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ya\Downloads\"/>
    </mc:Choice>
  </mc:AlternateContent>
  <xr:revisionPtr revIDLastSave="0" documentId="13_ncr:1_{9B58C81A-148F-4AD6-9C3C-E4B203C03C0B}" xr6:coauthVersionLast="47" xr6:coauthVersionMax="47" xr10:uidLastSave="{00000000-0000-0000-0000-000000000000}"/>
  <bookViews>
    <workbookView xWindow="43095" yWindow="0" windowWidth="14610" windowHeight="15585" firstSheet="1" activeTab="3" xr2:uid="{00000000-000D-0000-FFFF-FFFF00000000}"/>
  </bookViews>
  <sheets>
    <sheet name="result FY25" sheetId="1" r:id="rId1"/>
    <sheet name="result FY26" sheetId="2" r:id="rId2"/>
    <sheet name="Summary-arrival" sheetId="3" r:id="rId3"/>
    <sheet name="Province arrival" sheetId="13" r:id="rId4"/>
    <sheet name="Revenue from tourists" sheetId="14" r:id="rId5"/>
    <sheet name="Arrival" sheetId="4" r:id="rId6"/>
    <sheet name="Compset" sheetId="5" r:id="rId7"/>
    <sheet name="Summary" sheetId="6" r:id="rId8"/>
    <sheet name="SR9" sheetId="7" r:id="rId9"/>
    <sheet name="AES" sheetId="8" r:id="rId10"/>
    <sheet name="LYF" sheetId="9" r:id="rId11"/>
    <sheet name="SP" sheetId="10" r:id="rId12"/>
    <sheet name="Recon result check (Jul 2026)" sheetId="11" r:id="rId13"/>
    <sheet name="Recon arrivals Jun 2026" sheetId="12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</externalReferences>
  <definedNames>
    <definedName name="\" localSheetId="6">OFFSET(Full_Print,0,0,[1]!Last_Row)</definedName>
    <definedName name="\" localSheetId="0">OFFSET(Full_Print,0,0,[1]!Last_Row)</definedName>
    <definedName name="\" localSheetId="1">OFFSET(Full_Print,0,0,[1]!Last_Row)</definedName>
    <definedName name="\">OFFSET(Full_Print,0,0,[1]!Last_Row)</definedName>
    <definedName name="\0">'[2]C-1'!$R$2</definedName>
    <definedName name="\200">#REF!</definedName>
    <definedName name="\a">'[3]ลูกหนี้(เก่า)'!#REF!</definedName>
    <definedName name="\b">'[3]ลูกหนี้(เก่า)'!#REF!</definedName>
    <definedName name="\c">'[3]ลูกหนี้(เก่า)'!#REF!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#N/A</definedName>
    <definedName name="\o">#REF!</definedName>
    <definedName name="\p">#N/A</definedName>
    <definedName name="\q">#N/A</definedName>
    <definedName name="\r">[4]FSALES!#REF!</definedName>
    <definedName name="\s">#REF!</definedName>
    <definedName name="\t">'[5]ELEC45-01'!#REF!</definedName>
    <definedName name="\u">'[3]ลูกหนี้(เก่า)'!#REF!</definedName>
    <definedName name="\v">#REF!</definedName>
    <definedName name="\w">#N/A</definedName>
    <definedName name="\x">#REF!</definedName>
    <definedName name="\y">#REF!</definedName>
    <definedName name="\z">#REF!</definedName>
    <definedName name="_" hidden="1">[6]DETAIL!#REF!</definedName>
    <definedName name="_.._Specification_name__KAL2">#REF!</definedName>
    <definedName name="_??">'[7]????-??'!#REF!</definedName>
    <definedName name="_???">'[8]????-??'!#REF!</definedName>
    <definedName name="_?????">'[9]?????'!$C$6:$C$34</definedName>
    <definedName name="__" hidden="1">[6]DETAIL!#REF!</definedName>
    <definedName name="__??">'[10]????-??'!#REF!</definedName>
    <definedName name="__???">'[8]????-??'!#REF!</definedName>
    <definedName name="__?????">'[11]?????'!$C$6:$C$34</definedName>
    <definedName name="___" hidden="1">[6]DETAIL!#REF!</definedName>
    <definedName name="___??">'[10]????-??'!#REF!</definedName>
    <definedName name="___???">'[8]????-??'!#REF!</definedName>
    <definedName name="___?????">'[11]?????'!$C$6:$C$34</definedName>
    <definedName name="____" hidden="1">[6]DETAIL!#REF!</definedName>
    <definedName name="____??">'[12]????-??'!#REF!</definedName>
    <definedName name="____???">'[8]????-??'!#REF!</definedName>
    <definedName name="____?????">'[13]?????'!$C$6:$C$34</definedName>
    <definedName name="_____" hidden="1">[6]DETAIL!#REF!</definedName>
    <definedName name="______" hidden="1">[6]DETAIL!#REF!</definedName>
    <definedName name="___________________dkk1">#REF!</definedName>
    <definedName name="___________________dkk2">#REF!</definedName>
    <definedName name="___________________exp10">#REF!</definedName>
    <definedName name="___________________exp11">#REF!</definedName>
    <definedName name="___________________exp12">#REF!</definedName>
    <definedName name="___________________EXP22">#REF!</definedName>
    <definedName name="___________________exp5">#REF!</definedName>
    <definedName name="___________________exp7">#REF!</definedName>
    <definedName name="___________________exp8">#REF!</definedName>
    <definedName name="___________________exp9">#REF!</definedName>
    <definedName name="___________________lit1">#REF!</definedName>
    <definedName name="___________________lit2">#REF!</definedName>
    <definedName name="___________________SCB1">'[14]SCB 1 - Current'!$F$10</definedName>
    <definedName name="___________________SCB2">'[14]SCB 2 - Current'!$F$11</definedName>
    <definedName name="___________________Us1">#REF!</definedName>
    <definedName name="___________________Us2">#REF!</definedName>
    <definedName name="__________________dkk1">#REF!</definedName>
    <definedName name="__________________dkk2">#REF!</definedName>
    <definedName name="__________________exp10">#REF!</definedName>
    <definedName name="__________________exp11">#REF!</definedName>
    <definedName name="__________________exp12">#REF!</definedName>
    <definedName name="__________________EXP22">#REF!</definedName>
    <definedName name="__________________exp5">#REF!</definedName>
    <definedName name="__________________exp7">#REF!</definedName>
    <definedName name="__________________exp8">#REF!</definedName>
    <definedName name="__________________exp9">#REF!</definedName>
    <definedName name="__________________lit1">#REF!</definedName>
    <definedName name="__________________lit2">#REF!</definedName>
    <definedName name="__________________SCB1">'[14]SCB 1 - Current'!$F$10</definedName>
    <definedName name="__________________SCB2">'[14]SCB 2 - Current'!$F$11</definedName>
    <definedName name="__________________Us1">#REF!</definedName>
    <definedName name="__________________Us2">#REF!</definedName>
    <definedName name="_________________dkk1">#REF!</definedName>
    <definedName name="_________________dkk2">#REF!</definedName>
    <definedName name="_________________exp10">#REF!</definedName>
    <definedName name="_________________exp11">#REF!</definedName>
    <definedName name="_________________exp12">#REF!</definedName>
    <definedName name="_________________EXP22">#REF!</definedName>
    <definedName name="_________________exp5">#REF!</definedName>
    <definedName name="_________________exp7">#REF!</definedName>
    <definedName name="_________________exp8">#REF!</definedName>
    <definedName name="_________________exp9">#REF!</definedName>
    <definedName name="_________________lit1">#REF!</definedName>
    <definedName name="_________________lit2">#REF!</definedName>
    <definedName name="_________________SCB1">'[14]SCB 1 - Current'!$F$10</definedName>
    <definedName name="_________________SCB2">'[14]SCB 2 - Current'!$F$11</definedName>
    <definedName name="_________________Us1">#REF!</definedName>
    <definedName name="_________________Us2">#REF!</definedName>
    <definedName name="________________dkk1">#REF!</definedName>
    <definedName name="________________dkk2">#REF!</definedName>
    <definedName name="________________exp10">#REF!</definedName>
    <definedName name="________________exp11">#REF!</definedName>
    <definedName name="________________exp12">#REF!</definedName>
    <definedName name="________________EXP22">#REF!</definedName>
    <definedName name="________________exp5">#REF!</definedName>
    <definedName name="________________exp7">#REF!</definedName>
    <definedName name="________________exp8">#REF!</definedName>
    <definedName name="________________exp9">#REF!</definedName>
    <definedName name="________________lit1">#REF!</definedName>
    <definedName name="________________lit2">#REF!</definedName>
    <definedName name="________________SCB1">'[14]SCB 1 - Current'!$F$10</definedName>
    <definedName name="________________SCB2">'[14]SCB 2 - Current'!$F$11</definedName>
    <definedName name="________________Us1">#REF!</definedName>
    <definedName name="________________Us2">#REF!</definedName>
    <definedName name="_______________a1" localSheetId="6" hidden="1">{"cashflow",#N/A,FALSE,"CASHFLOW "}</definedName>
    <definedName name="_______________a1" localSheetId="0" hidden="1">{"cashflow",#N/A,FALSE,"CASHFLOW "}</definedName>
    <definedName name="_______________a1" localSheetId="1" hidden="1">{"cashflow",#N/A,FALSE,"CASHFLOW "}</definedName>
    <definedName name="_______________a1" hidden="1">{"cashflow",#N/A,FALSE,"CASHFLOW "}</definedName>
    <definedName name="_______________a10" localSheetId="6" hidden="1">{"sales",#N/A,FALSE,"SALES"}</definedName>
    <definedName name="_______________a10" localSheetId="0" hidden="1">{"sales",#N/A,FALSE,"SALES"}</definedName>
    <definedName name="_______________a10" localSheetId="1" hidden="1">{"sales",#N/A,FALSE,"SALES"}</definedName>
    <definedName name="_______________a10" hidden="1">{"sales",#N/A,FALSE,"SALES"}</definedName>
    <definedName name="_______________a2" localSheetId="6" hidden="1">{"hilight1",#N/A,FALSE,"HILIGHT1"}</definedName>
    <definedName name="_______________a2" localSheetId="0" hidden="1">{"hilight1",#N/A,FALSE,"HILIGHT1"}</definedName>
    <definedName name="_______________a2" localSheetId="1" hidden="1">{"hilight1",#N/A,FALSE,"HILIGHT1"}</definedName>
    <definedName name="_______________a2" hidden="1">{"hilight1",#N/A,FALSE,"HILIGHT1"}</definedName>
    <definedName name="_______________a3" localSheetId="6" hidden="1">{"hilight2",#N/A,FALSE,"HILIGHT2"}</definedName>
    <definedName name="_______________a3" localSheetId="0" hidden="1">{"hilight2",#N/A,FALSE,"HILIGHT2"}</definedName>
    <definedName name="_______________a3" localSheetId="1" hidden="1">{"hilight2",#N/A,FALSE,"HILIGHT2"}</definedName>
    <definedName name="_______________a3" hidden="1">{"hilight2",#N/A,FALSE,"HILIGHT2"}</definedName>
    <definedName name="_______________a4" localSheetId="6" hidden="1">{"hilight3",#N/A,FALSE,"HILIGHT3"}</definedName>
    <definedName name="_______________a4" localSheetId="0" hidden="1">{"hilight3",#N/A,FALSE,"HILIGHT3"}</definedName>
    <definedName name="_______________a4" localSheetId="1" hidden="1">{"hilight3",#N/A,FALSE,"HILIGHT3"}</definedName>
    <definedName name="_______________a4" hidden="1">{"hilight3",#N/A,FALSE,"HILIGHT3"}</definedName>
    <definedName name="_______________a5" localSheetId="6" hidden="1">{"income",#N/A,FALSE,"INCOME"}</definedName>
    <definedName name="_______________a5" localSheetId="0" hidden="1">{"income",#N/A,FALSE,"INCOME"}</definedName>
    <definedName name="_______________a5" localSheetId="1" hidden="1">{"income",#N/A,FALSE,"INCOME"}</definedName>
    <definedName name="_______________a5" hidden="1">{"income",#N/A,FALSE,"INCOME"}</definedName>
    <definedName name="_______________a6" localSheetId="6" hidden="1">{"index",#N/A,FALSE,"INDEX"}</definedName>
    <definedName name="_______________a6" localSheetId="0" hidden="1">{"index",#N/A,FALSE,"INDEX"}</definedName>
    <definedName name="_______________a6" localSheetId="1" hidden="1">{"index",#N/A,FALSE,"INDEX"}</definedName>
    <definedName name="_______________a6" hidden="1">{"index",#N/A,FALSE,"INDEX"}</definedName>
    <definedName name="_______________a7" localSheetId="6" hidden="1">{"PRINT_EST",#N/A,FALSE,"ESTMON"}</definedName>
    <definedName name="_______________a7" localSheetId="0" hidden="1">{"PRINT_EST",#N/A,FALSE,"ESTMON"}</definedName>
    <definedName name="_______________a7" localSheetId="1" hidden="1">{"PRINT_EST",#N/A,FALSE,"ESTMON"}</definedName>
    <definedName name="_______________a7" hidden="1">{"PRINT_EST",#N/A,FALSE,"ESTMON"}</definedName>
    <definedName name="_______________a8" localSheetId="6" hidden="1">{"revsale",#N/A,FALSE,"REV-ยุพดี"}</definedName>
    <definedName name="_______________a8" localSheetId="0" hidden="1">{"revsale",#N/A,FALSE,"REV-ยุพดี"}</definedName>
    <definedName name="_______________a8" localSheetId="1" hidden="1">{"revsale",#N/A,FALSE,"REV-ยุพดี"}</definedName>
    <definedName name="_______________a8" hidden="1">{"revsale",#N/A,FALSE,"REV-ยุพดี"}</definedName>
    <definedName name="_______________a9" localSheetId="6" hidden="1">{"revable",#N/A,FALSE,"REVABLE"}</definedName>
    <definedName name="_______________a9" localSheetId="0" hidden="1">{"revable",#N/A,FALSE,"REVABLE"}</definedName>
    <definedName name="_______________a9" localSheetId="1" hidden="1">{"revable",#N/A,FALSE,"REVABLE"}</definedName>
    <definedName name="_______________a9" hidden="1">{"revable",#N/A,FALSE,"REVABLE"}</definedName>
    <definedName name="_______________dkk1">#REF!</definedName>
    <definedName name="_______________dkk2">#REF!</definedName>
    <definedName name="_______________exp10">#REF!</definedName>
    <definedName name="_______________exp11">#REF!</definedName>
    <definedName name="_______________exp12">#REF!</definedName>
    <definedName name="_______________EXP22">#REF!</definedName>
    <definedName name="_______________exp5">#REF!</definedName>
    <definedName name="_______________exp7">#REF!</definedName>
    <definedName name="_______________exp8">#REF!</definedName>
    <definedName name="_______________exp9">#REF!</definedName>
    <definedName name="_______________lit1">#REF!</definedName>
    <definedName name="_______________lit2">#REF!</definedName>
    <definedName name="_______________SCB1">'[14]SCB 1 - Current'!$F$10</definedName>
    <definedName name="_______________SCB2">'[14]SCB 2 - Current'!$F$11</definedName>
    <definedName name="_______________Us1">#REF!</definedName>
    <definedName name="_______________Us2">#REF!</definedName>
    <definedName name="______________dkk1">#REF!</definedName>
    <definedName name="______________dkk2">#REF!</definedName>
    <definedName name="______________exp10">#REF!</definedName>
    <definedName name="______________exp11">#REF!</definedName>
    <definedName name="______________exp12">#REF!</definedName>
    <definedName name="______________EXP22">#REF!</definedName>
    <definedName name="______________exp5">#REF!</definedName>
    <definedName name="______________exp7">#REF!</definedName>
    <definedName name="______________exp8">#REF!</definedName>
    <definedName name="______________exp9">#REF!</definedName>
    <definedName name="______________lit1">#REF!</definedName>
    <definedName name="______________lit2">#REF!</definedName>
    <definedName name="______________SCB1">'[14]SCB 1 - Current'!$F$10</definedName>
    <definedName name="______________SCB2">'[14]SCB 2 - Current'!$F$11</definedName>
    <definedName name="______________Us1">#REF!</definedName>
    <definedName name="______________Us2">#REF!</definedName>
    <definedName name="_____________a1" localSheetId="6" hidden="1">{"cashflow",#N/A,FALSE,"CASHFLOW "}</definedName>
    <definedName name="_____________a1" localSheetId="0" hidden="1">{"cashflow",#N/A,FALSE,"CASHFLOW "}</definedName>
    <definedName name="_____________a1" localSheetId="1" hidden="1">{"cashflow",#N/A,FALSE,"CASHFLOW "}</definedName>
    <definedName name="_____________a1" hidden="1">{"cashflow",#N/A,FALSE,"CASHFLOW "}</definedName>
    <definedName name="_____________a10" localSheetId="6" hidden="1">{"sales",#N/A,FALSE,"SALES"}</definedName>
    <definedName name="_____________a10" localSheetId="0" hidden="1">{"sales",#N/A,FALSE,"SALES"}</definedName>
    <definedName name="_____________a10" localSheetId="1" hidden="1">{"sales",#N/A,FALSE,"SALES"}</definedName>
    <definedName name="_____________a10" hidden="1">{"sales",#N/A,FALSE,"SALES"}</definedName>
    <definedName name="_____________a2" localSheetId="6" hidden="1">{"hilight1",#N/A,FALSE,"HILIGHT1"}</definedName>
    <definedName name="_____________a2" localSheetId="0" hidden="1">{"hilight1",#N/A,FALSE,"HILIGHT1"}</definedName>
    <definedName name="_____________a2" localSheetId="1" hidden="1">{"hilight1",#N/A,FALSE,"HILIGHT1"}</definedName>
    <definedName name="_____________a2" hidden="1">{"hilight1",#N/A,FALSE,"HILIGHT1"}</definedName>
    <definedName name="_____________a3" localSheetId="6" hidden="1">{"hilight2",#N/A,FALSE,"HILIGHT2"}</definedName>
    <definedName name="_____________a3" localSheetId="0" hidden="1">{"hilight2",#N/A,FALSE,"HILIGHT2"}</definedName>
    <definedName name="_____________a3" localSheetId="1" hidden="1">{"hilight2",#N/A,FALSE,"HILIGHT2"}</definedName>
    <definedName name="_____________a3" hidden="1">{"hilight2",#N/A,FALSE,"HILIGHT2"}</definedName>
    <definedName name="_____________a4" localSheetId="6" hidden="1">{"hilight3",#N/A,FALSE,"HILIGHT3"}</definedName>
    <definedName name="_____________a4" localSheetId="0" hidden="1">{"hilight3",#N/A,FALSE,"HILIGHT3"}</definedName>
    <definedName name="_____________a4" localSheetId="1" hidden="1">{"hilight3",#N/A,FALSE,"HILIGHT3"}</definedName>
    <definedName name="_____________a4" hidden="1">{"hilight3",#N/A,FALSE,"HILIGHT3"}</definedName>
    <definedName name="_____________a5" localSheetId="6" hidden="1">{"income",#N/A,FALSE,"INCOME"}</definedName>
    <definedName name="_____________a5" localSheetId="0" hidden="1">{"income",#N/A,FALSE,"INCOME"}</definedName>
    <definedName name="_____________a5" localSheetId="1" hidden="1">{"income",#N/A,FALSE,"INCOME"}</definedName>
    <definedName name="_____________a5" hidden="1">{"income",#N/A,FALSE,"INCOME"}</definedName>
    <definedName name="_____________a6" localSheetId="6" hidden="1">{"index",#N/A,FALSE,"INDEX"}</definedName>
    <definedName name="_____________a6" localSheetId="0" hidden="1">{"index",#N/A,FALSE,"INDEX"}</definedName>
    <definedName name="_____________a6" localSheetId="1" hidden="1">{"index",#N/A,FALSE,"INDEX"}</definedName>
    <definedName name="_____________a6" hidden="1">{"index",#N/A,FALSE,"INDEX"}</definedName>
    <definedName name="_____________a7" localSheetId="6" hidden="1">{"PRINT_EST",#N/A,FALSE,"ESTMON"}</definedName>
    <definedName name="_____________a7" localSheetId="0" hidden="1">{"PRINT_EST",#N/A,FALSE,"ESTMON"}</definedName>
    <definedName name="_____________a7" localSheetId="1" hidden="1">{"PRINT_EST",#N/A,FALSE,"ESTMON"}</definedName>
    <definedName name="_____________a7" hidden="1">{"PRINT_EST",#N/A,FALSE,"ESTMON"}</definedName>
    <definedName name="_____________a8" localSheetId="6" hidden="1">{"revsale",#N/A,FALSE,"REV-ยุพดี"}</definedName>
    <definedName name="_____________a8" localSheetId="0" hidden="1">{"revsale",#N/A,FALSE,"REV-ยุพดี"}</definedName>
    <definedName name="_____________a8" localSheetId="1" hidden="1">{"revsale",#N/A,FALSE,"REV-ยุพดี"}</definedName>
    <definedName name="_____________a8" hidden="1">{"revsale",#N/A,FALSE,"REV-ยุพดี"}</definedName>
    <definedName name="_____________a9" localSheetId="6" hidden="1">{"revable",#N/A,FALSE,"REVABLE"}</definedName>
    <definedName name="_____________a9" localSheetId="0" hidden="1">{"revable",#N/A,FALSE,"REVABLE"}</definedName>
    <definedName name="_____________a9" localSheetId="1" hidden="1">{"revable",#N/A,FALSE,"REVABLE"}</definedName>
    <definedName name="_____________a9" hidden="1">{"revable",#N/A,FALSE,"REVABLE"}</definedName>
    <definedName name="_____________dkk1">#REF!</definedName>
    <definedName name="_____________dkk2">#REF!</definedName>
    <definedName name="_____________exp10">#REF!</definedName>
    <definedName name="_____________exp11">#REF!</definedName>
    <definedName name="_____________exp12">#REF!</definedName>
    <definedName name="_____________EXP22">#REF!</definedName>
    <definedName name="_____________exp5">#REF!</definedName>
    <definedName name="_____________exp7">#REF!</definedName>
    <definedName name="_____________exp8">#REF!</definedName>
    <definedName name="_____________exp9">#REF!</definedName>
    <definedName name="_____________lit1">#REF!</definedName>
    <definedName name="_____________lit2">#REF!</definedName>
    <definedName name="_____________SCB1">'[14]SCB 1 - Current'!$F$10</definedName>
    <definedName name="_____________SCB2">'[14]SCB 2 - Current'!$F$11</definedName>
    <definedName name="_____________Us1">#REF!</definedName>
    <definedName name="_____________Us2">#REF!</definedName>
    <definedName name="____________dkk1">#REF!</definedName>
    <definedName name="____________dkk2">#REF!</definedName>
    <definedName name="____________exp10">#REF!</definedName>
    <definedName name="____________exp11">#REF!</definedName>
    <definedName name="____________exp12">#REF!</definedName>
    <definedName name="____________EXP22">#REF!</definedName>
    <definedName name="____________exp5">#REF!</definedName>
    <definedName name="____________exp7">#REF!</definedName>
    <definedName name="____________exp8">#REF!</definedName>
    <definedName name="____________exp9">#REF!</definedName>
    <definedName name="____________lit1">#REF!</definedName>
    <definedName name="____________lit2">#REF!</definedName>
    <definedName name="____________SCB1">'[14]SCB 1 - Current'!$F$10</definedName>
    <definedName name="____________SCB2">'[14]SCB 2 - Current'!$F$11</definedName>
    <definedName name="____________Us1">#REF!</definedName>
    <definedName name="____________Us2">#REF!</definedName>
    <definedName name="___________a1" localSheetId="6" hidden="1">{"cashflow",#N/A,FALSE,"CASHFLOW "}</definedName>
    <definedName name="___________a1" localSheetId="0" hidden="1">{"cashflow",#N/A,FALSE,"CASHFLOW "}</definedName>
    <definedName name="___________a1" localSheetId="1" hidden="1">{"cashflow",#N/A,FALSE,"CASHFLOW "}</definedName>
    <definedName name="___________a1" hidden="1">{"cashflow",#N/A,FALSE,"CASHFLOW "}</definedName>
    <definedName name="___________a10" localSheetId="6" hidden="1">{"sales",#N/A,FALSE,"SALES"}</definedName>
    <definedName name="___________a10" localSheetId="0" hidden="1">{"sales",#N/A,FALSE,"SALES"}</definedName>
    <definedName name="___________a10" localSheetId="1" hidden="1">{"sales",#N/A,FALSE,"SALES"}</definedName>
    <definedName name="___________a10" hidden="1">{"sales",#N/A,FALSE,"SALES"}</definedName>
    <definedName name="___________a2" localSheetId="6" hidden="1">{"hilight1",#N/A,FALSE,"HILIGHT1"}</definedName>
    <definedName name="___________a2" localSheetId="0" hidden="1">{"hilight1",#N/A,FALSE,"HILIGHT1"}</definedName>
    <definedName name="___________a2" localSheetId="1" hidden="1">{"hilight1",#N/A,FALSE,"HILIGHT1"}</definedName>
    <definedName name="___________a2" hidden="1">{"hilight1",#N/A,FALSE,"HILIGHT1"}</definedName>
    <definedName name="___________a3" localSheetId="6" hidden="1">{"hilight2",#N/A,FALSE,"HILIGHT2"}</definedName>
    <definedName name="___________a3" localSheetId="0" hidden="1">{"hilight2",#N/A,FALSE,"HILIGHT2"}</definedName>
    <definedName name="___________a3" localSheetId="1" hidden="1">{"hilight2",#N/A,FALSE,"HILIGHT2"}</definedName>
    <definedName name="___________a3" hidden="1">{"hilight2",#N/A,FALSE,"HILIGHT2"}</definedName>
    <definedName name="___________a4" localSheetId="6" hidden="1">{"hilight3",#N/A,FALSE,"HILIGHT3"}</definedName>
    <definedName name="___________a4" localSheetId="0" hidden="1">{"hilight3",#N/A,FALSE,"HILIGHT3"}</definedName>
    <definedName name="___________a4" localSheetId="1" hidden="1">{"hilight3",#N/A,FALSE,"HILIGHT3"}</definedName>
    <definedName name="___________a4" hidden="1">{"hilight3",#N/A,FALSE,"HILIGHT3"}</definedName>
    <definedName name="___________a5" localSheetId="6" hidden="1">{"income",#N/A,FALSE,"INCOME"}</definedName>
    <definedName name="___________a5" localSheetId="0" hidden="1">{"income",#N/A,FALSE,"INCOME"}</definedName>
    <definedName name="___________a5" localSheetId="1" hidden="1">{"income",#N/A,FALSE,"INCOME"}</definedName>
    <definedName name="___________a5" hidden="1">{"income",#N/A,FALSE,"INCOME"}</definedName>
    <definedName name="___________a6" localSheetId="6" hidden="1">{"index",#N/A,FALSE,"INDEX"}</definedName>
    <definedName name="___________a6" localSheetId="0" hidden="1">{"index",#N/A,FALSE,"INDEX"}</definedName>
    <definedName name="___________a6" localSheetId="1" hidden="1">{"index",#N/A,FALSE,"INDEX"}</definedName>
    <definedName name="___________a6" hidden="1">{"index",#N/A,FALSE,"INDEX"}</definedName>
    <definedName name="___________a7" localSheetId="6" hidden="1">{"PRINT_EST",#N/A,FALSE,"ESTMON"}</definedName>
    <definedName name="___________a7" localSheetId="0" hidden="1">{"PRINT_EST",#N/A,FALSE,"ESTMON"}</definedName>
    <definedName name="___________a7" localSheetId="1" hidden="1">{"PRINT_EST",#N/A,FALSE,"ESTMON"}</definedName>
    <definedName name="___________a7" hidden="1">{"PRINT_EST",#N/A,FALSE,"ESTMON"}</definedName>
    <definedName name="___________a8" localSheetId="6" hidden="1">{"revsale",#N/A,FALSE,"REV-ยุพดี"}</definedName>
    <definedName name="___________a8" localSheetId="0" hidden="1">{"revsale",#N/A,FALSE,"REV-ยุพดี"}</definedName>
    <definedName name="___________a8" localSheetId="1" hidden="1">{"revsale",#N/A,FALSE,"REV-ยุพดี"}</definedName>
    <definedName name="___________a8" hidden="1">{"revsale",#N/A,FALSE,"REV-ยุพดี"}</definedName>
    <definedName name="___________a9" localSheetId="6" hidden="1">{"revable",#N/A,FALSE,"REVABLE"}</definedName>
    <definedName name="___________a9" localSheetId="0" hidden="1">{"revable",#N/A,FALSE,"REVABLE"}</definedName>
    <definedName name="___________a9" localSheetId="1" hidden="1">{"revable",#N/A,FALSE,"REVABLE"}</definedName>
    <definedName name="___________a9" hidden="1">{"revable",#N/A,FALSE,"REVABLE"}</definedName>
    <definedName name="___________dkk1">#REF!</definedName>
    <definedName name="___________dkk2">#REF!</definedName>
    <definedName name="___________exp10">#REF!</definedName>
    <definedName name="___________exp11">#REF!</definedName>
    <definedName name="___________exp12">#REF!</definedName>
    <definedName name="___________EXP22">#REF!</definedName>
    <definedName name="___________exp5">#REF!</definedName>
    <definedName name="___________exp7">#REF!</definedName>
    <definedName name="___________exp8">#REF!</definedName>
    <definedName name="___________exp9">#REF!</definedName>
    <definedName name="___________lit1">#REF!</definedName>
    <definedName name="___________lit2">#REF!</definedName>
    <definedName name="___________SCB1">'[14]SCB 1 - Current'!$F$10</definedName>
    <definedName name="___________SCB2">'[14]SCB 2 - Current'!$F$11</definedName>
    <definedName name="___________Us1">#REF!</definedName>
    <definedName name="___________Us2">#REF!</definedName>
    <definedName name="__________a1" localSheetId="6" hidden="1">{"cashflow",#N/A,FALSE,"CASHFLOW "}</definedName>
    <definedName name="__________a1" localSheetId="0" hidden="1">{"cashflow",#N/A,FALSE,"CASHFLOW "}</definedName>
    <definedName name="__________a1" localSheetId="1" hidden="1">{"cashflow",#N/A,FALSE,"CASHFLOW "}</definedName>
    <definedName name="__________a1" hidden="1">{"cashflow",#N/A,FALSE,"CASHFLOW "}</definedName>
    <definedName name="__________a10" localSheetId="6" hidden="1">{"sales",#N/A,FALSE,"SALES"}</definedName>
    <definedName name="__________a10" localSheetId="0" hidden="1">{"sales",#N/A,FALSE,"SALES"}</definedName>
    <definedName name="__________a10" localSheetId="1" hidden="1">{"sales",#N/A,FALSE,"SALES"}</definedName>
    <definedName name="__________a10" hidden="1">{"sales",#N/A,FALSE,"SALES"}</definedName>
    <definedName name="__________a2" localSheetId="6" hidden="1">{"hilight1",#N/A,FALSE,"HILIGHT1"}</definedName>
    <definedName name="__________a2" localSheetId="0" hidden="1">{"hilight1",#N/A,FALSE,"HILIGHT1"}</definedName>
    <definedName name="__________a2" localSheetId="1" hidden="1">{"hilight1",#N/A,FALSE,"HILIGHT1"}</definedName>
    <definedName name="__________a2" hidden="1">{"hilight1",#N/A,FALSE,"HILIGHT1"}</definedName>
    <definedName name="__________a3" localSheetId="6" hidden="1">{"hilight2",#N/A,FALSE,"HILIGHT2"}</definedName>
    <definedName name="__________a3" localSheetId="0" hidden="1">{"hilight2",#N/A,FALSE,"HILIGHT2"}</definedName>
    <definedName name="__________a3" localSheetId="1" hidden="1">{"hilight2",#N/A,FALSE,"HILIGHT2"}</definedName>
    <definedName name="__________a3" hidden="1">{"hilight2",#N/A,FALSE,"HILIGHT2"}</definedName>
    <definedName name="__________a4" localSheetId="6" hidden="1">{"hilight3",#N/A,FALSE,"HILIGHT3"}</definedName>
    <definedName name="__________a4" localSheetId="0" hidden="1">{"hilight3",#N/A,FALSE,"HILIGHT3"}</definedName>
    <definedName name="__________a4" localSheetId="1" hidden="1">{"hilight3",#N/A,FALSE,"HILIGHT3"}</definedName>
    <definedName name="__________a4" hidden="1">{"hilight3",#N/A,FALSE,"HILIGHT3"}</definedName>
    <definedName name="__________a5" localSheetId="6" hidden="1">{"income",#N/A,FALSE,"INCOME"}</definedName>
    <definedName name="__________a5" localSheetId="0" hidden="1">{"income",#N/A,FALSE,"INCOME"}</definedName>
    <definedName name="__________a5" localSheetId="1" hidden="1">{"income",#N/A,FALSE,"INCOME"}</definedName>
    <definedName name="__________a5" hidden="1">{"income",#N/A,FALSE,"INCOME"}</definedName>
    <definedName name="__________a6" localSheetId="6" hidden="1">{"index",#N/A,FALSE,"INDEX"}</definedName>
    <definedName name="__________a6" localSheetId="0" hidden="1">{"index",#N/A,FALSE,"INDEX"}</definedName>
    <definedName name="__________a6" localSheetId="1" hidden="1">{"index",#N/A,FALSE,"INDEX"}</definedName>
    <definedName name="__________a6" hidden="1">{"index",#N/A,FALSE,"INDEX"}</definedName>
    <definedName name="__________a7" localSheetId="6" hidden="1">{"PRINT_EST",#N/A,FALSE,"ESTMON"}</definedName>
    <definedName name="__________a7" localSheetId="0" hidden="1">{"PRINT_EST",#N/A,FALSE,"ESTMON"}</definedName>
    <definedName name="__________a7" localSheetId="1" hidden="1">{"PRINT_EST",#N/A,FALSE,"ESTMON"}</definedName>
    <definedName name="__________a7" hidden="1">{"PRINT_EST",#N/A,FALSE,"ESTMON"}</definedName>
    <definedName name="__________a8" localSheetId="6" hidden="1">{"revsale",#N/A,FALSE,"REV-ยุพดี"}</definedName>
    <definedName name="__________a8" localSheetId="0" hidden="1">{"revsale",#N/A,FALSE,"REV-ยุพดี"}</definedName>
    <definedName name="__________a8" localSheetId="1" hidden="1">{"revsale",#N/A,FALSE,"REV-ยุพดี"}</definedName>
    <definedName name="__________a8" hidden="1">{"revsale",#N/A,FALSE,"REV-ยุพดี"}</definedName>
    <definedName name="__________a9" localSheetId="6" hidden="1">{"revable",#N/A,FALSE,"REVABLE"}</definedName>
    <definedName name="__________a9" localSheetId="0" hidden="1">{"revable",#N/A,FALSE,"REVABLE"}</definedName>
    <definedName name="__________a9" localSheetId="1" hidden="1">{"revable",#N/A,FALSE,"REVABLE"}</definedName>
    <definedName name="__________a9" hidden="1">{"revable",#N/A,FALSE,"REVABLE"}</definedName>
    <definedName name="__________dkk1">#REF!</definedName>
    <definedName name="__________dkk2">#REF!</definedName>
    <definedName name="__________exp10">#REF!</definedName>
    <definedName name="__________exp11">#REF!</definedName>
    <definedName name="__________exp12">#REF!</definedName>
    <definedName name="__________EXP22">#REF!</definedName>
    <definedName name="__________exp5">#REF!</definedName>
    <definedName name="__________exp7">#REF!</definedName>
    <definedName name="__________exp8">#REF!</definedName>
    <definedName name="__________exp9">#REF!</definedName>
    <definedName name="__________lit1">#REF!</definedName>
    <definedName name="__________lit2">#REF!</definedName>
    <definedName name="__________SCB1">'[14]SCB 1 - Current'!$F$10</definedName>
    <definedName name="__________SCB2">'[14]SCB 2 - Current'!$F$11</definedName>
    <definedName name="__________Us1">#REF!</definedName>
    <definedName name="__________Us2">#REF!</definedName>
    <definedName name="_________dkk1">#REF!</definedName>
    <definedName name="_________dkk2">#REF!</definedName>
    <definedName name="_________exp10">#REF!</definedName>
    <definedName name="_________exp11">#REF!</definedName>
    <definedName name="_________exp12">#REF!</definedName>
    <definedName name="_________EXP22">#REF!</definedName>
    <definedName name="_________exp5">#REF!</definedName>
    <definedName name="_________exp7">#REF!</definedName>
    <definedName name="_________exp8">#REF!</definedName>
    <definedName name="_________exp9">#REF!</definedName>
    <definedName name="_________lit1">#REF!</definedName>
    <definedName name="_________lit2">#REF!</definedName>
    <definedName name="_________SCB1">'[14]SCB 1 - Current'!$F$10</definedName>
    <definedName name="_________SCB2">'[14]SCB 2 - Current'!$F$11</definedName>
    <definedName name="_________Us1">#REF!</definedName>
    <definedName name="_________Us2">#REF!</definedName>
    <definedName name="________dkk1">#REF!</definedName>
    <definedName name="________dkk2">#REF!</definedName>
    <definedName name="________exp10">#REF!</definedName>
    <definedName name="________exp11">#REF!</definedName>
    <definedName name="________exp12">#REF!</definedName>
    <definedName name="________EXP22">#REF!</definedName>
    <definedName name="________exp5">#REF!</definedName>
    <definedName name="________exp7">#REF!</definedName>
    <definedName name="________exp8">#REF!</definedName>
    <definedName name="________exp9">#REF!</definedName>
    <definedName name="________lit1">#REF!</definedName>
    <definedName name="________lit2">#REF!</definedName>
    <definedName name="________SCB1">'[14]SCB 1 - Current'!$F$10</definedName>
    <definedName name="________SCB2">'[14]SCB 2 - Current'!$F$11</definedName>
    <definedName name="________Us1">#REF!</definedName>
    <definedName name="________Us2">#REF!</definedName>
    <definedName name="_______aq34">'[15]เงินกู้ MGC'!$F$15</definedName>
    <definedName name="_______aq4">[15]เงินกู้ธนชาติ!$E$17</definedName>
    <definedName name="_______aq678">'[15]เงินกู้ MGC'!$E$17</definedName>
    <definedName name="_______AUX11">[16]Feb!#REF!</definedName>
    <definedName name="_______AUX12">[16]Feb!#REF!</definedName>
    <definedName name="_______AUX13">[16]Mar!#REF!</definedName>
    <definedName name="_______AUX14">[16]Apr!#REF!</definedName>
    <definedName name="_______AUX15">[16]May!#REF!</definedName>
    <definedName name="_______AUX16">[17]June!$A$59:$B$62</definedName>
    <definedName name="_______BLC11">[16]Feb!#REF!</definedName>
    <definedName name="_______BLC12">[16]Feb!#REF!</definedName>
    <definedName name="_______BLC13">[16]Mar!#REF!</definedName>
    <definedName name="_______BLC14">[16]Apr!#REF!</definedName>
    <definedName name="_______BLC15">[16]May!#REF!</definedName>
    <definedName name="_______BLC16">[18]June!$A$133:$B$142</definedName>
    <definedName name="_______BLC23">[16]Mar!#REF!</definedName>
    <definedName name="_______BLC24">[16]Apr!#REF!</definedName>
    <definedName name="_______BLC25">[16]May!#REF!</definedName>
    <definedName name="_______BLC26">[18]June!$A$145:$B$146</definedName>
    <definedName name="_______CAS11">[16]Feb!#REF!</definedName>
    <definedName name="_______CAS12">[16]Feb!#REF!</definedName>
    <definedName name="_______CAS13">[16]Mar!#REF!</definedName>
    <definedName name="_______CAS14">[16]Apr!#REF!</definedName>
    <definedName name="_______CAS15">[16]May!#REF!</definedName>
    <definedName name="_______CAS16">[18]June!$A$299:$B$303</definedName>
    <definedName name="_______CAS21">[16]Feb!#REF!</definedName>
    <definedName name="_______CAS22">[16]Feb!#REF!</definedName>
    <definedName name="_______CAS23">[16]Mar!#REF!</definedName>
    <definedName name="_______CAS24">[16]Apr!#REF!</definedName>
    <definedName name="_______CAS25">[16]May!#REF!</definedName>
    <definedName name="_______CAS26">[18]June!$A$306:$B$311</definedName>
    <definedName name="_______CDC1">[16]Feb!#REF!</definedName>
    <definedName name="_______CDC2">[16]Feb!#REF!</definedName>
    <definedName name="_______CDC3">[16]Mar!#REF!</definedName>
    <definedName name="_______CDC4">[16]Apr!#REF!</definedName>
    <definedName name="_______CDC5">[16]May!#REF!</definedName>
    <definedName name="_______CDC6">[19]JUNE!$A$44:$B$54</definedName>
    <definedName name="_______CHE1">[16]Feb!#REF!</definedName>
    <definedName name="_______CHE26">[18]June!$A$325:$B$354</definedName>
    <definedName name="_______CHE3">[16]Mar!#REF!</definedName>
    <definedName name="_______CHE4">[16]Apr!#REF!</definedName>
    <definedName name="_______CHE5">[16]May!#REF!</definedName>
    <definedName name="_______CUL6">[18]June!$A$370:$B$371</definedName>
    <definedName name="_______CUR1">#REF!</definedName>
    <definedName name="_______DIG11">[16]Feb!#REF!</definedName>
    <definedName name="_______DIG12">[16]Feb!#REF!</definedName>
    <definedName name="_______DIG13">[16]Mar!#REF!</definedName>
    <definedName name="_______DIG14">[16]Apr!#REF!</definedName>
    <definedName name="_______DIG15">[16]May!#REF!</definedName>
    <definedName name="_______DIG16">[18]June!$A$107:$B$112</definedName>
    <definedName name="_______DIG23">[16]Mar!#REF!</definedName>
    <definedName name="_______DIG24">[16]Apr!#REF!</definedName>
    <definedName name="_______DIG25">[16]May!#REF!</definedName>
    <definedName name="_______DIG26">[18]June!$A$115:$B$120</definedName>
    <definedName name="_______dkk1">#REF!</definedName>
    <definedName name="_______dkk2">#REF!</definedName>
    <definedName name="_______DMP21">[16]Feb!#REF!</definedName>
    <definedName name="_______DMP22">[16]Feb!#REF!</definedName>
    <definedName name="_______DMP23">[16]Mar!#REF!</definedName>
    <definedName name="_______DMP24">[16]Apr!#REF!</definedName>
    <definedName name="_______DMP25">[16]May!#REF!</definedName>
    <definedName name="_______DMP26">[17]June!$A$88:$B$90</definedName>
    <definedName name="_______DSP2">[16]Feb!#REF!</definedName>
    <definedName name="_______DSP3">[16]Mar!#REF!</definedName>
    <definedName name="_______DSP4">[16]Apr!#REF!</definedName>
    <definedName name="_______DSP5">[16]May!#REF!</definedName>
    <definedName name="_______DSP6">[18]June!$A$212:$B$232</definedName>
    <definedName name="_______EFT1">[16]Jan!$B$99:$C$99</definedName>
    <definedName name="_______EFT2">[16]Feb!$A$111:$B$112</definedName>
    <definedName name="_______EFT3">[16]Mar!$A$131:$B$132</definedName>
    <definedName name="_______EFT4">[16]Apr!$A$139:$B$142</definedName>
    <definedName name="_______EFT5">[16]May!$A$144:$B$150</definedName>
    <definedName name="_______EFT6">[16]June!$A$160:$B$169</definedName>
    <definedName name="_______ELE1">[16]Feb!#REF!</definedName>
    <definedName name="_______ELE4">[16]Apr!#REF!</definedName>
    <definedName name="_______ELE5">[16]May!#REF!</definedName>
    <definedName name="_______ELE6">[17]June!$A$177:$B$237</definedName>
    <definedName name="_______ENG1">[16]Feb!#REF!</definedName>
    <definedName name="_______ENG3">[16]Mar!#REF!</definedName>
    <definedName name="_______ENG4">[16]Apr!#REF!</definedName>
    <definedName name="_______ENG5">[16]May!#REF!</definedName>
    <definedName name="_______ENV1">[16]Jan!$B$76:$C$93</definedName>
    <definedName name="_______ENV2">[16]Feb!$A$84:$B$103</definedName>
    <definedName name="_______ENV3">[16]Mar!$A$95:$B$123</definedName>
    <definedName name="_______ENV4">[16]Apr!$A$100:$B$131</definedName>
    <definedName name="_______ENV5">[16]May!$A$101:$B$134</definedName>
    <definedName name="_______ENV6">[16]June!$A$113:$B$148</definedName>
    <definedName name="_______EVA11">[16]Feb!#REF!</definedName>
    <definedName name="_______EVA12">[16]Feb!#REF!</definedName>
    <definedName name="_______EVA13">[16]Mar!#REF!</definedName>
    <definedName name="_______EVA14">[16]Apr!#REF!</definedName>
    <definedName name="_______EVA15">[16]May!#REF!</definedName>
    <definedName name="_______EVA16">[18]June!$A$262:$B$266</definedName>
    <definedName name="_______EVA21">[16]Feb!#REF!</definedName>
    <definedName name="_______EVA22">[16]Feb!#REF!</definedName>
    <definedName name="_______EVA23">[16]Mar!#REF!</definedName>
    <definedName name="_______EVA24">[16]Apr!#REF!</definedName>
    <definedName name="_______EVA25">[16]May!#REF!</definedName>
    <definedName name="_______EVA26">[18]June!$A$269:$B$275</definedName>
    <definedName name="_______exp10">#REF!</definedName>
    <definedName name="_______exp11">#REF!</definedName>
    <definedName name="_______exp12">#REF!</definedName>
    <definedName name="_______exp13">#REF!</definedName>
    <definedName name="_______exp14">#REF!</definedName>
    <definedName name="_______EXP22">#REF!</definedName>
    <definedName name="_______exp5">#REF!</definedName>
    <definedName name="_______exp7">#REF!</definedName>
    <definedName name="_______exp8">#REF!</definedName>
    <definedName name="_______exp9">#REF!</definedName>
    <definedName name="_______fob1">#REF!</definedName>
    <definedName name="_______ISO1">[16]Feb!#REF!</definedName>
    <definedName name="_______ISO3">[16]Mar!#REF!</definedName>
    <definedName name="_______ISO4">[16]Apr!#REF!</definedName>
    <definedName name="_______ISO5">[16]May!#REF!</definedName>
    <definedName name="_______ISO6">[18]June!$A$382:$B$401</definedName>
    <definedName name="_______ITD1">[16]Feb!#REF!</definedName>
    <definedName name="_______ITD3">[16]Mar!#REF!</definedName>
    <definedName name="_______ITD4">[16]Apr!#REF!</definedName>
    <definedName name="_______ITD5">[16]May!#REF!</definedName>
    <definedName name="_______ITD6">[17]June!$A$240:$B$261</definedName>
    <definedName name="_______lit1">#REF!</definedName>
    <definedName name="_______lit2">#REF!</definedName>
    <definedName name="_______MD1">[16]Jan!$B$8:$C$29</definedName>
    <definedName name="_______MD2">[16]Feb!$A$8:$B$31</definedName>
    <definedName name="_______MD3">[16]Mar!$A$9:$B$37</definedName>
    <definedName name="_______MD4">[16]Apr!$A$9:$B$37</definedName>
    <definedName name="_______MD5">[16]May!$A$9:$B$36</definedName>
    <definedName name="_______MD6">[16]June!$A$9:$B$41</definedName>
    <definedName name="_______PD2">[16]Feb!#REF!</definedName>
    <definedName name="_______PD3">[16]Mar!#REF!</definedName>
    <definedName name="_______PD4">[16]Apr!#REF!</definedName>
    <definedName name="_______PD5">[16]May!#REF!</definedName>
    <definedName name="_______PD6">[18]June!$A$9:$B$27</definedName>
    <definedName name="_______PG1">[16]Jan!$B$32:$C$46</definedName>
    <definedName name="_______PG2">[16]Feb!$A$34:$B$50</definedName>
    <definedName name="_______PG3">[16]Mar!$A$40:$B$56</definedName>
    <definedName name="_______PG4">[16]Apr!$A$40:$B$57</definedName>
    <definedName name="_______PG5">[16]May!$A$39:$B$57</definedName>
    <definedName name="_______PG6">[16]June!$A$44:$B$64</definedName>
    <definedName name="_______PHR1">[16]Feb!#REF!</definedName>
    <definedName name="_______PHR2">[16]Feb!#REF!</definedName>
    <definedName name="_______PHR3">[16]Mar!#REF!</definedName>
    <definedName name="_______PHR4">[16]Apr!#REF!</definedName>
    <definedName name="_______PHR5">[16]May!#REF!</definedName>
    <definedName name="_______PM2">[16]Feb!#REF!</definedName>
    <definedName name="_______PM3">[16]Mar!#REF!</definedName>
    <definedName name="_______PM4">[16]Apr!#REF!</definedName>
    <definedName name="_______PM5">[16]May!#REF!</definedName>
    <definedName name="_______PM6">[18]June!$A$57:$B$78</definedName>
    <definedName name="_______PMD1">[16]MD_R!$B$8:$J$36</definedName>
    <definedName name="_______pp1">#REF!</definedName>
    <definedName name="_______pp2">#REF!</definedName>
    <definedName name="_______pp3">#REF!</definedName>
    <definedName name="_______pp4">#REF!</definedName>
    <definedName name="_______pp5">#REF!</definedName>
    <definedName name="_______pp6">#REF!</definedName>
    <definedName name="_______pp7">#REF!</definedName>
    <definedName name="_______PR1">[16]Feb!#REF!</definedName>
    <definedName name="_______PR2">[16]Feb!#REF!</definedName>
    <definedName name="_______PR3">[16]Mar!#REF!</definedName>
    <definedName name="_______PR4">[16]Apr!#REF!</definedName>
    <definedName name="_______PR5">[16]May!#REF!</definedName>
    <definedName name="_______PR6">[19]JUNE!$A$9:$B$41</definedName>
    <definedName name="_______PRG1">[16]Jan!$B$102:$C$120</definedName>
    <definedName name="_______PRG2">[16]Feb!$A$115:$B$134</definedName>
    <definedName name="_______PRG3">[16]Mar!$A$135:$B$156</definedName>
    <definedName name="_______PRG4">[16]Apr!$A$145:$B$167</definedName>
    <definedName name="_______PRG5">[16]May!$A$153:$B$175</definedName>
    <definedName name="_______PRG6">[16]June!$A$172:$B$196</definedName>
    <definedName name="_______PRM1">[16]Jan!#REF!</definedName>
    <definedName name="_______PRM2">[16]Feb!#REF!</definedName>
    <definedName name="_______PRM3">[16]Mar!#REF!</definedName>
    <definedName name="_______PRM4">[16]Apr!#REF!</definedName>
    <definedName name="_______PRM5">[16]May!#REF!</definedName>
    <definedName name="_______PRM6">[19]JUNE!$A$217:$B$225</definedName>
    <definedName name="_______QA1">[16]Jan!$B$49:$C$73</definedName>
    <definedName name="_______QA2">[16]Feb!$A$53:$B$81</definedName>
    <definedName name="_______QA3">[16]Mar!$A$59:$B$92</definedName>
    <definedName name="_______QA4">[16]Apr!$A$60:$B$97</definedName>
    <definedName name="_______QA5">[16]May!$A$60:$B$98</definedName>
    <definedName name="_______QA6">[16]June!$A$68:$B$110</definedName>
    <definedName name="_______REB11">[16]Feb!#REF!</definedName>
    <definedName name="_______REB12">[16]Feb!#REF!</definedName>
    <definedName name="_______REB13">[16]Mar!#REF!</definedName>
    <definedName name="_______REB14">[16]Apr!#REF!</definedName>
    <definedName name="_______REB15">[16]May!#REF!</definedName>
    <definedName name="_______REB16">[18]June!$A$278:$B$288</definedName>
    <definedName name="_______REB21">[16]Feb!#REF!</definedName>
    <definedName name="_______REB22">[16]Feb!#REF!</definedName>
    <definedName name="_______REB23">[16]Mar!#REF!</definedName>
    <definedName name="_______REB24">[16]Apr!#REF!</definedName>
    <definedName name="_______REB25">[16]May!#REF!</definedName>
    <definedName name="_______REB26">[18]June!$A$291:$B$296</definedName>
    <definedName name="_______REC02">[18]Feb!$H$253:$I$258</definedName>
    <definedName name="_______REC2">[18]Feb!$A$804:$B$838</definedName>
    <definedName name="_______RMD2">[16]Feb!$A$137:$B$137</definedName>
    <definedName name="_______RMD3">[16]Mar!$A$159:$B$162</definedName>
    <definedName name="_______RMD4">[16]Apr!$A$170:$B$173</definedName>
    <definedName name="_______RMD5">[16]May!$A$178:$B$182</definedName>
    <definedName name="_______RMD6">[16]June!$A$199:$B$204</definedName>
    <definedName name="_______RMP1">[16]Jan!$B$146:$C$160</definedName>
    <definedName name="_______RMP2">[16]Feb!$A$163:$B$188</definedName>
    <definedName name="_______RMP3">[16]Mar!$A$194:$B$224</definedName>
    <definedName name="_______RMP4">[16]Apr!$A$211:$B$241</definedName>
    <definedName name="_______RMP5">[16]May!$A$221:$B$254</definedName>
    <definedName name="_______RMP6">[16]June!$A$244:$B$277</definedName>
    <definedName name="_______RMZ1">[16]Jan!$B$123:$C$143</definedName>
    <definedName name="_______RMZ2">[16]Feb!$A$140:$B$160</definedName>
    <definedName name="_______RMZ3">[16]Mar!$A$165:$B$191</definedName>
    <definedName name="_______RMZ4">[16]Apr!$A$176:$B$208</definedName>
    <definedName name="_______RMZ5">[16]May!$A$185:$B$218</definedName>
    <definedName name="_______RMZ6">[16]June!$A$207:$B$241</definedName>
    <definedName name="_______SCB1">'[14]SCB 1 - Current'!$F$10</definedName>
    <definedName name="_______SCB2">'[14]SCB 2 - Current'!$F$11</definedName>
    <definedName name="_______SEC1">[16]Feb!#REF!</definedName>
    <definedName name="_______SEC3">[16]Mar!#REF!</definedName>
    <definedName name="_______SEC4">[16]Apr!#REF!</definedName>
    <definedName name="_______SEC5">[16]May!#REF!</definedName>
    <definedName name="_______SEC6">[19]JUNE!$A$173:$B$190</definedName>
    <definedName name="_______SH11">[16]Feb!#REF!</definedName>
    <definedName name="_______SH12">[16]Feb!#REF!</definedName>
    <definedName name="_______SH13">[16]Mar!#REF!</definedName>
    <definedName name="_______SH14">[16]Apr!#REF!</definedName>
    <definedName name="_______SH15">[16]May!#REF!</definedName>
    <definedName name="_______SH21">[16]Feb!#REF!</definedName>
    <definedName name="_______SH22">[16]Feb!#REF!</definedName>
    <definedName name="_______SH23">[16]Mar!#REF!</definedName>
    <definedName name="_______SH24">[16]Apr!#REF!</definedName>
    <definedName name="_______SH25">[16]May!#REF!</definedName>
    <definedName name="_______SH26">[18]June!$A$198:$B$209</definedName>
    <definedName name="_______SHD2">[16]Feb!#REF!</definedName>
    <definedName name="_______SHD3">[16]Mar!#REF!</definedName>
    <definedName name="_______SHD4">[16]Apr!#REF!</definedName>
    <definedName name="_______SHD5">[16]May!#REF!</definedName>
    <definedName name="_______SHD6">[18]June!$A$149:$B$168</definedName>
    <definedName name="_______SHI16">[18]June!$A$171:$B$195</definedName>
    <definedName name="_______SOD2">[16]Feb!#REF!</definedName>
    <definedName name="_______SOD3">[16]Mar!#REF!</definedName>
    <definedName name="_______SOD4">[16]Apr!#REF!</definedName>
    <definedName name="_______SOD5">[16]May!#REF!</definedName>
    <definedName name="_______SOD6">[18]June!$A$235:$B$259</definedName>
    <definedName name="_______st1">#REF!</definedName>
    <definedName name="_______SUL4">[16]Apr!#REF!</definedName>
    <definedName name="_______SUL5">[16]May!#REF!</definedName>
    <definedName name="_______TAX2">#REF!</definedName>
    <definedName name="_______TG11">[16]Feb!#REF!</definedName>
    <definedName name="_______TG12">[16]Feb!#REF!</definedName>
    <definedName name="_______TG13">[16]Mar!#REF!</definedName>
    <definedName name="_______TG14">[16]Apr!#REF!</definedName>
    <definedName name="_______TG15">[16]May!#REF!</definedName>
    <definedName name="_______TG23">[16]Mar!#REF!</definedName>
    <definedName name="_______TG24">[16]Apr!#REF!</definedName>
    <definedName name="_______TG25">[16]May!#REF!</definedName>
    <definedName name="_______TR1">[16]Feb!#REF!</definedName>
    <definedName name="_______TR2">[16]Feb!#REF!</definedName>
    <definedName name="_______TR3">[16]Mar!#REF!</definedName>
    <definedName name="_______TR4">[16]Apr!#REF!</definedName>
    <definedName name="_______TR5">[16]May!#REF!</definedName>
    <definedName name="_______Us1">#REF!</definedName>
    <definedName name="_______Us2">#REF!</definedName>
    <definedName name="_______uua1">#REF!</definedName>
    <definedName name="_______wew3">#REF!</definedName>
    <definedName name="_______WS1">[16]Feb!#REF!</definedName>
    <definedName name="_______WS2">[16]Feb!#REF!</definedName>
    <definedName name="_______WS3">[16]Mar!#REF!</definedName>
    <definedName name="_______WS4">[16]Apr!#REF!</definedName>
    <definedName name="_______WS5">[16]May!#REF!</definedName>
    <definedName name="_______WT1">[16]Jan!$B$96:$C$96</definedName>
    <definedName name="_______WT2">[16]Feb!$A$106:$B$108</definedName>
    <definedName name="_______WT3">[16]Mar!$A$126:$B$128</definedName>
    <definedName name="_______WT4">[16]Apr!$A$134:$B$136</definedName>
    <definedName name="_______WT5">[16]May!$A$137:$B$141</definedName>
    <definedName name="_______WT6">[16]June!$A$151:$B$157</definedName>
    <definedName name="_______YD2">[16]Feb!#REF!</definedName>
    <definedName name="_______YD3">[16]Mar!#REF!</definedName>
    <definedName name="_______YD4">[16]Apr!#REF!</definedName>
    <definedName name="_______YD5">[16]May!#REF!</definedName>
    <definedName name="_______YD6">[18]June!$A$30:$B$54</definedName>
    <definedName name="______a1" localSheetId="6" hidden="1">{"cashflow",#N/A,FALSE,"CASHFLOW "}</definedName>
    <definedName name="______a1" localSheetId="0" hidden="1">{"cashflow",#N/A,FALSE,"CASHFLOW "}</definedName>
    <definedName name="______a1" localSheetId="1" hidden="1">{"cashflow",#N/A,FALSE,"CASHFLOW "}</definedName>
    <definedName name="______a1" hidden="1">{"cashflow",#N/A,FALSE,"CASHFLOW "}</definedName>
    <definedName name="______a10" localSheetId="6" hidden="1">{"sales",#N/A,FALSE,"SALES"}</definedName>
    <definedName name="______a10" localSheetId="0" hidden="1">{"sales",#N/A,FALSE,"SALES"}</definedName>
    <definedName name="______a10" localSheetId="1" hidden="1">{"sales",#N/A,FALSE,"SALES"}</definedName>
    <definedName name="______a10" hidden="1">{"sales",#N/A,FALSE,"SALES"}</definedName>
    <definedName name="______a2" localSheetId="6" hidden="1">{"hilight1",#N/A,FALSE,"HILIGHT1"}</definedName>
    <definedName name="______a2" localSheetId="0" hidden="1">{"hilight1",#N/A,FALSE,"HILIGHT1"}</definedName>
    <definedName name="______a2" localSheetId="1" hidden="1">{"hilight1",#N/A,FALSE,"HILIGHT1"}</definedName>
    <definedName name="______a2" hidden="1">{"hilight1",#N/A,FALSE,"HILIGHT1"}</definedName>
    <definedName name="______a3" localSheetId="6" hidden="1">{"hilight2",#N/A,FALSE,"HILIGHT2"}</definedName>
    <definedName name="______a3" localSheetId="0" hidden="1">{"hilight2",#N/A,FALSE,"HILIGHT2"}</definedName>
    <definedName name="______a3" localSheetId="1" hidden="1">{"hilight2",#N/A,FALSE,"HILIGHT2"}</definedName>
    <definedName name="______a3" hidden="1">{"hilight2",#N/A,FALSE,"HILIGHT2"}</definedName>
    <definedName name="______a4" localSheetId="6" hidden="1">{"hilight3",#N/A,FALSE,"HILIGHT3"}</definedName>
    <definedName name="______a4" localSheetId="0" hidden="1">{"hilight3",#N/A,FALSE,"HILIGHT3"}</definedName>
    <definedName name="______a4" localSheetId="1" hidden="1">{"hilight3",#N/A,FALSE,"HILIGHT3"}</definedName>
    <definedName name="______a4" hidden="1">{"hilight3",#N/A,FALSE,"HILIGHT3"}</definedName>
    <definedName name="______a5" localSheetId="6" hidden="1">{"income",#N/A,FALSE,"INCOME"}</definedName>
    <definedName name="______a5" localSheetId="0" hidden="1">{"income",#N/A,FALSE,"INCOME"}</definedName>
    <definedName name="______a5" localSheetId="1" hidden="1">{"income",#N/A,FALSE,"INCOME"}</definedName>
    <definedName name="______a5" hidden="1">{"income",#N/A,FALSE,"INCOME"}</definedName>
    <definedName name="______a6" localSheetId="6" hidden="1">{"index",#N/A,FALSE,"INDEX"}</definedName>
    <definedName name="______a6" localSheetId="0" hidden="1">{"index",#N/A,FALSE,"INDEX"}</definedName>
    <definedName name="______a6" localSheetId="1" hidden="1">{"index",#N/A,FALSE,"INDEX"}</definedName>
    <definedName name="______a6" hidden="1">{"index",#N/A,FALSE,"INDEX"}</definedName>
    <definedName name="______a7" localSheetId="6" hidden="1">{"PRINT_EST",#N/A,FALSE,"ESTMON"}</definedName>
    <definedName name="______a7" localSheetId="0" hidden="1">{"PRINT_EST",#N/A,FALSE,"ESTMON"}</definedName>
    <definedName name="______a7" localSheetId="1" hidden="1">{"PRINT_EST",#N/A,FALSE,"ESTMON"}</definedName>
    <definedName name="______a7" hidden="1">{"PRINT_EST",#N/A,FALSE,"ESTMON"}</definedName>
    <definedName name="______a8" localSheetId="6" hidden="1">{"revsale",#N/A,FALSE,"REV-ยุพดี"}</definedName>
    <definedName name="______a8" localSheetId="0" hidden="1">{"revsale",#N/A,FALSE,"REV-ยุพดี"}</definedName>
    <definedName name="______a8" localSheetId="1" hidden="1">{"revsale",#N/A,FALSE,"REV-ยุพดี"}</definedName>
    <definedName name="______a8" hidden="1">{"revsale",#N/A,FALSE,"REV-ยุพดี"}</definedName>
    <definedName name="______a9" localSheetId="6" hidden="1">{"revable",#N/A,FALSE,"REVABLE"}</definedName>
    <definedName name="______a9" localSheetId="0" hidden="1">{"revable",#N/A,FALSE,"REVABLE"}</definedName>
    <definedName name="______a9" localSheetId="1" hidden="1">{"revable",#N/A,FALSE,"REVABLE"}</definedName>
    <definedName name="______a9" hidden="1">{"revable",#N/A,FALSE,"REVABLE"}</definedName>
    <definedName name="______aq34">'[15]เงินกู้ MGC'!$F$15</definedName>
    <definedName name="______aq4">[15]เงินกู้ธนชาติ!$E$17</definedName>
    <definedName name="______aq678">'[15]เงินกู้ MGC'!$E$17</definedName>
    <definedName name="______AUX11">[16]Feb!#REF!</definedName>
    <definedName name="______AUX12">[16]Feb!#REF!</definedName>
    <definedName name="______AUX13">[16]Mar!#REF!</definedName>
    <definedName name="______AUX14">[16]Apr!#REF!</definedName>
    <definedName name="______AUX15">[16]May!#REF!</definedName>
    <definedName name="______AUX16">[17]June!$A$59:$B$62</definedName>
    <definedName name="______BLC11">[16]Feb!#REF!</definedName>
    <definedName name="______BLC12">[16]Feb!#REF!</definedName>
    <definedName name="______BLC13">[16]Mar!#REF!</definedName>
    <definedName name="______BLC14">[16]Apr!#REF!</definedName>
    <definedName name="______BLC15">[16]May!#REF!</definedName>
    <definedName name="______BLC16">[18]June!$A$133:$B$142</definedName>
    <definedName name="______BLC23">[16]Mar!#REF!</definedName>
    <definedName name="______BLC24">[16]Apr!#REF!</definedName>
    <definedName name="______BLC25">[16]May!#REF!</definedName>
    <definedName name="______BLC26">[18]June!$A$145:$B$146</definedName>
    <definedName name="______CAS11">[16]Feb!#REF!</definedName>
    <definedName name="______CAS12">[16]Feb!#REF!</definedName>
    <definedName name="______CAS13">[16]Mar!#REF!</definedName>
    <definedName name="______CAS14">[16]Apr!#REF!</definedName>
    <definedName name="______CAS15">[16]May!#REF!</definedName>
    <definedName name="______CAS16">[18]June!$A$299:$B$303</definedName>
    <definedName name="______CAS21">[16]Feb!#REF!</definedName>
    <definedName name="______CAS22">[16]Feb!#REF!</definedName>
    <definedName name="______CAS23">[16]Mar!#REF!</definedName>
    <definedName name="______CAS24">[16]Apr!#REF!</definedName>
    <definedName name="______CAS25">[16]May!#REF!</definedName>
    <definedName name="______CAS26">[18]June!$A$306:$B$311</definedName>
    <definedName name="______CDC1">[16]Feb!#REF!</definedName>
    <definedName name="______CDC2">[16]Feb!#REF!</definedName>
    <definedName name="______CDC3">[16]Mar!#REF!</definedName>
    <definedName name="______CDC4">[16]Apr!#REF!</definedName>
    <definedName name="______CDC5">[16]May!#REF!</definedName>
    <definedName name="______CDC6">[19]JUNE!$A$44:$B$54</definedName>
    <definedName name="______CHE1">[16]Feb!#REF!</definedName>
    <definedName name="______CHE26">[18]June!$A$325:$B$354</definedName>
    <definedName name="______CHE3">[16]Mar!#REF!</definedName>
    <definedName name="______CHE4">[16]Apr!#REF!</definedName>
    <definedName name="______CHE5">[16]May!#REF!</definedName>
    <definedName name="______CUL6">[18]June!$A$370:$B$371</definedName>
    <definedName name="______CUR1">#REF!</definedName>
    <definedName name="______DAT1">[20]BMCT2003!#REF!</definedName>
    <definedName name="______DAT12">[20]BMCT2003!#REF!</definedName>
    <definedName name="______DAT2">[20]BMCT2003!#REF!</definedName>
    <definedName name="______DAT4">[20]BMCT2003!#REF!</definedName>
    <definedName name="______DAT5">[20]BMCT2003!#REF!</definedName>
    <definedName name="______DAT6">[20]BMCT2003!#REF!</definedName>
    <definedName name="______DAT7">[20]BMCT2003!#REF!</definedName>
    <definedName name="______DAT8">[20]BMCT2003!#REF!</definedName>
    <definedName name="______DAT9">[20]BMCT2003!#REF!</definedName>
    <definedName name="______DIG11">[16]Feb!#REF!</definedName>
    <definedName name="______DIG12">[16]Feb!#REF!</definedName>
    <definedName name="______DIG13">[16]Mar!#REF!</definedName>
    <definedName name="______DIG14">[16]Apr!#REF!</definedName>
    <definedName name="______DIG15">[16]May!#REF!</definedName>
    <definedName name="______DIG16">[18]June!$A$107:$B$112</definedName>
    <definedName name="______DIG23">[16]Mar!#REF!</definedName>
    <definedName name="______DIG24">[16]Apr!#REF!</definedName>
    <definedName name="______DIG25">[16]May!#REF!</definedName>
    <definedName name="______DIG26">[18]June!$A$115:$B$120</definedName>
    <definedName name="______dkk1">#REF!</definedName>
    <definedName name="______dkk2">#REF!</definedName>
    <definedName name="______DMP21">[16]Feb!#REF!</definedName>
    <definedName name="______DMP22">[16]Feb!#REF!</definedName>
    <definedName name="______DMP23">[16]Mar!#REF!</definedName>
    <definedName name="______DMP24">[16]Apr!#REF!</definedName>
    <definedName name="______DMP25">[16]May!#REF!</definedName>
    <definedName name="______DMP26">[17]June!$A$88:$B$90</definedName>
    <definedName name="______DSP2">[16]Feb!#REF!</definedName>
    <definedName name="______DSP3">[16]Mar!#REF!</definedName>
    <definedName name="______DSP4">[16]Apr!#REF!</definedName>
    <definedName name="______DSP5">[16]May!#REF!</definedName>
    <definedName name="______DSP6">[18]June!$A$212:$B$232</definedName>
    <definedName name="______EFT1">[16]Jan!$B$99:$C$99</definedName>
    <definedName name="______EFT2">[16]Feb!$A$111:$B$112</definedName>
    <definedName name="______EFT3">[16]Mar!$A$131:$B$132</definedName>
    <definedName name="______EFT4">[16]Apr!$A$139:$B$142</definedName>
    <definedName name="______EFT5">[16]May!$A$144:$B$150</definedName>
    <definedName name="______EFT6">[16]June!$A$160:$B$169</definedName>
    <definedName name="______ELE1">[16]Feb!#REF!</definedName>
    <definedName name="______ELE4">[16]Apr!#REF!</definedName>
    <definedName name="______ELE5">[16]May!#REF!</definedName>
    <definedName name="______ELE6">[17]June!$A$177:$B$237</definedName>
    <definedName name="______ENG1">[16]Feb!#REF!</definedName>
    <definedName name="______ENG3">[16]Mar!#REF!</definedName>
    <definedName name="______ENG4">[16]Apr!#REF!</definedName>
    <definedName name="______ENG5">[16]May!#REF!</definedName>
    <definedName name="______ENV1">[16]Jan!$B$76:$C$93</definedName>
    <definedName name="______ENV2">[16]Feb!$A$84:$B$103</definedName>
    <definedName name="______ENV3">[16]Mar!$A$95:$B$123</definedName>
    <definedName name="______ENV4">[16]Apr!$A$100:$B$131</definedName>
    <definedName name="______ENV5">[16]May!$A$101:$B$134</definedName>
    <definedName name="______ENV6">[16]June!$A$113:$B$148</definedName>
    <definedName name="______EVA11">[16]Feb!#REF!</definedName>
    <definedName name="______EVA12">[16]Feb!#REF!</definedName>
    <definedName name="______EVA13">[16]Mar!#REF!</definedName>
    <definedName name="______EVA14">[16]Apr!#REF!</definedName>
    <definedName name="______EVA15">[16]May!#REF!</definedName>
    <definedName name="______EVA16">[18]June!$A$262:$B$266</definedName>
    <definedName name="______EVA21">[16]Feb!#REF!</definedName>
    <definedName name="______EVA22">[16]Feb!#REF!</definedName>
    <definedName name="______EVA23">[16]Mar!#REF!</definedName>
    <definedName name="______EVA24">[16]Apr!#REF!</definedName>
    <definedName name="______EVA25">[16]May!#REF!</definedName>
    <definedName name="______EVA26">[18]June!$A$269:$B$275</definedName>
    <definedName name="______Exp1">#REF!</definedName>
    <definedName name="______exp10">#REF!</definedName>
    <definedName name="______exp11">#REF!</definedName>
    <definedName name="______exp12">#REF!</definedName>
    <definedName name="______exp13">#REF!</definedName>
    <definedName name="______exp14">#REF!</definedName>
    <definedName name="______Exp2">#REF!</definedName>
    <definedName name="______EXP22">#REF!</definedName>
    <definedName name="______exp5">#REF!</definedName>
    <definedName name="______exp7">#REF!</definedName>
    <definedName name="______exp8">#REF!</definedName>
    <definedName name="______exp9">#REF!</definedName>
    <definedName name="______fob1">#REF!</definedName>
    <definedName name="______h2">[21]เงินกู้ธนชาติ!$G$2</definedName>
    <definedName name="______ISO1">[16]Feb!#REF!</definedName>
    <definedName name="______ISO3">[16]Mar!#REF!</definedName>
    <definedName name="______ISO4">[16]Apr!#REF!</definedName>
    <definedName name="______ISO5">[16]May!#REF!</definedName>
    <definedName name="______ISO6">[18]June!$A$382:$B$401</definedName>
    <definedName name="______ITD1">[16]Feb!#REF!</definedName>
    <definedName name="______ITD3">[16]Mar!#REF!</definedName>
    <definedName name="______ITD4">[16]Apr!#REF!</definedName>
    <definedName name="______ITD5">[16]May!#REF!</definedName>
    <definedName name="______ITD6">[17]June!$A$240:$B$261</definedName>
    <definedName name="______lit1">#REF!</definedName>
    <definedName name="______lit2">#REF!</definedName>
    <definedName name="______MD1">[16]Jan!$B$8:$C$29</definedName>
    <definedName name="______MD2">[16]Feb!$A$8:$B$31</definedName>
    <definedName name="______MD3">[16]Mar!$A$9:$B$37</definedName>
    <definedName name="______MD4">[16]Apr!$A$9:$B$37</definedName>
    <definedName name="______MD5">[16]May!$A$9:$B$36</definedName>
    <definedName name="______MD6">[16]June!$A$9:$B$41</definedName>
    <definedName name="______PD2">[16]Feb!#REF!</definedName>
    <definedName name="______PD3">[16]Mar!#REF!</definedName>
    <definedName name="______PD4">[16]Apr!#REF!</definedName>
    <definedName name="______PD5">[16]May!#REF!</definedName>
    <definedName name="______PD6">[18]June!$A$9:$B$27</definedName>
    <definedName name="______PG1">[16]Jan!$B$32:$C$46</definedName>
    <definedName name="______PG2">[16]Feb!$A$34:$B$50</definedName>
    <definedName name="______PG3">[16]Mar!$A$40:$B$56</definedName>
    <definedName name="______PG4">[16]Apr!$A$40:$B$57</definedName>
    <definedName name="______PG5">[16]May!$A$39:$B$57</definedName>
    <definedName name="______PG6">[16]June!$A$44:$B$64</definedName>
    <definedName name="______PHR1">[16]Feb!#REF!</definedName>
    <definedName name="______PHR2">[16]Feb!#REF!</definedName>
    <definedName name="______PHR3">[16]Mar!#REF!</definedName>
    <definedName name="______PHR4">[16]Apr!#REF!</definedName>
    <definedName name="______PHR5">[16]May!#REF!</definedName>
    <definedName name="______PM2">[16]Feb!#REF!</definedName>
    <definedName name="______PM3">[16]Mar!#REF!</definedName>
    <definedName name="______PM4">[16]Apr!#REF!</definedName>
    <definedName name="______PM5">[16]May!#REF!</definedName>
    <definedName name="______PM6">[18]June!$A$57:$B$78</definedName>
    <definedName name="______PMD1">[16]MD_R!$B$8:$J$36</definedName>
    <definedName name="______pp1">#REF!</definedName>
    <definedName name="______pp2">#REF!</definedName>
    <definedName name="______pp3">#REF!</definedName>
    <definedName name="______pp4">#REF!</definedName>
    <definedName name="______pp5">#REF!</definedName>
    <definedName name="______pp6">#REF!</definedName>
    <definedName name="______pp7">#REF!</definedName>
    <definedName name="______PR1">[16]Feb!#REF!</definedName>
    <definedName name="______PR2">[16]Feb!#REF!</definedName>
    <definedName name="______PR3">[16]Mar!#REF!</definedName>
    <definedName name="______PR4">[16]Apr!#REF!</definedName>
    <definedName name="______PR5">[16]May!#REF!</definedName>
    <definedName name="______PR6">[19]JUNE!$A$9:$B$41</definedName>
    <definedName name="______PRG1">[16]Jan!$B$102:$C$120</definedName>
    <definedName name="______PRG2">[16]Feb!$A$115:$B$134</definedName>
    <definedName name="______PRG3">[16]Mar!$A$135:$B$156</definedName>
    <definedName name="______PRG4">[16]Apr!$A$145:$B$167</definedName>
    <definedName name="______PRG5">[16]May!$A$153:$B$175</definedName>
    <definedName name="______PRG6">[16]June!$A$172:$B$196</definedName>
    <definedName name="______PRM1">[16]Jan!#REF!</definedName>
    <definedName name="______PRM2">[16]Feb!#REF!</definedName>
    <definedName name="______PRM3">[16]Mar!#REF!</definedName>
    <definedName name="______PRM4">[16]Apr!#REF!</definedName>
    <definedName name="______PRM5">[16]May!#REF!</definedName>
    <definedName name="______PRM6">[19]JUNE!$A$217:$B$225</definedName>
    <definedName name="______QA1">[16]Jan!$B$49:$C$73</definedName>
    <definedName name="______QA2">[16]Feb!$A$53:$B$81</definedName>
    <definedName name="______QA3">[16]Mar!$A$59:$B$92</definedName>
    <definedName name="______QA4">[16]Apr!$A$60:$B$97</definedName>
    <definedName name="______QA5">[16]May!$A$60:$B$98</definedName>
    <definedName name="______QA6">[16]June!$A$68:$B$110</definedName>
    <definedName name="______REB11">[16]Feb!#REF!</definedName>
    <definedName name="______REB12">[16]Feb!#REF!</definedName>
    <definedName name="______REB13">[16]Mar!#REF!</definedName>
    <definedName name="______REB14">[16]Apr!#REF!</definedName>
    <definedName name="______REB15">[16]May!#REF!</definedName>
    <definedName name="______REB16">[18]June!$A$278:$B$288</definedName>
    <definedName name="______REB21">[16]Feb!#REF!</definedName>
    <definedName name="______REB22">[16]Feb!#REF!</definedName>
    <definedName name="______REB23">[16]Mar!#REF!</definedName>
    <definedName name="______REB24">[16]Apr!#REF!</definedName>
    <definedName name="______REB25">[16]May!#REF!</definedName>
    <definedName name="______REB26">[18]June!$A$291:$B$296</definedName>
    <definedName name="______REC02">[18]Feb!$H$253:$I$258</definedName>
    <definedName name="______REC2">[18]Feb!$A$804:$B$838</definedName>
    <definedName name="______RMD2">[16]Feb!$A$137:$B$137</definedName>
    <definedName name="______RMD3">[16]Mar!$A$159:$B$162</definedName>
    <definedName name="______RMD4">[16]Apr!$A$170:$B$173</definedName>
    <definedName name="______RMD5">[16]May!$A$178:$B$182</definedName>
    <definedName name="______RMD6">[16]June!$A$199:$B$204</definedName>
    <definedName name="______RMP1">[16]Jan!$B$146:$C$160</definedName>
    <definedName name="______RMP2">[16]Feb!$A$163:$B$188</definedName>
    <definedName name="______RMP3">[16]Mar!$A$194:$B$224</definedName>
    <definedName name="______RMP4">[16]Apr!$A$211:$B$241</definedName>
    <definedName name="______RMP5">[16]May!$A$221:$B$254</definedName>
    <definedName name="______RMP6">[16]June!$A$244:$B$277</definedName>
    <definedName name="______RMZ1">[16]Jan!$B$123:$C$143</definedName>
    <definedName name="______RMZ2">[16]Feb!$A$140:$B$160</definedName>
    <definedName name="______RMZ3">[16]Mar!$A$165:$B$191</definedName>
    <definedName name="______RMZ4">[16]Apr!$A$176:$B$208</definedName>
    <definedName name="______RMZ5">[16]May!$A$185:$B$218</definedName>
    <definedName name="______RMZ6">[16]June!$A$207:$B$241</definedName>
    <definedName name="______SCB1">'[14]SCB 1 - Current'!$F$10</definedName>
    <definedName name="______SCB2">'[14]SCB 2 - Current'!$F$11</definedName>
    <definedName name="______SEC1">[16]Feb!#REF!</definedName>
    <definedName name="______SEC3">[16]Mar!#REF!</definedName>
    <definedName name="______SEC4">[16]Apr!#REF!</definedName>
    <definedName name="______SEC5">[16]May!#REF!</definedName>
    <definedName name="______SEC6">[19]JUNE!$A$173:$B$190</definedName>
    <definedName name="______SH11">[16]Feb!#REF!</definedName>
    <definedName name="______SH12">[16]Feb!#REF!</definedName>
    <definedName name="______SH13">[16]Mar!#REF!</definedName>
    <definedName name="______SH14">[16]Apr!#REF!</definedName>
    <definedName name="______SH15">[16]May!#REF!</definedName>
    <definedName name="______SH21">[16]Feb!#REF!</definedName>
    <definedName name="______SH22">[16]Feb!#REF!</definedName>
    <definedName name="______SH23">[16]Mar!#REF!</definedName>
    <definedName name="______SH24">[16]Apr!#REF!</definedName>
    <definedName name="______SH25">[16]May!#REF!</definedName>
    <definedName name="______SH26">[18]June!$A$198:$B$209</definedName>
    <definedName name="______SHD2">[16]Feb!#REF!</definedName>
    <definedName name="______SHD3">[16]Mar!#REF!</definedName>
    <definedName name="______SHD4">[16]Apr!#REF!</definedName>
    <definedName name="______SHD5">[16]May!#REF!</definedName>
    <definedName name="______SHD6">[18]June!$A$149:$B$168</definedName>
    <definedName name="______SHI16">[18]June!$A$171:$B$195</definedName>
    <definedName name="______SOD2">[16]Feb!#REF!</definedName>
    <definedName name="______SOD3">[16]Mar!#REF!</definedName>
    <definedName name="______SOD4">[16]Apr!#REF!</definedName>
    <definedName name="______SOD5">[16]May!#REF!</definedName>
    <definedName name="______SOD6">[18]June!$A$235:$B$259</definedName>
    <definedName name="______st1">#REF!</definedName>
    <definedName name="______SUL4">[16]Apr!#REF!</definedName>
    <definedName name="______SUL5">[16]May!#REF!</definedName>
    <definedName name="______TAX2">#REF!</definedName>
    <definedName name="______tb1">'[22]TrialBalance Q3-2002'!$A$1:$H$301</definedName>
    <definedName name="______TG11">[16]Feb!#REF!</definedName>
    <definedName name="______TG12">[16]Feb!#REF!</definedName>
    <definedName name="______TG13">[16]Mar!#REF!</definedName>
    <definedName name="______TG14">[16]Apr!#REF!</definedName>
    <definedName name="______TG15">[16]May!#REF!</definedName>
    <definedName name="______TG23">[16]Mar!#REF!</definedName>
    <definedName name="______TG24">[16]Apr!#REF!</definedName>
    <definedName name="______TG25">[16]May!#REF!</definedName>
    <definedName name="______TR1">[16]Feb!#REF!</definedName>
    <definedName name="______TR2">[16]Feb!#REF!</definedName>
    <definedName name="______TR3">[16]Mar!#REF!</definedName>
    <definedName name="______TR4">[16]Apr!#REF!</definedName>
    <definedName name="______TR5">[16]May!#REF!</definedName>
    <definedName name="______Us1">#REF!</definedName>
    <definedName name="______Us2">#REF!</definedName>
    <definedName name="______uua1">#REF!</definedName>
    <definedName name="______V1" localSheetId="6" hidden="1">{"sales",#N/A,FALSE,"SALES"}</definedName>
    <definedName name="______V1" localSheetId="0" hidden="1">{"sales",#N/A,FALSE,"SALES"}</definedName>
    <definedName name="______V1" localSheetId="1" hidden="1">{"sales",#N/A,FALSE,"SALES"}</definedName>
    <definedName name="______V1" hidden="1">{"sales",#N/A,FALSE,"SALES"}</definedName>
    <definedName name="______wew3">#REF!</definedName>
    <definedName name="______WS1">[16]Feb!#REF!</definedName>
    <definedName name="______WS2">[16]Feb!#REF!</definedName>
    <definedName name="______WS3">[16]Mar!#REF!</definedName>
    <definedName name="______WS4">[16]Apr!#REF!</definedName>
    <definedName name="______WS5">[16]May!#REF!</definedName>
    <definedName name="______WT1">[16]Jan!$B$96:$C$96</definedName>
    <definedName name="______WT2">[16]Feb!$A$106:$B$108</definedName>
    <definedName name="______WT3">[16]Mar!$A$126:$B$128</definedName>
    <definedName name="______WT4">[16]Apr!$A$134:$B$136</definedName>
    <definedName name="______WT5">[16]May!$A$137:$B$141</definedName>
    <definedName name="______WT6">[16]June!$A$151:$B$157</definedName>
    <definedName name="______YD2">[16]Feb!#REF!</definedName>
    <definedName name="______YD3">[16]Mar!#REF!</definedName>
    <definedName name="______YD4">[16]Apr!#REF!</definedName>
    <definedName name="______YD5">[16]May!#REF!</definedName>
    <definedName name="______YD6">[18]June!$A$30:$B$54</definedName>
    <definedName name="_____a1" localSheetId="6" hidden="1">{"cashflow",#N/A,FALSE,"CASHFLOW "}</definedName>
    <definedName name="_____a1" localSheetId="0" hidden="1">{"cashflow",#N/A,FALSE,"CASHFLOW "}</definedName>
    <definedName name="_____a1" localSheetId="1" hidden="1">{"cashflow",#N/A,FALSE,"CASHFLOW "}</definedName>
    <definedName name="_____a1" hidden="1">{"cashflow",#N/A,FALSE,"CASHFLOW "}</definedName>
    <definedName name="_____a10" localSheetId="6" hidden="1">{"sales",#N/A,FALSE,"SALES"}</definedName>
    <definedName name="_____a10" localSheetId="0" hidden="1">{"sales",#N/A,FALSE,"SALES"}</definedName>
    <definedName name="_____a10" localSheetId="1" hidden="1">{"sales",#N/A,FALSE,"SALES"}</definedName>
    <definedName name="_____a10" hidden="1">{"sales",#N/A,FALSE,"SALES"}</definedName>
    <definedName name="_____a2" localSheetId="6" hidden="1">{"hilight1",#N/A,FALSE,"HILIGHT1"}</definedName>
    <definedName name="_____a2" localSheetId="0" hidden="1">{"hilight1",#N/A,FALSE,"HILIGHT1"}</definedName>
    <definedName name="_____a2" localSheetId="1" hidden="1">{"hilight1",#N/A,FALSE,"HILIGHT1"}</definedName>
    <definedName name="_____a2" hidden="1">{"hilight1",#N/A,FALSE,"HILIGHT1"}</definedName>
    <definedName name="_____a3" localSheetId="6" hidden="1">{"hilight2",#N/A,FALSE,"HILIGHT2"}</definedName>
    <definedName name="_____a3" localSheetId="0" hidden="1">{"hilight2",#N/A,FALSE,"HILIGHT2"}</definedName>
    <definedName name="_____a3" localSheetId="1" hidden="1">{"hilight2",#N/A,FALSE,"HILIGHT2"}</definedName>
    <definedName name="_____a3" hidden="1">{"hilight2",#N/A,FALSE,"HILIGHT2"}</definedName>
    <definedName name="_____a4" localSheetId="6" hidden="1">{"hilight3",#N/A,FALSE,"HILIGHT3"}</definedName>
    <definedName name="_____a4" localSheetId="0" hidden="1">{"hilight3",#N/A,FALSE,"HILIGHT3"}</definedName>
    <definedName name="_____a4" localSheetId="1" hidden="1">{"hilight3",#N/A,FALSE,"HILIGHT3"}</definedName>
    <definedName name="_____a4" hidden="1">{"hilight3",#N/A,FALSE,"HILIGHT3"}</definedName>
    <definedName name="_____a5" localSheetId="6" hidden="1">{"income",#N/A,FALSE,"INCOME"}</definedName>
    <definedName name="_____a5" localSheetId="0" hidden="1">{"income",#N/A,FALSE,"INCOME"}</definedName>
    <definedName name="_____a5" localSheetId="1" hidden="1">{"income",#N/A,FALSE,"INCOME"}</definedName>
    <definedName name="_____a5" hidden="1">{"income",#N/A,FALSE,"INCOME"}</definedName>
    <definedName name="_____a6" localSheetId="6" hidden="1">{"index",#N/A,FALSE,"INDEX"}</definedName>
    <definedName name="_____a6" localSheetId="0" hidden="1">{"index",#N/A,FALSE,"INDEX"}</definedName>
    <definedName name="_____a6" localSheetId="1" hidden="1">{"index",#N/A,FALSE,"INDEX"}</definedName>
    <definedName name="_____a6" hidden="1">{"index",#N/A,FALSE,"INDEX"}</definedName>
    <definedName name="_____a7" localSheetId="6" hidden="1">{"PRINT_EST",#N/A,FALSE,"ESTMON"}</definedName>
    <definedName name="_____a7" localSheetId="0" hidden="1">{"PRINT_EST",#N/A,FALSE,"ESTMON"}</definedName>
    <definedName name="_____a7" localSheetId="1" hidden="1">{"PRINT_EST",#N/A,FALSE,"ESTMON"}</definedName>
    <definedName name="_____a7" hidden="1">{"PRINT_EST",#N/A,FALSE,"ESTMON"}</definedName>
    <definedName name="_____a8" localSheetId="6" hidden="1">{"revsale",#N/A,FALSE,"REV-ยุพดี"}</definedName>
    <definedName name="_____a8" localSheetId="0" hidden="1">{"revsale",#N/A,FALSE,"REV-ยุพดี"}</definedName>
    <definedName name="_____a8" localSheetId="1" hidden="1">{"revsale",#N/A,FALSE,"REV-ยุพดี"}</definedName>
    <definedName name="_____a8" hidden="1">{"revsale",#N/A,FALSE,"REV-ยุพดี"}</definedName>
    <definedName name="_____a9" localSheetId="6" hidden="1">{"revable",#N/A,FALSE,"REVABLE"}</definedName>
    <definedName name="_____a9" localSheetId="0" hidden="1">{"revable",#N/A,FALSE,"REVABLE"}</definedName>
    <definedName name="_____a9" localSheetId="1" hidden="1">{"revable",#N/A,FALSE,"REVABLE"}</definedName>
    <definedName name="_____a9" hidden="1">{"revable",#N/A,FALSE,"REVABLE"}</definedName>
    <definedName name="_____aq34">'[23]เงินกู้ MGC'!$F$15</definedName>
    <definedName name="_____aq4">[23]เงินกู้ธนชาติ!$E$17</definedName>
    <definedName name="_____aq678">'[23]เงินกู้ MGC'!$E$17</definedName>
    <definedName name="_____AUX11">[16]Feb!#REF!</definedName>
    <definedName name="_____AUX12">[16]Feb!#REF!</definedName>
    <definedName name="_____AUX13">[16]Mar!#REF!</definedName>
    <definedName name="_____AUX14">[16]Apr!#REF!</definedName>
    <definedName name="_____AUX15">[16]May!#REF!</definedName>
    <definedName name="_____AUX16">[17]June!$A$59:$B$62</definedName>
    <definedName name="_____BLC11">[16]Feb!#REF!</definedName>
    <definedName name="_____BLC12">[16]Feb!#REF!</definedName>
    <definedName name="_____BLC13">[16]Mar!#REF!</definedName>
    <definedName name="_____BLC14">[16]Apr!#REF!</definedName>
    <definedName name="_____BLC15">[16]May!#REF!</definedName>
    <definedName name="_____BLC16">[18]June!$A$133:$B$142</definedName>
    <definedName name="_____BLC23">[16]Mar!#REF!</definedName>
    <definedName name="_____BLC24">[16]Apr!#REF!</definedName>
    <definedName name="_____BLC25">[16]May!#REF!</definedName>
    <definedName name="_____BLC26">[18]June!$A$145:$B$146</definedName>
    <definedName name="_____CAS11">[16]Feb!#REF!</definedName>
    <definedName name="_____CAS12">[16]Feb!#REF!</definedName>
    <definedName name="_____CAS13">[16]Mar!#REF!</definedName>
    <definedName name="_____CAS14">[16]Apr!#REF!</definedName>
    <definedName name="_____CAS15">[16]May!#REF!</definedName>
    <definedName name="_____CAS16">[18]June!$A$299:$B$303</definedName>
    <definedName name="_____CAS21">[16]Feb!#REF!</definedName>
    <definedName name="_____CAS22">[16]Feb!#REF!</definedName>
    <definedName name="_____CAS23">[16]Mar!#REF!</definedName>
    <definedName name="_____CAS24">[16]Apr!#REF!</definedName>
    <definedName name="_____CAS25">[16]May!#REF!</definedName>
    <definedName name="_____CAS26">[18]June!$A$306:$B$311</definedName>
    <definedName name="_____CDC1">[16]Feb!#REF!</definedName>
    <definedName name="_____CDC2">[16]Feb!#REF!</definedName>
    <definedName name="_____CDC3">[16]Mar!#REF!</definedName>
    <definedName name="_____CDC4">[16]Apr!#REF!</definedName>
    <definedName name="_____CDC5">[16]May!#REF!</definedName>
    <definedName name="_____CDC6">[19]JUNE!$A$44:$B$54</definedName>
    <definedName name="_____CHE1">[16]Feb!#REF!</definedName>
    <definedName name="_____CHE26">[18]June!$A$325:$B$354</definedName>
    <definedName name="_____CHE3">[16]Mar!#REF!</definedName>
    <definedName name="_____CHE4">[16]Apr!#REF!</definedName>
    <definedName name="_____CHE5">[16]May!#REF!</definedName>
    <definedName name="_____CUL6">[18]June!$A$370:$B$371</definedName>
    <definedName name="_____CUR1">#REF!</definedName>
    <definedName name="_____DAT1">'[24]N-11.3'!#REF!</definedName>
    <definedName name="_____DAT12">[25]BMCT2003!#REF!</definedName>
    <definedName name="_____DAT2">[25]BMCT2003!#REF!</definedName>
    <definedName name="_____DAT4">[25]BMCT2003!#REF!</definedName>
    <definedName name="_____DAT5">[25]BMCT2003!#REF!</definedName>
    <definedName name="_____DAT6">[25]BMCT2003!#REF!</definedName>
    <definedName name="_____DAT7">[25]BMCT2003!#REF!</definedName>
    <definedName name="_____DAT8">[25]BMCT2003!#REF!</definedName>
    <definedName name="_____DAT9">[25]BMCT2003!#REF!</definedName>
    <definedName name="_____DIG11">[16]Feb!#REF!</definedName>
    <definedName name="_____DIG12">[16]Feb!#REF!</definedName>
    <definedName name="_____DIG13">[16]Mar!#REF!</definedName>
    <definedName name="_____DIG14">[16]Apr!#REF!</definedName>
    <definedName name="_____DIG15">[16]May!#REF!</definedName>
    <definedName name="_____DIG16">[18]June!$A$107:$B$112</definedName>
    <definedName name="_____DIG23">[16]Mar!#REF!</definedName>
    <definedName name="_____DIG24">[16]Apr!#REF!</definedName>
    <definedName name="_____DIG25">[16]May!#REF!</definedName>
    <definedName name="_____DIG26">[18]June!$A$115:$B$120</definedName>
    <definedName name="_____dkk1">#REF!</definedName>
    <definedName name="_____dkk2">#REF!</definedName>
    <definedName name="_____DMP21">[16]Feb!#REF!</definedName>
    <definedName name="_____DMP22">[16]Feb!#REF!</definedName>
    <definedName name="_____DMP23">[16]Mar!#REF!</definedName>
    <definedName name="_____DMP24">[16]Apr!#REF!</definedName>
    <definedName name="_____DMP25">[16]May!#REF!</definedName>
    <definedName name="_____DMP26">[17]June!$A$88:$B$90</definedName>
    <definedName name="_____DSP2">[16]Feb!#REF!</definedName>
    <definedName name="_____DSP3">[16]Mar!#REF!</definedName>
    <definedName name="_____DSP4">[16]Apr!#REF!</definedName>
    <definedName name="_____DSP5">[16]May!#REF!</definedName>
    <definedName name="_____DSP6">[18]June!$A$212:$B$232</definedName>
    <definedName name="_____EFT1">[16]Jan!$B$99:$C$99</definedName>
    <definedName name="_____EFT2">[16]Feb!$A$111:$B$112</definedName>
    <definedName name="_____EFT3">[16]Mar!$A$131:$B$132</definedName>
    <definedName name="_____EFT4">[16]Apr!$A$139:$B$142</definedName>
    <definedName name="_____EFT5">[16]May!$A$144:$B$150</definedName>
    <definedName name="_____EFT6">[16]June!$A$160:$B$169</definedName>
    <definedName name="_____ELE1">[16]Feb!#REF!</definedName>
    <definedName name="_____ELE4">[16]Apr!#REF!</definedName>
    <definedName name="_____ELE5">[16]May!#REF!</definedName>
    <definedName name="_____ELE6">[17]June!$A$177:$B$237</definedName>
    <definedName name="_____ENG1">[16]Feb!#REF!</definedName>
    <definedName name="_____ENG3">[16]Mar!#REF!</definedName>
    <definedName name="_____ENG4">[16]Apr!#REF!</definedName>
    <definedName name="_____ENG5">[16]May!#REF!</definedName>
    <definedName name="_____ENV1">[16]Jan!$B$76:$C$93</definedName>
    <definedName name="_____ENV2">[16]Feb!$A$84:$B$103</definedName>
    <definedName name="_____ENV3">[16]Mar!$A$95:$B$123</definedName>
    <definedName name="_____ENV4">[16]Apr!$A$100:$B$131</definedName>
    <definedName name="_____ENV5">[16]May!$A$101:$B$134</definedName>
    <definedName name="_____ENV6">[16]June!$A$113:$B$148</definedName>
    <definedName name="_____EVA11">[16]Feb!#REF!</definedName>
    <definedName name="_____EVA12">[16]Feb!#REF!</definedName>
    <definedName name="_____EVA13">[16]Mar!#REF!</definedName>
    <definedName name="_____EVA14">[16]Apr!#REF!</definedName>
    <definedName name="_____EVA15">[16]May!#REF!</definedName>
    <definedName name="_____EVA16">[18]June!$A$262:$B$266</definedName>
    <definedName name="_____EVA21">[16]Feb!#REF!</definedName>
    <definedName name="_____EVA22">[16]Feb!#REF!</definedName>
    <definedName name="_____EVA23">[16]Mar!#REF!</definedName>
    <definedName name="_____EVA24">[16]Apr!#REF!</definedName>
    <definedName name="_____EVA25">[16]May!#REF!</definedName>
    <definedName name="_____EVA26">[18]June!$A$269:$B$275</definedName>
    <definedName name="_____Exp1">#REF!</definedName>
    <definedName name="_____exp10">#REF!</definedName>
    <definedName name="_____exp11">#REF!</definedName>
    <definedName name="_____exp12">#REF!</definedName>
    <definedName name="_____exp13">#REF!</definedName>
    <definedName name="_____exp14">#REF!</definedName>
    <definedName name="_____Exp2">#REF!</definedName>
    <definedName name="_____EXP22">#REF!</definedName>
    <definedName name="_____exp5">#REF!</definedName>
    <definedName name="_____exp7">#REF!</definedName>
    <definedName name="_____exp8">#REF!</definedName>
    <definedName name="_____exp9">#REF!</definedName>
    <definedName name="_____fob1">#REF!</definedName>
    <definedName name="_____h2">[26]เงินกู้ธนชาติ!$G$2</definedName>
    <definedName name="_____ISO1">[16]Feb!#REF!</definedName>
    <definedName name="_____ISO3">[16]Mar!#REF!</definedName>
    <definedName name="_____ISO4">[16]Apr!#REF!</definedName>
    <definedName name="_____ISO5">[16]May!#REF!</definedName>
    <definedName name="_____ISO6">[18]June!$A$382:$B$401</definedName>
    <definedName name="_____ITD1">[16]Feb!#REF!</definedName>
    <definedName name="_____ITD3">[16]Mar!#REF!</definedName>
    <definedName name="_____ITD4">[16]Apr!#REF!</definedName>
    <definedName name="_____ITD5">[16]May!#REF!</definedName>
    <definedName name="_____ITD6">[17]June!$A$240:$B$261</definedName>
    <definedName name="_____lit1">#REF!</definedName>
    <definedName name="_____lit2">#REF!</definedName>
    <definedName name="_____MD1">[16]Jan!$B$8:$C$29</definedName>
    <definedName name="_____MD2">[16]Feb!$A$8:$B$31</definedName>
    <definedName name="_____MD3">[16]Mar!$A$9:$B$37</definedName>
    <definedName name="_____MD4">[16]Apr!$A$9:$B$37</definedName>
    <definedName name="_____MD5">[16]May!$A$9:$B$36</definedName>
    <definedName name="_____MD6">[16]June!$A$9:$B$41</definedName>
    <definedName name="_____PD2">[16]Feb!#REF!</definedName>
    <definedName name="_____PD3">[16]Mar!#REF!</definedName>
    <definedName name="_____PD4">[16]Apr!#REF!</definedName>
    <definedName name="_____PD5">[16]May!#REF!</definedName>
    <definedName name="_____PD6">[18]June!$A$9:$B$27</definedName>
    <definedName name="_____PG1">[16]Jan!$B$32:$C$46</definedName>
    <definedName name="_____PG2">[16]Feb!$A$34:$B$50</definedName>
    <definedName name="_____PG3">[16]Mar!$A$40:$B$56</definedName>
    <definedName name="_____PG4">[16]Apr!$A$40:$B$57</definedName>
    <definedName name="_____PG5">[16]May!$A$39:$B$57</definedName>
    <definedName name="_____PG6">[16]June!$A$44:$B$64</definedName>
    <definedName name="_____PHR1">[16]Feb!#REF!</definedName>
    <definedName name="_____PHR2">[16]Feb!#REF!</definedName>
    <definedName name="_____PHR3">[16]Mar!#REF!</definedName>
    <definedName name="_____PHR4">[16]Apr!#REF!</definedName>
    <definedName name="_____PHR5">[16]May!#REF!</definedName>
    <definedName name="_____PM2">[16]Feb!#REF!</definedName>
    <definedName name="_____PM3">[16]Mar!#REF!</definedName>
    <definedName name="_____PM4">[16]Apr!#REF!</definedName>
    <definedName name="_____PM5">[16]May!#REF!</definedName>
    <definedName name="_____PM6">[18]June!$A$57:$B$78</definedName>
    <definedName name="_____PMD1">[16]MD_R!$B$8:$J$36</definedName>
    <definedName name="_____pp1">#REF!</definedName>
    <definedName name="_____pp2">#REF!</definedName>
    <definedName name="_____pp3">#REF!</definedName>
    <definedName name="_____pp4">#REF!</definedName>
    <definedName name="_____pp5">#REF!</definedName>
    <definedName name="_____pp6">#REF!</definedName>
    <definedName name="_____pp7">#REF!</definedName>
    <definedName name="_____PR1">[16]Feb!#REF!</definedName>
    <definedName name="_____PR2">[16]Feb!#REF!</definedName>
    <definedName name="_____PR3">[16]Mar!#REF!</definedName>
    <definedName name="_____PR4">[16]Apr!#REF!</definedName>
    <definedName name="_____PR5">[16]May!#REF!</definedName>
    <definedName name="_____PR6">[19]JUNE!$A$9:$B$41</definedName>
    <definedName name="_____PRG1">[16]Jan!$B$102:$C$120</definedName>
    <definedName name="_____PRG2">[16]Feb!$A$115:$B$134</definedName>
    <definedName name="_____PRG3">[16]Mar!$A$135:$B$156</definedName>
    <definedName name="_____PRG4">[16]Apr!$A$145:$B$167</definedName>
    <definedName name="_____PRG5">[16]May!$A$153:$B$175</definedName>
    <definedName name="_____PRG6">[16]June!$A$172:$B$196</definedName>
    <definedName name="_____PRM1">[16]Jan!#REF!</definedName>
    <definedName name="_____PRM2">[16]Feb!#REF!</definedName>
    <definedName name="_____PRM3">[16]Mar!#REF!</definedName>
    <definedName name="_____PRM4">[16]Apr!#REF!</definedName>
    <definedName name="_____PRM5">[16]May!#REF!</definedName>
    <definedName name="_____PRM6">[19]JUNE!$A$217:$B$225</definedName>
    <definedName name="_____QA1">[16]Jan!$B$49:$C$73</definedName>
    <definedName name="_____QA2">[16]Feb!$A$53:$B$81</definedName>
    <definedName name="_____QA3">[16]Mar!$A$59:$B$92</definedName>
    <definedName name="_____QA4">[16]Apr!$A$60:$B$97</definedName>
    <definedName name="_____QA5">[16]May!$A$60:$B$98</definedName>
    <definedName name="_____QA6">[16]June!$A$68:$B$110</definedName>
    <definedName name="_____REB11">[16]Feb!#REF!</definedName>
    <definedName name="_____REB12">[16]Feb!#REF!</definedName>
    <definedName name="_____REB13">[16]Mar!#REF!</definedName>
    <definedName name="_____REB14">[16]Apr!#REF!</definedName>
    <definedName name="_____REB15">[16]May!#REF!</definedName>
    <definedName name="_____REB16">[18]June!$A$278:$B$288</definedName>
    <definedName name="_____REB21">[16]Feb!#REF!</definedName>
    <definedName name="_____REB22">[16]Feb!#REF!</definedName>
    <definedName name="_____REB23">[16]Mar!#REF!</definedName>
    <definedName name="_____REB24">[16]Apr!#REF!</definedName>
    <definedName name="_____REB25">[16]May!#REF!</definedName>
    <definedName name="_____REB26">[18]June!$A$291:$B$296</definedName>
    <definedName name="_____REC02">[18]Feb!$H$253:$I$258</definedName>
    <definedName name="_____REC2">[18]Feb!$A$804:$B$838</definedName>
    <definedName name="_____RMD2">[16]Feb!$A$137:$B$137</definedName>
    <definedName name="_____RMD3">[16]Mar!$A$159:$B$162</definedName>
    <definedName name="_____RMD4">[16]Apr!$A$170:$B$173</definedName>
    <definedName name="_____RMD5">[16]May!$A$178:$B$182</definedName>
    <definedName name="_____RMD6">[16]June!$A$199:$B$204</definedName>
    <definedName name="_____RMP1">[16]Jan!$B$146:$C$160</definedName>
    <definedName name="_____RMP2">[16]Feb!$A$163:$B$188</definedName>
    <definedName name="_____RMP3">[16]Mar!$A$194:$B$224</definedName>
    <definedName name="_____RMP4">[16]Apr!$A$211:$B$241</definedName>
    <definedName name="_____RMP5">[16]May!$A$221:$B$254</definedName>
    <definedName name="_____RMP6">[16]June!$A$244:$B$277</definedName>
    <definedName name="_____RMZ1">[16]Jan!$B$123:$C$143</definedName>
    <definedName name="_____RMZ2">[16]Feb!$A$140:$B$160</definedName>
    <definedName name="_____RMZ3">[16]Mar!$A$165:$B$191</definedName>
    <definedName name="_____RMZ4">[16]Apr!$A$176:$B$208</definedName>
    <definedName name="_____RMZ5">[16]May!$A$185:$B$218</definedName>
    <definedName name="_____RMZ6">[16]June!$A$207:$B$241</definedName>
    <definedName name="_____SCB1">'[14]SCB 1 - Current'!$F$10</definedName>
    <definedName name="_____SCB2">'[14]SCB 2 - Current'!$F$11</definedName>
    <definedName name="_____SEC1">[16]Feb!#REF!</definedName>
    <definedName name="_____SEC3">[16]Mar!#REF!</definedName>
    <definedName name="_____SEC4">[16]Apr!#REF!</definedName>
    <definedName name="_____SEC5">[16]May!#REF!</definedName>
    <definedName name="_____SEC6">[19]JUNE!$A$173:$B$190</definedName>
    <definedName name="_____SH11">[16]Feb!#REF!</definedName>
    <definedName name="_____SH12">[16]Feb!#REF!</definedName>
    <definedName name="_____SH13">[16]Mar!#REF!</definedName>
    <definedName name="_____SH14">[16]Apr!#REF!</definedName>
    <definedName name="_____SH15">[16]May!#REF!</definedName>
    <definedName name="_____SH21">[16]Feb!#REF!</definedName>
    <definedName name="_____SH22">[16]Feb!#REF!</definedName>
    <definedName name="_____SH23">[16]Mar!#REF!</definedName>
    <definedName name="_____SH24">[16]Apr!#REF!</definedName>
    <definedName name="_____SH25">[16]May!#REF!</definedName>
    <definedName name="_____SH26">[18]June!$A$198:$B$209</definedName>
    <definedName name="_____SHD2">[16]Feb!#REF!</definedName>
    <definedName name="_____SHD3">[16]Mar!#REF!</definedName>
    <definedName name="_____SHD4">[16]Apr!#REF!</definedName>
    <definedName name="_____SHD5">[16]May!#REF!</definedName>
    <definedName name="_____SHD6">[18]June!$A$149:$B$168</definedName>
    <definedName name="_____SHI16">[18]June!$A$171:$B$195</definedName>
    <definedName name="_____SOD2">[16]Feb!#REF!</definedName>
    <definedName name="_____SOD3">[16]Mar!#REF!</definedName>
    <definedName name="_____SOD4">[16]Apr!#REF!</definedName>
    <definedName name="_____SOD5">[16]May!#REF!</definedName>
    <definedName name="_____SOD6">[18]June!$A$235:$B$259</definedName>
    <definedName name="_____st1">#REF!</definedName>
    <definedName name="_____SUL4">[16]Apr!#REF!</definedName>
    <definedName name="_____SUL5">[16]May!#REF!</definedName>
    <definedName name="_____TAX2">#REF!</definedName>
    <definedName name="_____tb1">'[22]TrialBalance Q3-2002'!$A$1:$H$301</definedName>
    <definedName name="_____TG11">[16]Feb!#REF!</definedName>
    <definedName name="_____TG12">[16]Feb!#REF!</definedName>
    <definedName name="_____TG13">[16]Mar!#REF!</definedName>
    <definedName name="_____TG14">[16]Apr!#REF!</definedName>
    <definedName name="_____TG15">[16]May!#REF!</definedName>
    <definedName name="_____TG23">[16]Mar!#REF!</definedName>
    <definedName name="_____TG24">[16]Apr!#REF!</definedName>
    <definedName name="_____TG25">[16]May!#REF!</definedName>
    <definedName name="_____TR1">[16]Feb!#REF!</definedName>
    <definedName name="_____TR2">[16]Feb!#REF!</definedName>
    <definedName name="_____TR3">[16]Mar!#REF!</definedName>
    <definedName name="_____TR4">[16]Apr!#REF!</definedName>
    <definedName name="_____TR5">[16]May!#REF!</definedName>
    <definedName name="_____Us1">#REF!</definedName>
    <definedName name="_____Us2">#REF!</definedName>
    <definedName name="_____uua1">#REF!</definedName>
    <definedName name="_____V1" localSheetId="6" hidden="1">{"sales",#N/A,FALSE,"SALES"}</definedName>
    <definedName name="_____V1" localSheetId="0" hidden="1">{"sales",#N/A,FALSE,"SALES"}</definedName>
    <definedName name="_____V1" localSheetId="1" hidden="1">{"sales",#N/A,FALSE,"SALES"}</definedName>
    <definedName name="_____V1" hidden="1">{"sales",#N/A,FALSE,"SALES"}</definedName>
    <definedName name="_____wew3">#REF!</definedName>
    <definedName name="_____WS1">[16]Feb!#REF!</definedName>
    <definedName name="_____WS2">[16]Feb!#REF!</definedName>
    <definedName name="_____WS3">[16]Mar!#REF!</definedName>
    <definedName name="_____WS4">[16]Apr!#REF!</definedName>
    <definedName name="_____WS5">[16]May!#REF!</definedName>
    <definedName name="_____WT1">[16]Jan!$B$96:$C$96</definedName>
    <definedName name="_____WT2">[16]Feb!$A$106:$B$108</definedName>
    <definedName name="_____WT3">[16]Mar!$A$126:$B$128</definedName>
    <definedName name="_____WT4">[16]Apr!$A$134:$B$136</definedName>
    <definedName name="_____WT5">[16]May!$A$137:$B$141</definedName>
    <definedName name="_____WT6">[16]June!$A$151:$B$157</definedName>
    <definedName name="_____YD2">[16]Feb!#REF!</definedName>
    <definedName name="_____YD3">[16]Mar!#REF!</definedName>
    <definedName name="_____YD4">[16]Apr!#REF!</definedName>
    <definedName name="_____YD5">[16]May!#REF!</definedName>
    <definedName name="_____YD6">[18]June!$A$30:$B$54</definedName>
    <definedName name="____a1" localSheetId="6" hidden="1">{"cashflow",#N/A,FALSE,"CASHFLOW "}</definedName>
    <definedName name="____a1" localSheetId="0" hidden="1">{"cashflow",#N/A,FALSE,"CASHFLOW "}</definedName>
    <definedName name="____a1" localSheetId="1" hidden="1">{"cashflow",#N/A,FALSE,"CASHFLOW "}</definedName>
    <definedName name="____a1" hidden="1">{"cashflow",#N/A,FALSE,"CASHFLOW "}</definedName>
    <definedName name="____a10" localSheetId="6" hidden="1">{"sales",#N/A,FALSE,"SALES"}</definedName>
    <definedName name="____a10" localSheetId="0" hidden="1">{"sales",#N/A,FALSE,"SALES"}</definedName>
    <definedName name="____a10" localSheetId="1" hidden="1">{"sales",#N/A,FALSE,"SALES"}</definedName>
    <definedName name="____a10" hidden="1">{"sales",#N/A,FALSE,"SALES"}</definedName>
    <definedName name="____a2" localSheetId="6" hidden="1">{"hilight1",#N/A,FALSE,"HILIGHT1"}</definedName>
    <definedName name="____a2" localSheetId="0" hidden="1">{"hilight1",#N/A,FALSE,"HILIGHT1"}</definedName>
    <definedName name="____a2" localSheetId="1" hidden="1">{"hilight1",#N/A,FALSE,"HILIGHT1"}</definedName>
    <definedName name="____a2" hidden="1">{"hilight1",#N/A,FALSE,"HILIGHT1"}</definedName>
    <definedName name="____a21" localSheetId="6" hidden="1">{"hilight1",#N/A,FALSE,"HILIGHT1"}</definedName>
    <definedName name="____a21" localSheetId="0" hidden="1">{"hilight1",#N/A,FALSE,"HILIGHT1"}</definedName>
    <definedName name="____a21" localSheetId="1" hidden="1">{"hilight1",#N/A,FALSE,"HILIGHT1"}</definedName>
    <definedName name="____a21" hidden="1">{"hilight1",#N/A,FALSE,"HILIGHT1"}</definedName>
    <definedName name="____a212" localSheetId="6" hidden="1">{"revable",#N/A,FALSE,"REVABLE"}</definedName>
    <definedName name="____a212" localSheetId="0" hidden="1">{"revable",#N/A,FALSE,"REVABLE"}</definedName>
    <definedName name="____a212" localSheetId="1" hidden="1">{"revable",#N/A,FALSE,"REVABLE"}</definedName>
    <definedName name="____a212" hidden="1">{"revable",#N/A,FALSE,"REVABLE"}</definedName>
    <definedName name="____a3" localSheetId="6" hidden="1">{"hilight2",#N/A,FALSE,"HILIGHT2"}</definedName>
    <definedName name="____a3" localSheetId="0" hidden="1">{"hilight2",#N/A,FALSE,"HILIGHT2"}</definedName>
    <definedName name="____a3" localSheetId="1" hidden="1">{"hilight2",#N/A,FALSE,"HILIGHT2"}</definedName>
    <definedName name="____a3" hidden="1">{"hilight2",#N/A,FALSE,"HILIGHT2"}</definedName>
    <definedName name="____a4" localSheetId="6" hidden="1">{"hilight3",#N/A,FALSE,"HILIGHT3"}</definedName>
    <definedName name="____a4" localSheetId="0" hidden="1">{"hilight3",#N/A,FALSE,"HILIGHT3"}</definedName>
    <definedName name="____a4" localSheetId="1" hidden="1">{"hilight3",#N/A,FALSE,"HILIGHT3"}</definedName>
    <definedName name="____a4" hidden="1">{"hilight3",#N/A,FALSE,"HILIGHT3"}</definedName>
    <definedName name="____a5" localSheetId="6" hidden="1">{"income",#N/A,FALSE,"INCOME"}</definedName>
    <definedName name="____a5" localSheetId="0" hidden="1">{"income",#N/A,FALSE,"INCOME"}</definedName>
    <definedName name="____a5" localSheetId="1" hidden="1">{"income",#N/A,FALSE,"INCOME"}</definedName>
    <definedName name="____a5" hidden="1">{"income",#N/A,FALSE,"INCOME"}</definedName>
    <definedName name="____a6" localSheetId="6" hidden="1">{"index",#N/A,FALSE,"INDEX"}</definedName>
    <definedName name="____a6" localSheetId="0" hidden="1">{"index",#N/A,FALSE,"INDEX"}</definedName>
    <definedName name="____a6" localSheetId="1" hidden="1">{"index",#N/A,FALSE,"INDEX"}</definedName>
    <definedName name="____a6" hidden="1">{"index",#N/A,FALSE,"INDEX"}</definedName>
    <definedName name="____a7" localSheetId="6" hidden="1">{"PRINT_EST",#N/A,FALSE,"ESTMON"}</definedName>
    <definedName name="____a7" localSheetId="0" hidden="1">{"PRINT_EST",#N/A,FALSE,"ESTMON"}</definedName>
    <definedName name="____a7" localSheetId="1" hidden="1">{"PRINT_EST",#N/A,FALSE,"ESTMON"}</definedName>
    <definedName name="____a7" hidden="1">{"PRINT_EST",#N/A,FALSE,"ESTMON"}</definedName>
    <definedName name="____a8" localSheetId="6" hidden="1">{"revsale",#N/A,FALSE,"REV-ยุพดี"}</definedName>
    <definedName name="____a8" localSheetId="0" hidden="1">{"revsale",#N/A,FALSE,"REV-ยุพดี"}</definedName>
    <definedName name="____a8" localSheetId="1" hidden="1">{"revsale",#N/A,FALSE,"REV-ยุพดี"}</definedName>
    <definedName name="____a8" hidden="1">{"revsale",#N/A,FALSE,"REV-ยุพดี"}</definedName>
    <definedName name="____a9" localSheetId="6" hidden="1">{"revable",#N/A,FALSE,"REVABLE"}</definedName>
    <definedName name="____a9" localSheetId="0" hidden="1">{"revable",#N/A,FALSE,"REVABLE"}</definedName>
    <definedName name="____a9" localSheetId="1" hidden="1">{"revable",#N/A,FALSE,"REVABLE"}</definedName>
    <definedName name="____a9" hidden="1">{"revable",#N/A,FALSE,"REVABLE"}</definedName>
    <definedName name="____ACT1">#REF!</definedName>
    <definedName name="____AJE122003">#REF!</definedName>
    <definedName name="____aq34">'[23]เงินกู้ MGC'!$F$15</definedName>
    <definedName name="____aq4">[23]เงินกู้ธนชาติ!$E$17</definedName>
    <definedName name="____aq678">'[23]เงินกู้ MGC'!$E$17</definedName>
    <definedName name="____ar2">#REF!</definedName>
    <definedName name="____AUX11">[16]Feb!#REF!</definedName>
    <definedName name="____AUX12">[16]Feb!#REF!</definedName>
    <definedName name="____AUX13">[16]Mar!#REF!</definedName>
    <definedName name="____AUX14">[16]Apr!#REF!</definedName>
    <definedName name="____AUX15">[16]May!#REF!</definedName>
    <definedName name="____AUX16">[17]June!$A$59:$B$62</definedName>
    <definedName name="____b3">'[27]2002'!$A$2:$H$301</definedName>
    <definedName name="____BLC11">[16]Feb!#REF!</definedName>
    <definedName name="____BLC12">[16]Feb!#REF!</definedName>
    <definedName name="____BLC13">[16]Mar!#REF!</definedName>
    <definedName name="____BLC14">[16]Apr!#REF!</definedName>
    <definedName name="____BLC15">[16]May!#REF!</definedName>
    <definedName name="____BLC16">[18]June!$A$133:$B$142</definedName>
    <definedName name="____BLC23">[16]Mar!#REF!</definedName>
    <definedName name="____BLC24">[16]Apr!#REF!</definedName>
    <definedName name="____BLC25">[16]May!#REF!</definedName>
    <definedName name="____BLC26">[18]June!$A$145:$B$146</definedName>
    <definedName name="____CAS11">[16]Feb!#REF!</definedName>
    <definedName name="____CAS12">[16]Feb!#REF!</definedName>
    <definedName name="____CAS13">[16]Mar!#REF!</definedName>
    <definedName name="____CAS14">[16]Apr!#REF!</definedName>
    <definedName name="____CAS15">[16]May!#REF!</definedName>
    <definedName name="____CAS16">[18]June!$A$299:$B$303</definedName>
    <definedName name="____CAS21">[16]Feb!#REF!</definedName>
    <definedName name="____CAS22">[16]Feb!#REF!</definedName>
    <definedName name="____CAS23">[16]Mar!#REF!</definedName>
    <definedName name="____CAS24">[16]Apr!#REF!</definedName>
    <definedName name="____CAS25">[16]May!#REF!</definedName>
    <definedName name="____CAS26">[18]June!$A$306:$B$311</definedName>
    <definedName name="____CDC1">[16]Feb!#REF!</definedName>
    <definedName name="____CDC2">[16]Feb!#REF!</definedName>
    <definedName name="____CDC3">[16]Mar!#REF!</definedName>
    <definedName name="____CDC4">[16]Apr!#REF!</definedName>
    <definedName name="____CDC5">[16]May!#REF!</definedName>
    <definedName name="____CDC6">[19]JUNE!$A$44:$B$54</definedName>
    <definedName name="____CHE1">[16]Feb!#REF!</definedName>
    <definedName name="____CHE26">[18]June!$A$325:$B$354</definedName>
    <definedName name="____CHE3">[16]Mar!#REF!</definedName>
    <definedName name="____CHE4">[16]Apr!#REF!</definedName>
    <definedName name="____CHE5">[16]May!#REF!</definedName>
    <definedName name="____CUL6">[18]June!$A$370:$B$371</definedName>
    <definedName name="____CUR1">#REF!</definedName>
    <definedName name="____DAT1">#REF!</definedName>
    <definedName name="____DAT10">'[28]K-2'!$K$2:$K$13</definedName>
    <definedName name="____DAT11">'[28]K-2'!$L$2:$L$13</definedName>
    <definedName name="____DAT12">'[28]K-2'!$M$2:$M$13</definedName>
    <definedName name="____DAT13">'[28]K-2'!$N$2:$N$13</definedName>
    <definedName name="____DAT14">#REF!</definedName>
    <definedName name="____DAT15">'[29]K-3A'!#REF!</definedName>
    <definedName name="____DAT16">[30]ALL!#REF!</definedName>
    <definedName name="____DAT17">#REF!</definedName>
    <definedName name="____DAT18">'[29]K-3A'!#REF!</definedName>
    <definedName name="____DAT19">'[29]K-3A'!#REF!</definedName>
    <definedName name="____DAT2">#REF!</definedName>
    <definedName name="____DAT20">#REF!</definedName>
    <definedName name="____DAT21">'[29]K-3A'!#REF!</definedName>
    <definedName name="____DAT22">'[29]K-3A'!#REF!</definedName>
    <definedName name="____DAT23">'[29]K-3A'!#REF!</definedName>
    <definedName name="____DAT24">#REF!</definedName>
    <definedName name="____DAT25">#REF!</definedName>
    <definedName name="____DAT26">'[29]K-3A'!#REF!</definedName>
    <definedName name="____DAT27">'[29]K-3A'!#REF!</definedName>
    <definedName name="____DAT28">'[29]K-3A'!#REF!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'[28]K-2'!$I$2:$I$13</definedName>
    <definedName name="____DIG11">[16]Feb!#REF!</definedName>
    <definedName name="____DIG12">[16]Feb!#REF!</definedName>
    <definedName name="____DIG13">[16]Mar!#REF!</definedName>
    <definedName name="____DIG14">[16]Apr!#REF!</definedName>
    <definedName name="____DIG15">[16]May!#REF!</definedName>
    <definedName name="____DIG16">[18]June!$A$107:$B$112</definedName>
    <definedName name="____DIG23">[16]Mar!#REF!</definedName>
    <definedName name="____DIG24">[16]Apr!#REF!</definedName>
    <definedName name="____DIG25">[16]May!#REF!</definedName>
    <definedName name="____DIG26">[18]June!$A$115:$B$120</definedName>
    <definedName name="____dkk1">#REF!</definedName>
    <definedName name="____dkk10">#REF!</definedName>
    <definedName name="____dkk2">#REF!</definedName>
    <definedName name="____DMP21">[16]Feb!#REF!</definedName>
    <definedName name="____DMP22">[16]Feb!#REF!</definedName>
    <definedName name="____DMP23">[16]Mar!#REF!</definedName>
    <definedName name="____DMP24">[16]Apr!#REF!</definedName>
    <definedName name="____DMP25">[16]May!#REF!</definedName>
    <definedName name="____DMP26">[17]June!$A$88:$B$90</definedName>
    <definedName name="____DSP2">[16]Feb!#REF!</definedName>
    <definedName name="____DSP3">[16]Mar!#REF!</definedName>
    <definedName name="____DSP4">[16]Apr!#REF!</definedName>
    <definedName name="____DSP5">[16]May!#REF!</definedName>
    <definedName name="____DSP6">[18]June!$A$212:$B$232</definedName>
    <definedName name="____E1">#REF!</definedName>
    <definedName name="____eee1" localSheetId="6" hidden="1">{"revsale",#N/A,FALSE,"REV-ยุพดี"}</definedName>
    <definedName name="____eee1" localSheetId="0" hidden="1">{"revsale",#N/A,FALSE,"REV-ยุพดี"}</definedName>
    <definedName name="____eee1" localSheetId="1" hidden="1">{"revsale",#N/A,FALSE,"REV-ยุพดี"}</definedName>
    <definedName name="____eee1" hidden="1">{"revsale",#N/A,FALSE,"REV-ยุพดี"}</definedName>
    <definedName name="____EFT1">[16]Jan!$B$99:$C$99</definedName>
    <definedName name="____EFT2">[16]Feb!$A$111:$B$112</definedName>
    <definedName name="____EFT3">[16]Mar!$A$131:$B$132</definedName>
    <definedName name="____EFT4">[16]Apr!$A$139:$B$142</definedName>
    <definedName name="____EFT5">[16]May!$A$144:$B$150</definedName>
    <definedName name="____EFT6">[16]June!$A$160:$B$169</definedName>
    <definedName name="____ELE1">[16]Feb!#REF!</definedName>
    <definedName name="____ELE4">[16]Apr!#REF!</definedName>
    <definedName name="____ELE5">[16]May!#REF!</definedName>
    <definedName name="____ELE6">[17]June!$A$177:$B$237</definedName>
    <definedName name="____ENG1">[16]Feb!#REF!</definedName>
    <definedName name="____ENG3">[16]Mar!#REF!</definedName>
    <definedName name="____ENG4">[16]Apr!#REF!</definedName>
    <definedName name="____ENG5">[16]May!#REF!</definedName>
    <definedName name="____ENV1">[16]Jan!$B$76:$C$93</definedName>
    <definedName name="____ENV2">[16]Feb!$A$84:$B$103</definedName>
    <definedName name="____ENV3">[16]Mar!$A$95:$B$123</definedName>
    <definedName name="____ENV4">[16]Apr!$A$100:$B$131</definedName>
    <definedName name="____ENV5">[16]May!$A$101:$B$134</definedName>
    <definedName name="____ENV6">[16]June!$A$113:$B$148</definedName>
    <definedName name="____EVA11">[16]Feb!#REF!</definedName>
    <definedName name="____EVA12">[16]Feb!#REF!</definedName>
    <definedName name="____EVA13">[16]Mar!#REF!</definedName>
    <definedName name="____EVA14">[16]Apr!#REF!</definedName>
    <definedName name="____EVA15">[16]May!#REF!</definedName>
    <definedName name="____EVA16">[18]June!$A$262:$B$266</definedName>
    <definedName name="____EVA21">[16]Feb!#REF!</definedName>
    <definedName name="____EVA22">[16]Feb!#REF!</definedName>
    <definedName name="____EVA23">[16]Mar!#REF!</definedName>
    <definedName name="____EVA24">[16]Apr!#REF!</definedName>
    <definedName name="____EVA25">[16]May!#REF!</definedName>
    <definedName name="____EVA26">[18]June!$A$269:$B$275</definedName>
    <definedName name="____Exp1">'[31]p***'!$B$1:$AD$39</definedName>
    <definedName name="____exp10">#REF!</definedName>
    <definedName name="____exp11">#REF!</definedName>
    <definedName name="____exp12">#REF!</definedName>
    <definedName name="____exp13">#REF!</definedName>
    <definedName name="____exp14">#REF!</definedName>
    <definedName name="____Exp2">'[31]p***'!$B$44:$AD$66</definedName>
    <definedName name="____EXP22">#REF!</definedName>
    <definedName name="____exp5">#REF!</definedName>
    <definedName name="____exp7">#REF!</definedName>
    <definedName name="____exp8">#REF!</definedName>
    <definedName name="____exp9">#REF!</definedName>
    <definedName name="____FG5" localSheetId="6" hidden="1">{"cashflow",#N/A,FALSE,"cash flow"}</definedName>
    <definedName name="____FG5" localSheetId="0" hidden="1">{"cashflow",#N/A,FALSE,"cash flow"}</definedName>
    <definedName name="____FG5" localSheetId="1" hidden="1">{"cashflow",#N/A,FALSE,"cash flow"}</definedName>
    <definedName name="____FG5" hidden="1">{"cashflow",#N/A,FALSE,"cash flow"}</definedName>
    <definedName name="____fob1">#REF!</definedName>
    <definedName name="____h2">[32]เงินกู้ธนชาติ!$G$2</definedName>
    <definedName name="____ISO1">[16]Feb!#REF!</definedName>
    <definedName name="____ISO3">[16]Mar!#REF!</definedName>
    <definedName name="____ISO4">[16]Apr!#REF!</definedName>
    <definedName name="____ISO5">[16]May!#REF!</definedName>
    <definedName name="____ISO6">[18]June!$A$382:$B$401</definedName>
    <definedName name="____ITD1">[16]Feb!#REF!</definedName>
    <definedName name="____ITD3">[16]Mar!#REF!</definedName>
    <definedName name="____ITD4">[16]Apr!#REF!</definedName>
    <definedName name="____ITD5">[16]May!#REF!</definedName>
    <definedName name="____ITD6">[17]June!$A$240:$B$261</definedName>
    <definedName name="____J31">'[33]Trial Balance'!$A$1:$H$65536</definedName>
    <definedName name="____K111">#REF!</definedName>
    <definedName name="____kkk1" hidden="1">#REF!</definedName>
    <definedName name="____lit1">#REF!</definedName>
    <definedName name="____lit2">#REF!</definedName>
    <definedName name="____lll1" localSheetId="6" hidden="1">{"sales",#N/A,FALSE,"SALES"}</definedName>
    <definedName name="____lll1" localSheetId="0" hidden="1">{"sales",#N/A,FALSE,"SALES"}</definedName>
    <definedName name="____lll1" localSheetId="1" hidden="1">{"sales",#N/A,FALSE,"SALES"}</definedName>
    <definedName name="____lll1" hidden="1">{"sales",#N/A,FALSE,"SALES"}</definedName>
    <definedName name="____MD1">[16]Jan!$B$8:$C$29</definedName>
    <definedName name="____MD2">[16]Feb!$A$8:$B$31</definedName>
    <definedName name="____MD3">[16]Mar!$A$9:$B$37</definedName>
    <definedName name="____MD4">[16]Apr!$A$9:$B$37</definedName>
    <definedName name="____MD5">[16]May!$A$9:$B$36</definedName>
    <definedName name="____MD6">[16]June!$A$9:$B$41</definedName>
    <definedName name="____nnn1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nnn1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nnn1" localSheetId="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PD2">[16]Feb!#REF!</definedName>
    <definedName name="____PD3">[16]Mar!#REF!</definedName>
    <definedName name="____PD4">[16]Apr!#REF!</definedName>
    <definedName name="____PD5">[16]May!#REF!</definedName>
    <definedName name="____PD6">[18]June!$A$9:$B$27</definedName>
    <definedName name="____PG1">[16]Jan!$B$32:$C$46</definedName>
    <definedName name="____PG2">[16]Feb!$A$34:$B$50</definedName>
    <definedName name="____PG3">[16]Mar!$A$40:$B$56</definedName>
    <definedName name="____PG4">[16]Apr!$A$40:$B$57</definedName>
    <definedName name="____PG5">[16]May!$A$39:$B$57</definedName>
    <definedName name="____PG6">[16]June!$A$44:$B$64</definedName>
    <definedName name="____PHR1">[16]Feb!#REF!</definedName>
    <definedName name="____PHR2">[16]Feb!#REF!</definedName>
    <definedName name="____PHR3">[16]Mar!#REF!</definedName>
    <definedName name="____PHR4">[16]Apr!#REF!</definedName>
    <definedName name="____PHR5">[16]May!#REF!</definedName>
    <definedName name="____PM2">[16]Feb!#REF!</definedName>
    <definedName name="____PM3">[16]Mar!#REF!</definedName>
    <definedName name="____PM4">[16]Apr!#REF!</definedName>
    <definedName name="____PM5">[16]May!#REF!</definedName>
    <definedName name="____PM6">[18]June!$A$57:$B$78</definedName>
    <definedName name="____PMD1">[16]MD_R!$B$8:$J$36</definedName>
    <definedName name="____pp1">#REF!</definedName>
    <definedName name="____pp2">#REF!</definedName>
    <definedName name="____pp3">#REF!</definedName>
    <definedName name="____pp4">#REF!</definedName>
    <definedName name="____pp5">#REF!</definedName>
    <definedName name="____pp6">#REF!</definedName>
    <definedName name="____pp7">#REF!</definedName>
    <definedName name="____PR1">[16]Feb!#REF!</definedName>
    <definedName name="____PR2">[16]Feb!#REF!</definedName>
    <definedName name="____PR3">[16]Mar!#REF!</definedName>
    <definedName name="____PR4">[16]Apr!#REF!</definedName>
    <definedName name="____PR5">[16]May!#REF!</definedName>
    <definedName name="____PR6">[19]JUNE!$A$9:$B$41</definedName>
    <definedName name="____PRG1">[16]Jan!$B$102:$C$120</definedName>
    <definedName name="____PRG2">[16]Feb!$A$115:$B$134</definedName>
    <definedName name="____PRG3">[16]Mar!$A$135:$B$156</definedName>
    <definedName name="____PRG4">[16]Apr!$A$145:$B$167</definedName>
    <definedName name="____PRG5">[16]May!$A$153:$B$175</definedName>
    <definedName name="____PRG6">[16]June!$A$172:$B$196</definedName>
    <definedName name="____PRM1">[16]Jan!#REF!</definedName>
    <definedName name="____PRM2">[16]Feb!#REF!</definedName>
    <definedName name="____PRM3">[16]Mar!#REF!</definedName>
    <definedName name="____PRM4">[16]Apr!#REF!</definedName>
    <definedName name="____PRM5">[16]May!#REF!</definedName>
    <definedName name="____PRM6">[19]JUNE!$A$217:$B$225</definedName>
    <definedName name="____QA1">[16]Jan!$B$49:$C$73</definedName>
    <definedName name="____QA2">[16]Feb!$A$53:$B$81</definedName>
    <definedName name="____QA3">[16]Mar!$A$59:$B$92</definedName>
    <definedName name="____QA4">[16]Apr!$A$60:$B$97</definedName>
    <definedName name="____QA5">[16]May!$A$60:$B$98</definedName>
    <definedName name="____QA6">[16]June!$A$68:$B$110</definedName>
    <definedName name="____REB11">[16]Feb!#REF!</definedName>
    <definedName name="____REB12">[16]Feb!#REF!</definedName>
    <definedName name="____REB13">[16]Mar!#REF!</definedName>
    <definedName name="____REB14">[16]Apr!#REF!</definedName>
    <definedName name="____REB15">[16]May!#REF!</definedName>
    <definedName name="____REB16">[18]June!$A$278:$B$288</definedName>
    <definedName name="____REB21">[16]Feb!#REF!</definedName>
    <definedName name="____REB22">[16]Feb!#REF!</definedName>
    <definedName name="____REB23">[16]Mar!#REF!</definedName>
    <definedName name="____REB24">[16]Apr!#REF!</definedName>
    <definedName name="____REB25">[16]May!#REF!</definedName>
    <definedName name="____REB26">[18]June!$A$291:$B$296</definedName>
    <definedName name="____REC02">[18]Feb!$H$253:$I$258</definedName>
    <definedName name="____REC2">[18]Feb!$A$804:$B$838</definedName>
    <definedName name="____RMD2">[16]Feb!$A$137:$B$137</definedName>
    <definedName name="____RMD3">[16]Mar!$A$159:$B$162</definedName>
    <definedName name="____RMD4">[16]Apr!$A$170:$B$173</definedName>
    <definedName name="____RMD5">[16]May!$A$178:$B$182</definedName>
    <definedName name="____RMD6">[16]June!$A$199:$B$204</definedName>
    <definedName name="____RMP1">[16]Jan!$B$146:$C$160</definedName>
    <definedName name="____RMP2">[16]Feb!$A$163:$B$188</definedName>
    <definedName name="____RMP3">[16]Mar!$A$194:$B$224</definedName>
    <definedName name="____RMP4">[16]Apr!$A$211:$B$241</definedName>
    <definedName name="____RMP5">[16]May!$A$221:$B$254</definedName>
    <definedName name="____RMP6">[16]June!$A$244:$B$277</definedName>
    <definedName name="____RMZ1">[16]Jan!$B$123:$C$143</definedName>
    <definedName name="____RMZ2">[16]Feb!$A$140:$B$160</definedName>
    <definedName name="____RMZ3">[16]Mar!$A$165:$B$191</definedName>
    <definedName name="____RMZ4">[16]Apr!$A$176:$B$208</definedName>
    <definedName name="____RMZ5">[16]May!$A$185:$B$218</definedName>
    <definedName name="____RMZ6">[16]June!$A$207:$B$241</definedName>
    <definedName name="____S4">'[34]TrialBalance Q3-2002'!$A$1:$H$301</definedName>
    <definedName name="____SCB1">'[14]SCB 1 - Current'!$F$10</definedName>
    <definedName name="____SCB2">'[14]SCB 2 - Current'!$F$11</definedName>
    <definedName name="____SEC1">[16]Feb!#REF!</definedName>
    <definedName name="____SEC3">[16]Mar!#REF!</definedName>
    <definedName name="____SEC4">[16]Apr!#REF!</definedName>
    <definedName name="____SEC5">[16]May!#REF!</definedName>
    <definedName name="____SEC6">[19]JUNE!$A$173:$B$190</definedName>
    <definedName name="____SH11">[16]Feb!#REF!</definedName>
    <definedName name="____SH12">[16]Feb!#REF!</definedName>
    <definedName name="____SH13">[16]Mar!#REF!</definedName>
    <definedName name="____SH14">[16]Apr!#REF!</definedName>
    <definedName name="____SH15">[16]May!#REF!</definedName>
    <definedName name="____SH21">[16]Feb!#REF!</definedName>
    <definedName name="____SH22">[16]Feb!#REF!</definedName>
    <definedName name="____SH23">[16]Mar!#REF!</definedName>
    <definedName name="____SH24">[16]Apr!#REF!</definedName>
    <definedName name="____SH25">[16]May!#REF!</definedName>
    <definedName name="____SH26">[18]June!$A$198:$B$209</definedName>
    <definedName name="____SHD2">[16]Feb!#REF!</definedName>
    <definedName name="____SHD3">[16]Mar!#REF!</definedName>
    <definedName name="____SHD4">[16]Apr!#REF!</definedName>
    <definedName name="____SHD5">[16]May!#REF!</definedName>
    <definedName name="____SHD6">[18]June!$A$149:$B$168</definedName>
    <definedName name="____SHI16">[18]June!$A$171:$B$195</definedName>
    <definedName name="____SOD2">[16]Feb!#REF!</definedName>
    <definedName name="____SOD3">[16]Mar!#REF!</definedName>
    <definedName name="____SOD4">[16]Apr!#REF!</definedName>
    <definedName name="____SOD5">[16]May!#REF!</definedName>
    <definedName name="____SOD6">[18]June!$A$235:$B$259</definedName>
    <definedName name="____st1">#REF!</definedName>
    <definedName name="____SUL4">[16]Apr!#REF!</definedName>
    <definedName name="____SUL5">[16]May!#REF!</definedName>
    <definedName name="____TAX2">#REF!</definedName>
    <definedName name="____tb1">'[35]TrialBalance Q3-2002'!$A$1:$H$301</definedName>
    <definedName name="____tb2">'[36]TrialBalance Q3-2002'!$A$1:$H$301</definedName>
    <definedName name="____TG11">[16]Feb!#REF!</definedName>
    <definedName name="____TG12">[16]Feb!#REF!</definedName>
    <definedName name="____TG13">[16]Mar!#REF!</definedName>
    <definedName name="____TG14">[16]Apr!#REF!</definedName>
    <definedName name="____TG15">[16]May!#REF!</definedName>
    <definedName name="____TG23">[16]Mar!#REF!</definedName>
    <definedName name="____TG24">[16]Apr!#REF!</definedName>
    <definedName name="____TG25">[16]May!#REF!</definedName>
    <definedName name="____TP2">#REF!</definedName>
    <definedName name="____TR1">[16]Feb!#REF!</definedName>
    <definedName name="____TR2">[16]Feb!#REF!</definedName>
    <definedName name="____TR3">[16]Mar!#REF!</definedName>
    <definedName name="____TR4">[16]Apr!#REF!</definedName>
    <definedName name="____TR5">[16]May!#REF!</definedName>
    <definedName name="____Us1">#REF!</definedName>
    <definedName name="____US10">#REF!</definedName>
    <definedName name="____Us2">#REF!</definedName>
    <definedName name="____Uss1">#REF!</definedName>
    <definedName name="____Uss2">#REF!</definedName>
    <definedName name="____uua1">#REF!</definedName>
    <definedName name="____V1" localSheetId="6" hidden="1">{"sales",#N/A,FALSE,"SALES"}</definedName>
    <definedName name="____V1" localSheetId="0" hidden="1">{"sales",#N/A,FALSE,"SALES"}</definedName>
    <definedName name="____V1" localSheetId="1" hidden="1">{"sales",#N/A,FALSE,"SALES"}</definedName>
    <definedName name="____V1" hidden="1">{"sales",#N/A,FALSE,"SALES"}</definedName>
    <definedName name="____wew3">#REF!</definedName>
    <definedName name="____WS1">[16]Feb!#REF!</definedName>
    <definedName name="____WS2">[16]Feb!#REF!</definedName>
    <definedName name="____WS3">[16]Mar!#REF!</definedName>
    <definedName name="____WS4">[16]Apr!#REF!</definedName>
    <definedName name="____WS5">[16]May!#REF!</definedName>
    <definedName name="____WT1">[16]Jan!$B$96:$C$96</definedName>
    <definedName name="____WT2">[16]Feb!$A$106:$B$108</definedName>
    <definedName name="____WT3">[16]Mar!$A$126:$B$128</definedName>
    <definedName name="____WT4">[16]Apr!$A$134:$B$136</definedName>
    <definedName name="____WT5">[16]May!$A$137:$B$141</definedName>
    <definedName name="____WT6">[16]June!$A$151:$B$157</definedName>
    <definedName name="____YD2">[16]Feb!#REF!</definedName>
    <definedName name="____YD3">[16]Mar!#REF!</definedName>
    <definedName name="____YD4">[16]Apr!#REF!</definedName>
    <definedName name="____YD5">[16]May!#REF!</definedName>
    <definedName name="____YD6">[18]June!$A$30:$B$54</definedName>
    <definedName name="____ZZ41">'[37]N-4.4'!#REF!</definedName>
    <definedName name="___a1" localSheetId="6" hidden="1">{"cashflow",#N/A,FALSE,"CASHFLOW "}</definedName>
    <definedName name="___a1" localSheetId="0" hidden="1">{"cashflow",#N/A,FALSE,"CASHFLOW "}</definedName>
    <definedName name="___a1" localSheetId="1" hidden="1">{"cashflow",#N/A,FALSE,"CASHFLOW "}</definedName>
    <definedName name="___a1" hidden="1">{"cashflow",#N/A,FALSE,"CASHFLOW "}</definedName>
    <definedName name="___a10" localSheetId="6" hidden="1">{"sales",#N/A,FALSE,"SALES"}</definedName>
    <definedName name="___a10" localSheetId="0" hidden="1">{"sales",#N/A,FALSE,"SALES"}</definedName>
    <definedName name="___a10" localSheetId="1" hidden="1">{"sales",#N/A,FALSE,"SALES"}</definedName>
    <definedName name="___a10" hidden="1">{"sales",#N/A,FALSE,"SALES"}</definedName>
    <definedName name="___a2" localSheetId="6" hidden="1">{"hilight1",#N/A,FALSE,"HILIGHT1"}</definedName>
    <definedName name="___a2" localSheetId="0" hidden="1">{"hilight1",#N/A,FALSE,"HILIGHT1"}</definedName>
    <definedName name="___a2" localSheetId="1" hidden="1">{"hilight1",#N/A,FALSE,"HILIGHT1"}</definedName>
    <definedName name="___a2" hidden="1">{"hilight1",#N/A,FALSE,"HILIGHT1"}</definedName>
    <definedName name="___a21" localSheetId="6" hidden="1">{"hilight1",#N/A,FALSE,"HILIGHT1"}</definedName>
    <definedName name="___a21" localSheetId="0" hidden="1">{"hilight1",#N/A,FALSE,"HILIGHT1"}</definedName>
    <definedName name="___a21" localSheetId="1" hidden="1">{"hilight1",#N/A,FALSE,"HILIGHT1"}</definedName>
    <definedName name="___a21" hidden="1">{"hilight1",#N/A,FALSE,"HILIGHT1"}</definedName>
    <definedName name="___a212" localSheetId="6" hidden="1">{"revable",#N/A,FALSE,"REVABLE"}</definedName>
    <definedName name="___a212" localSheetId="0" hidden="1">{"revable",#N/A,FALSE,"REVABLE"}</definedName>
    <definedName name="___a212" localSheetId="1" hidden="1">{"revable",#N/A,FALSE,"REVABLE"}</definedName>
    <definedName name="___a212" hidden="1">{"revable",#N/A,FALSE,"REVABLE"}</definedName>
    <definedName name="___a3" localSheetId="6" hidden="1">{"hilight2",#N/A,FALSE,"HILIGHT2"}</definedName>
    <definedName name="___a3" localSheetId="0" hidden="1">{"hilight2",#N/A,FALSE,"HILIGHT2"}</definedName>
    <definedName name="___a3" localSheetId="1" hidden="1">{"hilight2",#N/A,FALSE,"HILIGHT2"}</definedName>
    <definedName name="___a3" hidden="1">{"hilight2",#N/A,FALSE,"HILIGHT2"}</definedName>
    <definedName name="___a4" localSheetId="6" hidden="1">{"hilight3",#N/A,FALSE,"HILIGHT3"}</definedName>
    <definedName name="___a4" localSheetId="0" hidden="1">{"hilight3",#N/A,FALSE,"HILIGHT3"}</definedName>
    <definedName name="___a4" localSheetId="1" hidden="1">{"hilight3",#N/A,FALSE,"HILIGHT3"}</definedName>
    <definedName name="___a4" hidden="1">{"hilight3",#N/A,FALSE,"HILIGHT3"}</definedName>
    <definedName name="___a5" localSheetId="6" hidden="1">{"income",#N/A,FALSE,"INCOME"}</definedName>
    <definedName name="___a5" localSheetId="0" hidden="1">{"income",#N/A,FALSE,"INCOME"}</definedName>
    <definedName name="___a5" localSheetId="1" hidden="1">{"income",#N/A,FALSE,"INCOME"}</definedName>
    <definedName name="___a5" hidden="1">{"income",#N/A,FALSE,"INCOME"}</definedName>
    <definedName name="___a6" localSheetId="6" hidden="1">{"index",#N/A,FALSE,"INDEX"}</definedName>
    <definedName name="___a6" localSheetId="0" hidden="1">{"index",#N/A,FALSE,"INDEX"}</definedName>
    <definedName name="___a6" localSheetId="1" hidden="1">{"index",#N/A,FALSE,"INDEX"}</definedName>
    <definedName name="___a6" hidden="1">{"index",#N/A,FALSE,"INDEX"}</definedName>
    <definedName name="___a7" localSheetId="6" hidden="1">{"PRINT_EST",#N/A,FALSE,"ESTMON"}</definedName>
    <definedName name="___a7" localSheetId="0" hidden="1">{"PRINT_EST",#N/A,FALSE,"ESTMON"}</definedName>
    <definedName name="___a7" localSheetId="1" hidden="1">{"PRINT_EST",#N/A,FALSE,"ESTMON"}</definedName>
    <definedName name="___a7" hidden="1">{"PRINT_EST",#N/A,FALSE,"ESTMON"}</definedName>
    <definedName name="___a8" localSheetId="6" hidden="1">{"revsale",#N/A,FALSE,"REV-ยุพดี"}</definedName>
    <definedName name="___a8" localSheetId="0" hidden="1">{"revsale",#N/A,FALSE,"REV-ยุพดี"}</definedName>
    <definedName name="___a8" localSheetId="1" hidden="1">{"revsale",#N/A,FALSE,"REV-ยุพดี"}</definedName>
    <definedName name="___a8" hidden="1">{"revsale",#N/A,FALSE,"REV-ยุพดี"}</definedName>
    <definedName name="___a9" localSheetId="6" hidden="1">{"revable",#N/A,FALSE,"REVABLE"}</definedName>
    <definedName name="___a9" localSheetId="0" hidden="1">{"revable",#N/A,FALSE,"REVABLE"}</definedName>
    <definedName name="___a9" localSheetId="1" hidden="1">{"revable",#N/A,FALSE,"REVABLE"}</definedName>
    <definedName name="___a9" hidden="1">{"revable",#N/A,FALSE,"REVABLE"}</definedName>
    <definedName name="___ACT1">#REF!</definedName>
    <definedName name="___AJE122003">#REF!</definedName>
    <definedName name="___aq34">'[23]เงินกู้ MGC'!$F$15</definedName>
    <definedName name="___aq4">[23]เงินกู้ธนชาติ!$E$17</definedName>
    <definedName name="___aq678">'[23]เงินกู้ MGC'!$E$17</definedName>
    <definedName name="___ar2">#REF!</definedName>
    <definedName name="___AUX11">[16]Feb!#REF!</definedName>
    <definedName name="___AUX12">[16]Feb!#REF!</definedName>
    <definedName name="___AUX13">[16]Mar!#REF!</definedName>
    <definedName name="___AUX14">[16]Apr!#REF!</definedName>
    <definedName name="___AUX15">[16]May!#REF!</definedName>
    <definedName name="___AUX16">[17]June!$A$59:$B$62</definedName>
    <definedName name="___b3">'[27]2002'!$A$2:$H$301</definedName>
    <definedName name="___BLC11">[16]Feb!#REF!</definedName>
    <definedName name="___BLC12">[16]Feb!#REF!</definedName>
    <definedName name="___BLC13">[16]Mar!#REF!</definedName>
    <definedName name="___BLC14">[16]Apr!#REF!</definedName>
    <definedName name="___BLC15">[16]May!#REF!</definedName>
    <definedName name="___BLC16">[18]June!$A$133:$B$142</definedName>
    <definedName name="___BLC23">[16]Mar!#REF!</definedName>
    <definedName name="___BLC24">[16]Apr!#REF!</definedName>
    <definedName name="___BLC25">[16]May!#REF!</definedName>
    <definedName name="___BLC26">[18]June!$A$145:$B$146</definedName>
    <definedName name="___CAS11">[16]Feb!#REF!</definedName>
    <definedName name="___CAS12">[16]Feb!#REF!</definedName>
    <definedName name="___CAS13">[16]Mar!#REF!</definedName>
    <definedName name="___CAS14">[16]Apr!#REF!</definedName>
    <definedName name="___CAS15">[16]May!#REF!</definedName>
    <definedName name="___CAS16">[18]June!$A$299:$B$303</definedName>
    <definedName name="___CAS21">[16]Feb!#REF!</definedName>
    <definedName name="___CAS22">[16]Feb!#REF!</definedName>
    <definedName name="___CAS23">[16]Mar!#REF!</definedName>
    <definedName name="___CAS24">[16]Apr!#REF!</definedName>
    <definedName name="___CAS25">[16]May!#REF!</definedName>
    <definedName name="___CAS26">[18]June!$A$306:$B$311</definedName>
    <definedName name="___CDC1">[16]Feb!#REF!</definedName>
    <definedName name="___CDC2">[16]Feb!#REF!</definedName>
    <definedName name="___CDC3">[16]Mar!#REF!</definedName>
    <definedName name="___CDC4">[16]Apr!#REF!</definedName>
    <definedName name="___CDC5">[16]May!#REF!</definedName>
    <definedName name="___CDC6">[19]JUNE!$A$44:$B$54</definedName>
    <definedName name="___CHE1">[16]Feb!#REF!</definedName>
    <definedName name="___CHE26">[18]June!$A$325:$B$354</definedName>
    <definedName name="___CHE3">[16]Mar!#REF!</definedName>
    <definedName name="___CHE4">[16]Apr!#REF!</definedName>
    <definedName name="___CHE5">[16]May!#REF!</definedName>
    <definedName name="___CUL6">[18]June!$A$370:$B$371</definedName>
    <definedName name="___CUR1">#REF!</definedName>
    <definedName name="___DAT1">#REF!</definedName>
    <definedName name="___DAT10">'[28]K-2'!$K$2:$K$13</definedName>
    <definedName name="___DAT11">'[28]K-2'!$L$2:$L$13</definedName>
    <definedName name="___DAT12">'[28]K-2'!$M$2:$M$13</definedName>
    <definedName name="___DAT13">'[28]K-2'!$N$2:$N$13</definedName>
    <definedName name="___DAT14">#REF!</definedName>
    <definedName name="___DAT15">'[29]K-3A'!#REF!</definedName>
    <definedName name="___DAT16">[30]ALL!#REF!</definedName>
    <definedName name="___DAT17">#REF!</definedName>
    <definedName name="___DAT18">'[29]K-3A'!#REF!</definedName>
    <definedName name="___DAT19">'[29]K-3A'!#REF!</definedName>
    <definedName name="___DAT2">#REF!</definedName>
    <definedName name="___DAT20">#REF!</definedName>
    <definedName name="___DAT21">'[29]K-3A'!#REF!</definedName>
    <definedName name="___DAT22">'[29]K-3A'!#REF!</definedName>
    <definedName name="___DAT23">'[29]K-3A'!#REF!</definedName>
    <definedName name="___DAT24">#REF!</definedName>
    <definedName name="___DAT25">#REF!</definedName>
    <definedName name="___DAT26">'[29]K-3A'!#REF!</definedName>
    <definedName name="___DAT27">'[29]K-3A'!#REF!</definedName>
    <definedName name="___DAT28">'[29]K-3A'!#REF!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'[28]K-2'!$I$2:$I$13</definedName>
    <definedName name="___DIG11">[16]Feb!#REF!</definedName>
    <definedName name="___DIG12">[16]Feb!#REF!</definedName>
    <definedName name="___DIG13">[16]Mar!#REF!</definedName>
    <definedName name="___DIG14">[16]Apr!#REF!</definedName>
    <definedName name="___DIG15">[16]May!#REF!</definedName>
    <definedName name="___DIG16">[18]June!$A$107:$B$112</definedName>
    <definedName name="___DIG23">[16]Mar!#REF!</definedName>
    <definedName name="___DIG24">[16]Apr!#REF!</definedName>
    <definedName name="___DIG25">[16]May!#REF!</definedName>
    <definedName name="___DIG26">[18]June!$A$115:$B$120</definedName>
    <definedName name="___dkk1">#REF!</definedName>
    <definedName name="___dkk10">#REF!</definedName>
    <definedName name="___dkk2">#REF!</definedName>
    <definedName name="___DMP21">[16]Feb!#REF!</definedName>
    <definedName name="___DMP22">[16]Feb!#REF!</definedName>
    <definedName name="___DMP23">[16]Mar!#REF!</definedName>
    <definedName name="___DMP24">[16]Apr!#REF!</definedName>
    <definedName name="___DMP25">[16]May!#REF!</definedName>
    <definedName name="___DMP26">[17]June!$A$88:$B$90</definedName>
    <definedName name="___DSP2">[16]Feb!#REF!</definedName>
    <definedName name="___DSP3">[16]Mar!#REF!</definedName>
    <definedName name="___DSP4">[16]Apr!#REF!</definedName>
    <definedName name="___DSP5">[16]May!#REF!</definedName>
    <definedName name="___DSP6">[18]June!$A$212:$B$232</definedName>
    <definedName name="___E1">#REF!</definedName>
    <definedName name="___eee1" localSheetId="6" hidden="1">{"revsale",#N/A,FALSE,"REV-ยุพดี"}</definedName>
    <definedName name="___eee1" localSheetId="0" hidden="1">{"revsale",#N/A,FALSE,"REV-ยุพดี"}</definedName>
    <definedName name="___eee1" localSheetId="1" hidden="1">{"revsale",#N/A,FALSE,"REV-ยุพดี"}</definedName>
    <definedName name="___eee1" hidden="1">{"revsale",#N/A,FALSE,"REV-ยุพดี"}</definedName>
    <definedName name="___EFT1">[16]Jan!$B$99:$C$99</definedName>
    <definedName name="___EFT2">[16]Feb!$A$111:$B$112</definedName>
    <definedName name="___EFT3">[16]Mar!$A$131:$B$132</definedName>
    <definedName name="___EFT4">[16]Apr!$A$139:$B$142</definedName>
    <definedName name="___EFT5">[16]May!$A$144:$B$150</definedName>
    <definedName name="___EFT6">[16]June!$A$160:$B$169</definedName>
    <definedName name="___ELE1">[16]Feb!#REF!</definedName>
    <definedName name="___ELE4">[16]Apr!#REF!</definedName>
    <definedName name="___ELE5">[16]May!#REF!</definedName>
    <definedName name="___ELE6">[17]June!$A$177:$B$237</definedName>
    <definedName name="___ENG1">[16]Feb!#REF!</definedName>
    <definedName name="___ENG3">[16]Mar!#REF!</definedName>
    <definedName name="___ENG4">[16]Apr!#REF!</definedName>
    <definedName name="___ENG5">[16]May!#REF!</definedName>
    <definedName name="___ENV1">[16]Jan!$B$76:$C$93</definedName>
    <definedName name="___ENV2">[16]Feb!$A$84:$B$103</definedName>
    <definedName name="___ENV3">[16]Mar!$A$95:$B$123</definedName>
    <definedName name="___ENV4">[16]Apr!$A$100:$B$131</definedName>
    <definedName name="___ENV5">[16]May!$A$101:$B$134</definedName>
    <definedName name="___ENV6">[16]June!$A$113:$B$148</definedName>
    <definedName name="___EVA11">[16]Feb!#REF!</definedName>
    <definedName name="___EVA12">[16]Feb!#REF!</definedName>
    <definedName name="___EVA13">[16]Mar!#REF!</definedName>
    <definedName name="___EVA14">[16]Apr!#REF!</definedName>
    <definedName name="___EVA15">[16]May!#REF!</definedName>
    <definedName name="___EVA16">[18]June!$A$262:$B$266</definedName>
    <definedName name="___EVA21">[16]Feb!#REF!</definedName>
    <definedName name="___EVA22">[16]Feb!#REF!</definedName>
    <definedName name="___EVA23">[16]Mar!#REF!</definedName>
    <definedName name="___EVA24">[16]Apr!#REF!</definedName>
    <definedName name="___EVA25">[16]May!#REF!</definedName>
    <definedName name="___EVA26">[18]June!$A$269:$B$275</definedName>
    <definedName name="___Exp1">'[31]p***'!$B$1:$AD$39</definedName>
    <definedName name="___exp10">#REF!</definedName>
    <definedName name="___exp11">#REF!</definedName>
    <definedName name="___exp111">#REF!</definedName>
    <definedName name="___exp12">#REF!</definedName>
    <definedName name="___exp13">#REF!</definedName>
    <definedName name="___exp14">#REF!</definedName>
    <definedName name="___Exp2">'[31]p***'!$B$44:$AD$66</definedName>
    <definedName name="___EXP22">#REF!</definedName>
    <definedName name="___exp5">#REF!</definedName>
    <definedName name="___exp7">#REF!</definedName>
    <definedName name="___exp8">#REF!</definedName>
    <definedName name="___exp9">#REF!</definedName>
    <definedName name="___FG5" localSheetId="6" hidden="1">{"cashflow",#N/A,FALSE,"cash flow"}</definedName>
    <definedName name="___FG5" localSheetId="0" hidden="1">{"cashflow",#N/A,FALSE,"cash flow"}</definedName>
    <definedName name="___FG5" localSheetId="1" hidden="1">{"cashflow",#N/A,FALSE,"cash flow"}</definedName>
    <definedName name="___FG5" hidden="1">{"cashflow",#N/A,FALSE,"cash flow"}</definedName>
    <definedName name="___fob1">#REF!</definedName>
    <definedName name="___h2">[32]เงินกู้ธนชาติ!$G$2</definedName>
    <definedName name="___ISO1">[16]Feb!#REF!</definedName>
    <definedName name="___ISO3">[16]Mar!#REF!</definedName>
    <definedName name="___ISO4">[16]Apr!#REF!</definedName>
    <definedName name="___ISO5">[16]May!#REF!</definedName>
    <definedName name="___ISO6">[18]June!$A$382:$B$401</definedName>
    <definedName name="___ITD1">[16]Feb!#REF!</definedName>
    <definedName name="___ITD3">[16]Mar!#REF!</definedName>
    <definedName name="___ITD4">[16]Apr!#REF!</definedName>
    <definedName name="___ITD5">[16]May!#REF!</definedName>
    <definedName name="___ITD6">[17]June!$A$240:$B$261</definedName>
    <definedName name="___J31">'[38]Trial Balance'!$A$1:$H$65536</definedName>
    <definedName name="___K111">#REF!</definedName>
    <definedName name="___kkk1" hidden="1">#REF!</definedName>
    <definedName name="___lit1">#REF!</definedName>
    <definedName name="___lit2">#REF!</definedName>
    <definedName name="___lll1" localSheetId="6" hidden="1">{"sales",#N/A,FALSE,"SALES"}</definedName>
    <definedName name="___lll1" localSheetId="0" hidden="1">{"sales",#N/A,FALSE,"SALES"}</definedName>
    <definedName name="___lll1" localSheetId="1" hidden="1">{"sales",#N/A,FALSE,"SALES"}</definedName>
    <definedName name="___lll1" hidden="1">{"sales",#N/A,FALSE,"SALES"}</definedName>
    <definedName name="___MD1">[16]Jan!$B$8:$C$29</definedName>
    <definedName name="___MD2">[16]Feb!$A$8:$B$31</definedName>
    <definedName name="___MD3">[16]Mar!$A$9:$B$37</definedName>
    <definedName name="___MD4">[16]Apr!$A$9:$B$37</definedName>
    <definedName name="___MD5">[16]May!$A$9:$B$36</definedName>
    <definedName name="___MD6">[16]June!$A$9:$B$41</definedName>
    <definedName name="___muk1" localSheetId="6">#REF!,#REF!,#REF!,#REF!,#REF!,#REF!,#REF!,#REF!,#REF!,#REF!,#REF!,#REF!,#REF!,#REF!,#REF!</definedName>
    <definedName name="___muk1">#REF!,#REF!,#REF!,#REF!,#REF!,#REF!,#REF!,#REF!,#REF!,#REF!,#REF!,#REF!,#REF!,#REF!,#REF!</definedName>
    <definedName name="___muk10" localSheetId="6">#REF!,#REF!,#REF!,#REF!,#REF!,#REF!,#REF!,#REF!,#REF!,#REF!,#REF!,#REF!,#REF!,#REF!,#REF!</definedName>
    <definedName name="___muk10">#REF!,#REF!,#REF!,#REF!,#REF!,#REF!,#REF!,#REF!,#REF!,#REF!,#REF!,#REF!,#REF!,#REF!,#REF!</definedName>
    <definedName name="___muk11" localSheetId="6">#REF!,#REF!,#REF!,#REF!,#REF!,#REF!,#REF!,#REF!,#REF!,#REF!,#REF!,#REF!,#REF!,#REF!,#REF!</definedName>
    <definedName name="___muk11">#REF!,#REF!,#REF!,#REF!,#REF!,#REF!,#REF!,#REF!,#REF!,#REF!,#REF!,#REF!,#REF!,#REF!,#REF!</definedName>
    <definedName name="___muk3" localSheetId="6">#REF!,#REF!,#REF!,#REF!,#REF!,#REF!,#REF!,#REF!,#REF!,#REF!,#REF!,#REF!,#REF!,#REF!,#REF!,#REF!,#REF!</definedName>
    <definedName name="___muk3">#REF!,#REF!,#REF!,#REF!,#REF!,#REF!,#REF!,#REF!,#REF!,#REF!,#REF!,#REF!,#REF!,#REF!,#REF!,#REF!,#REF!</definedName>
    <definedName name="___muk4" localSheetId="6">#REF!,#REF!,#REF!,#REF!,#REF!,#REF!,#REF!,#REF!,#REF!,#REF!,#REF!,#REF!,#REF!,#REF!,#REF!,#REF!,#REF!</definedName>
    <definedName name="___muk4">#REF!,#REF!,#REF!,#REF!,#REF!,#REF!,#REF!,#REF!,#REF!,#REF!,#REF!,#REF!,#REF!,#REF!,#REF!,#REF!,#REF!</definedName>
    <definedName name="___muk5" localSheetId="6">#REF!,#REF!,#REF!,#REF!,#REF!,#REF!,#REF!,#REF!,#REF!,#REF!,#REF!,#REF!,#REF!,#REF!,#REF!,#REF!</definedName>
    <definedName name="___muk5">#REF!,#REF!,#REF!,#REF!,#REF!,#REF!,#REF!,#REF!,#REF!,#REF!,#REF!,#REF!,#REF!,#REF!,#REF!,#REF!</definedName>
    <definedName name="___muk6" localSheetId="6">[39]total!#REF!,[39]total!#REF!,[39]total!#REF!,[39]total!#REF!,[39]total!#REF!,[39]total!#REF!,[39]total!#REF!,[39]total!#REF!,[39]total!#REF!,[39]total!#REF!,[39]total!#REF!,[39]total!#REF!,[39]total!#REF!,[39]total!#REF!,[39]total!#REF!</definedName>
    <definedName name="___muk6">[39]total!#REF!,[39]total!#REF!,[39]total!#REF!,[39]total!#REF!,[39]total!#REF!,[39]total!#REF!,[39]total!#REF!,[39]total!#REF!,[39]total!#REF!,[39]total!#REF!,[39]total!#REF!,[39]total!#REF!,[39]total!#REF!,[39]total!#REF!,[39]total!#REF!</definedName>
    <definedName name="___muk7" localSheetId="6">#REF!,#REF!,#REF!,#REF!,#REF!,#REF!,#REF!,#REF!,#REF!,#REF!,#REF!,#REF!</definedName>
    <definedName name="___muk7">#REF!,#REF!,#REF!,#REF!,#REF!,#REF!,#REF!,#REF!,#REF!,#REF!,#REF!,#REF!</definedName>
    <definedName name="___muk8" localSheetId="6">#REF!,#REF!,#REF!,#REF!,#REF!,#REF!,#REF!,#REF!,#REF!,#REF!,#REF!,#REF!,#REF!,#REF!,#REF!</definedName>
    <definedName name="___muk8">#REF!,#REF!,#REF!,#REF!,#REF!,#REF!,#REF!,#REF!,#REF!,#REF!,#REF!,#REF!,#REF!,#REF!,#REF!</definedName>
    <definedName name="___muk9" localSheetId="6">#REF!,#REF!,#REF!,#REF!,#REF!,#REF!,#REF!,#REF!,#REF!,#REF!,#REF!,#REF!,#REF!,#REF!,#REF!,#REF!</definedName>
    <definedName name="___muk9">#REF!,#REF!,#REF!,#REF!,#REF!,#REF!,#REF!,#REF!,#REF!,#REF!,#REF!,#REF!,#REF!,#REF!,#REF!,#REF!</definedName>
    <definedName name="___nnn1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nnn1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nnn1" localSheetId="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PD2">[16]Feb!#REF!</definedName>
    <definedName name="___PD3">[16]Mar!#REF!</definedName>
    <definedName name="___PD4">[16]Apr!#REF!</definedName>
    <definedName name="___PD5">[16]May!#REF!</definedName>
    <definedName name="___PD6">[18]June!$A$9:$B$27</definedName>
    <definedName name="___PG1">[16]Jan!$B$32:$C$46</definedName>
    <definedName name="___PG2">[16]Feb!$A$34:$B$50</definedName>
    <definedName name="___PG3">[16]Mar!$A$40:$B$56</definedName>
    <definedName name="___PG4">[16]Apr!$A$40:$B$57</definedName>
    <definedName name="___PG5">[16]May!$A$39:$B$57</definedName>
    <definedName name="___PG6">[16]June!$A$44:$B$64</definedName>
    <definedName name="___PHR1">[16]Feb!#REF!</definedName>
    <definedName name="___PHR2">[16]Feb!#REF!</definedName>
    <definedName name="___PHR3">[16]Mar!#REF!</definedName>
    <definedName name="___PHR4">[16]Apr!#REF!</definedName>
    <definedName name="___PHR5">[16]May!#REF!</definedName>
    <definedName name="___PM2">[16]Feb!#REF!</definedName>
    <definedName name="___PM3">[16]Mar!#REF!</definedName>
    <definedName name="___PM4">[16]Apr!#REF!</definedName>
    <definedName name="___PM5">[16]May!#REF!</definedName>
    <definedName name="___PM6">[18]June!$A$57:$B$78</definedName>
    <definedName name="___PMD1">[16]MD_R!$B$8:$J$36</definedName>
    <definedName name="___pp1">#REF!</definedName>
    <definedName name="___pp2">#REF!</definedName>
    <definedName name="___pp3">#REF!</definedName>
    <definedName name="___pp4">#REF!</definedName>
    <definedName name="___pp5">#REF!</definedName>
    <definedName name="___pp6">#REF!</definedName>
    <definedName name="___pp7">#REF!</definedName>
    <definedName name="___PR1">[16]Feb!#REF!</definedName>
    <definedName name="___PR2">[16]Feb!#REF!</definedName>
    <definedName name="___PR3">[16]Mar!#REF!</definedName>
    <definedName name="___PR4">[16]Apr!#REF!</definedName>
    <definedName name="___PR5">[16]May!#REF!</definedName>
    <definedName name="___PR6">[19]JUNE!$A$9:$B$41</definedName>
    <definedName name="___prg1">#REF!</definedName>
    <definedName name="___prg180">#REF!</definedName>
    <definedName name="___PRG2">[16]Feb!$A$115:$B$134</definedName>
    <definedName name="___PRG3">[16]Mar!$A$135:$B$156</definedName>
    <definedName name="___PRG4">[16]Apr!$A$145:$B$167</definedName>
    <definedName name="___PRG5">[16]May!$A$153:$B$175</definedName>
    <definedName name="___PRG6">[16]June!$A$172:$B$196</definedName>
    <definedName name="___PRM1">[16]Jan!#REF!</definedName>
    <definedName name="___PRM2">[16]Feb!#REF!</definedName>
    <definedName name="___PRM3">[16]Mar!#REF!</definedName>
    <definedName name="___PRM4">[16]Apr!#REF!</definedName>
    <definedName name="___PRM5">[16]May!#REF!</definedName>
    <definedName name="___PRM6">[19]JUNE!$A$217:$B$225</definedName>
    <definedName name="___QA1">[16]Jan!$B$49:$C$73</definedName>
    <definedName name="___QA2">[16]Feb!$A$53:$B$81</definedName>
    <definedName name="___QA3">[16]Mar!$A$59:$B$92</definedName>
    <definedName name="___QA4">[16]Apr!$A$60:$B$97</definedName>
    <definedName name="___QA5">[16]May!$A$60:$B$98</definedName>
    <definedName name="___QA6">[16]June!$A$68:$B$110</definedName>
    <definedName name="___REB11">[16]Feb!#REF!</definedName>
    <definedName name="___REB12">[16]Feb!#REF!</definedName>
    <definedName name="___REB13">[16]Mar!#REF!</definedName>
    <definedName name="___REB14">[16]Apr!#REF!</definedName>
    <definedName name="___REB15">[16]May!#REF!</definedName>
    <definedName name="___REB16">[18]June!$A$278:$B$288</definedName>
    <definedName name="___REB21">[16]Feb!#REF!</definedName>
    <definedName name="___REB22">[16]Feb!#REF!</definedName>
    <definedName name="___REB23">[16]Mar!#REF!</definedName>
    <definedName name="___REB24">[16]Apr!#REF!</definedName>
    <definedName name="___REB25">[16]May!#REF!</definedName>
    <definedName name="___REB26">[18]June!$A$291:$B$296</definedName>
    <definedName name="___REC02">[18]Feb!$H$253:$I$258</definedName>
    <definedName name="___REC2">[18]Feb!$A$804:$B$838</definedName>
    <definedName name="___RMD2">[16]Feb!$A$137:$B$137</definedName>
    <definedName name="___RMD3">[16]Mar!$A$159:$B$162</definedName>
    <definedName name="___RMD4">[16]Apr!$A$170:$B$173</definedName>
    <definedName name="___RMD5">[16]May!$A$178:$B$182</definedName>
    <definedName name="___RMD6">[16]June!$A$199:$B$204</definedName>
    <definedName name="___RMP1">[16]Jan!$B$146:$C$160</definedName>
    <definedName name="___RMP2">[16]Feb!$A$163:$B$188</definedName>
    <definedName name="___RMP3">[16]Mar!$A$194:$B$224</definedName>
    <definedName name="___RMP4">[16]Apr!$A$211:$B$241</definedName>
    <definedName name="___RMP5">[16]May!$A$221:$B$254</definedName>
    <definedName name="___RMP6">[16]June!$A$244:$B$277</definedName>
    <definedName name="___RMZ1">[16]Jan!$B$123:$C$143</definedName>
    <definedName name="___RMZ2">[16]Feb!$A$140:$B$160</definedName>
    <definedName name="___RMZ3">[16]Mar!$A$165:$B$191</definedName>
    <definedName name="___RMZ4">[16]Apr!$A$176:$B$208</definedName>
    <definedName name="___RMZ5">[16]May!$A$185:$B$218</definedName>
    <definedName name="___RMZ6">[16]June!$A$207:$B$241</definedName>
    <definedName name="___roj1">#REF!</definedName>
    <definedName name="___roj10">#REF!</definedName>
    <definedName name="___roj11">#REF!</definedName>
    <definedName name="___roj12">#REF!</definedName>
    <definedName name="___roj13">#REF!</definedName>
    <definedName name="___roj14">#REF!</definedName>
    <definedName name="___roj2">#REF!</definedName>
    <definedName name="___roj3">#REF!</definedName>
    <definedName name="___roj4">#REF!</definedName>
    <definedName name="___roj5">#REF!</definedName>
    <definedName name="___roj6">#REF!</definedName>
    <definedName name="___roj7">#REF!</definedName>
    <definedName name="___roj8">#REF!</definedName>
    <definedName name="___roj9">#REF!</definedName>
    <definedName name="___S4">'[34]TrialBalance Q3-2002'!$A$1:$H$301</definedName>
    <definedName name="___SCB1">'[14]SCB 1 - Current'!$F$10</definedName>
    <definedName name="___SCB2">'[14]SCB 2 - Current'!$F$11</definedName>
    <definedName name="___SEC1">[16]Feb!#REF!</definedName>
    <definedName name="___SEC3">[16]Mar!#REF!</definedName>
    <definedName name="___SEC4">[16]Apr!#REF!</definedName>
    <definedName name="___SEC5">[16]May!#REF!</definedName>
    <definedName name="___SEC6">[19]JUNE!$A$173:$B$190</definedName>
    <definedName name="___SH11">[16]Feb!#REF!</definedName>
    <definedName name="___SH12">[16]Feb!#REF!</definedName>
    <definedName name="___SH13">[16]Mar!#REF!</definedName>
    <definedName name="___SH14">[16]Apr!#REF!</definedName>
    <definedName name="___SH15">[16]May!#REF!</definedName>
    <definedName name="___SH21">[16]Feb!#REF!</definedName>
    <definedName name="___SH22">[16]Feb!#REF!</definedName>
    <definedName name="___SH23">[16]Mar!#REF!</definedName>
    <definedName name="___SH24">[16]Apr!#REF!</definedName>
    <definedName name="___SH25">[16]May!#REF!</definedName>
    <definedName name="___SH26">[18]June!$A$198:$B$209</definedName>
    <definedName name="___SHD2">[16]Feb!#REF!</definedName>
    <definedName name="___SHD3">[16]Mar!#REF!</definedName>
    <definedName name="___SHD4">[16]Apr!#REF!</definedName>
    <definedName name="___SHD5">[16]May!#REF!</definedName>
    <definedName name="___SHD6">[18]June!$A$149:$B$168</definedName>
    <definedName name="___SHI16">[18]June!$A$171:$B$195</definedName>
    <definedName name="___SOD2">[16]Feb!#REF!</definedName>
    <definedName name="___SOD3">[16]Mar!#REF!</definedName>
    <definedName name="___SOD4">[16]Apr!#REF!</definedName>
    <definedName name="___SOD5">[16]May!#REF!</definedName>
    <definedName name="___SOD6">[18]June!$A$235:$B$259</definedName>
    <definedName name="___st1">#REF!</definedName>
    <definedName name="___SUL4">[16]Apr!#REF!</definedName>
    <definedName name="___SUL5">[16]May!#REF!</definedName>
    <definedName name="___TAX2">#REF!</definedName>
    <definedName name="___tb1">'[35]TrialBalance Q3-2002'!$A$1:$H$301</definedName>
    <definedName name="___tb2">'[36]TrialBalance Q3-2002'!$A$1:$H$301</definedName>
    <definedName name="___TG11">[16]Feb!#REF!</definedName>
    <definedName name="___TG12">[16]Feb!#REF!</definedName>
    <definedName name="___TG13">[16]Mar!#REF!</definedName>
    <definedName name="___TG14">[16]Apr!#REF!</definedName>
    <definedName name="___TG15">[16]May!#REF!</definedName>
    <definedName name="___TG23">[16]Mar!#REF!</definedName>
    <definedName name="___TG24">[16]Apr!#REF!</definedName>
    <definedName name="___TG25">[16]May!#REF!</definedName>
    <definedName name="___TR1">[16]Feb!#REF!</definedName>
    <definedName name="___TR2">[16]Feb!#REF!</definedName>
    <definedName name="___TR3">[16]Mar!#REF!</definedName>
    <definedName name="___TR4">[16]Apr!#REF!</definedName>
    <definedName name="___TR5">[16]May!#REF!</definedName>
    <definedName name="___Us1">#REF!</definedName>
    <definedName name="___US10">#REF!</definedName>
    <definedName name="___Us2">#REF!</definedName>
    <definedName name="___Uss1">#REF!</definedName>
    <definedName name="___Uss2">#REF!</definedName>
    <definedName name="___uua1">#REF!</definedName>
    <definedName name="___V1" localSheetId="6" hidden="1">{"sales",#N/A,FALSE,"SALES"}</definedName>
    <definedName name="___V1" localSheetId="0" hidden="1">{"sales",#N/A,FALSE,"SALES"}</definedName>
    <definedName name="___V1" localSheetId="1" hidden="1">{"sales",#N/A,FALSE,"SALES"}</definedName>
    <definedName name="___V1" hidden="1">{"sales",#N/A,FALSE,"SALES"}</definedName>
    <definedName name="___VI59">#REF!</definedName>
    <definedName name="___wew3">#REF!</definedName>
    <definedName name="___WS1">[16]Feb!#REF!</definedName>
    <definedName name="___WS2">[16]Feb!#REF!</definedName>
    <definedName name="___WS3">[16]Mar!#REF!</definedName>
    <definedName name="___WS4">[16]Apr!#REF!</definedName>
    <definedName name="___WS5">[16]May!#REF!</definedName>
    <definedName name="___WT1">[16]Jan!$B$96:$C$96</definedName>
    <definedName name="___WT2">[16]Feb!$A$106:$B$108</definedName>
    <definedName name="___WT3">[16]Mar!$A$126:$B$128</definedName>
    <definedName name="___WT4">[16]Apr!$A$134:$B$136</definedName>
    <definedName name="___WT5">[16]May!$A$137:$B$141</definedName>
    <definedName name="___WT6">[16]June!$A$151:$B$157</definedName>
    <definedName name="___YD2">[16]Feb!#REF!</definedName>
    <definedName name="___YD3">[16]Mar!#REF!</definedName>
    <definedName name="___YD4">[16]Apr!#REF!</definedName>
    <definedName name="___YD5">[16]May!#REF!</definedName>
    <definedName name="___YD6">[18]June!$A$30:$B$54</definedName>
    <definedName name="___ZZ41">'[37]N-4.4'!#REF!</definedName>
    <definedName name="__1_??">'[12]????-??'!#REF!</definedName>
    <definedName name="__123Graph_D" hidden="1">[40]A!#REF!</definedName>
    <definedName name="__2_???">'[8]????-??'!#REF!</definedName>
    <definedName name="__3_?????">'[13]?????'!$C$6:$C$34</definedName>
    <definedName name="__3_0_0_F" hidden="1">[6]DETAIL!#REF!</definedName>
    <definedName name="__a1" localSheetId="6" hidden="1">{"cashflow",#N/A,FALSE,"CASHFLOW "}</definedName>
    <definedName name="__a1" localSheetId="0" hidden="1">{"cashflow",#N/A,FALSE,"CASHFLOW "}</definedName>
    <definedName name="__a1" localSheetId="1" hidden="1">{"cashflow",#N/A,FALSE,"CASHFLOW "}</definedName>
    <definedName name="__a1" hidden="1">{"cashflow",#N/A,FALSE,"CASHFLOW "}</definedName>
    <definedName name="__a10" localSheetId="6" hidden="1">{"sales",#N/A,FALSE,"SALES"}</definedName>
    <definedName name="__a10" localSheetId="0" hidden="1">{"sales",#N/A,FALSE,"SALES"}</definedName>
    <definedName name="__a10" localSheetId="1" hidden="1">{"sales",#N/A,FALSE,"SALES"}</definedName>
    <definedName name="__a10" hidden="1">{"sales",#N/A,FALSE,"SALES"}</definedName>
    <definedName name="__a2" localSheetId="6" hidden="1">{"hilight1",#N/A,FALSE,"HILIGHT1"}</definedName>
    <definedName name="__a2" localSheetId="0" hidden="1">{"hilight1",#N/A,FALSE,"HILIGHT1"}</definedName>
    <definedName name="__a2" localSheetId="1" hidden="1">{"hilight1",#N/A,FALSE,"HILIGHT1"}</definedName>
    <definedName name="__a2" hidden="1">{"hilight1",#N/A,FALSE,"HILIGHT1"}</definedName>
    <definedName name="__a21" localSheetId="6" hidden="1">{"hilight1",#N/A,FALSE,"HILIGHT1"}</definedName>
    <definedName name="__a21" localSheetId="0" hidden="1">{"hilight1",#N/A,FALSE,"HILIGHT1"}</definedName>
    <definedName name="__a21" localSheetId="1" hidden="1">{"hilight1",#N/A,FALSE,"HILIGHT1"}</definedName>
    <definedName name="__a21" hidden="1">{"hilight1",#N/A,FALSE,"HILIGHT1"}</definedName>
    <definedName name="__a212" localSheetId="6" hidden="1">{"revable",#N/A,FALSE,"REVABLE"}</definedName>
    <definedName name="__a212" localSheetId="0" hidden="1">{"revable",#N/A,FALSE,"REVABLE"}</definedName>
    <definedName name="__a212" localSheetId="1" hidden="1">{"revable",#N/A,FALSE,"REVABLE"}</definedName>
    <definedName name="__a212" hidden="1">{"revable",#N/A,FALSE,"REVABLE"}</definedName>
    <definedName name="__a3" localSheetId="6" hidden="1">{"hilight2",#N/A,FALSE,"HILIGHT2"}</definedName>
    <definedName name="__a3" localSheetId="0" hidden="1">{"hilight2",#N/A,FALSE,"HILIGHT2"}</definedName>
    <definedName name="__a3" localSheetId="1" hidden="1">{"hilight2",#N/A,FALSE,"HILIGHT2"}</definedName>
    <definedName name="__a3" hidden="1">{"hilight2",#N/A,FALSE,"HILIGHT2"}</definedName>
    <definedName name="__a4" localSheetId="6" hidden="1">{"hilight3",#N/A,FALSE,"HILIGHT3"}</definedName>
    <definedName name="__a4" localSheetId="0" hidden="1">{"hilight3",#N/A,FALSE,"HILIGHT3"}</definedName>
    <definedName name="__a4" localSheetId="1" hidden="1">{"hilight3",#N/A,FALSE,"HILIGHT3"}</definedName>
    <definedName name="__a4" hidden="1">{"hilight3",#N/A,FALSE,"HILIGHT3"}</definedName>
    <definedName name="__a5" localSheetId="6" hidden="1">{"income",#N/A,FALSE,"INCOME"}</definedName>
    <definedName name="__a5" localSheetId="0" hidden="1">{"income",#N/A,FALSE,"INCOME"}</definedName>
    <definedName name="__a5" localSheetId="1" hidden="1">{"income",#N/A,FALSE,"INCOME"}</definedName>
    <definedName name="__a5" hidden="1">{"income",#N/A,FALSE,"INCOME"}</definedName>
    <definedName name="__a6" localSheetId="6" hidden="1">{"index",#N/A,FALSE,"INDEX"}</definedName>
    <definedName name="__a6" localSheetId="0" hidden="1">{"index",#N/A,FALSE,"INDEX"}</definedName>
    <definedName name="__a6" localSheetId="1" hidden="1">{"index",#N/A,FALSE,"INDEX"}</definedName>
    <definedName name="__a6" hidden="1">{"index",#N/A,FALSE,"INDEX"}</definedName>
    <definedName name="__a7" localSheetId="6" hidden="1">{"PRINT_EST",#N/A,FALSE,"ESTMON"}</definedName>
    <definedName name="__a7" localSheetId="0" hidden="1">{"PRINT_EST",#N/A,FALSE,"ESTMON"}</definedName>
    <definedName name="__a7" localSheetId="1" hidden="1">{"PRINT_EST",#N/A,FALSE,"ESTMON"}</definedName>
    <definedName name="__a7" hidden="1">{"PRINT_EST",#N/A,FALSE,"ESTMON"}</definedName>
    <definedName name="__a8" localSheetId="6" hidden="1">{"revsale",#N/A,FALSE,"REV-ยุพดี"}</definedName>
    <definedName name="__a8" localSheetId="0" hidden="1">{"revsale",#N/A,FALSE,"REV-ยุพดี"}</definedName>
    <definedName name="__a8" localSheetId="1" hidden="1">{"revsale",#N/A,FALSE,"REV-ยุพดี"}</definedName>
    <definedName name="__a8" hidden="1">{"revsale",#N/A,FALSE,"REV-ยุพดี"}</definedName>
    <definedName name="__a9" localSheetId="6" hidden="1">{"revable",#N/A,FALSE,"REVABLE"}</definedName>
    <definedName name="__a9" localSheetId="0" hidden="1">{"revable",#N/A,FALSE,"REVABLE"}</definedName>
    <definedName name="__a9" localSheetId="1" hidden="1">{"revable",#N/A,FALSE,"REVABLE"}</definedName>
    <definedName name="__a9" hidden="1">{"revable",#N/A,FALSE,"REVABLE"}</definedName>
    <definedName name="__ACT1">#REF!</definedName>
    <definedName name="__AJE122003">#REF!</definedName>
    <definedName name="__aq34">'[23]เงินกู้ MGC'!$F$15</definedName>
    <definedName name="__aq4">[23]เงินกู้ธนชาติ!$E$17</definedName>
    <definedName name="__aq678">'[23]เงินกู้ MGC'!$E$17</definedName>
    <definedName name="__ar2">#REF!</definedName>
    <definedName name="__ass02">#REF!</definedName>
    <definedName name="__AUX11">[16]Feb!#REF!</definedName>
    <definedName name="__AUX12">[16]Feb!#REF!</definedName>
    <definedName name="__AUX13">[16]Mar!#REF!</definedName>
    <definedName name="__AUX14">[16]Apr!#REF!</definedName>
    <definedName name="__AUX15">[16]May!#REF!</definedName>
    <definedName name="__AUX16">[17]June!$A$59:$B$62</definedName>
    <definedName name="__b3">'[27]2002'!$A$2:$H$301</definedName>
    <definedName name="__BLC11">[16]Feb!#REF!</definedName>
    <definedName name="__BLC12">[16]Feb!#REF!</definedName>
    <definedName name="__BLC13">[16]Mar!#REF!</definedName>
    <definedName name="__BLC14">[16]Apr!#REF!</definedName>
    <definedName name="__BLC15">[16]May!#REF!</definedName>
    <definedName name="__BLC16">[18]June!$A$133:$B$142</definedName>
    <definedName name="__BLC23">[16]Mar!#REF!</definedName>
    <definedName name="__BLC24">[16]Apr!#REF!</definedName>
    <definedName name="__BLC25">[16]May!#REF!</definedName>
    <definedName name="__BLC26">[18]June!$A$145:$B$146</definedName>
    <definedName name="__CAS11">[16]Feb!#REF!</definedName>
    <definedName name="__CAS12">[16]Feb!#REF!</definedName>
    <definedName name="__CAS13">[16]Mar!#REF!</definedName>
    <definedName name="__CAS14">[16]Apr!#REF!</definedName>
    <definedName name="__CAS15">[16]May!#REF!</definedName>
    <definedName name="__CAS16">[18]June!$A$299:$B$303</definedName>
    <definedName name="__CAS21">[16]Feb!#REF!</definedName>
    <definedName name="__CAS22">[16]Feb!#REF!</definedName>
    <definedName name="__CAS23">[16]Mar!#REF!</definedName>
    <definedName name="__CAS24">[16]Apr!#REF!</definedName>
    <definedName name="__CAS25">[16]May!#REF!</definedName>
    <definedName name="__CAS26">[18]June!$A$306:$B$311</definedName>
    <definedName name="__CDC1">[16]Feb!#REF!</definedName>
    <definedName name="__CDC2">[16]Feb!#REF!</definedName>
    <definedName name="__CDC3">[16]Mar!#REF!</definedName>
    <definedName name="__CDC4">[16]Apr!#REF!</definedName>
    <definedName name="__CDC5">[16]May!#REF!</definedName>
    <definedName name="__CDC6">[19]JUNE!$A$44:$B$54</definedName>
    <definedName name="__cgh1">[41]ตั๋วเงินรับ!$F$1</definedName>
    <definedName name="__CHE1">[16]Feb!#REF!</definedName>
    <definedName name="__CHE26">[18]June!$A$325:$B$354</definedName>
    <definedName name="__CHE3">[16]Mar!#REF!</definedName>
    <definedName name="__CHE4">[16]Apr!#REF!</definedName>
    <definedName name="__CHE5">[16]May!#REF!</definedName>
    <definedName name="__CUL6">[18]June!$A$370:$B$371</definedName>
    <definedName name="__CUR1">#REF!</definedName>
    <definedName name="__DAT1">#REF!</definedName>
    <definedName name="__DAT10">'[28]K-2'!$K$2:$K$13</definedName>
    <definedName name="__DAT11">'[28]K-2'!$L$2:$L$13</definedName>
    <definedName name="__DAT12">'[28]K-2'!$M$2:$M$13</definedName>
    <definedName name="__DAT13">'[28]K-2'!$N$2:$N$13</definedName>
    <definedName name="__DAT14">#REF!</definedName>
    <definedName name="__DAT15">'[29]K-3A'!#REF!</definedName>
    <definedName name="__DAT16">[30]ALL!#REF!</definedName>
    <definedName name="__DAT17">#REF!</definedName>
    <definedName name="__DAT18">'[29]K-3A'!#REF!</definedName>
    <definedName name="__DAT19">'[29]K-3A'!#REF!</definedName>
    <definedName name="__DAT2">#REF!</definedName>
    <definedName name="__DAT20">#REF!</definedName>
    <definedName name="__DAT21">'[29]K-3A'!#REF!</definedName>
    <definedName name="__DAT22">'[29]K-3A'!#REF!</definedName>
    <definedName name="__DAT23">'[29]K-3A'!#REF!</definedName>
    <definedName name="__DAT24">#REF!</definedName>
    <definedName name="__DAT25">#REF!</definedName>
    <definedName name="__DAT26">'[29]K-3A'!#REF!</definedName>
    <definedName name="__DAT27">'[29]K-3A'!#REF!</definedName>
    <definedName name="__DAT28">'[29]K-3A'!#REF!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'[28]K-2'!$I$2:$I$13</definedName>
    <definedName name="__DIG11">[16]Feb!#REF!</definedName>
    <definedName name="__DIG12">[16]Feb!#REF!</definedName>
    <definedName name="__DIG13">[16]Mar!#REF!</definedName>
    <definedName name="__DIG14">[16]Apr!#REF!</definedName>
    <definedName name="__DIG15">[16]May!#REF!</definedName>
    <definedName name="__DIG16">[18]June!$A$107:$B$112</definedName>
    <definedName name="__DIG23">[16]Mar!#REF!</definedName>
    <definedName name="__DIG24">[16]Apr!#REF!</definedName>
    <definedName name="__DIG25">[16]May!#REF!</definedName>
    <definedName name="__DIG26">[18]June!$A$115:$B$120</definedName>
    <definedName name="__dkk1">#REF!</definedName>
    <definedName name="__dkk10">#REF!</definedName>
    <definedName name="__dkk2">#REF!</definedName>
    <definedName name="__DMP21">[16]Feb!#REF!</definedName>
    <definedName name="__DMP22">[16]Feb!#REF!</definedName>
    <definedName name="__DMP23">[16]Mar!#REF!</definedName>
    <definedName name="__DMP24">[16]Apr!#REF!</definedName>
    <definedName name="__DMP25">[16]May!#REF!</definedName>
    <definedName name="__DMP26">[17]June!$A$88:$B$90</definedName>
    <definedName name="__DSP2">[16]Feb!#REF!</definedName>
    <definedName name="__DSP3">[16]Mar!#REF!</definedName>
    <definedName name="__DSP4">[16]Apr!#REF!</definedName>
    <definedName name="__DSP5">[16]May!#REF!</definedName>
    <definedName name="__DSP6">[18]June!$A$212:$B$232</definedName>
    <definedName name="__E1">#REF!</definedName>
    <definedName name="__e8">#REF!</definedName>
    <definedName name="__e9">#REF!</definedName>
    <definedName name="__eee1" localSheetId="6" hidden="1">{"revsale",#N/A,FALSE,"REV-ยุพดี"}</definedName>
    <definedName name="__eee1" localSheetId="0" hidden="1">{"revsale",#N/A,FALSE,"REV-ยุพดี"}</definedName>
    <definedName name="__eee1" localSheetId="1" hidden="1">{"revsale",#N/A,FALSE,"REV-ยุพดี"}</definedName>
    <definedName name="__eee1" hidden="1">{"revsale",#N/A,FALSE,"REV-ยุพดี"}</definedName>
    <definedName name="__EFT1">[16]Jan!$B$99:$C$99</definedName>
    <definedName name="__EFT2">[16]Feb!$A$111:$B$112</definedName>
    <definedName name="__EFT3">[16]Mar!$A$131:$B$132</definedName>
    <definedName name="__EFT4">[16]Apr!$A$139:$B$142</definedName>
    <definedName name="__EFT5">[16]May!$A$144:$B$150</definedName>
    <definedName name="__EFT6">[16]June!$A$160:$B$169</definedName>
    <definedName name="__ELE1">[16]Feb!#REF!</definedName>
    <definedName name="__ELE4">[16]Apr!#REF!</definedName>
    <definedName name="__ELE5">[16]May!#REF!</definedName>
    <definedName name="__ELE6">[17]June!$A$177:$B$237</definedName>
    <definedName name="__ENG1">[16]Feb!#REF!</definedName>
    <definedName name="__ENG3">[16]Mar!#REF!</definedName>
    <definedName name="__ENG4">[16]Apr!#REF!</definedName>
    <definedName name="__ENG5">[16]May!#REF!</definedName>
    <definedName name="__ENV1">[16]Jan!$B$76:$C$93</definedName>
    <definedName name="__ENV2">[16]Feb!$A$84:$B$103</definedName>
    <definedName name="__ENV3">[16]Mar!$A$95:$B$123</definedName>
    <definedName name="__ENV4">[16]Apr!$A$100:$B$131</definedName>
    <definedName name="__ENV5">[16]May!$A$101:$B$134</definedName>
    <definedName name="__ENV6">[16]June!$A$113:$B$148</definedName>
    <definedName name="__EVA11">[16]Feb!#REF!</definedName>
    <definedName name="__EVA12">[16]Feb!#REF!</definedName>
    <definedName name="__EVA13">[16]Mar!#REF!</definedName>
    <definedName name="__EVA14">[16]Apr!#REF!</definedName>
    <definedName name="__EVA15">[16]May!#REF!</definedName>
    <definedName name="__EVA16">[18]June!$A$262:$B$266</definedName>
    <definedName name="__EVA21">[16]Feb!#REF!</definedName>
    <definedName name="__EVA22">[16]Feb!#REF!</definedName>
    <definedName name="__EVA23">[16]Mar!#REF!</definedName>
    <definedName name="__EVA24">[16]Apr!#REF!</definedName>
    <definedName name="__EVA25">[16]May!#REF!</definedName>
    <definedName name="__EVA26">[18]June!$A$269:$B$275</definedName>
    <definedName name="__Exp1">'[31]p***'!$B$1:$AD$39</definedName>
    <definedName name="__exp10">#REF!</definedName>
    <definedName name="__exp11">#REF!</definedName>
    <definedName name="__exp111">#REF!</definedName>
    <definedName name="__exp12">#REF!</definedName>
    <definedName name="__exp13">#REF!</definedName>
    <definedName name="__exp14">#REF!</definedName>
    <definedName name="__Exp2">'[31]p***'!$B$44:$AD$66</definedName>
    <definedName name="__EXP22">#REF!</definedName>
    <definedName name="__exp5">#REF!</definedName>
    <definedName name="__exp7">#REF!</definedName>
    <definedName name="__exp8">#REF!</definedName>
    <definedName name="__exp9">#REF!</definedName>
    <definedName name="__FG5" localSheetId="6" hidden="1">{"cashflow",#N/A,FALSE,"cash flow"}</definedName>
    <definedName name="__FG5" localSheetId="0" hidden="1">{"cashflow",#N/A,FALSE,"cash flow"}</definedName>
    <definedName name="__FG5" localSheetId="1" hidden="1">{"cashflow",#N/A,FALSE,"cash flow"}</definedName>
    <definedName name="__FG5" hidden="1">{"cashflow",#N/A,FALSE,"cash flow"}</definedName>
    <definedName name="__fob1">#REF!</definedName>
    <definedName name="__gh1">[42]เงินกู้ธนชาติ!$F$15</definedName>
    <definedName name="__h1">#REF!</definedName>
    <definedName name="__h2">[32]เงินกู้ธนชาติ!$G$2</definedName>
    <definedName name="__ISO1">[16]Feb!#REF!</definedName>
    <definedName name="__ISO3">[16]Mar!#REF!</definedName>
    <definedName name="__ISO4">[16]Apr!#REF!</definedName>
    <definedName name="__ISO5">[16]May!#REF!</definedName>
    <definedName name="__ISO6">[18]June!$A$382:$B$401</definedName>
    <definedName name="__ITD1">[16]Feb!#REF!</definedName>
    <definedName name="__ITD3">[16]Mar!#REF!</definedName>
    <definedName name="__ITD4">[16]Apr!#REF!</definedName>
    <definedName name="__ITD5">[16]May!#REF!</definedName>
    <definedName name="__ITD6">[17]June!$A$240:$B$261</definedName>
    <definedName name="__J31">'[38]Trial Balance'!$A$1:$H$65536</definedName>
    <definedName name="__joy1">#REF!</definedName>
    <definedName name="__K111">#REF!</definedName>
    <definedName name="__kkk1" hidden="1">#REF!</definedName>
    <definedName name="__law2">[43]หนี้ฟ้อง!$V$1:$AA$65536</definedName>
    <definedName name="__lg0701">#REF!</definedName>
    <definedName name="__lg0702">#REF!</definedName>
    <definedName name="__lg0703">#REF!</definedName>
    <definedName name="__lg0704">#REF!</definedName>
    <definedName name="__lg0705">#REF!</definedName>
    <definedName name="__lg0706">#REF!</definedName>
    <definedName name="__lg0802">[44]data0802!$A$1:$E$114</definedName>
    <definedName name="__lg0803">[44]data0803!$A$1:$E$115</definedName>
    <definedName name="__lg0804">[44]data0804!$A$1:$E$115</definedName>
    <definedName name="__lg9712">#REF!</definedName>
    <definedName name="__lg9812">#REF!</definedName>
    <definedName name="__lit1">#REF!</definedName>
    <definedName name="__lit2">#REF!</definedName>
    <definedName name="__lll1" localSheetId="6" hidden="1">{"sales",#N/A,FALSE,"SALES"}</definedName>
    <definedName name="__lll1" localSheetId="0" hidden="1">{"sales",#N/A,FALSE,"SALES"}</definedName>
    <definedName name="__lll1" localSheetId="1" hidden="1">{"sales",#N/A,FALSE,"SALES"}</definedName>
    <definedName name="__lll1" hidden="1">{"sales",#N/A,FALSE,"SALES"}</definedName>
    <definedName name="__MD1">[16]Jan!$B$8:$C$29</definedName>
    <definedName name="__MD2">[16]Feb!$A$8:$B$31</definedName>
    <definedName name="__MD3">[16]Mar!$A$9:$B$37</definedName>
    <definedName name="__MD4">[16]Apr!$A$9:$B$37</definedName>
    <definedName name="__MD5">[16]May!$A$9:$B$36</definedName>
    <definedName name="__MD6">[16]June!$A$9:$B$41</definedName>
    <definedName name="__muk1">#REF!,#REF!,#REF!,#REF!,#REF!,#REF!,#REF!,#REF!,#REF!,#REF!,#REF!,#REF!,#REF!,#REF!,#REF!</definedName>
    <definedName name="__muk10">#REF!,#REF!,#REF!,#REF!,#REF!,#REF!,#REF!,#REF!,#REF!,#REF!,#REF!,#REF!,#REF!,#REF!,#REF!</definedName>
    <definedName name="__muk11">#REF!,#REF!,#REF!,#REF!,#REF!,#REF!,#REF!,#REF!,#REF!,#REF!,#REF!,#REF!,#REF!,#REF!,#REF!</definedName>
    <definedName name="__muk3" localSheetId="6">#REF!,#REF!,#REF!,#REF!,#REF!,#REF!,#REF!,#REF!,#REF!,#REF!,#REF!,#REF!,#REF!,#REF!,#REF!,#REF!,#REF!</definedName>
    <definedName name="__muk3">#REF!,#REF!,#REF!,#REF!,#REF!,#REF!,#REF!,#REF!,#REF!,#REF!,#REF!,#REF!,#REF!,#REF!,#REF!,#REF!,#REF!</definedName>
    <definedName name="__muk4" localSheetId="6">#REF!,#REF!,#REF!,#REF!,#REF!,#REF!,#REF!,#REF!,#REF!,#REF!,#REF!,#REF!,#REF!,#REF!,#REF!,#REF!,#REF!</definedName>
    <definedName name="__muk4">#REF!,#REF!,#REF!,#REF!,#REF!,#REF!,#REF!,#REF!,#REF!,#REF!,#REF!,#REF!,#REF!,#REF!,#REF!,#REF!,#REF!</definedName>
    <definedName name="__muk5" localSheetId="6">#REF!,#REF!,#REF!,#REF!,#REF!,#REF!,#REF!,#REF!,#REF!,#REF!,#REF!,#REF!,#REF!,#REF!,#REF!,#REF!</definedName>
    <definedName name="__muk5">#REF!,#REF!,#REF!,#REF!,#REF!,#REF!,#REF!,#REF!,#REF!,#REF!,#REF!,#REF!,#REF!,#REF!,#REF!,#REF!</definedName>
    <definedName name="__muk6" localSheetId="6">[39]total!#REF!,[39]total!#REF!,[39]total!#REF!,[39]total!#REF!,[39]total!#REF!,[39]total!#REF!,[39]total!#REF!,[39]total!#REF!,[39]total!#REF!,[39]total!#REF!,[39]total!#REF!,[39]total!#REF!,[39]total!#REF!,[39]total!#REF!,[39]total!#REF!</definedName>
    <definedName name="__muk6">[39]total!#REF!,[39]total!#REF!,[39]total!#REF!,[39]total!#REF!,[39]total!#REF!,[39]total!#REF!,[39]total!#REF!,[39]total!#REF!,[39]total!#REF!,[39]total!#REF!,[39]total!#REF!,[39]total!#REF!,[39]total!#REF!,[39]total!#REF!,[39]total!#REF!</definedName>
    <definedName name="__muk7">#REF!,#REF!,#REF!,#REF!,#REF!,#REF!,#REF!,#REF!,#REF!,#REF!,#REF!,#REF!</definedName>
    <definedName name="__muk8">#REF!,#REF!,#REF!,#REF!,#REF!,#REF!,#REF!,#REF!,#REF!,#REF!,#REF!,#REF!,#REF!,#REF!,#REF!</definedName>
    <definedName name="__muk9">#REF!,#REF!,#REF!,#REF!,#REF!,#REF!,#REF!,#REF!,#REF!,#REF!,#REF!,#REF!,#REF!,#REF!,#REF!,#REF!</definedName>
    <definedName name="__n3">#REF!</definedName>
    <definedName name="__nh6">#REF!</definedName>
    <definedName name="__nnn1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nnn1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nnn1" localSheetId="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PD2">[16]Feb!#REF!</definedName>
    <definedName name="__PD3">[16]Mar!#REF!</definedName>
    <definedName name="__PD4">[16]Apr!#REF!</definedName>
    <definedName name="__PD5">[16]May!#REF!</definedName>
    <definedName name="__PD6">[18]June!$A$9:$B$27</definedName>
    <definedName name="__PG1">[16]Jan!$B$32:$C$46</definedName>
    <definedName name="__PG2">[16]Feb!$A$34:$B$50</definedName>
    <definedName name="__PG3">[16]Mar!$A$40:$B$56</definedName>
    <definedName name="__PG4">[16]Apr!$A$40:$B$57</definedName>
    <definedName name="__PG5">[16]May!$A$39:$B$57</definedName>
    <definedName name="__PG6">[16]June!$A$44:$B$64</definedName>
    <definedName name="__PHR1">[16]Feb!#REF!</definedName>
    <definedName name="__PHR2">[16]Feb!#REF!</definedName>
    <definedName name="__PHR3">[16]Mar!#REF!</definedName>
    <definedName name="__PHR4">[16]Apr!#REF!</definedName>
    <definedName name="__PHR5">[16]May!#REF!</definedName>
    <definedName name="__PM2">[16]Feb!#REF!</definedName>
    <definedName name="__PM3">[16]Mar!#REF!</definedName>
    <definedName name="__PM4">[16]Apr!#REF!</definedName>
    <definedName name="__PM5">[16]May!#REF!</definedName>
    <definedName name="__PM6">[18]June!$A$57:$B$78</definedName>
    <definedName name="__PMD1">[16]MD_R!$B$8:$J$36</definedName>
    <definedName name="__pp1">#REF!</definedName>
    <definedName name="__pp2">#REF!</definedName>
    <definedName name="__pp3">#REF!</definedName>
    <definedName name="__pp4">#REF!</definedName>
    <definedName name="__pp5">#REF!</definedName>
    <definedName name="__pp6">#REF!</definedName>
    <definedName name="__pp7">#REF!</definedName>
    <definedName name="__PR1">[16]Feb!#REF!</definedName>
    <definedName name="__PR2">[16]Feb!#REF!</definedName>
    <definedName name="__PR3">[16]Mar!#REF!</definedName>
    <definedName name="__PR4">[16]Apr!#REF!</definedName>
    <definedName name="__PR5">[16]May!#REF!</definedName>
    <definedName name="__PR6">[19]JUNE!$A$9:$B$41</definedName>
    <definedName name="__prg1">#REF!</definedName>
    <definedName name="__prg180">#REF!</definedName>
    <definedName name="__PRG2">[16]Feb!$A$115:$B$134</definedName>
    <definedName name="__PRG3">[16]Mar!$A$135:$B$156</definedName>
    <definedName name="__PRG4">[16]Apr!$A$145:$B$167</definedName>
    <definedName name="__PRG5">[16]May!$A$153:$B$175</definedName>
    <definedName name="__PRG6">[16]June!$A$172:$B$196</definedName>
    <definedName name="__PRM1">[16]Jan!#REF!</definedName>
    <definedName name="__PRM2">[16]Feb!#REF!</definedName>
    <definedName name="__PRM3">[16]Mar!#REF!</definedName>
    <definedName name="__PRM4">[16]Apr!#REF!</definedName>
    <definedName name="__PRM5">[16]May!#REF!</definedName>
    <definedName name="__PRM6">[19]JUNE!$A$217:$B$225</definedName>
    <definedName name="__QA1">[16]Jan!$B$49:$C$73</definedName>
    <definedName name="__QA2">[16]Feb!$A$53:$B$81</definedName>
    <definedName name="__QA3">[16]Mar!$A$59:$B$92</definedName>
    <definedName name="__QA4">[16]Apr!$A$60:$B$97</definedName>
    <definedName name="__QA5">[16]May!$A$60:$B$98</definedName>
    <definedName name="__QA6">[16]June!$A$68:$B$110</definedName>
    <definedName name="__REB11">[16]Feb!#REF!</definedName>
    <definedName name="__REB12">[16]Feb!#REF!</definedName>
    <definedName name="__REB13">[16]Mar!#REF!</definedName>
    <definedName name="__REB14">[16]Apr!#REF!</definedName>
    <definedName name="__REB15">[16]May!#REF!</definedName>
    <definedName name="__REB16">[18]June!$A$278:$B$288</definedName>
    <definedName name="__REB21">[16]Feb!#REF!</definedName>
    <definedName name="__REB22">[16]Feb!#REF!</definedName>
    <definedName name="__REB23">[16]Mar!#REF!</definedName>
    <definedName name="__REB24">[16]Apr!#REF!</definedName>
    <definedName name="__REB25">[16]May!#REF!</definedName>
    <definedName name="__REB26">[18]June!$A$291:$B$296</definedName>
    <definedName name="__REC02">[18]Feb!$H$253:$I$258</definedName>
    <definedName name="__REC2">[18]Feb!$A$804:$B$838</definedName>
    <definedName name="__RMD2">[16]Feb!$A$137:$B$137</definedName>
    <definedName name="__RMD3">[16]Mar!$A$159:$B$162</definedName>
    <definedName name="__RMD4">[16]Apr!$A$170:$B$173</definedName>
    <definedName name="__RMD5">[16]May!$A$178:$B$182</definedName>
    <definedName name="__RMD6">[16]June!$A$199:$B$204</definedName>
    <definedName name="__RMP1">[16]Jan!$B$146:$C$160</definedName>
    <definedName name="__RMP2">[16]Feb!$A$163:$B$188</definedName>
    <definedName name="__RMP3">[16]Mar!$A$194:$B$224</definedName>
    <definedName name="__RMP4">[16]Apr!$A$211:$B$241</definedName>
    <definedName name="__RMP5">[16]May!$A$221:$B$254</definedName>
    <definedName name="__RMP6">[16]June!$A$244:$B$277</definedName>
    <definedName name="__RMZ1">[16]Jan!$B$123:$C$143</definedName>
    <definedName name="__RMZ2">[16]Feb!$A$140:$B$160</definedName>
    <definedName name="__RMZ3">[16]Mar!$A$165:$B$191</definedName>
    <definedName name="__RMZ4">[16]Apr!$A$176:$B$208</definedName>
    <definedName name="__RMZ5">[16]May!$A$185:$B$218</definedName>
    <definedName name="__RMZ6">[16]June!$A$207:$B$241</definedName>
    <definedName name="__roj1">#REF!</definedName>
    <definedName name="__roj10">#REF!</definedName>
    <definedName name="__roj11">#REF!</definedName>
    <definedName name="__roj12">#REF!</definedName>
    <definedName name="__roj13">#REF!</definedName>
    <definedName name="__roj14">#REF!</definedName>
    <definedName name="__roj2">#REF!</definedName>
    <definedName name="__roj3">#REF!</definedName>
    <definedName name="__roj4">#REF!</definedName>
    <definedName name="__roj5">#REF!</definedName>
    <definedName name="__roj6">#REF!</definedName>
    <definedName name="__roj7">#REF!</definedName>
    <definedName name="__roj8">#REF!</definedName>
    <definedName name="__roj9">#REF!</definedName>
    <definedName name="__S4">'[34]TrialBalance Q3-2002'!$A$1:$H$301</definedName>
    <definedName name="__SCB1">'[14]SCB 1 - Current'!$F$10</definedName>
    <definedName name="__SCB2">'[14]SCB 2 - Current'!$F$11</definedName>
    <definedName name="__SEC1">[16]Feb!#REF!</definedName>
    <definedName name="__SEC3">[16]Mar!#REF!</definedName>
    <definedName name="__SEC4">[16]Apr!#REF!</definedName>
    <definedName name="__SEC5">[16]May!#REF!</definedName>
    <definedName name="__SEC6">[19]JUNE!$A$173:$B$190</definedName>
    <definedName name="__SH11">[16]Feb!#REF!</definedName>
    <definedName name="__SH12">[16]Feb!#REF!</definedName>
    <definedName name="__SH13">[16]Mar!#REF!</definedName>
    <definedName name="__SH14">[16]Apr!#REF!</definedName>
    <definedName name="__SH15">[16]May!#REF!</definedName>
    <definedName name="__SH21">[16]Feb!#REF!</definedName>
    <definedName name="__SH22">[16]Feb!#REF!</definedName>
    <definedName name="__SH23">[16]Mar!#REF!</definedName>
    <definedName name="__SH24">[16]Apr!#REF!</definedName>
    <definedName name="__SH25">[16]May!#REF!</definedName>
    <definedName name="__SH26">[18]June!$A$198:$B$209</definedName>
    <definedName name="__SHD2">[16]Feb!#REF!</definedName>
    <definedName name="__SHD3">[16]Mar!#REF!</definedName>
    <definedName name="__SHD4">[16]Apr!#REF!</definedName>
    <definedName name="__SHD5">[16]May!#REF!</definedName>
    <definedName name="__SHD6">[18]June!$A$149:$B$168</definedName>
    <definedName name="__SHI16">[18]June!$A$171:$B$195</definedName>
    <definedName name="__SOD2">[16]Feb!#REF!</definedName>
    <definedName name="__SOD3">[16]Mar!#REF!</definedName>
    <definedName name="__SOD4">[16]Apr!#REF!</definedName>
    <definedName name="__SOD5">[16]May!#REF!</definedName>
    <definedName name="__SOD6">[18]June!$A$235:$B$259</definedName>
    <definedName name="__st1">#REF!</definedName>
    <definedName name="__SUL4">[16]Apr!#REF!</definedName>
    <definedName name="__SUL5">[16]May!#REF!</definedName>
    <definedName name="__TAX2">#REF!</definedName>
    <definedName name="__tb1">'[35]TrialBalance Q3-2002'!$A$1:$H$301</definedName>
    <definedName name="__tb2">'[36]TrialBalance Q3-2002'!$A$1:$H$301</definedName>
    <definedName name="__TG11">[16]Feb!#REF!</definedName>
    <definedName name="__TG12">[16]Feb!#REF!</definedName>
    <definedName name="__TG13">[16]Mar!#REF!</definedName>
    <definedName name="__TG14">[16]Apr!#REF!</definedName>
    <definedName name="__TG15">[16]May!#REF!</definedName>
    <definedName name="__TG23">[16]Mar!#REF!</definedName>
    <definedName name="__TG24">[16]Apr!#REF!</definedName>
    <definedName name="__TG25">[16]May!#REF!</definedName>
    <definedName name="__Tlg09">[45]TOTAL!$A$1:$AD$114</definedName>
    <definedName name="__TP2">#REF!</definedName>
    <definedName name="__TR1">[16]Feb!#REF!</definedName>
    <definedName name="__TR2">[16]Feb!#REF!</definedName>
    <definedName name="__TR3">[16]Mar!#REF!</definedName>
    <definedName name="__TR4">[16]Apr!#REF!</definedName>
    <definedName name="__TR5">[16]May!#REF!</definedName>
    <definedName name="__try4">#REF!</definedName>
    <definedName name="__Us1">#REF!</definedName>
    <definedName name="__US10">#REF!</definedName>
    <definedName name="__Us2">#REF!</definedName>
    <definedName name="__Uss1">#REF!</definedName>
    <definedName name="__Uss2">#REF!</definedName>
    <definedName name="__uua1">#REF!</definedName>
    <definedName name="__V1" localSheetId="6" hidden="1">{"sales",#N/A,FALSE,"SALES"}</definedName>
    <definedName name="__V1" localSheetId="0" hidden="1">{"sales",#N/A,FALSE,"SALES"}</definedName>
    <definedName name="__V1" localSheetId="1" hidden="1">{"sales",#N/A,FALSE,"SALES"}</definedName>
    <definedName name="__V1" hidden="1">{"sales",#N/A,FALSE,"SALES"}</definedName>
    <definedName name="__VI59">#REF!</definedName>
    <definedName name="__wew3">#REF!</definedName>
    <definedName name="__WS1">[16]Feb!#REF!</definedName>
    <definedName name="__WS2">[16]Feb!#REF!</definedName>
    <definedName name="__WS3">[16]Mar!#REF!</definedName>
    <definedName name="__WS4">[16]Apr!#REF!</definedName>
    <definedName name="__WS5">[16]May!#REF!</definedName>
    <definedName name="__WT1">[16]Jan!$B$96:$C$96</definedName>
    <definedName name="__WT2">[16]Feb!$A$106:$B$108</definedName>
    <definedName name="__WT3">[16]Mar!$A$126:$B$128</definedName>
    <definedName name="__WT4">[16]Apr!$A$134:$B$136</definedName>
    <definedName name="__WT5">[16]May!$A$137:$B$141</definedName>
    <definedName name="__WT6">[16]June!$A$151:$B$157</definedName>
    <definedName name="__xlfn.BAHTTEXT" hidden="1">#NAME?</definedName>
    <definedName name="__YD2">[16]Feb!#REF!</definedName>
    <definedName name="__YD3">[16]Mar!#REF!</definedName>
    <definedName name="__YD4">[16]Apr!#REF!</definedName>
    <definedName name="__YD5">[16]May!#REF!</definedName>
    <definedName name="__YD6">[18]June!$A$30:$B$54</definedName>
    <definedName name="__ZZ41">'[37]N-4.4'!#REF!</definedName>
    <definedName name="_0.1Z">#REF!</definedName>
    <definedName name="_01_Aug_01">#REF!</definedName>
    <definedName name="_01_Jul_01">#REF!</definedName>
    <definedName name="_01_Sep_01">#REF!</definedName>
    <definedName name="_0A">#REF!</definedName>
    <definedName name="_0Q">#REF!</definedName>
    <definedName name="_0Z">#REF!</definedName>
    <definedName name="_1">#N/A</definedName>
    <definedName name="_1.1.1A">#REF!</definedName>
    <definedName name="_1.1.2.1A">#REF!</definedName>
    <definedName name="_1.1.2.2A">#REF!</definedName>
    <definedName name="_1.1.2.3A">#REF!</definedName>
    <definedName name="_1.1.2A">#REF!</definedName>
    <definedName name="_1.1.3A">#REF!</definedName>
    <definedName name="_1.1.4A">#REF!</definedName>
    <definedName name="_1.1I">#REF!</definedName>
    <definedName name="_1.1L">#REF!</definedName>
    <definedName name="_1.1M">#REF!</definedName>
    <definedName name="_1.1P">#REF!</definedName>
    <definedName name="_1.1Q">#REF!</definedName>
    <definedName name="_1.2I">#REF!</definedName>
    <definedName name="_1.2L">#REF!</definedName>
    <definedName name="_1.2M">#REF!</definedName>
    <definedName name="_1.3I">#REF!</definedName>
    <definedName name="_1.3L">#REF!</definedName>
    <definedName name="_1.3M">#REF!</definedName>
    <definedName name="_1.4I">#REF!</definedName>
    <definedName name="_1.4L">#REF!</definedName>
    <definedName name="_1.4M">#REF!</definedName>
    <definedName name="_1.5P">#REF!</definedName>
    <definedName name="_1_">#REF!</definedName>
    <definedName name="_1_??">'[46]????-??'!#REF!</definedName>
    <definedName name="_1_0_0_F" hidden="1">[6]DETAIL!#REF!</definedName>
    <definedName name="_10">#REF!</definedName>
    <definedName name="_10_5">NA()</definedName>
    <definedName name="_10000" localSheetId="6" hidden="1">{"hilight1",#N/A,FALSE,"HILIGHT1"}</definedName>
    <definedName name="_10000" localSheetId="0" hidden="1">{"hilight1",#N/A,FALSE,"HILIGHT1"}</definedName>
    <definedName name="_10000" localSheetId="1" hidden="1">{"hilight1",#N/A,FALSE,"HILIGHT1"}</definedName>
    <definedName name="_10000" hidden="1">{"hilight1",#N/A,FALSE,"HILIGHT1"}</definedName>
    <definedName name="_10G">#REF!</definedName>
    <definedName name="_10J">#REF!</definedName>
    <definedName name="_10P">#REF!</definedName>
    <definedName name="_11">#REF!</definedName>
    <definedName name="_11_5">NA()</definedName>
    <definedName name="_1102" hidden="1">'[47]stat local'!$D$769:$D$3475</definedName>
    <definedName name="_11G">#REF!</definedName>
    <definedName name="_11J">#REF!</definedName>
    <definedName name="_11P">#REF!</definedName>
    <definedName name="_12">#REF!</definedName>
    <definedName name="_12_5">NA()</definedName>
    <definedName name="_12D">[48]Structure!$G1*12/1000</definedName>
    <definedName name="_12Excel_BuiltIn_Print_Area_3_1">#REF!</definedName>
    <definedName name="_12G">#REF!</definedName>
    <definedName name="_12J">#REF!</definedName>
    <definedName name="_12P">#REF!</definedName>
    <definedName name="_13">#REF!</definedName>
    <definedName name="_13_.0Print_Titles">#REF!,#REF!</definedName>
    <definedName name="_13_5">NA()</definedName>
    <definedName name="_13Excel_BuiltIn_Print_Area_3_1_1_1_1">#REF!</definedName>
    <definedName name="_13G">#REF!</definedName>
    <definedName name="_13P">#REF!</definedName>
    <definedName name="_14">#REF!</definedName>
    <definedName name="_14_5">NA()</definedName>
    <definedName name="_14G">#REF!</definedName>
    <definedName name="_14P">#REF!</definedName>
    <definedName name="_15">#REF!</definedName>
    <definedName name="_15_5">NA()</definedName>
    <definedName name="_15P">#REF!</definedName>
    <definedName name="_16">#REF!</definedName>
    <definedName name="_16_5">NA()</definedName>
    <definedName name="_17">#REF!</definedName>
    <definedName name="_17_5">NA()</definedName>
    <definedName name="_18">#REF!</definedName>
    <definedName name="_18_.0Print_Titles">#REF!,#REF!</definedName>
    <definedName name="_18_5">NA()</definedName>
    <definedName name="_19">#REF!</definedName>
    <definedName name="_19_._Print_Titles">#REF!,#REF!</definedName>
    <definedName name="_19_5">NA()</definedName>
    <definedName name="_1Excel_BuiltIn_Print_Area_3_1">#REF!</definedName>
    <definedName name="_1G">#REF!</definedName>
    <definedName name="_1J">#REF!</definedName>
    <definedName name="_1L">#REF!</definedName>
    <definedName name="_1M">#REF!</definedName>
    <definedName name="_1P">#REF!</definedName>
    <definedName name="_1P_1">#REF!</definedName>
    <definedName name="_1Q">#REF!</definedName>
    <definedName name="_1Q_1">#REF!</definedName>
    <definedName name="_1Q_2">#REF!</definedName>
    <definedName name="_1Z">#REF!</definedName>
    <definedName name="_2">'[3]ลูกหนี้(เก่า)'!#REF!</definedName>
    <definedName name="_2.1.1P">#REF!</definedName>
    <definedName name="_2.1.2P">#REF!</definedName>
    <definedName name="_2.1.3P">#REF!</definedName>
    <definedName name="_2.1.4P">#REF!</definedName>
    <definedName name="_2.1_ค่าถมดิน">#REF!</definedName>
    <definedName name="_2.1G">#REF!</definedName>
    <definedName name="_2.1J">#REF!</definedName>
    <definedName name="_2.1P">#REF!</definedName>
    <definedName name="_2.1Q">#REF!</definedName>
    <definedName name="_2.1Z">#REF!</definedName>
    <definedName name="_2.2.1_ทางเชื่อม">#REF!</definedName>
    <definedName name="_2.2.11_สโมสร_สระว่ายน้ำ">#REF!</definedName>
    <definedName name="_2.2.12_ซุ้มโครงการ">#REF!</definedName>
    <definedName name="_2.2.13_บ่อบาดาล">#REF!</definedName>
    <definedName name="_2.2.14_บ่อหน่วงน้ำ">#REF!</definedName>
    <definedName name="_2.2.15_บ่อบำบัดน้ำเสีย">#REF!</definedName>
    <definedName name="_2.2.16_อาคารควบคุมน้ำทิ้ง">#REF!</definedName>
    <definedName name="_2.2.17_ไฟฟ้าโครงการ">#REF!</definedName>
    <definedName name="_2.2.18_ประปาโครงการ">#REF!</definedName>
    <definedName name="_2.2.1P">#REF!</definedName>
    <definedName name="_2.2.2_สะพานโครงการ">#REF!</definedName>
    <definedName name="_2.2.2P">#REF!</definedName>
    <definedName name="_2.2.3_รั้วโครงการ_รั้วประดับ">#REF!</definedName>
    <definedName name="_2.2.4_จัดสวนซุ้ม_ต้นไม้ทางเดิน_สวนรอบบ่อบำบัด">#REF!</definedName>
    <definedName name="_2.2.4_ต้นไม้ทางเดิน">#REF!</definedName>
    <definedName name="_2.2.5_Landscape_บ้านตัวอย่าง">#REF!</definedName>
    <definedName name="_2.2G">#REF!</definedName>
    <definedName name="_2.2J">#REF!</definedName>
    <definedName name="_2.2Q">#REF!</definedName>
    <definedName name="_2.2Z">#REF!</definedName>
    <definedName name="_2.3.1_ถนนคอนกรีตและค่าทำความสะอาด">#REF!</definedName>
    <definedName name="_2.3.2_สวนสาธารณะ">#REF!</definedName>
    <definedName name="_2.3.3_บ่อพักระบายน้ำ">#REF!</definedName>
    <definedName name="_2.3.4_ท่อระบายน้ำ">#REF!</definedName>
    <definedName name="_2.3.5_ทางเท้า">#REF!</definedName>
    <definedName name="_2.3.7_ค่าซ่อมสาธารณูปโภค">#REF!</definedName>
    <definedName name="_2.3.8_ค่าตกแต่งบ้านตัวอย่างและสำนักงานขาย">#REF!</definedName>
    <definedName name="_2.3.9_ค่ากองทุนสาธารณูปโภคส่วนกลาง">#REF!</definedName>
    <definedName name="_2.3Q">#REF!</definedName>
    <definedName name="_2.3Z">#REF!</definedName>
    <definedName name="_2_.0Print_Titles">#REF!,#REF!</definedName>
    <definedName name="_2_??">'[12]????-??'!#REF!</definedName>
    <definedName name="_2_???">'[8]????-??'!#REF!</definedName>
    <definedName name="_2_0_0_F" hidden="1">[6]DETAIL!#REF!</definedName>
    <definedName name="_20">#REF!</definedName>
    <definedName name="_20_5">NA()</definedName>
    <definedName name="_20F" hidden="1">[6]DETAIL!#REF!</definedName>
    <definedName name="_21_0_0_F" hidden="1">[6]DETAIL!#REF!</definedName>
    <definedName name="_25F" hidden="1">[6]DETAIL!#REF!</definedName>
    <definedName name="_2Excel_BuiltIn_Print_Area_3_1_1_1_1">#REF!</definedName>
    <definedName name="_2G">#REF!</definedName>
    <definedName name="_2J">#REF!</definedName>
    <definedName name="_2L">#REF!</definedName>
    <definedName name="_2LEVEL">#REF!</definedName>
    <definedName name="_2M">#REF!</definedName>
    <definedName name="_2P">#REF!</definedName>
    <definedName name="_2P_1">#REF!</definedName>
    <definedName name="_2Q">#REF!</definedName>
    <definedName name="_2Q_1">#REF!</definedName>
    <definedName name="_2Z">#REF!</definedName>
    <definedName name="_3">#N/A</definedName>
    <definedName name="_3.1_เครื่องจักรและน้ำมัน">#REF!</definedName>
    <definedName name="_3.1L">#REF!</definedName>
    <definedName name="_3.1P">#REF!</definedName>
    <definedName name="_3.1Q">#REF!</definedName>
    <definedName name="_3.2_ค่าก่อสร้างบ้าน_ค่าซ่อมบ้าน">#REF!</definedName>
    <definedName name="_3.2P">#REF!</definedName>
    <definedName name="_3.2Q">#REF!</definedName>
    <definedName name="_3.3P">#REF!</definedName>
    <definedName name="_3.4P">#REF!</definedName>
    <definedName name="_3.5P">#REF!</definedName>
    <definedName name="_3.6Q">#REF!</definedName>
    <definedName name="_3.7P">#REF!</definedName>
    <definedName name="_3_._Print_Titles">#REF!,#REF!</definedName>
    <definedName name="_3_.0Print_Titles">#REF!,#REF!</definedName>
    <definedName name="_3_?????">'[49]?????'!$C$6:$C$34</definedName>
    <definedName name="_3_0_0_F" hidden="1">[6]DETAIL!#REF!</definedName>
    <definedName name="_31_0_0_F" hidden="1">[6]DETAIL!#REF!</definedName>
    <definedName name="_320">#REF!</definedName>
    <definedName name="_3G">#REF!</definedName>
    <definedName name="_3J">#REF!</definedName>
    <definedName name="_3L">#REF!</definedName>
    <definedName name="_3M">#REF!</definedName>
    <definedName name="_3P">#REF!</definedName>
    <definedName name="_3P_1">#REF!</definedName>
    <definedName name="_3P_2">#REF!</definedName>
    <definedName name="_3Q">#REF!</definedName>
    <definedName name="_3Q_1">#REF!</definedName>
    <definedName name="_3Z">#REF!</definedName>
    <definedName name="_4.0___M_E_COST_BREAKDOWN">#REF!</definedName>
    <definedName name="_4.1L">#REF!</definedName>
    <definedName name="_4.1P">#REF!</definedName>
    <definedName name="_4.2P">#REF!</definedName>
    <definedName name="_4.3P">#REF!</definedName>
    <definedName name="_4.4P">#REF!</definedName>
    <definedName name="_4.5P">#REF!</definedName>
    <definedName name="_4.6P">#REF!</definedName>
    <definedName name="_4.7P">#REF!</definedName>
    <definedName name="_4.8P">#REF!</definedName>
    <definedName name="_4_._Print_Titles">#REF!,#REF!</definedName>
    <definedName name="_4_???">'[8]????-??'!#REF!</definedName>
    <definedName name="_40D">+[48]Structure!$G1*40/1000</definedName>
    <definedName name="_4F" hidden="1">[6]DETAIL!#REF!</definedName>
    <definedName name="_4G">#REF!</definedName>
    <definedName name="_4J">#REF!</definedName>
    <definedName name="_4L">#REF!</definedName>
    <definedName name="_4M">#REF!</definedName>
    <definedName name="_4P">#REF!</definedName>
    <definedName name="_4P_1">#REF!</definedName>
    <definedName name="_4P_2">#REF!</definedName>
    <definedName name="_4Q">#REF!</definedName>
    <definedName name="_4Q_1">#REF!</definedName>
    <definedName name="_4Z">#REF!</definedName>
    <definedName name="_5">[50]sales3level!#REF!</definedName>
    <definedName name="_5.1P">#REF!</definedName>
    <definedName name="_5.2P">#REF!</definedName>
    <definedName name="_5.5P">#REF!</definedName>
    <definedName name="_5_?????">'[13]?????'!$C$6:$C$34</definedName>
    <definedName name="_5_0_0_F" hidden="1">[6]DETAIL!#REF!</definedName>
    <definedName name="_5F" hidden="1">[6]DETAIL!#REF!</definedName>
    <definedName name="_5G">#REF!</definedName>
    <definedName name="_5J">#REF!</definedName>
    <definedName name="_5P">#REF!</definedName>
    <definedName name="_5P_1">#REF!</definedName>
    <definedName name="_5P_2">#REF!</definedName>
    <definedName name="_5Q">#REF!</definedName>
    <definedName name="_6.0P">#REF!</definedName>
    <definedName name="_6.1P">#REF!</definedName>
    <definedName name="_6.1Q">#REF!</definedName>
    <definedName name="_6.2P">#REF!</definedName>
    <definedName name="_6.2Q">#REF!</definedName>
    <definedName name="_6.3Q">#REF!</definedName>
    <definedName name="_6.6.1P">#REF!</definedName>
    <definedName name="_6.6.2P">#REF!</definedName>
    <definedName name="_6.6P">#REF!</definedName>
    <definedName name="_6_">#REF!</definedName>
    <definedName name="_6_0_0_F" hidden="1">[6]DETAIL!#REF!</definedName>
    <definedName name="_6703_00_105">#REF!</definedName>
    <definedName name="_6D">[48]Structure!$G1*6/1000</definedName>
    <definedName name="_6Excel_BuiltIn_Print_Area_3_1">#REF!</definedName>
    <definedName name="_6G">#REF!</definedName>
    <definedName name="_6J">#REF!</definedName>
    <definedName name="_6P">#REF!</definedName>
    <definedName name="_6Q">#REF!</definedName>
    <definedName name="_7.0P">#REF!</definedName>
    <definedName name="_7.1P">#REF!</definedName>
    <definedName name="_7.2P">#REF!</definedName>
    <definedName name="_7Excel_BuiltIn_Print_Area_3_1_1_1_1">#REF!</definedName>
    <definedName name="_7G">#REF!</definedName>
    <definedName name="_7J">#REF!</definedName>
    <definedName name="_7P">#REF!</definedName>
    <definedName name="_7Q">#REF!</definedName>
    <definedName name="_8_">#REF!</definedName>
    <definedName name="_8G">#REF!</definedName>
    <definedName name="_8J">#REF!</definedName>
    <definedName name="_8P">#REF!</definedName>
    <definedName name="_8Q">#REF!</definedName>
    <definedName name="_9G">#REF!</definedName>
    <definedName name="_9J">#REF!</definedName>
    <definedName name="_9P">#REF!</definedName>
    <definedName name="_a">#REF!</definedName>
    <definedName name="_a___0">#REF!</definedName>
    <definedName name="_a___4">#REF!</definedName>
    <definedName name="_a_1">NA()</definedName>
    <definedName name="_a1" localSheetId="6" hidden="1">{"cashflow",#N/A,FALSE,"CASHFLOW "}</definedName>
    <definedName name="_a1" localSheetId="0" hidden="1">{"cashflow",#N/A,FALSE,"CASHFLOW "}</definedName>
    <definedName name="_a1" localSheetId="1" hidden="1">{"cashflow",#N/A,FALSE,"CASHFLOW "}</definedName>
    <definedName name="_a1" hidden="1">{"cashflow",#N/A,FALSE,"CASHFLOW "}</definedName>
    <definedName name="_a10" localSheetId="6" hidden="1">{"sales",#N/A,FALSE,"SALES"}</definedName>
    <definedName name="_a10" localSheetId="0" hidden="1">{"sales",#N/A,FALSE,"SALES"}</definedName>
    <definedName name="_a10" localSheetId="1" hidden="1">{"sales",#N/A,FALSE,"SALES"}</definedName>
    <definedName name="_a10" hidden="1">{"sales",#N/A,FALSE,"SALES"}</definedName>
    <definedName name="_a2" localSheetId="6" hidden="1">{"hilight1",#N/A,FALSE,"HILIGHT1"}</definedName>
    <definedName name="_a2" localSheetId="0" hidden="1">{"hilight1",#N/A,FALSE,"HILIGHT1"}</definedName>
    <definedName name="_a2" localSheetId="1" hidden="1">{"hilight1",#N/A,FALSE,"HILIGHT1"}</definedName>
    <definedName name="_a2" hidden="1">{"hilight1",#N/A,FALSE,"HILIGHT1"}</definedName>
    <definedName name="_a21" localSheetId="6" hidden="1">{"hilight1",#N/A,FALSE,"HILIGHT1"}</definedName>
    <definedName name="_a21" localSheetId="0" hidden="1">{"hilight1",#N/A,FALSE,"HILIGHT1"}</definedName>
    <definedName name="_a21" localSheetId="1" hidden="1">{"hilight1",#N/A,FALSE,"HILIGHT1"}</definedName>
    <definedName name="_a21" hidden="1">{"hilight1",#N/A,FALSE,"HILIGHT1"}</definedName>
    <definedName name="_a212" localSheetId="6" hidden="1">{"revable",#N/A,FALSE,"REVABLE"}</definedName>
    <definedName name="_a212" localSheetId="0" hidden="1">{"revable",#N/A,FALSE,"REVABLE"}</definedName>
    <definedName name="_a212" localSheetId="1" hidden="1">{"revable",#N/A,FALSE,"REVABLE"}</definedName>
    <definedName name="_a212" hidden="1">{"revable",#N/A,FALSE,"REVABLE"}</definedName>
    <definedName name="_a3" localSheetId="6" hidden="1">{"hilight2",#N/A,FALSE,"HILIGHT2"}</definedName>
    <definedName name="_a3" localSheetId="0" hidden="1">{"hilight2",#N/A,FALSE,"HILIGHT2"}</definedName>
    <definedName name="_a3" localSheetId="1" hidden="1">{"hilight2",#N/A,FALSE,"HILIGHT2"}</definedName>
    <definedName name="_a3" hidden="1">{"hilight2",#N/A,FALSE,"HILIGHT2"}</definedName>
    <definedName name="_a4" localSheetId="6" hidden="1">{"hilight3",#N/A,FALSE,"HILIGHT3"}</definedName>
    <definedName name="_a4" localSheetId="0" hidden="1">{"hilight3",#N/A,FALSE,"HILIGHT3"}</definedName>
    <definedName name="_a4" localSheetId="1" hidden="1">{"hilight3",#N/A,FALSE,"HILIGHT3"}</definedName>
    <definedName name="_a4" hidden="1">{"hilight3",#N/A,FALSE,"HILIGHT3"}</definedName>
    <definedName name="_a5" localSheetId="6" hidden="1">{"income",#N/A,FALSE,"INCOME"}</definedName>
    <definedName name="_a5" localSheetId="0" hidden="1">{"income",#N/A,FALSE,"INCOME"}</definedName>
    <definedName name="_a5" localSheetId="1" hidden="1">{"income",#N/A,FALSE,"INCOME"}</definedName>
    <definedName name="_a5" hidden="1">{"income",#N/A,FALSE,"INCOME"}</definedName>
    <definedName name="_a6" localSheetId="6" hidden="1">{"index",#N/A,FALSE,"INDEX"}</definedName>
    <definedName name="_a6" localSheetId="0" hidden="1">{"index",#N/A,FALSE,"INDEX"}</definedName>
    <definedName name="_a6" localSheetId="1" hidden="1">{"index",#N/A,FALSE,"INDEX"}</definedName>
    <definedName name="_a6" hidden="1">{"index",#N/A,FALSE,"INDEX"}</definedName>
    <definedName name="_a7" localSheetId="6" hidden="1">{"PRINT_EST",#N/A,FALSE,"ESTMON"}</definedName>
    <definedName name="_a7" localSheetId="0" hidden="1">{"PRINT_EST",#N/A,FALSE,"ESTMON"}</definedName>
    <definedName name="_a7" localSheetId="1" hidden="1">{"PRINT_EST",#N/A,FALSE,"ESTMON"}</definedName>
    <definedName name="_a7" hidden="1">{"PRINT_EST",#N/A,FALSE,"ESTMON"}</definedName>
    <definedName name="_a8" localSheetId="6" hidden="1">{"revsale",#N/A,FALSE,"REV-ยุพดี"}</definedName>
    <definedName name="_a8" localSheetId="0" hidden="1">{"revsale",#N/A,FALSE,"REV-ยุพดี"}</definedName>
    <definedName name="_a8" localSheetId="1" hidden="1">{"revsale",#N/A,FALSE,"REV-ยุพดี"}</definedName>
    <definedName name="_a8" hidden="1">{"revsale",#N/A,FALSE,"REV-ยุพดี"}</definedName>
    <definedName name="_a9" localSheetId="6" hidden="1">{"revable",#N/A,FALSE,"REVABLE"}</definedName>
    <definedName name="_a9" localSheetId="0" hidden="1">{"revable",#N/A,FALSE,"REVABLE"}</definedName>
    <definedName name="_a9" localSheetId="1" hidden="1">{"revable",#N/A,FALSE,"REVABLE"}</definedName>
    <definedName name="_a9" hidden="1">{"revable",#N/A,FALSE,"REVABLE"}</definedName>
    <definedName name="_aa" localSheetId="6" hidden="1">{"hilight3",#N/A,FALSE,"HILIGHT3"}</definedName>
    <definedName name="_aa" localSheetId="0" hidden="1">{"hilight3",#N/A,FALSE,"HILIGHT3"}</definedName>
    <definedName name="_aa" localSheetId="1" hidden="1">{"hilight3",#N/A,FALSE,"HILIGHT3"}</definedName>
    <definedName name="_aa" hidden="1">{"hilight3",#N/A,FALSE,"HILIGHT3"}</definedName>
    <definedName name="_ACT1">#REF!</definedName>
    <definedName name="_AJE122003">#REF!</definedName>
    <definedName name="_aq34">'[23]เงินกู้ MGC'!$F$15</definedName>
    <definedName name="_aq4">[23]เงินกู้ธนชาติ!$E$17</definedName>
    <definedName name="_aq678">'[23]เงินกู้ MGC'!$E$17</definedName>
    <definedName name="_ar2">#REF!</definedName>
    <definedName name="_ass02">#REF!</definedName>
    <definedName name="_AUX11">[16]Feb!#REF!</definedName>
    <definedName name="_AUX12">[16]Feb!#REF!</definedName>
    <definedName name="_AUX13">[16]Mar!#REF!</definedName>
    <definedName name="_AUX14">[16]Apr!#REF!</definedName>
    <definedName name="_AUX15">[16]May!#REF!</definedName>
    <definedName name="_AUX16">[17]June!$A$59:$B$62</definedName>
    <definedName name="_b">#N/A</definedName>
    <definedName name="_b_1">NA()</definedName>
    <definedName name="_b3">'[27]2002'!$A$2:$H$301</definedName>
    <definedName name="_BLC11">[16]Feb!#REF!</definedName>
    <definedName name="_BLC12">[16]Feb!#REF!</definedName>
    <definedName name="_BLC13">[16]Mar!#REF!</definedName>
    <definedName name="_BLC14">[16]Apr!#REF!</definedName>
    <definedName name="_BLC15">[16]May!#REF!</definedName>
    <definedName name="_BLC16">[18]June!$A$133:$B$142</definedName>
    <definedName name="_BLC23">[16]Mar!#REF!</definedName>
    <definedName name="_BLC24">[16]Apr!#REF!</definedName>
    <definedName name="_BLC25">[16]May!#REF!</definedName>
    <definedName name="_BLC26">[18]June!$A$145:$B$146</definedName>
    <definedName name="_c">#REF!</definedName>
    <definedName name="_c___0">#REF!</definedName>
    <definedName name="_c___4">#REF!</definedName>
    <definedName name="_c_1">NA()</definedName>
    <definedName name="_c_5">NA()</definedName>
    <definedName name="_CAS11">[16]Feb!#REF!</definedName>
    <definedName name="_CAS12">[16]Feb!#REF!</definedName>
    <definedName name="_CAS13">[16]Mar!#REF!</definedName>
    <definedName name="_CAS14">[16]Apr!#REF!</definedName>
    <definedName name="_CAS15">[16]May!#REF!</definedName>
    <definedName name="_CAS16">[18]June!$A$299:$B$303</definedName>
    <definedName name="_CAS21">[16]Feb!#REF!</definedName>
    <definedName name="_CAS22">[16]Feb!#REF!</definedName>
    <definedName name="_CAS23">[16]Mar!#REF!</definedName>
    <definedName name="_CAS24">[16]Apr!#REF!</definedName>
    <definedName name="_CAS25">[16]May!#REF!</definedName>
    <definedName name="_CAS26">[18]June!$A$306:$B$311</definedName>
    <definedName name="_CDC1">[16]Feb!#REF!</definedName>
    <definedName name="_CDC2">[16]Feb!#REF!</definedName>
    <definedName name="_CDC3">[16]Mar!#REF!</definedName>
    <definedName name="_CDC4">[16]Apr!#REF!</definedName>
    <definedName name="_CDC5">[16]May!#REF!</definedName>
    <definedName name="_CDC6">[19]JUNE!$A$44:$B$54</definedName>
    <definedName name="_cgh1">[51]ตั๋วเงินรับ!$F$1</definedName>
    <definedName name="_CHE1">[16]Feb!#REF!</definedName>
    <definedName name="_CHE26">[18]June!$A$325:$B$354</definedName>
    <definedName name="_CHE3">[16]Mar!#REF!</definedName>
    <definedName name="_CHE4">[16]Apr!#REF!</definedName>
    <definedName name="_CHE5">[16]May!#REF!</definedName>
    <definedName name="_CUL6">[18]June!$A$370:$B$371</definedName>
    <definedName name="_CUR1">#REF!</definedName>
    <definedName name="_d">NA()</definedName>
    <definedName name="_d_5">NA()</definedName>
    <definedName name="_DAT1">#REF!</definedName>
    <definedName name="_DAT10">'[28]K-2'!$K$2:$K$13</definedName>
    <definedName name="_DAT11">'[28]K-2'!$L$2:$L$13</definedName>
    <definedName name="_DAT12">'[28]K-2'!$M$2:$M$13</definedName>
    <definedName name="_DAT13">'[28]K-2'!$N$2:$N$13</definedName>
    <definedName name="_DAT14">#REF!</definedName>
    <definedName name="_DAT15">'[29]K-3A'!#REF!</definedName>
    <definedName name="_DAT16">[30]ALL!#REF!</definedName>
    <definedName name="_DAT17">#REF!</definedName>
    <definedName name="_DAT18">'[29]K-3A'!#REF!</definedName>
    <definedName name="_DAT19">'[29]K-3A'!#REF!</definedName>
    <definedName name="_DAT2">#REF!</definedName>
    <definedName name="_DAT20">#REF!</definedName>
    <definedName name="_DAT21">'[29]K-3A'!#REF!</definedName>
    <definedName name="_DAT22">'[29]K-3A'!#REF!</definedName>
    <definedName name="_DAT23">'[29]K-3A'!#REF!</definedName>
    <definedName name="_DAT24">#REF!</definedName>
    <definedName name="_DAT25">#REF!</definedName>
    <definedName name="_DAT26">'[29]K-3A'!#REF!</definedName>
    <definedName name="_DAT27">'[29]K-3A'!#REF!</definedName>
    <definedName name="_DAT28">'[29]K-3A'!#REF!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[52]SKA!#REF!</definedName>
    <definedName name="_DAT42">[52]SKA!#REF!</definedName>
    <definedName name="_DAT5">#REF!</definedName>
    <definedName name="_DAT6">#REF!</definedName>
    <definedName name="_DAT7">#REF!</definedName>
    <definedName name="_DAT8">#REF!</definedName>
    <definedName name="_DAT9">'[28]K-2'!$I$2:$I$13</definedName>
    <definedName name="_DIG11">[16]Feb!#REF!</definedName>
    <definedName name="_DIG12">[16]Feb!#REF!</definedName>
    <definedName name="_DIG13">[16]Mar!#REF!</definedName>
    <definedName name="_DIG14">[16]Apr!#REF!</definedName>
    <definedName name="_DIG15">[16]May!#REF!</definedName>
    <definedName name="_DIG16">[18]June!$A$107:$B$112</definedName>
    <definedName name="_DIG23">[16]Mar!#REF!</definedName>
    <definedName name="_DIG24">[16]Apr!#REF!</definedName>
    <definedName name="_DIG25">[16]May!#REF!</definedName>
    <definedName name="_DIG26">[18]June!$A$115:$B$120</definedName>
    <definedName name="_dkk1">#REF!</definedName>
    <definedName name="_dkk10">#REF!</definedName>
    <definedName name="_dkk2">#REF!</definedName>
    <definedName name="_DMP21">[16]Feb!#REF!</definedName>
    <definedName name="_DMP22">[16]Feb!#REF!</definedName>
    <definedName name="_DMP23">[16]Mar!#REF!</definedName>
    <definedName name="_DMP24">[16]Apr!#REF!</definedName>
    <definedName name="_DMP25">[16]May!#REF!</definedName>
    <definedName name="_DMP26">[17]June!$A$88:$B$90</definedName>
    <definedName name="_DSP2">[16]Feb!#REF!</definedName>
    <definedName name="_DSP3">[16]Mar!#REF!</definedName>
    <definedName name="_DSP4">[16]Apr!#REF!</definedName>
    <definedName name="_DSP5">[16]May!#REF!</definedName>
    <definedName name="_DSP6">[18]June!$A$212:$B$232</definedName>
    <definedName name="_e">#N/A</definedName>
    <definedName name="_e_1">NA()</definedName>
    <definedName name="_E1">#REF!</definedName>
    <definedName name="_e8">#REF!</definedName>
    <definedName name="_e9">#REF!</definedName>
    <definedName name="_eee1" localSheetId="6" hidden="1">{"revsale",#N/A,FALSE,"REV-ยุพดี"}</definedName>
    <definedName name="_eee1" localSheetId="0" hidden="1">{"revsale",#N/A,FALSE,"REV-ยุพดี"}</definedName>
    <definedName name="_eee1" localSheetId="1" hidden="1">{"revsale",#N/A,FALSE,"REV-ยุพดี"}</definedName>
    <definedName name="_eee1" hidden="1">{"revsale",#N/A,FALSE,"REV-ยุพดี"}</definedName>
    <definedName name="_EFT1">[16]Jan!$B$99:$C$99</definedName>
    <definedName name="_EFT2">[16]Feb!$A$111:$B$112</definedName>
    <definedName name="_EFT3">[16]Mar!$A$131:$B$132</definedName>
    <definedName name="_EFT4">[16]Apr!$A$139:$B$142</definedName>
    <definedName name="_EFT5">[16]May!$A$144:$B$150</definedName>
    <definedName name="_EFT6">[16]June!$A$160:$B$169</definedName>
    <definedName name="_ELE1">[16]Feb!#REF!</definedName>
    <definedName name="_ELE4">[16]Apr!#REF!</definedName>
    <definedName name="_ELE5">[16]May!#REF!</definedName>
    <definedName name="_ELE6">[17]June!$A$177:$B$237</definedName>
    <definedName name="_ENG1">[16]Feb!#REF!</definedName>
    <definedName name="_ENG3">[16]Mar!#REF!</definedName>
    <definedName name="_ENG4">[16]Apr!#REF!</definedName>
    <definedName name="_ENG5">[16]May!#REF!</definedName>
    <definedName name="_ENV1">[16]Jan!$B$76:$C$93</definedName>
    <definedName name="_ENV2">[16]Feb!$A$84:$B$103</definedName>
    <definedName name="_ENV3">[16]Mar!$A$95:$B$123</definedName>
    <definedName name="_ENV4">[16]Apr!$A$100:$B$131</definedName>
    <definedName name="_ENV5">[16]May!$A$101:$B$134</definedName>
    <definedName name="_ENV6">[16]June!$A$113:$B$148</definedName>
    <definedName name="_EVA11">[16]Feb!#REF!</definedName>
    <definedName name="_EVA12">[16]Feb!#REF!</definedName>
    <definedName name="_EVA13">[16]Mar!#REF!</definedName>
    <definedName name="_EVA14">[16]Apr!#REF!</definedName>
    <definedName name="_EVA15">[16]May!#REF!</definedName>
    <definedName name="_EVA16">[18]June!$A$262:$B$266</definedName>
    <definedName name="_EVA21">[16]Feb!#REF!</definedName>
    <definedName name="_EVA22">[16]Feb!#REF!</definedName>
    <definedName name="_EVA23">[16]Mar!#REF!</definedName>
    <definedName name="_EVA24">[16]Apr!#REF!</definedName>
    <definedName name="_EVA25">[16]May!#REF!</definedName>
    <definedName name="_EVA26">[18]June!$A$269:$B$275</definedName>
    <definedName name="_Exp1">'[31]p***'!$B$1:$AD$39</definedName>
    <definedName name="_exp10">#REF!</definedName>
    <definedName name="_exp11">#REF!</definedName>
    <definedName name="_exp111">#REF!</definedName>
    <definedName name="_exp12">#REF!</definedName>
    <definedName name="_exp13">#REF!</definedName>
    <definedName name="_exp14">#REF!</definedName>
    <definedName name="_Exp2">'[31]p***'!$B$44:$AD$66</definedName>
    <definedName name="_EXP22">#REF!</definedName>
    <definedName name="_EXP4">#REF!</definedName>
    <definedName name="_exp5">#REF!</definedName>
    <definedName name="_exp7">#REF!</definedName>
    <definedName name="_exp8">#REF!</definedName>
    <definedName name="_exp9">#REF!</definedName>
    <definedName name="_FG5" localSheetId="6" hidden="1">{"cashflow",#N/A,FALSE,"cash flow"}</definedName>
    <definedName name="_FG5" localSheetId="0" hidden="1">{"cashflow",#N/A,FALSE,"cash flow"}</definedName>
    <definedName name="_FG5" localSheetId="1" hidden="1">{"cashflow",#N/A,FALSE,"cash flow"}</definedName>
    <definedName name="_FG5" hidden="1">{"cashflow",#N/A,FALSE,"cash flow"}</definedName>
    <definedName name="_Fill" hidden="1">#REF!</definedName>
    <definedName name="_Fill2" hidden="1">#REF!</definedName>
    <definedName name="_fob1">#REF!</definedName>
    <definedName name="_gh1">[53]เงินกู้ธนชาติ!$F$15</definedName>
    <definedName name="_h">NA()</definedName>
    <definedName name="_h_5">NA()</definedName>
    <definedName name="_h1">#REF!</definedName>
    <definedName name="_h2">[32]เงินกู้ธนชาติ!$G$2</definedName>
    <definedName name="_ISO1">[16]Feb!#REF!</definedName>
    <definedName name="_ISO3">[16]Mar!#REF!</definedName>
    <definedName name="_ISO4">[16]Apr!#REF!</definedName>
    <definedName name="_ISO5">[16]May!#REF!</definedName>
    <definedName name="_ISO6">[18]June!$A$382:$B$401</definedName>
    <definedName name="_ITD1">[16]Feb!#REF!</definedName>
    <definedName name="_ITD3">[16]Mar!#REF!</definedName>
    <definedName name="_ITD4">[16]Apr!#REF!</definedName>
    <definedName name="_ITD5">[16]May!#REF!</definedName>
    <definedName name="_ITD6">[17]June!$A$240:$B$261</definedName>
    <definedName name="_J31">'[38]Trial Balance'!$A$1:$H$65536</definedName>
    <definedName name="_jjj1" hidden="1">#REF!</definedName>
    <definedName name="_joy1">#REF!</definedName>
    <definedName name="_K111">#REF!</definedName>
    <definedName name="_Key1" hidden="1">#REF!</definedName>
    <definedName name="_Key2" hidden="1">'[54]Detail-Sep'!#REF!</definedName>
    <definedName name="_kkk1" hidden="1">#REF!</definedName>
    <definedName name="_kvs1" localSheetId="6" hidden="1">{#N/A,#N/A,FALSE,"COVER1.XLS ";#N/A,#N/A,FALSE,"RACT1.XLS";#N/A,#N/A,FALSE,"RACT2.XLS";#N/A,#N/A,FALSE,"ECCMP";#N/A,#N/A,FALSE,"WELDER.XLS"}</definedName>
    <definedName name="_kvs1" localSheetId="0" hidden="1">{#N/A,#N/A,FALSE,"COVER1.XLS ";#N/A,#N/A,FALSE,"RACT1.XLS";#N/A,#N/A,FALSE,"RACT2.XLS";#N/A,#N/A,FALSE,"ECCMP";#N/A,#N/A,FALSE,"WELDER.XLS"}</definedName>
    <definedName name="_kvs1" localSheetId="1" hidden="1">{#N/A,#N/A,FALSE,"COVER1.XLS ";#N/A,#N/A,FALSE,"RACT1.XLS";#N/A,#N/A,FALSE,"RACT2.XLS";#N/A,#N/A,FALSE,"ECCMP";#N/A,#N/A,FALSE,"WELDER.XLS"}</definedName>
    <definedName name="_kvs1" hidden="1">{#N/A,#N/A,FALSE,"COVER1.XLS ";#N/A,#N/A,FALSE,"RACT1.XLS";#N/A,#N/A,FALSE,"RACT2.XLS";#N/A,#N/A,FALSE,"ECCMP";#N/A,#N/A,FALSE,"WELDER.XLS"}</definedName>
    <definedName name="_kvs2" localSheetId="6" hidden="1">{#N/A,#N/A,FALSE,"COVER1.XLS ";#N/A,#N/A,FALSE,"RACT1.XLS";#N/A,#N/A,FALSE,"RACT2.XLS";#N/A,#N/A,FALSE,"ECCMP";#N/A,#N/A,FALSE,"WELDER.XLS"}</definedName>
    <definedName name="_kvs2" localSheetId="0" hidden="1">{#N/A,#N/A,FALSE,"COVER1.XLS ";#N/A,#N/A,FALSE,"RACT1.XLS";#N/A,#N/A,FALSE,"RACT2.XLS";#N/A,#N/A,FALSE,"ECCMP";#N/A,#N/A,FALSE,"WELDER.XLS"}</definedName>
    <definedName name="_kvs2" localSheetId="1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5" localSheetId="6" hidden="1">{#N/A,#N/A,FALSE,"COVER.XLS";#N/A,#N/A,FALSE,"RACT1.XLS";#N/A,#N/A,FALSE,"RACT2.XLS";#N/A,#N/A,FALSE,"ECCMP";#N/A,#N/A,FALSE,"WELDER.XLS"}</definedName>
    <definedName name="_kvs5" localSheetId="0" hidden="1">{#N/A,#N/A,FALSE,"COVER.XLS";#N/A,#N/A,FALSE,"RACT1.XLS";#N/A,#N/A,FALSE,"RACT2.XLS";#N/A,#N/A,FALSE,"ECCMP";#N/A,#N/A,FALSE,"WELDER.XLS"}</definedName>
    <definedName name="_kvs5" localSheetId="1" hidden="1">{#N/A,#N/A,FALSE,"COVER.XLS";#N/A,#N/A,FALSE,"RACT1.XLS";#N/A,#N/A,FALSE,"RACT2.XLS";#N/A,#N/A,FALSE,"ECCMP";#N/A,#N/A,FALSE,"WELDER.XLS"}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8" localSheetId="6" hidden="1">{#N/A,#N/A,FALSE,"COVER1.XLS ";#N/A,#N/A,FALSE,"RACT1.XLS";#N/A,#N/A,FALSE,"RACT2.XLS";#N/A,#N/A,FALSE,"ECCMP";#N/A,#N/A,FALSE,"WELDER.XLS"}</definedName>
    <definedName name="_kvs8" localSheetId="0" hidden="1">{#N/A,#N/A,FALSE,"COVER1.XLS ";#N/A,#N/A,FALSE,"RACT1.XLS";#N/A,#N/A,FALSE,"RACT2.XLS";#N/A,#N/A,FALSE,"ECCMP";#N/A,#N/A,FALSE,"WELDER.XLS"}</definedName>
    <definedName name="_kvs8" localSheetId="1" hidden="1">{#N/A,#N/A,FALSE,"COVER1.XLS 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l">NA()</definedName>
    <definedName name="_l_5">NA()</definedName>
    <definedName name="_law2">[43]หนี้ฟ้อง!$V$1:$AA$65536</definedName>
    <definedName name="_lg0701">#REF!</definedName>
    <definedName name="_lg0702">#REF!</definedName>
    <definedName name="_lg0703">#REF!</definedName>
    <definedName name="_lg0704">#REF!</definedName>
    <definedName name="_lg0705">#REF!</definedName>
    <definedName name="_lg0706">#REF!</definedName>
    <definedName name="_lg0802">[55]data0802!$A$1:$E$114</definedName>
    <definedName name="_lg0803">[55]data0803!$A$1:$E$115</definedName>
    <definedName name="_lg0804">[55]data0804!$A$1:$E$115</definedName>
    <definedName name="_lg9712">#REF!</definedName>
    <definedName name="_lg9812">#REF!</definedName>
    <definedName name="_lit1">#REF!</definedName>
    <definedName name="_lit2">#REF!</definedName>
    <definedName name="_lk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ll1" localSheetId="6" hidden="1">{"sales",#N/A,FALSE,"SALES"}</definedName>
    <definedName name="_lll1" localSheetId="0" hidden="1">{"sales",#N/A,FALSE,"SALES"}</definedName>
    <definedName name="_lll1" localSheetId="1" hidden="1">{"sales",#N/A,FALSE,"SALES"}</definedName>
    <definedName name="_lll1" hidden="1">{"sales",#N/A,FALSE,"SALES"}</definedName>
    <definedName name="_LM_SUMMARY">#REF!</definedName>
    <definedName name="_MatInverse_In" hidden="1">#REF!</definedName>
    <definedName name="_MD1">[16]Jan!$B$8:$C$29</definedName>
    <definedName name="_MD2">[16]Feb!$A$8:$B$31</definedName>
    <definedName name="_MD3">[16]Mar!$A$9:$B$37</definedName>
    <definedName name="_MD4">[16]Apr!$A$9:$B$37</definedName>
    <definedName name="_MD5">[16]May!$A$9:$B$36</definedName>
    <definedName name="_MD6">[16]June!$A$9:$B$41</definedName>
    <definedName name="_muk1">#REF!,#REF!,#REF!,#REF!,#REF!,#REF!,#REF!,#REF!,#REF!,#REF!,#REF!,#REF!,#REF!,#REF!,#REF!</definedName>
    <definedName name="_muk10">#REF!,#REF!,#REF!,#REF!,#REF!,#REF!,#REF!,#REF!,#REF!,#REF!,#REF!,#REF!,#REF!,#REF!,#REF!</definedName>
    <definedName name="_muk11">#REF!,#REF!,#REF!,#REF!,#REF!,#REF!,#REF!,#REF!,#REF!,#REF!,#REF!,#REF!,#REF!,#REF!,#REF!</definedName>
    <definedName name="_muk3">#REF!,#REF!,#REF!,#REF!,#REF!,#REF!,#REF!,#REF!,#REF!,#REF!,#REF!,#REF!,#REF!,#REF!,#REF!,#REF!,#REF!</definedName>
    <definedName name="_muk4">#REF!,#REF!,#REF!,#REF!,#REF!,#REF!,#REF!,#REF!,#REF!,#REF!,#REF!,#REF!,#REF!,#REF!,#REF!,#REF!,#REF!</definedName>
    <definedName name="_muk5">#REF!,#REF!,#REF!,#REF!,#REF!,#REF!,#REF!,#REF!,#REF!,#REF!,#REF!,#REF!,#REF!,#REF!,#REF!,#REF!</definedName>
    <definedName name="_muk6">[39]total!#REF!,[39]total!#REF!,[39]total!#REF!,[39]total!#REF!,[39]total!#REF!,[39]total!#REF!,[39]total!#REF!,[39]total!#REF!,[39]total!#REF!,[39]total!#REF!,[39]total!#REF!,[39]total!#REF!,[39]total!#REF!,[39]total!#REF!,[39]total!#REF!</definedName>
    <definedName name="_muk7">#REF!,#REF!,#REF!,#REF!,#REF!,#REF!,#REF!,#REF!,#REF!,#REF!,#REF!,#REF!</definedName>
    <definedName name="_muk8">#REF!,#REF!,#REF!,#REF!,#REF!,#REF!,#REF!,#REF!,#REF!,#REF!,#REF!,#REF!,#REF!,#REF!,#REF!</definedName>
    <definedName name="_muk9">#REF!,#REF!,#REF!,#REF!,#REF!,#REF!,#REF!,#REF!,#REF!,#REF!,#REF!,#REF!,#REF!,#REF!,#REF!,#REF!</definedName>
    <definedName name="_n3">#REF!</definedName>
    <definedName name="_nh6">#REF!</definedName>
    <definedName name="_nnn1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nnn1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nnn1" localSheetId="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OAC1">'[56]BALANCE SHEET '!$D$12</definedName>
    <definedName name="_OAC11">'[57]BALANCE SHEET '!$D$12</definedName>
    <definedName name="_OAC2">'[56]BALANCE SHEET '!$D$18</definedName>
    <definedName name="_OAC22">'[57]BALANCE SHEET '!$D$18</definedName>
    <definedName name="_Order1" hidden="1">255</definedName>
    <definedName name="_Order2" hidden="1">0</definedName>
    <definedName name="_p">#N/A</definedName>
    <definedName name="_p_1">NA()</definedName>
    <definedName name="_P1000" localSheetId="6" hidden="1">{"cashflow",#N/A,FALSE,"cash flow"}</definedName>
    <definedName name="_P1000" localSheetId="0" hidden="1">{"cashflow",#N/A,FALSE,"cash flow"}</definedName>
    <definedName name="_P1000" localSheetId="1" hidden="1">{"cashflow",#N/A,FALSE,"cash flow"}</definedName>
    <definedName name="_P1000" hidden="1">{"cashflow",#N/A,FALSE,"cash flow"}</definedName>
    <definedName name="_Page_1new">#REF!</definedName>
    <definedName name="_Page_2new">#REF!</definedName>
    <definedName name="_PD2">[16]Feb!#REF!</definedName>
    <definedName name="_PD3">[16]Mar!#REF!</definedName>
    <definedName name="_PD4">[16]Apr!#REF!</definedName>
    <definedName name="_PD5">[16]May!#REF!</definedName>
    <definedName name="_PD6">[18]June!$A$9:$B$27</definedName>
    <definedName name="_PG1">[16]Jan!$B$32:$C$46</definedName>
    <definedName name="_PG2">[16]Feb!$A$34:$B$50</definedName>
    <definedName name="_PG3">[16]Mar!$A$40:$B$56</definedName>
    <definedName name="_PG4">[16]Apr!$A$40:$B$57</definedName>
    <definedName name="_PG5">[16]May!$A$39:$B$57</definedName>
    <definedName name="_PG6">[16]June!$A$44:$B$64</definedName>
    <definedName name="_PHR1">[16]Feb!#REF!</definedName>
    <definedName name="_PHR2">[16]Feb!#REF!</definedName>
    <definedName name="_PHR3">[16]Mar!#REF!</definedName>
    <definedName name="_PHR4">[16]Apr!#REF!</definedName>
    <definedName name="_PHR5">[16]May!#REF!</definedName>
    <definedName name="_PM2">[16]Feb!#REF!</definedName>
    <definedName name="_PM3">[16]Mar!#REF!</definedName>
    <definedName name="_PM4">[16]Apr!#REF!</definedName>
    <definedName name="_PM5">[16]May!#REF!</definedName>
    <definedName name="_PM6">[18]June!$A$57:$B$78</definedName>
    <definedName name="_PMD1">[16]MD_R!$B$8:$J$36</definedName>
    <definedName name="_pp1">#REF!</definedName>
    <definedName name="_pp2">#REF!</definedName>
    <definedName name="_pp3">#REF!</definedName>
    <definedName name="_pp4">#REF!</definedName>
    <definedName name="_pp5">#REF!</definedName>
    <definedName name="_pp6">#REF!</definedName>
    <definedName name="_pp7">#REF!</definedName>
    <definedName name="_PR1">[16]Feb!#REF!</definedName>
    <definedName name="_PR2">[16]Feb!#REF!</definedName>
    <definedName name="_PR3">[16]Mar!#REF!</definedName>
    <definedName name="_PR4">[16]Apr!#REF!</definedName>
    <definedName name="_PR5">[16]May!#REF!</definedName>
    <definedName name="_PR6">[19]JUNE!$A$9:$B$41</definedName>
    <definedName name="_prg1">#REF!</definedName>
    <definedName name="_prg180">#REF!</definedName>
    <definedName name="_PRG2">[16]Feb!$A$115:$B$134</definedName>
    <definedName name="_PRG3">[16]Mar!$A$135:$B$156</definedName>
    <definedName name="_PRG4">[16]Apr!$A$145:$B$167</definedName>
    <definedName name="_PRG5">[16]May!$A$153:$B$175</definedName>
    <definedName name="_PRG6">[16]June!$A$172:$B$196</definedName>
    <definedName name="_PRM1">[16]Jan!#REF!</definedName>
    <definedName name="_PRM2">[16]Feb!#REF!</definedName>
    <definedName name="_PRM3">[16]Mar!#REF!</definedName>
    <definedName name="_PRM4">[16]Apr!#REF!</definedName>
    <definedName name="_PRM5">[16]May!#REF!</definedName>
    <definedName name="_PRM6">[19]JUNE!$A$217:$B$225</definedName>
    <definedName name="_q">#N/A</definedName>
    <definedName name="_q_1">NA()</definedName>
    <definedName name="_QA1">[16]Jan!$B$49:$C$73</definedName>
    <definedName name="_QA2">[16]Feb!$A$53:$B$81</definedName>
    <definedName name="_QA3">[16]Mar!$A$59:$B$92</definedName>
    <definedName name="_QA4">[16]Apr!$A$60:$B$97</definedName>
    <definedName name="_QA5">[16]May!$A$60:$B$98</definedName>
    <definedName name="_QA6">[16]June!$A$68:$B$110</definedName>
    <definedName name="_REB11">[16]Feb!#REF!</definedName>
    <definedName name="_REB12">[16]Feb!#REF!</definedName>
    <definedName name="_REB13">[16]Mar!#REF!</definedName>
    <definedName name="_REB14">[16]Apr!#REF!</definedName>
    <definedName name="_REB15">[16]May!#REF!</definedName>
    <definedName name="_REB16">[18]June!$A$278:$B$288</definedName>
    <definedName name="_REB21">[16]Feb!#REF!</definedName>
    <definedName name="_REB22">[16]Feb!#REF!</definedName>
    <definedName name="_REB23">[16]Mar!#REF!</definedName>
    <definedName name="_REB24">[16]Apr!#REF!</definedName>
    <definedName name="_REB25">[16]May!#REF!</definedName>
    <definedName name="_REB26">[18]June!$A$291:$B$296</definedName>
    <definedName name="_REC02">[18]Feb!$H$253:$I$258</definedName>
    <definedName name="_REC2">[18]Feb!$A$804:$B$838</definedName>
    <definedName name="_Regression_Int">1</definedName>
    <definedName name="_RMD2">[16]Feb!$A$137:$B$137</definedName>
    <definedName name="_RMD3">[16]Mar!$A$159:$B$162</definedName>
    <definedName name="_RMD4">[16]Apr!$A$170:$B$173</definedName>
    <definedName name="_RMD5">[16]May!$A$178:$B$182</definedName>
    <definedName name="_RMD6">[16]June!$A$199:$B$204</definedName>
    <definedName name="_RMP1">[16]Jan!$B$146:$C$160</definedName>
    <definedName name="_RMP2">[16]Feb!$A$163:$B$188</definedName>
    <definedName name="_RMP3">[16]Mar!$A$194:$B$224</definedName>
    <definedName name="_RMP4">[16]Apr!$A$211:$B$241</definedName>
    <definedName name="_RMP5">[16]May!$A$221:$B$254</definedName>
    <definedName name="_RMP6">[16]June!$A$244:$B$277</definedName>
    <definedName name="_RMZ1">[16]Jan!$B$123:$C$143</definedName>
    <definedName name="_RMZ2">[16]Feb!$A$140:$B$160</definedName>
    <definedName name="_RMZ3">[16]Mar!$A$165:$B$191</definedName>
    <definedName name="_RMZ4">[16]Apr!$A$176:$B$208</definedName>
    <definedName name="_RMZ5">[16]May!$A$185:$B$218</definedName>
    <definedName name="_RMZ6">[16]June!$A$207:$B$241</definedName>
    <definedName name="_roj1">#REF!</definedName>
    <definedName name="_roj10">#REF!</definedName>
    <definedName name="_roj11">#REF!</definedName>
    <definedName name="_roj12">#REF!</definedName>
    <definedName name="_roj13">#REF!</definedName>
    <definedName name="_roj14">#REF!</definedName>
    <definedName name="_roj2">#REF!</definedName>
    <definedName name="_roj3">#REF!</definedName>
    <definedName name="_roj4">#REF!</definedName>
    <definedName name="_roj5">#REF!</definedName>
    <definedName name="_roj6">#REF!</definedName>
    <definedName name="_roj7">#REF!</definedName>
    <definedName name="_roj8">#REF!</definedName>
    <definedName name="_roj9">#REF!</definedName>
    <definedName name="_S4">'[34]TrialBalance Q3-2002'!$A$1:$H$301</definedName>
    <definedName name="_SCB1">'[14]SCB 1 - Current'!$F$10</definedName>
    <definedName name="_SCB2">'[14]SCB 2 - Current'!$F$11</definedName>
    <definedName name="_SEC1">[16]Feb!#REF!</definedName>
    <definedName name="_SEC3">[16]Mar!#REF!</definedName>
    <definedName name="_SEC4">[16]Apr!#REF!</definedName>
    <definedName name="_SEC5">[16]May!#REF!</definedName>
    <definedName name="_SEC6">[19]JUNE!$A$173:$B$190</definedName>
    <definedName name="_SH11">[16]Feb!#REF!</definedName>
    <definedName name="_SH12">[16]Feb!#REF!</definedName>
    <definedName name="_SH13">[16]Mar!#REF!</definedName>
    <definedName name="_SH14">[16]Apr!#REF!</definedName>
    <definedName name="_SH15">[16]May!#REF!</definedName>
    <definedName name="_SH21">[16]Feb!#REF!</definedName>
    <definedName name="_SH22">[16]Feb!#REF!</definedName>
    <definedName name="_SH23">[16]Mar!#REF!</definedName>
    <definedName name="_SH24">[16]Apr!#REF!</definedName>
    <definedName name="_SH25">[16]May!#REF!</definedName>
    <definedName name="_SH26">[18]June!$A$198:$B$209</definedName>
    <definedName name="_SHD2">[16]Feb!#REF!</definedName>
    <definedName name="_SHD3">[16]Mar!#REF!</definedName>
    <definedName name="_SHD4">[16]Apr!#REF!</definedName>
    <definedName name="_SHD5">[16]May!#REF!</definedName>
    <definedName name="_SHD6">[18]June!$A$149:$B$168</definedName>
    <definedName name="_SHI16">[18]June!$A$171:$B$195</definedName>
    <definedName name="_SOD2">[16]Feb!#REF!</definedName>
    <definedName name="_SOD3">[16]Mar!#REF!</definedName>
    <definedName name="_SOD4">[16]Apr!#REF!</definedName>
    <definedName name="_SOD5">[16]May!#REF!</definedName>
    <definedName name="_SOD6">[18]June!$A$235:$B$259</definedName>
    <definedName name="_Sort" hidden="1">#REF!</definedName>
    <definedName name="_st1">#REF!</definedName>
    <definedName name="_SUL4">[16]Apr!#REF!</definedName>
    <definedName name="_SUL5">[16]May!#REF!</definedName>
    <definedName name="_Table1_In1" hidden="1">'[58]Factor F Data'!$L$2:$L$2</definedName>
    <definedName name="_Table1_Out" hidden="1">'[58]Factor F Data'!$B$7:$B$7</definedName>
    <definedName name="_TAX2">#REF!</definedName>
    <definedName name="_tb1">'[35]TrialBalance Q3-2002'!$A$1:$H$301</definedName>
    <definedName name="_tb2">'[36]TrialBalance Q3-2002'!$A$1:$H$301</definedName>
    <definedName name="_TG11">[16]Feb!#REF!</definedName>
    <definedName name="_TG12">[16]Feb!#REF!</definedName>
    <definedName name="_TG13">[16]Mar!#REF!</definedName>
    <definedName name="_TG14">[16]Apr!#REF!</definedName>
    <definedName name="_TG15">[16]May!#REF!</definedName>
    <definedName name="_TG23">[16]Mar!#REF!</definedName>
    <definedName name="_TG24">[16]Apr!#REF!</definedName>
    <definedName name="_TG25">[16]May!#REF!</definedName>
    <definedName name="_Tlg09">[59]TOTAL!$A$1:$AD$114</definedName>
    <definedName name="_TP2">#REF!</definedName>
    <definedName name="_tr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2">[16]Feb!#REF!</definedName>
    <definedName name="_TR3">[16]Mar!#REF!</definedName>
    <definedName name="_TR4">[16]Apr!#REF!</definedName>
    <definedName name="_TR5">[16]May!#REF!</definedName>
    <definedName name="_try4">#REF!</definedName>
    <definedName name="_Us1">#REF!</definedName>
    <definedName name="_US10">#REF!</definedName>
    <definedName name="_Us2">#REF!</definedName>
    <definedName name="_Us3">#REF!</definedName>
    <definedName name="_USD1">#REF!</definedName>
    <definedName name="_Uss1">#REF!</definedName>
    <definedName name="_Uss2">#REF!</definedName>
    <definedName name="_uua1">#REF!</definedName>
    <definedName name="_V1" localSheetId="6" hidden="1">{"sales",#N/A,FALSE,"SALES"}</definedName>
    <definedName name="_V1" localSheetId="0" hidden="1">{"sales",#N/A,FALSE,"SALES"}</definedName>
    <definedName name="_V1" localSheetId="1" hidden="1">{"sales",#N/A,FALSE,"SALES"}</definedName>
    <definedName name="_V1" hidden="1">{"sales",#N/A,FALSE,"SALES"}</definedName>
    <definedName name="_VI59">#REF!</definedName>
    <definedName name="_w">#N/A</definedName>
    <definedName name="_w_1">NA()</definedName>
    <definedName name="_wew3">#REF!</definedName>
    <definedName name="_WGZY">'[2]C-1'!$T$3</definedName>
    <definedName name="_WS1">[16]Feb!#REF!</definedName>
    <definedName name="_WS2">[16]Feb!#REF!</definedName>
    <definedName name="_WS3">[16]Mar!#REF!</definedName>
    <definedName name="_WS4">[16]Apr!#REF!</definedName>
    <definedName name="_WS5">[16]May!#REF!</definedName>
    <definedName name="_WT1">[16]Jan!$B$96:$C$96</definedName>
    <definedName name="_WT2">[16]Feb!$A$106:$B$108</definedName>
    <definedName name="_WT3">[16]Mar!$A$126:$B$128</definedName>
    <definedName name="_WT4">[16]Apr!$A$134:$B$136</definedName>
    <definedName name="_WT5">[16]May!$A$137:$B$141</definedName>
    <definedName name="_WT6">[16]June!$A$151:$B$157</definedName>
    <definedName name="_YD2">[16]Feb!#REF!</definedName>
    <definedName name="_YD3">[16]Mar!#REF!</definedName>
    <definedName name="_YD4">[16]Apr!#REF!</definedName>
    <definedName name="_YD5">[16]May!#REF!</definedName>
    <definedName name="_YD6">[18]June!$A$30:$B$54</definedName>
    <definedName name="_z">#N/A</definedName>
    <definedName name="_z_1">NA()</definedName>
    <definedName name="_ZZ41">'[37]N-4.4'!#REF!</definedName>
    <definedName name="a">'[60]TrialBalance Q3-2002'!$A$1:$H$301</definedName>
    <definedName name="A_PageJV1">#REF!</definedName>
    <definedName name="A_PageJV2">#REF!</definedName>
    <definedName name="A_PageJV3">#REF!</definedName>
    <definedName name="A_PageJV4">#REF!</definedName>
    <definedName name="A011prn">#REF!</definedName>
    <definedName name="A011src">#REF!</definedName>
    <definedName name="A021prn">#REF!</definedName>
    <definedName name="A021src">#REF!</definedName>
    <definedName name="A022prn">#REF!</definedName>
    <definedName name="A022src">#REF!</definedName>
    <definedName name="A04xprn">#REF!</definedName>
    <definedName name="A04xsrc">#REF!</definedName>
    <definedName name="A051prn">#REF!</definedName>
    <definedName name="A051src">#REF!</definedName>
    <definedName name="A061prn">#REF!</definedName>
    <definedName name="A061src">#REF!</definedName>
    <definedName name="A1_">#REF!</definedName>
    <definedName name="A10_">#REF!</definedName>
    <definedName name="A13_">#REF!</definedName>
    <definedName name="a1q">#REF!</definedName>
    <definedName name="A2_">#REF!</definedName>
    <definedName name="a2q">[23]เงินกู้ธนชาติ!$B$4</definedName>
    <definedName name="A3_">#REF!</definedName>
    <definedName name="a3q">'[23]เงินกู้ MGC'!$B$4</definedName>
    <definedName name="A4_">#REF!</definedName>
    <definedName name="A5_">#REF!</definedName>
    <definedName name="A6_">#REF!</definedName>
    <definedName name="A7_">#REF!</definedName>
    <definedName name="A8_">#REF!</definedName>
    <definedName name="A9_">#REF!</definedName>
    <definedName name="aa">'[61]Trial Balance'!$A$1:$H$65536</definedName>
    <definedName name="aaa" localSheetId="6" hidden="1">{"conso",#N/A,FALSE,"cash flow"}</definedName>
    <definedName name="aaa" localSheetId="0" hidden="1">{"conso",#N/A,FALSE,"cash flow"}</definedName>
    <definedName name="aaa" localSheetId="1" hidden="1">{"conso",#N/A,FALSE,"cash flow"}</definedName>
    <definedName name="aaa" hidden="1">{"conso",#N/A,FALSE,"cash flow"}</definedName>
    <definedName name="aaaa" localSheetId="6" hidden="1">{"cashflow",#N/A,FALSE,"cash flow"}</definedName>
    <definedName name="aaaa" localSheetId="0" hidden="1">{"cashflow",#N/A,FALSE,"cash flow"}</definedName>
    <definedName name="aaaa" localSheetId="1" hidden="1">{"cashflow",#N/A,FALSE,"cash flow"}</definedName>
    <definedName name="aaaa" hidden="1">{"cashflow",#N/A,FALSE,"cash flow"}</definedName>
    <definedName name="aaaaa" localSheetId="6" hidden="1">{"conso",#N/A,FALSE,"cash flow"}</definedName>
    <definedName name="aaaaa" localSheetId="0" hidden="1">{"conso",#N/A,FALSE,"cash flow"}</definedName>
    <definedName name="aaaaa" localSheetId="1" hidden="1">{"conso",#N/A,FALSE,"cash flow"}</definedName>
    <definedName name="aaaaa" hidden="1">{"conso",#N/A,FALSE,"cash flow"}</definedName>
    <definedName name="aaaaaa">'[62]Trial Balance'!$A$1:$H$65536</definedName>
    <definedName name="aaaaaaa" localSheetId="6" hidden="1">{"conso",#N/A,FALSE,"cash flow"}</definedName>
    <definedName name="aaaaaaa" localSheetId="0" hidden="1">{"conso",#N/A,FALSE,"cash flow"}</definedName>
    <definedName name="aaaaaaa" localSheetId="1" hidden="1">{"conso",#N/A,FALSE,"cash flow"}</definedName>
    <definedName name="aaaaaaa" hidden="1">{"conso",#N/A,FALSE,"cash flow"}</definedName>
    <definedName name="aaaaaaaaa">#REF!</definedName>
    <definedName name="aaaaaaaaaaa">#REF!</definedName>
    <definedName name="aaaab" localSheetId="6" hidden="1">{"conso",#N/A,FALSE,"cash flow"}</definedName>
    <definedName name="aaaab" localSheetId="0" hidden="1">{"conso",#N/A,FALSE,"cash flow"}</definedName>
    <definedName name="aaaab" localSheetId="1" hidden="1">{"conso",#N/A,FALSE,"cash flow"}</definedName>
    <definedName name="aaaab" hidden="1">{"conso",#N/A,FALSE,"cash flow"}</definedName>
    <definedName name="aaag" localSheetId="6" hidden="1">{#N/A,#N/A,TRUE,"SUM";#N/A,#N/A,TRUE,"EE";#N/A,#N/A,TRUE,"AC";#N/A,#N/A,TRUE,"SN"}</definedName>
    <definedName name="aaag" localSheetId="0" hidden="1">{#N/A,#N/A,TRUE,"SUM";#N/A,#N/A,TRUE,"EE";#N/A,#N/A,TRUE,"AC";#N/A,#N/A,TRUE,"SN"}</definedName>
    <definedName name="aaag" localSheetId="1" hidden="1">{#N/A,#N/A,TRUE,"SUM";#N/A,#N/A,TRUE,"EE";#N/A,#N/A,TRUE,"AC";#N/A,#N/A,TRUE,"SN"}</definedName>
    <definedName name="aaag" hidden="1">{#N/A,#N/A,TRUE,"SUM";#N/A,#N/A,TRUE,"EE";#N/A,#N/A,TRUE,"AC";#N/A,#N/A,TRUE,"SN"}</definedName>
    <definedName name="AADMIN">[19]ADM_A!$B$8:$E$23</definedName>
    <definedName name="ab">'[63]BALANCE SHEET '!$C$12</definedName>
    <definedName name="abc">#REF!</definedName>
    <definedName name="abnm">#REF!</definedName>
    <definedName name="ac">#REF!</definedName>
    <definedName name="Acc.Q.1">'[64]Account Code_E'!$A$1:$I$443</definedName>
    <definedName name="ACC_RESP_SIGN">#REF!,#REF!</definedName>
    <definedName name="AccessDatabase" hidden="1">"C:\My Documents\tippaporn\MAT PRICE.mdb"</definedName>
    <definedName name="AccExps">#REF!</definedName>
    <definedName name="AccTax">#REF!</definedName>
    <definedName name="ACCTG_RATE_BASE">#REF!</definedName>
    <definedName name="AcctPay_oth">#REF!</definedName>
    <definedName name="AcctPay_related">#REF!</definedName>
    <definedName name="ACELL">[16]CELL_A!$B$8:$Q$20</definedName>
    <definedName name="ACHEMICAL">[18]CHE_A!$B$9:$Q$17</definedName>
    <definedName name="ACHENG">[17]CE_A!$B$8:$E$20</definedName>
    <definedName name="ACT">[65]เงินกู้ธนชาติ!$F$15</definedName>
    <definedName name="ACT_ADD">#REF!</definedName>
    <definedName name="AcTable">[66]table!$C$4:$D$110</definedName>
    <definedName name="Actual">'[67]YTD-Actual'!$B$5:$N$175</definedName>
    <definedName name="acx">#REF!</definedName>
    <definedName name="AD">'[68]เงินกู้ MGC'!$B$4</definedName>
    <definedName name="adasc">'[69]เงินกู้ MGC'!$F$15</definedName>
    <definedName name="add">#REF!</definedName>
    <definedName name="ADDITION_TAC">#REF!</definedName>
    <definedName name="ADDITION_TIC">#REF!</definedName>
    <definedName name="ADDITION_TSC">#REF!</definedName>
    <definedName name="ADESP">[18]DESP_A!$B$8:$Q$17</definedName>
    <definedName name="ADMIN">#REF!</definedName>
    <definedName name="ADMIN1">[16]Feb!#REF!</definedName>
    <definedName name="ADMIN2">[16]Feb!#REF!</definedName>
    <definedName name="ADMIN3">[16]Mar!#REF!</definedName>
    <definedName name="ADMIN4">[16]Apr!#REF!</definedName>
    <definedName name="ADMIN5">[16]May!#REF!</definedName>
    <definedName name="ADMIN6">[19]JUNE!$A$75:$B$120</definedName>
    <definedName name="ADMINAA">[19]JUNE1!$I$356:$J$419</definedName>
    <definedName name="ADMINXX">'[70]7251-06540'!#REF!</definedName>
    <definedName name="ado">[71]노무비!#REF!</definedName>
    <definedName name="ADR_EXRATE">#REF!</definedName>
    <definedName name="ads">#REF!</definedName>
    <definedName name="AdvfromRelated">#REF!</definedName>
    <definedName name="ae2qw">#REF!</definedName>
    <definedName name="aefqqwa">#REF!</definedName>
    <definedName name="AENV">[16]ENV_A!$B$8:$Q$20</definedName>
    <definedName name="aeszdfvghbjk">#REF!</definedName>
    <definedName name="af">NA()</definedName>
    <definedName name="AFA">[72]db!$A$3:$A$14222</definedName>
    <definedName name="afd">[73]PGMMNG!#REF!</definedName>
    <definedName name="afda">'[74]เงินกู้ MGC'!$B$4</definedName>
    <definedName name="afdwfrw">[75]เงินกู้ธนชาติ!$E$17</definedName>
    <definedName name="afsa">[69]เงินกู้ธนชาติ!$B$4</definedName>
    <definedName name="afsafsfsa" localSheetId="6" hidden="1">{"cashflow",#N/A,FALSE,"cash flow"}</definedName>
    <definedName name="afsafsfsa" localSheetId="0" hidden="1">{"cashflow",#N/A,FALSE,"cash flow"}</definedName>
    <definedName name="afsafsfsa" localSheetId="1" hidden="1">{"cashflow",#N/A,FALSE,"cash flow"}</definedName>
    <definedName name="afsafsfsa" hidden="1">{"cashflow",#N/A,FALSE,"cash flow"}</definedName>
    <definedName name="afsdf" localSheetId="6" hidden="1">{"cashflow",#N/A,FALSE,"cash flow"}</definedName>
    <definedName name="afsdf" localSheetId="0" hidden="1">{"cashflow",#N/A,FALSE,"cash flow"}</definedName>
    <definedName name="afsdf" localSheetId="1" hidden="1">{"cashflow",#N/A,FALSE,"cash flow"}</definedName>
    <definedName name="afsdf" hidden="1">{"cashflow",#N/A,FALSE,"cash flow"}</definedName>
    <definedName name="AGDAS">#REF!</definedName>
    <definedName name="agenda">[52]SKA!#REF!</definedName>
    <definedName name="AGING">[76]CUSTOMER!$A$1:$B$30</definedName>
    <definedName name="Aging_For_Auditor_by_Crncy_Aging_Local_List">#REF!</definedName>
    <definedName name="Agree">#REF!</definedName>
    <definedName name="AGREEN">[16]PG_A!$B$8:$Q$18</definedName>
    <definedName name="aisi">'[77]TrialBalance Q3-2002'!$A$1:$H$301</definedName>
    <definedName name="AISO">[18]ISO_A!$B$9:$Q$19</definedName>
    <definedName name="AJD">#REF!</definedName>
    <definedName name="AMC">#REF!</definedName>
    <definedName name="AMD">[16]MD_A!$B$8:$Q$26</definedName>
    <definedName name="Amount">#REF!</definedName>
    <definedName name="AMT">#REF!</definedName>
    <definedName name="ana">#REF!</definedName>
    <definedName name="Ana_U_5">[78]ตั๋วเงินรับ!$F$1</definedName>
    <definedName name="Analysis">#REF!</definedName>
    <definedName name="Annual">#REF!</definedName>
    <definedName name="AP_code">#REF!</definedName>
    <definedName name="AP_value">#REF!</definedName>
    <definedName name="APage_Interest">#REF!</definedName>
    <definedName name="Apartment">#REF!</definedName>
    <definedName name="APC">[18]PC_A!$B$8:$Q$17</definedName>
    <definedName name="APM">[18]PM_A!$B$8:$Q$15</definedName>
    <definedName name="APR">[79]RECY!$F$5:$F$70</definedName>
    <definedName name="Apr_Building">[80]BUILD95!$AE$9:$AE$17</definedName>
    <definedName name="aq">[81]bus!#REF!</definedName>
    <definedName name="AQA">'[16]QA&amp;R_A'!$B$8:$Q$27</definedName>
    <definedName name="aqaq" localSheetId="6" hidden="1">{"cashflow",#N/A,FALSE,"cash flow"}</definedName>
    <definedName name="aqaq" localSheetId="0" hidden="1">{"cashflow",#N/A,FALSE,"cash flow"}</definedName>
    <definedName name="aqaq" localSheetId="1" hidden="1">{"cashflow",#N/A,FALSE,"cash flow"}</definedName>
    <definedName name="aqaq" hidden="1">{"cashflow",#N/A,FALSE,"cash flow"}</definedName>
    <definedName name="ar">#REF!</definedName>
    <definedName name="ARMP">[16]RMP_A!$B$8:$Q$22</definedName>
    <definedName name="ARMZ">[16]RMZ_A!$B$8:$Q$24</definedName>
    <definedName name="as">[82]เงินกู้ธนชาติ!$F$15</definedName>
    <definedName name="AS2DocOpenMode" hidden="1">"AS2DocumentEdit"</definedName>
    <definedName name="AS2NamedRange" hidden="1">4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400CodeAA">#REF!</definedName>
    <definedName name="AS400CodeAP">#REF!</definedName>
    <definedName name="asa">[83]conso46!$A$1:$M$65</definedName>
    <definedName name="asd" localSheetId="6" hidden="1">{#N/A,#N/A,TRUE,"Str.";#N/A,#N/A,TRUE,"Steel &amp; Roof";#N/A,#N/A,TRUE,"Arc.";#N/A,#N/A,TRUE,"Preliminary";#N/A,#N/A,TRUE,"Sum_Prelim"}</definedName>
    <definedName name="asd" localSheetId="0" hidden="1">{#N/A,#N/A,TRUE,"Str.";#N/A,#N/A,TRUE,"Steel &amp; Roof";#N/A,#N/A,TRUE,"Arc.";#N/A,#N/A,TRUE,"Preliminary";#N/A,#N/A,TRUE,"Sum_Prelim"}</definedName>
    <definedName name="asd" localSheetId="1" hidden="1">{#N/A,#N/A,TRUE,"Str.";#N/A,#N/A,TRUE,"Steel &amp; Roof";#N/A,#N/A,TRUE,"Arc.";#N/A,#N/A,TRUE,"Preliminary";#N/A,#N/A,TRUE,"Sum_Prelim"}</definedName>
    <definedName name="asd" hidden="1">{#N/A,#N/A,TRUE,"Str.";#N/A,#N/A,TRUE,"Steel &amp; Roof";#N/A,#N/A,TRUE,"Arc.";#N/A,#N/A,TRUE,"Preliminary";#N/A,#N/A,TRUE,"Sum_Prelim"}</definedName>
    <definedName name="asdf">#REF!</definedName>
    <definedName name="asffa">[84]เงินกู้ธนชาติ!$F$15</definedName>
    <definedName name="asfv">'[69]เงินกู้ MGC'!$B$4</definedName>
    <definedName name="ASHEETING">[18]SHEET_A!$B$8:$Q$15</definedName>
    <definedName name="asi">#REF!</definedName>
    <definedName name="ASIAN">#REF!</definedName>
    <definedName name="ASODA">[18]RECO_A!$B$8:$Q$15</definedName>
    <definedName name="ass" localSheetId="6" hidden="1">{"revable",#N/A,FALSE,"REVABLE"}</definedName>
    <definedName name="ass" localSheetId="0" hidden="1">{"revable",#N/A,FALSE,"REVABLE"}</definedName>
    <definedName name="ass" localSheetId="1" hidden="1">{"revable",#N/A,FALSE,"REVABLE"}</definedName>
    <definedName name="ass" hidden="1">{"revable",#N/A,FALSE,"REVABLE"}</definedName>
    <definedName name="assa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>#REF!</definedName>
    <definedName name="Asset">#REF!</definedName>
    <definedName name="ASSET_SALES">#REF!</definedName>
    <definedName name="Asset41_42">[85]Asset41_42!$A$1:$K$5880</definedName>
    <definedName name="AssetCode_Building">[80]BUILD95!$I$9:$I$17</definedName>
    <definedName name="ASSETS">#REF!</definedName>
    <definedName name="Asstes">#REF!</definedName>
    <definedName name="Assume">#REF!</definedName>
    <definedName name="Assumptions">#REF!</definedName>
    <definedName name="ast">#REF!</definedName>
    <definedName name="at">[86]final!#REF!</definedName>
    <definedName name="AUG">[79]RECY!$J$5:$J$70</definedName>
    <definedName name="Aug_Building">[80]BUILD95!$AI$9:$AI$17</definedName>
    <definedName name="AUT">#REF!</definedName>
    <definedName name="AUX1AA">[17]JUNE1!$A$76:$E$87</definedName>
    <definedName name="AUX1XX">'[87]03100(SS)'!#REF!</definedName>
    <definedName name="avc">IF(#REF!&lt;=5,INDEX(#REF!,(#REF!*5)-4),#REF!)</definedName>
    <definedName name="AVG_PRICE">#REF!</definedName>
    <definedName name="AVGFDSHARES">#REF!</definedName>
    <definedName name="AVGSHARES">#REF!</definedName>
    <definedName name="aw">#REF!</definedName>
    <definedName name="awewert">IF(#REF!&lt;=5,INDEX(#REF!,(#REF!*5)-4),#REF!)</definedName>
    <definedName name="axaax" localSheetId="6" hidden="1">{"cashflow",#N/A,FALSE,"cash flow"}</definedName>
    <definedName name="axaax" localSheetId="0" hidden="1">{"cashflow",#N/A,FALSE,"cash flow"}</definedName>
    <definedName name="axaax" localSheetId="1" hidden="1">{"cashflow",#N/A,FALSE,"cash flow"}</definedName>
    <definedName name="axaax" hidden="1">{"cashflow",#N/A,FALSE,"cash flow"}</definedName>
    <definedName name="axaxax" localSheetId="6" hidden="1">{"conso",#N/A,FALSE,"cash flow"}</definedName>
    <definedName name="axaxax" localSheetId="0" hidden="1">{"conso",#N/A,FALSE,"cash flow"}</definedName>
    <definedName name="axaxax" localSheetId="1" hidden="1">{"conso",#N/A,FALSE,"cash flow"}</definedName>
    <definedName name="axaxax" hidden="1">{"conso",#N/A,FALSE,"cash flow"}</definedName>
    <definedName name="AY">[88]Front!$B$28</definedName>
    <definedName name="AYARD">[18]YARD_A!$B$8:$Q$14</definedName>
    <definedName name="az">#REF!</definedName>
    <definedName name="azsxdcfvg">IF(#REF!&lt;=5,INDEX(#REF!,(#REF!*5)-4),#REF!)</definedName>
    <definedName name="b">'[88]เงินกู้ MGC'!$F$15</definedName>
    <definedName name="B1.">#REF!</definedName>
    <definedName name="B1a1">#REF!</definedName>
    <definedName name="b1sd2">#REF!</definedName>
    <definedName name="baa">#REF!</definedName>
    <definedName name="Balance_Sheet">#REF!</definedName>
    <definedName name="BankOD_LoanfromBank">#REF!</definedName>
    <definedName name="BASE_CURR">#REF!</definedName>
    <definedName name="BasedOn">#REF!</definedName>
    <definedName name="BasedOnOther">#REF!</definedName>
    <definedName name="BaseSheet" comment="Name of base project worksheet">1</definedName>
    <definedName name="bb">'[89]FS-YTD'!#REF!</definedName>
    <definedName name="bbb">#REF!</definedName>
    <definedName name="bbbb" localSheetId="6" hidden="1">{"cashflow",#N/A,FALSE,"cash flow"}</definedName>
    <definedName name="bbbb" localSheetId="0" hidden="1">{"cashflow",#N/A,FALSE,"cash flow"}</definedName>
    <definedName name="bbbb" localSheetId="1" hidden="1">{"cashflow",#N/A,FALSE,"cash flow"}</definedName>
    <definedName name="bbbb" hidden="1">{"cashflow",#N/A,FALSE,"cash flow"}</definedName>
    <definedName name="BBL">'[90]ADJ - RATE'!#REF!</definedName>
    <definedName name="bcd">#REF!</definedName>
    <definedName name="Beg_Bal">#REF!</definedName>
    <definedName name="begin">#REF!</definedName>
    <definedName name="BEGIN_5">NA()</definedName>
    <definedName name="begin1">#REF!</definedName>
    <definedName name="begin2">#REF!</definedName>
    <definedName name="bf">NA()</definedName>
    <definedName name="BFD">#REF!</definedName>
    <definedName name="BG_Del" hidden="1">15</definedName>
    <definedName name="BG_Ins" hidden="1">4</definedName>
    <definedName name="BG_Mod" hidden="1">6</definedName>
    <definedName name="bhu">#REF!</definedName>
    <definedName name="BIGC" localSheetId="6" hidden="1">{#N/A,#N/A,TRUE,"Str.";#N/A,#N/A,TRUE,"Steel &amp; Roof";#N/A,#N/A,TRUE,"Arc.";#N/A,#N/A,TRUE,"Preliminary";#N/A,#N/A,TRUE,"Sum_Prelim"}</definedName>
    <definedName name="BIGC" localSheetId="0" hidden="1">{#N/A,#N/A,TRUE,"Str.";#N/A,#N/A,TRUE,"Steel &amp; Roof";#N/A,#N/A,TRUE,"Arc.";#N/A,#N/A,TRUE,"Preliminary";#N/A,#N/A,TRUE,"Sum_Prelim"}</definedName>
    <definedName name="BIGC" localSheetId="1" hidden="1">{#N/A,#N/A,TRUE,"Str.";#N/A,#N/A,TRUE,"Steel &amp; Roof";#N/A,#N/A,TRUE,"Arc.";#N/A,#N/A,TRUE,"Preliminary";#N/A,#N/A,TRUE,"Sum_Prelim"}</definedName>
    <definedName name="BIGC" hidden="1">{#N/A,#N/A,TRUE,"Str.";#N/A,#N/A,TRUE,"Steel &amp; Roof";#N/A,#N/A,TRUE,"Arc.";#N/A,#N/A,TRUE,"Preliminary";#N/A,#N/A,TRUE,"Sum_Prelim"}</definedName>
    <definedName name="BIGC1" localSheetId="6" hidden="1">{#N/A,#N/A,TRUE,"Str.";#N/A,#N/A,TRUE,"Steel &amp; Roof";#N/A,#N/A,TRUE,"Arc.";#N/A,#N/A,TRUE,"Preliminary";#N/A,#N/A,TRUE,"Sum_Prelim"}</definedName>
    <definedName name="BIGC1" localSheetId="0" hidden="1">{#N/A,#N/A,TRUE,"Str.";#N/A,#N/A,TRUE,"Steel &amp; Roof";#N/A,#N/A,TRUE,"Arc.";#N/A,#N/A,TRUE,"Preliminary";#N/A,#N/A,TRUE,"Sum_Prelim"}</definedName>
    <definedName name="BIGC1" localSheetId="1" hidden="1">{#N/A,#N/A,TRUE,"Str.";#N/A,#N/A,TRUE,"Steel &amp; Roof";#N/A,#N/A,TRUE,"Arc.";#N/A,#N/A,TRUE,"Preliminary";#N/A,#N/A,TRUE,"Sum_Prelim"}</definedName>
    <definedName name="BIGC1" hidden="1">{#N/A,#N/A,TRUE,"Str.";#N/A,#N/A,TRUE,"Steel &amp; Roof";#N/A,#N/A,TRUE,"Arc.";#N/A,#N/A,TRUE,"Preliminary";#N/A,#N/A,TRUE,"Sum_Prelim"}</definedName>
    <definedName name="bk" localSheetId="6" hidden="1">{"cashflow",#N/A,FALSE,"cash flow"}</definedName>
    <definedName name="bk" localSheetId="0" hidden="1">{"cashflow",#N/A,FALSE,"cash flow"}</definedName>
    <definedName name="bk" localSheetId="1" hidden="1">{"cashflow",#N/A,FALSE,"cash flow"}</definedName>
    <definedName name="bk" hidden="1">{"cashflow",#N/A,FALSE,"cash flow"}</definedName>
    <definedName name="BLE1AA">[18]JUNE1!$A$216:$E$235</definedName>
    <definedName name="BLE2AA">[18]JUNE1!$A$237:$E$248</definedName>
    <definedName name="BLEA1XX">'[91]7251-02000-02252'!#REF!</definedName>
    <definedName name="BLEA2XX">'[91]7251-02000-02252'!#REF!</definedName>
    <definedName name="block1">[92]CODE!$A$2:$B$401</definedName>
    <definedName name="block3">'[92]Mat Code'!$A$2:$B$2081</definedName>
    <definedName name="block4">[93]Sheet1!$A$2:$B$2081</definedName>
    <definedName name="BLOW4502">'[2]C-1'!$A$1:$IV$5</definedName>
    <definedName name="bludeck">#REF!</definedName>
    <definedName name="BN">'[94]????-??'!#REF!</definedName>
    <definedName name="bo">'[95]9'!$A$1:$K$53</definedName>
    <definedName name="BookPeriod">'[96]K-4A'!#REF!</definedName>
    <definedName name="BookPeriodBUIMPR">'[96]K-4C'!#REF!</definedName>
    <definedName name="BookPeriodFURFBS">'[96]K-4K'!#REF!</definedName>
    <definedName name="BookPeriodFUROTH">'[96]K-4L'!#REF!</definedName>
    <definedName name="BookPeriodGMAPAR">'[96]K-4F'!#REF!</definedName>
    <definedName name="BookPeriodMOCKUP">'[96]K-4I'!#REF!</definedName>
    <definedName name="BookPeriodMOTVEH">'[96]K-4H'!#REF!</definedName>
    <definedName name="BookPeriodOFFQUO">'[96]K-4D'!#REF!</definedName>
    <definedName name="BookPeriodOFFURO">'[96]K-4E'!#REF!</definedName>
    <definedName name="BookPeriodOFIMPO">'[96]K-4B'!#REF!</definedName>
    <definedName name="BookPeriodQSEQUP">'[96]K-4J'!#REF!</definedName>
    <definedName name="BookPriorBUILDI">'[96]K-4A'!#REF!</definedName>
    <definedName name="BookPriorBUIMPR">'[96]K-4C'!#REF!</definedName>
    <definedName name="BOQNEW">NA()</definedName>
    <definedName name="BR_Resou">[97]ecc_res!#REF!</definedName>
    <definedName name="BRANCH1">[98]Data!$A$57:$A$65</definedName>
    <definedName name="BSALE">#REF!</definedName>
    <definedName name="bswip">#REF!</definedName>
    <definedName name="Building">[99]BUILD95!$AF$9:$AF$17</definedName>
    <definedName name="BuiltIn_AutoFilter___6">#REF!</definedName>
    <definedName name="BuiltIn_Print_Area___0">#REF!</definedName>
    <definedName name="BuiltIn_Print_Titles___0">#N/A</definedName>
    <definedName name="Button_1">"MAT_PRICE_Sheet1_List"</definedName>
    <definedName name="Button_8">"สรุป_KPI_PJ_11_ช่างสุระชัย_List"</definedName>
    <definedName name="buyh">#REF!</definedName>
    <definedName name="BVPS">#REF!</definedName>
    <definedName name="C_">#REF!</definedName>
    <definedName name="CA" localSheetId="6" hidden="1">{#N/A,#N/A,TRUE,"SUM";#N/A,#N/A,TRUE,"EE";#N/A,#N/A,TRUE,"AC";#N/A,#N/A,TRUE,"SN"}</definedName>
    <definedName name="CA" localSheetId="0" hidden="1">{#N/A,#N/A,TRUE,"SUM";#N/A,#N/A,TRUE,"EE";#N/A,#N/A,TRUE,"AC";#N/A,#N/A,TRUE,"SN"}</definedName>
    <definedName name="CA" localSheetId="1" hidden="1">{#N/A,#N/A,TRUE,"SUM";#N/A,#N/A,TRUE,"EE";#N/A,#N/A,TRUE,"AC";#N/A,#N/A,TRUE,"SN"}</definedName>
    <definedName name="CA" hidden="1">{#N/A,#N/A,TRUE,"SUM";#N/A,#N/A,TRUE,"EE";#N/A,#N/A,TRUE,"AC";#N/A,#N/A,TRUE,"SN"}</definedName>
    <definedName name="CA_CASH">#REF!</definedName>
    <definedName name="CA_RECS">#REF!</definedName>
    <definedName name="CA_STK">#REF!</definedName>
    <definedName name="CAA">#REF!</definedName>
    <definedName name="Cal" localSheetId="6" hidden="1">{"conso",#N/A,FALSE,"cash flow"}</definedName>
    <definedName name="Cal" localSheetId="0" hidden="1">{"conso",#N/A,FALSE,"cash flow"}</definedName>
    <definedName name="Cal" localSheetId="1" hidden="1">{"conso",#N/A,FALSE,"cash flow"}</definedName>
    <definedName name="Cal" hidden="1">{"conso",#N/A,FALSE,"cash flow"}</definedName>
    <definedName name="Cal.Dep." localSheetId="6" hidden="1">{"cashflow",#N/A,FALSE,"cash flow"}</definedName>
    <definedName name="Cal.Dep." localSheetId="0" hidden="1">{"cashflow",#N/A,FALSE,"cash flow"}</definedName>
    <definedName name="Cal.Dep." localSheetId="1" hidden="1">{"cashflow",#N/A,FALSE,"cash flow"}</definedName>
    <definedName name="Cal.Dep." hidden="1">{"cashflow",#N/A,FALSE,"cash flow"}</definedName>
    <definedName name="CAP">#REF!</definedName>
    <definedName name="Capacity__cu.m">#REF!</definedName>
    <definedName name="CAPEX">#REF!</definedName>
    <definedName name="care">#REF!</definedName>
    <definedName name="cas">[75]เงินกู้ธนชาติ!$F$15</definedName>
    <definedName name="case">[100]data!$C$1</definedName>
    <definedName name="cash">#REF!</definedName>
    <definedName name="Cash_Flow">#REF!</definedName>
    <definedName name="CashandBank">#REF!</definedName>
    <definedName name="Cashflow">#REF!</definedName>
    <definedName name="Cashflow_Statement">#REF!</definedName>
    <definedName name="Cashflow1">#REF!</definedName>
    <definedName name="CashflowStt">#REF!</definedName>
    <definedName name="CAU1XX">'[91]7251-02000-02252'!#REF!</definedName>
    <definedName name="CAU2XX">'[91]7251-02000-02252'!#REF!</definedName>
    <definedName name="CAUS1AA">[18]JUNE1!$A$477:$E$489</definedName>
    <definedName name="CAUS2AA">[18]JUNE1!$A$491:$E$504</definedName>
    <definedName name="cb">#REF!</definedName>
    <definedName name="CBTypeAT">NA()</definedName>
    <definedName name="CBTypeAT_5">NA()</definedName>
    <definedName name="CBTypeBJ">NA()</definedName>
    <definedName name="CBTypeBJ_5">NA()</definedName>
    <definedName name="CBTypeP1">NA()</definedName>
    <definedName name="CBTypeP1_5">NA()</definedName>
    <definedName name="cc">#REF!</definedName>
    <definedName name="ccc" localSheetId="6" hidden="1">{"PRINT_EST",#N/A,FALSE,"ESTMON"}</definedName>
    <definedName name="ccc" localSheetId="0" hidden="1">{"PRINT_EST",#N/A,FALSE,"ESTMON"}</definedName>
    <definedName name="ccc" localSheetId="1" hidden="1">{"PRINT_EST",#N/A,FALSE,"ESTMON"}</definedName>
    <definedName name="ccc" hidden="1">{"PRINT_EST",#N/A,FALSE,"ESTMON"}</definedName>
    <definedName name="cccc" localSheetId="6" hidden="1">{"PRINT_EST",#N/A,FALSE,"ESTMON"}</definedName>
    <definedName name="cccc" localSheetId="0" hidden="1">{"PRINT_EST",#N/A,FALSE,"ESTMON"}</definedName>
    <definedName name="cccc" localSheetId="1" hidden="1">{"PRINT_EST",#N/A,FALSE,"ESTMON"}</definedName>
    <definedName name="cccc" hidden="1">{"PRINT_EST",#N/A,FALSE,"ESTMON"}</definedName>
    <definedName name="CCNEW">NA()</definedName>
    <definedName name="cd">#REF!</definedName>
    <definedName name="CDC">#REF!</definedName>
    <definedName name="CDCAA">[19]JUNE1!$I$292:$J$311</definedName>
    <definedName name="CDCXX">'[70]7251-06540'!#REF!</definedName>
    <definedName name="cdu" localSheetId="6" hidden="1">{#N/A,#N/A,FALSE,"COVER.XLS";#N/A,#N/A,FALSE,"RACT1.XLS";#N/A,#N/A,FALSE,"RACT2.XLS";#N/A,#N/A,FALSE,"ECCMP";#N/A,#N/A,FALSE,"WELDER.XLS"}</definedName>
    <definedName name="cdu" localSheetId="0" hidden="1">{#N/A,#N/A,FALSE,"COVER.XLS";#N/A,#N/A,FALSE,"RACT1.XLS";#N/A,#N/A,FALSE,"RACT2.XLS";#N/A,#N/A,FALSE,"ECCMP";#N/A,#N/A,FALSE,"WELDER.XLS"}</definedName>
    <definedName name="cdu" localSheetId="1" hidden="1">{#N/A,#N/A,FALSE,"COVER.XLS";#N/A,#N/A,FALSE,"RACT1.XLS";#N/A,#N/A,FALSE,"RACT2.XLS";#N/A,#N/A,FALSE,"ECCMP";#N/A,#N/A,FALSE,"WELDER.XLS"}</definedName>
    <definedName name="cdu" hidden="1">{#N/A,#N/A,FALSE,"COVER.XLS";#N/A,#N/A,FALSE,"RACT1.XLS";#N/A,#N/A,FALSE,"RACT2.XLS";#N/A,#N/A,FALSE,"ECCMP";#N/A,#N/A,FALSE,"WELDER.XLS"}</definedName>
    <definedName name="CDZ">#REF!</definedName>
    <definedName name="ce">[101]노무비!#REF!</definedName>
    <definedName name="CELLNOTE4">[101]노무비!#REF!</definedName>
    <definedName name="CELLNOTE5">[102]노무비!#REF!</definedName>
    <definedName name="CELLNOTE6">[101]노무비!#REF!</definedName>
    <definedName name="cellnotes">[102]노무비!#REF!</definedName>
    <definedName name="CENTERCO">'[103]Cost center'!$A$73:$A$92</definedName>
    <definedName name="CENTEROP">#REF!</definedName>
    <definedName name="cf" localSheetId="6" hidden="1">{"cashflow",#N/A,FALSE,"cash flow"}</definedName>
    <definedName name="cf" localSheetId="0" hidden="1">{"cashflow",#N/A,FALSE,"cash flow"}</definedName>
    <definedName name="cf" localSheetId="1" hidden="1">{"cashflow",#N/A,FALSE,"cash flow"}</definedName>
    <definedName name="cf" hidden="1">{"cashflow",#N/A,FALSE,"cash flow"}</definedName>
    <definedName name="CF_ASSOC">#REF!</definedName>
    <definedName name="CF_CTP">#REF!</definedName>
    <definedName name="CF_DEPR">#REF!</definedName>
    <definedName name="CF_GAIN_LOSS">#REF!</definedName>
    <definedName name="CF_PBT">#REF!</definedName>
    <definedName name="CF_TRADING_GOODS">[104]ยอดคงเหลือ!$D$130:$H$137,[104]ยอดคงเหลือ!$D$141:$H$145,[104]ยอดคงเหลือ!$D$147:$H$147,[104]ยอดคงเหลือ!$D$149:$H$151,[104]ยอดคงเหลือ!$D$153:$H$156</definedName>
    <definedName name="CF_WC">#REF!</definedName>
    <definedName name="cfa">#REF!</definedName>
    <definedName name="cfb">#REF!</definedName>
    <definedName name="cfc">#REF!</definedName>
    <definedName name="cfd">#REF!</definedName>
    <definedName name="cfdxc">#REF!</definedName>
    <definedName name="CFF">#REF!</definedName>
    <definedName name="cfg">'[53]เงินกู้ MGC'!$F$15</definedName>
    <definedName name="CFPS">#REF!</definedName>
    <definedName name="cfxc">#REF!</definedName>
    <definedName name="cg">#REF!</definedName>
    <definedName name="cgfhjbklm">#REF!</definedName>
    <definedName name="cghjb">#REF!</definedName>
    <definedName name="cghjk">#REF!</definedName>
    <definedName name="cghjto7ify7u" localSheetId="6" hidden="1">{"revsale",#N/A,FALSE,"REV-ยุพดี"}</definedName>
    <definedName name="cghjto7ify7u" localSheetId="0" hidden="1">{"revsale",#N/A,FALSE,"REV-ยุพดี"}</definedName>
    <definedName name="cghjto7ify7u" localSheetId="1" hidden="1">{"revsale",#N/A,FALSE,"REV-ยุพดี"}</definedName>
    <definedName name="cghjto7ify7u" hidden="1">{"revsale",#N/A,FALSE,"REV-ยุพดี"}</definedName>
    <definedName name="chai" localSheetId="6" hidden="1">{"conso",#N/A,FALSE,"cash flow"}</definedName>
    <definedName name="chai" localSheetId="0" hidden="1">{"conso",#N/A,FALSE,"cash flow"}</definedName>
    <definedName name="chai" localSheetId="1" hidden="1">{"conso",#N/A,FALSE,"cash flow"}</definedName>
    <definedName name="chai" hidden="1">{"conso",#N/A,FALSE,"cash flow"}</definedName>
    <definedName name="channelexpense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annelexpense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annelexpense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annelexpense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DI">[16]Feb!#REF!</definedName>
    <definedName name="CHDI1">[16]Feb!#REF!</definedName>
    <definedName name="CHDI3">[16]Mar!#REF!</definedName>
    <definedName name="CHDI4">[16]Apr!#REF!</definedName>
    <definedName name="CHDI5">[16]May!#REF!</definedName>
    <definedName name="CHDI6">[18]June!$A$364:$B$367</definedName>
    <definedName name="CHE">[16]Feb!#REF!</definedName>
    <definedName name="CHEAA">[18]JUNE1!$A$523:$E$565</definedName>
    <definedName name="CHECKLIST">#REF!</definedName>
    <definedName name="chet" localSheetId="6">IF(Loan_Amount*Interest_Rate*Loan_Years*Loan_Start&gt;0,1,0)</definedName>
    <definedName name="chet" localSheetId="0">IF(Loan_Amount*Interest_Rate*Loan_Years*Loan_Start&gt;0,1,0)</definedName>
    <definedName name="chet" localSheetId="1">IF(Loan_Amount*Interest_Rate*Loan_Years*Loan_Start&gt;0,1,0)</definedName>
    <definedName name="chet">IF(Loan_Amount*Interest_Rate*Loan_Years*Loan_Start&gt;0,1,0)</definedName>
    <definedName name="chet1" localSheetId="6">#REF!</definedName>
    <definedName name="chet1">#REF!</definedName>
    <definedName name="CHEXX" localSheetId="6">'[91]7251-02000-02252'!#REF!</definedName>
    <definedName name="CHEXX">'[91]7251-02000-02252'!#REF!</definedName>
    <definedName name="Chief" localSheetId="6">#REF!</definedName>
    <definedName name="Chief">#REF!</definedName>
    <definedName name="chin" localSheetId="6">#REF!</definedName>
    <definedName name="chin">#REF!</definedName>
    <definedName name="CHIP11" localSheetId="6">[16]Feb!#REF!</definedName>
    <definedName name="CHIP11">[16]Feb!#REF!</definedName>
    <definedName name="CHIP12" localSheetId="6">[16]Feb!#REF!</definedName>
    <definedName name="CHIP12">[16]Feb!#REF!</definedName>
    <definedName name="CHIP13" localSheetId="6">[16]Mar!#REF!</definedName>
    <definedName name="CHIP13">[16]Mar!#REF!</definedName>
    <definedName name="CHIP14" localSheetId="6">[16]Apr!#REF!</definedName>
    <definedName name="CHIP14">[16]Apr!#REF!</definedName>
    <definedName name="CHIP15" localSheetId="6">[16]May!#REF!</definedName>
    <definedName name="CHIP15">[16]May!#REF!</definedName>
    <definedName name="CHIP16">[18]June!$A$87:$B$98</definedName>
    <definedName name="CHIP21">[16]Feb!#REF!</definedName>
    <definedName name="CHIP22">[16]Feb!#REF!</definedName>
    <definedName name="CHIP23">[16]Mar!#REF!</definedName>
    <definedName name="CHIP24">[16]Apr!#REF!</definedName>
    <definedName name="CHIP25">[16]May!#REF!</definedName>
    <definedName name="CHIP26">[18]June!$A$101:$B$104</definedName>
    <definedName name="CHIP2XX">'[91]7251-02000-02252'!#REF!</definedName>
    <definedName name="CHIPXX">'[91]7251-02000-02252'!#REF!</definedName>
    <definedName name="chjcghj" localSheetId="6" hidden="1">{"PRINT_EST",#N/A,FALSE,"ESTMON"}</definedName>
    <definedName name="chjcghj" localSheetId="0" hidden="1">{"PRINT_EST",#N/A,FALSE,"ESTMON"}</definedName>
    <definedName name="chjcghj" localSheetId="1" hidden="1">{"PRINT_EST",#N/A,FALSE,"ESTMON"}</definedName>
    <definedName name="chjcghj" hidden="1">{"PRINT_EST",#N/A,FALSE,"ESTMON"}</definedName>
    <definedName name="CHLAA">[18]JUNE1!$A$567:$E$579</definedName>
    <definedName name="CHLDAA">[18]JUNE1!$A$581:$E$592</definedName>
    <definedName name="CHLDXX">'[91]7251-02000-02252'!#REF!</definedName>
    <definedName name="CHLOR">[16]Feb!#REF!</definedName>
    <definedName name="CHLOR1">[16]Feb!#REF!</definedName>
    <definedName name="CHLOR3">[16]Mar!#REF!</definedName>
    <definedName name="CHLOR4">[16]Apr!#REF!</definedName>
    <definedName name="CHLOR5">[16]May!#REF!</definedName>
    <definedName name="CHLOR6">[18]June!$A$357:$B$361</definedName>
    <definedName name="CHLXX">'[91]7251-02000-02252'!#REF!</definedName>
    <definedName name="cholla">#REF!</definedName>
    <definedName name="CHOP1AA">[18]JUNE1!$A$114:$E$138</definedName>
    <definedName name="CHOP2AA">[18]JUNE1!$A$140:$E$150</definedName>
    <definedName name="CHOPPER">[16]Feb!#REF!</definedName>
    <definedName name="CHOPPER1">[16]Feb!#REF!</definedName>
    <definedName name="CHOPPER3">[16]Mar!#REF!</definedName>
    <definedName name="CHOPPER4">[16]Apr!#REF!</definedName>
    <definedName name="CHOPPER5">[16]May!#REF!</definedName>
    <definedName name="cisco_dscnt">#REF!</definedName>
    <definedName name="CIVIL">[16]Feb!#REF!</definedName>
    <definedName name="CIVIL1">[16]Feb!#REF!</definedName>
    <definedName name="CIVIL3">[16]Mar!#REF!</definedName>
    <definedName name="CIVIL4">[16]Apr!#REF!</definedName>
    <definedName name="CIVIL5">[16]May!#REF!</definedName>
    <definedName name="cjccf">[105]BUILD95!$Z$9:$Z$17</definedName>
    <definedName name="CL">#REF!</definedName>
    <definedName name="CL_DEBT">#REF!</definedName>
    <definedName name="CL_PAY">#REF!</definedName>
    <definedName name="CLIENT">'[106]C001-Lead'!#REF!</definedName>
    <definedName name="CLIENT_NAME">[107]Ratio!#REF!</definedName>
    <definedName name="CM">#REF!</definedName>
    <definedName name="cmd">#REF!</definedName>
    <definedName name="cmfd">[39]total!#REF!</definedName>
    <definedName name="cmfv" localSheetId="6">[39]total!#REF!,[39]total!#REF!,[39]total!#REF!,[39]total!#REF!,[39]total!#REF!,[39]total!#REF!,[39]total!#REF!,[39]total!#REF!,[39]total!#REF!,[39]total!#REF!,[39]total!#REF!,[39]total!#REF!,[39]total!#REF!,[39]total!#REF!,[39]total!#REF!,[39]total!#REF!,[39]total!#REF!</definedName>
    <definedName name="cmfv">[39]total!#REF!,[39]total!#REF!,[39]total!#REF!,[39]total!#REF!,[39]total!#REF!,[39]total!#REF!,[39]total!#REF!,[39]total!#REF!,[39]total!#REF!,[39]total!#REF!,[39]total!#REF!,[39]total!#REF!,[39]total!#REF!,[39]total!#REF!,[39]total!#REF!,[39]total!#REF!,[39]total!#REF!</definedName>
    <definedName name="cmv" localSheetId="6">[39]total!$C$4:$L$8,[39]total!$C$10:$L$18,[39]total!$C$33:$L$35,[39]total!$C$37:$L$37,[39]total!$C$40:$L$43,[39]total!$C$54:$L$71,[39]total!$C$73:$L$81,[39]total!$C$83:$L$89,[39]total!$C$99:$L$107,[39]total!$C$115:$L$117,[39]total!#REF!,[39]total!$C$120:$L$121,[39]total!#REF!,[39]total!$C$123:$L$126,[39]total!$C$139:$L$144,[39]total!$Q$4:$V$12,[39]total!$Q$22:$S$28,[39]total!$Q$34:$S$34,[39]total!$P$35:$S$59</definedName>
    <definedName name="cmv">[39]total!$C$4:$L$8,[39]total!$C$10:$L$18,[39]total!$C$33:$L$35,[39]total!$C$37:$L$37,[39]total!$C$40:$L$43,[39]total!$C$54:$L$71,[39]total!$C$73:$L$81,[39]total!$C$83:$L$89,[39]total!$C$99:$L$107,[39]total!$C$115:$L$117,[39]total!#REF!,[39]total!$C$120:$L$121,[39]total!#REF!,[39]total!$C$123:$L$126,[39]total!$C$139:$L$144,[39]total!$Q$4:$V$12,[39]total!$Q$22:$S$28,[39]total!$Q$34:$S$34,[39]total!$P$35:$S$59</definedName>
    <definedName name="CNT_RECON_DTL">#REF!</definedName>
    <definedName name="code">#REF!</definedName>
    <definedName name="code_sale">'[108]BB(ADO)'!#REF!</definedName>
    <definedName name="code_sale2">[109]Update!$A$6:$H$504</definedName>
    <definedName name="code1">#REF!</definedName>
    <definedName name="Coedfjoaesf" localSheetId="6" hidden="1">{"cashflow",#N/A,FALSE,"cash flow"}</definedName>
    <definedName name="Coedfjoaesf" localSheetId="0" hidden="1">{"cashflow",#N/A,FALSE,"cash flow"}</definedName>
    <definedName name="Coedfjoaesf" localSheetId="1" hidden="1">{"cashflow",#N/A,FALSE,"cash flow"}</definedName>
    <definedName name="Coedfjoaesf" hidden="1">{"cashflow",#N/A,FALSE,"cash flow"}</definedName>
    <definedName name="Coll">'[110]Audit '!#REF!</definedName>
    <definedName name="ColorArea">#REF!</definedName>
    <definedName name="Combine">#REF!</definedName>
    <definedName name="COMMISION">#REF!</definedName>
    <definedName name="COMMISSION">#REF!</definedName>
    <definedName name="Company">'[111]0-Basics'!$B$2</definedName>
    <definedName name="Company_name">[88]Front!$D$7</definedName>
    <definedName name="compare">#REF!</definedName>
    <definedName name="Complex">[112]Input!$A$119:$B$129</definedName>
    <definedName name="Condo">"Condo"</definedName>
    <definedName name="Cons">#REF!</definedName>
    <definedName name="Cons_">#REF!</definedName>
    <definedName name="Cont">[113]Assumptions!$B$79</definedName>
    <definedName name="CONTIN">#REF!</definedName>
    <definedName name="Contin_5">NA()</definedName>
    <definedName name="COOLXX">'[91]7251-02000-02252'!#REF!</definedName>
    <definedName name="COPY_YTD">[114]!COPY_YTD</definedName>
    <definedName name="cost">#REF!</definedName>
    <definedName name="cost_lab">#REF!</definedName>
    <definedName name="cost_mat">#REF!</definedName>
    <definedName name="cost_per_unit">#REF!</definedName>
    <definedName name="COSTCT">[98]Data!$J$1:$J$298</definedName>
    <definedName name="CostofSales">#REF!</definedName>
    <definedName name="COTO">[16]Feb!#REF!</definedName>
    <definedName name="COTO1">[16]Feb!#REF!</definedName>
    <definedName name="COTO3">[16]Mar!#REF!</definedName>
    <definedName name="COTO4">[16]Apr!#REF!</definedName>
    <definedName name="COTO5">[16]May!#REF!</definedName>
    <definedName name="COTO6">[18]June!$A$379:$B$379</definedName>
    <definedName name="COTOXX">'[91]7251-02000-02252'!#REF!</definedName>
    <definedName name="Country">'[111]0-Basics'!$B$1</definedName>
    <definedName name="CPP" localSheetId="6" hidden="1">{"cashflow",#N/A,FALSE,"cash flow"}</definedName>
    <definedName name="CPP" localSheetId="0" hidden="1">{"cashflow",#N/A,FALSE,"cash flow"}</definedName>
    <definedName name="CPP" localSheetId="1" hidden="1">{"cashflow",#N/A,FALSE,"cash flow"}</definedName>
    <definedName name="CPP" hidden="1">{"cashflow",#N/A,FALSE,"cash flow"}</definedName>
    <definedName name="CR">#REF!</definedName>
    <definedName name="CRa">#REF!</definedName>
    <definedName name="CRb">#REF!</definedName>
    <definedName name="csDesignMode">1</definedName>
    <definedName name="CSODJWO" localSheetId="6" hidden="1">{#N/A,#N/A,TRUE,"SUM";#N/A,#N/A,TRUE,"EE";#N/A,#N/A,TRUE,"AC";#N/A,#N/A,TRUE,"SN"}</definedName>
    <definedName name="CSODJWO" localSheetId="0" hidden="1">{#N/A,#N/A,TRUE,"SUM";#N/A,#N/A,TRUE,"EE";#N/A,#N/A,TRUE,"AC";#N/A,#N/A,TRUE,"SN"}</definedName>
    <definedName name="CSODJWO" localSheetId="1" hidden="1">{#N/A,#N/A,TRUE,"SUM";#N/A,#N/A,TRUE,"EE";#N/A,#N/A,TRUE,"AC";#N/A,#N/A,TRUE,"SN"}</definedName>
    <definedName name="CSODJWO" hidden="1">{#N/A,#N/A,TRUE,"SUM";#N/A,#N/A,TRUE,"EE";#N/A,#N/A,TRUE,"AC";#N/A,#N/A,TRUE,"SN"}</definedName>
    <definedName name="CTI_TOWER_FL.18__191_54_57RATCHADAPISEK_RD.__KHLONG_TOEI__BKK_10110">#REF!</definedName>
    <definedName name="CTOWER">[16]Feb!#REF!</definedName>
    <definedName name="CTOWER1">[16]Feb!#REF!</definedName>
    <definedName name="CTOWER3">[16]Mar!#REF!</definedName>
    <definedName name="CTOWER4">[16]Apr!#REF!</definedName>
    <definedName name="CTOWER5">[16]May!#REF!</definedName>
    <definedName name="CTOWER6">[18]June!$A$320:$B$322</definedName>
    <definedName name="culcnmc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culcnmc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culcnmc" localSheetId="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culcnmc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cur">[88]Front!$D$11</definedName>
    <definedName name="Cur_AccDepre_Building">[80]BUILD95!$AQ$9:$AQ$17</definedName>
    <definedName name="Cur_NBV_Building">[80]BUILD95!$AR$9:$AR$17</definedName>
    <definedName name="CurPortLoan">#REF!</definedName>
    <definedName name="Currency">'[111]0-Basics'!$B$3</definedName>
    <definedName name="CURVE" localSheetId="6" hidden="1">{#N/A,#N/A,FALSE,"COVER1.XLS ";#N/A,#N/A,FALSE,"RACT1.XLS";#N/A,#N/A,FALSE,"RACT2.XLS";#N/A,#N/A,FALSE,"ECCMP";#N/A,#N/A,FALSE,"WELDER.XLS"}</definedName>
    <definedName name="CURVE" localSheetId="0" hidden="1">{#N/A,#N/A,FALSE,"COVER1.XLS ";#N/A,#N/A,FALSE,"RACT1.XLS";#N/A,#N/A,FALSE,"RACT2.XLS";#N/A,#N/A,FALSE,"ECCMP";#N/A,#N/A,FALSE,"WELDER.XLS"}</definedName>
    <definedName name="CURVE" localSheetId="1" hidden="1">{#N/A,#N/A,FALSE,"COVER1.XLS ";#N/A,#N/A,FALSE,"RACT1.XLS";#N/A,#N/A,FALSE,"RACT2.XLS";#N/A,#N/A,FALSE,"ECCMP";#N/A,#N/A,FALSE,"WELDER.XLS"}</definedName>
    <definedName name="CURVE" hidden="1">{#N/A,#N/A,FALSE,"COVER1.XLS ";#N/A,#N/A,FALSE,"RACT1.XLS";#N/A,#N/A,FALSE,"RACT2.XLS";#N/A,#N/A,FALSE,"ECCMP";#N/A,#N/A,FALSE,"WELDER.XLS"}</definedName>
    <definedName name="CUSTOMER">[115]CUSTOMER!$A$1:$B$30</definedName>
    <definedName name="CUSTOMERS">[76]CUSTOMER!$A$1:$B$30</definedName>
    <definedName name="CUTTOMER">[115]CUSTOMER!$A$1:$B$30</definedName>
    <definedName name="cvccc">[16]Feb!#REF!</definedName>
    <definedName name="cvdca">#REF!</definedName>
    <definedName name="CVT">#REF!</definedName>
    <definedName name="cxvb">#REF!</definedName>
    <definedName name="CY_Accounts_Receivable">#REF!</definedName>
    <definedName name="CY_Cash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ET_PROFIT">#REF!</definedName>
    <definedName name="CY_Net_Revenue">#REF!</definedName>
    <definedName name="CY_Operating_Income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ained_Earnings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Working_Capital">#REF!</definedName>
    <definedName name="D">#REF!</definedName>
    <definedName name="D_Purchased_Vehicles">'[116]K-5'!#REF!</definedName>
    <definedName name="d_w">#REF!</definedName>
    <definedName name="da">#REF!</definedName>
    <definedName name="DA0">#REF!</definedName>
    <definedName name="DAE">#REF!</definedName>
    <definedName name="danai">#REF!</definedName>
    <definedName name="dang" localSheetId="6">#REF!,#REF!,#REF!,#REF!,#REF!,#REF!,#REF!,#REF!,#REF!,#REF!,#REF!,#REF!,#REF!,#REF!,#REF!,#REF!,#REF!</definedName>
    <definedName name="dang">#REF!,#REF!,#REF!,#REF!,#REF!,#REF!,#REF!,#REF!,#REF!,#REF!,#REF!,#REF!,#REF!,#REF!,#REF!,#REF!,#REF!</definedName>
    <definedName name="Data" localSheetId="6">#REF!</definedName>
    <definedName name="Data">#REF!</definedName>
    <definedName name="data_1">#REF!</definedName>
    <definedName name="DATA_CH_01">'[117]DATA-CH'!$C$11,'[117]DATA-CH'!$C$19,'[117]DATA-CH'!$C$27,'[117]DATA-CH'!$C$35,'[117]DATA-CH'!$C$43,'[117]DATA-CH'!$C$51,'[117]DATA-CH'!$C$61,'[117]DATA-CH'!$C$70,'[117]DATA-CH'!$C$80,'[117]DATA-CH'!$C$87,'[117]DATA-CH'!$C$95,'[117]DATA-CH'!$C$104,'[117]DATA-CH'!$C$113,'[117]DATA-CH'!$C$122</definedName>
    <definedName name="DATA_CH_02">'[117]DATA-CH'!$C$132,'[117]DATA-CH'!$C$142,'[117]DATA-CH'!$C$151,'[117]DATA-CH'!$C$161,'[117]DATA-CH'!$C$168,'[117]DATA-CH'!$C$173,'[117]DATA-CH'!$C$178,'[117]DATA-CH'!$C$183</definedName>
    <definedName name="DATA_CH1">'[117]DATA-CH'!$B$4:$C$8,'[117]DATA-CH'!$B$12:$C$16,'[117]DATA-CH'!$B$20:$C$24,'[117]DATA-CH'!$B$28:$C$32,'[117]DATA-CH'!$B$36:$C$40</definedName>
    <definedName name="DATA_CH2">'[117]DATA-CH'!$B$44:$C$48,'[117]DATA-CH'!$B$52:$C$58,'[117]DATA-CH'!$B$62:$C$67,'[117]DATA-CH'!$B$71:$C$77,'[117]DATA-CH'!$B$81:$C$84,'[117]DATA-CH'!$B$88:$C$91,'[117]DATA-CH'!$B$96:$C$101</definedName>
    <definedName name="DATA_CH3">'[117]DATA-CH'!$B$105:$C$110,'[117]DATA-CH'!$B$114:$C$118,'[117]DATA-CH'!$B$123:$C$128,'[117]DATA-CH'!$B$133:$C$139,'[117]DATA-CH'!$B$143:$C$147</definedName>
    <definedName name="DATA_CH4">'[117]DATA-CH'!$B$152:$C$156,'[117]DATA-CH'!$B$159:$C$159,'[117]DATA-CH'!$B$162:$C$165,'[117]DATA-CH'!$B$169:$C$170,'[117]DATA-CH'!$B$174:$C$175,'[117]DATA-CH'!$B$179:$C$180,'[117]DATA-CH'!$B$184:$C$185</definedName>
    <definedName name="DATA_KR_01">'[117]DATA-KR'!$C$11,'[117]DATA-KR'!$C$19,'[117]DATA-KR'!$C$27,'[117]DATA-KR'!$C$35,'[117]DATA-KR'!$C$43,'[117]DATA-KR'!$C$51,'[117]DATA-KR'!$C$61,'[117]DATA-KR'!$C$70,'[117]DATA-KR'!$C$80,'[117]DATA-KR'!$C$87,'[117]DATA-KR'!$C$95,'[117]DATA-KR'!$C$104,'[117]DATA-KR'!$C$113,'[117]DATA-KR'!$C$122</definedName>
    <definedName name="DATA_KR_02">'[117]DATA-KR'!$C$132,'[117]DATA-KR'!$C$142,'[117]DATA-KR'!$C$151,'[117]DATA-KR'!$C$161,'[117]DATA-KR'!$C$168,'[117]DATA-KR'!$C$173,'[117]DATA-KR'!$C$178,'[117]DATA-KR'!$C$183</definedName>
    <definedName name="DATA_KR1">'[117]DATA-KR'!$B$4:$C$8,'[117]DATA-KR'!$B$12:$C$16,'[117]DATA-KR'!$B$20:$C$24,'[117]DATA-KR'!$B$28:$C$32,'[117]DATA-KR'!$B$36:$C$40</definedName>
    <definedName name="DATA_KR2">'[117]DATA-KR'!$B$44:$C$48,'[117]DATA-KR'!$B$52:$C$58,'[117]DATA-KR'!$B$62:$C$67,'[117]DATA-KR'!$B$71:$C$77,'[117]DATA-KR'!$B$81:$C$84,'[117]DATA-KR'!$B$88:$C$91,'[117]DATA-KR'!$B$96:$C$101</definedName>
    <definedName name="DATA_KR3">'[117]DATA-KR'!$B$105:$C$110,'[117]DATA-KR'!$B$114:$C$118,'[117]DATA-KR'!$B$123:$C$128,'[117]DATA-KR'!$B$133:$C$139,'[117]DATA-KR'!$B$143:$C$147</definedName>
    <definedName name="DATA_KR4">'[117]DATA-KR'!$B$152:$C$156,'[117]DATA-KR'!$B$159:$C$159,'[117]DATA-KR'!$B$162:$C$165,'[117]DATA-KR'!$B$169:$C$170,'[117]DATA-KR'!$B$174:$C$175,'[117]DATA-KR'!$B$179:$C$180,'[117]DATA-KR'!$B$184:$C$185</definedName>
    <definedName name="DATA_NS_01">'[117]DATA-NS'!$C$11,'[117]DATA-NS'!$C$19,'[117]DATA-NS'!$C$27,'[117]DATA-NS'!$C$35,'[117]DATA-NS'!$C$43,'[117]DATA-NS'!$C$51,'[117]DATA-NS'!$C$61,'[117]DATA-NS'!$C$70,'[117]DATA-NS'!$C$80,'[117]DATA-NS'!$C$87,'[117]DATA-NS'!$C$95,'[117]DATA-NS'!$C$104,'[117]DATA-NS'!$C$113,'[117]DATA-NS'!$C$122</definedName>
    <definedName name="DATA_NS_02">'[117]DATA-NS'!$C$132,'[117]DATA-NS'!$C$142,'[117]DATA-NS'!$C$151,'[117]DATA-NS'!$C$161,'[117]DATA-NS'!$C$168,'[117]DATA-NS'!$C$173,'[117]DATA-NS'!$C$178,'[117]DATA-NS'!$C$183</definedName>
    <definedName name="DATA_NS1">'[117]DATA-NS'!$B$4:$C$8,'[117]DATA-NS'!$B$12:$C$16,'[117]DATA-NS'!$B$20:$C$24,'[117]DATA-NS'!$B$28:$C$32,'[117]DATA-NS'!$B$36:$C$40</definedName>
    <definedName name="DATA_NS2">'[117]DATA-NS'!$B$44:$C$48,'[117]DATA-NS'!$B$52:$C$58,'[117]DATA-NS'!$B$62:$C$67,'[117]DATA-NS'!$B$71:$C$77,'[117]DATA-NS'!$B$81:$C$84,'[117]DATA-NS'!$B$88:$C$91,'[117]DATA-NS'!$B$96:$C$101</definedName>
    <definedName name="DATA_NS3">'[117]DATA-NS'!$B$105:$C$110,'[117]DATA-NS'!$B$114:$C$118,'[117]DATA-NS'!$B$123:$C$128,'[117]DATA-NS'!$B$133:$C$139,'[117]DATA-NS'!$B$143:$C$147</definedName>
    <definedName name="DATA_NS4">'[117]DATA-NS'!$B$152:$C$156,'[117]DATA-NS'!$B$159:$C$159,'[117]DATA-NS'!$B$162:$C$165,'[117]DATA-NS'!$B$169:$C$170,'[117]DATA-NS'!$B$174:$C$175,'[117]DATA-NS'!$B$179:$C$180,'[117]DATA-NS'!$B$184:$C$185</definedName>
    <definedName name="DATA_PT_01">'[117]DATA-PT'!$C$11,'[117]DATA-PT'!$C$19,'[117]DATA-PT'!$C$27,'[117]DATA-PT'!$C$35,'[117]DATA-PT'!$C$43,'[117]DATA-PT'!$C$51,'[117]DATA-PT'!$C$61,'[117]DATA-PT'!$C$70,'[117]DATA-PT'!$C$80,'[117]DATA-PT'!$C$87,'[117]DATA-PT'!$C$95,'[117]DATA-PT'!$C$104,'[117]DATA-PT'!$C$113,'[117]DATA-PT'!$C$122</definedName>
    <definedName name="DATA_PT_02">'[117]DATA-PT'!$C$132,'[117]DATA-PT'!$C$142,'[117]DATA-PT'!$C$151,'[117]DATA-PT'!$C$161,'[117]DATA-PT'!$C$168,'[117]DATA-PT'!$C$173,'[117]DATA-PT'!$C$178,'[117]DATA-PT'!$C$183</definedName>
    <definedName name="DATA_PT1">'[117]DATA-PT'!$B$4:$C$8,'[117]DATA-PT'!$B$12:$C$16,'[117]DATA-PT'!$B$20:$C$24,'[117]DATA-PT'!$B$28:$C$32,'[117]DATA-PT'!$B$36:$C$40</definedName>
    <definedName name="DATA_PT2">'[117]DATA-PT'!$B$44:$C$48,'[117]DATA-PT'!$B$52:$C$58,'[117]DATA-PT'!$B$62:$C$67,'[117]DATA-PT'!$B$71:$C$77,'[117]DATA-PT'!$B$81:$C$84,'[117]DATA-PT'!$B$88:$C$91,'[117]DATA-PT'!$B$96:$C$101</definedName>
    <definedName name="DATA_PT3">'[117]DATA-PT'!$B$105:$C$110,'[117]DATA-PT'!$B$114:$C$118,'[117]DATA-PT'!$B$123:$C$128,'[117]DATA-PT'!$B$133:$C$139,'[117]DATA-PT'!$B$143:$C$147</definedName>
    <definedName name="DATA_PT4">'[117]DATA-PT'!$B$152:$C$156,'[117]DATA-PT'!$B$159:$C$159,'[117]DATA-PT'!$B$162:$C$165,'[117]DATA-PT'!$B$169:$C$170,'[117]DATA-PT'!$B$174:$C$175,'[117]DATA-PT'!$B$179:$C$180,'[117]DATA-PT'!$B$184:$C$185</definedName>
    <definedName name="DATA_SR_01">'[117]DATA-SR'!$C$11,'[117]DATA-SR'!$C$19,'[117]DATA-SR'!$C$27,'[117]DATA-SR'!$C$35,'[117]DATA-SR'!$C$43,'[117]DATA-SR'!$C$51,'[117]DATA-SR'!$C$61,'[117]DATA-SR'!$C$70,'[117]DATA-SR'!$C$80,'[117]DATA-SR'!$C$87,'[117]DATA-SR'!$C$95,'[117]DATA-SR'!$C$104,'[117]DATA-SR'!$C$113,'[117]DATA-SR'!$C$122</definedName>
    <definedName name="DATA_SR_02">'[117]DATA-SR'!$C$132,'[117]DATA-SR'!$C$142,'[117]DATA-SR'!$C$151,'[117]DATA-SR'!$C$161,'[117]DATA-SR'!$C$168,'[117]DATA-SR'!$C$173,'[117]DATA-SR'!$C$178,'[117]DATA-SR'!$C$183</definedName>
    <definedName name="DATA_SR1">'[117]DATA-SR'!$B$4:$C$8,'[117]DATA-SR'!$B$12:$C$16,'[117]DATA-SR'!$B$20:$C$24,'[117]DATA-SR'!$B$28:$C$32,'[117]DATA-SR'!$B$36:$C$40</definedName>
    <definedName name="DATA_SR2">'[117]DATA-SR'!$B$44:$C$48,'[117]DATA-SR'!$B$52:$C$58,'[117]DATA-SR'!$B$62:$C$67,'[117]DATA-SR'!$B$71:$C$77,'[117]DATA-SR'!$B$81:$C$84,'[117]DATA-SR'!$B$88:$C$91,'[117]DATA-SR'!$B$96:$C$101</definedName>
    <definedName name="DATA_SR3">'[117]DATA-SR'!$B$105:$C$110,'[117]DATA-SR'!$B$114:$C$118,'[117]DATA-SR'!$B$123:$C$128,'[117]DATA-SR'!$B$133:$C$139,'[117]DATA-SR'!$B$143:$C$147</definedName>
    <definedName name="DATA_SR4">'[117]DATA-SR'!$B$152:$C$156,'[117]DATA-SR'!$B$159:$C$159,'[117]DATA-SR'!$B$162:$C$165,'[117]DATA-SR'!$B$169:$C$170,'[117]DATA-SR'!$B$174:$C$175,'[117]DATA-SR'!$B$179:$C$180,'[117]DATA-SR'!$B$184:$C$185</definedName>
    <definedName name="data_ข้อมูลดิบ">[118]ข้อมูลดิบ!$C$3:$I$172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2">[119]ค่าวัสดุ!$C:$F</definedName>
    <definedName name="DATA3">#REF!</definedName>
    <definedName name="DATA4">'[120]224140'!#REF!</definedName>
    <definedName name="DATA5">'[120]224140'!#REF!</definedName>
    <definedName name="DATA6">'[120]224140'!#REF!</definedName>
    <definedName name="DATA7">'[120]224140'!#REF!</definedName>
    <definedName name="DATA8">'[120]224140'!#REF!</definedName>
    <definedName name="DATA9">#REF!</definedName>
    <definedName name="_xlnm.Database">#REF!</definedName>
    <definedName name="databse">#REF!</definedName>
    <definedName name="DataLoan">#REF!</definedName>
    <definedName name="Datasort">#REF!</definedName>
    <definedName name="Date">#REF!</definedName>
    <definedName name="DATE1">#REF!</definedName>
    <definedName name="Date2">[121]ตั๋วเงินรับ!$F$1</definedName>
    <definedName name="Datee">[122]เงินกู้ธนชาติ!$G$2</definedName>
    <definedName name="dates">[123]ตั๋วเงินรับ!$F$1</definedName>
    <definedName name="DB_or_RB">IF([48]Structure!$G1=0,"-",IF([48]Structure!$G1&lt;=9,"RB",IF([48]Structure!$G1&gt;9,"DB")))</definedName>
    <definedName name="DC">#REF!</definedName>
    <definedName name="dd" localSheetId="6" hidden="1">{"conso",#N/A,FALSE,"cash flow"}</definedName>
    <definedName name="dd" localSheetId="0" hidden="1">{"conso",#N/A,FALSE,"cash flow"}</definedName>
    <definedName name="dd" localSheetId="1" hidden="1">{"conso",#N/A,FALSE,"cash flow"}</definedName>
    <definedName name="dd" hidden="1">{"conso",#N/A,FALSE,"cash flow"}</definedName>
    <definedName name="ddd">#REF!</definedName>
    <definedName name="dddd">#REF!</definedName>
    <definedName name="ddddd">#REF!</definedName>
    <definedName name="dddddddf">#REF!</definedName>
    <definedName name="ddefgwrgwrgv">#REF!</definedName>
    <definedName name="ddsdsds">#REF!</definedName>
    <definedName name="ddsdwd">#REF!</definedName>
    <definedName name="DE">#REF!</definedName>
    <definedName name="Debark24">[16]Apr!#REF!</definedName>
    <definedName name="DEBARK25">[16]May!#REF!</definedName>
    <definedName name="DEBARK26">[18]June!$A$81:$B$84</definedName>
    <definedName name="DEBARKAA">[18]JUNE1!$A$103:$E$112</definedName>
    <definedName name="DEBARKXX">'[91]7251-02000-02252'!#REF!</definedName>
    <definedName name="DEBT_CAP">#REF!</definedName>
    <definedName name="DEBT_EBITDA">#REF!</definedName>
    <definedName name="DEBTS">#REF!</definedName>
    <definedName name="DEC">[79]RECY!$N$5:$N$70</definedName>
    <definedName name="Dec_Building">[80]BUILD95!$AM$9:$AM$17</definedName>
    <definedName name="Deliv_d_Wood_Costs">#REF!</definedName>
    <definedName name="Depp" localSheetId="6" hidden="1">{"cashflow",#N/A,FALSE,"cash flow"}</definedName>
    <definedName name="Depp" localSheetId="0" hidden="1">{"cashflow",#N/A,FALSE,"cash flow"}</definedName>
    <definedName name="Depp" localSheetId="1" hidden="1">{"cashflow",#N/A,FALSE,"cash flow"}</definedName>
    <definedName name="Depp" hidden="1">{"cashflow",#N/A,FALSE,"cash flow"}</definedName>
    <definedName name="DEPR">#REF!</definedName>
    <definedName name="depre">#REF!</definedName>
    <definedName name="Depre_Building">[80]BUILD95!$AA$9:$AA$17</definedName>
    <definedName name="DEPSAA">[18]JUNE1!$A$336:$E$369</definedName>
    <definedName name="desc">[124]desc!$A$1:$C$255</definedName>
    <definedName name="description">#REF!</definedName>
    <definedName name="DESPXX">'[91]7251-02000-02252'!#REF!</definedName>
    <definedName name="DEWSLDW" localSheetId="6" hidden="1">{#N/A,#N/A,TRUE,"SUM";#N/A,#N/A,TRUE,"EE";#N/A,#N/A,TRUE,"AC";#N/A,#N/A,TRUE,"SN"}</definedName>
    <definedName name="DEWSLDW" localSheetId="0" hidden="1">{#N/A,#N/A,TRUE,"SUM";#N/A,#N/A,TRUE,"EE";#N/A,#N/A,TRUE,"AC";#N/A,#N/A,TRUE,"SN"}</definedName>
    <definedName name="DEWSLDW" localSheetId="1" hidden="1">{#N/A,#N/A,TRUE,"SUM";#N/A,#N/A,TRUE,"EE";#N/A,#N/A,TRUE,"AC";#N/A,#N/A,TRUE,"SN"}</definedName>
    <definedName name="DEWSLDW" hidden="1">{#N/A,#N/A,TRUE,"SUM";#N/A,#N/A,TRUE,"EE";#N/A,#N/A,TRUE,"AC";#N/A,#N/A,TRUE,"SN"}</definedName>
    <definedName name="df">NA()</definedName>
    <definedName name="dfcsdfc">'[125]C-3'!$R$2</definedName>
    <definedName name="DFDF">'[125]TrialBalance Q3-2002'!$A$1:$H$301</definedName>
    <definedName name="DFDFDS" localSheetId="6" hidden="1">{#N/A,#N/A,TRUE,"SUM";#N/A,#N/A,TRUE,"EE";#N/A,#N/A,TRUE,"AC";#N/A,#N/A,TRUE,"SN"}</definedName>
    <definedName name="DFDFDS" localSheetId="0" hidden="1">{#N/A,#N/A,TRUE,"SUM";#N/A,#N/A,TRUE,"EE";#N/A,#N/A,TRUE,"AC";#N/A,#N/A,TRUE,"SN"}</definedName>
    <definedName name="DFDFDS" localSheetId="1" hidden="1">{#N/A,#N/A,TRUE,"SUM";#N/A,#N/A,TRUE,"EE";#N/A,#N/A,TRUE,"AC";#N/A,#N/A,TRUE,"SN"}</definedName>
    <definedName name="DFDFDS" hidden="1">{#N/A,#N/A,TRUE,"SUM";#N/A,#N/A,TRUE,"EE";#N/A,#N/A,TRUE,"AC";#N/A,#N/A,TRUE,"SN"}</definedName>
    <definedName name="DFDFSDFSD" localSheetId="6" hidden="1">{#N/A,#N/A,TRUE,"SUM";#N/A,#N/A,TRUE,"EE";#N/A,#N/A,TRUE,"AC";#N/A,#N/A,TRUE,"SN"}</definedName>
    <definedName name="DFDFSDFSD" localSheetId="0" hidden="1">{#N/A,#N/A,TRUE,"SUM";#N/A,#N/A,TRUE,"EE";#N/A,#N/A,TRUE,"AC";#N/A,#N/A,TRUE,"SN"}</definedName>
    <definedName name="DFDFSDFSD" localSheetId="1" hidden="1">{#N/A,#N/A,TRUE,"SUM";#N/A,#N/A,TRUE,"EE";#N/A,#N/A,TRUE,"AC";#N/A,#N/A,TRUE,"SN"}</definedName>
    <definedName name="DFDFSDFSD" hidden="1">{#N/A,#N/A,TRUE,"SUM";#N/A,#N/A,TRUE,"EE";#N/A,#N/A,TRUE,"AC";#N/A,#N/A,TRUE,"SN"}</definedName>
    <definedName name="DFF" localSheetId="6" hidden="1">{#N/A,#N/A,TRUE,"SUM";#N/A,#N/A,TRUE,"EE";#N/A,#N/A,TRUE,"AC";#N/A,#N/A,TRUE,"SN"}</definedName>
    <definedName name="DFF" localSheetId="0" hidden="1">{#N/A,#N/A,TRUE,"SUM";#N/A,#N/A,TRUE,"EE";#N/A,#N/A,TRUE,"AC";#N/A,#N/A,TRUE,"SN"}</definedName>
    <definedName name="DFF" localSheetId="1" hidden="1">{#N/A,#N/A,TRUE,"SUM";#N/A,#N/A,TRUE,"EE";#N/A,#N/A,TRUE,"AC";#N/A,#N/A,TRUE,"SN"}</definedName>
    <definedName name="DFF" hidden="1">{#N/A,#N/A,TRUE,"SUM";#N/A,#N/A,TRUE,"EE";#N/A,#N/A,TRUE,"AC";#N/A,#N/A,TRUE,"SN"}</definedName>
    <definedName name="dfg" localSheetId="6">[126]total!#REF!,[126]total!#REF!,[126]total!#REF!,[126]total!#REF!,[126]total!#REF!,[126]total!#REF!,[126]total!#REF!,[126]total!#REF!,[126]total!#REF!,[126]total!#REF!,[126]total!#REF!,[126]total!#REF!,[126]total!#REF!,[126]total!#REF!,[126]total!#REF!</definedName>
    <definedName name="dfg">[126]total!#REF!,[126]total!#REF!,[126]total!#REF!,[126]total!#REF!,[126]total!#REF!,[126]total!#REF!,[126]total!#REF!,[126]total!#REF!,[126]total!#REF!,[126]total!#REF!,[126]total!#REF!,[126]total!#REF!,[126]total!#REF!,[126]total!#REF!,[126]total!#REF!</definedName>
    <definedName name="dfgf" localSheetId="6" hidden="1">{#N/A,#N/A,FALSE,"PM1";#N/A,#N/A,FALSE,"PM2";#N/A,#N/A,FALSE,"PM3";#N/A,#N/A,FALSE,"PM4";#N/A,#N/A,FALSE,"PM5";#N/A,#N/A,FALSE,"PM6";#N/A,#N/A,FALSE,"CM1"}</definedName>
    <definedName name="dfgf" localSheetId="0" hidden="1">{#N/A,#N/A,FALSE,"PM1";#N/A,#N/A,FALSE,"PM2";#N/A,#N/A,FALSE,"PM3";#N/A,#N/A,FALSE,"PM4";#N/A,#N/A,FALSE,"PM5";#N/A,#N/A,FALSE,"PM6";#N/A,#N/A,FALSE,"CM1"}</definedName>
    <definedName name="dfgf" localSheetId="1" hidden="1">{#N/A,#N/A,FALSE,"PM1";#N/A,#N/A,FALSE,"PM2";#N/A,#N/A,FALSE,"PM3";#N/A,#N/A,FALSE,"PM4";#N/A,#N/A,FALSE,"PM5";#N/A,#N/A,FALSE,"PM6";#N/A,#N/A,FALSE,"CM1"}</definedName>
    <definedName name="dfgf" hidden="1">{#N/A,#N/A,FALSE,"PM1";#N/A,#N/A,FALSE,"PM2";#N/A,#N/A,FALSE,"PM3";#N/A,#N/A,FALSE,"PM4";#N/A,#N/A,FALSE,"PM5";#N/A,#N/A,FALSE,"PM6";#N/A,#N/A,FALSE,"CM1"}</definedName>
    <definedName name="dfgh1">'[53]เงินกู้ MGC'!$B$4</definedName>
    <definedName name="dflt7">[127]Invoice!#REF!</definedName>
    <definedName name="dfv">#REF!</definedName>
    <definedName name="DGAS">#REF!</definedName>
    <definedName name="DGFDG">#REF!</definedName>
    <definedName name="dgfgfd" localSheetId="6" hidden="1">{#N/A,#N/A,FALSE,"COVER.XLS";#N/A,#N/A,FALSE,"RACT1.XLS";#N/A,#N/A,FALSE,"RACT2.XLS";#N/A,#N/A,FALSE,"ECCMP";#N/A,#N/A,FALSE,"WELDER.XLS"}</definedName>
    <definedName name="dgfgfd" localSheetId="0" hidden="1">{#N/A,#N/A,FALSE,"COVER.XLS";#N/A,#N/A,FALSE,"RACT1.XLS";#N/A,#N/A,FALSE,"RACT2.XLS";#N/A,#N/A,FALSE,"ECCMP";#N/A,#N/A,FALSE,"WELDER.XLS"}</definedName>
    <definedName name="dgfgfd" localSheetId="1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HGH">[128]เงินกู้ธนชาติ!$E$17</definedName>
    <definedName name="DIG1AA">[18]JUNE1!$A$152:$E$169</definedName>
    <definedName name="DIG1XX">'[91]7251-02000-02252'!#REF!</definedName>
    <definedName name="DIG2AA">[18]JUNE1!$A$171:$E$186</definedName>
    <definedName name="DIG2XX">'[91]7251-02000-02252'!#REF!</definedName>
    <definedName name="DirectLaborCAN">[117]ข้อมูลดิบ!$C$16:$G$16,[117]ข้อมูลดิบ!$C$4:$G$5,[117]ข้อมูลดิบ!$C$8:$G$9,[117]ข้อมูลดิบ!$C$16:$G$16</definedName>
    <definedName name="director">'[129]VariableII  period'!$E$146</definedName>
    <definedName name="DISC">#REF!</definedName>
    <definedName name="Discount_">[104]Discount!$B$6:$ED$6,[104]Discount!$B$16:$ED$16,[104]Discount!$B$26:$ED$26,[104]Discount!$B$36:$ED$36,[104]Discount!$B$46:$ED$46</definedName>
    <definedName name="DISCOUNT99">#REF!</definedName>
    <definedName name="Discounted_Cash_Flow">#REF!</definedName>
    <definedName name="DIV_PD">#REF!</definedName>
    <definedName name="dkdkdk">[130]เงินกู้ธนชาติ!$G$2</definedName>
    <definedName name="DKK">'[130]ADJ - RATE'!$B$4</definedName>
    <definedName name="dkl">#REF!</definedName>
    <definedName name="dklsfj" localSheetId="6" hidden="1">{"conso",#N/A,FALSE,"cash flow"}</definedName>
    <definedName name="dklsfj" localSheetId="0" hidden="1">{"conso",#N/A,FALSE,"cash flow"}</definedName>
    <definedName name="dklsfj" localSheetId="1" hidden="1">{"conso",#N/A,FALSE,"cash flow"}</definedName>
    <definedName name="dklsfj" hidden="1">{"conso",#N/A,FALSE,"cash flow"}</definedName>
    <definedName name="DM2AA">[17]JUNE1!$A$141:$E$151</definedName>
    <definedName name="DM2XX">'[87]03100(SS)'!#REF!</definedName>
    <definedName name="DMD">'[131]DMD Office'!$B$8:$P$35</definedName>
    <definedName name="DNN">#REF!</definedName>
    <definedName name="door">[132]Wall!$AB$207:$AF$266</definedName>
    <definedName name="door_1">#REF!</definedName>
    <definedName name="door_3">#REF!</definedName>
    <definedName name="DPR_4T">#N/A</definedName>
    <definedName name="DPS">#REF!</definedName>
    <definedName name="Dr">'[133]K-5 YE'!#REF!</definedName>
    <definedName name="Draw">#REF!</definedName>
    <definedName name="DRAWAA">[17]JUNE1!$A$265:$E$273</definedName>
    <definedName name="DRAWING">[16]Feb!#REF!</definedName>
    <definedName name="DRAWING1">[16]Feb!#REF!</definedName>
    <definedName name="DRAWING3">[16]Mar!#REF!</definedName>
    <definedName name="DRAWING4">[16]Apr!#REF!</definedName>
    <definedName name="DRAWING5">[16]May!#REF!</definedName>
    <definedName name="DRAWING6">[17]June!$A$166:$B$174</definedName>
    <definedName name="DRAWXX">'[87]03100(SS)'!#REF!</definedName>
    <definedName name="DS">#REF!</definedName>
    <definedName name="dsa">#REF!</definedName>
    <definedName name="dsds" localSheetId="6" hidden="1">{"cashflow",#N/A,FALSE,"cash flow"}</definedName>
    <definedName name="dsds" localSheetId="0" hidden="1">{"cashflow",#N/A,FALSE,"cash flow"}</definedName>
    <definedName name="dsds" localSheetId="1" hidden="1">{"cashflow",#N/A,FALSE,"cash flow"}</definedName>
    <definedName name="dsds" hidden="1">{"cashflow",#N/A,FALSE,"cash flow"}</definedName>
    <definedName name="dsdsds">'[134]S-4.1'!#REF!</definedName>
    <definedName name="DSF">#REF!</definedName>
    <definedName name="dsfdsds">#REF!</definedName>
    <definedName name="DSFVFV">#REF!</definedName>
    <definedName name="dsfxgch">#REF!</definedName>
    <definedName name="DSJKLDE" localSheetId="6" hidden="1">{#N/A,#N/A,TRUE,"SUM";#N/A,#N/A,TRUE,"EE";#N/A,#N/A,TRUE,"AC";#N/A,#N/A,TRUE,"SN"}</definedName>
    <definedName name="DSJKLDE" localSheetId="0" hidden="1">{#N/A,#N/A,TRUE,"SUM";#N/A,#N/A,TRUE,"EE";#N/A,#N/A,TRUE,"AC";#N/A,#N/A,TRUE,"SN"}</definedName>
    <definedName name="DSJKLDE" localSheetId="1" hidden="1">{#N/A,#N/A,TRUE,"SUM";#N/A,#N/A,TRUE,"EE";#N/A,#N/A,TRUE,"AC";#N/A,#N/A,TRUE,"SN"}</definedName>
    <definedName name="DSJKLDE" hidden="1">{#N/A,#N/A,TRUE,"SUM";#N/A,#N/A,TRUE,"EE";#N/A,#N/A,TRUE,"AC";#N/A,#N/A,TRUE,"SN"}</definedName>
    <definedName name="DSP">[16]Feb!#REF!</definedName>
    <definedName name="dsw2w2">#REF!</definedName>
    <definedName name="dt">IF(#REF!&lt;=5,INDEX(#REF!,(#REF!*5)-4),#REF!)</definedName>
    <definedName name="duan">'[135]???'!#REF!</definedName>
    <definedName name="Due">#REF!</definedName>
    <definedName name="Dupont_Analysis">#REF!</definedName>
    <definedName name="DUST11">[16]Feb!#REF!</definedName>
    <definedName name="DUST12">[16]Feb!#REF!</definedName>
    <definedName name="DUST13">[16]Mar!#REF!</definedName>
    <definedName name="DUST14">[16]Apr!#REF!</definedName>
    <definedName name="DUST15">[16]May!#REF!</definedName>
    <definedName name="DUST16">[17]June!$A$72:$B$76</definedName>
    <definedName name="DUST1XX">'[87]03100(SS)'!#REF!</definedName>
    <definedName name="DUSTAA">[17]JUNE1!$A$103:$E$115</definedName>
    <definedName name="DVFVEFV">#REF!</definedName>
    <definedName name="DW">#REF!</definedName>
    <definedName name="DW_1">#REF!</definedName>
    <definedName name="DW_3">#REF!</definedName>
    <definedName name="DW_5">NA()</definedName>
    <definedName name="dwdf">#REF!</definedName>
    <definedName name="e">#REF!</definedName>
    <definedName name="easr">#REF!</definedName>
    <definedName name="EBIT">#REF!</definedName>
    <definedName name="EBIT__Margins">#REF!</definedName>
    <definedName name="EBITDA">#REF!</definedName>
    <definedName name="EBITDA_INT">#REF!</definedName>
    <definedName name="EBITDA_MAR">#REF!</definedName>
    <definedName name="ed">'[136]เงินกู้ MGC'!$B$4</definedName>
    <definedName name="EDIT_DT">#REF!,#REF!</definedName>
    <definedName name="ee">'[137]เงินกู้ MGC'!$E$17</definedName>
    <definedName name="eec">#REF!</definedName>
    <definedName name="eee">#REF!</definedName>
    <definedName name="eeee" localSheetId="6" hidden="1">{"revsale",#N/A,FALSE,"REV-ยุพดี"}</definedName>
    <definedName name="eeee" localSheetId="0" hidden="1">{"revsale",#N/A,FALSE,"REV-ยุพดี"}</definedName>
    <definedName name="eeee" localSheetId="1" hidden="1">{"revsale",#N/A,FALSE,"REV-ยุพดี"}</definedName>
    <definedName name="eeee" hidden="1">{"revsale",#N/A,FALSE,"REV-ยุพดี"}</definedName>
    <definedName name="eeee1" localSheetId="6" hidden="1">{"revsale",#N/A,FALSE,"REV-ยุพดี"}</definedName>
    <definedName name="eeee1" localSheetId="0" hidden="1">{"revsale",#N/A,FALSE,"REV-ยุพดี"}</definedName>
    <definedName name="eeee1" localSheetId="1" hidden="1">{"revsale",#N/A,FALSE,"REV-ยุพดี"}</definedName>
    <definedName name="eeee1" hidden="1">{"revsale",#N/A,FALSE,"REV-ยุพดี"}</definedName>
    <definedName name="eeeee">'[136]เงินกู้ MGC'!$E$17</definedName>
    <definedName name="efereererere">'[7]????-??'!#REF!</definedName>
    <definedName name="effect">#REF!</definedName>
    <definedName name="EFFTAA">[16]JUNE1!$A$206:$E$227</definedName>
    <definedName name="EFFXX">'[91]7251-01xxxx'!#REF!</definedName>
    <definedName name="efwef">[138]เงินกู้ธนชาติ!$B$4</definedName>
    <definedName name="eg" localSheetId="6" hidden="1">{#N/A,#N/A,TRUE,"Str.";#N/A,#N/A,TRUE,"Steel &amp; Roof";#N/A,#N/A,TRUE,"Arc.";#N/A,#N/A,TRUE,"Preliminary";#N/A,#N/A,TRUE,"Sum_Prelim"}</definedName>
    <definedName name="eg" localSheetId="0" hidden="1">{#N/A,#N/A,TRUE,"Str.";#N/A,#N/A,TRUE,"Steel &amp; Roof";#N/A,#N/A,TRUE,"Arc.";#N/A,#N/A,TRUE,"Preliminary";#N/A,#N/A,TRUE,"Sum_Prelim"}</definedName>
    <definedName name="eg" localSheetId="1" hidden="1">{#N/A,#N/A,TRUE,"Str.";#N/A,#N/A,TRUE,"Steel &amp; Roof";#N/A,#N/A,TRUE,"Arc.";#N/A,#N/A,TRUE,"Preliminary";#N/A,#N/A,TRUE,"Sum_Prelim"}</definedName>
    <definedName name="eg" hidden="1">{#N/A,#N/A,TRUE,"Str.";#N/A,#N/A,TRUE,"Steel &amp; Roof";#N/A,#N/A,TRUE,"Arc.";#N/A,#N/A,TRUE,"Preliminary";#N/A,#N/A,TRUE,"Sum_Prelim"}</definedName>
    <definedName name="EK">#REF!</definedName>
    <definedName name="Ele">#REF!</definedName>
    <definedName name="ELEC">[16]Feb!#REF!</definedName>
    <definedName name="ELEC3">[16]Mar!#REF!</definedName>
    <definedName name="ELECAA">[17]JUNE1!$A$275:$E$344</definedName>
    <definedName name="ELEMENT__Sanitary_System">#REF!</definedName>
    <definedName name="ELEXX">'[87]03100(SS)'!#REF!</definedName>
    <definedName name="EMI">#REF!</definedName>
    <definedName name="End_Bal">#REF!</definedName>
    <definedName name="ENG">[16]Feb!#REF!</definedName>
    <definedName name="Ent">[139]IO!$D$11</definedName>
    <definedName name="ENVAA">[16]JUNE1!$A$135:$E$183</definedName>
    <definedName name="ENVDXX">'[91]7251-01xxxx'!#REF!</definedName>
    <definedName name="EPcodes">[140]!EPcodes</definedName>
    <definedName name="EPS">#REF!</definedName>
    <definedName name="eq">#REF!</definedName>
    <definedName name="eqq" localSheetId="6" hidden="1">{"cashflow",#N/A,FALSE,"cash flow"}</definedName>
    <definedName name="eqq" localSheetId="0" hidden="1">{"cashflow",#N/A,FALSE,"cash flow"}</definedName>
    <definedName name="eqq" localSheetId="1" hidden="1">{"cashflow",#N/A,FALSE,"cash flow"}</definedName>
    <definedName name="eqq" hidden="1">{"cashflow",#N/A,FALSE,"cash flow"}</definedName>
    <definedName name="eqrf">#REF!</definedName>
    <definedName name="EQUITY">#REF!</definedName>
    <definedName name="Equity_Del_Item" localSheetId="9">[141]!Equity_Del_Item</definedName>
    <definedName name="Equity_Del_Item" localSheetId="6">[141]!Equity_Del_Item</definedName>
    <definedName name="Equity_Del_Item" localSheetId="10">[141]!Equity_Del_Item</definedName>
    <definedName name="Equity_Del_Item" localSheetId="0">[141]!Equity_Del_Item</definedName>
    <definedName name="Equity_Del_Item" localSheetId="1">[141]!Equity_Del_Item</definedName>
    <definedName name="Equity_Del_Item" localSheetId="11">[141]!Equity_Del_Item</definedName>
    <definedName name="Equity_Del_Item">[141]!Equity_Del_Item</definedName>
    <definedName name="Equity_Ins_Item" localSheetId="9">[141]!Equity_Ins_Item</definedName>
    <definedName name="Equity_Ins_Item" localSheetId="6">[141]!Equity_Ins_Item</definedName>
    <definedName name="Equity_Ins_Item" localSheetId="10">[141]!Equity_Ins_Item</definedName>
    <definedName name="Equity_Ins_Item" localSheetId="0">[141]!Equity_Ins_Item</definedName>
    <definedName name="Equity_Ins_Item" localSheetId="1">[141]!Equity_Ins_Item</definedName>
    <definedName name="Equity_Ins_Item" localSheetId="11">[141]!Equity_Ins_Item</definedName>
    <definedName name="Equity_Ins_Item">[141]!Equity_Ins_Item</definedName>
    <definedName name="eqw">[88]เงินกู้ธนชาติ!$E$17</definedName>
    <definedName name="er">#REF!</definedName>
    <definedName name="erer">#REF!</definedName>
    <definedName name="ersxtdfgyuhl">#REF!</definedName>
    <definedName name="ertfy">[53]เงินกู้ธนชาติ!$B$4</definedName>
    <definedName name="ertyu">#REF!</definedName>
    <definedName name="ertyui">IF(#REF!&lt;=5,INDEX(#REF!,(#REF!*5)-4),#REF!)</definedName>
    <definedName name="ESC_BKREF">#REF!</definedName>
    <definedName name="ESC_DESC">#REF!</definedName>
    <definedName name="ESC_DT">#REF!</definedName>
    <definedName name="ESC_EXP_DT">#REF!</definedName>
    <definedName name="ESC_OWNER">#REF!</definedName>
    <definedName name="ESC_PLAN">#REF!</definedName>
    <definedName name="ESC_SECII_ALL">#REF!</definedName>
    <definedName name="ESC_USD_100">#REF!</definedName>
    <definedName name="ESC_USD_30">#REF!</definedName>
    <definedName name="ESC_USD_60">#REF!</definedName>
    <definedName name="ESC_USD_90">#REF!</definedName>
    <definedName name="ESC_USER_ALL">#REF!</definedName>
    <definedName name="ESC_USR_BK_DT">#REF!</definedName>
    <definedName name="ESC_USR_BKREF">#REF!</definedName>
    <definedName name="esc_usr_cnt">#REF!</definedName>
    <definedName name="esc_usr_count">#REF!</definedName>
    <definedName name="ESC_USR_DESC">#REF!</definedName>
    <definedName name="ESC_USR_EXP_DT">#REF!</definedName>
    <definedName name="ESC_USR_LCL">#REF!</definedName>
    <definedName name="ESC_USR_OWN">#REF!</definedName>
    <definedName name="ESC_USR_PLAN">#REF!</definedName>
    <definedName name="ESC_USR_USD">#REF!</definedName>
    <definedName name="ESTAEXX">'[70]7251-06540'!#REF!</definedName>
    <definedName name="ESTATE1">[16]Feb!#REF!</definedName>
    <definedName name="ESTATE2">[16]Feb!#REF!</definedName>
    <definedName name="ESTATE3">[16]Mar!#REF!</definedName>
    <definedName name="ESTATE4">[16]Apr!#REF!</definedName>
    <definedName name="ESTATE5">[16]May!#REF!</definedName>
    <definedName name="ESTATE6">[19]JUNE!$A$148:$B$170</definedName>
    <definedName name="ESTATEAA">[19]JUNE1!$I$472:$J$508</definedName>
    <definedName name="ETA">#REF!</definedName>
    <definedName name="EVA1XX">'[91]7251-02000-02252'!#REF!</definedName>
    <definedName name="EVA2XX">'[91]7251-02000-02252'!#REF!</definedName>
    <definedName name="EVAP2AA">[18]JUNE1!$A$425:$E$439</definedName>
    <definedName name="EVAPAA">[18]JUNE1!$A$411:$E$423</definedName>
    <definedName name="eve" localSheetId="6" hidden="1">{"conso",#N/A,FALSE,"cash flow"}</definedName>
    <definedName name="eve" localSheetId="0" hidden="1">{"conso",#N/A,FALSE,"cash flow"}</definedName>
    <definedName name="eve" localSheetId="1" hidden="1">{"conso",#N/A,FALSE,"cash flow"}</definedName>
    <definedName name="eve" hidden="1">{"conso",#N/A,FALSE,"cash flow"}</definedName>
    <definedName name="ewae">IF(#REF!&lt;=5,INDEX(#REF!,(#REF!*5)-4),#REF!)</definedName>
    <definedName name="ewasrtdyugi">#REF!</definedName>
    <definedName name="ewew" localSheetId="6" hidden="1">{"cashflow",#N/A,FALSE,"cash flow"}</definedName>
    <definedName name="ewew" localSheetId="0" hidden="1">{"cashflow",#N/A,FALSE,"cash flow"}</definedName>
    <definedName name="ewew" localSheetId="1" hidden="1">{"cashflow",#N/A,FALSE,"cash flow"}</definedName>
    <definedName name="ewew" hidden="1">{"cashflow",#N/A,FALSE,"cash flow"}</definedName>
    <definedName name="ewrtdfgyu">#REF!</definedName>
    <definedName name="eww">#REF!</definedName>
    <definedName name="EX_EBITDA_INT">#REF!</definedName>
    <definedName name="Excel_BuiltIn__FilterDatabase_4">#REF!</definedName>
    <definedName name="Excel_BuiltIn_Print_Area">NA()</definedName>
    <definedName name="Excel_BuiltIn_Print_Area_1">#REF!</definedName>
    <definedName name="Excel_BuiltIn_Print_Area_1_1">#REF!</definedName>
    <definedName name="Excel_BuiltIn_Print_Area_2">#REF!</definedName>
    <definedName name="Excel_BuiltIn_Print_Area_2___0">#REF!</definedName>
    <definedName name="Excel_BuiltIn_Print_Area_2_1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4">#REF!</definedName>
    <definedName name="Excel_BuiltIn_Print_Area_7">#REF!</definedName>
    <definedName name="Excel_BuiltIn_Print_Titles">NA()</definedName>
    <definedName name="Excel_BuiltIn_Print_Titles_3_1">#REF!</definedName>
    <definedName name="Excel_BuiltIn_Print_Titles_3_1_1">#REF!</definedName>
    <definedName name="Excel_BuiltIn_Print_Titles_3_1_1_1">#REF!</definedName>
    <definedName name="Excel_BuiltIn_Print_Titles_3_1_1_1_1">#REF!</definedName>
    <definedName name="Excel_BuiltIn_Print_Titles_3_1_1_1_1_1">#REF!</definedName>
    <definedName name="EXCEP_ITEMS">#REF!</definedName>
    <definedName name="EXP04\">#REF!</definedName>
    <definedName name="exp5.1">#REF!</definedName>
    <definedName name="expense">#REF!</definedName>
    <definedName name="Expenses">#REF!</definedName>
    <definedName name="expp10">#REF!</definedName>
    <definedName name="expp12">#REF!</definedName>
    <definedName name="EXPP22">#REF!</definedName>
    <definedName name="expp5">#REF!</definedName>
    <definedName name="expp7">#REF!</definedName>
    <definedName name="expp8">#REF!</definedName>
    <definedName name="expp9">#REF!</definedName>
    <definedName name="ExpQ4">[142]Exp!$B$1:$AD$39</definedName>
    <definedName name="EXPT">#REF!</definedName>
    <definedName name="Ext_Register_Final">#REF!</definedName>
    <definedName name="ExternalAudit30062004">#REF!</definedName>
    <definedName name="EXTRA_ITEMS">#REF!</definedName>
    <definedName name="Extra_Pay">#REF!</definedName>
    <definedName name="Extract_FA">#REF!</definedName>
    <definedName name="f">#REF!</definedName>
    <definedName name="f2w">'[27]2002'!$A$2:$H$301</definedName>
    <definedName name="fa">IF(#REF!&lt;=5,INDEX(#REF!,(#REF!*5)-4),#REF!)</definedName>
    <definedName name="FA_ASSOC">#REF!</definedName>
    <definedName name="FA_INV">#REF!</definedName>
    <definedName name="FACTOR">#REF!</definedName>
    <definedName name="FACTOR_5">NA()</definedName>
    <definedName name="factype">NA()</definedName>
    <definedName name="falmn">[143]เงินกู้ธนชาติ!$B$4</definedName>
    <definedName name="fas">#REF!</definedName>
    <definedName name="FCE">#REF!</definedName>
    <definedName name="fchfgh" localSheetId="6" hidden="1">{#N/A,#N/A,FALSE,"VPM(1-4)_12";#N/A,#N/A,FALSE,"CONV(1-4)_12"}</definedName>
    <definedName name="fchfgh" localSheetId="0" hidden="1">{#N/A,#N/A,FALSE,"VPM(1-4)_12";#N/A,#N/A,FALSE,"CONV(1-4)_12"}</definedName>
    <definedName name="fchfgh" localSheetId="1" hidden="1">{#N/A,#N/A,FALSE,"VPM(1-4)_12";#N/A,#N/A,FALSE,"CONV(1-4)_12"}</definedName>
    <definedName name="fchfgh" hidden="1">{#N/A,#N/A,FALSE,"VPM(1-4)_12";#N/A,#N/A,FALSE,"CONV(1-4)_12"}</definedName>
    <definedName name="FD_EPS">#REF!</definedName>
    <definedName name="fddfddfdf" localSheetId="6" hidden="1">{"cashflow",#N/A,FALSE,"cash flow"}</definedName>
    <definedName name="fddfddfdf" localSheetId="0" hidden="1">{"cashflow",#N/A,FALSE,"cash flow"}</definedName>
    <definedName name="fddfddfdf" localSheetId="1" hidden="1">{"cashflow",#N/A,FALSE,"cash flow"}</definedName>
    <definedName name="fddfddfdf" hidden="1">{"cashflow",#N/A,FALSE,"cash flow"}</definedName>
    <definedName name="fdfdf">#REF!</definedName>
    <definedName name="FDFDFDD">'[7]????-??'!#REF!</definedName>
    <definedName name="FDFDSF" localSheetId="6" hidden="1">{#N/A,#N/A,TRUE,"SUM";#N/A,#N/A,TRUE,"EE";#N/A,#N/A,TRUE,"AC";#N/A,#N/A,TRUE,"SN"}</definedName>
    <definedName name="FDFDSF" localSheetId="0" hidden="1">{#N/A,#N/A,TRUE,"SUM";#N/A,#N/A,TRUE,"EE";#N/A,#N/A,TRUE,"AC";#N/A,#N/A,TRUE,"SN"}</definedName>
    <definedName name="FDFDSF" localSheetId="1" hidden="1">{#N/A,#N/A,TRUE,"SUM";#N/A,#N/A,TRUE,"EE";#N/A,#N/A,TRUE,"AC";#N/A,#N/A,TRUE,"SN"}</definedName>
    <definedName name="FDFDSF" hidden="1">{#N/A,#N/A,TRUE,"SUM";#N/A,#N/A,TRUE,"EE";#N/A,#N/A,TRUE,"AC";#N/A,#N/A,TRUE,"SN"}</definedName>
    <definedName name="fdfsdfs" localSheetId="6" hidden="1">{#N/A,#N/A,TRUE,"SUM";#N/A,#N/A,TRUE,"EE";#N/A,#N/A,TRUE,"AC";#N/A,#N/A,TRUE,"SN"}</definedName>
    <definedName name="fdfsdfs" localSheetId="0" hidden="1">{#N/A,#N/A,TRUE,"SUM";#N/A,#N/A,TRUE,"EE";#N/A,#N/A,TRUE,"AC";#N/A,#N/A,TRUE,"SN"}</definedName>
    <definedName name="fdfsdfs" localSheetId="1" hidden="1">{#N/A,#N/A,TRUE,"SUM";#N/A,#N/A,TRUE,"EE";#N/A,#N/A,TRUE,"AC";#N/A,#N/A,TRUE,"SN"}</definedName>
    <definedName name="fdfsdfs" hidden="1">{#N/A,#N/A,TRUE,"SUM";#N/A,#N/A,TRUE,"EE";#N/A,#N/A,TRUE,"AC";#N/A,#N/A,TRUE,"SN"}</definedName>
    <definedName name="fdgad">'[144]2002'!$A$2:$H$301</definedName>
    <definedName name="fdkjgsl" localSheetId="6" hidden="1">{"cashflow",#N/A,FALSE,"cash flow"}</definedName>
    <definedName name="fdkjgsl" localSheetId="0" hidden="1">{"cashflow",#N/A,FALSE,"cash flow"}</definedName>
    <definedName name="fdkjgsl" localSheetId="1" hidden="1">{"cashflow",#N/A,FALSE,"cash flow"}</definedName>
    <definedName name="fdkjgsl" hidden="1">{"cashflow",#N/A,FALSE,"cash flow"}</definedName>
    <definedName name="fdsa">#REF!</definedName>
    <definedName name="fdsfd">#REF!</definedName>
    <definedName name="fdsfdv" localSheetId="6" hidden="1">{#N/A,#N/A,TRUE,"Str.";#N/A,#N/A,TRUE,"Steel &amp; Roof";#N/A,#N/A,TRUE,"Arc.";#N/A,#N/A,TRUE,"Preliminary";#N/A,#N/A,TRUE,"Sum_Prelim"}</definedName>
    <definedName name="fdsfdv" localSheetId="0" hidden="1">{#N/A,#N/A,TRUE,"Str.";#N/A,#N/A,TRUE,"Steel &amp; Roof";#N/A,#N/A,TRUE,"Arc.";#N/A,#N/A,TRUE,"Preliminary";#N/A,#N/A,TRUE,"Sum_Prelim"}</definedName>
    <definedName name="fdsfdv" localSheetId="1" hidden="1">{#N/A,#N/A,TRUE,"Str.";#N/A,#N/A,TRUE,"Steel &amp; Roof";#N/A,#N/A,TRUE,"Arc.";#N/A,#N/A,TRUE,"Preliminary";#N/A,#N/A,TRUE,"Sum_Prelim"}</definedName>
    <definedName name="fdsfdv" hidden="1">{#N/A,#N/A,TRUE,"Str.";#N/A,#N/A,TRUE,"Steel &amp; Roof";#N/A,#N/A,TRUE,"Arc.";#N/A,#N/A,TRUE,"Preliminary";#N/A,#N/A,TRUE,"Sum_Prelim"}</definedName>
    <definedName name="FDSHARES">#REF!</definedName>
    <definedName name="fdss">#REF!</definedName>
    <definedName name="fdsv">#REF!</definedName>
    <definedName name="fe">#REF!</definedName>
    <definedName name="fe2q">'[88]เงินกู้ MGC'!$E$17</definedName>
    <definedName name="FEB">[79]RECY!$D$5:$D$70</definedName>
    <definedName name="Feb_Building">[80]BUILD95!$AC$9:$AC$17</definedName>
    <definedName name="FEED1AA">[17]JUNE1!$A$153:$E$162</definedName>
    <definedName name="FEED1XX">'[87]03100(SS)'!#REF!</definedName>
    <definedName name="FEED2AA">[17]JUNE1!$A$164:$E$172</definedName>
    <definedName name="FEED5">[16]May!#REF!</definedName>
    <definedName name="fef">#REF!</definedName>
    <definedName name="feqw">'[88]เงินกู้ MGC'!$F$15</definedName>
    <definedName name="few">#REF!</definedName>
    <definedName name="FEWF">#REF!</definedName>
    <definedName name="fewfw">'[138]เงินกู้ MGC'!$B$4</definedName>
    <definedName name="ff">#REF!</definedName>
    <definedName name="ffddfs">#REF!</definedName>
    <definedName name="FFE_ADDBACK">#REF!</definedName>
    <definedName name="fff">[145]เงินกู้ธนชาติ!$G$2</definedName>
    <definedName name="fffds">#REF!</definedName>
    <definedName name="ffff">'[146]TrialBalance Q3-2002'!$A$1:$H$301</definedName>
    <definedName name="ffffd" localSheetId="6" hidden="1">{#N/A,#N/A,TRUE,"SUM";#N/A,#N/A,TRUE,"EE";#N/A,#N/A,TRUE,"AC";#N/A,#N/A,TRUE,"SN"}</definedName>
    <definedName name="ffffd" localSheetId="0" hidden="1">{#N/A,#N/A,TRUE,"SUM";#N/A,#N/A,TRUE,"EE";#N/A,#N/A,TRUE,"AC";#N/A,#N/A,TRUE,"SN"}</definedName>
    <definedName name="ffffd" localSheetId="1" hidden="1">{#N/A,#N/A,TRUE,"SUM";#N/A,#N/A,TRUE,"EE";#N/A,#N/A,TRUE,"AC";#N/A,#N/A,TRUE,"SN"}</definedName>
    <definedName name="ffffd" hidden="1">{#N/A,#N/A,TRUE,"SUM";#N/A,#N/A,TRUE,"EE";#N/A,#N/A,TRUE,"AC";#N/A,#N/A,TRUE,"SN"}</definedName>
    <definedName name="ffr">#REF!</definedName>
    <definedName name="FG">[147]เงินกู้ธนชาติ!$E$17</definedName>
    <definedName name="FG_OVER_12MONTHS">#REF!</definedName>
    <definedName name="fgf">#REF!</definedName>
    <definedName name="fgff" localSheetId="6" hidden="1">{#N/A,#N/A,TRUE,"SUM";#N/A,#N/A,TRUE,"EE";#N/A,#N/A,TRUE,"AC";#N/A,#N/A,TRUE,"SN"}</definedName>
    <definedName name="fgff" localSheetId="0" hidden="1">{#N/A,#N/A,TRUE,"SUM";#N/A,#N/A,TRUE,"EE";#N/A,#N/A,TRUE,"AC";#N/A,#N/A,TRUE,"SN"}</definedName>
    <definedName name="fgff" localSheetId="1" hidden="1">{#N/A,#N/A,TRUE,"SUM";#N/A,#N/A,TRUE,"EE";#N/A,#N/A,TRUE,"AC";#N/A,#N/A,TRUE,"SN"}</definedName>
    <definedName name="fgff" hidden="1">{#N/A,#N/A,TRUE,"SUM";#N/A,#N/A,TRUE,"EE";#N/A,#N/A,TRUE,"AC";#N/A,#N/A,TRUE,"SN"}</definedName>
    <definedName name="fgg">#REF!</definedName>
    <definedName name="fgh">'[148]TrialBalance Q3-2002'!$A$1:$H$301</definedName>
    <definedName name="fgjcgju" localSheetId="6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fgjcgju" localSheetId="0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fgjcgju" localSheetId="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fgjcgju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FGMGF">#REF!</definedName>
    <definedName name="FIRE1">[16]Feb!#REF!</definedName>
    <definedName name="FIRE2">[16]Feb!#REF!</definedName>
    <definedName name="FIRE3">[16]Mar!#REF!</definedName>
    <definedName name="FIRE4">[16]Apr!#REF!</definedName>
    <definedName name="FIRE5">[16]May!#REF!</definedName>
    <definedName name="FIRE6">[19]JUNE!$A$123:$B$136</definedName>
    <definedName name="FIREAA">[19]JUNE1!$I$421:$J$456</definedName>
    <definedName name="FIREXX">'[70]7251-06540'!#REF!</definedName>
    <definedName name="Firm_Value_EBITDA">#REF!</definedName>
    <definedName name="First_Construction_Year">[149]Assumptions!#REF!</definedName>
    <definedName name="FirstLoan">#REF!</definedName>
    <definedName name="FirstRepay">#REF!</definedName>
    <definedName name="FixedAsst">#REF!</definedName>
    <definedName name="FMMHD">#REF!</definedName>
    <definedName name="FNGH">#REF!</definedName>
    <definedName name="fob">#REF!</definedName>
    <definedName name="Fon">#REF!</definedName>
    <definedName name="For_Reports">#REF!</definedName>
    <definedName name="Forex">#REF!</definedName>
    <definedName name="ForexPay">#REF!</definedName>
    <definedName name="Formula">#REF!</definedName>
    <definedName name="Formula_5">NA()</definedName>
    <definedName name="fq">#REF!</definedName>
    <definedName name="fre">#REF!</definedName>
    <definedName name="free">'[150]E-1D'!#REF!</definedName>
    <definedName name="Free_Cash_Flows">#REF!</definedName>
    <definedName name="frewf">#REF!</definedName>
    <definedName name="From">#REF!</definedName>
    <definedName name="frt">#REF!</definedName>
    <definedName name="frtitem">#REF!</definedName>
    <definedName name="frtmkt">#REF!</definedName>
    <definedName name="FSDFSDF" localSheetId="6" hidden="1">{#N/A,#N/A,TRUE,"SUM";#N/A,#N/A,TRUE,"EE";#N/A,#N/A,TRUE,"AC";#N/A,#N/A,TRUE,"SN"}</definedName>
    <definedName name="FSDFSDF" localSheetId="0" hidden="1">{#N/A,#N/A,TRUE,"SUM";#N/A,#N/A,TRUE,"EE";#N/A,#N/A,TRUE,"AC";#N/A,#N/A,TRUE,"SN"}</definedName>
    <definedName name="FSDFSDF" localSheetId="1" hidden="1">{#N/A,#N/A,TRUE,"SUM";#N/A,#N/A,TRUE,"EE";#N/A,#N/A,TRUE,"AC";#N/A,#N/A,TRUE,"SN"}</definedName>
    <definedName name="FSDFSDF" hidden="1">{#N/A,#N/A,TRUE,"SUM";#N/A,#N/A,TRUE,"EE";#N/A,#N/A,TRUE,"AC";#N/A,#N/A,TRUE,"SN"}</definedName>
    <definedName name="ft" localSheetId="6" hidden="1">{"cashflow",#N/A,FALSE,"cash flow"}</definedName>
    <definedName name="ft" localSheetId="0" hidden="1">{"cashflow",#N/A,FALSE,"cash flow"}</definedName>
    <definedName name="ft" localSheetId="1" hidden="1">{"cashflow",#N/A,FALSE,"cash flow"}</definedName>
    <definedName name="ft" hidden="1">{"cashflow",#N/A,FALSE,"cash flow"}</definedName>
    <definedName name="Full_Print">#REF!</definedName>
    <definedName name="Furniture">#REF!</definedName>
    <definedName name="FX">#REF!</definedName>
    <definedName name="fxgfhgj">#REF!</definedName>
    <definedName name="fyhj">#REF!</definedName>
    <definedName name="G">[151]เงินกู้ธนชาติ!$G$2</definedName>
    <definedName name="g4hds">[53]เงินกู้ธนชาติ!$E$17</definedName>
    <definedName name="g4w2">#REF!</definedName>
    <definedName name="g8uoi">'[88]เงินกู้ MGC'!$B$4</definedName>
    <definedName name="GA">#REF!</definedName>
    <definedName name="gch">[152]เงินกู้ธนชาติ!$F$15</definedName>
    <definedName name="gch1n">#REF!</definedName>
    <definedName name="gd">#REF!</definedName>
    <definedName name="gdfe">#REF!</definedName>
    <definedName name="GDR_EXRATE">#REF!</definedName>
    <definedName name="gf">#REF!</definedName>
    <definedName name="GFADS">#REF!</definedName>
    <definedName name="GFNHGN">#REF!</definedName>
    <definedName name="GG" localSheetId="6" hidden="1">{#N/A,#N/A,TRUE,"SUM";#N/A,#N/A,TRUE,"EE";#N/A,#N/A,TRUE,"AC";#N/A,#N/A,TRUE,"SN"}</definedName>
    <definedName name="GG" localSheetId="0" hidden="1">{#N/A,#N/A,TRUE,"SUM";#N/A,#N/A,TRUE,"EE";#N/A,#N/A,TRUE,"AC";#N/A,#N/A,TRUE,"SN"}</definedName>
    <definedName name="GG" localSheetId="1" hidden="1">{#N/A,#N/A,TRUE,"SUM";#N/A,#N/A,TRUE,"EE";#N/A,#N/A,TRUE,"AC";#N/A,#N/A,TRUE,"SN"}</definedName>
    <definedName name="GG" hidden="1">{#N/A,#N/A,TRUE,"SUM";#N/A,#N/A,TRUE,"EE";#N/A,#N/A,TRUE,"AC";#N/A,#N/A,TRUE,"SN"}</definedName>
    <definedName name="ggf">#REF!</definedName>
    <definedName name="ggg">#REF!</definedName>
    <definedName name="gggffdfd">'[153]???'!#REF!</definedName>
    <definedName name="gggg">#REF!</definedName>
    <definedName name="gggggf">[23]เงินกู้ธนชาติ!$G$2</definedName>
    <definedName name="gh" localSheetId="6">#REF!,#REF!,#REF!,#REF!,#REF!,#REF!,#REF!,#REF!,#REF!,#REF!,#REF!,#REF!,#REF!,#REF!,#REF!</definedName>
    <definedName name="gh">#REF!,#REF!,#REF!,#REF!,#REF!,#REF!,#REF!,#REF!,#REF!,#REF!,#REF!,#REF!,#REF!,#REF!,#REF!</definedName>
    <definedName name="ghjcvgh" localSheetId="6" hidden="1">{"hilight3",#N/A,FALSE,"HILIGHT3"}</definedName>
    <definedName name="ghjcvgh" localSheetId="0" hidden="1">{"hilight3",#N/A,FALSE,"HILIGHT3"}</definedName>
    <definedName name="ghjcvgh" localSheetId="1" hidden="1">{"hilight3",#N/A,FALSE,"HILIGHT3"}</definedName>
    <definedName name="ghjcvgh" hidden="1">{"hilight3",#N/A,FALSE,"HILIGHT3"}</definedName>
    <definedName name="ghjkl">#REF!</definedName>
    <definedName name="ghvj">[68]เงินกู้ธนชาติ!$B$4</definedName>
    <definedName name="GNS">#REF!</definedName>
    <definedName name="gq5h3u">#REF!</definedName>
    <definedName name="Grading" hidden="1">[6]DETAIL!#REF!</definedName>
    <definedName name="graph_advance">OFFSET([154]ProjectAnalyser!$L$122,,[154]ProjectAnalyser!$H$10+1,,[154]ProjectAnalyser!$J$10)</definedName>
    <definedName name="graph_CF_inflow">OFFSET([154]ProjectAnalyser!$L$118,,[154]ProjectAnalyser!$H$10+1,,[154]ProjectAnalyser!$J$10)</definedName>
    <definedName name="graph_construction">OFFSET([154]ProjectAnalyser!$L$121,,[154]ProjectAnalyser!$H$10+1,,[154]ProjectAnalyser!$J$10)</definedName>
    <definedName name="graph_financing">OFFSET([154]ProjectAnalyser!$L$141,,[154]ProjectAnalyser!$H$10+1,,[154]ProjectAnalyser!$J$10)</definedName>
    <definedName name="graph_header2">OFFSET([154]ProjectAnalyser!$L$3,,[154]ProjectAnalyser!$H$10+1,,[154]ProjectAnalyser!$J$10)</definedName>
    <definedName name="graph_indirectcost">OFFSET([154]ProjectAnalyser!$L$134,,[154]ProjectAnalyser!$H$10+1,,[154]ProjectAnalyser!$J$10)</definedName>
    <definedName name="graph_land">OFFSET([154]ProjectAnalyser!$L$124,,[154]ProjectAnalyser!$H$10+1,,[154]ProjectAnalyser!$J$10)</definedName>
    <definedName name="graph_marketing">OFFSET([154]ProjectAnalyser!$L$126,,[154]ProjectAnalyser!$H$10+1,,[154]ProjectAnalyser!$J$10)</definedName>
    <definedName name="graph_netlvcf">OFFSET([154]ProjectAnalyser!$L$145,,[154]ProjectAnalyser!$H$10+1,,[154]ProjectAnalyser!$J$10)</definedName>
    <definedName name="graph_netopcf">OFFSET([154]ProjectAnalyser!$L$138,,[154]ProjectAnalyser!$H$10+1,,[154]ProjectAnalyser!$J$10)</definedName>
    <definedName name="graph_otherconstruction">OFFSET([154]ProjectAnalyser!$L$125,,[154]ProjectAnalyser!$H$10+1,,[154]ProjectAnalyser!$J$10)</definedName>
    <definedName name="graph_retention">OFFSET([154]ProjectAnalyser!$L$123,,[154]ProjectAnalyser!$H$10+1,,[154]ProjectAnalyser!$J$10)</definedName>
    <definedName name="graph_sga">OFFSET([154]ProjectAnalyser!$L$127,,[154]ProjectAnalyser!$H$10+1,,[154]ProjectAnalyser!$J$10)</definedName>
    <definedName name="graph_transfertaxfee">OFFSET([154]ProjectAnalyser!$L$128,,[154]ProjectAnalyser!$H$10+1,,[154]ProjectAnalyser!$J$10)</definedName>
    <definedName name="Group">#REF!</definedName>
    <definedName name="GS" localSheetId="6" hidden="1">{#N/A,#N/A,TRUE,"Str.";#N/A,#N/A,TRUE,"Steel &amp; Roof";#N/A,#N/A,TRUE,"Arc.";#N/A,#N/A,TRUE,"Preliminary";#N/A,#N/A,TRUE,"Sum_Prelim"}</definedName>
    <definedName name="GS" localSheetId="0" hidden="1">{#N/A,#N/A,TRUE,"Str.";#N/A,#N/A,TRUE,"Steel &amp; Roof";#N/A,#N/A,TRUE,"Arc.";#N/A,#N/A,TRUE,"Preliminary";#N/A,#N/A,TRUE,"Sum_Prelim"}</definedName>
    <definedName name="GS" localSheetId="1" hidden="1">{#N/A,#N/A,TRUE,"Str.";#N/A,#N/A,TRUE,"Steel &amp; Roof";#N/A,#N/A,TRUE,"Arc.";#N/A,#N/A,TRUE,"Preliminary";#N/A,#N/A,TRUE,"Sum_Prelim"}</definedName>
    <definedName name="GS" hidden="1">{#N/A,#N/A,TRUE,"Str.";#N/A,#N/A,TRUE,"Steel &amp; Roof";#N/A,#N/A,TRUE,"Arc.";#N/A,#N/A,TRUE,"Preliminary";#N/A,#N/A,TRUE,"Sum_Prelim"}</definedName>
    <definedName name="GTYPE">NA()</definedName>
    <definedName name="GTypeAT">NA()</definedName>
    <definedName name="GTypeBJ">NA()</definedName>
    <definedName name="GTypeP1">NA()</definedName>
    <definedName name="GTypeP2">NA()</definedName>
    <definedName name="GUEST1">[16]Feb!#REF!</definedName>
    <definedName name="GUEST2">[16]Feb!#REF!</definedName>
    <definedName name="GUEST3">[16]Mar!#REF!</definedName>
    <definedName name="GUEST4">[16]Apr!#REF!</definedName>
    <definedName name="GUEST5">[16]May!#REF!</definedName>
    <definedName name="GUEST6">[19]JUNE!$A$139:$B$145</definedName>
    <definedName name="GUESTAA">[19]JUNE1!$I$458:$J$470</definedName>
    <definedName name="GUESTXX">'[70]7251-06540'!#REF!</definedName>
    <definedName name="GW">#REF!</definedName>
    <definedName name="h">[155]เงินกู้ธนชาติ!$G$2</definedName>
    <definedName name="Hardware" localSheetId="6" hidden="1">{#N/A,#N/A,TRUE,"Str.";#N/A,#N/A,TRUE,"Steel &amp; Roof";#N/A,#N/A,TRUE,"Arc.";#N/A,#N/A,TRUE,"Preliminary";#N/A,#N/A,TRUE,"Sum_Prelim"}</definedName>
    <definedName name="Hardware" localSheetId="0" hidden="1">{#N/A,#N/A,TRUE,"Str.";#N/A,#N/A,TRUE,"Steel &amp; Roof";#N/A,#N/A,TRUE,"Arc.";#N/A,#N/A,TRUE,"Preliminary";#N/A,#N/A,TRUE,"Sum_Prelim"}</definedName>
    <definedName name="Hardware" localSheetId="1" hidden="1">{#N/A,#N/A,TRUE,"Str.";#N/A,#N/A,TRUE,"Steel &amp; Roof";#N/A,#N/A,TRUE,"Arc.";#N/A,#N/A,TRUE,"Preliminary";#N/A,#N/A,TRUE,"Sum_Prelim"}</definedName>
    <definedName name="Hardware" hidden="1">{#N/A,#N/A,TRUE,"Str.";#N/A,#N/A,TRUE,"Steel &amp; Roof";#N/A,#N/A,TRUE,"Arc.";#N/A,#N/A,TRUE,"Preliminary";#N/A,#N/A,TRUE,"Sum_Prelim"}</definedName>
    <definedName name="hasdfgh">#REF!</definedName>
    <definedName name="HDR_2">#REF!</definedName>
    <definedName name="HEADER">[107]Ratio!#REF!</definedName>
    <definedName name="HEADER_INFO">#REF!</definedName>
    <definedName name="Header_Row">ROW(#REF!)</definedName>
    <definedName name="Header1" localSheetId="6" hidden="1">IF(COUNTA(#REF!)=0,0,INDEX(#REF!,MATCH(ROW(#REF!),#REF!,TRUE)))+1</definedName>
    <definedName name="Header1" hidden="1">IF(COUNTA(#REF!)=0,0,INDEX(#REF!,MATCH(ROW(#REF!),#REF!,TRUE)))+1</definedName>
    <definedName name="Header2" localSheetId="6" hidden="1">[1]!Header1-1 &amp; "." &amp; MAX(1,COUNTA(INDEX(#REF!,MATCH([1]!Header1-1,#REF!,FALSE)):#REF!))</definedName>
    <definedName name="Header2" hidden="1">[1]!Header1-1 &amp; "." &amp; MAX(1,COUNTA(INDEX(#REF!,MATCH([1]!Header1-1,#REF!,FALSE)):#REF!))</definedName>
    <definedName name="Header3Find" hidden="1">MID([1]!Header2,1,FIND(".",[1]!Header2,1))&amp;MID([1]!Header2,FIND(".",[1]!Header2,1)+1,LEN([1]!Header2))-1</definedName>
    <definedName name="Heading">#REF!</definedName>
    <definedName name="hg">#REF!</definedName>
    <definedName name="hghkh" localSheetId="6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hghkh" localSheetId="0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hghkh" localSheetId="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hghkh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hh" localSheetId="6" hidden="1">{"conso",#N/A,FALSE,"cash flow"}</definedName>
    <definedName name="hh" localSheetId="0" hidden="1">{"conso",#N/A,FALSE,"cash flow"}</definedName>
    <definedName name="hh" localSheetId="1" hidden="1">{"conso",#N/A,FALSE,"cash flow"}</definedName>
    <definedName name="hh" hidden="1">{"conso",#N/A,FALSE,"cash flow"}</definedName>
    <definedName name="hhh" localSheetId="6" hidden="1">{"lev1bt",#N/A,FALSE,"1_LEVB-T"}</definedName>
    <definedName name="hhh" localSheetId="0" hidden="1">{"lev1bt",#N/A,FALSE,"1_LEVB-T"}</definedName>
    <definedName name="hhh" localSheetId="1" hidden="1">{"lev1bt",#N/A,FALSE,"1_LEVB-T"}</definedName>
    <definedName name="hhh" hidden="1">{"lev1bt",#N/A,FALSE,"1_LEVB-T"}</definedName>
    <definedName name="HHHHHHHHHHHHHHHHHHHHHHHHHH">#REF!</definedName>
    <definedName name="hhkh" localSheetId="6" hidden="1">{"lev2ytd",#N/A,FALSE,"2_LEVYTD"}</definedName>
    <definedName name="hhkh" localSheetId="0" hidden="1">{"lev2ytd",#N/A,FALSE,"2_LEVYTD"}</definedName>
    <definedName name="hhkh" localSheetId="1" hidden="1">{"lev2ytd",#N/A,FALSE,"2_LEVYTD"}</definedName>
    <definedName name="hhkh" hidden="1">{"lev2ytd",#N/A,FALSE,"2_LEVYTD"}</definedName>
    <definedName name="hide">[114]!hide</definedName>
    <definedName name="HIDE_MW">#REF!</definedName>
    <definedName name="hitech" hidden="1">#REF!</definedName>
    <definedName name="hj">#REF!</definedName>
    <definedName name="hjj">#REF!</definedName>
    <definedName name="hjjkkkl">#REF!</definedName>
    <definedName name="hjkhjk" localSheetId="6" hidden="1">{"cashflow",#N/A,FALSE,"CASHFLOW "}</definedName>
    <definedName name="hjkhjk" localSheetId="0" hidden="1">{"cashflow",#N/A,FALSE,"CASHFLOW "}</definedName>
    <definedName name="hjkhjk" localSheetId="1" hidden="1">{"cashflow",#N/A,FALSE,"CASHFLOW "}</definedName>
    <definedName name="hjkhjk" hidden="1">{"cashflow",#N/A,FALSE,"CASHFLOW "}</definedName>
    <definedName name="HJMM">#REF!</definedName>
    <definedName name="hjvkn">'[156]เงินกู้ MGC'!$E$17</definedName>
    <definedName name="hkjl">'[156]Trial Balance'!$A$1:$H$65536</definedName>
    <definedName name="hkkjhkj" localSheetId="6" hidden="1">{"balance",#N/A,FALSE,"BALANCE"}</definedName>
    <definedName name="hkkjhkj" localSheetId="0" hidden="1">{"balance",#N/A,FALSE,"BALANCE"}</definedName>
    <definedName name="hkkjhkj" localSheetId="1" hidden="1">{"balance",#N/A,FALSE,"BALANCE"}</definedName>
    <definedName name="hkkjhkj" hidden="1">{"balance",#N/A,FALSE,"BALANCE"}</definedName>
    <definedName name="hkuh" localSheetId="6" hidden="1">{"conso",#N/A,FALSE,"cash flow"}</definedName>
    <definedName name="hkuh" localSheetId="0" hidden="1">{"conso",#N/A,FALSE,"cash flow"}</definedName>
    <definedName name="hkuh" localSheetId="1" hidden="1">{"conso",#N/A,FALSE,"cash flow"}</definedName>
    <definedName name="hkuh" hidden="1">{"conso",#N/A,FALSE,"cash flow"}</definedName>
    <definedName name="hkuuyoi">[105]BUILD95!$AQ$9:$AQ$17</definedName>
    <definedName name="hl" localSheetId="6" hidden="1">{"conso",#N/A,FALSE,"cash flow"}</definedName>
    <definedName name="hl" localSheetId="0" hidden="1">{"conso",#N/A,FALSE,"cash flow"}</definedName>
    <definedName name="hl" localSheetId="1" hidden="1">{"conso",#N/A,FALSE,"cash flow"}</definedName>
    <definedName name="hl" hidden="1">{"conso",#N/A,FALSE,"cash flow"}</definedName>
    <definedName name="hmg" localSheetId="6" hidden="1">{"cashflow",#N/A,FALSE,"cash flow"}</definedName>
    <definedName name="hmg" localSheetId="0" hidden="1">{"cashflow",#N/A,FALSE,"cash flow"}</definedName>
    <definedName name="hmg" localSheetId="1" hidden="1">{"cashflow",#N/A,FALSE,"cash flow"}</definedName>
    <definedName name="hmg" hidden="1">{"cashflow",#N/A,FALSE,"cash flow"}</definedName>
    <definedName name="hn">[157]เงินกู้ธนชาติ!$G$2</definedName>
    <definedName name="HO">#REF!</definedName>
    <definedName name="House">"House"</definedName>
    <definedName name="HR">#REF!</definedName>
    <definedName name="HSCB">'[90]ADJ - RATE'!#REF!</definedName>
    <definedName name="ht">#REF!</definedName>
    <definedName name="HTML_CodePage" hidden="1">874</definedName>
    <definedName name="HTML_Control" localSheetId="6" hidden="1">{"'Eng (page2)'!$A$1:$D$52"}</definedName>
    <definedName name="HTML_Control" localSheetId="0" hidden="1">{"'Eng (page2)'!$A$1:$D$52"}</definedName>
    <definedName name="HTML_Control" localSheetId="1" hidden="1">{"'Eng (page2)'!$A$1:$D$52"}</definedName>
    <definedName name="HTML_Control" hidden="1">{"'Eng (page2)'!$A$1:$D$52"}</definedName>
    <definedName name="HTML_Description" hidden="1">""</definedName>
    <definedName name="HTML_Email" hidden="1">""</definedName>
    <definedName name="HTML_Header" hidden="1">"Foreign Exchange Rates (Page 2)"</definedName>
    <definedName name="HTML_LastUpdate" hidden="1">"5/6/00"</definedName>
    <definedName name="HTML_LineAfter" hidden="1">FALSE</definedName>
    <definedName name="HTML_LineBefore" hidden="1">FALSE</definedName>
    <definedName name="HTML_Name" hidden="1">"Banking Department, Bank of Thailand Tel.(662) 283-5454"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"c:\fer2.html"</definedName>
    <definedName name="HTML_PathTemplate" hidden="1">"C:\My Documents\HTMLTemp.htm"</definedName>
    <definedName name="HTML_Title" hidden="1">""</definedName>
    <definedName name="hu" localSheetId="6" hidden="1">{"cashflow",#N/A,FALSE,"cash flow"}</definedName>
    <definedName name="hu" localSheetId="0" hidden="1">{"cashflow",#N/A,FALSE,"cash flow"}</definedName>
    <definedName name="hu" localSheetId="1" hidden="1">{"cashflow",#N/A,FALSE,"cash flow"}</definedName>
    <definedName name="hu" hidden="1">{"cashflow",#N/A,FALSE,"cash flow"}</definedName>
    <definedName name="huppc">[114]!huppc</definedName>
    <definedName name="huu">#REF!</definedName>
    <definedName name="HYDAA">[18]JUNE1!$A$594:$E$602</definedName>
    <definedName name="I">[158]เงินกู้ธนชาติ!$G$2</definedName>
    <definedName name="ie">#REF!</definedName>
    <definedName name="ier">#REF!</definedName>
    <definedName name="iii">#REF!</definedName>
    <definedName name="InAmt">#REF!</definedName>
    <definedName name="income">#REF!</definedName>
    <definedName name="income_by_month">#REF!</definedName>
    <definedName name="Income_statement">#REF!</definedName>
    <definedName name="incomestate">#REF!</definedName>
    <definedName name="IncomeTax">#REF!</definedName>
    <definedName name="INFO">#REF!</definedName>
    <definedName name="INPUT">#REF!</definedName>
    <definedName name="InputBasis">#REF!</definedName>
    <definedName name="InputPO">#REF!</definedName>
    <definedName name="InRate">#REF!</definedName>
    <definedName name="INST">#REF!</definedName>
    <definedName name="INST1">[16]Feb!#REF!</definedName>
    <definedName name="INST3">[16]Mar!#REF!</definedName>
    <definedName name="INST4">[16]Apr!#REF!</definedName>
    <definedName name="INST5">[16]May!#REF!</definedName>
    <definedName name="INST6">[17]June!$A$264:$B$300</definedName>
    <definedName name="INSTAA">[17]JUNE1!$A$377:$E$423</definedName>
    <definedName name="install">'[159]dec''04'!$B$1:$H$65536</definedName>
    <definedName name="INSTXX">'[87]03100(SS)'!#REF!</definedName>
    <definedName name="Insurance">'[160]Detail-Sep'!#REF!</definedName>
    <definedName name="Int">#REF!</definedName>
    <definedName name="int.">#REF!</definedName>
    <definedName name="INT_COV">#REF!</definedName>
    <definedName name="INT_EXP">#REF!</definedName>
    <definedName name="INT_INC">#REF!</definedName>
    <definedName name="INTEREST_Calculation">#REF!</definedName>
    <definedName name="Interest_Rate">#REF!</definedName>
    <definedName name="IntExps">#REF!</definedName>
    <definedName name="INV_C">'[56]BALANCE SHEET '!$D$11</definedName>
    <definedName name="INV_P">'[56]BALANCE SHEET '!$C$11</definedName>
    <definedName name="INVC">'[57]BALANCE SHEET '!$D$11</definedName>
    <definedName name="Inventory">#REF!</definedName>
    <definedName name="Invest_asso">#REF!</definedName>
    <definedName name="Invest_sub">#REF!</definedName>
    <definedName name="INVP">'[57]BALANCE SHEET '!$C$11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_SBC_ACT_OR_EST_CIQ" hidden="1">"c4841"</definedName>
    <definedName name="IQ_EBIT_SBC_GW_ACT_OR_EST_CIQ" hidden="1">"c4845"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INT" hidden="1">"c373"</definedName>
    <definedName name="IQ_EBITDA_LOW_EST" hidden="1">"c371"</definedName>
    <definedName name="IQ_EBITDA_LOW_EST_CIQ" hidden="1">"c3625"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NUM_EST" hidden="1">"c374"</definedName>
    <definedName name="IQ_EBITDA_NUM_EST_CIQ" hidden="1">"c3626"</definedName>
    <definedName name="IQ_EBITDA_OVER_TOTAL_IE" hidden="1">"c1371"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_CIQ" hidden="1">"c4875"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CIQ" hidden="1">"c4994"</definedName>
    <definedName name="IQ_EPS_GW_ACT_OR_EST_CIQ" hidden="1">"c5066"</definedName>
    <definedName name="IQ_EPS_GW_EST" hidden="1">"c1737"</definedName>
    <definedName name="IQ_EPS_GW_EST_CIQ" hidden="1">"c4723"</definedName>
    <definedName name="IQ_EPS_GW_HIGH_EST" hidden="1">"c1739"</definedName>
    <definedName name="IQ_EPS_GW_HIGH_EST_CIQ" hidden="1">"c4725"</definedName>
    <definedName name="IQ_EPS_GW_LOW_EST" hidden="1">"c1740"</definedName>
    <definedName name="IQ_EPS_GW_LOW_EST_CIQ" hidden="1">"c4726"</definedName>
    <definedName name="IQ_EPS_GW_MEDIAN_EST" hidden="1">"c1738"</definedName>
    <definedName name="IQ_EPS_GW_MEDIAN_EST_CIQ" hidden="1">"c4724"</definedName>
    <definedName name="IQ_EPS_GW_NUM_EST" hidden="1">"c1741"</definedName>
    <definedName name="IQ_EPS_GW_NUM_EST_CIQ" hidden="1">"c4727"</definedName>
    <definedName name="IQ_EPS_GW_STDDEV_EST" hidden="1">"c1742"</definedName>
    <definedName name="IQ_EPS_GW_STDDEV_EST_CIQ" hidden="1">"c4728"</definedName>
    <definedName name="IQ_EPS_HIGH_EST" hidden="1">"c400"</definedName>
    <definedName name="IQ_EPS_HIGH_EST_CIQ" hidden="1">"c4995"</definedName>
    <definedName name="IQ_EPS_LOW_EST" hidden="1">"c401"</definedName>
    <definedName name="IQ_EPS_LOW_EST_CIQ" hidden="1">"c4996"</definedName>
    <definedName name="IQ_EPS_MEDIAN_EST" hidden="1">"c1661"</definedName>
    <definedName name="IQ_EPS_MEDIAN_EST_CIQ" hidden="1">"c4997"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HIGH_EST" hidden="1">"c1746"</definedName>
    <definedName name="IQ_EPS_REPORTED_HIGH_EST_CIQ" hidden="1">"c4732"</definedName>
    <definedName name="IQ_EPS_REPORTED_LOW_EST" hidden="1">"c1747"</definedName>
    <definedName name="IQ_EPS_REPORTED_LOW_EST_CIQ" hidden="1">"c4733"</definedName>
    <definedName name="IQ_EPS_REPORTED_MEDIAN_EST" hidden="1">"c1745"</definedName>
    <definedName name="IQ_EPS_REPORTED_MEDIAN_EST_CIQ" hidden="1">"c4731"</definedName>
    <definedName name="IQ_EPS_REPORTED_NUM_EST" hidden="1">"c1748"</definedName>
    <definedName name="IQ_EPS_REPORTED_NUM_EST_CIQ" hidden="1">"c4734"</definedName>
    <definedName name="IQ_EPS_REPORTED_STDDEV_EST" hidden="1">"c1749"</definedName>
    <definedName name="IQ_EPS_REPORTED_STDDEV_EST_CIQ" hidden="1">"c4735"</definedName>
    <definedName name="IQ_EPS_SBC_ACT_OR_EST_CIQ" hidden="1">"c4901"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CIQ" hidden="1">"c4729"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CURRENCY" hidden="1">"c2140"</definedName>
    <definedName name="IQ_EST_CURRENCY_CIQ" hidden="1">"c4769"</definedName>
    <definedName name="IQ_EST_DATE" hidden="1">"c1634"</definedName>
    <definedName name="IQ_EST_DATE_CIQ" hidden="1">"c4770"</definedName>
    <definedName name="IQ_EST_EPS_GROWTH_1YR" hidden="1">"c1636"</definedName>
    <definedName name="IQ_EST_EPS_GROWTH_1YR_CIQ" hidden="1">"c3628"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W_DIFF" hidden="1">"c1891"</definedName>
    <definedName name="IQ_EST_EPS_GW_DIFF_CIQ" hidden="1">"c4761"</definedName>
    <definedName name="IQ_EST_EPS_GW_SURPRISE_PERCENT" hidden="1">"c1892"</definedName>
    <definedName name="IQ_EST_EPS_GW_SURPRISE_PERCENT_CIQ" hidden="1">"c4762"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SURPRISE_PERCENT" hidden="1">"c1894"</definedName>
    <definedName name="IQ_EST_EPS_REPORT_SURPRISE_PERCENT_CIQ" hidden="1">"c4764"</definedName>
    <definedName name="IQ_EST_FOOTNOTE" hidden="1">"c4540"</definedName>
    <definedName name="IQ_EST_FOOTNOTE_CIQ" hidden="1">"c12022"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_CIQ" hidden="1">"c4960"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_CIQ" hidden="1">"c4971"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39869.6748958333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_CIQ" hidden="1">"c5012"</definedName>
    <definedName name="IQ_NI_SBC_GW_ACT_OR_EST_CIQ" hidden="1">"c5016"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_CIQ" hidden="1">"c5045"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EST" hidden="1">"c1126"</definedName>
    <definedName name="IQ_REVENUE_EST_CIQ" hidden="1">"c3616"</definedName>
    <definedName name="IQ_REVENUE_HIGH_EST" hidden="1">"c1127"</definedName>
    <definedName name="IQ_REVENUE_HIGH_EST_CIQ" hidden="1">"c3618"</definedName>
    <definedName name="IQ_REVENUE_LOW_EST" hidden="1">"c1128"</definedName>
    <definedName name="IQ_REVENUE_LOW_EST_CIQ" hidden="1">"c3619"</definedName>
    <definedName name="IQ_REVENUE_MEDIAN_EST" hidden="1">"c1662"</definedName>
    <definedName name="IQ_REVENUE_MEDIAN_EST_CIQ" hidden="1">"c3617"</definedName>
    <definedName name="IQ_REVENUE_NUM_EST" hidden="1">"c1129"</definedName>
    <definedName name="IQ_REVENUE_NUM_EST_CIQ" hidden="1">"c3620"</definedName>
    <definedName name="IQ_REVISION_DATE_" hidden="1">39853.1578935185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STDDEV" hidden="1">"c1654"</definedName>
    <definedName name="IQ_TARGET_PRICE_STDDEV_CIQ" hidden="1">"c4662"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O">[16]Feb!#REF!</definedName>
    <definedName name="ISOAA">[18]JUNE1!$A$629:$E$656</definedName>
    <definedName name="ISOXX">'[91]7251-02000-02252'!#REF!</definedName>
    <definedName name="IT">[16]Feb!#REF!</definedName>
    <definedName name="ITDAA">[17]JUNE1!$A$346:$E$375</definedName>
    <definedName name="ITDXX">'[87]03100(SS)'!#REF!</definedName>
    <definedName name="iujkik">'[135]???'!#REF!</definedName>
    <definedName name="iuoo">#REF!</definedName>
    <definedName name="j">[145]เงินกู้ธนชาติ!$F$15</definedName>
    <definedName name="JAN">[79]RECY!$C$5:$C$70</definedName>
    <definedName name="Jan_Building">[80]BUILD95!$AB$9:$AB$17</definedName>
    <definedName name="jan_dec">#REF!</definedName>
    <definedName name="jan_june">#REF!</definedName>
    <definedName name="jang">#REF!</definedName>
    <definedName name="Janitorial_Service___BDC">'[158]detail_profit&amp;loss'!#REF!</definedName>
    <definedName name="jas">'[161]TrialBalance Q3-2002'!$A$1:$H$301</definedName>
    <definedName name="JBLKJ">#REF!</definedName>
    <definedName name="jdskjsdfdsjf" localSheetId="6" hidden="1">{"conso",#N/A,FALSE,"cash flow"}</definedName>
    <definedName name="jdskjsdfdsjf" localSheetId="0" hidden="1">{"conso",#N/A,FALSE,"cash flow"}</definedName>
    <definedName name="jdskjsdfdsjf" localSheetId="1" hidden="1">{"conso",#N/A,FALSE,"cash flow"}</definedName>
    <definedName name="jdskjsdfdsjf" hidden="1">{"conso",#N/A,FALSE,"cash flow"}</definedName>
    <definedName name="ji">'[162]เงินกู้ MGC'!$F$15</definedName>
    <definedName name="jj">#REF!</definedName>
    <definedName name="JJJ">#REF!</definedName>
    <definedName name="jjjj">#REF!</definedName>
    <definedName name="jjjjjj">[145]เงินกู้ธนชาติ!$E$17</definedName>
    <definedName name="jjjjjjj">'[145]เงินกู้ MGC'!$E$17</definedName>
    <definedName name="jjjjjjjj">'[163]2002'!$A$2:$H$301</definedName>
    <definedName name="jk" localSheetId="6" hidden="1">{"cashflow",#N/A,FALSE,"cash flow"}</definedName>
    <definedName name="jk" localSheetId="0" hidden="1">{"cashflow",#N/A,FALSE,"cash flow"}</definedName>
    <definedName name="jk" localSheetId="1" hidden="1">{"cashflow",#N/A,FALSE,"cash flow"}</definedName>
    <definedName name="jk" hidden="1">{"cashflow",#N/A,FALSE,"cash flow"}</definedName>
    <definedName name="JKDFSJCSDKJ" localSheetId="6" hidden="1">{#N/A,#N/A,TRUE,"SUM";#N/A,#N/A,TRUE,"EE";#N/A,#N/A,TRUE,"AC";#N/A,#N/A,TRUE,"SN"}</definedName>
    <definedName name="JKDFSJCSDKJ" localSheetId="0" hidden="1">{#N/A,#N/A,TRUE,"SUM";#N/A,#N/A,TRUE,"EE";#N/A,#N/A,TRUE,"AC";#N/A,#N/A,TRUE,"SN"}</definedName>
    <definedName name="JKDFSJCSDKJ" localSheetId="1" hidden="1">{#N/A,#N/A,TRUE,"SUM";#N/A,#N/A,TRUE,"EE";#N/A,#N/A,TRUE,"AC";#N/A,#N/A,TRUE,"SN"}</definedName>
    <definedName name="JKDFSJCSDKJ" hidden="1">{#N/A,#N/A,TRUE,"SUM";#N/A,#N/A,TRUE,"EE";#N/A,#N/A,TRUE,"AC";#N/A,#N/A,TRUE,"SN"}</definedName>
    <definedName name="joy">'[164]Trial Balance'!$A$1:$H$65536</definedName>
    <definedName name="ju\" localSheetId="6" hidden="1">{"cashflow",#N/A,FALSE,"cash flow"}</definedName>
    <definedName name="ju\" localSheetId="0" hidden="1">{"cashflow",#N/A,FALSE,"cash flow"}</definedName>
    <definedName name="ju\" localSheetId="1" hidden="1">{"cashflow",#N/A,FALSE,"cash flow"}</definedName>
    <definedName name="ju\" hidden="1">{"cashflow",#N/A,FALSE,"cash flow"}</definedName>
    <definedName name="JUL">[79]RECY!$I$5:$I$70</definedName>
    <definedName name="Jul_00">#REF!</definedName>
    <definedName name="Jul_Building">[80]BUILD95!$AH$9:$AH$17</definedName>
    <definedName name="jul_dec">#REF!</definedName>
    <definedName name="JUN">[79]RECY!$H$5:$H$70</definedName>
    <definedName name="Jun_Building">[80]BUILD95!$AG$9:$AG$17</definedName>
    <definedName name="JVflag">[139]IO!$G$11</definedName>
    <definedName name="k">#REF!</definedName>
    <definedName name="K2.1">'[165]Trial Balance'!$A$1:$H$65536</definedName>
    <definedName name="KA">#REF!</definedName>
    <definedName name="kaa">#REF!</definedName>
    <definedName name="kade">[43]หลักประกัน!$B$1:$L$65536</definedName>
    <definedName name="KC_Return">#REF!</definedName>
    <definedName name="Key_assumptions">#REF!</definedName>
    <definedName name="KF_Return">#REF!</definedName>
    <definedName name="kh">#REF!</definedName>
    <definedName name="KHJGDFGFHGHJ" localSheetId="6" hidden="1">{"cashflow",#N/A,FALSE,"cash flow"}</definedName>
    <definedName name="KHJGDFGFHGHJ" localSheetId="0" hidden="1">{"cashflow",#N/A,FALSE,"cash flow"}</definedName>
    <definedName name="KHJGDFGFHGHJ" localSheetId="1" hidden="1">{"cashflow",#N/A,FALSE,"cash flow"}</definedName>
    <definedName name="KHJGDFGFHGHJ" hidden="1">{"cashflow",#N/A,FALSE,"cash flow"}</definedName>
    <definedName name="ki" localSheetId="6" hidden="1">{"conso",#N/A,FALSE,"cash flow"}</definedName>
    <definedName name="ki" localSheetId="0" hidden="1">{"conso",#N/A,FALSE,"cash flow"}</definedName>
    <definedName name="ki" localSheetId="1" hidden="1">{"conso",#N/A,FALSE,"cash flow"}</definedName>
    <definedName name="ki" hidden="1">{"conso",#N/A,FALSE,"cash flow"}</definedName>
    <definedName name="KJ">#REF!</definedName>
    <definedName name="KJJJJJJHGTBV">#REF!</definedName>
    <definedName name="kk">#REF!</definedName>
    <definedName name="kk\">[166]เงินกู้ธนชาติ!$E$17</definedName>
    <definedName name="KKJ">#REF!</definedName>
    <definedName name="KKK">'[167]เงินกู้ MGC'!$F$15</definedName>
    <definedName name="KKKK">[167]เงินกู้ธนชาติ!$E$17</definedName>
    <definedName name="kkkkk">'[168]인원계획-미화'!#REF!</definedName>
    <definedName name="kkkkkk">#REF!</definedName>
    <definedName name="kkkkkkk">#REF!</definedName>
    <definedName name="kkkkkkkkk" hidden="1">#REF!</definedName>
    <definedName name="kkl">#REF!</definedName>
    <definedName name="kklk">#REF!</definedName>
    <definedName name="kl">[169]เงินกู้ธนชาติ!$E$17</definedName>
    <definedName name="KLB">#REF!</definedName>
    <definedName name="kmk">#REF!</definedName>
    <definedName name="KMS">#REF!</definedName>
    <definedName name="KOUNT">#REF!</definedName>
    <definedName name="KOUNT_5">NA()</definedName>
    <definedName name="kskk" localSheetId="6" hidden="1">{#N/A,#N/A,FALSE,"COVER.XLS";#N/A,#N/A,FALSE,"RACT1.XLS";#N/A,#N/A,FALSE,"RACT2.XLS";#N/A,#N/A,FALSE,"ECCMP";#N/A,#N/A,FALSE,"WELDER.XLS"}</definedName>
    <definedName name="kskk" localSheetId="0" hidden="1">{#N/A,#N/A,FALSE,"COVER.XLS";#N/A,#N/A,FALSE,"RACT1.XLS";#N/A,#N/A,FALSE,"RACT2.XLS";#N/A,#N/A,FALSE,"ECCMP";#N/A,#N/A,FALSE,"WELDER.XLS"}</definedName>
    <definedName name="kskk" localSheetId="1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TB">#REF!</definedName>
    <definedName name="kvs" localSheetId="6" hidden="1">{#N/A,#N/A,FALSE,"COVER1.XLS ";#N/A,#N/A,FALSE,"RACT1.XLS";#N/A,#N/A,FALSE,"RACT2.XLS";#N/A,#N/A,FALSE,"ECCMP";#N/A,#N/A,FALSE,"WELDER.XLS"}</definedName>
    <definedName name="kvs" localSheetId="0" hidden="1">{#N/A,#N/A,FALSE,"COVER1.XLS ";#N/A,#N/A,FALSE,"RACT1.XLS";#N/A,#N/A,FALSE,"RACT2.XLS";#N/A,#N/A,FALSE,"ECCMP";#N/A,#N/A,FALSE,"WELDER.XLS"}</definedName>
    <definedName name="kvs" localSheetId="1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l" localSheetId="6" hidden="1">{"cashflow",#N/A,FALSE,"cash flow"}</definedName>
    <definedName name="l" localSheetId="0" hidden="1">{"cashflow",#N/A,FALSE,"cash flow"}</definedName>
    <definedName name="l" localSheetId="1" hidden="1">{"cashflow",#N/A,FALSE,"cash flow"}</definedName>
    <definedName name="l" hidden="1">{"cashflow",#N/A,FALSE,"cash flow"}</definedName>
    <definedName name="L_UNIT">#REF!</definedName>
    <definedName name="lady">"Picture 223"</definedName>
    <definedName name="LAND">#N/A</definedName>
    <definedName name="last">[170]Sheet1!$G$1:$J$65536</definedName>
    <definedName name="Last_Row">#N/A</definedName>
    <definedName name="LAST1">#N/A</definedName>
    <definedName name="LAST2">#N/A</definedName>
    <definedName name="law">[43]พี่แพะ!$B$1:$FK$65536</definedName>
    <definedName name="LDLDLDLDDCD">#REF!</definedName>
    <definedName name="LE">NA()</definedName>
    <definedName name="LE_4">NA()</definedName>
    <definedName name="LE_5">NA()</definedName>
    <definedName name="lead">#REF!</definedName>
    <definedName name="leas">'[68]เงินกู้ MGC'!$B$4</definedName>
    <definedName name="LEASE">#REF!</definedName>
    <definedName name="lhh">#REF!</definedName>
    <definedName name="li">#REF!</definedName>
    <definedName name="li9m">#REF!</definedName>
    <definedName name="LIAB">#REF!</definedName>
    <definedName name="LIBC">'[56]BALANCE SHEET '!$D$23:$D$24</definedName>
    <definedName name="LIBCC">'[57]BALANCE SHEET '!$D$23:$D$24</definedName>
    <definedName name="LIBP">'[56]BALANCE SHEET '!$C$23:$C$24</definedName>
    <definedName name="LIBPP">'[57]BALANCE SHEET '!$C$23:$C$24</definedName>
    <definedName name="lim">#REF!</definedName>
    <definedName name="LIME21">[16]Feb!#REF!</definedName>
    <definedName name="LIME22">[16]Feb!#REF!</definedName>
    <definedName name="LIME23">[16]Mar!#REF!</definedName>
    <definedName name="LIME24">[16]Apr!#REF!</definedName>
    <definedName name="LIME25">[16]May!#REF!</definedName>
    <definedName name="LIME26">[18]June!$A$314:$B$317</definedName>
    <definedName name="LIME2AA">[18]JUNE1!$A$506:$E$517</definedName>
    <definedName name="LIME2XX">'[91]7251-02000-02252'!#REF!</definedName>
    <definedName name="list">#REF!</definedName>
    <definedName name="list_Entity">[140]Org!$C$10:$C$29</definedName>
    <definedName name="list_EntityOwnership">[140]Org!$E$10:$E$29</definedName>
    <definedName name="list_EntityTax">[140]Org!$F$10:$F$29</definedName>
    <definedName name="list_Portfolio">[140]Org!$C$35:$C$54</definedName>
    <definedName name="list_portfolios" hidden="1">[171]Org!$C$35:$E$54</definedName>
    <definedName name="ListOfSuperCriticalEquipment">#REF!</definedName>
    <definedName name="LIT">'[130]ADJ - RATE'!$B$2</definedName>
    <definedName name="litt1">#REF!</definedName>
    <definedName name="litt2">#REF!</definedName>
    <definedName name="lk">#REF!</definedName>
    <definedName name="lkj">[172]ตั๋วเงินรับ!$F$1</definedName>
    <definedName name="lkjh">'[173]เงินกู้ MGC'!$E$17</definedName>
    <definedName name="lklk">#REF!</definedName>
    <definedName name="lkloi">#REF!</definedName>
    <definedName name="ll">#REF!</definedName>
    <definedName name="lll" localSheetId="6" hidden="1">{"sales",#N/A,FALSE,"SALES"}</definedName>
    <definedName name="lll" localSheetId="0" hidden="1">{"sales",#N/A,FALSE,"SALES"}</definedName>
    <definedName name="lll" localSheetId="1" hidden="1">{"sales",#N/A,FALSE,"SALES"}</definedName>
    <definedName name="lll" hidden="1">{"sales",#N/A,FALSE,"SALES"}</definedName>
    <definedName name="lllll" localSheetId="6" hidden="1">{"conso",#N/A,FALSE,"cash flow"}</definedName>
    <definedName name="lllll" localSheetId="0" hidden="1">{"conso",#N/A,FALSE,"cash flow"}</definedName>
    <definedName name="lllll" localSheetId="1" hidden="1">{"conso",#N/A,FALSE,"cash flow"}</definedName>
    <definedName name="lllll" hidden="1">{"conso",#N/A,FALSE,"cash flow"}</definedName>
    <definedName name="llllll" localSheetId="6" hidden="1">{"Physical Count Securities",#N/A,FALSE,"BFIT B&amp;D Valuation"}</definedName>
    <definedName name="llllll" localSheetId="0" hidden="1">{"Physical Count Securities",#N/A,FALSE,"BFIT B&amp;D Valuation"}</definedName>
    <definedName name="llllll" localSheetId="1" hidden="1">{"Physical Count Securities",#N/A,FALSE,"BFIT B&amp;D Valuation"}</definedName>
    <definedName name="llllll" hidden="1">{"Physical Count Securities",#N/A,FALSE,"BFIT B&amp;D Valuation"}</definedName>
    <definedName name="LLLLLLLLLLLLLLLLLLLLLLLLLL">#REF!</definedName>
    <definedName name="lllppp">#REF!</definedName>
    <definedName name="lo">'[94]????-??'!#REF!</definedName>
    <definedName name="Loan">[174]เงินกู้ธนชาติ!$B$4</definedName>
    <definedName name="Loan_Amount">#REF!</definedName>
    <definedName name="Loan_Start">#REF!</definedName>
    <definedName name="Loan_Years">#REF!</definedName>
    <definedName name="Loan1">'[174]เงินกู้ MGC'!$B$4</definedName>
    <definedName name="Loan2">[175]เงินกู้ธนชาติ!$B$4</definedName>
    <definedName name="Loan3">'[175]เงินกู้ MGC'!$B$4</definedName>
    <definedName name="LoanandAdvRelated">#REF!</definedName>
    <definedName name="Loann">[122]เงินกู้ธนชาติ!$B$4</definedName>
    <definedName name="Loann1">'[122]เงินกู้ MGC'!$B$4</definedName>
    <definedName name="Loannn">[122]เงินกู้ธนชาติ!$B$4</definedName>
    <definedName name="LOC">[124]type!$A$3:$B$125</definedName>
    <definedName name="Long">[174]เงินกู้ธนชาติ!$F$15</definedName>
    <definedName name="Long1">'[174]เงินกู้ MGC'!$F$15</definedName>
    <definedName name="Long2">'[176]เงินกู้ MGC'!$F$15</definedName>
    <definedName name="LonGG">[122]เงินกู้ธนชาติ!$F$15</definedName>
    <definedName name="Longg1">'[122]เงินกู้ MGC'!$F$15</definedName>
    <definedName name="Longgg">'[122]เงินกู้ MGC'!$F$15</definedName>
    <definedName name="Longggg">[122]เงินกู้ธนชาติ!$F$15</definedName>
    <definedName name="Longm">[121]เงินกู้ธนชาติ!$F$15</definedName>
    <definedName name="LongtermLoan">#REF!</definedName>
    <definedName name="loplk">[177]เงินกู้ธนชาติ!$F$15</definedName>
    <definedName name="LowerAmount">'[178]PM-TE'!$E$30</definedName>
    <definedName name="lsd">#REF!</definedName>
    <definedName name="LT_INV">#REF!</definedName>
    <definedName name="LTL">#REF!</definedName>
    <definedName name="LTL_CAP">#REF!</definedName>
    <definedName name="LTL_DEBT">#REF!</definedName>
    <definedName name="LTL_TAX">#REF!</definedName>
    <definedName name="lvjksdl" localSheetId="6" hidden="1">{"conso",#N/A,FALSE,"cash flow"}</definedName>
    <definedName name="lvjksdl" localSheetId="0" hidden="1">{"conso",#N/A,FALSE,"cash flow"}</definedName>
    <definedName name="lvjksdl" localSheetId="1" hidden="1">{"conso",#N/A,FALSE,"cash flow"}</definedName>
    <definedName name="lvjksdl" hidden="1">{"conso",#N/A,FALSE,"cash flow"}</definedName>
    <definedName name="LY">[88]Front!$B$29</definedName>
    <definedName name="LY_AccDepre_Building">[80]BUILD95!$AO$9:$AO$17</definedName>
    <definedName name="LY_NBV_Building">[80]BUILD95!$AP$9:$AP$17</definedName>
    <definedName name="m">#REF!</definedName>
    <definedName name="m." localSheetId="6" hidden="1">{"conso",#N/A,FALSE,"cash flow"}</definedName>
    <definedName name="m." localSheetId="0" hidden="1">{"conso",#N/A,FALSE,"cash flow"}</definedName>
    <definedName name="m." localSheetId="1" hidden="1">{"conso",#N/A,FALSE,"cash flow"}</definedName>
    <definedName name="m." hidden="1">{"conso",#N/A,FALSE,"cash flow"}</definedName>
    <definedName name="M_UNIT">#REF!</definedName>
    <definedName name="MA_Plng_Resp">#REF!</definedName>
    <definedName name="MAIN">#REF!</definedName>
    <definedName name="MANU_CH_SAP">'[117]MANU-CH-SAP'!$B$7:$EC$12,'[117]MANU-CH-SAP'!$B$5:$EC$5,'[117]MANU-CH-SAP'!$B$2:$EC$2</definedName>
    <definedName name="MANU_KR_SAP">'[117]MANU-KR-SAP'!$B$7:$EC$12,'[117]MANU-KR-SAP'!$B$5:$EC$5,'[117]MANU-KR-SAP'!$B$2:$EC$2</definedName>
    <definedName name="MANU_NS_SAP">'[117]MANU-NS-SAP'!$B$7:$EC$12,'[117]MANU-NS-SAP'!$B$5:$EC$5,'[117]MANU-NS-SAP'!$B$2:$EC$2</definedName>
    <definedName name="MANU_PT_SAP">'[117]MANU-PT-SAP'!$B$7:$EC$12,'[117]MANU-PT-SAP'!$B$5:$EC$5,'[117]MANU-PT-SAP'!$B$2:$EC$2</definedName>
    <definedName name="MANU_SR_SAP">'[117]MANU-SR-SAP'!$B$7:$EC$12,'[117]MANU-SR-SAP'!$B$5:$EC$5,'[117]MANU-SR-SAP'!$B$2:$EC$2</definedName>
    <definedName name="Mar">[179]노무비!#REF!</definedName>
    <definedName name="Mar_Building">[80]BUILD95!$AD$9:$AD$17</definedName>
    <definedName name="Margin_Analysis">#REF!</definedName>
    <definedName name="MasterCheck">[140]Control!$F$32</definedName>
    <definedName name="mastercopy">[118]ข้อมูลดิบ!$K$1:$O$1</definedName>
    <definedName name="Maturity">#REF!</definedName>
    <definedName name="MAY">[79]RECY!$G$5:$G$70</definedName>
    <definedName name="May_Building">[80]BUILD95!$AF$9:$AF$17</definedName>
    <definedName name="MC">#REF!</definedName>
    <definedName name="MCmsg">[140]Control!$F$31</definedName>
    <definedName name="MDAA">[16]JUNE1!$A$11:$E$51</definedName>
    <definedName name="MDXX">'[91]7251-01xxxx'!#REF!</definedName>
    <definedName name="MECD">[16]Feb!#REF!</definedName>
    <definedName name="MECD1">[16]Feb!#REF!</definedName>
    <definedName name="MECD3">[16]Mar!#REF!</definedName>
    <definedName name="MECD4">[16]Apr!#REF!</definedName>
    <definedName name="MECD5">[16]May!#REF!</definedName>
    <definedName name="MECD6">[17]June!$A$128:$B$163</definedName>
    <definedName name="MECEXX">'[87]03100(SS)'!#REF!</definedName>
    <definedName name="MECH">[16]Feb!#REF!</definedName>
    <definedName name="MECH1">[16]Feb!#REF!</definedName>
    <definedName name="MECH3">[16]Mar!#REF!</definedName>
    <definedName name="MECH4">[16]Apr!#REF!</definedName>
    <definedName name="MECH5">[16]May!#REF!</definedName>
    <definedName name="MECH6">[17]June!$A$9:$B$25</definedName>
    <definedName name="MECHAA">[17]JUNE1!$A$7:$E$29</definedName>
    <definedName name="MECHD5">[16]May!#REF!</definedName>
    <definedName name="MECHDXX">'[87]03100(SS)'!#REF!</definedName>
    <definedName name="MECHEAA">[17]JUNE1!$A$216:$E$263</definedName>
    <definedName name="Medical">#REF!</definedName>
    <definedName name="MEDICAL1">[16]Feb!#REF!</definedName>
    <definedName name="MEDICAL2">[16]Feb!#REF!</definedName>
    <definedName name="MEDICAL3">[16]Mar!#REF!</definedName>
    <definedName name="MEDICAL4">[16]Apr!#REF!</definedName>
    <definedName name="MEDICAL5">[16]May!#REF!</definedName>
    <definedName name="MEDICAL6">[19]JUNE!$A$57:$B$72</definedName>
    <definedName name="MEDICALAA">[19]JUNE1!$I$313:$J$344</definedName>
    <definedName name="MEDICALXX">'[70]7251-06540'!#REF!</definedName>
    <definedName name="Meinhardt__Thailand__Ltd.">#REF!</definedName>
    <definedName name="mf">#REF!</definedName>
    <definedName name="mgg">#REF!</definedName>
    <definedName name="mhhvj">#REF!</definedName>
    <definedName name="MHJM">[128]เงินกู้ธนชาติ!$B$4</definedName>
    <definedName name="mi" localSheetId="6" hidden="1">{"conso",#N/A,FALSE,"cash flow"}</definedName>
    <definedName name="mi" localSheetId="0" hidden="1">{"conso",#N/A,FALSE,"cash flow"}</definedName>
    <definedName name="mi" localSheetId="1" hidden="1">{"conso",#N/A,FALSE,"cash flow"}</definedName>
    <definedName name="mi" hidden="1">{"conso",#N/A,FALSE,"cash flow"}</definedName>
    <definedName name="mile">[180]oresreqsum!#REF!</definedName>
    <definedName name="MIN_INT">#REF!</definedName>
    <definedName name="mj" localSheetId="6" hidden="1">{#N/A,#N/A,TRUE,"Str.";#N/A,#N/A,TRUE,"Steel &amp; Roof";#N/A,#N/A,TRUE,"Arc.";#N/A,#N/A,TRUE,"Preliminary";#N/A,#N/A,TRUE,"Sum_Prelim"}</definedName>
    <definedName name="mj" localSheetId="0" hidden="1">{#N/A,#N/A,TRUE,"Str.";#N/A,#N/A,TRUE,"Steel &amp; Roof";#N/A,#N/A,TRUE,"Arc.";#N/A,#N/A,TRUE,"Preliminary";#N/A,#N/A,TRUE,"Sum_Prelim"}</definedName>
    <definedName name="mj" localSheetId="1" hidden="1">{#N/A,#N/A,TRUE,"Str.";#N/A,#N/A,TRUE,"Steel &amp; Roof";#N/A,#N/A,TRUE,"Arc.";#N/A,#N/A,TRUE,"Preliminary";#N/A,#N/A,TRUE,"Sum_Prelim"}</definedName>
    <definedName name="mj" hidden="1">{#N/A,#N/A,TRUE,"Str.";#N/A,#N/A,TRUE,"Steel &amp; Roof";#N/A,#N/A,TRUE,"Arc.";#N/A,#N/A,TRUE,"Preliminary";#N/A,#N/A,TRUE,"Sum_Prelim"}</definedName>
    <definedName name="MJHMHJM">[128]เงินกู้ธนชาติ!$F$15</definedName>
    <definedName name="MJHMJM">#REF!</definedName>
    <definedName name="MJMGF">'[128]เงินกู้ MGC'!$E$17</definedName>
    <definedName name="mk">#REF!</definedName>
    <definedName name="mkt">#REF!</definedName>
    <definedName name="mlk" localSheetId="6" hidden="1">{"cashflow",#N/A,FALSE,"cash flow"}</definedName>
    <definedName name="mlk" localSheetId="0" hidden="1">{"cashflow",#N/A,FALSE,"cash flow"}</definedName>
    <definedName name="mlk" localSheetId="1" hidden="1">{"cashflow",#N/A,FALSE,"cash flow"}</definedName>
    <definedName name="mlk" hidden="1">{"cashflow",#N/A,FALSE,"cash flow"}</definedName>
    <definedName name="MLPART">NA()</definedName>
    <definedName name="mm" localSheetId="6" hidden="1">{"cashflow",#N/A,FALSE,"cash flow"}</definedName>
    <definedName name="mm" localSheetId="0" hidden="1">{"cashflow",#N/A,FALSE,"cash flow"}</definedName>
    <definedName name="mm" localSheetId="1" hidden="1">{"cashflow",#N/A,FALSE,"cash flow"}</definedName>
    <definedName name="mm" hidden="1">{"cashflow",#N/A,FALSE,"cash flow"}</definedName>
    <definedName name="MmExcelLinker_181544A3_C8AA_4759_B067_069B2A785723">[181]Ratchada!$F$30:$F$30</definedName>
    <definedName name="MMJHM">'[128]เงินกู้ MGC'!$F$15</definedName>
    <definedName name="mmm">'[182]เงินกู้ MGC'!$B$4</definedName>
    <definedName name="MMMMMMMMMMMMMM">#REF!</definedName>
    <definedName name="mn">1000000</definedName>
    <definedName name="Mname">[140]Control!$F$9</definedName>
    <definedName name="mnl">#REF!</definedName>
    <definedName name="mnn">[53]เงินกู้ธนชาติ!$G$2</definedName>
    <definedName name="mnxcv">#REF!</definedName>
    <definedName name="month">#REF!</definedName>
    <definedName name="monthh">[173]Master!$K$2:$K$13</definedName>
    <definedName name="MOO">[68]เงินกู้ธนชาติ!$G$2</definedName>
    <definedName name="morakot">#REF!</definedName>
    <definedName name="MP">#REF!</definedName>
    <definedName name="MP_5">NA()</definedName>
    <definedName name="mpwr">#REF!</definedName>
    <definedName name="MRACC">NA()</definedName>
    <definedName name="MTH">[183]PGM_2LEVYTD!#REF!</definedName>
    <definedName name="MthsInYr">12</definedName>
    <definedName name="muk" localSheetId="6">[39]total!$C$4,[39]total!$C$4:$L$8,[39]total!$C$10:$L$18,[39]total!$C$33:$L$35,[39]total!$C$37:$L$37,[39]total!$C$40:$L$43,[39]total!$C$54:$L$71,[39]total!$C$73:$L$81,[39]total!$C$83:$L$89,[39]total!$C$99:$L$107,[39]total!$C$115:$L$117,[39]total!#REF!,[39]total!#REF!,[39]total!$C$123:$L$126,[39]total!$Q$4:$V$12,[39]total!$Q$22:$T$28,[39]total!$Q$34:$S$43,[39]total!$Q$45:$S$49,[39]total!$Q$51:$S$59</definedName>
    <definedName name="muk">[39]total!$C$4,[39]total!$C$4:$L$8,[39]total!$C$10:$L$18,[39]total!$C$33:$L$35,[39]total!$C$37:$L$37,[39]total!$C$40:$L$43,[39]total!$C$54:$L$71,[39]total!$C$73:$L$81,[39]total!$C$83:$L$89,[39]total!$C$99:$L$107,[39]total!$C$115:$L$117,[39]total!#REF!,[39]total!#REF!,[39]total!$C$123:$L$126,[39]total!$Q$4:$V$12,[39]total!$Q$22:$T$28,[39]total!$Q$34:$S$43,[39]total!$Q$45:$S$49,[39]total!$Q$51:$S$59</definedName>
    <definedName name="mukd7">#REF!,#REF!,#REF!,#REF!,#REF!,#REF!</definedName>
    <definedName name="Mvdlsgjporg" localSheetId="6">IF(Loan_Amount*Interest_Rate*Loan_Years*Loan_Start&gt;0,1,0)</definedName>
    <definedName name="Mvdlsgjporg" localSheetId="0">IF(Loan_Amount*Interest_Rate*Loan_Years*Loan_Start&gt;0,1,0)</definedName>
    <definedName name="Mvdlsgjporg" localSheetId="1">IF(Loan_Amount*Interest_Rate*Loan_Years*Loan_Start&gt;0,1,0)</definedName>
    <definedName name="Mvdlsgjporg">IF(Loan_Amount*Interest_Rate*Loan_Years*Loan_Start&gt;0,1,0)</definedName>
    <definedName name="MW" localSheetId="6">#REF!</definedName>
    <definedName name="MW">#REF!</definedName>
    <definedName name="n" localSheetId="6">#REF!</definedName>
    <definedName name="n">#REF!</definedName>
    <definedName name="name">NA()</definedName>
    <definedName name="NAV" localSheetId="6">#REF!</definedName>
    <definedName name="NAV">#REF!</definedName>
    <definedName name="NB2A." localSheetId="6">#REF!</definedName>
    <definedName name="NB2A.">#REF!</definedName>
    <definedName name="nbjlk">[88]เงินกู้ธนชาติ!$F$15</definedName>
    <definedName name="nbk">'[169]เงินกู้ MGC'!$E$17</definedName>
    <definedName name="nbvc">'[184]TrialBalance Q3-2002'!$A$1:$H$301</definedName>
    <definedName name="NCOST">#N/A</definedName>
    <definedName name="ND_EQ">#REF!</definedName>
    <definedName name="nee">#REF!</definedName>
    <definedName name="neee">'[185]GAAP Pru'!$E$15:$E$145</definedName>
    <definedName name="NET_DEBT">#REF!</definedName>
    <definedName name="NET_INT">#REF!</definedName>
    <definedName name="NetBaht">#REF!</definedName>
    <definedName name="NetDue">#REF!</definedName>
    <definedName name="NetIn">#REF!</definedName>
    <definedName name="new">#REF!</definedName>
    <definedName name="NEWSHRCAPITAL">#REF!</definedName>
    <definedName name="neww">'[186]???'!#REF!</definedName>
    <definedName name="nfa">'[173]7 Jan 02'!$D$38</definedName>
    <definedName name="nhaslk">#REF!</definedName>
    <definedName name="ni" localSheetId="6" hidden="1">{"conso",#N/A,FALSE,"cash flow"}</definedName>
    <definedName name="ni" localSheetId="0" hidden="1">{"conso",#N/A,FALSE,"cash flow"}</definedName>
    <definedName name="ni" localSheetId="1" hidden="1">{"conso",#N/A,FALSE,"cash flow"}</definedName>
    <definedName name="ni" hidden="1">{"conso",#N/A,FALSE,"cash flow"}</definedName>
    <definedName name="nim">#REF!</definedName>
    <definedName name="njjk">#REF!</definedName>
    <definedName name="nkkd">'[7]????-??'!#REF!</definedName>
    <definedName name="nklnj">[187]เงินกู้ธนชาติ!$B$4</definedName>
    <definedName name="nko">#REF!</definedName>
    <definedName name="NL">#REF!</definedName>
    <definedName name="NLAND">#N/A</definedName>
    <definedName name="nlll">'[8]????-??'!#REF!</definedName>
    <definedName name="nm">#REF!</definedName>
    <definedName name="NMGFM">'[188]TrialBalance Q3-2002'!$A$1:$H$301</definedName>
    <definedName name="nmkl">'[169]เงินกู้ MGC'!$B$4</definedName>
    <definedName name="NN">NA()</definedName>
    <definedName name="NN_1">NA()</definedName>
    <definedName name="NN_2">NA()</definedName>
    <definedName name="NN_3">NA()</definedName>
    <definedName name="NN_5">NA()</definedName>
    <definedName name="nnn" localSheetId="6" hidden="1">{"conso",#N/A,FALSE,"cash flow"}</definedName>
    <definedName name="nnn" localSheetId="0" hidden="1">{"conso",#N/A,FALSE,"cash flow"}</definedName>
    <definedName name="nnn" localSheetId="1" hidden="1">{"conso",#N/A,FALSE,"cash flow"}</definedName>
    <definedName name="nnn" hidden="1">{"conso",#N/A,FALSE,"cash flow"}</definedName>
    <definedName name="no.3">#REF!</definedName>
    <definedName name="NoDay">#REF!</definedName>
    <definedName name="noInputPeriod" hidden="1">121</definedName>
    <definedName name="nok" hidden="1">#REF!</definedName>
    <definedName name="NominalAmount">#REF!</definedName>
    <definedName name="Nos">#REF!</definedName>
    <definedName name="NOV">[79]RECY!$M$5:$M$70</definedName>
    <definedName name="Nov_Building">[80]BUILD95!$AL$9:$AL$17</definedName>
    <definedName name="NOW">'[189]TB-2001-Apr''01'!#REF!</definedName>
    <definedName name="NP">#REF!</definedName>
    <definedName name="npi">'[190]7Long term liabilities'!#REF!</definedName>
    <definedName name="npl">'[191]BS-Q1''04'!#REF!</definedName>
    <definedName name="NPV">#REF!</definedName>
    <definedName name="NPV_Rate">#REF!</definedName>
    <definedName name="nu" localSheetId="6" hidden="1">{"cashflow",#N/A,FALSE,"cash flow"}</definedName>
    <definedName name="nu" localSheetId="0" hidden="1">{"cashflow",#N/A,FALSE,"cash flow"}</definedName>
    <definedName name="nu" localSheetId="1" hidden="1">{"cashflow",#N/A,FALSE,"cash flow"}</definedName>
    <definedName name="nu" hidden="1">{"cashflow",#N/A,FALSE,"cash flow"}</definedName>
    <definedName name="nu." localSheetId="6" hidden="1">{"cashflow",#N/A,FALSE,"cash flow"}</definedName>
    <definedName name="nu." localSheetId="0" hidden="1">{"cashflow",#N/A,FALSE,"cash flow"}</definedName>
    <definedName name="nu." localSheetId="1" hidden="1">{"cashflow",#N/A,FALSE,"cash flow"}</definedName>
    <definedName name="nu." hidden="1">{"cashflow",#N/A,FALSE,"cash flow"}</definedName>
    <definedName name="nuc">'[192]TrialBalance Q3-2002'!$A$1:$H$301</definedName>
    <definedName name="nuch">#REF!</definedName>
    <definedName name="nui">'[89]ADJ - RATE'!#REF!</definedName>
    <definedName name="Num_Pmt_Per_Year">#REF!</definedName>
    <definedName name="NUMBER">#REF!</definedName>
    <definedName name="NUMBER_5">NA()</definedName>
    <definedName name="Number_of_Payments" localSheetId="6">MATCH(0.01,End_Bal,-1)+1</definedName>
    <definedName name="Number_of_Payments" localSheetId="0">MATCH(0.01,End_Bal,-1)+1</definedName>
    <definedName name="Number_of_Payments" localSheetId="1">MATCH(0.01,End_Bal,-1)+1</definedName>
    <definedName name="Number_of_Payments">MATCH(0.01,End_Bal,-1)+1</definedName>
    <definedName name="number_project" localSheetId="6">{1,2,3,4,5,6,7,8,9,10,11,12,13,14,15,16,17,18,19,20}</definedName>
    <definedName name="number_project" localSheetId="0">{1,2,3,4,5,6,7,8,9,10,11,12,13,14,15,16,17,18,19,20}</definedName>
    <definedName name="number_project" localSheetId="1">{1,2,3,4,5,6,7,8,9,10,11,12,13,14,15,16,17,18,19,20}</definedName>
    <definedName name="number_project">{1,2,3,4,5,6,7,8,9,10,11,12,13,14,15,16,17,18,19,20}</definedName>
    <definedName name="nut" hidden="1">[193]A!#REF!</definedName>
    <definedName name="O">#REF!</definedName>
    <definedName name="o9ujoiuo">'[194]เงินกู้ MGC'!$B$4</definedName>
    <definedName name="ociuhdsoic">#REF!</definedName>
    <definedName name="OCT">[79]RECY!$L$5:$L$70</definedName>
    <definedName name="oCT_bUILDING">[80]BUILD95!$AK$9:$AK$17</definedName>
    <definedName name="office">[195]anaysis_sheet!$A$2:$CV$297</definedName>
    <definedName name="OH">#REF!</definedName>
    <definedName name="old" localSheetId="6" hidden="1">{"cashflow",#N/A,FALSE,"cash flow"}</definedName>
    <definedName name="old" localSheetId="0" hidden="1">{"cashflow",#N/A,FALSE,"cash flow"}</definedName>
    <definedName name="old" localSheetId="1" hidden="1">{"cashflow",#N/A,FALSE,"cash flow"}</definedName>
    <definedName name="old" hidden="1">{"cashflow",#N/A,FALSE,"cash flow"}</definedName>
    <definedName name="oldData">#REF!</definedName>
    <definedName name="oldData1">#REF!</definedName>
    <definedName name="OldTBCode">#REF!</definedName>
    <definedName name="OldTBValue">#REF!</definedName>
    <definedName name="ONEBAHT">[73]PGMMNG!#REF!</definedName>
    <definedName name="oneHundredPercent">100%</definedName>
    <definedName name="oo">#REF!</definedName>
    <definedName name="ooiiiu">'[196]BS-Q1''04'!#REF!</definedName>
    <definedName name="ooo">[23]เงินกู้ธนชาติ!$F$15</definedName>
    <definedName name="OOOOOOOOOOOOOOOOOO">#REF!</definedName>
    <definedName name="oooppp">[197]total!#REF!</definedName>
    <definedName name="OPEN_USR_REC_USD">#REF!</definedName>
    <definedName name="OPER_MARGIN">#REF!</definedName>
    <definedName name="OPER_PROFIT">#REF!</definedName>
    <definedName name="or" localSheetId="6" hidden="1">{#N/A,#N/A,TRUE,"SUM";#N/A,#N/A,TRUE,"EE";#N/A,#N/A,TRUE,"AC";#N/A,#N/A,TRUE,"SN"}</definedName>
    <definedName name="or" localSheetId="0" hidden="1">{#N/A,#N/A,TRUE,"SUM";#N/A,#N/A,TRUE,"EE";#N/A,#N/A,TRUE,"AC";#N/A,#N/A,TRUE,"SN"}</definedName>
    <definedName name="or" localSheetId="1" hidden="1">{#N/A,#N/A,TRUE,"SUM";#N/A,#N/A,TRUE,"EE";#N/A,#N/A,TRUE,"AC";#N/A,#N/A,TRUE,"SN"}</definedName>
    <definedName name="or" hidden="1">{#N/A,#N/A,TRUE,"SUM";#N/A,#N/A,TRUE,"EE";#N/A,#N/A,TRUE,"AC";#N/A,#N/A,TRUE,"SN"}</definedName>
    <definedName name="order">#REF!</definedName>
    <definedName name="Original1">#REF!</definedName>
    <definedName name="Original2">#REF!</definedName>
    <definedName name="originate">[170]Sheet1!$A$1:$D$65536</definedName>
    <definedName name="orn">[198]เงินกู้ธนชาติ!$F$15</definedName>
    <definedName name="OthAsst">#REF!</definedName>
    <definedName name="OthCurAsst">#REF!</definedName>
    <definedName name="OthCurLia">#REF!</definedName>
    <definedName name="OTHER_ASSET">'[56]BALANCE SHEET '!$C$18</definedName>
    <definedName name="OTHER_CURRENT_ASSETS">'[56]BALANCE SHEET '!$C$12</definedName>
    <definedName name="OTHER_INC">#REF!</definedName>
    <definedName name="OTHERASSET">'[57]BALANCE SHEET '!$C$18</definedName>
    <definedName name="OtherBasis">#REF!</definedName>
    <definedName name="OTHERCURRENTASSETS">'[57]BALANCE SHEET '!$C$12</definedName>
    <definedName name="OthInc">#REF!</definedName>
    <definedName name="OTHS">#REF!</definedName>
    <definedName name="OwnPercent">[139]IO!$F$11</definedName>
    <definedName name="OXYAA">[18]JUNE1!$A$615:$E$625</definedName>
    <definedName name="OXYGEN">[16]Feb!#REF!</definedName>
    <definedName name="OXYGEN1">[16]Feb!#REF!</definedName>
    <definedName name="OXYGEN3">[16]Mar!#REF!</definedName>
    <definedName name="OXYGEN4">[16]Apr!#REF!</definedName>
    <definedName name="OXYGEN5">[16]May!#REF!</definedName>
    <definedName name="OXYGEN6">[18]June!$A$374:$B$376</definedName>
    <definedName name="OXYXX">'[91]7251-02000-02252'!#REF!</definedName>
    <definedName name="p">[199]เงินกู้ธนชาติ!$B$4</definedName>
    <definedName name="p_1">#REF!</definedName>
    <definedName name="p_2">#REF!</definedName>
    <definedName name="p_3">#REF!</definedName>
    <definedName name="P_5">NA()</definedName>
    <definedName name="PA">#REF!</definedName>
    <definedName name="Page_GLTBAR1">#REF!</definedName>
    <definedName name="pageonetotal">#REF!</definedName>
    <definedName name="pagethreetotal">#REF!</definedName>
    <definedName name="pagetwototal">#REF!</definedName>
    <definedName name="pagroup">#REF!</definedName>
    <definedName name="pagroup65">#REF!</definedName>
    <definedName name="pah">#REF!</definedName>
    <definedName name="paitoon">#REF!</definedName>
    <definedName name="PART">[200]Sheet1!#REF!</definedName>
    <definedName name="PART_5">NA()</definedName>
    <definedName name="Pay_Date">#REF!</definedName>
    <definedName name="Pay_Num">#REF!</definedName>
    <definedName name="PayAmt">#REF!</definedName>
    <definedName name="Payment_Date" localSheetId="9">DATE(YEAR([201]!Loan_Start),MONTH([201]!Loan_Start)+Payment_Number,DAY([201]!Loan_Start))</definedName>
    <definedName name="Payment_Date" localSheetId="6">DATE(YEAR([202]operation!Loan_Start),MONTH([202]operation!Loan_Start)+Payment_Number,DAY([202]operation!Loan_Start))</definedName>
    <definedName name="Payment_Date" localSheetId="10">DATE(YEAR([201]!Loan_Start),MONTH([201]!Loan_Start)+Payment_Number,DAY([201]!Loan_Start))</definedName>
    <definedName name="Payment_Date" localSheetId="0">DATE(YEAR([201]!Loan_Start),MONTH([201]!Loan_Start)+Payment_Number,DAY([201]!Loan_Start))</definedName>
    <definedName name="Payment_Date" localSheetId="1">DATE(YEAR([201]!Loan_Start),MONTH([201]!Loan_Start)+Payment_Number,DAY([201]!Loan_Start))</definedName>
    <definedName name="Payment_Date" localSheetId="11">DATE(YEAR([201]!Loan_Start),MONTH([201]!Loan_Start)+Payment_Number,DAY([201]!Loan_Start))</definedName>
    <definedName name="Payment_Date">DATE(YEAR([201]!Loan_Start),MONTH([201]!Loan_Start)+Payment_Number,DAY([201]!Loan_Start))</definedName>
    <definedName name="Payout" localSheetId="6">#REF!</definedName>
    <definedName name="Payout">#REF!</definedName>
    <definedName name="payroll" localSheetId="6">#REF!</definedName>
    <definedName name="payroll">#REF!</definedName>
    <definedName name="PC" localSheetId="6">#REF!</definedName>
    <definedName name="PC">#REF!</definedName>
    <definedName name="PD" localSheetId="6">[16]Jan!#REF!</definedName>
    <definedName name="PD">[16]Jan!#REF!</definedName>
    <definedName name="Pdata">#N/A</definedName>
    <definedName name="ped" localSheetId="6">#REF!</definedName>
    <definedName name="ped">#REF!</definedName>
    <definedName name="PENV">[16]ENV_R!$B$8:$J$30</definedName>
    <definedName name="pep">[39]total!$C$4:$L$8,[39]total!$C$10:$L$31,[39]total!$C$33:$L$35,[39]total!$C$37:$L$37,[39]total!$C$40:$L$52,[39]total!$C$54:$L$71,[39]total!$C$73:$L$81,[39]total!$C$83:$L$93,[39]total!$C$99:$L$107,[39]total!$C$115:$L$117,[39]total!#REF!,[39]total!$C$120:$L$121,[39]total!#REF!,[39]total!$C$123:$L$136,[39]total!$C$139:$L$144,[39]total!$C$146:$L$150,[39]total!$C$152:$L$160,[39]total!$Q$63:$S$66</definedName>
    <definedName name="Per">#REF!</definedName>
    <definedName name="period">[88]Front!$D$9</definedName>
    <definedName name="PERIOD_END">[107]Ratio!#REF!</definedName>
    <definedName name="PeriodInYear">#REF!</definedName>
    <definedName name="PeriodsInYear">#REF!</definedName>
    <definedName name="PET">[117]PET!$C$54,[117]PET!$F$33:$G$52,[117]PET!$I$33:$J$52,[117]PET!$L$33:$M$52,[117]PET!$O$54</definedName>
    <definedName name="Pfdusiof" localSheetId="6">#REF!</definedName>
    <definedName name="Pfdusiof">#REF!</definedName>
    <definedName name="PGREENAA">[16]JUNE1!$A$229:$E$266</definedName>
    <definedName name="PGREENXX">'[91]7251-01xxxx'!#REF!</definedName>
    <definedName name="PHIP15">[16]May!#REF!</definedName>
    <definedName name="PHR">#REF!</definedName>
    <definedName name="PHRAA">[203]JUNE1!$A$43:$E$83</definedName>
    <definedName name="PHYSICAL_SIGHT_TAC" localSheetId="6">#REF!</definedName>
    <definedName name="PHYSICAL_SIGHT_TAC">#REF!</definedName>
    <definedName name="PHYSICAL_SIGHT_TIC" localSheetId="6">#REF!</definedName>
    <definedName name="PHYSICAL_SIGHT_TIC">#REF!</definedName>
    <definedName name="pichit" localSheetId="6">#REF!</definedName>
    <definedName name="pichit">#REF!</definedName>
    <definedName name="PJCAA">[16]JUNE1!$A$53:$E$79</definedName>
    <definedName name="PJCXX">'[91]7251-01xxxx'!#REF!</definedName>
    <definedName name="pl" localSheetId="6" hidden="1">{"conso",#N/A,FALSE,"cash flow"}</definedName>
    <definedName name="pl" localSheetId="0" hidden="1">{"conso",#N/A,FALSE,"cash flow"}</definedName>
    <definedName name="pl" localSheetId="1" hidden="1">{"conso",#N/A,FALSE,"cash flow"}</definedName>
    <definedName name="pl" hidden="1">{"conso",#N/A,FALSE,"cash flow"}</definedName>
    <definedName name="PL_ASSOC">#REF!</definedName>
    <definedName name="PL_Def_Numeric_List_11_05">#REF!</definedName>
    <definedName name="pla">#REF!</definedName>
    <definedName name="PlanningAmount">'[178]PM-TE'!$J$9</definedName>
    <definedName name="plBoardFee">#REF!</definedName>
    <definedName name="plCostOfServices">#REF!</definedName>
    <definedName name="plIncome1">#REF!</definedName>
    <definedName name="plIncome2">#REF!</definedName>
    <definedName name="plInterest">#REF!</definedName>
    <definedName name="PLN_ADD">#REF!</definedName>
    <definedName name="PLonAssetSoldII">'[129]VariableII  period'!$E$150</definedName>
    <definedName name="plOtherIncome">#REF!</definedName>
    <definedName name="plPLonAssetSold">#REF!</definedName>
    <definedName name="plPLonFX">#REF!</definedName>
    <definedName name="plSAndA">#REF!</definedName>
    <definedName name="plSharePLfromSubCom">#REF!</definedName>
    <definedName name="PM">#REF!</definedName>
    <definedName name="pmr">#REF!</definedName>
    <definedName name="po">#REF!</definedName>
    <definedName name="poil">#REF!</definedName>
    <definedName name="poo">#REF!</definedName>
    <definedName name="pop" localSheetId="6" hidden="1">{"cashflow",#N/A,FALSE,"cash flow"}</definedName>
    <definedName name="pop" localSheetId="0" hidden="1">{"cashflow",#N/A,FALSE,"cash flow"}</definedName>
    <definedName name="pop" localSheetId="1" hidden="1">{"cashflow",#N/A,FALSE,"cash flow"}</definedName>
    <definedName name="pop" hidden="1">{"cashflow",#N/A,FALSE,"cash flow"}</definedName>
    <definedName name="Portfolioss">OFFSET([140]Key!$D$98,,,COUNTA([140]Org!$C$35:$C$54),1)</definedName>
    <definedName name="Portfolioss_cf">OFFSET([140]Key!$S$98,,,COUNTA([140]Org!$C$35:$C$54),10)</definedName>
    <definedName name="Positionsbezeichnungen">'[204]GAAP Pru'!$E$15:$E$145</definedName>
    <definedName name="possible" localSheetId="6">#REF!</definedName>
    <definedName name="possible">#REF!</definedName>
    <definedName name="pOWER" localSheetId="6">#REF!</definedName>
    <definedName name="pOWER">#REF!</definedName>
    <definedName name="POWER1" localSheetId="6">[16]Feb!#REF!</definedName>
    <definedName name="POWER1">[16]Feb!#REF!</definedName>
    <definedName name="POWER2" localSheetId="6">[16]Feb!#REF!</definedName>
    <definedName name="POWER2">[16]Feb!#REF!</definedName>
    <definedName name="POWER21" localSheetId="6">[16]Feb!#REF!</definedName>
    <definedName name="POWER21">[16]Feb!#REF!</definedName>
    <definedName name="POWER22" localSheetId="6">[16]Feb!#REF!</definedName>
    <definedName name="POWER22">[16]Feb!#REF!</definedName>
    <definedName name="POWER23">[16]Mar!#REF!</definedName>
    <definedName name="POWER24">[16]Apr!#REF!</definedName>
    <definedName name="POWER25">[16]May!#REF!</definedName>
    <definedName name="POWER26">[17]June!$A$65:$B$69</definedName>
    <definedName name="POWER2AA">[17]JUNE1!$A$89:$E$101</definedName>
    <definedName name="POWER2XX">'[87]03100(SS)'!#REF!</definedName>
    <definedName name="POWER3">[16]Mar!#REF!</definedName>
    <definedName name="POWER4">[16]Apr!#REF!</definedName>
    <definedName name="POWER5">[16]May!#REF!</definedName>
    <definedName name="POWER6">[17]June!$A$28:$B$56</definedName>
    <definedName name="POWERAA">[17]JUNE1!$A$31:$E$101</definedName>
    <definedName name="POWERXX">'[87]03100(SS)'!#REF!</definedName>
    <definedName name="pp">#REF!</definedName>
    <definedName name="PPB">#REF!</definedName>
    <definedName name="PPGREEN">[16]PG_R!$B$8:$J$24</definedName>
    <definedName name="PPJCELL">[16]CELL_R!$B$8:$J$25</definedName>
    <definedName name="ppl" localSheetId="6">#REF!</definedName>
    <definedName name="ppl">#REF!</definedName>
    <definedName name="ppp">[23]เงินกู้ธนชาติ!$B$4</definedName>
    <definedName name="PPPPPPPPPPPPPPPPPPPPPPPPP">#REF!</definedName>
    <definedName name="PQA">'[16]QA&amp;R_R'!$B$8:$J$27</definedName>
    <definedName name="PR_1" localSheetId="6">#REF!</definedName>
    <definedName name="PR_1">#REF!</definedName>
    <definedName name="PR_2" localSheetId="6">#REF!</definedName>
    <definedName name="PR_2">#REF!</definedName>
    <definedName name="PR_3" localSheetId="6">#REF!</definedName>
    <definedName name="PR_3">#REF!</definedName>
    <definedName name="PR_QTR_BAL">#REF!</definedName>
    <definedName name="PR_REC_DTL1">#REF!,#REF!</definedName>
    <definedName name="PRAA">[19]JUNE1!$I$248:$J$290</definedName>
    <definedName name="PRE_EPS">#REF!</definedName>
    <definedName name="precast">#REF!</definedName>
    <definedName name="PREF_DIV">#REF!</definedName>
    <definedName name="PREP_DT_SIGN">#REF!</definedName>
    <definedName name="PREPARED_BY">[107]Ratio!#REF!</definedName>
    <definedName name="PREPARED_DATE">[107]Ratio!#REF!</definedName>
    <definedName name="present">[114]!present</definedName>
    <definedName name="PRETAX">#REF!</definedName>
    <definedName name="PREV_NETCASH">#REF!</definedName>
    <definedName name="PREXX">'[70]7251-06540'!#REF!</definedName>
    <definedName name="PRGACT">#REF!</definedName>
    <definedName name="PRGPLN">#REF!</definedName>
    <definedName name="prgroup1">#REF!</definedName>
    <definedName name="prgroup2">#REF!</definedName>
    <definedName name="Price">#REF!</definedName>
    <definedName name="price2285">#REF!</definedName>
    <definedName name="Princ">#REF!</definedName>
    <definedName name="print">#REF!</definedName>
    <definedName name="PRINT_5">NA()</definedName>
    <definedName name="Print_a" localSheetId="9">[205]!Print_a</definedName>
    <definedName name="Print_a" localSheetId="6">[205]!Print_a</definedName>
    <definedName name="Print_a" localSheetId="10">[205]!Print_a</definedName>
    <definedName name="Print_a" localSheetId="0">[205]!Print_a</definedName>
    <definedName name="Print_a" localSheetId="1">[205]!Print_a</definedName>
    <definedName name="Print_a" localSheetId="11">[205]!Print_a</definedName>
    <definedName name="Print_a">[205]!Print_a</definedName>
    <definedName name="Print_Area_MI" localSheetId="6">#REF!</definedName>
    <definedName name="Print_Area_MI">#REF!</definedName>
    <definedName name="Print_Area_MI___0" localSheetId="6">#REF!</definedName>
    <definedName name="Print_Area_MI___0">#REF!</definedName>
    <definedName name="Print_Area_MI___4">#REF!</definedName>
    <definedName name="Print_Area_MI_5">NA()</definedName>
    <definedName name="Print_Area_Reset" localSheetId="6">OFFSET(Full_Print,0,0,Last_Row)</definedName>
    <definedName name="Print_Area_Reset" localSheetId="0">OFFSET(Full_Print,0,0,Last_Row)</definedName>
    <definedName name="Print_Area_Reset" localSheetId="1">OFFSET(Full_Print,0,0,Last_Row)</definedName>
    <definedName name="Print_Area_Reset">OFFSET(Full_Print,0,0,Last_Row)</definedName>
    <definedName name="Print_Sum" localSheetId="6">#REF!</definedName>
    <definedName name="Print_Sum">#REF!</definedName>
    <definedName name="Print_Titles_MI">'[2]C-1'!$A$1:$IV$5</definedName>
    <definedName name="Print_Titles_MI___4">#REF!</definedName>
    <definedName name="Print_Total">#REF!</definedName>
    <definedName name="print2">[39]total!#REF!</definedName>
    <definedName name="PrintArea">#REF!</definedName>
    <definedName name="PRINTMENU">'[206]1'!#REF!</definedName>
    <definedName name="Printysdf" localSheetId="6">#REF!</definedName>
    <definedName name="Printysdf">#REF!</definedName>
    <definedName name="PRMP">[16]RMP_R!$B$8:$J$27</definedName>
    <definedName name="PRMZ">[16]RMZ_R!$B$8:$K$29</definedName>
    <definedName name="PRODUAA">[18]JUNE1!$A$6:$E$30</definedName>
    <definedName name="Production">#REF!</definedName>
    <definedName name="PRODXX">'[91]7251-02000-02252'!#REF!</definedName>
    <definedName name="ProfileOfTaggedInstruments___ByConstrMgr_Complex_Category">#REF!</definedName>
    <definedName name="Profit_and_Loss">#REF!</definedName>
    <definedName name="project_inputs">[139]IO!$D$15:$M$34</definedName>
    <definedName name="Project_name">[207]Cover!$B$3</definedName>
    <definedName name="PROJECT_NAME____Capsugel_Relocation_Project" localSheetId="6">#REF!</definedName>
    <definedName name="PROJECT_NAME____Capsugel_Relocation_Project">#REF!</definedName>
    <definedName name="ProjectData">[140]Projects!$B$8:$L$408</definedName>
    <definedName name="PROMMIS" localSheetId="6">#REF!</definedName>
    <definedName name="PROMMIS">#REF!</definedName>
    <definedName name="promotion" localSheetId="6">#REF!</definedName>
    <definedName name="promotion">#REF!</definedName>
    <definedName name="property" localSheetId="6">#REF!</definedName>
    <definedName name="property">#REF!</definedName>
    <definedName name="Provision_invst">#REF!</definedName>
    <definedName name="PRXX">'[70]7251-06540'!#REF!</definedName>
    <definedName name="PTA_Bulk">#REF!</definedName>
    <definedName name="PTA_ISBL">#REF!</definedName>
    <definedName name="ptp">#REF!</definedName>
    <definedName name="PULPAA">[18]JUNE1!$A$74:$E$101</definedName>
    <definedName name="PULPXX">'[91]7251-02000-02252'!#REF!</definedName>
    <definedName name="PurCost_Building">[80]BUILD95!$Z$9:$Z$17</definedName>
    <definedName name="PV_CFPS">#REF!</definedName>
    <definedName name="PV_DPS">#REF!</definedName>
    <definedName name="PV_EPS">#REF!</definedName>
    <definedName name="PV_NP">#REF!</definedName>
    <definedName name="PV_PRETAX">#REF!</definedName>
    <definedName name="PY_Accounts_Receivable">#REF!</definedName>
    <definedName name="PY_Cash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orking_Capital">#REF!</definedName>
    <definedName name="PY1_Accounts_receivable">#REF!</definedName>
    <definedName name="PY2_Accounts_Receivable">#REF!</definedName>
    <definedName name="PY2_Cash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orking_Capital">#REF!</definedName>
    <definedName name="Q">'[182]เงินกู้ MGC'!$B$4</definedName>
    <definedName name="Q_AUDIT_out">#REF!</definedName>
    <definedName name="Q_AUDITout">#REF!</definedName>
    <definedName name="Q_IR322I_LoanSell">#REF!</definedName>
    <definedName name="q_ty">#REF!</definedName>
    <definedName name="QAAA">[16]JUNE1!$A$81:$E$133</definedName>
    <definedName name="qaqa" localSheetId="6" hidden="1">{"conso",#N/A,FALSE,"cash flow"}</definedName>
    <definedName name="qaqa" localSheetId="0" hidden="1">{"conso",#N/A,FALSE,"cash flow"}</definedName>
    <definedName name="qaqa" localSheetId="1" hidden="1">{"conso",#N/A,FALSE,"cash flow"}</definedName>
    <definedName name="qaqa" hidden="1">{"conso",#N/A,FALSE,"cash flow"}</definedName>
    <definedName name="qaqas" localSheetId="6" hidden="1">{"cashflow",#N/A,FALSE,"cash flow"}</definedName>
    <definedName name="qaqas" localSheetId="0" hidden="1">{"cashflow",#N/A,FALSE,"cash flow"}</definedName>
    <definedName name="qaqas" localSheetId="1" hidden="1">{"cashflow",#N/A,FALSE,"cash flow"}</definedName>
    <definedName name="qaqas" hidden="1">{"cashflow",#N/A,FALSE,"cash flow"}</definedName>
    <definedName name="qaqasa" localSheetId="6" hidden="1">{"conso",#N/A,FALSE,"cash flow"}</definedName>
    <definedName name="qaqasa" localSheetId="0" hidden="1">{"conso",#N/A,FALSE,"cash flow"}</definedName>
    <definedName name="qaqasa" localSheetId="1" hidden="1">{"conso",#N/A,FALSE,"cash flow"}</definedName>
    <definedName name="qaqasa" hidden="1">{"conso",#N/A,FALSE,"cash flow"}</definedName>
    <definedName name="qaqass" localSheetId="6" hidden="1">{"conso",#N/A,FALSE,"cash flow"}</definedName>
    <definedName name="qaqass" localSheetId="0" hidden="1">{"conso",#N/A,FALSE,"cash flow"}</definedName>
    <definedName name="qaqass" localSheetId="1" hidden="1">{"conso",#N/A,FALSE,"cash flow"}</definedName>
    <definedName name="qaqass" hidden="1">{"conso",#N/A,FALSE,"cash flow"}</definedName>
    <definedName name="QAXX">'[91]7251-01xxxx'!#REF!</definedName>
    <definedName name="qfe">[88]เงินกู้ธนชาติ!$F$15</definedName>
    <definedName name="qq">#REF!</definedName>
    <definedName name="qqq">'[23]เงินกู้ MGC'!$E$17</definedName>
    <definedName name="qqqqq" localSheetId="6" hidden="1">{"cashflow",#N/A,FALSE,"cash flow"}</definedName>
    <definedName name="qqqqq" localSheetId="0" hidden="1">{"cashflow",#N/A,FALSE,"cash flow"}</definedName>
    <definedName name="qqqqq" localSheetId="1" hidden="1">{"cashflow",#N/A,FALSE,"cash flow"}</definedName>
    <definedName name="qqqqq" hidden="1">{"cashflow",#N/A,FALSE,"cash flow"}</definedName>
    <definedName name="qqqqqq" localSheetId="6" hidden="1">{"cashflow",#N/A,FALSE,"cash flow"}</definedName>
    <definedName name="qqqqqq" localSheetId="0" hidden="1">{"cashflow",#N/A,FALSE,"cash flow"}</definedName>
    <definedName name="qqqqqq" localSheetId="1" hidden="1">{"cashflow",#N/A,FALSE,"cash flow"}</definedName>
    <definedName name="qqqqqq" hidden="1">{"cashflow",#N/A,FALSE,"cash flow"}</definedName>
    <definedName name="qryEqptOrdDelyETAProfile_byConstrMgr">#REF!</definedName>
    <definedName name="qryEqptOrdPODelProfile_ByConstrMgr">#REF!</definedName>
    <definedName name="qryForEqptProfTotalDelvdFdnErnIndImp">#REF!</definedName>
    <definedName name="qrySummROSDatesFromQuery">#REF!</definedName>
    <definedName name="qryUnitForecastUtils">#REF!</definedName>
    <definedName name="Qtr">[140]Control!$17:$17</definedName>
    <definedName name="qty">#REF!</definedName>
    <definedName name="Quarterly_Earnings">#REF!</definedName>
    <definedName name="Query1">#REF!</definedName>
    <definedName name="qwe">#REF!</definedName>
    <definedName name="qwet">#REF!</definedName>
    <definedName name="qwqwq" localSheetId="6" hidden="1">{"cashflow",#N/A,FALSE,"cash flow"}</definedName>
    <definedName name="qwqwq" localSheetId="0" hidden="1">{"cashflow",#N/A,FALSE,"cash flow"}</definedName>
    <definedName name="qwqwq" localSheetId="1" hidden="1">{"cashflow",#N/A,FALSE,"cash flow"}</definedName>
    <definedName name="qwqwq" hidden="1">{"cashflow",#N/A,FALSE,"cash flow"}</definedName>
    <definedName name="qwww">#REF!</definedName>
    <definedName name="R_UNIT">#REF!</definedName>
    <definedName name="RA">[208]Sheet2!$A$2:$C$907</definedName>
    <definedName name="rad_dscnt" localSheetId="6">#REF!</definedName>
    <definedName name="rad_dscnt">#REF!</definedName>
    <definedName name="RADMIN">[19]Admin!$B$7:$J$34</definedName>
    <definedName name="RANGE">'[131]ADMIN OFFICE (2)'!$B$8:$P$30</definedName>
    <definedName name="RangeHigher" localSheetId="6">#REF!</definedName>
    <definedName name="RangeHigher">#REF!</definedName>
    <definedName name="RangeLower" localSheetId="6">#REF!</definedName>
    <definedName name="RangeLower">#REF!</definedName>
    <definedName name="Rate" localSheetId="6">#REF!</definedName>
    <definedName name="Rate">#REF!</definedName>
    <definedName name="ratio" localSheetId="6">IF(#REF!&lt;=5,INDEX(#REF!,(#REF!*5)-4),#REF!)</definedName>
    <definedName name="ratio">IF(#REF!&lt;=5,INDEX(#REF!,(#REF!*5)-4),#REF!)</definedName>
    <definedName name="ratio1" localSheetId="6">IF(#REF!&lt;=5,INDEX(#REF!,(#REF!*5)-4),#REF!)</definedName>
    <definedName name="ratio1">IF(#REF!&lt;=5,INDEX(#REF!,(#REF!*5)-4),#REF!)</definedName>
    <definedName name="ratio2" localSheetId="6">IF(#REF!&lt;=5,INDEX(#REF!,(#REF!*5)-4),#REF!)</definedName>
    <definedName name="ratio2">IF(#REF!&lt;=5,INDEX(#REF!,(#REF!*5)-4),#REF!)</definedName>
    <definedName name="ratio3" localSheetId="6">IF(#REF!&lt;=5,INDEX(#REF!,(#REF!*5)-4),#REF!)</definedName>
    <definedName name="ratio3">IF(#REF!&lt;=5,INDEX(#REF!,(#REF!*5)-4),#REF!)</definedName>
    <definedName name="RCDC">[19]CDC!$A$7:$I$16</definedName>
    <definedName name="RCHEMICAL">[18]CHEMICAL!$A$7:$H$21</definedName>
    <definedName name="RD">[209]SwapData!$C$1</definedName>
    <definedName name="RDESP">[18]DESPATCH!$B$8:$J$23</definedName>
    <definedName name="RDRAWING">[17]Drwing!$B$7:$I$11</definedName>
    <definedName name="RE" localSheetId="6">#REF!</definedName>
    <definedName name="RE">#REF!</definedName>
    <definedName name="REC">[210]ตั๋วเงินรับ!$F$1</definedName>
    <definedName name="rec_esc_cnt" localSheetId="6">#REF!</definedName>
    <definedName name="rec_esc_cnt">#REF!</definedName>
    <definedName name="rec_esc_count" localSheetId="6">#REF!</definedName>
    <definedName name="rec_esc_count">#REF!</definedName>
    <definedName name="REC_ESC_LCL" localSheetId="6">#REF!</definedName>
    <definedName name="REC_ESC_LCL">#REF!</definedName>
    <definedName name="REC_ESC_LCL_TOT">#REF!</definedName>
    <definedName name="REC_ESC_USD">#REF!</definedName>
    <definedName name="REC_ESC_USD_TOT">#REF!</definedName>
    <definedName name="REC1AA">[18]JUNE1!$A$441:$E$459</definedName>
    <definedName name="REC1XX">'[91]7251-02000-02252'!#REF!</definedName>
    <definedName name="REC2AA">[18]JUNE1!$A$461:$E$475</definedName>
    <definedName name="REC2XX">'[91]7251-02000-02252'!#REF!</definedName>
    <definedName name="RECON_AGE">#REF!</definedName>
    <definedName name="RECON_AS_ON_DT">#REF!</definedName>
    <definedName name="RECON_BK">#REF!</definedName>
    <definedName name="RECON_DT">#REF!</definedName>
    <definedName name="RECON_DTL">#REF!</definedName>
    <definedName name="RECON_ESC">#REF!</definedName>
    <definedName name="RECON_ESC_AGE_CALC">#REF!</definedName>
    <definedName name="RECON_ESC_FIRST_DT">#REF!</definedName>
    <definedName name="RECON_ESC_PLAN">#REF!</definedName>
    <definedName name="RECON_ESC_TOT">#REF!</definedName>
    <definedName name="RECON_LC">#REF!</definedName>
    <definedName name="RECON_LCL_TOTAL">#REF!</definedName>
    <definedName name="RECON_OWNER">#REF!</definedName>
    <definedName name="RECON_USD">#REF!</definedName>
    <definedName name="RECON_USD_TOTAL">#REF!</definedName>
    <definedName name="_xlnm.Recorder">#REF!</definedName>
    <definedName name="Ref_1">#REF!</definedName>
    <definedName name="Ref_2">#REF!</definedName>
    <definedName name="Ref_3">#REF!</definedName>
    <definedName name="RELEC">[17]Elec!$B$7:$I$31</definedName>
    <definedName name="Repay" localSheetId="6">#REF!</definedName>
    <definedName name="Repay">#REF!</definedName>
    <definedName name="report" localSheetId="6">#REF!</definedName>
    <definedName name="report">#REF!</definedName>
    <definedName name="rer" localSheetId="6" hidden="1">{"cashflow",#N/A,FALSE,"cash flow"}</definedName>
    <definedName name="rer" localSheetId="0" hidden="1">{"cashflow",#N/A,FALSE,"cash flow"}</definedName>
    <definedName name="rer" localSheetId="1" hidden="1">{"cashflow",#N/A,FALSE,"cash flow"}</definedName>
    <definedName name="rer" hidden="1">{"cashflow",#N/A,FALSE,"cash flow"}</definedName>
    <definedName name="rere" localSheetId="6" hidden="1">{"conso",#N/A,FALSE,"cash flow"}</definedName>
    <definedName name="rere" localSheetId="0" hidden="1">{"conso",#N/A,FALSE,"cash flow"}</definedName>
    <definedName name="rere" localSheetId="1" hidden="1">{"conso",#N/A,FALSE,"cash flow"}</definedName>
    <definedName name="rere" hidden="1">{"conso",#N/A,FALSE,"cash flow"}</definedName>
    <definedName name="res_sum" localSheetId="6" hidden="1">{#N/A,#N/A,FALSE,"COVER1.XLS ";#N/A,#N/A,FALSE,"RACT1.XLS";#N/A,#N/A,FALSE,"RACT2.XLS";#N/A,#N/A,FALSE,"ECCMP";#N/A,#N/A,FALSE,"WELDER.XLS"}</definedName>
    <definedName name="res_sum" localSheetId="0" hidden="1">{#N/A,#N/A,FALSE,"COVER1.XLS ";#N/A,#N/A,FALSE,"RACT1.XLS";#N/A,#N/A,FALSE,"RACT2.XLS";#N/A,#N/A,FALSE,"ECCMP";#N/A,#N/A,FALSE,"WELDER.XLS"}</definedName>
    <definedName name="res_sum" localSheetId="1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ource">'[211]Bill No. 2 - Carpark'!$A$1:$C$97</definedName>
    <definedName name="ResPricing" localSheetId="6">#REF!</definedName>
    <definedName name="ResPricing">#REF!</definedName>
    <definedName name="RESTATE">[19]Estate!$B$8:$J$15</definedName>
    <definedName name="reva" localSheetId="6">#REF!</definedName>
    <definedName name="reva">#REF!</definedName>
    <definedName name="reval_acc_name" localSheetId="6">#REF!</definedName>
    <definedName name="reval_acc_name">#REF!</definedName>
    <definedName name="revb" localSheetId="6">#REF!</definedName>
    <definedName name="revb">#REF!</definedName>
    <definedName name="revc">#REF!</definedName>
    <definedName name="revd">#REF!</definedName>
    <definedName name="revenue">#REF!</definedName>
    <definedName name="reverse">[98]Data!$A$68:$A$84</definedName>
    <definedName name="Revised">[67]YTD_Revised!$B$5:$N$174</definedName>
    <definedName name="rewa">[74]เงินกู้ธนชาติ!$F$15</definedName>
    <definedName name="rfg" localSheetId="6">#REF!</definedName>
    <definedName name="rfg">#REF!</definedName>
    <definedName name="RFIRE">[19]Fire!$B$7:$J$14</definedName>
    <definedName name="RGUEST">[19]Guest!$B$8:$J$10</definedName>
    <definedName name="RINST">[17]Inst!$B$7:$I$26</definedName>
    <definedName name="RISO">[18]ISO!$B$8:$J$19</definedName>
    <definedName name="RITD">[17]IT!$B$7:$I$19</definedName>
    <definedName name="RM">'[130]ADJ - RATE'!$B$5</definedName>
    <definedName name="RM_OVER_12MONTHS">#REF!</definedName>
    <definedName name="RMB_CLS">#REF!</definedName>
    <definedName name="RMDAA">[16]JUNE1!$A$268:$E$273</definedName>
    <definedName name="RMDXX">'[91]7251-01xxxx'!#REF!</definedName>
    <definedName name="RMECD">[17]Mech!$B$7:$I$23</definedName>
    <definedName name="RMECH">[17]CE!$B$7:$I$19</definedName>
    <definedName name="Rmedical">[19]Medical!$A$9:$H$21</definedName>
    <definedName name="RMPAA">[16]JUNE1!$A$322:$E$364</definedName>
    <definedName name="RMPXX">'[91]7251-01xxxx'!#REF!</definedName>
    <definedName name="RMZAA">[16]JUNE1!$A$275:$E$320</definedName>
    <definedName name="RMZXX">'[91]7251-01xxxx'!#REF!</definedName>
    <definedName name="RNAME">#REF!</definedName>
    <definedName name="RNAME_5">NA()</definedName>
    <definedName name="ROAA">#REF!</definedName>
    <definedName name="ROAE">#REF!</definedName>
    <definedName name="ROCE">#REF!</definedName>
    <definedName name="ROE">#REF!</definedName>
    <definedName name="roj">#REF!</definedName>
    <definedName name="ron">#REF!</definedName>
    <definedName name="Roofing_PLot_13_total">#REF!</definedName>
    <definedName name="ROUND">#REF!</definedName>
    <definedName name="ROUND_5">NA()</definedName>
    <definedName name="ROWNAMES">#REF!</definedName>
    <definedName name="RPD">[18]PRODUCT!$B$8:$P$24</definedName>
    <definedName name="RPM">'[18]PULP MILL'!$B$8:$P$17</definedName>
    <definedName name="RPOWER">[17]Power!$B$7:$I$18</definedName>
    <definedName name="RPR">[19]PR!$A$7:$H$22</definedName>
    <definedName name="RPRE">[19]PRE!$A$20:$K$22</definedName>
    <definedName name="rr" localSheetId="6">#REF!</definedName>
    <definedName name="rr">#REF!</definedName>
    <definedName name="rrr" localSheetId="6">#REF!</definedName>
    <definedName name="rrr">#REF!</definedName>
    <definedName name="rrrr" localSheetId="6">#REF!</definedName>
    <definedName name="rrrr">#REF!</definedName>
    <definedName name="RSEC">[19]Secutiry!$B$8:$J$22</definedName>
    <definedName name="rsedt" localSheetId="6">#REF!</definedName>
    <definedName name="rsedt">#REF!</definedName>
    <definedName name="RSHEETING">[18]SHEETING!$B$8:$J$17</definedName>
    <definedName name="RSODA">[18]SODA!$A$7:$H$13</definedName>
    <definedName name="RSTORE">[17]Store!$B$7:$I$18</definedName>
    <definedName name="rty">[68]เงินกู้ธนชาติ!$G$2</definedName>
    <definedName name="Rw">[139]IO!$43:$43</definedName>
    <definedName name="RWASTE">[19]Waste!$B$8:$J$17</definedName>
    <definedName name="rwere" localSheetId="6" hidden="1">{#N/A,#N/A,FALSE,"COVER1.XLS ";#N/A,#N/A,FALSE,"RACT1.XLS";#N/A,#N/A,FALSE,"RACT2.XLS";#N/A,#N/A,FALSE,"ECCMP";#N/A,#N/A,FALSE,"WELDER.XLS"}</definedName>
    <definedName name="rwere" localSheetId="0" hidden="1">{#N/A,#N/A,FALSE,"COVER1.XLS ";#N/A,#N/A,FALSE,"RACT1.XLS";#N/A,#N/A,FALSE,"RACT2.XLS";#N/A,#N/A,FALSE,"ECCMP";#N/A,#N/A,FALSE,"WELDER.XLS"}</definedName>
    <definedName name="rwere" localSheetId="1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Y1.1">'[212]AP-FAsb'!#REF!</definedName>
    <definedName name="RYARD">[18]YARD!$A$7:$I$14</definedName>
    <definedName name="s" localSheetId="6">#REF!</definedName>
    <definedName name="s">#REF!</definedName>
    <definedName name="S0DF" localSheetId="6">#REF!</definedName>
    <definedName name="S0DF">#REF!</definedName>
    <definedName name="sa" localSheetId="6" hidden="1">{#N/A,#N/A,TRUE,"Str.";#N/A,#N/A,TRUE,"Steel &amp; Roof";#N/A,#N/A,TRUE,"Arc.";#N/A,#N/A,TRUE,"Preliminary";#N/A,#N/A,TRUE,"Sum_Prelim"}</definedName>
    <definedName name="sa" localSheetId="0" hidden="1">{#N/A,#N/A,TRUE,"Str.";#N/A,#N/A,TRUE,"Steel &amp; Roof";#N/A,#N/A,TRUE,"Arc.";#N/A,#N/A,TRUE,"Preliminary";#N/A,#N/A,TRUE,"Sum_Prelim"}</definedName>
    <definedName name="sa" localSheetId="1" hidden="1">{#N/A,#N/A,TRUE,"Str.";#N/A,#N/A,TRUE,"Steel &amp; Roof";#N/A,#N/A,TRUE,"Arc.";#N/A,#N/A,TRUE,"Preliminary";#N/A,#N/A,TRUE,"Sum_Prelim"}</definedName>
    <definedName name="sa" hidden="1">{#N/A,#N/A,TRUE,"Str.";#N/A,#N/A,TRUE,"Steel &amp; Roof";#N/A,#N/A,TRUE,"Arc.";#N/A,#N/A,TRUE,"Preliminary";#N/A,#N/A,TRUE,"Sum_Prelim"}</definedName>
    <definedName name="SAD">'[106]C001-Lead'!#REF!</definedName>
    <definedName name="sadkfj">#REF!</definedName>
    <definedName name="SAFETY">[16]Feb!#REF!</definedName>
    <definedName name="SAFETY1">[16]Feb!#REF!</definedName>
    <definedName name="SAFETY3">[16]Mar!#REF!</definedName>
    <definedName name="SAFETY4">[16]Apr!#REF!</definedName>
    <definedName name="SAFETY5">[16]May!#REF!</definedName>
    <definedName name="SAFTYAA">[203]JUNE1!$A$8:$E$41</definedName>
    <definedName name="sai" localSheetId="6">#REF!</definedName>
    <definedName name="sai">#REF!</definedName>
    <definedName name="SAL">[124]type!$D$3:$E$125</definedName>
    <definedName name="Salden">'[204]GAAP Pru'!$H$15:$H$145</definedName>
    <definedName name="sale" localSheetId="6">#REF!</definedName>
    <definedName name="sale">#REF!</definedName>
    <definedName name="Sales" localSheetId="6">#REF!</definedName>
    <definedName name="Sales">#REF!</definedName>
    <definedName name="SAM" localSheetId="6">#REF!</definedName>
    <definedName name="SAM">#REF!</definedName>
    <definedName name="SAPBEXdnldView" hidden="1">"3Y0T31REH35G7WOAIY0JRGBPH"</definedName>
    <definedName name="SAPBEXhrIndnt" hidden="1">1</definedName>
    <definedName name="SAPBEXrevision" hidden="1">1</definedName>
    <definedName name="SAPBEXsysID" hidden="1">"BW1"</definedName>
    <definedName name="SAPBEXwbID" hidden="1">"3QT0CREASQELGVIPBAZEILHZ2"</definedName>
    <definedName name="SAPCodeAA">#REF!</definedName>
    <definedName name="SAPCodeAP">#REF!</definedName>
    <definedName name="SAPsysID" hidden="1">"708C5W7SBKP804JT78WJ0JNKI"</definedName>
    <definedName name="SAPwbID" hidden="1">"ARS"</definedName>
    <definedName name="SAVE">#REF!</definedName>
    <definedName name="SAVE_5">NA()</definedName>
    <definedName name="SAVE_FLAG">#REF!</definedName>
    <definedName name="SB">#REF!</definedName>
    <definedName name="SCB">'[90]ADJ - RATE'!#REF!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honsei">#REF!</definedName>
    <definedName name="scscsc" localSheetId="6" hidden="1">{"cashflow",#N/A,FALSE,"cash flow"}</definedName>
    <definedName name="scscsc" localSheetId="0" hidden="1">{"cashflow",#N/A,FALSE,"cash flow"}</definedName>
    <definedName name="scscsc" localSheetId="1" hidden="1">{"cashflow",#N/A,FALSE,"cash flow"}</definedName>
    <definedName name="scscsc" hidden="1">{"cashflow",#N/A,FALSE,"cash flow"}</definedName>
    <definedName name="SD">[209]SwapData!$B$1</definedName>
    <definedName name="sdasd" localSheetId="6" hidden="1">{"cashflow",#N/A,FALSE,"CASHFLOW "}</definedName>
    <definedName name="sdasd" localSheetId="0" hidden="1">{"cashflow",#N/A,FALSE,"CASHFLOW "}</definedName>
    <definedName name="sdasd" localSheetId="1" hidden="1">{"cashflow",#N/A,FALSE,"CASHFLOW "}</definedName>
    <definedName name="sdasd" hidden="1">{"cashflow",#N/A,FALSE,"CASHFLOW "}</definedName>
    <definedName name="sdds">[23]เงินกู้ธนชาติ!$G$2</definedName>
    <definedName name="sdf">#REF!</definedName>
    <definedName name="sdfg">[152]เงินกู้ธนชาติ!$E$17</definedName>
    <definedName name="sdfghj">IF(#REF!&lt;=5,INDEX(#REF!,(#REF!*5)-4),#REF!)</definedName>
    <definedName name="sdisu">#REF!</definedName>
    <definedName name="sds">#REF!</definedName>
    <definedName name="sdsadsds">#REF!</definedName>
    <definedName name="sdsadsdsadsa">#REF!</definedName>
    <definedName name="sdsd">'[213]Trial Balance'!$A$1:$H$65536</definedName>
    <definedName name="SDSDS">'[7]????-??'!#REF!</definedName>
    <definedName name="SEC">[16]Feb!#REF!</definedName>
    <definedName name="SEC_IV">#REF!</definedName>
    <definedName name="SECI_ALL">#REF!</definedName>
    <definedName name="SECI_GL_ALL">#REF!</definedName>
    <definedName name="SECI_GL_NAME">#REF!</definedName>
    <definedName name="SECI_GL_USD">#REF!</definedName>
    <definedName name="SECI_LCL">#REF!</definedName>
    <definedName name="SECI_LCL_TOT">#REF!</definedName>
    <definedName name="SECI_LCL_USD">#REF!</definedName>
    <definedName name="SECI_NON_EDIT">#REF!</definedName>
    <definedName name="SECI_RATE">#REF!</definedName>
    <definedName name="SECI_USD">#REF!</definedName>
    <definedName name="SECI_USD_TOT">#REF!</definedName>
    <definedName name="SECIII_ITEM_TOT">#REF!</definedName>
    <definedName name="SECIII_LCL_TOT">#REF!</definedName>
    <definedName name="SECIII_USD_TOT">#REF!</definedName>
    <definedName name="sector">#REF!</definedName>
    <definedName name="SECUAA">[19]JUNE1!$I$510:$J$543</definedName>
    <definedName name="SECUXX">'[70]7251-06540'!#REF!</definedName>
    <definedName name="sedrtfg">'[214]TrialBalance Q3-2002'!$A$1:$H$301</definedName>
    <definedName name="SellandAdmExps" localSheetId="6">#REF!</definedName>
    <definedName name="SellandAdmExps">#REF!</definedName>
    <definedName name="SEP">[79]RECY!$K$5:$K$70</definedName>
    <definedName name="Sep_Building">[80]BUILD95!$AJ$9:$AJ$17</definedName>
    <definedName name="set">[215]set_!$A$1:$IV$65536</definedName>
    <definedName name="SFWDFV" localSheetId="6">#REF!</definedName>
    <definedName name="SFWDFV">#REF!</definedName>
    <definedName name="SFWGERGEQG" localSheetId="6">#REF!</definedName>
    <definedName name="SFWGERGEQG">#REF!</definedName>
    <definedName name="SH1XX" localSheetId="6">'[91]7251-02000-02252'!#REF!</definedName>
    <definedName name="SH1XX">'[91]7251-02000-02252'!#REF!</definedName>
    <definedName name="SH2XX" localSheetId="6">'[91]7251-02000-02252'!#REF!</definedName>
    <definedName name="SH2XX">'[91]7251-02000-02252'!#REF!</definedName>
    <definedName name="ShareEquity" localSheetId="6">#REF!</definedName>
    <definedName name="ShareEquity">#REF!</definedName>
    <definedName name="SharefromRelated_Asso" localSheetId="6">#REF!</definedName>
    <definedName name="SharefromRelated_Asso">#REF!</definedName>
    <definedName name="SHARES" localSheetId="6">#REF!</definedName>
    <definedName name="SHARES">#REF!</definedName>
    <definedName name="SHD" localSheetId="6">[16]Feb!#REF!</definedName>
    <definedName name="SHD">[16]Feb!#REF!</definedName>
    <definedName name="SHD1AA">[18]JUNE1!$A$271:$E$308</definedName>
    <definedName name="SHD2AA">[18]JUNE1!$A$310:$E$334</definedName>
    <definedName name="SHDAA">[18]JUNE1!$A$250:$E$269</definedName>
    <definedName name="SHDXX">'[91]7251-02000-02252'!#REF!</definedName>
    <definedName name="sheet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" localSheetId="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NO">[216]sheetNO!$A$1:$C$6</definedName>
    <definedName name="SHIP25">[16]May!#REF!</definedName>
    <definedName name="Short">[174]เงินกู้ธนชาติ!$E$17</definedName>
    <definedName name="short1">'[174]เงินกู้ MGC'!$E$17</definedName>
    <definedName name="Short2">[175]เงินกู้ธนชาติ!$E$17</definedName>
    <definedName name="Short3">'[175]เงินกู้ MGC'!$E$17</definedName>
    <definedName name="Shortt">[122]เงินกู้ธนชาติ!$E$17</definedName>
    <definedName name="shortt1">'[122]เงินกู้ MGC'!$E$17</definedName>
    <definedName name="shorttt">'[122]เงินกู้ MGC'!$E$17</definedName>
    <definedName name="Size">'[217]1'!$B$5:$F$255</definedName>
    <definedName name="sles" localSheetId="6" hidden="1">{#N/A,#N/A,FALSE,"COVER.XLS";#N/A,#N/A,FALSE,"RACT1.XLS";#N/A,#N/A,FALSE,"RACT2.XLS";#N/A,#N/A,FALSE,"ECCMP";#N/A,#N/A,FALSE,"WELDER.XLS"}</definedName>
    <definedName name="sles" localSheetId="0" hidden="1">{#N/A,#N/A,FALSE,"COVER.XLS";#N/A,#N/A,FALSE,"RACT1.XLS";#N/A,#N/A,FALSE,"RACT2.XLS";#N/A,#N/A,FALSE,"ECCMP";#N/A,#N/A,FALSE,"WELDER.XLS"}</definedName>
    <definedName name="sles" localSheetId="1" hidden="1">{#N/A,#N/A,FALSE,"COVER.XLS";#N/A,#N/A,FALSE,"RACT1.XLS";#N/A,#N/A,FALSE,"RACT2.XLS";#N/A,#N/A,FALSE,"ECCMP";#N/A,#N/A,FALSE,"WELDER.XLS"}</definedName>
    <definedName name="sles" hidden="1">{#N/A,#N/A,FALSE,"COVER.XLS";#N/A,#N/A,FALSE,"RACT1.XLS";#N/A,#N/A,FALSE,"RACT2.XLS";#N/A,#N/A,FALSE,"ECCMP";#N/A,#N/A,FALSE,"WELDER.XLS"}</definedName>
    <definedName name="so" localSheetId="6" hidden="1">{#N/A,#N/A,TRUE,"SUM";#N/A,#N/A,TRUE,"EE";#N/A,#N/A,TRUE,"AC";#N/A,#N/A,TRUE,"SN"}</definedName>
    <definedName name="so" localSheetId="0" hidden="1">{#N/A,#N/A,TRUE,"SUM";#N/A,#N/A,TRUE,"EE";#N/A,#N/A,TRUE,"AC";#N/A,#N/A,TRUE,"SN"}</definedName>
    <definedName name="so" localSheetId="1" hidden="1">{#N/A,#N/A,TRUE,"SUM";#N/A,#N/A,TRUE,"EE";#N/A,#N/A,TRUE,"AC";#N/A,#N/A,TRUE,"SN"}</definedName>
    <definedName name="so" hidden="1">{#N/A,#N/A,TRUE,"SUM";#N/A,#N/A,TRUE,"EE";#N/A,#N/A,TRUE,"AC";#N/A,#N/A,TRUE,"SN"}</definedName>
    <definedName name="SOD">[16]Feb!#REF!</definedName>
    <definedName name="SODAAA">[18]JUNE1!$A$371:$E$409</definedName>
    <definedName name="SODAXX">'[91]7251-02000-02252'!#REF!</definedName>
    <definedName name="sonthaya">[218]노무비!#REF!</definedName>
    <definedName name="SORT_VOUCH_DISP_ADD" localSheetId="6">#REF!</definedName>
    <definedName name="SORT_VOUCH_DISP_ADD">#REF!</definedName>
    <definedName name="Spec" localSheetId="6">'[214]31.12.04'!#REF!</definedName>
    <definedName name="Spec">'[214]31.12.04'!#REF!</definedName>
    <definedName name="Specail" localSheetId="6">[98]Data!#REF!</definedName>
    <definedName name="Specail">[98]Data!#REF!</definedName>
    <definedName name="SpecailGL" localSheetId="6">[98]Data!#REF!</definedName>
    <definedName name="SpecailGL">[98]Data!#REF!</definedName>
    <definedName name="Special" localSheetId="6">[98]Data!#REF!</definedName>
    <definedName name="Special">[98]Data!#REF!</definedName>
    <definedName name="SpecialGLL">[219]Data!$I$2:$I$20</definedName>
    <definedName name="sr">'[10]????-??'!#REF!</definedName>
    <definedName name="SRCOST">'[8]????-??'!#REF!</definedName>
    <definedName name="sre">#REF!</definedName>
    <definedName name="SRhfr">'[186]???'!#REF!</definedName>
    <definedName name="ss" localSheetId="6" hidden="1">{"conso",#N/A,FALSE,"cash flow"}</definedName>
    <definedName name="ss" localSheetId="0" hidden="1">{"conso",#N/A,FALSE,"cash flow"}</definedName>
    <definedName name="ss" localSheetId="1" hidden="1">{"conso",#N/A,FALSE,"cash flow"}</definedName>
    <definedName name="ss" hidden="1">{"conso",#N/A,FALSE,"cash flow"}</definedName>
    <definedName name="SS_5">NA()</definedName>
    <definedName name="SSA">[157]เงินกู้ธนชาติ!$B$4</definedName>
    <definedName name="sss">[23]เงินกู้ธนชาติ!$E$17</definedName>
    <definedName name="ssss" localSheetId="6" hidden="1">{"conso",#N/A,FALSE,"cash flow"}</definedName>
    <definedName name="ssss" localSheetId="0" hidden="1">{"conso",#N/A,FALSE,"cash flow"}</definedName>
    <definedName name="ssss" localSheetId="1" hidden="1">{"conso",#N/A,FALSE,"cash flow"}</definedName>
    <definedName name="ssss" hidden="1">{"conso",#N/A,FALSE,"cash flow"}</definedName>
    <definedName name="sssssss" localSheetId="6" hidden="1">{"cashflow",#N/A,FALSE,"cash flow"}</definedName>
    <definedName name="sssssss" localSheetId="0" hidden="1">{"cashflow",#N/A,FALSE,"cash flow"}</definedName>
    <definedName name="sssssss" localSheetId="1" hidden="1">{"cashflow",#N/A,FALSE,"cash flow"}</definedName>
    <definedName name="sssssss" hidden="1">{"cashflow",#N/A,FALSE,"cash flow"}</definedName>
    <definedName name="ssssssss" localSheetId="6" hidden="1">{"cashflow",#N/A,FALSE,"cash flow"}</definedName>
    <definedName name="ssssssss" localSheetId="0" hidden="1">{"cashflow",#N/A,FALSE,"cash flow"}</definedName>
    <definedName name="ssssssss" localSheetId="1" hidden="1">{"cashflow",#N/A,FALSE,"cash flow"}</definedName>
    <definedName name="ssssssss" hidden="1">{"cashflow",#N/A,FALSE,"cash flow"}</definedName>
    <definedName name="sssssssssssssssssss">#REF!</definedName>
    <definedName name="st">#REF!</definedName>
    <definedName name="START2">#REF!</definedName>
    <definedName name="START2_5">NA()</definedName>
    <definedName name="StartDate">#REF!</definedName>
    <definedName name="steel">[220]properties!$B$5:$E$239</definedName>
    <definedName name="StInvestment" localSheetId="6">#REF!</definedName>
    <definedName name="StInvestment">#REF!</definedName>
    <definedName name="STOCK_CH">'[104]Stock-CH'!$B$9:$ED$13,'[104]Stock-CH'!$B$16:$ED$16,'[104]Stock-CH'!$B$18:$ED$22,'[104]Stock-CH'!$B$24:$ED$33,'[104]Stock-CH'!$B$36:$ED$43,'[104]Stock-CH'!$B$45:$ED$52,'[104]Stock-CH'!$B$64:$ED$69</definedName>
    <definedName name="STOCK_KR">'[104]Stock-KR'!$B$9:$ED$13,'[104]Stock-KR'!$B$16:$ED$16,'[104]Stock-KR'!$B$18:$ED$22,'[104]Stock-KR'!$B$24:$ED$33,'[104]Stock-KR'!$B$36:$ED$43,'[104]Stock-KR'!$B$45:$ED$52,'[104]Stock-KR'!$B$64:$ED$79</definedName>
    <definedName name="STOCK_NS">'[104]Stock-NS'!$B$9:$ED$13,'[104]Stock-NS'!$B$16:$ED$16,'[104]Stock-NS'!$B$18:$ED$22,'[104]Stock-NS'!$B$24:$ED$33,'[104]Stock-NS'!$B$36:$ED$43,'[104]Stock-NS'!$B$45:$ED$52,'[104]Stock-NS'!$B$64:$ED$78</definedName>
    <definedName name="STOCK_PT">'[104]Stock-PT'!$B$9:$ED$13,'[104]Stock-PT'!$B$16:$ED$16,'[104]Stock-PT'!$B$18:$ED$22,'[104]Stock-PT'!$B$24:$ED$33,'[104]Stock-PT'!$B$36:$ED$43,'[104]Stock-PT'!$B$45:$ED$52,'[104]Stock-PT'!$B$64:$ED$84</definedName>
    <definedName name="STOCK_SR">'[104]Stock-SR'!$B$9:$ED$13,'[104]Stock-SR'!$B$16:$ED$16,'[104]Stock-SR'!$B$18:$ED$22,'[104]Stock-SR'!$B$24:$ED$33,'[104]Stock-SR'!$B$36:$ED$43,'[104]Stock-SR'!$B$45:$ED$52,'[104]Stock-SR'!$B$64:$ED$70</definedName>
    <definedName name="STORE" localSheetId="6">[16]Feb!#REF!</definedName>
    <definedName name="STORE">[16]Feb!#REF!</definedName>
    <definedName name="STORE1" localSheetId="6">[16]Feb!#REF!</definedName>
    <definedName name="STORE1">[16]Feb!#REF!</definedName>
    <definedName name="STORE3" localSheetId="6">[16]Mar!#REF!</definedName>
    <definedName name="STORE3">[16]Mar!#REF!</definedName>
    <definedName name="STORE4">[16]Apr!#REF!</definedName>
    <definedName name="STORE5">[16]May!#REF!</definedName>
    <definedName name="STORE6">[17]June!$A$97:$B$125</definedName>
    <definedName name="STOREAA">[17]JUNE1!$A$174:$E$214</definedName>
    <definedName name="STOREXX">'[87]03100(SS)'!#REF!</definedName>
    <definedName name="su">#REF!</definedName>
    <definedName name="SUB_SYS_NAME">#REF!</definedName>
    <definedName name="Sui">#REF!</definedName>
    <definedName name="SULAA">[18]JUNE1!$A$604:$E$613</definedName>
    <definedName name="SUM_LCL_ESC">#REF!</definedName>
    <definedName name="SUM_REC_USD">#REF!</definedName>
    <definedName name="Sum_sh">"Sum"</definedName>
    <definedName name="SumEntitySheet">"Sum"</definedName>
    <definedName name="sumif_acccode">'[221]DATABASE -sumifTB'!$A$1:$A$65536</definedName>
    <definedName name="sumif_auditacccode">[218]GL06!$K$1:$K$65536</definedName>
    <definedName name="sumif_auditcode">[218]GL06!$I$1:$I$65536</definedName>
    <definedName name="sumif_auditvalue">[218]GL06!$J$1:$J$65536</definedName>
    <definedName name="sumif_code44">'[222]P&amp;LFINAL - 44'!$A$1:$A$65536</definedName>
    <definedName name="sumif_codePL">'[223]งบบริหาร PL-report'!$AS$1:$AS$65536</definedName>
    <definedName name="sumif_moncodeAsset">'[224]acc.depre-report-old'!$C$1:$C$65536</definedName>
    <definedName name="sumif_moncodeDep">'[224]acc.depre-report-old'!$B$1:$B$65536</definedName>
    <definedName name="sumif_monthaccname">'[224]acc.depre-report-old'!$E$1:$E$65536</definedName>
    <definedName name="sumif_monthcode">'[224]acc.depre-report-old'!$A$1:$A$65536</definedName>
    <definedName name="sumif_monthdepre">'[224]acc.depre-report-old'!$T$1:$T$65536</definedName>
    <definedName name="sumif_value_Cr">'[221]DATABASE -sumifTB'!$F$1:$F$65536</definedName>
    <definedName name="sumif_value_Dr">'[221]DATABASE -sumifTB'!$E$1:$E$65536</definedName>
    <definedName name="sumif_value44">'[222]P&amp;LFINAL - 44'!$G$1:$G$65536</definedName>
    <definedName name="sumif_ValuePL">'[223]งบบริหาร PL-report'!$AT$1:$AT$65536</definedName>
    <definedName name="SUNG" localSheetId="6">#REF!</definedName>
    <definedName name="SUNG">#REF!</definedName>
    <definedName name="SYNF" localSheetId="6">#REF!</definedName>
    <definedName name="SYNF">#REF!</definedName>
    <definedName name="T" localSheetId="6">'[225]ELEC45-01'!#REF!</definedName>
    <definedName name="T">'[225]ELEC45-01'!#REF!</definedName>
    <definedName name="T.">#N/A</definedName>
    <definedName name="T_">#N/A</definedName>
    <definedName name="TA" localSheetId="6">#REF!</definedName>
    <definedName name="TA">#REF!</definedName>
    <definedName name="TABLE" localSheetId="6">#REF!</definedName>
    <definedName name="TABLE">#REF!</definedName>
    <definedName name="TABLE1" localSheetId="6">#REF!</definedName>
    <definedName name="TABLE1">#REF!</definedName>
    <definedName name="tanoi">#REF!</definedName>
    <definedName name="Target">#REF!</definedName>
    <definedName name="Target1">#REF!</definedName>
    <definedName name="targetcopy">[118]ข้อมูลดิบ!$K$3:$O$163</definedName>
    <definedName name="Tatal">'[226]BS ATTACH'!#REF!</definedName>
    <definedName name="TAX" localSheetId="6">#REF!</definedName>
    <definedName name="TAX">#REF!</definedName>
    <definedName name="TAX_CALCULATION" localSheetId="6">#REF!</definedName>
    <definedName name="TAX_CALCULATION">#REF!</definedName>
    <definedName name="TAX_RATE" localSheetId="6">#REF!</definedName>
    <definedName name="TAX_RATE">#REF!</definedName>
    <definedName name="TaxAmt">#REF!</definedName>
    <definedName name="TaxRate">#REF!</definedName>
    <definedName name="TaxTV">10%</definedName>
    <definedName name="TaxXL">5%</definedName>
    <definedName name="tb">'[227]TrialBalance Q3-2002'!$A$1:$H$301</definedName>
    <definedName name="TB301103Final" localSheetId="6">#REF!</definedName>
    <definedName name="TB301103Final">#REF!</definedName>
    <definedName name="TBARdiscount" localSheetId="6">#REF!</definedName>
    <definedName name="TBARdiscount">#REF!</definedName>
    <definedName name="tbData" localSheetId="6">#REF!</definedName>
    <definedName name="tbData">#REF!</definedName>
    <definedName name="tbf_w">#REF!</definedName>
    <definedName name="tbIndex">#REF!</definedName>
    <definedName name="tbold">#REF!</definedName>
    <definedName name="TChonsei">#REF!</definedName>
    <definedName name="tcr">[228]BAL!#REF!</definedName>
    <definedName name="TDB">'[229]B&amp;S 1999'!#REF!</definedName>
    <definedName name="TDeposit" localSheetId="6">#REF!</definedName>
    <definedName name="TDeposit">#REF!</definedName>
    <definedName name="TE" localSheetId="6">'[106]C001-Lead'!#REF!</definedName>
    <definedName name="TE">'[106]C001-Lead'!#REF!</definedName>
    <definedName name="TE_Pct" localSheetId="6">#REF!</definedName>
    <definedName name="TE_Pct">#REF!</definedName>
    <definedName name="temp" localSheetId="6">#REF!</definedName>
    <definedName name="temp">#REF!</definedName>
    <definedName name="temp1">#REF!</definedName>
    <definedName name="temp2">#REF!</definedName>
    <definedName name="Term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HKEY">#REF!</definedName>
    <definedName name="TESTKEYS">#REF!</definedName>
    <definedName name="testkeys1">#REF!</definedName>
    <definedName name="TESTVKEY">#REF!</definedName>
    <definedName name="TextRefCopy1">#REF!</definedName>
    <definedName name="TextRefCopy10">[230]ADO_2552!$L$54</definedName>
    <definedName name="TextRefCopy11">'[231]Construct Java'!$J$11</definedName>
    <definedName name="TextRefCopy12">[230]ADO_2552!$J$15</definedName>
    <definedName name="TextRefCopy13">[230]ADO_2552!$J$16</definedName>
    <definedName name="TextRefCopy14">[230]ADO_2552!$L$65</definedName>
    <definedName name="TextRefCopy15" localSheetId="6">#REF!</definedName>
    <definedName name="TextRefCopy15">#REF!</definedName>
    <definedName name="TextRefCopy16" localSheetId="6">#REF!</definedName>
    <definedName name="TextRefCopy16">#REF!</definedName>
    <definedName name="TextRefCopy17" localSheetId="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'[231]Construct Maldi'!$Q$20</definedName>
    <definedName name="TextRefCopy23" localSheetId="6">#REF!</definedName>
    <definedName name="TextRefCopy23">#REF!</definedName>
    <definedName name="TextRefCopy24" localSheetId="6">#REF!</definedName>
    <definedName name="TextRefCopy24">#REF!</definedName>
    <definedName name="TextRefCopy25" localSheetId="6">#REF!</definedName>
    <definedName name="TextRefCopy25">#REF!</definedName>
    <definedName name="TextRefCopy26">#REF!</definedName>
    <definedName name="TextRefCopy27">#REF!</definedName>
    <definedName name="TextRefCopy28">'[212]3Detail of cash flow'!#REF!</definedName>
    <definedName name="TextRefCopy29" localSheetId="6">#REF!</definedName>
    <definedName name="TextRefCopy29">#REF!</definedName>
    <definedName name="TextRefCopy3" localSheetId="6">#REF!</definedName>
    <definedName name="TextRefCopy3">#REF!</definedName>
    <definedName name="TextRefCopy30" localSheetId="6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5</definedName>
    <definedName name="TFAC">'[56]BALANCE SHEET '!$D$15</definedName>
    <definedName name="TFACC">'[57]BALANCE SHEET '!$D$15</definedName>
    <definedName name="TG1AA">[17]JUNE1!$A$117:$E$128</definedName>
    <definedName name="TG1XX">'[87]03100(SS)'!#REF!</definedName>
    <definedName name="TG2AA">[17]JUNE1!$A$130:$E$139</definedName>
    <definedName name="TG2XX">'[87]03100(SS)'!#REF!</definedName>
    <definedName name="th">1000</definedName>
    <definedName name="Thai_Siam_Nakorn_Property_Co._Ltd.">#REF!</definedName>
    <definedName name="thfjjf" localSheetId="6" hidden="1">{#N/A,#N/A,TRUE,"SUM";#N/A,#N/A,TRUE,"EE";#N/A,#N/A,TRUE,"AC";#N/A,#N/A,TRUE,"SN"}</definedName>
    <definedName name="thfjjf" localSheetId="0" hidden="1">{#N/A,#N/A,TRUE,"SUM";#N/A,#N/A,TRUE,"EE";#N/A,#N/A,TRUE,"AC";#N/A,#N/A,TRUE,"SN"}</definedName>
    <definedName name="thfjjf" localSheetId="1" hidden="1">{#N/A,#N/A,TRUE,"SUM";#N/A,#N/A,TRUE,"EE";#N/A,#N/A,TRUE,"AC";#N/A,#N/A,TRUE,"SN"}</definedName>
    <definedName name="thfjjf" hidden="1">{#N/A,#N/A,TRUE,"SUM";#N/A,#N/A,TRUE,"EE";#N/A,#N/A,TRUE,"AC";#N/A,#N/A,TRUE,"SN"}</definedName>
    <definedName name="tip">#REF!</definedName>
    <definedName name="tjli" localSheetId="6" hidden="1">{#N/A,#N/A,TRUE,"Str.";#N/A,#N/A,TRUE,"Steel &amp; Roof";#N/A,#N/A,TRUE,"Arc.";#N/A,#N/A,TRUE,"Preliminary";#N/A,#N/A,TRUE,"Sum_Prelim"}</definedName>
    <definedName name="tjli" localSheetId="0" hidden="1">{#N/A,#N/A,TRUE,"Str.";#N/A,#N/A,TRUE,"Steel &amp; Roof";#N/A,#N/A,TRUE,"Arc.";#N/A,#N/A,TRUE,"Preliminary";#N/A,#N/A,TRUE,"Sum_Prelim"}</definedName>
    <definedName name="tjli" localSheetId="1" hidden="1">{#N/A,#N/A,TRUE,"Str.";#N/A,#N/A,TRUE,"Steel &amp; Roof";#N/A,#N/A,TRUE,"Arc.";#N/A,#N/A,TRUE,"Preliminary";#N/A,#N/A,TRUE,"Sum_Prelim"}</definedName>
    <definedName name="tjli" hidden="1">{#N/A,#N/A,TRUE,"Str.";#N/A,#N/A,TRUE,"Steel &amp; Roof";#N/A,#N/A,TRUE,"Arc.";#N/A,#N/A,TRUE,"Preliminary";#N/A,#N/A,TRUE,"Sum_Prelim"}</definedName>
    <definedName name="tle">'[155]เงินกู้ MGC'!$E$17</definedName>
    <definedName name="TLH">'[232]SH-E'!$C$1:$G$600</definedName>
    <definedName name="tmpcon">NA()</definedName>
    <definedName name="tmpcon_5">NA()</definedName>
    <definedName name="TN">NA()</definedName>
    <definedName name="To_Print">#REF!</definedName>
    <definedName name="To_Print_by_Date">#REF!</definedName>
    <definedName name="To_Print_ห้ามลบ">#REF!</definedName>
    <definedName name="tolerance">0</definedName>
    <definedName name="toll1">'[233]D-con-toll'!$BV$10:$CB$17</definedName>
    <definedName name="toll2">'[233]D-con-toll'!$BV$23:$CA$32</definedName>
    <definedName name="toll3">'[233]D-con-toll'!$BW$39:$CA$44</definedName>
    <definedName name="TON" localSheetId="6">#REF!</definedName>
    <definedName name="TON">#REF!</definedName>
    <definedName name="too" localSheetId="6" hidden="1">{"conso",#N/A,FALSE,"cash flow"}</definedName>
    <definedName name="too" localSheetId="0" hidden="1">{"conso",#N/A,FALSE,"cash flow"}</definedName>
    <definedName name="too" localSheetId="1" hidden="1">{"conso",#N/A,FALSE,"cash flow"}</definedName>
    <definedName name="too" hidden="1">{"conso",#N/A,FALSE,"cash flow"}</definedName>
    <definedName name="too_pop" localSheetId="6" hidden="1">{"conso",#N/A,FALSE,"cash flow"}</definedName>
    <definedName name="too_pop" localSheetId="0" hidden="1">{"conso",#N/A,FALSE,"cash flow"}</definedName>
    <definedName name="too_pop" localSheetId="1" hidden="1">{"conso",#N/A,FALSE,"cash flow"}</definedName>
    <definedName name="too_pop" hidden="1">{"conso",#N/A,FALSE,"cash flow"}</definedName>
    <definedName name="toooo" localSheetId="6" hidden="1">{"conso",#N/A,FALSE,"cash flow"}</definedName>
    <definedName name="toooo" localSheetId="0" hidden="1">{"conso",#N/A,FALSE,"cash flow"}</definedName>
    <definedName name="toooo" localSheetId="1" hidden="1">{"conso",#N/A,FALSE,"cash flow"}</definedName>
    <definedName name="toooo" hidden="1">{"conso",#N/A,FALSE,"cash flow"}</definedName>
    <definedName name="TOTAL">#REF!</definedName>
    <definedName name="TOTAL_5">NA()</definedName>
    <definedName name="TOTAL_FIXED_ASSETS">'[56]BALANCE SHEET '!$C$15</definedName>
    <definedName name="Total_Interest">#REF!</definedName>
    <definedName name="total_lab">#REF!</definedName>
    <definedName name="total_mat">#REF!</definedName>
    <definedName name="Total_MKT">[234]Cashflow!#REF!</definedName>
    <definedName name="Total_Pay" localSheetId="6">#REF!</definedName>
    <definedName name="Total_Pay">#REF!</definedName>
    <definedName name="Total_Payment" localSheetId="9">Scheduled_Payment+Extra_Payment</definedName>
    <definedName name="Total_Payment" localSheetId="6">Scheduled_Payment+Extra_Payment</definedName>
    <definedName name="Total_Payment" localSheetId="10">Scheduled_Payment+Extra_Payment</definedName>
    <definedName name="Total_Payment" localSheetId="0">Scheduled_Payment+Extra_Payment</definedName>
    <definedName name="Total_Payment" localSheetId="1">Scheduled_Payment+Extra_Payment</definedName>
    <definedName name="Total_Payment" localSheetId="11">Scheduled_Payment+Extra_Payment</definedName>
    <definedName name="Total_Payment">Scheduled_Payment+Extra_Payment</definedName>
    <definedName name="Total_sales">'[235]Total Revenue'!$H$3:$T$14</definedName>
    <definedName name="Total3" localSheetId="6">#REF!</definedName>
    <definedName name="Total3">#REF!</definedName>
    <definedName name="Total3_5">NA()</definedName>
    <definedName name="TOTALAE" localSheetId="6">'[236]BS ATTACH'!#REF!</definedName>
    <definedName name="TOTALAE">'[236]BS ATTACH'!#REF!</definedName>
    <definedName name="TOTALAP" localSheetId="6">'[236]BS ATTACH'!#REF!</definedName>
    <definedName name="TOTALAP">'[236]BS ATTACH'!#REF!</definedName>
    <definedName name="totalap1" localSheetId="6">'[237]BS ATTACH'!#REF!</definedName>
    <definedName name="totalap1">'[237]BS ATTACH'!#REF!</definedName>
    <definedName name="totalap2" localSheetId="6">'[237]BS ATTACH'!#REF!</definedName>
    <definedName name="totalap2">'[237]BS ATTACH'!#REF!</definedName>
    <definedName name="totalapp">'[238]BS ATTACH'!#REF!</definedName>
    <definedName name="TotalDepre_Building">[80]BUILD95!$AN$9:$AN$17</definedName>
    <definedName name="TOTALFIXEDASSETS">'[57]BALANCE SHEET '!$C$15</definedName>
    <definedName name="TOTALOA">'[236]BS ATTACH'!#REF!</definedName>
    <definedName name="TOTALOL">'[236]BS ATTACH'!#REF!</definedName>
    <definedName name="TP2_5">NA()</definedName>
    <definedName name="TQA">[239]PA!$A$1:$F$12</definedName>
    <definedName name="tr" localSheetId="6">#REF!</definedName>
    <definedName name="tr">#REF!</definedName>
    <definedName name="TRAA">[203]JUNE1!$A$85:$E$117</definedName>
    <definedName name="TradeArOth" localSheetId="6">#REF!</definedName>
    <definedName name="TradeArOth">#REF!</definedName>
    <definedName name="TradeArRelated" localSheetId="6">#REF!</definedName>
    <definedName name="TradeArRelated">#REF!</definedName>
    <definedName name="Tran" localSheetId="6">#REF!</definedName>
    <definedName name="Tran">#REF!</definedName>
    <definedName name="TRent">#REF!</definedName>
    <definedName name="trfc_19">'[240]trfc02-26(Fes+Ses)'!$S$5:$S$8</definedName>
    <definedName name="TriBal" localSheetId="6">#REF!</definedName>
    <definedName name="TriBal">#REF!</definedName>
    <definedName name="TRMAT" localSheetId="6">[16]Feb!#REF!</definedName>
    <definedName name="TRMAT">[16]Feb!#REF!</definedName>
    <definedName name="TRMAT1" localSheetId="6">[16]Feb!#REF!</definedName>
    <definedName name="TRMAT1">[16]Feb!#REF!</definedName>
    <definedName name="TRMAT3" localSheetId="6">[16]Mar!#REF!</definedName>
    <definedName name="TRMAT3">[16]Mar!#REF!</definedName>
    <definedName name="TRMAT4" localSheetId="6">[16]Apr!#REF!</definedName>
    <definedName name="TRMAT4">[16]Apr!#REF!</definedName>
    <definedName name="TRMAT5">[16]May!#REF!</definedName>
    <definedName name="TRPAS">[16]Feb!#REF!</definedName>
    <definedName name="TRPAS1">[16]Feb!#REF!</definedName>
    <definedName name="TRPAS3">[16]Mar!#REF!</definedName>
    <definedName name="TRPAS4">[16]Apr!#REF!</definedName>
    <definedName name="TRPAS5">[16]May!#REF!</definedName>
    <definedName name="trt">#REF!</definedName>
    <definedName name="try">[241]InputPO_Del!#REF!</definedName>
    <definedName name="tryuio" localSheetId="6">#REF!</definedName>
    <definedName name="tryuio">#REF!</definedName>
    <definedName name="TSALE" localSheetId="6">#REF!</definedName>
    <definedName name="TSALE">#REF!</definedName>
    <definedName name="tt" localSheetId="6">[242]노무비!#REF!</definedName>
    <definedName name="tt">[242]노무비!#REF!</definedName>
    <definedName name="ttl_dscnt" localSheetId="6">#REF!</definedName>
    <definedName name="ttl_dscnt">#REF!</definedName>
    <definedName name="ttr" localSheetId="6">#REF!</definedName>
    <definedName name="ttr">#REF!</definedName>
    <definedName name="ttt">[243]code!$A$1:$C$7591</definedName>
    <definedName name="Turnover_B_down" localSheetId="6">#REF!</definedName>
    <definedName name="Turnover_B_down">#REF!</definedName>
    <definedName name="Turnover_Cost_Brkdown" localSheetId="6">#REF!</definedName>
    <definedName name="Turnover_Cost_Brkdown">#REF!</definedName>
    <definedName name="ty" localSheetId="6" hidden="1">{"cashflow",#N/A,FALSE,"cash flow"}</definedName>
    <definedName name="ty" localSheetId="0" hidden="1">{"cashflow",#N/A,FALSE,"cash flow"}</definedName>
    <definedName name="ty" localSheetId="1" hidden="1">{"cashflow",#N/A,FALSE,"cash flow"}</definedName>
    <definedName name="ty" hidden="1">{"cashflow",#N/A,FALSE,"cash flow"}</definedName>
    <definedName name="type">#REF!</definedName>
    <definedName name="Type1">#REF!</definedName>
    <definedName name="TYPEAP">[219]Data!$A$39:$A$41</definedName>
    <definedName name="tyuixgjx" localSheetId="6" hidden="1">{"sales",#N/A,FALSE,"SALES"}</definedName>
    <definedName name="tyuixgjx" localSheetId="0" hidden="1">{"sales",#N/A,FALSE,"SALES"}</definedName>
    <definedName name="tyuixgjx" localSheetId="1" hidden="1">{"sales",#N/A,FALSE,"SALES"}</definedName>
    <definedName name="tyuixgjx" hidden="1">{"sales",#N/A,FALSE,"SALES"}</definedName>
    <definedName name="tyuy" localSheetId="6" hidden="1">{"cashflow",#N/A,FALSE,"cash flow"}</definedName>
    <definedName name="tyuy" localSheetId="0" hidden="1">{"cashflow",#N/A,FALSE,"cash flow"}</definedName>
    <definedName name="tyuy" localSheetId="1" hidden="1">{"cashflow",#N/A,FALSE,"cash flow"}</definedName>
    <definedName name="tyuy" hidden="1">{"cashflow",#N/A,FALSE,"cash flow"}</definedName>
    <definedName name="u">[244]Cashflow!$K$170</definedName>
    <definedName name="U_lab" localSheetId="6">#REF!</definedName>
    <definedName name="U_lab">#REF!</definedName>
    <definedName name="U_mat" localSheetId="6">#REF!</definedName>
    <definedName name="U_mat">#REF!</definedName>
    <definedName name="u64w" localSheetId="6">#REF!</definedName>
    <definedName name="u64w">#REF!</definedName>
    <definedName name="uhuppc">[114]!uhuppc</definedName>
    <definedName name="ui">#REF!</definedName>
    <definedName name="uiij" localSheetId="6" hidden="1">{"cashflow",#N/A,FALSE,"cash flow"}</definedName>
    <definedName name="uiij" localSheetId="0" hidden="1">{"cashflow",#N/A,FALSE,"cash flow"}</definedName>
    <definedName name="uiij" localSheetId="1" hidden="1">{"cashflow",#N/A,FALSE,"cash flow"}</definedName>
    <definedName name="uiij" hidden="1">{"cashflow",#N/A,FALSE,"cash flow"}</definedName>
    <definedName name="uio">#REF!</definedName>
    <definedName name="uirfuy">[138]เงินกู้ธนชาติ!$F$15</definedName>
    <definedName name="uj">'[135]???'!#REF!</definedName>
    <definedName name="ujkluyo" localSheetId="6" hidden="1">{#N/A,#N/A,FALSE,"VPM1_12";#N/A,#N/A,FALSE,"VPM2_12";#N/A,#N/A,FALSE,"VPM3_12";#N/A,#N/A,FALSE,"VPM4_12";#N/A,#N/A,FALSE,"CONV1_12";#N/A,#N/A,FALSE,"CONV2_12";#N/A,#N/A,FALSE,"CONV3_12";#N/A,#N/A,FALSE,"CONV4_12"}</definedName>
    <definedName name="ujkluyo" localSheetId="0" hidden="1">{#N/A,#N/A,FALSE,"VPM1_12";#N/A,#N/A,FALSE,"VPM2_12";#N/A,#N/A,FALSE,"VPM3_12";#N/A,#N/A,FALSE,"VPM4_12";#N/A,#N/A,FALSE,"CONV1_12";#N/A,#N/A,FALSE,"CONV2_12";#N/A,#N/A,FALSE,"CONV3_12";#N/A,#N/A,FALSE,"CONV4_12"}</definedName>
    <definedName name="ujkluyo" localSheetId="1" hidden="1">{#N/A,#N/A,FALSE,"VPM1_12";#N/A,#N/A,FALSE,"VPM2_12";#N/A,#N/A,FALSE,"VPM3_12";#N/A,#N/A,FALSE,"VPM4_12";#N/A,#N/A,FALSE,"CONV1_12";#N/A,#N/A,FALSE,"CONV2_12";#N/A,#N/A,FALSE,"CONV3_12";#N/A,#N/A,FALSE,"CONV4_12"}</definedName>
    <definedName name="ujkluyo" hidden="1">{#N/A,#N/A,FALSE,"VPM1_12";#N/A,#N/A,FALSE,"VPM2_12";#N/A,#N/A,FALSE,"VPM3_12";#N/A,#N/A,FALSE,"VPM4_12";#N/A,#N/A,FALSE,"CONV1_12";#N/A,#N/A,FALSE,"CONV2_12";#N/A,#N/A,FALSE,"CONV3_12";#N/A,#N/A,FALSE,"CONV4_12"}</definedName>
    <definedName name="unhide">[114]!unhide</definedName>
    <definedName name="Unit">'[106]C001-Lead'!#REF!</definedName>
    <definedName name="unit_lab">#REF!</definedName>
    <definedName name="unit_mat">#REF!</definedName>
    <definedName name="unit_total">#REF!</definedName>
    <definedName name="unnamed">#REF!</definedName>
    <definedName name="unnamed___0">#REF!</definedName>
    <definedName name="unnamed___0___0">#REF!</definedName>
    <definedName name="unnamed___0___0___0">#REF!</definedName>
    <definedName name="unnamed___0___0___0___0">#REF!</definedName>
    <definedName name="unnamed___0___0___0___21">#REF!</definedName>
    <definedName name="unnamed___0___0___21">#REF!</definedName>
    <definedName name="unnamed___0___19">#REF!</definedName>
    <definedName name="unnamed___0___19___0">#REF!</definedName>
    <definedName name="unnamed___0___21">#REF!</definedName>
    <definedName name="unnamed___0___5">#REF!</definedName>
    <definedName name="unnamed___0___5___0">#REF!</definedName>
    <definedName name="unnamed_1">#REF!</definedName>
    <definedName name="unnamed_1___0">#REF!</definedName>
    <definedName name="unnamed_1___0___0">#REF!</definedName>
    <definedName name="unnamed_1___0___0___0">#REF!</definedName>
    <definedName name="unnamed_1___0___0___0___0">#REF!</definedName>
    <definedName name="unnamed_1___0___0___0___0___0">#REF!</definedName>
    <definedName name="unnamed_1___0___0___0___0___21">#REF!</definedName>
    <definedName name="unnamed_1___0___0___0___21">#REF!</definedName>
    <definedName name="unnamed_1___0___0___19">#REF!</definedName>
    <definedName name="unnamed_1___0___0___19___0">#REF!</definedName>
    <definedName name="unnamed_1___0___0___21">#REF!</definedName>
    <definedName name="unnamed_1___0___0___5">#REF!</definedName>
    <definedName name="unnamed_1___0___0___5___0">#REF!</definedName>
    <definedName name="unnamed_1___0___21">#REF!</definedName>
    <definedName name="unnamed_1___0___5">#REF!</definedName>
    <definedName name="unnamed_1___0___5___0">#REF!</definedName>
    <definedName name="unnamed_2">#REF!</definedName>
    <definedName name="unnamed_2___0">#REF!</definedName>
    <definedName name="unnamed_2___0___0">#REF!</definedName>
    <definedName name="unnamed_2___0___0___0">#REF!</definedName>
    <definedName name="unnamed_2___0___0___0___0">#REF!</definedName>
    <definedName name="unnamed_2___0___0___0___0___0">#REF!</definedName>
    <definedName name="unnamed_2___0___0___0___0___21">#REF!</definedName>
    <definedName name="unnamed_2___0___0___0___21">#REF!</definedName>
    <definedName name="unnamed_2___0___0___19">#REF!</definedName>
    <definedName name="unnamed_2___0___0___19___0">#REF!</definedName>
    <definedName name="unnamed_2___0___0___21">#REF!</definedName>
    <definedName name="unnamed_2___0___0___5">#REF!</definedName>
    <definedName name="unnamed_2___0___0___5___0">#REF!</definedName>
    <definedName name="unnamed_2___0___21">#REF!</definedName>
    <definedName name="unnamed_2___0___5">#REF!</definedName>
    <definedName name="unnamed_2___0___5___0">#REF!</definedName>
    <definedName name="unnamed_3">#REF!</definedName>
    <definedName name="unnamed_3___0">#REF!</definedName>
    <definedName name="unnamed_3___0___0">#REF!</definedName>
    <definedName name="unnamed_3___0___21">#REF!</definedName>
    <definedName name="US">'[130]ADJ - RATE'!$B$3</definedName>
    <definedName name="usa">#REF!</definedName>
    <definedName name="USD">#REF!</definedName>
    <definedName name="USDD">#REF!</definedName>
    <definedName name="UTLH1">[245]DW!#REF!</definedName>
    <definedName name="uu">[244]Cashflow!$K$170</definedName>
    <definedName name="uuu">[246]Sheet1!$A$1:$D$3194</definedName>
    <definedName name="uuuu">'[23]เงินกู้ MGC'!$F$15</definedName>
    <definedName name="v">#REF!</definedName>
    <definedName name="validate_Equity_Data" localSheetId="9">[141]Sheet1!validate_Equity_Data</definedName>
    <definedName name="validate_Equity_Data" localSheetId="6">[141]Sheet1!validate_Equity_Data</definedName>
    <definedName name="validate_Equity_Data" localSheetId="10">[141]Sheet1!validate_Equity_Data</definedName>
    <definedName name="validate_Equity_Data" localSheetId="0">[141]Sheet1!validate_Equity_Data</definedName>
    <definedName name="validate_Equity_Data" localSheetId="1">[141]Sheet1!validate_Equity_Data</definedName>
    <definedName name="validate_Equity_Data" localSheetId="11">[141]Sheet1!validate_Equity_Data</definedName>
    <definedName name="validate_Equity_Data">[141]Sheet1!validate_Equity_Data</definedName>
    <definedName name="VALUATION">#REF!</definedName>
    <definedName name="Value_Statistics">#REF!</definedName>
    <definedName name="Values_Entered" localSheetId="6">IF(Loan_Amount*Interest_Rate*Loan_Years*Loan_Start&gt;0,1,0)</definedName>
    <definedName name="Values_Entered" localSheetId="0">IF(Loan_Amount*Interest_Rate*Loan_Years*Loan_Start&gt;0,1,0)</definedName>
    <definedName name="Values_Entered" localSheetId="1">IF(Loan_Amount*Interest_Rate*Loan_Years*Loan_Start&gt;0,1,0)</definedName>
    <definedName name="Values_Entered">IF(Loan_Amount*Interest_Rate*Loan_Years*Loan_Start&gt;0,1,0)</definedName>
    <definedName name="VAT">[219]Data!$A$10:$A$17</definedName>
    <definedName name="vdf">[247]ตั๋วเงินรับ!$F$1</definedName>
    <definedName name="VDFV" localSheetId="6">#REF!</definedName>
    <definedName name="VDFV">#REF!</definedName>
    <definedName name="VDFVFV" localSheetId="6">#REF!</definedName>
    <definedName name="VDFVFV">#REF!</definedName>
    <definedName name="vdsvs" localSheetId="6" hidden="1">{#N/A,#N/A,TRUE,"Str.";#N/A,#N/A,TRUE,"Steel &amp; Roof";#N/A,#N/A,TRUE,"Arc.";#N/A,#N/A,TRUE,"Preliminary";#N/A,#N/A,TRUE,"Sum_Prelim"}</definedName>
    <definedName name="vdsvs" localSheetId="0" hidden="1">{#N/A,#N/A,TRUE,"Str.";#N/A,#N/A,TRUE,"Steel &amp; Roof";#N/A,#N/A,TRUE,"Arc.";#N/A,#N/A,TRUE,"Preliminary";#N/A,#N/A,TRUE,"Sum_Prelim"}</definedName>
    <definedName name="vdsvs" localSheetId="1" hidden="1">{#N/A,#N/A,TRUE,"Str.";#N/A,#N/A,TRUE,"Steel &amp; Roof";#N/A,#N/A,TRUE,"Arc.";#N/A,#N/A,TRUE,"Preliminary";#N/A,#N/A,TRUE,"Sum_Prelim"}</definedName>
    <definedName name="vdsvs" hidden="1">{#N/A,#N/A,TRUE,"Str.";#N/A,#N/A,TRUE,"Steel &amp; Roof";#N/A,#N/A,TRUE,"Arc.";#N/A,#N/A,TRUE,"Preliminary";#N/A,#N/A,TRUE,"Sum_Prelim"}</definedName>
    <definedName name="VEDFV">[128]เงินกู้ธนชาติ!$G$2</definedName>
    <definedName name="VEN" localSheetId="6" hidden="1">{#N/A,#N/A,TRUE,"SUM";#N/A,#N/A,TRUE,"EE";#N/A,#N/A,TRUE,"AC";#N/A,#N/A,TRUE,"SN"}</definedName>
    <definedName name="VEN" localSheetId="0" hidden="1">{#N/A,#N/A,TRUE,"SUM";#N/A,#N/A,TRUE,"EE";#N/A,#N/A,TRUE,"AC";#N/A,#N/A,TRUE,"SN"}</definedName>
    <definedName name="VEN" localSheetId="1" hidden="1">{#N/A,#N/A,TRUE,"SUM";#N/A,#N/A,TRUE,"EE";#N/A,#N/A,TRUE,"AC";#N/A,#N/A,TRUE,"SN"}</definedName>
    <definedName name="VEN" hidden="1">{#N/A,#N/A,TRUE,"SUM";#N/A,#N/A,TRUE,"EE";#N/A,#N/A,TRUE,"AC";#N/A,#N/A,TRUE,"SN"}</definedName>
    <definedName name="Vendor">[219]Data!$B$1:$B$65536</definedName>
    <definedName name="vf" localSheetId="6">#REF!</definedName>
    <definedName name="vf">#REF!</definedName>
    <definedName name="VFVFEV" localSheetId="6">#REF!</definedName>
    <definedName name="VFVFEV">#REF!</definedName>
    <definedName name="VFVFVV" localSheetId="6">#REF!</definedName>
    <definedName name="VFVFVV">#REF!</definedName>
    <definedName name="vhj">#REF!</definedName>
    <definedName name="vhubjnk">#REF!</definedName>
    <definedName name="viroj" localSheetId="6">[39]total!#REF!,[39]total!#REF!,[39]total!#REF!,[39]total!#REF!,[39]total!#REF!,[39]total!#REF!,[39]total!#REF!,[39]total!#REF!,[39]total!#REF!,[39]total!#REF!,[39]total!#REF!,[39]total!#REF!,[39]total!#REF!,[39]total!#REF!,[39]total!#REF!</definedName>
    <definedName name="viroj">[39]total!#REF!,[39]total!#REF!,[39]total!#REF!,[39]total!#REF!,[39]total!#REF!,[39]total!#REF!,[39]total!#REF!,[39]total!#REF!,[39]total!#REF!,[39]total!#REF!,[39]total!#REF!,[39]total!#REF!,[39]total!#REF!,[39]total!#REF!,[39]total!#REF!</definedName>
    <definedName name="viroj1" localSheetId="6">#REF!,#REF!,#REF!,#REF!,#REF!,#REF!,#REF!,#REF!,#REF!,#REF!,#REF!,#REF!,#REF!,#REF!,#REF!,#REF!</definedName>
    <definedName name="viroj1">#REF!,#REF!,#REF!,#REF!,#REF!,#REF!,#REF!,#REF!,#REF!,#REF!,#REF!,#REF!,#REF!,#REF!,#REF!,#REF!</definedName>
    <definedName name="viroj2" localSheetId="6">#REF!,#REF!,#REF!,#REF!,#REF!,#REF!,#REF!,#REF!,#REF!,#REF!,#REF!,#REF!,#REF!,#REF!,#REF!,#REF!</definedName>
    <definedName name="viroj2">#REF!,#REF!,#REF!,#REF!,#REF!,#REF!,#REF!,#REF!,#REF!,#REF!,#REF!,#REF!,#REF!,#REF!,#REF!,#REF!</definedName>
    <definedName name="VL">#REF!</definedName>
    <definedName name="vnbvuly" localSheetId="6" hidden="1">{"income",#N/A,FALSE,"INCOME"}</definedName>
    <definedName name="vnbvuly" localSheetId="0" hidden="1">{"income",#N/A,FALSE,"INCOME"}</definedName>
    <definedName name="vnbvuly" localSheetId="1" hidden="1">{"income",#N/A,FALSE,"INCOME"}</definedName>
    <definedName name="vnbvuly" hidden="1">{"income",#N/A,FALSE,"INCOME"}</definedName>
    <definedName name="VO.017re" localSheetId="6" hidden="1">{#N/A,#N/A,TRUE,"Str.";#N/A,#N/A,TRUE,"Steel &amp; Roof";#N/A,#N/A,TRUE,"Arc.";#N/A,#N/A,TRUE,"Preliminary";#N/A,#N/A,TRUE,"Sum_Prelim"}</definedName>
    <definedName name="VO.017re" localSheetId="0" hidden="1">{#N/A,#N/A,TRUE,"Str.";#N/A,#N/A,TRUE,"Steel &amp; Roof";#N/A,#N/A,TRUE,"Arc.";#N/A,#N/A,TRUE,"Preliminary";#N/A,#N/A,TRUE,"Sum_Prelim"}</definedName>
    <definedName name="VO.017re" localSheetId="1" hidden="1">{#N/A,#N/A,TRUE,"Str.";#N/A,#N/A,TRUE,"Steel &amp; Roof";#N/A,#N/A,TRUE,"Arc.";#N/A,#N/A,TRUE,"Preliminary";#N/A,#N/A,TRUE,"Sum_Prelim"}</definedName>
    <definedName name="VO.017re" hidden="1">{#N/A,#N/A,TRUE,"Str.";#N/A,#N/A,TRUE,"Steel &amp; Roof";#N/A,#N/A,TRUE,"Arc.";#N/A,#N/A,TRUE,"Preliminary";#N/A,#N/A,TRUE,"Sum_Prelim"}</definedName>
    <definedName name="VO016revision" localSheetId="6" hidden="1">{#N/A,#N/A,TRUE,"SUM";#N/A,#N/A,TRUE,"EE";#N/A,#N/A,TRUE,"AC";#N/A,#N/A,TRUE,"SN"}</definedName>
    <definedName name="VO016revision" localSheetId="0" hidden="1">{#N/A,#N/A,TRUE,"SUM";#N/A,#N/A,TRUE,"EE";#N/A,#N/A,TRUE,"AC";#N/A,#N/A,TRUE,"SN"}</definedName>
    <definedName name="VO016revision" localSheetId="1" hidden="1">{#N/A,#N/A,TRUE,"SUM";#N/A,#N/A,TRUE,"EE";#N/A,#N/A,TRUE,"AC";#N/A,#N/A,TRUE,"SN"}</definedName>
    <definedName name="VO016revision" hidden="1">{#N/A,#N/A,TRUE,"SUM";#N/A,#N/A,TRUE,"EE";#N/A,#N/A,TRUE,"AC";#N/A,#N/A,TRUE,"SN"}</definedName>
    <definedName name="vut">#REF!</definedName>
    <definedName name="vv">#REF!</definedName>
    <definedName name="VVEVEV">#REF!</definedName>
    <definedName name="vvv">'[86]aug action on pl'!#REF!</definedName>
    <definedName name="vwea">'[82]เงินกู้ MGC'!$E$17</definedName>
    <definedName name="vyfyhj">[88]เงินกู้ธนชาติ!$G$2</definedName>
    <definedName name="w">'[88]เงินกู้ MGC'!$B$4</definedName>
    <definedName name="waikiki">'[8]????-??'!#REF!</definedName>
    <definedName name="Waiting">"Picture 1"</definedName>
    <definedName name="WASH11">[16]Feb!#REF!</definedName>
    <definedName name="WASH12">[16]Feb!#REF!</definedName>
    <definedName name="WASH13">[16]Mar!#REF!</definedName>
    <definedName name="WASH14">[16]Apr!#REF!</definedName>
    <definedName name="WASH15">[16]May!#REF!</definedName>
    <definedName name="WASH16">[18]June!$A$123:$B$126</definedName>
    <definedName name="WASH1AA">[18]JUNE1!$A$188:$E$201</definedName>
    <definedName name="WASH1XX">'[91]7251-02000-02252'!#REF!</definedName>
    <definedName name="WASH21">[16]Feb!#REF!</definedName>
    <definedName name="WASH22">[16]Feb!#REF!</definedName>
    <definedName name="WASH23">[16]Mar!#REF!</definedName>
    <definedName name="WASH24">[16]Apr!#REF!</definedName>
    <definedName name="WASH25">[16]May!#REF!</definedName>
    <definedName name="WASH26">[18]June!$A$129:$B$130</definedName>
    <definedName name="WASH2AA">[18]JUNE1!$A$203:$E$214</definedName>
    <definedName name="WASH2XX">'[91]7251-02000-02252'!#REF!</definedName>
    <definedName name="WASTE1">[16]Feb!#REF!</definedName>
    <definedName name="WASTE2">[16]Feb!#REF!</definedName>
    <definedName name="WASTE3">[16]Mar!#REF!</definedName>
    <definedName name="WASTE4">[16]Apr!#REF!</definedName>
    <definedName name="WASTE5">[16]May!#REF!</definedName>
    <definedName name="WASTE6">[19]JUNE!$A$193:$B$211</definedName>
    <definedName name="WASTEAA">[19]JUNE1!$I$545:$J$575</definedName>
    <definedName name="WASTEXX">'[70]7251-06540'!#REF!</definedName>
    <definedName name="WATAA">[16]JUNE1!$A$185:$E$204</definedName>
    <definedName name="WATXX">'[91]7251-01xxxx'!#REF!</definedName>
    <definedName name="we">[74]เงินกู้ธนชาติ!$E$17</definedName>
    <definedName name="we_4">NA()</definedName>
    <definedName name="weasrdtfgyuij">#REF!</definedName>
    <definedName name="werert">#REF!</definedName>
    <definedName name="werstdyugi">#REF!</definedName>
    <definedName name="WH">[219]Data!$A$19:$A$25</definedName>
    <definedName name="wncashflow" localSheetId="6" hidden="1">{"cashflow",#N/A,FALSE,"cash flow"}</definedName>
    <definedName name="wncashflow" localSheetId="0" hidden="1">{"cashflow",#N/A,FALSE,"cash flow"}</definedName>
    <definedName name="wncashflow" localSheetId="1" hidden="1">{"cashflow",#N/A,FALSE,"cash flow"}</definedName>
    <definedName name="wncashflow" hidden="1">{"cashflow",#N/A,FALSE,"cash flow"}</definedName>
    <definedName name="wq">#REF!</definedName>
    <definedName name="wqwqw" localSheetId="6" hidden="1">{"cashflow",#N/A,FALSE,"cash flow"}</definedName>
    <definedName name="wqwqw" localSheetId="0" hidden="1">{"cashflow",#N/A,FALSE,"cash flow"}</definedName>
    <definedName name="wqwqw" localSheetId="1" hidden="1">{"cashflow",#N/A,FALSE,"cash flow"}</definedName>
    <definedName name="wqwqw" hidden="1">{"cashflow",#N/A,FALSE,"cash flow"}</definedName>
    <definedName name="wr">#REF!</definedName>
    <definedName name="wrn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6" hidden="1">{#N/A,#N/A,FALSE,"17MAY";#N/A,#N/A,FALSE,"24MAY"}</definedName>
    <definedName name="wrn.1." localSheetId="0" hidden="1">{#N/A,#N/A,FALSE,"17MAY";#N/A,#N/A,FALSE,"24MAY"}</definedName>
    <definedName name="wrn.1." localSheetId="1" hidden="1">{#N/A,#N/A,FALSE,"17MAY";#N/A,#N/A,FALSE,"24MAY"}</definedName>
    <definedName name="wrn.1." hidden="1">{#N/A,#N/A,FALSE,"17MAY";#N/A,#N/A,FALSE,"24MAY"}</definedName>
    <definedName name="wrn.1_lev." localSheetId="6" hidden="1">{"level1",#N/A,FALSE,"1_LEV";"LEVEL1",#N/A,FALSE,"1_LEV"}</definedName>
    <definedName name="wrn.1_lev." localSheetId="0" hidden="1">{"level1",#N/A,FALSE,"1_LEV";"LEVEL1",#N/A,FALSE,"1_LEV"}</definedName>
    <definedName name="wrn.1_lev." localSheetId="1" hidden="1">{"level1",#N/A,FALSE,"1_LEV";"LEVEL1",#N/A,FALSE,"1_LEV"}</definedName>
    <definedName name="wrn.1_lev." hidden="1">{"level1",#N/A,FALSE,"1_LEV";"LEVEL1",#N/A,FALSE,"1_LEV"}</definedName>
    <definedName name="wrn.1_levbt." localSheetId="6" hidden="1">{"lev1bt",#N/A,FALSE,"1_LEVB-T"}</definedName>
    <definedName name="wrn.1_levbt." localSheetId="0" hidden="1">{"lev1bt",#N/A,FALSE,"1_LEVB-T"}</definedName>
    <definedName name="wrn.1_levbt." localSheetId="1" hidden="1">{"lev1bt",#N/A,FALSE,"1_LEVB-T"}</definedName>
    <definedName name="wrn.1_levbt." hidden="1">{"lev1bt",#N/A,FALSE,"1_LEVB-T"}</definedName>
    <definedName name="wrn.2.2" localSheetId="6" hidden="1">{#N/A,#N/A,FALSE,"17MAY";#N/A,#N/A,FALSE,"24MAY"}</definedName>
    <definedName name="wrn.2.2" localSheetId="0" hidden="1">{#N/A,#N/A,FALSE,"17MAY";#N/A,#N/A,FALSE,"24MAY"}</definedName>
    <definedName name="wrn.2.2" localSheetId="1" hidden="1">{#N/A,#N/A,FALSE,"17MAY";#N/A,#N/A,FALSE,"24MAY"}</definedName>
    <definedName name="wrn.2.2" hidden="1">{#N/A,#N/A,FALSE,"17MAY";#N/A,#N/A,FALSE,"24MAY"}</definedName>
    <definedName name="wrn.2_levmon." localSheetId="6" hidden="1">{"lev2mon",#N/A,FALSE,"2_levmon"}</definedName>
    <definedName name="wrn.2_levmon." localSheetId="0" hidden="1">{"lev2mon",#N/A,FALSE,"2_levmon"}</definedName>
    <definedName name="wrn.2_levmon." localSheetId="1" hidden="1">{"lev2mon",#N/A,FALSE,"2_levmon"}</definedName>
    <definedName name="wrn.2_levmon." hidden="1">{"lev2mon",#N/A,FALSE,"2_levmon"}</definedName>
    <definedName name="wrn.2_levmonbt." localSheetId="6" hidden="1">{"lev2monbt",#N/A,FALSE,"2_levmonB-T"}</definedName>
    <definedName name="wrn.2_levmonbt." localSheetId="0" hidden="1">{"lev2monbt",#N/A,FALSE,"2_levmonB-T"}</definedName>
    <definedName name="wrn.2_levmonbt." localSheetId="1" hidden="1">{"lev2monbt",#N/A,FALSE,"2_levmonB-T"}</definedName>
    <definedName name="wrn.2_levmonbt." hidden="1">{"lev2monbt",#N/A,FALSE,"2_levmonB-T"}</definedName>
    <definedName name="wrn.2_levytd." localSheetId="6" hidden="1">{"lev2ytd",#N/A,FALSE,"2_LEVYTD"}</definedName>
    <definedName name="wrn.2_levytd." localSheetId="0" hidden="1">{"lev2ytd",#N/A,FALSE,"2_LEVYTD"}</definedName>
    <definedName name="wrn.2_levytd." localSheetId="1" hidden="1">{"lev2ytd",#N/A,FALSE,"2_LEVYTD"}</definedName>
    <definedName name="wrn.2_levytd." hidden="1">{"lev2ytd",#N/A,FALSE,"2_LEVYTD"}</definedName>
    <definedName name="wrn.2_levytdbt." localSheetId="6" hidden="1">{"lev2tytbt",#N/A,FALSE,"2_LEVYTDB-T"}</definedName>
    <definedName name="wrn.2_levytdbt." localSheetId="0" hidden="1">{"lev2tytbt",#N/A,FALSE,"2_LEVYTDB-T"}</definedName>
    <definedName name="wrn.2_levytdbt." localSheetId="1" hidden="1">{"lev2tytbt",#N/A,FALSE,"2_LEVYTDB-T"}</definedName>
    <definedName name="wrn.2_levytdbt." hidden="1">{"lev2tytbt",#N/A,FALSE,"2_LEVYTDB-T"}</definedName>
    <definedName name="wrn.A." localSheetId="6" hidden="1">{#N/A,#N/A,TRUE,"SUM";#N/A,#N/A,TRUE,"EE";#N/A,#N/A,TRUE,"AC";#N/A,#N/A,TRUE,"SN"}</definedName>
    <definedName name="wrn.A." localSheetId="0" hidden="1">{#N/A,#N/A,TRUE,"SUM";#N/A,#N/A,TRUE,"EE";#N/A,#N/A,TRUE,"AC";#N/A,#N/A,TRUE,"SN"}</definedName>
    <definedName name="wrn.A." localSheetId="1" hidden="1">{#N/A,#N/A,TRUE,"SUM";#N/A,#N/A,TRUE,"EE";#N/A,#N/A,TRUE,"AC";#N/A,#N/A,TRUE,"SN"}</definedName>
    <definedName name="wrn.A." hidden="1">{#N/A,#N/A,TRUE,"SUM";#N/A,#N/A,TRUE,"EE";#N/A,#N/A,TRUE,"AC";#N/A,#N/A,TRUE,"SN"}</definedName>
    <definedName name="wrn.ASSDEPART2." localSheetId="6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ASSDEPART2." localSheetId="0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ASSDEPART2." localSheetId="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localSheetId="6" hidden="1">{"balance",#N/A,FALSE,"BALANCE"}</definedName>
    <definedName name="wrn.BALANCE." localSheetId="0" hidden="1">{"balance",#N/A,FALSE,"BALANCE"}</definedName>
    <definedName name="wrn.BALANCE." localSheetId="1" hidden="1">{"balance",#N/A,FALSE,"BALANCE"}</definedName>
    <definedName name="wrn.BALANCE." hidden="1">{"balance",#N/A,FALSE,"BALANCE"}</definedName>
    <definedName name="wrn.BILLS._.OF._.QUANTITY." localSheetId="6" hidden="1">{#N/A,#N/A,TRUE,"Str.";#N/A,#N/A,TRUE,"Steel &amp; Roof";#N/A,#N/A,TRUE,"Arc.";#N/A,#N/A,TRUE,"Preliminary";#N/A,#N/A,TRUE,"Sum_Prelim"}</definedName>
    <definedName name="wrn.BILLS._.OF._.QUANTITY." localSheetId="0" hidden="1">{#N/A,#N/A,TRUE,"Str.";#N/A,#N/A,TRUE,"Steel &amp; Roof";#N/A,#N/A,TRUE,"Arc.";#N/A,#N/A,TRUE,"Preliminary";#N/A,#N/A,TRUE,"Sum_Prelim"}</definedName>
    <definedName name="wrn.BILLS._.OF._.QUANTITY." localSheetId="1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rn.BOOK11." localSheetId="6" hidden="1">{"SUM",#N/A,FALSE,"summary";"BOOK11-1",#N/A,FALSE,"1CityGarden";"BOOK11-2",#N/A,FALSE,"2CountryGarden";"BOOK11-3",#N/A,FALSE,"3JUNGLE";"BOOK11-4CIVIL",#N/A,FALSE,"CIVIL"}</definedName>
    <definedName name="wrn.BOOK11." localSheetId="0" hidden="1">{"SUM",#N/A,FALSE,"summary";"BOOK11-1",#N/A,FALSE,"1CityGarden";"BOOK11-2",#N/A,FALSE,"2CountryGarden";"BOOK11-3",#N/A,FALSE,"3JUNGLE";"BOOK11-4CIVIL",#N/A,FALSE,"CIVIL"}</definedName>
    <definedName name="wrn.BOOK11." localSheetId="1" hidden="1">{"SUM",#N/A,FALSE,"summary";"BOOK11-1",#N/A,FALSE,"1CityGarden";"BOOK11-2",#N/A,FALSE,"2CountryGarden";"BOOK11-3",#N/A,FALSE,"3JUNGLE";"BOOK11-4CIVIL",#N/A,FALSE,"CIVIL"}</definedName>
    <definedName name="wrn.BOOK11." hidden="1">{"SUM",#N/A,FALSE,"summary";"BOOK11-1",#N/A,FALSE,"1CityGarden";"BOOK11-2",#N/A,FALSE,"2CountryGarden";"BOOK11-3",#N/A,FALSE,"3JUNGLE";"BOOK11-4CIVIL",#N/A,FALSE,"CIVIL"}</definedName>
    <definedName name="wrn.Boq_summary." localSheetId="6" hidden="1">{#N/A,#N/A,FALSE,"Sum_BOQ";#N/A,#N/A,FALSE,"Preliminary";#N/A,#N/A,FALSE,"Sum_Prelim";#N/A,#N/A,FALSE,"Prime Cost&amp;Prov_sum"}</definedName>
    <definedName name="wrn.Boq_summary." localSheetId="0" hidden="1">{#N/A,#N/A,FALSE,"Sum_BOQ";#N/A,#N/A,FALSE,"Preliminary";#N/A,#N/A,FALSE,"Sum_Prelim";#N/A,#N/A,FALSE,"Prime Cost&amp;Prov_sum"}</definedName>
    <definedName name="wrn.Boq_summary." localSheetId="1" hidden="1">{#N/A,#N/A,FALSE,"Sum_BOQ";#N/A,#N/A,FALSE,"Preliminary";#N/A,#N/A,FALSE,"Sum_Prelim";#N/A,#N/A,FALSE,"Prime Cost&amp;Prov_sum"}</definedName>
    <definedName name="wrn.Boq_summary." hidden="1">{#N/A,#N/A,FALSE,"Sum_BOQ";#N/A,#N/A,FALSE,"Preliminary";#N/A,#N/A,FALSE,"Sum_Prelim";#N/A,#N/A,FALSE,"Prime Cost&amp;Prov_sum"}</definedName>
    <definedName name="wrn.Cashflow." localSheetId="6" hidden="1">{"cashflow",#N/A,FALSE,"cash flow"}</definedName>
    <definedName name="wrn.Cashflow." localSheetId="0" hidden="1">{"cashflow",#N/A,FALSE,"cash flow"}</definedName>
    <definedName name="wrn.Cashflow." localSheetId="1" hidden="1">{"cashflow",#N/A,FALSE,"cash flow"}</definedName>
    <definedName name="wrn.Cashflow." hidden="1">{"cashflow",#N/A,FALSE,"cash flow"}</definedName>
    <definedName name="wrn.conso." localSheetId="6" hidden="1">{"conso",#N/A,FALSE,"cash flow"}</definedName>
    <definedName name="wrn.conso." localSheetId="0" hidden="1">{"conso",#N/A,FALSE,"cash flow"}</definedName>
    <definedName name="wrn.conso." localSheetId="1" hidden="1">{"conso",#N/A,FALSE,"cash flow"}</definedName>
    <definedName name="wrn.conso." hidden="1">{"conso",#N/A,FALSE,"cash flow"}</definedName>
    <definedName name="wrn.consumable." localSheetId="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dep12." localSheetId="6" hidden="1">{#N/A,#N/A,FALSE,"PM1";#N/A,#N/A,FALSE,"PM2";#N/A,#N/A,FALSE,"PM3";#N/A,#N/A,FALSE,"PM4";#N/A,#N/A,FALSE,"PM5";#N/A,#N/A,FALSE,"PM6";#N/A,#N/A,FALSE,"CM1"}</definedName>
    <definedName name="wrn.dep12." localSheetId="0" hidden="1">{#N/A,#N/A,FALSE,"PM1";#N/A,#N/A,FALSE,"PM2";#N/A,#N/A,FALSE,"PM3";#N/A,#N/A,FALSE,"PM4";#N/A,#N/A,FALSE,"PM5";#N/A,#N/A,FALSE,"PM6";#N/A,#N/A,FALSE,"CM1"}</definedName>
    <definedName name="wrn.dep12." localSheetId="1" hidden="1">{#N/A,#N/A,FALSE,"PM1";#N/A,#N/A,FALSE,"PM2";#N/A,#N/A,FALSE,"PM3";#N/A,#N/A,FALSE,"PM4";#N/A,#N/A,FALSE,"PM5";#N/A,#N/A,FALSE,"PM6";#N/A,#N/A,FALSE,"CM1"}</definedName>
    <definedName name="wrn.dep12." hidden="1">{#N/A,#N/A,FALSE,"PM1";#N/A,#N/A,FALSE,"PM2";#N/A,#N/A,FALSE,"PM3";#N/A,#N/A,FALSE,"PM4";#N/A,#N/A,FALSE,"PM5";#N/A,#N/A,FALSE,"PM6";#N/A,#N/A,FALSE,"CM1"}</definedName>
    <definedName name="wrn.DEPART1." localSheetId="6" hidden="1">{#N/A,#N/A,FALSE,"VPM(1-4)_12";#N/A,#N/A,FALSE,"CONV(1-4)_12"}</definedName>
    <definedName name="wrn.DEPART1." localSheetId="0" hidden="1">{#N/A,#N/A,FALSE,"VPM(1-4)_12";#N/A,#N/A,FALSE,"CONV(1-4)_12"}</definedName>
    <definedName name="wrn.DEPART1." localSheetId="1" hidden="1">{#N/A,#N/A,FALSE,"VPM(1-4)_12";#N/A,#N/A,FALSE,"CONV(1-4)_12"}</definedName>
    <definedName name="wrn.DEPART1." hidden="1">{#N/A,#N/A,FALSE,"VPM(1-4)_12";#N/A,#N/A,FALSE,"CONV(1-4)_12"}</definedName>
    <definedName name="wrn.dept1." localSheetId="6" hidden="1">{#N/A,#N/A,FALSE,"VPM1_12";#N/A,#N/A,FALSE,"VPM2_12";#N/A,#N/A,FALSE,"VPM3_12";#N/A,#N/A,FALSE,"VPM4_12";#N/A,#N/A,FALSE,"CONV1_12";#N/A,#N/A,FALSE,"CONV2_12";#N/A,#N/A,FALSE,"CONV3_12";#N/A,#N/A,FALSE,"CONV4_12"}</definedName>
    <definedName name="wrn.dept1." localSheetId="0" hidden="1">{#N/A,#N/A,FALSE,"VPM1_12";#N/A,#N/A,FALSE,"VPM2_12";#N/A,#N/A,FALSE,"VPM3_12";#N/A,#N/A,FALSE,"VPM4_12";#N/A,#N/A,FALSE,"CONV1_12";#N/A,#N/A,FALSE,"CONV2_12";#N/A,#N/A,FALSE,"CONV3_12";#N/A,#N/A,FALSE,"CONV4_12"}</definedName>
    <definedName name="wrn.dept1." localSheetId="1" hidden="1">{#N/A,#N/A,FALSE,"VPM1_12";#N/A,#N/A,FALSE,"VPM2_12";#N/A,#N/A,FALSE,"VPM3_12";#N/A,#N/A,FALSE,"VPM4_12";#N/A,#N/A,FALSE,"CONV1_12";#N/A,#N/A,FALSE,"CONV2_12";#N/A,#N/A,FALSE,"CONV3_12";#N/A,#N/A,FALSE,"CONV4_12"}</definedName>
    <definedName name="wrn.dept1." hidden="1">{#N/A,#N/A,FALSE,"VPM1_12";#N/A,#N/A,FALSE,"VPM2_12";#N/A,#N/A,FALSE,"VPM3_12";#N/A,#N/A,FALSE,"VPM4_12";#N/A,#N/A,FALSE,"CONV1_12";#N/A,#N/A,FALSE,"CONV2_12";#N/A,#N/A,FALSE,"CONV3_12";#N/A,#N/A,FALSE,"CONV4_12"}</definedName>
    <definedName name="wrn.elect.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RDEPART2." localSheetId="6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FURDEPART2." localSheetId="0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FURDEPART2." localSheetId="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ilight1." localSheetId="6" hidden="1">{"hilight1",#N/A,FALSE,"HILIGHT1"}</definedName>
    <definedName name="wrn.hilight1." localSheetId="0" hidden="1">{"hilight1",#N/A,FALSE,"HILIGHT1"}</definedName>
    <definedName name="wrn.hilight1." localSheetId="1" hidden="1">{"hilight1",#N/A,FALSE,"HILIGHT1"}</definedName>
    <definedName name="wrn.hilight1." hidden="1">{"hilight1",#N/A,FALSE,"HILIGHT1"}</definedName>
    <definedName name="wrn.hilight2." localSheetId="6" hidden="1">{"hilight2",#N/A,FALSE,"HILIGHT2"}</definedName>
    <definedName name="wrn.hilight2." localSheetId="0" hidden="1">{"hilight2",#N/A,FALSE,"HILIGHT2"}</definedName>
    <definedName name="wrn.hilight2." localSheetId="1" hidden="1">{"hilight2",#N/A,FALSE,"HILIGHT2"}</definedName>
    <definedName name="wrn.hilight2." hidden="1">{"hilight2",#N/A,FALSE,"HILIGHT2"}</definedName>
    <definedName name="wrn.hilight3." localSheetId="6" hidden="1">{"hilight3",#N/A,FALSE,"HILIGHT3"}</definedName>
    <definedName name="wrn.hilight3." localSheetId="0" hidden="1">{"hilight3",#N/A,FALSE,"HILIGHT3"}</definedName>
    <definedName name="wrn.hilight3." localSheetId="1" hidden="1">{"hilight3",#N/A,FALSE,"HILIGHT3"}</definedName>
    <definedName name="wrn.hilight3." hidden="1">{"hilight3",#N/A,FALSE,"HILIGHT3"}</definedName>
    <definedName name="wrn.income." localSheetId="6" hidden="1">{"income",#N/A,FALSE,"INCOME"}</definedName>
    <definedName name="wrn.income." localSheetId="0" hidden="1">{"income",#N/A,FALSE,"INCOME"}</definedName>
    <definedName name="wrn.income." localSheetId="1" hidden="1">{"income",#N/A,FALSE,"INCOME"}</definedName>
    <definedName name="wrn.income." hidden="1">{"income",#N/A,FALSE,"INCOME"}</definedName>
    <definedName name="wrn.index." localSheetId="6" hidden="1">{"index",#N/A,FALSE,"INDEX"}</definedName>
    <definedName name="wrn.index." localSheetId="0" hidden="1">{"index",#N/A,FALSE,"INDEX"}</definedName>
    <definedName name="wrn.index." localSheetId="1" hidden="1">{"index",#N/A,FALSE,"INDEX"}</definedName>
    <definedName name="wrn.index." hidden="1">{"index",#N/A,FALSE,"INDEX"}</definedName>
    <definedName name="wrn.MONTHLY.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localSheetId="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Physical._.Count._.Securities." localSheetId="6" hidden="1">{"Physical Count Securities",#N/A,FALSE,"BFIT B&amp;D Valuation"}</definedName>
    <definedName name="wrn.Physical._.Count._.Securities." localSheetId="0" hidden="1">{"Physical Count Securities",#N/A,FALSE,"BFIT B&amp;D Valuation"}</definedName>
    <definedName name="wrn.Physical._.Count._.Securities." localSheetId="1" hidden="1">{"Physical Count Securities",#N/A,FALSE,"BFIT B&amp;D Valuation"}</definedName>
    <definedName name="wrn.Physical._.Count._.Securities." hidden="1">{"Physical Count Securities",#N/A,FALSE,"BFIT B&amp;D Valuation"}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MDEPAER2." localSheetId="6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MDEPAER2." localSheetId="0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MDEPAER2." localSheetId="1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EPORT_EST." localSheetId="6" hidden="1">{"PRINT_EST",#N/A,FALSE,"ESTMON"}</definedName>
    <definedName name="wrn.REPORT_EST." localSheetId="0" hidden="1">{"PRINT_EST",#N/A,FALSE,"ESTMON"}</definedName>
    <definedName name="wrn.REPORT_EST." localSheetId="1" hidden="1">{"PRINT_EST",#N/A,FALSE,"ESTMON"}</definedName>
    <definedName name="wrn.REPORT_EST." hidden="1">{"PRINT_EST",#N/A,FALSE,"ESTMON"}</definedName>
    <definedName name="wrn.rev_sale._.report." localSheetId="6" hidden="1">{"revsale",#N/A,FALSE,"REV-ยุพดี"}</definedName>
    <definedName name="wrn.rev_sale._.report." localSheetId="0" hidden="1">{"revsale",#N/A,FALSE,"REV-ยุพดี"}</definedName>
    <definedName name="wrn.rev_sale._.report." localSheetId="1" hidden="1">{"revsale",#N/A,FALSE,"REV-ยุพดี"}</definedName>
    <definedName name="wrn.rev_sale._.report." hidden="1">{"revsale",#N/A,FALSE,"REV-ยุพดี"}</definedName>
    <definedName name="wrn.revable." localSheetId="6" hidden="1">{"revable",#N/A,FALSE,"REVABLE"}</definedName>
    <definedName name="wrn.revable." localSheetId="0" hidden="1">{"revable",#N/A,FALSE,"REVABLE"}</definedName>
    <definedName name="wrn.revable." localSheetId="1" hidden="1">{"revable",#N/A,FALSE,"REVABLE"}</definedName>
    <definedName name="wrn.revable." hidden="1">{"revable",#N/A,FALSE,"REVABLE"}</definedName>
    <definedName name="wrn.RLDEPART2." localSheetId="6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LDEPART2." localSheetId="0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LDEPART2." localSheetId="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_.report." localSheetId="6" hidden="1">{"sales",#N/A,FALSE,"SALES"}</definedName>
    <definedName name="wrn.sales._.report." localSheetId="0" hidden="1">{"sales",#N/A,FALSE,"SALES"}</definedName>
    <definedName name="wrn.sales._.report." localSheetId="1" hidden="1">{"sales",#N/A,FALSE,"SALES"}</definedName>
    <definedName name="wrn.sales._.report." hidden="1">{"sales",#N/A,FALSE,"SALES"}</definedName>
    <definedName name="wrn.Section._.D." localSheetId="6" hidden="1">{"Physical Count Securities",#N/A,FALSE,"BFIT B&amp;D Valuation";"Accrued Interest",#N/A,FALSE,"BFIT B&amp;D Valuation";"Major Differences",#N/A,FALSE,"BFIT B&amp;D Valuation";"Print_Bond and Debenture Calculation",#N/A,FALSE,"BFIT B&amp;D Valuation";"Note to FS_Liquidity Risk",#N/A,FALSE,"BFIT B&amp;D Valuation"}</definedName>
    <definedName name="wrn.Section._.D." localSheetId="0" hidden="1">{"Physical Count Securities",#N/A,FALSE,"BFIT B&amp;D Valuation";"Accrued Interest",#N/A,FALSE,"BFIT B&amp;D Valuation";"Major Differences",#N/A,FALSE,"BFIT B&amp;D Valuation";"Print_Bond and Debenture Calculation",#N/A,FALSE,"BFIT B&amp;D Valuation";"Note to FS_Liquidity Risk",#N/A,FALSE,"BFIT B&amp;D Valuation"}</definedName>
    <definedName name="wrn.Section._.D." localSheetId="1" hidden="1">{"Physical Count Securities",#N/A,FALSE,"BFIT B&amp;D Valuation";"Accrued Interest",#N/A,FALSE,"BFIT B&amp;D Valuation";"Major Differences",#N/A,FALSE,"BFIT B&amp;D Valuation";"Print_Bond and Debenture Calculation",#N/A,FALSE,"BFIT B&amp;D Valuation";"Note to FS_Liquidity Risk",#N/A,FALSE,"BFIT B&amp;D Valuation"}</definedName>
    <definedName name="wrn.Section._.D." hidden="1">{"Physical Count Securities",#N/A,FALSE,"BFIT B&amp;D Valuation";"Accrued Interest",#N/A,FALSE,"BFIT B&amp;D Valuation";"Major Differences",#N/A,FALSE,"BFIT B&amp;D Valuation";"Print_Bond and Debenture Calculation",#N/A,FALSE,"BFIT B&amp;D Valuation";"Note to FS_Liquidity Risk",#N/A,FALSE,"BFIT B&amp;D Valuation"}</definedName>
    <definedName name="wrn.summ1" localSheetId="6" hidden="1">{#N/A,#N/A,FALSE,"COVER1.XLS ";#N/A,#N/A,FALSE,"RACT1.XLS";#N/A,#N/A,FALSE,"RACT2.XLS";#N/A,#N/A,FALSE,"ECCMP";#N/A,#N/A,FALSE,"WELDER.XLS"}</definedName>
    <definedName name="wrn.summ1" localSheetId="0" hidden="1">{#N/A,#N/A,FALSE,"COVER1.XLS ";#N/A,#N/A,FALSE,"RACT1.XLS";#N/A,#N/A,FALSE,"RACT2.XLS";#N/A,#N/A,FALSE,"ECCMP";#N/A,#N/A,FALSE,"WELDER.XLS"}</definedName>
    <definedName name="wrn.summ1" localSheetId="1" hidden="1">{#N/A,#N/A,FALSE,"COVER1.XLS ";#N/A,#N/A,FALSE,"RACT1.XLS";#N/A,#N/A,FALSE,"RACT2.XLS";#N/A,#N/A,FALSE,"ECCMP";#N/A,#N/A,FALSE,"WELDER.XLS"}</definedName>
    <definedName name="wrn.summ1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sd">#REF!</definedName>
    <definedName name="wserdtrftgy">[173]เงินกู้ธนชาติ!$E$17</definedName>
    <definedName name="Wt_d_Avr_Price" localSheetId="6">#REF!</definedName>
    <definedName name="Wt_d_Avr_Price">#REF!</definedName>
    <definedName name="ww" localSheetId="6">#REF!</definedName>
    <definedName name="ww">#REF!</definedName>
    <definedName name="wwe" localSheetId="6" hidden="1">{"cashflow",#N/A,FALSE,"cash flow"}</definedName>
    <definedName name="wwe" localSheetId="0" hidden="1">{"cashflow",#N/A,FALSE,"cash flow"}</definedName>
    <definedName name="wwe" localSheetId="1" hidden="1">{"cashflow",#N/A,FALSE,"cash flow"}</definedName>
    <definedName name="wwe" hidden="1">{"cashflow",#N/A,FALSE,"cash flow"}</definedName>
    <definedName name="wwqq" localSheetId="6" hidden="1">{"cashflow",#N/A,FALSE,"cash flow"}</definedName>
    <definedName name="wwqq" localSheetId="0" hidden="1">{"cashflow",#N/A,FALSE,"cash flow"}</definedName>
    <definedName name="wwqq" localSheetId="1" hidden="1">{"cashflow",#N/A,FALSE,"cash flow"}</definedName>
    <definedName name="wwqq" hidden="1">{"cashflow",#N/A,FALSE,"cash flow"}</definedName>
    <definedName name="WWW">#REF!</definedName>
    <definedName name="www.">[248]TB!$A$1:$H$65536</definedName>
    <definedName name="www..">[248]TB!$A$1:$A$65536</definedName>
    <definedName name="wwww" localSheetId="6">#REF!</definedName>
    <definedName name="wwww">#REF!</definedName>
    <definedName name="wwwww">[145]เงินกู้ธนชาติ!$F$15</definedName>
    <definedName name="wwwwww">'[145]เงินกู้ MGC'!$F$15</definedName>
    <definedName name="wwwwwww">#REF!</definedName>
    <definedName name="wwwwwwww">[145]เงินกู้ธนชาติ!$E$17</definedName>
    <definedName name="wwwwwwwww">'[145]เงินกู้ MGC'!$E$17</definedName>
    <definedName name="X">[145]เงินกู้ธนชาติ!$B$4</definedName>
    <definedName name="xaxa" localSheetId="6" hidden="1">{"cashflow",#N/A,FALSE,"cash flow"}</definedName>
    <definedName name="xaxa" localSheetId="0" hidden="1">{"cashflow",#N/A,FALSE,"cash flow"}</definedName>
    <definedName name="xaxa" localSheetId="1" hidden="1">{"cashflow",#N/A,FALSE,"cash flow"}</definedName>
    <definedName name="xaxa" hidden="1">{"cashflow",#N/A,FALSE,"cash flow"}</definedName>
    <definedName name="xaxasa" localSheetId="6" hidden="1">{"cashflow",#N/A,FALSE,"cash flow"}</definedName>
    <definedName name="xaxasa" localSheetId="0" hidden="1">{"cashflow",#N/A,FALSE,"cash flow"}</definedName>
    <definedName name="xaxasa" localSheetId="1" hidden="1">{"cashflow",#N/A,FALSE,"cash flow"}</definedName>
    <definedName name="xaxasa" hidden="1">{"cashflow",#N/A,FALSE,"cash flow"}</definedName>
    <definedName name="xaxax" localSheetId="6" hidden="1">{"cashflow",#N/A,FALSE,"cash flow"}</definedName>
    <definedName name="xaxax" localSheetId="0" hidden="1">{"cashflow",#N/A,FALSE,"cash flow"}</definedName>
    <definedName name="xaxax" localSheetId="1" hidden="1">{"cashflow",#N/A,FALSE,"cash flow"}</definedName>
    <definedName name="xaxax" hidden="1">{"cashflow",#N/A,FALSE,"cash flow"}</definedName>
    <definedName name="xazz" localSheetId="6" hidden="1">{"cashflow",#N/A,FALSE,"cash flow"}</definedName>
    <definedName name="xazz" localSheetId="0" hidden="1">{"cashflow",#N/A,FALSE,"cash flow"}</definedName>
    <definedName name="xazz" localSheetId="1" hidden="1">{"cashflow",#N/A,FALSE,"cash flow"}</definedName>
    <definedName name="xazz" hidden="1">{"cashflow",#N/A,FALSE,"cash flow"}</definedName>
    <definedName name="xcv">#REF!</definedName>
    <definedName name="xdcfvgh">#REF!</definedName>
    <definedName name="xfcg">[53]เงินกู้ธนชาติ!$B$4</definedName>
    <definedName name="xjfcl">#REF!</definedName>
    <definedName name="xscvg">#REF!</definedName>
    <definedName name="XSKIC">#REF!</definedName>
    <definedName name="XSKIC2">#REF!</definedName>
    <definedName name="XSKIC3">#REF!</definedName>
    <definedName name="XTRACT">#REF!</definedName>
    <definedName name="xx">'[249]Trial Balance'!$A$1:$H$65536</definedName>
    <definedName name="xxx" localSheetId="6">#REF!</definedName>
    <definedName name="xxx">#REF!</definedName>
    <definedName name="xxxx" localSheetId="6" hidden="1">{"cashflow",#N/A,FALSE,"cash flow"}</definedName>
    <definedName name="xxxx" localSheetId="0" hidden="1">{"cashflow",#N/A,FALSE,"cash flow"}</definedName>
    <definedName name="xxxx" localSheetId="1" hidden="1">{"cashflow",#N/A,FALSE,"cash flow"}</definedName>
    <definedName name="xxxx" hidden="1">{"cashflow",#N/A,FALSE,"cash flow"}</definedName>
    <definedName name="xxxxxxxx" localSheetId="6" hidden="1">{"conso",#N/A,FALSE,"cash flow"}</definedName>
    <definedName name="xxxxxxxx" localSheetId="0" hidden="1">{"conso",#N/A,FALSE,"cash flow"}</definedName>
    <definedName name="xxxxxxxx" localSheetId="1" hidden="1">{"conso",#N/A,FALSE,"cash flow"}</definedName>
    <definedName name="xxxxxxxx" hidden="1">{"conso",#N/A,FALSE,"cash flow"}</definedName>
    <definedName name="y">#REF!</definedName>
    <definedName name="YARDAA">[18]JUNE1!$A$32:$E$72</definedName>
    <definedName name="YARXX">'[91]7251-02000-02252'!#REF!</definedName>
    <definedName name="YD">[16]Jan!#REF!</definedName>
    <definedName name="YE">#REF!</definedName>
    <definedName name="Year_end">#REF!</definedName>
    <definedName name="YearEnd">'[106]C001-Lead'!#REF!</definedName>
    <definedName name="yfguio">#REF!</definedName>
    <definedName name="yg7ui">[88]เงินกู้ธนชาติ!$B$4</definedName>
    <definedName name="yicfmjnc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yicfmjnc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yicfmjnc" localSheetId="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yicfmjnc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yicnmjvbn" localSheetId="6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yicnmjvbn" localSheetId="0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yicnmjvbn" localSheetId="1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yicnmjvbn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yiticfhht" localSheetId="6" hidden="1">{"hilight1",#N/A,FALSE,"HILIGHT1"}</definedName>
    <definedName name="yiticfhht" localSheetId="0" hidden="1">{"hilight1",#N/A,FALSE,"HILIGHT1"}</definedName>
    <definedName name="yiticfhht" localSheetId="1" hidden="1">{"hilight1",#N/A,FALSE,"HILIGHT1"}</definedName>
    <definedName name="yiticfhht" hidden="1">{"hilight1",#N/A,FALSE,"HILIGHT1"}</definedName>
    <definedName name="YourLoan">#REF!</definedName>
    <definedName name="YourRepay">#REF!</definedName>
    <definedName name="YTD">#REF!</definedName>
    <definedName name="yti76" localSheetId="6" hidden="1">{"hilight2",#N/A,FALSE,"HILIGHT2"}</definedName>
    <definedName name="yti76" localSheetId="0" hidden="1">{"hilight2",#N/A,FALSE,"HILIGHT2"}</definedName>
    <definedName name="yti76" localSheetId="1" hidden="1">{"hilight2",#N/A,FALSE,"HILIGHT2"}</definedName>
    <definedName name="yti76" hidden="1">{"hilight2",#N/A,FALSE,"HILIGHT2"}</definedName>
    <definedName name="ytixgfjx" localSheetId="6" hidden="1">{"revable",#N/A,FALSE,"REVABLE"}</definedName>
    <definedName name="ytixgfjx" localSheetId="0" hidden="1">{"revable",#N/A,FALSE,"REVABLE"}</definedName>
    <definedName name="ytixgfjx" localSheetId="1" hidden="1">{"revable",#N/A,FALSE,"REVABLE"}</definedName>
    <definedName name="ytixgfjx" hidden="1">{"revable",#N/A,FALSE,"REVABLE"}</definedName>
    <definedName name="ytuio">#REF!</definedName>
    <definedName name="yu">#REF!</definedName>
    <definedName name="yui">'[250]2002'!$A$2:$H$301</definedName>
    <definedName name="yuitycv" localSheetId="6" hidden="1">{"index",#N/A,FALSE,"INDEX"}</definedName>
    <definedName name="yuitycv" localSheetId="0" hidden="1">{"index",#N/A,FALSE,"INDEX"}</definedName>
    <definedName name="yuitycv" localSheetId="1" hidden="1">{"index",#N/A,FALSE,"INDEX"}</definedName>
    <definedName name="yuitycv" hidden="1">{"index",#N/A,FALSE,"INDEX"}</definedName>
    <definedName name="yuk" localSheetId="6">#REF!,#REF!</definedName>
    <definedName name="yuk">#REF!,#REF!</definedName>
    <definedName name="yy" localSheetId="6">'[10]????-??'!#REF!</definedName>
    <definedName name="yy">'[10]????-??'!#REF!</definedName>
    <definedName name="yy.Cashflow" localSheetId="6" hidden="1">{"cashflow",#N/A,FALSE,"cash flow"}</definedName>
    <definedName name="yy.Cashflow" localSheetId="0" hidden="1">{"cashflow",#N/A,FALSE,"cash flow"}</definedName>
    <definedName name="yy.Cashflow" localSheetId="1" hidden="1">{"cashflow",#N/A,FALSE,"cash flow"}</definedName>
    <definedName name="yy.Cashflow" hidden="1">{"cashflow",#N/A,FALSE,"cash flow"}</definedName>
    <definedName name="yyy">#REF!</definedName>
    <definedName name="yyyyyy" localSheetId="6" hidden="1">{"conso",#N/A,FALSE,"cash flow"}</definedName>
    <definedName name="yyyyyy" localSheetId="0" hidden="1">{"conso",#N/A,FALSE,"cash flow"}</definedName>
    <definedName name="yyyyyy" localSheetId="1" hidden="1">{"conso",#N/A,FALSE,"cash flow"}</definedName>
    <definedName name="yyyyyy" hidden="1">{"conso",#N/A,FALSE,"cash flow"}</definedName>
    <definedName name="z">[251]เงินกู้ธนชาติ!$G$2</definedName>
    <definedName name="z1q">[23]เงินกู้ธนชาติ!$F$15</definedName>
    <definedName name="ZA">#REF!</definedName>
    <definedName name="zaxa" localSheetId="6" hidden="1">{"conso",#N/A,FALSE,"cash flow"}</definedName>
    <definedName name="zaxa" localSheetId="0" hidden="1">{"conso",#N/A,FALSE,"cash flow"}</definedName>
    <definedName name="zaxa" localSheetId="1" hidden="1">{"conso",#N/A,FALSE,"cash flow"}</definedName>
    <definedName name="zaxa" hidden="1">{"conso",#N/A,FALSE,"cash flow"}</definedName>
    <definedName name="zaza" localSheetId="6" hidden="1">{"conso",#N/A,FALSE,"cash flow"}</definedName>
    <definedName name="zaza" localSheetId="0" hidden="1">{"conso",#N/A,FALSE,"cash flow"}</definedName>
    <definedName name="zaza" localSheetId="1" hidden="1">{"conso",#N/A,FALSE,"cash flow"}</definedName>
    <definedName name="zaza" hidden="1">{"conso",#N/A,FALSE,"cash flow"}</definedName>
    <definedName name="ZERO_e">#REF!</definedName>
    <definedName name="zone_saisie">'[252]Submission Form'!$A$4:$C$5,'[252]Submission Form'!$D$7,'[252]Submission Form'!$D$10:$D$11,'[252]Submission Form'!$D$17:$D$26,'[252]Submission Form'!$D$33</definedName>
    <definedName name="ZS">[253]เงินกู้ธนชาติ!$G$2</definedName>
    <definedName name="zsdfg" localSheetId="6">#REF!</definedName>
    <definedName name="zsdfg">#REF!</definedName>
    <definedName name="zxcvb" localSheetId="6">#REF!</definedName>
    <definedName name="zxcvb">#REF!</definedName>
    <definedName name="zxcvbmn">'[254]TrialBalance Q3-2002'!$A$1:$H$301</definedName>
    <definedName name="Zxcvbnm" localSheetId="6">#REF!</definedName>
    <definedName name="Zxcvbnm">#REF!</definedName>
    <definedName name="zxv" localSheetId="6">#REF!</definedName>
    <definedName name="zxv">#REF!</definedName>
    <definedName name="zz" localSheetId="6" hidden="1">{"cashflow",#N/A,FALSE,"cash flow"}</definedName>
    <definedName name="zz" localSheetId="0" hidden="1">{"cashflow",#N/A,FALSE,"cash flow"}</definedName>
    <definedName name="zz" localSheetId="1" hidden="1">{"cashflow",#N/A,FALSE,"cash flow"}</definedName>
    <definedName name="zz" hidden="1">{"cashflow",#N/A,FALSE,"cash flow"}</definedName>
    <definedName name="zzz" localSheetId="6">IF(Loan_Amount*Interest_Rate*Loan_Years*Loan_Start&gt;0,1,0)</definedName>
    <definedName name="zzz" localSheetId="0">IF(Loan_Amount*Interest_Rate*Loan_Years*Loan_Start&gt;0,1,0)</definedName>
    <definedName name="zzz" localSheetId="1">IF(Loan_Amount*Interest_Rate*Loan_Years*Loan_Start&gt;0,1,0)</definedName>
    <definedName name="zzz">IF(Loan_Amount*Interest_Rate*Loan_Years*Loan_Start&gt;0,1,0)</definedName>
    <definedName name="zzzz" localSheetId="6">IF(Loan_Amount*Interest_Rate*Loan_Years*Loan_Start&gt;0,1,0)</definedName>
    <definedName name="zzzz" localSheetId="0">IF(Loan_Amount*Interest_Rate*Loan_Years*Loan_Start&gt;0,1,0)</definedName>
    <definedName name="zzzz" localSheetId="1">IF(Loan_Amount*Interest_Rate*Loan_Years*Loan_Start&gt;0,1,0)</definedName>
    <definedName name="zzzz">IF(Loan_Amount*Interest_Rate*Loan_Years*Loan_Start&gt;0,1,0)</definedName>
    <definedName name="zzzzz" localSheetId="9">Scheduled_Payment+Extra_Payment</definedName>
    <definedName name="zzzzz" localSheetId="6">Scheduled_Payment+Extra_Payment</definedName>
    <definedName name="zzzzz" localSheetId="10">Scheduled_Payment+Extra_Payment</definedName>
    <definedName name="zzzzz" localSheetId="0">Scheduled_Payment+Extra_Payment</definedName>
    <definedName name="zzzzz" localSheetId="1">Scheduled_Payment+Extra_Payment</definedName>
    <definedName name="zzzzz" localSheetId="11">Scheduled_Payment+Extra_Payment</definedName>
    <definedName name="zzzzz">Scheduled_Payment+Extra_Payment</definedName>
    <definedName name="เ" localSheetId="6" hidden="1">{"revsale",#N/A,FALSE,"REV-ยุพดี"}</definedName>
    <definedName name="เ" localSheetId="0" hidden="1">{"revsale",#N/A,FALSE,"REV-ยุพดี"}</definedName>
    <definedName name="เ" localSheetId="1" hidden="1">{"revsale",#N/A,FALSE,"REV-ยุพดี"}</definedName>
    <definedName name="เ" hidden="1">{"revsale",#N/A,FALSE,"REV-ยุพดี"}</definedName>
    <definedName name="เงิน">#REF!</definedName>
    <definedName name="เงินฝากประจำ">#REF!</definedName>
    <definedName name="เงินมัดจำอื่อน" hidden="1">#REF!</definedName>
    <definedName name="เชียงใหม่">#REF!</definedName>
    <definedName name="เชียงราย">#REF!</definedName>
    <definedName name="เด้" localSheetId="6" hidden="1">{#N/A,#N/A,TRUE,"SUM";#N/A,#N/A,TRUE,"EE";#N/A,#N/A,TRUE,"AC";#N/A,#N/A,TRUE,"SN"}</definedName>
    <definedName name="เด้" localSheetId="0" hidden="1">{#N/A,#N/A,TRUE,"SUM";#N/A,#N/A,TRUE,"EE";#N/A,#N/A,TRUE,"AC";#N/A,#N/A,TRUE,"SN"}</definedName>
    <definedName name="เด้" localSheetId="1" hidden="1">{#N/A,#N/A,TRUE,"SUM";#N/A,#N/A,TRUE,"EE";#N/A,#N/A,TRUE,"AC";#N/A,#N/A,TRUE,"SN"}</definedName>
    <definedName name="เด้" hidden="1">{#N/A,#N/A,TRUE,"SUM";#N/A,#N/A,TRUE,"EE";#N/A,#N/A,TRUE,"AC";#N/A,#N/A,TRUE,"SN"}</definedName>
    <definedName name="เบ็ดเตล็ด">#REF!</definedName>
    <definedName name="เบิกเบ็ดเตล็ด">#REF!</definedName>
    <definedName name="เบิกโครงสร้าง">#REF!</definedName>
    <definedName name="เบิกไฟฟ้า">#REF!</definedName>
    <definedName name="เบิกบริหาร">#REF!</definedName>
    <definedName name="เบิกปรับอากาศ">#REF!</definedName>
    <definedName name="เบิกสถาปัตย์">#REF!</definedName>
    <definedName name="เบิกสุขาภิบาล">#REF!</definedName>
    <definedName name="เบี้ยประกันจ่ายล่วงหน้า">#REF!</definedName>
    <definedName name="เอ็ม">#REF!</definedName>
    <definedName name="เอ็มคอฟฟี่">#REF!</definedName>
    <definedName name="เอ็มสปอร์ตฃ">#REF!</definedName>
    <definedName name="แ" localSheetId="9">Scheduled_Payment+Extra_Payment</definedName>
    <definedName name="แ" localSheetId="6">Scheduled_Payment+Extra_Payment</definedName>
    <definedName name="แ" localSheetId="10">Scheduled_Payment+Extra_Payment</definedName>
    <definedName name="แ" localSheetId="0">Scheduled_Payment+Extra_Payment</definedName>
    <definedName name="แ" localSheetId="1">Scheduled_Payment+Extra_Payment</definedName>
    <definedName name="แ" localSheetId="11">Scheduled_Payment+Extra_Payment</definedName>
    <definedName name="แ">Scheduled_Payment+Extra_Payment</definedName>
    <definedName name="แบบบ_าน">NA()</definedName>
    <definedName name="แบบบ้าน">[255]Store!$A$3:$D$11</definedName>
    <definedName name="แปลงที่โอน" localSheetId="6">#REF!</definedName>
    <definedName name="แปลงที่โอน">#REF!</definedName>
    <definedName name="แม่สอด" localSheetId="6">#REF!</definedName>
    <definedName name="แม่สอด">#REF!</definedName>
    <definedName name="โครงการ">[256]ฐานข้อมูลป้าย!$D$1:$D$96</definedName>
    <definedName name="โครงสร้าง" localSheetId="6">#REF!</definedName>
    <definedName name="โครงสร้าง">#REF!</definedName>
    <definedName name="โฉนด" localSheetId="6">#REF!</definedName>
    <definedName name="โฉนด">#REF!</definedName>
    <definedName name="โปรโมชั่น" localSheetId="6">#REF!</definedName>
    <definedName name="โปรโมชั่น">#REF!</definedName>
    <definedName name="โอน">#REF!</definedName>
    <definedName name="โอน3">[257]노무비!#REF!</definedName>
    <definedName name="ใบ" localSheetId="6" hidden="1">{"'SUMMATION'!$B$2:$I$2"}</definedName>
    <definedName name="ใบ" localSheetId="0" hidden="1">{"'SUMMATION'!$B$2:$I$2"}</definedName>
    <definedName name="ใบ" localSheetId="1" hidden="1">{"'SUMMATION'!$B$2:$I$2"}</definedName>
    <definedName name="ใบ" hidden="1">{"'SUMMATION'!$B$2:$I$2"}</definedName>
    <definedName name="ก">#REF!</definedName>
    <definedName name="ก1">'[258]ค่าใช้จ่ายขาย-บริหาร'!#REF!</definedName>
    <definedName name="ก138">'[259]คชจ.ดำเนินงาน6-43'!#REF!</definedName>
    <definedName name="กกก" localSheetId="6">#REF!</definedName>
    <definedName name="กกก">#REF!</definedName>
    <definedName name="กกดกดก" localSheetId="6" hidden="1">#REF!</definedName>
    <definedName name="กกดกดก" hidden="1">#REF!</definedName>
    <definedName name="กระบี่" localSheetId="6">#REF!</definedName>
    <definedName name="กระบี่">#REF!</definedName>
    <definedName name="กห">#REF!</definedName>
    <definedName name="กหเ" localSheetId="6">IF(Loan_Amount*Interest_Rate*Loan_Years*Loan_Start&gt;0,1,0)</definedName>
    <definedName name="กหเ" localSheetId="0">IF(Loan_Amount*Interest_Rate*Loan_Years*Loan_Start&gt;0,1,0)</definedName>
    <definedName name="กหเ" localSheetId="1">IF(Loan_Amount*Interest_Rate*Loan_Years*Loan_Start&gt;0,1,0)</definedName>
    <definedName name="กหเ">IF(Loan_Amount*Interest_Rate*Loan_Years*Loan_Start&gt;0,1,0)</definedName>
    <definedName name="กำไรขั้นต้นรายโครงการ" localSheetId="6">#REF!</definedName>
    <definedName name="กำไรขั้นต้นรายโครงการ">#REF!</definedName>
    <definedName name="กุ้ง" localSheetId="6" hidden="1">{"cashflow",#N/A,FALSE,"cash flow"}</definedName>
    <definedName name="กุ้ง" localSheetId="0" hidden="1">{"cashflow",#N/A,FALSE,"cash flow"}</definedName>
    <definedName name="กุ้ง" localSheetId="1" hidden="1">{"cashflow",#N/A,FALSE,"cash flow"}</definedName>
    <definedName name="กุ้ง" hidden="1">{"cashflow",#N/A,FALSE,"cash flow"}</definedName>
    <definedName name="ขวดแตก">[117]ขวดแตกWork1!$C$6:$G$28,[117]ขวดแตกWork1!$C$31:$G$32</definedName>
    <definedName name="ขอนแก่น" localSheetId="6">#REF!</definedName>
    <definedName name="ขอนแก่น">#REF!</definedName>
    <definedName name="ฃฃฃ">[260]code!$A$1:$C$7591</definedName>
    <definedName name="คชจ.Q3">[261]Exp!$B$1:$AD$39</definedName>
    <definedName name="คชจ.ลูกบ้าน">[259]รายเดือน!#REF!</definedName>
    <definedName name="คริสตัน" localSheetId="6">#REF!</definedName>
    <definedName name="คริสตัน">#REF!</definedName>
    <definedName name="จำนวนเงินโอน" localSheetId="6">#REF!</definedName>
    <definedName name="จำนวนเงินโอน">#REF!</definedName>
    <definedName name="ชา" localSheetId="6">#REF!</definedName>
    <definedName name="ชา">#REF!</definedName>
    <definedName name="ชุมพร">#REF!</definedName>
    <definedName name="ด">#REF!</definedName>
    <definedName name="ดดด">[262]code!$A$1:$C$2091</definedName>
    <definedName name="ตรัง" localSheetId="6">#REF!</definedName>
    <definedName name="ตรัง">#REF!</definedName>
    <definedName name="ททท">[263]code!$A$1:$C$7591</definedName>
    <definedName name="นครปฐม" localSheetId="6">#REF!</definedName>
    <definedName name="นครปฐม">#REF!</definedName>
    <definedName name="นครราชสีมา" localSheetId="6">#REF!</definedName>
    <definedName name="นครราชสีมา">#REF!</definedName>
    <definedName name="นครศรี" localSheetId="6">#REF!</definedName>
    <definedName name="นครศรี">#REF!</definedName>
    <definedName name="นครสวรรค์">#REF!</definedName>
    <definedName name="บ_นท_ด">NA()</definedName>
    <definedName name="บ_นท_ด_5">NA()</definedName>
    <definedName name="บริษัท">#REF!</definedName>
    <definedName name="บันทัด">#REF!</definedName>
    <definedName name="บุญส่ง">#REF!</definedName>
    <definedName name="ปxx">#REF!</definedName>
    <definedName name="ปก32" localSheetId="6" hidden="1">{"'SUMMATION'!$B$2:$I$2"}</definedName>
    <definedName name="ปก32" localSheetId="0" hidden="1">{"'SUMMATION'!$B$2:$I$2"}</definedName>
    <definedName name="ปก32" localSheetId="1" hidden="1">{"'SUMMATION'!$B$2:$I$2"}</definedName>
    <definedName name="ปก32" hidden="1">{"'SUMMATION'!$B$2:$I$2"}</definedName>
    <definedName name="ประเภทนิตยสาร">#REF!</definedName>
    <definedName name="ประจวบ">#REF!</definedName>
    <definedName name="ปัตตานี">#REF!</definedName>
    <definedName name="ผสมใหม่_กรอกขาย">[117]ข้อมูลดิบ!$C$27:$G$27,[117]ข้อมูลดิบ!$C$29:$G$29,[117]ข้อมูลดิบ!$I$2:$I$24</definedName>
    <definedName name="พพพ">[264]code!$A$1:$C$2091</definedName>
    <definedName name="พัฒนาโครงการ" localSheetId="6" hidden="1">{"hilight2",#N/A,FALSE,"HILIGHT2"}</definedName>
    <definedName name="พัฒนาโครงการ" localSheetId="0" hidden="1">{"hilight2",#N/A,FALSE,"HILIGHT2"}</definedName>
    <definedName name="พัฒนาโครงการ" localSheetId="1" hidden="1">{"hilight2",#N/A,FALSE,"HILIGHT2"}</definedName>
    <definedName name="พัฒนาโครงการ" hidden="1">{"hilight2",#N/A,FALSE,"HILIGHT2"}</definedName>
    <definedName name="พัทยา">#REF!</definedName>
    <definedName name="พันธบัตร">#REF!</definedName>
    <definedName name="ฟ">#REF!</definedName>
    <definedName name="ฟ1">#REF!</definedName>
    <definedName name="ฟ1065">#REF!</definedName>
    <definedName name="ฟ1128">#REF!</definedName>
    <definedName name="ฟ218">'[259]คชจ.ดำเนินงาน6-43'!#REF!</definedName>
    <definedName name="ฟ255">'[259]คชจ.ดำเนินงาน6-43'!#REF!</definedName>
    <definedName name="ฟ3">'[258]รายละเอียด-ทรัพย์สิน'!#REF!</definedName>
    <definedName name="ฟ35" localSheetId="6">#REF!</definedName>
    <definedName name="ฟ35">#REF!</definedName>
    <definedName name="ฟ420" localSheetId="6">'[259]คชจ.ดำเนินงาน6-43'!#REF!</definedName>
    <definedName name="ฟ420">'[259]คชจ.ดำเนินงาน6-43'!#REF!</definedName>
    <definedName name="ฟ70" localSheetId="6">'[265]S-5'!#REF!</definedName>
    <definedName name="ฟ70">'[265]S-5'!#REF!</definedName>
    <definedName name="ฟ80" localSheetId="6">#REF!</definedName>
    <definedName name="ฟ80">#REF!</definedName>
    <definedName name="ฟฟฟ" localSheetId="6" hidden="1">{#N/A,#N/A,TRUE,"Str.";#N/A,#N/A,TRUE,"Steel &amp; Roof";#N/A,#N/A,TRUE,"Arc.";#N/A,#N/A,TRUE,"Preliminary";#N/A,#N/A,TRUE,"Sum_Prelim"}</definedName>
    <definedName name="ฟฟฟ" localSheetId="0" hidden="1">{#N/A,#N/A,TRUE,"Str.";#N/A,#N/A,TRUE,"Steel &amp; Roof";#N/A,#N/A,TRUE,"Arc.";#N/A,#N/A,TRUE,"Preliminary";#N/A,#N/A,TRUE,"Sum_Prelim"}</definedName>
    <definedName name="ฟฟฟ" localSheetId="1" hidden="1">{#N/A,#N/A,TRUE,"Str.";#N/A,#N/A,TRUE,"Steel &amp; Roof";#N/A,#N/A,TRUE,"Arc.";#N/A,#N/A,TRUE,"Preliminary";#N/A,#N/A,TRUE,"Sum_Prelim"}</definedName>
    <definedName name="ฟฟฟ" hidden="1">{#N/A,#N/A,TRUE,"Str.";#N/A,#N/A,TRUE,"Steel &amp; Roof";#N/A,#N/A,TRUE,"Arc.";#N/A,#N/A,TRUE,"Preliminary";#N/A,#N/A,TRUE,"Sum_Prelim"}</definedName>
    <definedName name="ฟฟฟฟฟฟ">[126]total!$C$4:$L$8,[126]total!$C$10:$L$31,[126]total!$C$33:$L$35,[126]total!$C$37:$L$37,[126]total!$C$40:$L$52,[126]total!$C$54:$L$71,[126]total!$C$73:$L$81,[126]total!$C$83:$L$93,[126]total!$C$99:$L$107,[126]total!$C$115:$L$117,[126]total!#REF!,[126]total!$C$120:$L$121,[126]total!#REF!,[126]total!$C$123:$L$136,[126]total!$C$139:$L$144,[126]total!$C$146:$L$150,[126]total!$C$152:$L$160,[126]total!$Q$63:$S$66</definedName>
    <definedName name="ฟภ_">NA()</definedName>
    <definedName name="ฟภ__5">NA()</definedName>
    <definedName name="ฟภุ">'[266]ประมาณการประตูหน้าต่าง '!#REF!</definedName>
    <definedName name="ฟห">'[267]SH-F'!$C$1:$G$600</definedName>
    <definedName name="ฟๅ" localSheetId="6">#REF!</definedName>
    <definedName name="ฟๅ">#REF!</definedName>
    <definedName name="ฟๅจ" localSheetId="6">#REF!</definedName>
    <definedName name="ฟๅจ">#REF!</definedName>
    <definedName name="ภาษีนิติ" localSheetId="6">#REF!</definedName>
    <definedName name="ภาษีนิติ">#REF!</definedName>
    <definedName name="ภูเก็ต">#REF!</definedName>
    <definedName name="มัดจำ">#REF!</definedName>
    <definedName name="ย8">#REF!</definedName>
    <definedName name="ยอดใช้วัตถุดิบ">[117]ยอดใช้วัตถุดิบ!$B$43:$K$162,[117]ยอดใช้วัตถุดิบ!$C$167,[117]ยอดใช้วัตถุดิบ!$E$167,[117]ยอดใช้วัตถุดิบ!$G$167,[117]ยอดใช้วัตถุดิบ!$I$167,[117]ยอดใช้วัตถุดิบ!$K$167,[117]ยอดใช้วัตถุดิบ!$B$171:$K$171</definedName>
    <definedName name="ยอดผลิต">[117]ยอดผลิต!$C$6:$D$154,[117]ยอดผลิต!$F$6:$G$154,[117]ยอดผลิต!$I$6:$J$154,[117]ยอดผลิต!$L$6:$M$154,[117]ยอดผลิต!$O$6:$P$154</definedName>
    <definedName name="ยอดผลิต_POSTMIX_CH">'[117]ยอดผลิต-POSTMIX'!$B$98:$B$110,'[117]ยอดผลิต-POSTMIX'!$D$98:$D$110,'[117]ยอดผลิต-POSTMIX'!$F$111:$G$111</definedName>
    <definedName name="ยอดผลิต_POSTMIX_KR">'[117]ยอดผลิต-POSTMIX'!$B$29:$B$41,'[117]ยอดผลิต-POSTMIX'!$D$29:$D$41,'[117]ยอดผลิต-POSTMIX'!$F$42:$G$42</definedName>
    <definedName name="ยอดผลิต_POSTMIX_NS">'[117]ยอดผลิต-POSTMIX'!$B$52:$B$64,'[117]ยอดผลิต-POSTMIX'!$D$52:$D$64,'[117]ยอดผลิต-POSTMIX'!$F$65:$G$65</definedName>
    <definedName name="ยอดผลิต_POSTMIX_PT">'[117]ยอดผลิต-POSTMIX'!$B$6:$B$18,'[117]ยอดผลิต-POSTMIX'!$D$6:$D$18,'[117]ยอดผลิต-POSTMIX'!$F$19:$G$19</definedName>
    <definedName name="ยอดผลิต_POSTMIX_SR">'[117]ยอดผลิต-POSTMIX'!$B$75:$B$87,'[117]ยอดผลิต-POSTMIX'!$D$75:$D$87,'[117]ยอดผลิต-POSTMIX'!$F$88:$G$88</definedName>
    <definedName name="ยอดรวมต้นทุนรายโครงการ" localSheetId="6">#REF!</definedName>
    <definedName name="ยอดรวมต้นทุนรายโครงการ">#REF!</definedName>
    <definedName name="ยอดรวมรายได้รายโครงการ" localSheetId="6">#REF!</definedName>
    <definedName name="ยอดรวมรายได้รายโครงการ">#REF!</definedName>
    <definedName name="รหัสเงินกู้__ใหม่" localSheetId="6">#REF!</definedName>
    <definedName name="รหัสเงินกู้__ใหม่">#REF!</definedName>
    <definedName name="รัชดา">#REF!</definedName>
    <definedName name="ราคาขาย">#REF!</definedName>
    <definedName name="ราคาบ้าน">[268]ราคาบ้านแต่ละไตรมาส!$D$1:$G$65536</definedName>
    <definedName name="รายละเอียดข้อมูลดิบ">[117]รายละเอียดข้อมูลดิบ!$C$2:$G$8,[117]รายละเอียดข้อมูลดิบ!$C$12:$G$42,[117]รายละเอียดข้อมูลดิบ!$I$2:$I$45,[117]รายละเอียดข้อมูลดิบ!$C$51:$G$65,[117]รายละเอียดข้อมูลดิบ!$I$51:$I$65</definedName>
    <definedName name="ฤ1" localSheetId="6">[269]ยานพาหนะ!#REF!</definedName>
    <definedName name="ฤ1">[269]ยานพาหนะ!#REF!</definedName>
    <definedName name="ฤ1121" localSheetId="6">#REF!</definedName>
    <definedName name="ฤ1121">#REF!</definedName>
    <definedName name="ลูกหนี้" localSheetId="6" hidden="1">#REF!</definedName>
    <definedName name="ลูกหนี้" hidden="1">#REF!</definedName>
    <definedName name="ววว">[260]code!$A$1:$C$7591</definedName>
    <definedName name="วอลวิค" localSheetId="6">#REF!</definedName>
    <definedName name="วอลวิค">#REF!</definedName>
    <definedName name="ศรีนครินทร์" localSheetId="6">#REF!</definedName>
    <definedName name="ศรีนครินทร์">#REF!</definedName>
    <definedName name="ศูนย์คลองตัน" localSheetId="6">#REF!</definedName>
    <definedName name="ศูนย์คลองตัน">#REF!</definedName>
    <definedName name="สถานะ">#REF!</definedName>
    <definedName name="สระบุรี">#REF!</definedName>
    <definedName name="สรุป_KPI_PJ_11_ช่างสุระชัย_List">#REF!</definedName>
    <definedName name="สรุปรวมงานระบบทั้งหมด">'[270]SH-A'!$C$1:$G$600</definedName>
    <definedName name="สสส">[271]code!$A$1:$D$65536</definedName>
    <definedName name="สะสมก่อนเบ็ดเตล็ด" localSheetId="6">#REF!</definedName>
    <definedName name="สะสมก่อนเบ็ดเตล็ด">#REF!</definedName>
    <definedName name="สะสมก่อนโครงสร้าง" localSheetId="6">#REF!</definedName>
    <definedName name="สะสมก่อนโครงสร้าง">#REF!</definedName>
    <definedName name="สะสมก่อนไฟฟ้า" localSheetId="6">#REF!</definedName>
    <definedName name="สะสมก่อนไฟฟ้า">#REF!</definedName>
    <definedName name="สะสมก่อนบริหาร">#REF!</definedName>
    <definedName name="สะสมก่อนปรับอากาศ">#REF!</definedName>
    <definedName name="สะสมก่อนสถาปัตย์">#REF!</definedName>
    <definedName name="สะสมก่อนสุขาภิบาล">#REF!</definedName>
    <definedName name="สัญญาเบ็ดเตล็ด">#REF!</definedName>
    <definedName name="สัญญาโครงสร้าง">#REF!</definedName>
    <definedName name="สัญญาไฟฟ้า">#REF!</definedName>
    <definedName name="สัญญาบริหาร">#REF!</definedName>
    <definedName name="สัญญาปรับอากาศ">#REF!</definedName>
    <definedName name="สัญญาสถาปัตย์">#REF!</definedName>
    <definedName name="สัญญาสุขาภิบาล">#REF!</definedName>
    <definedName name="สิริ">"$"</definedName>
    <definedName name="สุราษฎร์">#REF!</definedName>
    <definedName name="ห418">#REF!</definedName>
    <definedName name="หกดเ">#REF!</definedName>
    <definedName name="หหห">[272]code!$A$1:$C$7591</definedName>
    <definedName name="หาดใหญ่" localSheetId="6">#REF!</definedName>
    <definedName name="หาดใหญ่">#REF!</definedName>
    <definedName name="หุ้นกู้" localSheetId="6">#REF!</definedName>
    <definedName name="หุ้นกู้">#REF!</definedName>
    <definedName name="อุดร" localSheetId="6">#REF!</definedName>
    <definedName name="อุดร">#REF!</definedName>
    <definedName name="อุตรดิตถ์" localSheetId="6">#REF!,#REF!,#REF!,#REF!,#REF!,#REF!,#REF!,#REF!,#REF!,#REF!,#REF!,#REF!,#REF!,#REF!,#REF!,#REF!</definedName>
    <definedName name="อุตรดิตถ์">#REF!,#REF!,#REF!,#REF!,#REF!,#REF!,#REF!,#REF!,#REF!,#REF!,#REF!,#REF!,#REF!,#REF!,#REF!,#REF!</definedName>
    <definedName name="อุบล" localSheetId="6">#REF!</definedName>
    <definedName name="อุบล">#REF!</definedName>
    <definedName name="าสสา">#REF!</definedName>
    <definedName name="보보봅" localSheetId="6">'[273]인원계획-미화'!#REF!</definedName>
    <definedName name="보보봅">'[273]인원계획-미화'!#REF!</definedName>
    <definedName name="셀노트4" localSheetId="6">[101]노무비!#REF!</definedName>
    <definedName name="셀노트4">[101]노무비!#REF!</definedName>
    <definedName name="연봉" localSheetId="6">'[168]인원계획-미화'!#REF!</definedName>
    <definedName name="연봉">'[168]인원계획-미화'!#REF!</definedName>
    <definedName name="印刷" localSheetId="6">'[274]03中'!#REF!</definedName>
    <definedName name="印刷">'[274]03中'!#REF!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6" i="5" l="1"/>
  <c r="N208" i="5" s="1"/>
  <c r="N156" i="5"/>
  <c r="N158" i="5" s="1"/>
  <c r="N102" i="5"/>
  <c r="N55" i="5"/>
  <c r="N27" i="5"/>
  <c r="N15" i="5"/>
  <c r="C36" i="5"/>
  <c r="N36" i="5" s="1"/>
  <c r="D36" i="5"/>
  <c r="D39" i="5" s="1"/>
  <c r="E36" i="5"/>
  <c r="F36" i="5"/>
  <c r="G36" i="5"/>
  <c r="C37" i="5"/>
  <c r="D37" i="5"/>
  <c r="E37" i="5"/>
  <c r="E39" i="5" s="1"/>
  <c r="F37" i="5"/>
  <c r="G37" i="5"/>
  <c r="B37" i="5"/>
  <c r="B36" i="5"/>
  <c r="H36" i="5"/>
  <c r="I36" i="5"/>
  <c r="J36" i="5"/>
  <c r="K36" i="5"/>
  <c r="L36" i="5"/>
  <c r="M36" i="5"/>
  <c r="C35" i="5"/>
  <c r="D35" i="5"/>
  <c r="E35" i="5"/>
  <c r="F35" i="5"/>
  <c r="G35" i="5"/>
  <c r="H35" i="5"/>
  <c r="I35" i="5"/>
  <c r="J35" i="5"/>
  <c r="K35" i="5"/>
  <c r="L35" i="5"/>
  <c r="M35" i="5"/>
  <c r="B35" i="5"/>
  <c r="C25" i="14"/>
  <c r="D25" i="14"/>
  <c r="E25" i="14"/>
  <c r="F25" i="14"/>
  <c r="G25" i="14"/>
  <c r="H25" i="14"/>
  <c r="I25" i="14"/>
  <c r="J25" i="14"/>
  <c r="K25" i="14"/>
  <c r="L25" i="14"/>
  <c r="M25" i="14"/>
  <c r="B25" i="14"/>
  <c r="H24" i="14"/>
  <c r="I24" i="14"/>
  <c r="J24" i="14"/>
  <c r="K24" i="14"/>
  <c r="L24" i="14"/>
  <c r="M24" i="14"/>
  <c r="C24" i="14"/>
  <c r="D24" i="14"/>
  <c r="E24" i="14"/>
  <c r="F24" i="14"/>
  <c r="G24" i="14"/>
  <c r="B24" i="14"/>
  <c r="N28" i="13"/>
  <c r="N27" i="13"/>
  <c r="C28" i="13"/>
  <c r="D28" i="13"/>
  <c r="E28" i="13"/>
  <c r="F28" i="13"/>
  <c r="G28" i="13"/>
  <c r="B28" i="13"/>
  <c r="C27" i="13"/>
  <c r="D27" i="13"/>
  <c r="E27" i="13"/>
  <c r="F27" i="13"/>
  <c r="G27" i="13"/>
  <c r="B27" i="13"/>
  <c r="E223" i="5"/>
  <c r="F223" i="5"/>
  <c r="G223" i="5"/>
  <c r="G225" i="5" s="1"/>
  <c r="C223" i="5"/>
  <c r="C225" i="5" s="1"/>
  <c r="D223" i="5"/>
  <c r="D225" i="5"/>
  <c r="B223" i="5"/>
  <c r="C222" i="5"/>
  <c r="D222" i="5"/>
  <c r="E222" i="5"/>
  <c r="F222" i="5"/>
  <c r="G222" i="5"/>
  <c r="B222" i="5"/>
  <c r="C278" i="5"/>
  <c r="D278" i="5"/>
  <c r="E278" i="5"/>
  <c r="F278" i="5"/>
  <c r="G278" i="5"/>
  <c r="B278" i="5"/>
  <c r="N278" i="5" s="1"/>
  <c r="N281" i="5" s="1"/>
  <c r="N279" i="5"/>
  <c r="N266" i="5"/>
  <c r="N265" i="5"/>
  <c r="N254" i="5"/>
  <c r="N253" i="5"/>
  <c r="G256" i="5"/>
  <c r="F256" i="5"/>
  <c r="E256" i="5"/>
  <c r="D256" i="5"/>
  <c r="C256" i="5"/>
  <c r="B256" i="5"/>
  <c r="G268" i="5"/>
  <c r="F268" i="5"/>
  <c r="E268" i="5"/>
  <c r="D268" i="5"/>
  <c r="C268" i="5"/>
  <c r="B268" i="5"/>
  <c r="G281" i="5"/>
  <c r="F281" i="5"/>
  <c r="E281" i="5"/>
  <c r="D281" i="5"/>
  <c r="C281" i="5"/>
  <c r="B281" i="5"/>
  <c r="C279" i="5"/>
  <c r="D279" i="5"/>
  <c r="E279" i="5"/>
  <c r="F279" i="5"/>
  <c r="G279" i="5"/>
  <c r="H279" i="5"/>
  <c r="B279" i="5"/>
  <c r="G208" i="5"/>
  <c r="F208" i="5"/>
  <c r="E208" i="5"/>
  <c r="D208" i="5"/>
  <c r="C208" i="5"/>
  <c r="B208" i="5"/>
  <c r="N144" i="5"/>
  <c r="N146" i="5" s="1"/>
  <c r="N143" i="5"/>
  <c r="E225" i="5"/>
  <c r="G191" i="5"/>
  <c r="F191" i="5"/>
  <c r="E191" i="5"/>
  <c r="D191" i="5"/>
  <c r="C191" i="5"/>
  <c r="B191" i="5"/>
  <c r="N189" i="5"/>
  <c r="N188" i="5"/>
  <c r="N205" i="5"/>
  <c r="N168" i="5"/>
  <c r="N170" i="5" s="1"/>
  <c r="N167" i="5"/>
  <c r="G170" i="5"/>
  <c r="F170" i="5"/>
  <c r="E170" i="5"/>
  <c r="D170" i="5"/>
  <c r="C170" i="5"/>
  <c r="B170" i="5"/>
  <c r="G158" i="5"/>
  <c r="F158" i="5"/>
  <c r="E158" i="5"/>
  <c r="D158" i="5"/>
  <c r="C158" i="5"/>
  <c r="B158" i="5"/>
  <c r="G146" i="5"/>
  <c r="F146" i="5"/>
  <c r="E146" i="5"/>
  <c r="D146" i="5"/>
  <c r="C146" i="5"/>
  <c r="B146" i="5"/>
  <c r="N155" i="5"/>
  <c r="N131" i="5"/>
  <c r="N133" i="5" s="1"/>
  <c r="N130" i="5"/>
  <c r="N119" i="5"/>
  <c r="N118" i="5"/>
  <c r="N101" i="5"/>
  <c r="G133" i="5"/>
  <c r="F133" i="5"/>
  <c r="E133" i="5"/>
  <c r="D133" i="5"/>
  <c r="C133" i="5"/>
  <c r="B133" i="5"/>
  <c r="G121" i="5"/>
  <c r="F121" i="5"/>
  <c r="E121" i="5"/>
  <c r="D121" i="5"/>
  <c r="C121" i="5"/>
  <c r="B121" i="5"/>
  <c r="G104" i="5"/>
  <c r="F104" i="5"/>
  <c r="E104" i="5"/>
  <c r="D104" i="5"/>
  <c r="C104" i="5"/>
  <c r="B104" i="5"/>
  <c r="G85" i="5"/>
  <c r="F85" i="5"/>
  <c r="E85" i="5"/>
  <c r="D85" i="5"/>
  <c r="C85" i="5"/>
  <c r="B85" i="5"/>
  <c r="N83" i="5"/>
  <c r="N82" i="5"/>
  <c r="N71" i="5"/>
  <c r="N70" i="5"/>
  <c r="N54" i="5"/>
  <c r="G73" i="5"/>
  <c r="F73" i="5"/>
  <c r="E73" i="5"/>
  <c r="D73" i="5"/>
  <c r="C73" i="5"/>
  <c r="B73" i="5"/>
  <c r="G57" i="5"/>
  <c r="F57" i="5"/>
  <c r="E57" i="5"/>
  <c r="D57" i="5"/>
  <c r="C57" i="5"/>
  <c r="B57" i="5"/>
  <c r="N25" i="5"/>
  <c r="N24" i="5"/>
  <c r="N12" i="5"/>
  <c r="N13" i="5"/>
  <c r="C15" i="5"/>
  <c r="D15" i="5"/>
  <c r="E15" i="5"/>
  <c r="F15" i="5"/>
  <c r="G15" i="5"/>
  <c r="B15" i="5"/>
  <c r="C27" i="5"/>
  <c r="D27" i="5"/>
  <c r="E27" i="5"/>
  <c r="F27" i="5"/>
  <c r="G27" i="5"/>
  <c r="B27" i="5"/>
  <c r="N62" i="14"/>
  <c r="N61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N58" i="14"/>
  <c r="N57" i="14"/>
  <c r="M56" i="14"/>
  <c r="L56" i="14"/>
  <c r="K56" i="14"/>
  <c r="J56" i="14"/>
  <c r="I56" i="14"/>
  <c r="H56" i="14"/>
  <c r="G56" i="14"/>
  <c r="F56" i="14"/>
  <c r="F64" i="14" s="1"/>
  <c r="E56" i="14"/>
  <c r="D56" i="14"/>
  <c r="C56" i="14"/>
  <c r="B56" i="14"/>
  <c r="N54" i="14"/>
  <c r="N53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N50" i="14"/>
  <c r="N49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D44" i="14"/>
  <c r="N42" i="14"/>
  <c r="N41" i="14"/>
  <c r="M40" i="14"/>
  <c r="L40" i="14"/>
  <c r="K40" i="14"/>
  <c r="J40" i="14"/>
  <c r="I40" i="14"/>
  <c r="H40" i="14"/>
  <c r="H45" i="14" s="1"/>
  <c r="G40" i="14"/>
  <c r="F40" i="14"/>
  <c r="E40" i="14"/>
  <c r="D40" i="14"/>
  <c r="C40" i="14"/>
  <c r="B40" i="14"/>
  <c r="N38" i="14"/>
  <c r="N37" i="14"/>
  <c r="M36" i="14"/>
  <c r="L36" i="14"/>
  <c r="K36" i="14"/>
  <c r="J36" i="14"/>
  <c r="I36" i="14"/>
  <c r="H36" i="14"/>
  <c r="G36" i="14"/>
  <c r="F36" i="14"/>
  <c r="F44" i="14" s="1"/>
  <c r="E36" i="14"/>
  <c r="D36" i="14"/>
  <c r="C36" i="14"/>
  <c r="B36" i="14"/>
  <c r="N34" i="14"/>
  <c r="N33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N30" i="14"/>
  <c r="N29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N20" i="14"/>
  <c r="N19" i="14"/>
  <c r="N24" i="14" s="1"/>
  <c r="N18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N15" i="14"/>
  <c r="N14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N11" i="14"/>
  <c r="N25" i="14" s="1"/>
  <c r="N10" i="14"/>
  <c r="M9" i="14"/>
  <c r="L9" i="14"/>
  <c r="K9" i="14"/>
  <c r="J9" i="14"/>
  <c r="I9" i="14"/>
  <c r="H9" i="14"/>
  <c r="G9" i="14"/>
  <c r="F9" i="14"/>
  <c r="E9" i="14"/>
  <c r="D9" i="14"/>
  <c r="C9" i="14"/>
  <c r="B9" i="14"/>
  <c r="N7" i="14"/>
  <c r="N6" i="14"/>
  <c r="M5" i="14"/>
  <c r="L5" i="14"/>
  <c r="K5" i="14"/>
  <c r="J5" i="14"/>
  <c r="I5" i="14"/>
  <c r="H5" i="14"/>
  <c r="G5" i="14"/>
  <c r="F5" i="14"/>
  <c r="E5" i="14"/>
  <c r="D5" i="14"/>
  <c r="C5" i="14"/>
  <c r="B5" i="14"/>
  <c r="C39" i="5" l="1"/>
  <c r="B39" i="5"/>
  <c r="G39" i="5"/>
  <c r="F21" i="14"/>
  <c r="E44" i="14"/>
  <c r="M44" i="14"/>
  <c r="G64" i="14"/>
  <c r="I44" i="14"/>
  <c r="C22" i="14"/>
  <c r="B64" i="14"/>
  <c r="J64" i="14"/>
  <c r="G65" i="14"/>
  <c r="I22" i="14"/>
  <c r="E21" i="14"/>
  <c r="M21" i="14"/>
  <c r="J44" i="14"/>
  <c r="L44" i="14"/>
  <c r="C64" i="14"/>
  <c r="K64" i="14"/>
  <c r="G21" i="14"/>
  <c r="G44" i="14"/>
  <c r="M45" i="14"/>
  <c r="D65" i="14"/>
  <c r="N5" i="14"/>
  <c r="N9" i="14"/>
  <c r="H22" i="14"/>
  <c r="N28" i="14"/>
  <c r="H44" i="14"/>
  <c r="B45" i="14"/>
  <c r="J45" i="14"/>
  <c r="E65" i="14"/>
  <c r="M65" i="14"/>
  <c r="N56" i="14"/>
  <c r="L65" i="14"/>
  <c r="I21" i="14"/>
  <c r="C45" i="14"/>
  <c r="K45" i="14"/>
  <c r="N52" i="14"/>
  <c r="D64" i="14"/>
  <c r="L64" i="14"/>
  <c r="F65" i="14"/>
  <c r="N13" i="14"/>
  <c r="N32" i="14"/>
  <c r="B22" i="14"/>
  <c r="J22" i="14"/>
  <c r="E22" i="14"/>
  <c r="N36" i="14"/>
  <c r="D45" i="14"/>
  <c r="L45" i="14"/>
  <c r="G45" i="14"/>
  <c r="M22" i="14"/>
  <c r="C21" i="14"/>
  <c r="K21" i="14"/>
  <c r="N48" i="14"/>
  <c r="H64" i="14"/>
  <c r="D21" i="14"/>
  <c r="L21" i="14"/>
  <c r="K22" i="14"/>
  <c r="F45" i="14"/>
  <c r="I64" i="14"/>
  <c r="F225" i="5"/>
  <c r="N191" i="5"/>
  <c r="N223" i="5"/>
  <c r="B225" i="5"/>
  <c r="N222" i="5"/>
  <c r="N268" i="5"/>
  <c r="N256" i="5"/>
  <c r="N104" i="5"/>
  <c r="N121" i="5"/>
  <c r="N85" i="5"/>
  <c r="N73" i="5"/>
  <c r="N57" i="5"/>
  <c r="N37" i="5"/>
  <c r="N39" i="5" s="1"/>
  <c r="H21" i="14"/>
  <c r="B44" i="14"/>
  <c r="E45" i="14"/>
  <c r="D22" i="14"/>
  <c r="L22" i="14"/>
  <c r="C44" i="14"/>
  <c r="K44" i="14"/>
  <c r="E64" i="14"/>
  <c r="M64" i="14"/>
  <c r="H65" i="14"/>
  <c r="I65" i="14"/>
  <c r="B21" i="14"/>
  <c r="F22" i="14"/>
  <c r="B65" i="14"/>
  <c r="J65" i="14"/>
  <c r="J21" i="14"/>
  <c r="G22" i="14"/>
  <c r="I45" i="14"/>
  <c r="C65" i="14"/>
  <c r="K65" i="14"/>
  <c r="N60" i="14"/>
  <c r="N40" i="14"/>
  <c r="N17" i="14"/>
  <c r="I56" i="2"/>
  <c r="N225" i="5" l="1"/>
  <c r="N21" i="14"/>
  <c r="N22" i="14"/>
  <c r="N44" i="14"/>
  <c r="N45" i="14"/>
  <c r="N65" i="14"/>
  <c r="N64" i="14"/>
  <c r="N71" i="13"/>
  <c r="N70" i="13"/>
  <c r="M69" i="13"/>
  <c r="M74" i="13" s="1"/>
  <c r="L69" i="13"/>
  <c r="L74" i="13" s="1"/>
  <c r="K69" i="13"/>
  <c r="K72" i="13" s="1"/>
  <c r="J69" i="13"/>
  <c r="J74" i="13" s="1"/>
  <c r="I69" i="13"/>
  <c r="H69" i="13"/>
  <c r="H72" i="13" s="1"/>
  <c r="G69" i="13"/>
  <c r="G72" i="13" s="1"/>
  <c r="F69" i="13"/>
  <c r="E69" i="13"/>
  <c r="E72" i="13" s="1"/>
  <c r="D69" i="13"/>
  <c r="D72" i="13" s="1"/>
  <c r="C69" i="13"/>
  <c r="C72" i="13" s="1"/>
  <c r="B69" i="13"/>
  <c r="N67" i="13"/>
  <c r="N66" i="13"/>
  <c r="M65" i="13"/>
  <c r="L65" i="13"/>
  <c r="L68" i="13" s="1"/>
  <c r="K65" i="13"/>
  <c r="K68" i="13" s="1"/>
  <c r="J65" i="13"/>
  <c r="J68" i="13" s="1"/>
  <c r="I65" i="13"/>
  <c r="I68" i="13" s="1"/>
  <c r="H65" i="13"/>
  <c r="H68" i="13" s="1"/>
  <c r="G65" i="13"/>
  <c r="G73" i="13" s="1"/>
  <c r="F65" i="13"/>
  <c r="F73" i="13" s="1"/>
  <c r="E65" i="13"/>
  <c r="D65" i="13"/>
  <c r="D68" i="13" s="1"/>
  <c r="C65" i="13"/>
  <c r="C68" i="13" s="1"/>
  <c r="B65" i="13"/>
  <c r="B68" i="13" s="1"/>
  <c r="M64" i="13"/>
  <c r="L64" i="13"/>
  <c r="K64" i="13"/>
  <c r="J64" i="13"/>
  <c r="I64" i="13"/>
  <c r="H64" i="13"/>
  <c r="N63" i="13"/>
  <c r="N62" i="13"/>
  <c r="G61" i="13"/>
  <c r="G64" i="13" s="1"/>
  <c r="F61" i="13"/>
  <c r="F64" i="13" s="1"/>
  <c r="E61" i="13"/>
  <c r="E64" i="13" s="1"/>
  <c r="D61" i="13"/>
  <c r="D64" i="13" s="1"/>
  <c r="C61" i="13"/>
  <c r="C64" i="13" s="1"/>
  <c r="B61" i="13"/>
  <c r="M60" i="13"/>
  <c r="L60" i="13"/>
  <c r="K60" i="13"/>
  <c r="J60" i="13"/>
  <c r="I60" i="13"/>
  <c r="H60" i="13"/>
  <c r="N59" i="13"/>
  <c r="N58" i="13"/>
  <c r="G57" i="13"/>
  <c r="G60" i="13" s="1"/>
  <c r="F57" i="13"/>
  <c r="F60" i="13" s="1"/>
  <c r="E57" i="13"/>
  <c r="E60" i="13" s="1"/>
  <c r="D57" i="13"/>
  <c r="D60" i="13" s="1"/>
  <c r="C57" i="13"/>
  <c r="C60" i="13" s="1"/>
  <c r="B57" i="13"/>
  <c r="B60" i="13" s="1"/>
  <c r="N55" i="13"/>
  <c r="N54" i="13"/>
  <c r="M53" i="13"/>
  <c r="L53" i="13"/>
  <c r="K53" i="13"/>
  <c r="J53" i="13"/>
  <c r="I53" i="13"/>
  <c r="H53" i="13"/>
  <c r="G53" i="13"/>
  <c r="G56" i="13" s="1"/>
  <c r="F53" i="13"/>
  <c r="E53" i="13"/>
  <c r="E56" i="13" s="1"/>
  <c r="D53" i="13"/>
  <c r="D56" i="13" s="1"/>
  <c r="C53" i="13"/>
  <c r="C56" i="13" s="1"/>
  <c r="B53" i="13"/>
  <c r="B56" i="13" s="1"/>
  <c r="N48" i="13"/>
  <c r="N47" i="13"/>
  <c r="M46" i="13"/>
  <c r="L46" i="13"/>
  <c r="L51" i="13" s="1"/>
  <c r="K46" i="13"/>
  <c r="K49" i="13" s="1"/>
  <c r="J46" i="13"/>
  <c r="J49" i="13" s="1"/>
  <c r="I46" i="13"/>
  <c r="I51" i="13" s="1"/>
  <c r="H46" i="13"/>
  <c r="H51" i="13" s="1"/>
  <c r="G46" i="13"/>
  <c r="F46" i="13"/>
  <c r="E46" i="13"/>
  <c r="D46" i="13"/>
  <c r="C46" i="13"/>
  <c r="C49" i="13" s="1"/>
  <c r="B46" i="13"/>
  <c r="B49" i="13" s="1"/>
  <c r="N44" i="13"/>
  <c r="N43" i="13"/>
  <c r="M42" i="13"/>
  <c r="M45" i="13" s="1"/>
  <c r="L42" i="13"/>
  <c r="L45" i="13" s="1"/>
  <c r="K42" i="13"/>
  <c r="J42" i="13"/>
  <c r="I42" i="13"/>
  <c r="H42" i="13"/>
  <c r="G42" i="13"/>
  <c r="G45" i="13" s="1"/>
  <c r="F42" i="13"/>
  <c r="F45" i="13" s="1"/>
  <c r="E42" i="13"/>
  <c r="E45" i="13" s="1"/>
  <c r="D42" i="13"/>
  <c r="D45" i="13" s="1"/>
  <c r="C42" i="13"/>
  <c r="B42" i="13"/>
  <c r="M41" i="13"/>
  <c r="L41" i="13"/>
  <c r="K41" i="13"/>
  <c r="J41" i="13"/>
  <c r="I41" i="13"/>
  <c r="H41" i="13"/>
  <c r="N40" i="13"/>
  <c r="N39" i="13"/>
  <c r="G38" i="13"/>
  <c r="F38" i="13"/>
  <c r="F41" i="13" s="1"/>
  <c r="E38" i="13"/>
  <c r="E41" i="13" s="1"/>
  <c r="D38" i="13"/>
  <c r="D41" i="13" s="1"/>
  <c r="C38" i="13"/>
  <c r="C41" i="13" s="1"/>
  <c r="B38" i="13"/>
  <c r="B41" i="13" s="1"/>
  <c r="M37" i="13"/>
  <c r="L37" i="13"/>
  <c r="K37" i="13"/>
  <c r="J37" i="13"/>
  <c r="I37" i="13"/>
  <c r="H37" i="13"/>
  <c r="N36" i="13"/>
  <c r="N35" i="13"/>
  <c r="G34" i="13"/>
  <c r="G37" i="13" s="1"/>
  <c r="F34" i="13"/>
  <c r="F37" i="13" s="1"/>
  <c r="E34" i="13"/>
  <c r="E37" i="13" s="1"/>
  <c r="D34" i="13"/>
  <c r="D37" i="13" s="1"/>
  <c r="C34" i="13"/>
  <c r="C37" i="13" s="1"/>
  <c r="B34" i="13"/>
  <c r="N32" i="13"/>
  <c r="N31" i="13"/>
  <c r="M30" i="13"/>
  <c r="L30" i="13"/>
  <c r="K30" i="13"/>
  <c r="J30" i="13"/>
  <c r="I30" i="13"/>
  <c r="H30" i="13"/>
  <c r="G30" i="13"/>
  <c r="G33" i="13" s="1"/>
  <c r="F30" i="13"/>
  <c r="F33" i="13" s="1"/>
  <c r="E30" i="13"/>
  <c r="E33" i="13" s="1"/>
  <c r="D30" i="13"/>
  <c r="D33" i="13" s="1"/>
  <c r="C30" i="13"/>
  <c r="C33" i="13" s="1"/>
  <c r="B30" i="13"/>
  <c r="N21" i="13"/>
  <c r="N20" i="13"/>
  <c r="M19" i="13"/>
  <c r="L19" i="13"/>
  <c r="K19" i="13"/>
  <c r="J19" i="13"/>
  <c r="I19" i="13"/>
  <c r="H19" i="13"/>
  <c r="G19" i="13"/>
  <c r="F19" i="13"/>
  <c r="E19" i="13"/>
  <c r="D19" i="13"/>
  <c r="D22" i="13" s="1"/>
  <c r="C19" i="13"/>
  <c r="C22" i="13" s="1"/>
  <c r="B19" i="13"/>
  <c r="B22" i="13" s="1"/>
  <c r="N17" i="13"/>
  <c r="N16" i="13"/>
  <c r="M15" i="13"/>
  <c r="L15" i="13"/>
  <c r="K15" i="13"/>
  <c r="J15" i="13"/>
  <c r="I15" i="13"/>
  <c r="H15" i="13"/>
  <c r="G15" i="13"/>
  <c r="G18" i="13" s="1"/>
  <c r="F15" i="13"/>
  <c r="F18" i="13" s="1"/>
  <c r="E15" i="13"/>
  <c r="E18" i="13" s="1"/>
  <c r="D15" i="13"/>
  <c r="D18" i="13" s="1"/>
  <c r="C15" i="13"/>
  <c r="B15" i="13"/>
  <c r="B18" i="13" s="1"/>
  <c r="N13" i="13"/>
  <c r="N12" i="13"/>
  <c r="G11" i="13"/>
  <c r="G14" i="13" s="1"/>
  <c r="F11" i="13"/>
  <c r="F14" i="13" s="1"/>
  <c r="E11" i="13"/>
  <c r="E14" i="13" s="1"/>
  <c r="D11" i="13"/>
  <c r="D14" i="13" s="1"/>
  <c r="C11" i="13"/>
  <c r="B11" i="13"/>
  <c r="B14" i="13" s="1"/>
  <c r="N9" i="13"/>
  <c r="N8" i="13"/>
  <c r="G7" i="13"/>
  <c r="G10" i="13" s="1"/>
  <c r="F7" i="13"/>
  <c r="F10" i="13" s="1"/>
  <c r="E7" i="13"/>
  <c r="E10" i="13" s="1"/>
  <c r="D7" i="13"/>
  <c r="D10" i="13" s="1"/>
  <c r="C7" i="13"/>
  <c r="B7" i="13"/>
  <c r="B10" i="13" s="1"/>
  <c r="N5" i="13"/>
  <c r="N4" i="13"/>
  <c r="M3" i="13"/>
  <c r="L3" i="13"/>
  <c r="K3" i="13"/>
  <c r="J3" i="13"/>
  <c r="I3" i="13"/>
  <c r="H3" i="13"/>
  <c r="G3" i="13"/>
  <c r="G6" i="13" s="1"/>
  <c r="F3" i="13"/>
  <c r="F6" i="13" s="1"/>
  <c r="E3" i="13"/>
  <c r="E6" i="13" s="1"/>
  <c r="D3" i="13"/>
  <c r="D6" i="13" s="1"/>
  <c r="C3" i="13"/>
  <c r="C6" i="13" s="1"/>
  <c r="B3" i="13"/>
  <c r="K50" i="13" l="1"/>
  <c r="J50" i="13"/>
  <c r="E73" i="13"/>
  <c r="C25" i="13"/>
  <c r="C50" i="13"/>
  <c r="M73" i="13"/>
  <c r="F25" i="13"/>
  <c r="N34" i="13"/>
  <c r="N37" i="13" s="1"/>
  <c r="N42" i="13"/>
  <c r="N45" i="13" s="1"/>
  <c r="N3" i="13"/>
  <c r="G24" i="13"/>
  <c r="I73" i="13"/>
  <c r="F50" i="13"/>
  <c r="G51" i="13"/>
  <c r="J45" i="13"/>
  <c r="N7" i="13"/>
  <c r="N10" i="13" s="1"/>
  <c r="C10" i="13"/>
  <c r="K45" i="13"/>
  <c r="F49" i="13"/>
  <c r="B73" i="13"/>
  <c r="C73" i="13"/>
  <c r="C14" i="13"/>
  <c r="G22" i="13"/>
  <c r="H49" i="13"/>
  <c r="N65" i="13"/>
  <c r="N68" i="13" s="1"/>
  <c r="D74" i="13"/>
  <c r="L72" i="13"/>
  <c r="B24" i="13"/>
  <c r="N38" i="13"/>
  <c r="N41" i="13" s="1"/>
  <c r="C51" i="13"/>
  <c r="N53" i="13"/>
  <c r="E74" i="13"/>
  <c r="M72" i="13"/>
  <c r="E24" i="13"/>
  <c r="N11" i="13"/>
  <c r="N14" i="13" s="1"/>
  <c r="G49" i="13"/>
  <c r="K73" i="13"/>
  <c r="B6" i="13"/>
  <c r="N15" i="13"/>
  <c r="N18" i="13" s="1"/>
  <c r="B25" i="13"/>
  <c r="H50" i="13"/>
  <c r="B45" i="13"/>
  <c r="D50" i="13"/>
  <c r="L50" i="13"/>
  <c r="D51" i="13"/>
  <c r="H73" i="13"/>
  <c r="F74" i="13"/>
  <c r="H74" i="13"/>
  <c r="N30" i="13"/>
  <c r="I50" i="13"/>
  <c r="C45" i="13"/>
  <c r="E50" i="13"/>
  <c r="M50" i="13"/>
  <c r="K51" i="13"/>
  <c r="N61" i="13"/>
  <c r="N64" i="13" s="1"/>
  <c r="B64" i="13"/>
  <c r="G68" i="13"/>
  <c r="I74" i="13"/>
  <c r="G41" i="13"/>
  <c r="N46" i="13"/>
  <c r="C18" i="13"/>
  <c r="E22" i="13"/>
  <c r="F24" i="13"/>
  <c r="G25" i="13"/>
  <c r="B37" i="13"/>
  <c r="H45" i="13"/>
  <c r="D49" i="13"/>
  <c r="L49" i="13"/>
  <c r="G50" i="13"/>
  <c r="B51" i="13"/>
  <c r="J51" i="13"/>
  <c r="F56" i="13"/>
  <c r="N57" i="13"/>
  <c r="N60" i="13" s="1"/>
  <c r="E68" i="13"/>
  <c r="M68" i="13"/>
  <c r="I72" i="13"/>
  <c r="D73" i="13"/>
  <c r="L73" i="13"/>
  <c r="G74" i="13"/>
  <c r="F22" i="13"/>
  <c r="B33" i="13"/>
  <c r="I45" i="13"/>
  <c r="E49" i="13"/>
  <c r="M49" i="13"/>
  <c r="F68" i="13"/>
  <c r="B72" i="13"/>
  <c r="J72" i="13"/>
  <c r="F51" i="13"/>
  <c r="C74" i="13"/>
  <c r="K74" i="13"/>
  <c r="M51" i="13"/>
  <c r="C24" i="13"/>
  <c r="D25" i="13"/>
  <c r="I49" i="13"/>
  <c r="F72" i="13"/>
  <c r="E51" i="13"/>
  <c r="B74" i="13"/>
  <c r="D24" i="13"/>
  <c r="E25" i="13"/>
  <c r="N69" i="13"/>
  <c r="N72" i="13" s="1"/>
  <c r="J73" i="13"/>
  <c r="N19" i="13"/>
  <c r="B50" i="13"/>
  <c r="N22" i="13" l="1"/>
  <c r="N25" i="13"/>
  <c r="N24" i="13"/>
  <c r="N50" i="13"/>
  <c r="N49" i="13"/>
  <c r="N51" i="13"/>
  <c r="N74" i="13"/>
  <c r="N73" i="13"/>
  <c r="G17" i="3" l="1"/>
  <c r="H26" i="3"/>
  <c r="I16" i="3"/>
  <c r="I51" i="3"/>
  <c r="I50" i="3"/>
  <c r="I49" i="3"/>
  <c r="I48" i="3"/>
  <c r="I14" i="3"/>
  <c r="I15" i="3"/>
  <c r="M280" i="5"/>
  <c r="L280" i="5"/>
  <c r="K280" i="5"/>
  <c r="J280" i="5"/>
  <c r="I280" i="5"/>
  <c r="H280" i="5"/>
  <c r="G280" i="5"/>
  <c r="F280" i="5"/>
  <c r="E280" i="5"/>
  <c r="D280" i="5"/>
  <c r="C280" i="5"/>
  <c r="B280" i="5"/>
  <c r="M267" i="5"/>
  <c r="L267" i="5"/>
  <c r="K267" i="5"/>
  <c r="J267" i="5"/>
  <c r="I267" i="5"/>
  <c r="H267" i="5"/>
  <c r="G267" i="5"/>
  <c r="F267" i="5"/>
  <c r="E267" i="5"/>
  <c r="D267" i="5"/>
  <c r="C267" i="5"/>
  <c r="B267" i="5"/>
  <c r="M255" i="5"/>
  <c r="L255" i="5"/>
  <c r="K255" i="5"/>
  <c r="J255" i="5"/>
  <c r="I255" i="5"/>
  <c r="H255" i="5"/>
  <c r="G255" i="5"/>
  <c r="F255" i="5"/>
  <c r="E255" i="5"/>
  <c r="D255" i="5"/>
  <c r="C255" i="5"/>
  <c r="B255" i="5"/>
  <c r="B230" i="5"/>
  <c r="C230" i="5"/>
  <c r="D230" i="5"/>
  <c r="E230" i="5"/>
  <c r="F230" i="5"/>
  <c r="G230" i="5"/>
  <c r="H230" i="5"/>
  <c r="I230" i="5"/>
  <c r="J230" i="5"/>
  <c r="B231" i="5"/>
  <c r="C231" i="5"/>
  <c r="D231" i="5"/>
  <c r="E231" i="5"/>
  <c r="E232" i="5" s="1"/>
  <c r="F231" i="5"/>
  <c r="G231" i="5"/>
  <c r="H231" i="5"/>
  <c r="I231" i="5"/>
  <c r="J231" i="5"/>
  <c r="B235" i="5"/>
  <c r="C235" i="5"/>
  <c r="D235" i="5"/>
  <c r="E235" i="5"/>
  <c r="F235" i="5"/>
  <c r="G235" i="5"/>
  <c r="H235" i="5"/>
  <c r="I235" i="5"/>
  <c r="J235" i="5"/>
  <c r="B236" i="5"/>
  <c r="C236" i="5"/>
  <c r="D236" i="5"/>
  <c r="E236" i="5"/>
  <c r="F236" i="5"/>
  <c r="G236" i="5"/>
  <c r="H236" i="5"/>
  <c r="I236" i="5"/>
  <c r="J236" i="5"/>
  <c r="F241" i="5"/>
  <c r="G241" i="5"/>
  <c r="H241" i="5"/>
  <c r="I241" i="5"/>
  <c r="J241" i="5"/>
  <c r="H79" i="6"/>
  <c r="H35" i="6"/>
  <c r="D41" i="12"/>
  <c r="D10" i="12"/>
  <c r="AS101" i="10"/>
  <c r="AP101" i="10"/>
  <c r="AM101" i="10"/>
  <c r="AL101" i="10"/>
  <c r="AK101" i="10"/>
  <c r="AJ101" i="10"/>
  <c r="F98" i="10" s="1"/>
  <c r="AI101" i="10"/>
  <c r="E98" i="10" s="1"/>
  <c r="AH101" i="10"/>
  <c r="AG101" i="10"/>
  <c r="AS100" i="10"/>
  <c r="O100" i="10"/>
  <c r="L100" i="10"/>
  <c r="I100" i="10"/>
  <c r="H100" i="10"/>
  <c r="G100" i="10"/>
  <c r="F100" i="10"/>
  <c r="D100" i="10"/>
  <c r="C100" i="10"/>
  <c r="AS99" i="10"/>
  <c r="O99" i="10"/>
  <c r="L99" i="10"/>
  <c r="I99" i="10"/>
  <c r="H99" i="10"/>
  <c r="G99" i="10"/>
  <c r="F99" i="10"/>
  <c r="E99" i="10"/>
  <c r="D99" i="10"/>
  <c r="C99" i="10"/>
  <c r="AS98" i="10"/>
  <c r="O98" i="10"/>
  <c r="L98" i="10"/>
  <c r="I98" i="10"/>
  <c r="H98" i="10"/>
  <c r="G98" i="10"/>
  <c r="D98" i="10"/>
  <c r="C98" i="10"/>
  <c r="AS97" i="10"/>
  <c r="O97" i="10" s="1"/>
  <c r="L97" i="10"/>
  <c r="I97" i="10"/>
  <c r="H97" i="10"/>
  <c r="G97" i="10"/>
  <c r="E97" i="10"/>
  <c r="D97" i="10"/>
  <c r="C97" i="10"/>
  <c r="AS96" i="10"/>
  <c r="O96" i="10"/>
  <c r="L96" i="10"/>
  <c r="I96" i="10"/>
  <c r="H96" i="10"/>
  <c r="G96" i="10"/>
  <c r="F96" i="10"/>
  <c r="D96" i="10"/>
  <c r="C96" i="10"/>
  <c r="AS95" i="10"/>
  <c r="O95" i="10"/>
  <c r="L95" i="10"/>
  <c r="I95" i="10"/>
  <c r="H95" i="10"/>
  <c r="G95" i="10"/>
  <c r="F95" i="10"/>
  <c r="E95" i="10"/>
  <c r="D95" i="10"/>
  <c r="C95" i="10"/>
  <c r="AS94" i="10"/>
  <c r="O94" i="10"/>
  <c r="L94" i="10"/>
  <c r="I94" i="10"/>
  <c r="H94" i="10"/>
  <c r="G94" i="10"/>
  <c r="D94" i="10"/>
  <c r="C94" i="10"/>
  <c r="AS93" i="10"/>
  <c r="O93" i="10" s="1"/>
  <c r="L93" i="10"/>
  <c r="I93" i="10"/>
  <c r="H93" i="10"/>
  <c r="G93" i="10"/>
  <c r="E93" i="10"/>
  <c r="D93" i="10"/>
  <c r="C93" i="10"/>
  <c r="AS92" i="10"/>
  <c r="O92" i="10"/>
  <c r="L92" i="10"/>
  <c r="I92" i="10"/>
  <c r="H92" i="10"/>
  <c r="G92" i="10"/>
  <c r="F92" i="10"/>
  <c r="D92" i="10"/>
  <c r="C92" i="10"/>
  <c r="C101" i="10" s="1"/>
  <c r="AS91" i="10"/>
  <c r="O91" i="10"/>
  <c r="L91" i="10"/>
  <c r="L101" i="10" s="1"/>
  <c r="I91" i="10"/>
  <c r="I101" i="10" s="1"/>
  <c r="H91" i="10"/>
  <c r="H101" i="10" s="1"/>
  <c r="G91" i="10"/>
  <c r="G101" i="10" s="1"/>
  <c r="F91" i="10"/>
  <c r="E91" i="10"/>
  <c r="D91" i="10"/>
  <c r="D101" i="10" s="1"/>
  <c r="C91" i="10"/>
  <c r="AS90" i="10"/>
  <c r="O90" i="10"/>
  <c r="N88" i="10"/>
  <c r="M88" i="10"/>
  <c r="L88" i="10"/>
  <c r="AA86" i="10" s="1"/>
  <c r="K88" i="10"/>
  <c r="J88" i="10"/>
  <c r="Y80" i="10" s="1"/>
  <c r="I88" i="10"/>
  <c r="X85" i="10" s="1"/>
  <c r="H88" i="10"/>
  <c r="W82" i="10" s="1"/>
  <c r="G88" i="10"/>
  <c r="V87" i="10" s="1"/>
  <c r="F88" i="10"/>
  <c r="E88" i="10"/>
  <c r="D88" i="10"/>
  <c r="S86" i="10" s="1"/>
  <c r="C88" i="10"/>
  <c r="AC87" i="10"/>
  <c r="AB87" i="10"/>
  <c r="Z87" i="10"/>
  <c r="W87" i="10"/>
  <c r="U87" i="10"/>
  <c r="T87" i="10"/>
  <c r="R87" i="10"/>
  <c r="O87" i="10"/>
  <c r="AC86" i="10"/>
  <c r="AB86" i="10"/>
  <c r="Z86" i="10"/>
  <c r="Y86" i="10"/>
  <c r="X86" i="10"/>
  <c r="U86" i="10"/>
  <c r="T86" i="10"/>
  <c r="R86" i="10"/>
  <c r="O86" i="10"/>
  <c r="AC85" i="10"/>
  <c r="AB85" i="10"/>
  <c r="Z85" i="10"/>
  <c r="Y85" i="10"/>
  <c r="V85" i="10"/>
  <c r="U85" i="10"/>
  <c r="T85" i="10"/>
  <c r="R85" i="10"/>
  <c r="O85" i="10"/>
  <c r="AC84" i="10"/>
  <c r="AB84" i="10"/>
  <c r="Z84" i="10"/>
  <c r="Y84" i="10"/>
  <c r="V84" i="10"/>
  <c r="U84" i="10"/>
  <c r="T84" i="10"/>
  <c r="R84" i="10"/>
  <c r="O84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O83" i="10"/>
  <c r="AC82" i="10"/>
  <c r="AB82" i="10"/>
  <c r="Z82" i="10"/>
  <c r="X82" i="10"/>
  <c r="U82" i="10"/>
  <c r="T82" i="10"/>
  <c r="R82" i="10"/>
  <c r="O82" i="10"/>
  <c r="AC81" i="10"/>
  <c r="AB81" i="10"/>
  <c r="Z81" i="10"/>
  <c r="Y81" i="10"/>
  <c r="X81" i="10"/>
  <c r="U81" i="10"/>
  <c r="T81" i="10"/>
  <c r="R81" i="10"/>
  <c r="O81" i="10"/>
  <c r="AC80" i="10"/>
  <c r="AB80" i="10"/>
  <c r="Z80" i="10"/>
  <c r="Z88" i="10" s="1"/>
  <c r="V80" i="10"/>
  <c r="U80" i="10"/>
  <c r="T80" i="10"/>
  <c r="R80" i="10"/>
  <c r="R88" i="10" s="1"/>
  <c r="O80" i="10"/>
  <c r="AC79" i="10"/>
  <c r="AB79" i="10"/>
  <c r="Z79" i="10"/>
  <c r="W79" i="10"/>
  <c r="U79" i="10"/>
  <c r="T79" i="10"/>
  <c r="R79" i="10"/>
  <c r="O79" i="10"/>
  <c r="AC78" i="10"/>
  <c r="AC88" i="10" s="1"/>
  <c r="AB78" i="10"/>
  <c r="AB88" i="10" s="1"/>
  <c r="Z78" i="10"/>
  <c r="Y78" i="10"/>
  <c r="X78" i="10"/>
  <c r="X88" i="10" s="1"/>
  <c r="U78" i="10"/>
  <c r="U88" i="10" s="1"/>
  <c r="T78" i="10"/>
  <c r="T88" i="10" s="1"/>
  <c r="R78" i="10"/>
  <c r="O78" i="10"/>
  <c r="O88" i="10" s="1"/>
  <c r="H76" i="10"/>
  <c r="G76" i="10"/>
  <c r="E76" i="10"/>
  <c r="D76" i="10"/>
  <c r="N75" i="10"/>
  <c r="AC71" i="10" s="1"/>
  <c r="M75" i="10"/>
  <c r="L75" i="10"/>
  <c r="AA74" i="10" s="1"/>
  <c r="K75" i="10"/>
  <c r="Z73" i="10" s="1"/>
  <c r="J75" i="10"/>
  <c r="Y74" i="10" s="1"/>
  <c r="I75" i="10"/>
  <c r="X74" i="10" s="1"/>
  <c r="H75" i="10"/>
  <c r="G75" i="10"/>
  <c r="F75" i="10"/>
  <c r="U71" i="10" s="1"/>
  <c r="AD71" i="10" s="1"/>
  <c r="E75" i="10"/>
  <c r="D75" i="10"/>
  <c r="S74" i="10" s="1"/>
  <c r="C75" i="10"/>
  <c r="C76" i="10" s="1"/>
  <c r="AB74" i="10"/>
  <c r="Z74" i="10"/>
  <c r="W74" i="10"/>
  <c r="V74" i="10"/>
  <c r="T74" i="10"/>
  <c r="R74" i="10"/>
  <c r="Q74" i="10"/>
  <c r="AB73" i="10"/>
  <c r="AA73" i="10"/>
  <c r="X73" i="10"/>
  <c r="W73" i="10"/>
  <c r="V73" i="10"/>
  <c r="T73" i="10"/>
  <c r="S73" i="10"/>
  <c r="Q73" i="10"/>
  <c r="O73" i="10"/>
  <c r="AB72" i="10"/>
  <c r="AA72" i="10"/>
  <c r="Z72" i="10"/>
  <c r="W72" i="10"/>
  <c r="V72" i="10"/>
  <c r="T72" i="10"/>
  <c r="S72" i="10"/>
  <c r="R72" i="10"/>
  <c r="Q72" i="10"/>
  <c r="O72" i="10"/>
  <c r="AB71" i="10"/>
  <c r="AA71" i="10"/>
  <c r="Z71" i="10"/>
  <c r="W71" i="10"/>
  <c r="V71" i="10"/>
  <c r="T71" i="10"/>
  <c r="S71" i="10"/>
  <c r="R71" i="10"/>
  <c r="Q71" i="10"/>
  <c r="O71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AD70" i="10" s="1"/>
  <c r="Q70" i="10"/>
  <c r="O70" i="10"/>
  <c r="AB69" i="10"/>
  <c r="AA69" i="10"/>
  <c r="Z69" i="10"/>
  <c r="X69" i="10"/>
  <c r="W69" i="10"/>
  <c r="V69" i="10"/>
  <c r="T69" i="10"/>
  <c r="S69" i="10"/>
  <c r="R69" i="10"/>
  <c r="Q69" i="10"/>
  <c r="O69" i="10"/>
  <c r="AB68" i="10"/>
  <c r="AA68" i="10"/>
  <c r="Z68" i="10"/>
  <c r="X68" i="10"/>
  <c r="W68" i="10"/>
  <c r="V68" i="10"/>
  <c r="T68" i="10"/>
  <c r="S68" i="10"/>
  <c r="R68" i="10"/>
  <c r="Q68" i="10"/>
  <c r="O68" i="10"/>
  <c r="AB67" i="10"/>
  <c r="AA67" i="10"/>
  <c r="Z67" i="10"/>
  <c r="X67" i="10"/>
  <c r="W67" i="10"/>
  <c r="V67" i="10"/>
  <c r="T67" i="10"/>
  <c r="S67" i="10"/>
  <c r="R67" i="10"/>
  <c r="Q67" i="10"/>
  <c r="O67" i="10"/>
  <c r="AB66" i="10"/>
  <c r="AA66" i="10"/>
  <c r="Z66" i="10"/>
  <c r="Y66" i="10"/>
  <c r="X66" i="10"/>
  <c r="W66" i="10"/>
  <c r="V66" i="10"/>
  <c r="T66" i="10"/>
  <c r="S66" i="10"/>
  <c r="R66" i="10"/>
  <c r="Q66" i="10"/>
  <c r="O66" i="10"/>
  <c r="AB65" i="10"/>
  <c r="AB75" i="10" s="1"/>
  <c r="AA65" i="10"/>
  <c r="AA75" i="10" s="1"/>
  <c r="Z65" i="10"/>
  <c r="Z75" i="10" s="1"/>
  <c r="X65" i="10"/>
  <c r="X75" i="10" s="1"/>
  <c r="W65" i="10"/>
  <c r="W75" i="10" s="1"/>
  <c r="V65" i="10"/>
  <c r="V75" i="10" s="1"/>
  <c r="T65" i="10"/>
  <c r="T75" i="10" s="1"/>
  <c r="S65" i="10"/>
  <c r="R65" i="10"/>
  <c r="Q65" i="10"/>
  <c r="O65" i="10"/>
  <c r="O75" i="10" s="1"/>
  <c r="F63" i="10"/>
  <c r="E63" i="10"/>
  <c r="M62" i="10"/>
  <c r="I62" i="10"/>
  <c r="H62" i="10"/>
  <c r="G62" i="10"/>
  <c r="F62" i="10"/>
  <c r="E62" i="10"/>
  <c r="D62" i="10"/>
  <c r="N61" i="10"/>
  <c r="M61" i="10"/>
  <c r="K61" i="10"/>
  <c r="G61" i="10"/>
  <c r="F61" i="10"/>
  <c r="C61" i="10"/>
  <c r="N59" i="10"/>
  <c r="M59" i="10"/>
  <c r="L59" i="10"/>
  <c r="K59" i="10"/>
  <c r="J59" i="10"/>
  <c r="J61" i="10" s="1"/>
  <c r="I59" i="10"/>
  <c r="H59" i="10"/>
  <c r="H63" i="10" s="1"/>
  <c r="G59" i="10"/>
  <c r="G63" i="10" s="1"/>
  <c r="F59" i="10"/>
  <c r="E59" i="10"/>
  <c r="E61" i="10" s="1"/>
  <c r="D59" i="10"/>
  <c r="D61" i="10" s="1"/>
  <c r="C59" i="10"/>
  <c r="C63" i="10" s="1"/>
  <c r="M58" i="10"/>
  <c r="AQ101" i="10" s="1"/>
  <c r="K58" i="10"/>
  <c r="L62" i="10" s="1"/>
  <c r="J58" i="10"/>
  <c r="J62" i="10" s="1"/>
  <c r="AL54" i="10"/>
  <c r="AK54" i="10"/>
  <c r="AJ54" i="10"/>
  <c r="AI54" i="10"/>
  <c r="AH54" i="10"/>
  <c r="AG54" i="10"/>
  <c r="AS54" i="10" s="1"/>
  <c r="W54" i="10"/>
  <c r="V54" i="10"/>
  <c r="U54" i="10"/>
  <c r="AD54" i="10" s="1"/>
  <c r="T54" i="10"/>
  <c r="S54" i="10"/>
  <c r="R54" i="10"/>
  <c r="AL53" i="10"/>
  <c r="AK53" i="10"/>
  <c r="AJ53" i="10"/>
  <c r="AI53" i="10"/>
  <c r="AS53" i="10" s="1"/>
  <c r="AH53" i="10"/>
  <c r="AG53" i="10"/>
  <c r="W53" i="10"/>
  <c r="V53" i="10"/>
  <c r="U53" i="10"/>
  <c r="T53" i="10"/>
  <c r="S53" i="10"/>
  <c r="AD53" i="10" s="1"/>
  <c r="R53" i="10"/>
  <c r="AL52" i="10"/>
  <c r="AK52" i="10"/>
  <c r="AJ52" i="10"/>
  <c r="AI52" i="10"/>
  <c r="AH52" i="10"/>
  <c r="AG52" i="10"/>
  <c r="AS52" i="10" s="1"/>
  <c r="W52" i="10"/>
  <c r="V52" i="10"/>
  <c r="U52" i="10"/>
  <c r="T52" i="10"/>
  <c r="AD52" i="10" s="1"/>
  <c r="S52" i="10"/>
  <c r="R52" i="10"/>
  <c r="AS51" i="10"/>
  <c r="AL51" i="10"/>
  <c r="AK51" i="10"/>
  <c r="AJ51" i="10"/>
  <c r="AI51" i="10"/>
  <c r="AH51" i="10"/>
  <c r="AG51" i="10"/>
  <c r="W51" i="10"/>
  <c r="V51" i="10"/>
  <c r="U51" i="10"/>
  <c r="T51" i="10"/>
  <c r="S51" i="10"/>
  <c r="R51" i="10"/>
  <c r="AD51" i="10" s="1"/>
  <c r="AR50" i="10"/>
  <c r="AQ50" i="10"/>
  <c r="AP50" i="10"/>
  <c r="AO50" i="10"/>
  <c r="AN50" i="10"/>
  <c r="AM50" i="10"/>
  <c r="AL50" i="10"/>
  <c r="AK50" i="10"/>
  <c r="G49" i="10" s="1"/>
  <c r="AJ50" i="10"/>
  <c r="AI50" i="10"/>
  <c r="AH50" i="10"/>
  <c r="D49" i="10" s="1"/>
  <c r="AG50" i="10"/>
  <c r="N50" i="10"/>
  <c r="M50" i="10"/>
  <c r="L50" i="10"/>
  <c r="K50" i="10"/>
  <c r="J50" i="10"/>
  <c r="I50" i="10"/>
  <c r="AS49" i="10"/>
  <c r="O49" i="10" s="1"/>
  <c r="H49" i="10"/>
  <c r="F49" i="10"/>
  <c r="E49" i="10"/>
  <c r="C49" i="10"/>
  <c r="AS48" i="10"/>
  <c r="O48" i="10" s="1"/>
  <c r="H48" i="10"/>
  <c r="F48" i="10"/>
  <c r="E48" i="10"/>
  <c r="C48" i="10"/>
  <c r="AS47" i="10"/>
  <c r="O47" i="10" s="1"/>
  <c r="H47" i="10"/>
  <c r="F47" i="10"/>
  <c r="E47" i="10"/>
  <c r="C47" i="10"/>
  <c r="AS46" i="10"/>
  <c r="O46" i="10" s="1"/>
  <c r="H46" i="10"/>
  <c r="F46" i="10"/>
  <c r="E46" i="10"/>
  <c r="C46" i="10"/>
  <c r="AS45" i="10"/>
  <c r="O45" i="10" s="1"/>
  <c r="H45" i="10"/>
  <c r="F45" i="10"/>
  <c r="E45" i="10"/>
  <c r="C45" i="10"/>
  <c r="AS44" i="10"/>
  <c r="O44" i="10" s="1"/>
  <c r="H44" i="10"/>
  <c r="F44" i="10"/>
  <c r="E44" i="10"/>
  <c r="C44" i="10"/>
  <c r="AS43" i="10"/>
  <c r="O43" i="10" s="1"/>
  <c r="H43" i="10"/>
  <c r="F43" i="10"/>
  <c r="E43" i="10"/>
  <c r="C43" i="10"/>
  <c r="AS42" i="10"/>
  <c r="O42" i="10" s="1"/>
  <c r="H42" i="10"/>
  <c r="F42" i="10"/>
  <c r="E42" i="10"/>
  <c r="C42" i="10"/>
  <c r="AS41" i="10"/>
  <c r="O41" i="10" s="1"/>
  <c r="H41" i="10"/>
  <c r="F41" i="10"/>
  <c r="E41" i="10"/>
  <c r="C41" i="10"/>
  <c r="AS40" i="10"/>
  <c r="O40" i="10" s="1"/>
  <c r="H40" i="10"/>
  <c r="H50" i="10" s="1"/>
  <c r="F40" i="10"/>
  <c r="F50" i="10" s="1"/>
  <c r="E40" i="10"/>
  <c r="E50" i="10" s="1"/>
  <c r="C40" i="10"/>
  <c r="C50" i="10" s="1"/>
  <c r="AD37" i="10"/>
  <c r="AC37" i="10"/>
  <c r="AB37" i="10"/>
  <c r="AA37" i="10"/>
  <c r="Z37" i="10"/>
  <c r="Y37" i="10"/>
  <c r="X37" i="10"/>
  <c r="N37" i="10"/>
  <c r="M37" i="10"/>
  <c r="L37" i="10"/>
  <c r="K37" i="10"/>
  <c r="J37" i="10"/>
  <c r="I37" i="10"/>
  <c r="H37" i="10"/>
  <c r="G37" i="10"/>
  <c r="V36" i="10" s="1"/>
  <c r="F37" i="10"/>
  <c r="U36" i="10" s="1"/>
  <c r="E37" i="10"/>
  <c r="T35" i="10" s="1"/>
  <c r="D37" i="10"/>
  <c r="S35" i="10" s="1"/>
  <c r="C37" i="10"/>
  <c r="W36" i="10"/>
  <c r="S36" i="10"/>
  <c r="R36" i="10"/>
  <c r="W35" i="10"/>
  <c r="U35" i="10"/>
  <c r="R35" i="10"/>
  <c r="Q35" i="10"/>
  <c r="O35" i="10"/>
  <c r="W34" i="10"/>
  <c r="U34" i="10"/>
  <c r="R34" i="10"/>
  <c r="Q34" i="10"/>
  <c r="O34" i="10"/>
  <c r="W33" i="10"/>
  <c r="U33" i="10"/>
  <c r="R33" i="10"/>
  <c r="Q33" i="10"/>
  <c r="O33" i="10"/>
  <c r="W32" i="10"/>
  <c r="U32" i="10"/>
  <c r="R32" i="10"/>
  <c r="Q32" i="10"/>
  <c r="O32" i="10"/>
  <c r="W31" i="10"/>
  <c r="U31" i="10"/>
  <c r="R31" i="10"/>
  <c r="Q31" i="10"/>
  <c r="O31" i="10"/>
  <c r="W30" i="10"/>
  <c r="U30" i="10"/>
  <c r="R30" i="10"/>
  <c r="Q30" i="10"/>
  <c r="O30" i="10"/>
  <c r="W29" i="10"/>
  <c r="U29" i="10"/>
  <c r="R29" i="10"/>
  <c r="Q29" i="10"/>
  <c r="O29" i="10"/>
  <c r="W28" i="10"/>
  <c r="U28" i="10"/>
  <c r="R28" i="10"/>
  <c r="Q28" i="10"/>
  <c r="O28" i="10"/>
  <c r="W27" i="10"/>
  <c r="W37" i="10" s="1"/>
  <c r="U27" i="10"/>
  <c r="R27" i="10"/>
  <c r="R37" i="10" s="1"/>
  <c r="Q27" i="10"/>
  <c r="O27" i="10"/>
  <c r="O37" i="10" s="1"/>
  <c r="F25" i="10"/>
  <c r="AC24" i="10"/>
  <c r="AB24" i="10"/>
  <c r="AA24" i="10"/>
  <c r="Z24" i="10"/>
  <c r="Y24" i="10"/>
  <c r="X24" i="10"/>
  <c r="N24" i="10"/>
  <c r="M24" i="10"/>
  <c r="L24" i="10"/>
  <c r="K24" i="10"/>
  <c r="J24" i="10"/>
  <c r="I24" i="10"/>
  <c r="H24" i="10"/>
  <c r="G24" i="10"/>
  <c r="V17" i="10" s="1"/>
  <c r="F24" i="10"/>
  <c r="E24" i="10"/>
  <c r="E25" i="10" s="1"/>
  <c r="D24" i="10"/>
  <c r="D25" i="10" s="1"/>
  <c r="C24" i="10"/>
  <c r="C25" i="10" s="1"/>
  <c r="V23" i="10"/>
  <c r="U23" i="10"/>
  <c r="R23" i="10"/>
  <c r="U22" i="10"/>
  <c r="Q22" i="10"/>
  <c r="U21" i="10"/>
  <c r="T21" i="10"/>
  <c r="Q21" i="10"/>
  <c r="U20" i="10"/>
  <c r="T20" i="10"/>
  <c r="Q20" i="10"/>
  <c r="O20" i="10"/>
  <c r="V19" i="10"/>
  <c r="U19" i="10"/>
  <c r="R19" i="10"/>
  <c r="Q19" i="10"/>
  <c r="O19" i="10"/>
  <c r="W18" i="10"/>
  <c r="V18" i="10"/>
  <c r="U18" i="10"/>
  <c r="T18" i="10"/>
  <c r="S18" i="10"/>
  <c r="R18" i="10"/>
  <c r="Q18" i="10"/>
  <c r="O18" i="10"/>
  <c r="U17" i="10"/>
  <c r="T17" i="10"/>
  <c r="R17" i="10"/>
  <c r="Q17" i="10"/>
  <c r="O17" i="10"/>
  <c r="V16" i="10"/>
  <c r="U16" i="10"/>
  <c r="T16" i="10"/>
  <c r="Q16" i="10"/>
  <c r="O16" i="10"/>
  <c r="V15" i="10"/>
  <c r="U15" i="10"/>
  <c r="T15" i="10"/>
  <c r="R15" i="10"/>
  <c r="Q15" i="10"/>
  <c r="O15" i="10"/>
  <c r="V14" i="10"/>
  <c r="U14" i="10"/>
  <c r="S14" i="10"/>
  <c r="R14" i="10"/>
  <c r="Q14" i="10"/>
  <c r="O14" i="10"/>
  <c r="O24" i="10" s="1"/>
  <c r="N11" i="10"/>
  <c r="M11" i="10"/>
  <c r="L11" i="10"/>
  <c r="K11" i="10"/>
  <c r="J11" i="10"/>
  <c r="I11" i="10"/>
  <c r="H11" i="10"/>
  <c r="G11" i="10"/>
  <c r="F11" i="10"/>
  <c r="E11" i="10"/>
  <c r="D11" i="10"/>
  <c r="F10" i="10"/>
  <c r="H9" i="10"/>
  <c r="G9" i="10"/>
  <c r="F9" i="10"/>
  <c r="E9" i="10"/>
  <c r="D9" i="10"/>
  <c r="C9" i="10"/>
  <c r="H8" i="10"/>
  <c r="H12" i="10" s="1"/>
  <c r="G8" i="10"/>
  <c r="G12" i="10" s="1"/>
  <c r="F8" i="10"/>
  <c r="F12" i="10" s="1"/>
  <c r="E8" i="10"/>
  <c r="E12" i="10" s="1"/>
  <c r="D8" i="10"/>
  <c r="C8" i="10"/>
  <c r="C12" i="10" s="1"/>
  <c r="AR89" i="8"/>
  <c r="AQ89" i="8"/>
  <c r="AP89" i="8"/>
  <c r="L87" i="8" s="1"/>
  <c r="AO89" i="8"/>
  <c r="K87" i="8" s="1"/>
  <c r="AN89" i="8"/>
  <c r="J86" i="8" s="1"/>
  <c r="AM89" i="8"/>
  <c r="AL89" i="8"/>
  <c r="AK89" i="8"/>
  <c r="AJ89" i="8"/>
  <c r="AI89" i="8"/>
  <c r="AH89" i="8"/>
  <c r="D87" i="8" s="1"/>
  <c r="AG89" i="8"/>
  <c r="C87" i="8" s="1"/>
  <c r="L89" i="8"/>
  <c r="AS88" i="8"/>
  <c r="AD88" i="8"/>
  <c r="O88" i="8"/>
  <c r="N88" i="8"/>
  <c r="M88" i="8"/>
  <c r="K88" i="8"/>
  <c r="J88" i="8"/>
  <c r="I88" i="8"/>
  <c r="G88" i="8"/>
  <c r="F88" i="8"/>
  <c r="E88" i="8"/>
  <c r="C88" i="8"/>
  <c r="AS87" i="8"/>
  <c r="AD87" i="8"/>
  <c r="O87" i="8"/>
  <c r="N87" i="8"/>
  <c r="M87" i="8"/>
  <c r="J87" i="8"/>
  <c r="I87" i="8"/>
  <c r="G87" i="8"/>
  <c r="F87" i="8"/>
  <c r="E87" i="8"/>
  <c r="AS86" i="8"/>
  <c r="N86" i="8"/>
  <c r="M86" i="8"/>
  <c r="L86" i="8"/>
  <c r="K86" i="8"/>
  <c r="I86" i="8"/>
  <c r="G86" i="8"/>
  <c r="F86" i="8"/>
  <c r="E86" i="8"/>
  <c r="D86" i="8"/>
  <c r="C86" i="8"/>
  <c r="AS85" i="8"/>
  <c r="AD85" i="8"/>
  <c r="O85" i="8"/>
  <c r="N85" i="8"/>
  <c r="M85" i="8"/>
  <c r="L85" i="8"/>
  <c r="K85" i="8"/>
  <c r="J85" i="8"/>
  <c r="I85" i="8"/>
  <c r="G85" i="8"/>
  <c r="F85" i="8"/>
  <c r="E85" i="8"/>
  <c r="D85" i="8"/>
  <c r="C85" i="8"/>
  <c r="AS84" i="8"/>
  <c r="AD84" i="8"/>
  <c r="O84" i="8"/>
  <c r="N84" i="8"/>
  <c r="M84" i="8"/>
  <c r="L84" i="8"/>
  <c r="K84" i="8"/>
  <c r="J84" i="8"/>
  <c r="I84" i="8"/>
  <c r="G84" i="8"/>
  <c r="F84" i="8"/>
  <c r="E84" i="8"/>
  <c r="D84" i="8"/>
  <c r="C84" i="8"/>
  <c r="AS83" i="8"/>
  <c r="AD83" i="8"/>
  <c r="O83" i="8"/>
  <c r="N83" i="8"/>
  <c r="M83" i="8"/>
  <c r="L83" i="8"/>
  <c r="K83" i="8"/>
  <c r="J83" i="8"/>
  <c r="I83" i="8"/>
  <c r="G83" i="8"/>
  <c r="F83" i="8"/>
  <c r="E83" i="8"/>
  <c r="D83" i="8"/>
  <c r="C83" i="8"/>
  <c r="AS82" i="8"/>
  <c r="AD82" i="8"/>
  <c r="O82" i="8"/>
  <c r="N82" i="8"/>
  <c r="M82" i="8"/>
  <c r="L82" i="8"/>
  <c r="K82" i="8"/>
  <c r="J82" i="8"/>
  <c r="I82" i="8"/>
  <c r="G82" i="8"/>
  <c r="F82" i="8"/>
  <c r="E82" i="8"/>
  <c r="D82" i="8"/>
  <c r="C82" i="8"/>
  <c r="AS81" i="8"/>
  <c r="N81" i="8"/>
  <c r="M81" i="8"/>
  <c r="L81" i="8"/>
  <c r="K81" i="8"/>
  <c r="J81" i="8"/>
  <c r="I81" i="8"/>
  <c r="G81" i="8"/>
  <c r="F81" i="8"/>
  <c r="E81" i="8"/>
  <c r="D81" i="8"/>
  <c r="C81" i="8"/>
  <c r="AS80" i="8"/>
  <c r="O80" i="8" s="1"/>
  <c r="AD80" i="8"/>
  <c r="N80" i="8"/>
  <c r="M80" i="8"/>
  <c r="L80" i="8"/>
  <c r="K80" i="8"/>
  <c r="J80" i="8"/>
  <c r="I80" i="8"/>
  <c r="G80" i="8"/>
  <c r="F80" i="8"/>
  <c r="E80" i="8"/>
  <c r="D80" i="8"/>
  <c r="C80" i="8"/>
  <c r="AS79" i="8"/>
  <c r="AD79" i="8" s="1"/>
  <c r="O79" i="8"/>
  <c r="N79" i="8"/>
  <c r="N89" i="8" s="1"/>
  <c r="M79" i="8"/>
  <c r="M89" i="8" s="1"/>
  <c r="L79" i="8"/>
  <c r="K79" i="8"/>
  <c r="K89" i="8" s="1"/>
  <c r="J79" i="8"/>
  <c r="J89" i="8" s="1"/>
  <c r="I79" i="8"/>
  <c r="I89" i="8" s="1"/>
  <c r="G79" i="8"/>
  <c r="F79" i="8"/>
  <c r="F89" i="8" s="1"/>
  <c r="E79" i="8"/>
  <c r="D79" i="8"/>
  <c r="C79" i="8"/>
  <c r="M77" i="8"/>
  <c r="K77" i="8"/>
  <c r="I77" i="8"/>
  <c r="F77" i="8"/>
  <c r="E77" i="8"/>
  <c r="C77" i="8"/>
  <c r="N76" i="8"/>
  <c r="N77" i="8" s="1"/>
  <c r="M76" i="8"/>
  <c r="L76" i="8"/>
  <c r="L77" i="8" s="1"/>
  <c r="K76" i="8"/>
  <c r="J76" i="8"/>
  <c r="J77" i="8" s="1"/>
  <c r="I76" i="8"/>
  <c r="H76" i="8"/>
  <c r="G76" i="8"/>
  <c r="G77" i="8" s="1"/>
  <c r="F76" i="8"/>
  <c r="E76" i="8"/>
  <c r="D76" i="8"/>
  <c r="C76" i="8"/>
  <c r="R75" i="8" s="1"/>
  <c r="V75" i="8"/>
  <c r="T75" i="8"/>
  <c r="S75" i="8"/>
  <c r="Q75" i="8"/>
  <c r="O75" i="8"/>
  <c r="V74" i="8"/>
  <c r="T74" i="8"/>
  <c r="Q74" i="8"/>
  <c r="O74" i="8"/>
  <c r="V73" i="8"/>
  <c r="T73" i="8"/>
  <c r="Q73" i="8"/>
  <c r="O73" i="8"/>
  <c r="V72" i="8"/>
  <c r="U72" i="8"/>
  <c r="T72" i="8"/>
  <c r="S72" i="8"/>
  <c r="Q72" i="8"/>
  <c r="O72" i="8"/>
  <c r="V71" i="8"/>
  <c r="T71" i="8"/>
  <c r="S71" i="8"/>
  <c r="Q71" i="8"/>
  <c r="O71" i="8"/>
  <c r="V70" i="8"/>
  <c r="T70" i="8"/>
  <c r="Q70" i="8"/>
  <c r="O70" i="8"/>
  <c r="V69" i="8"/>
  <c r="T69" i="8"/>
  <c r="T76" i="8" s="1"/>
  <c r="Q69" i="8"/>
  <c r="O69" i="8"/>
  <c r="O76" i="8" s="1"/>
  <c r="L67" i="8"/>
  <c r="K67" i="8"/>
  <c r="J67" i="8"/>
  <c r="C67" i="8"/>
  <c r="AD66" i="8"/>
  <c r="Y66" i="8"/>
  <c r="N66" i="8"/>
  <c r="M66" i="8"/>
  <c r="L66" i="8"/>
  <c r="AA64" i="8" s="1"/>
  <c r="K66" i="8"/>
  <c r="J66" i="8"/>
  <c r="I66" i="8"/>
  <c r="H66" i="8"/>
  <c r="W64" i="8" s="1"/>
  <c r="G66" i="8"/>
  <c r="F66" i="8"/>
  <c r="E66" i="8"/>
  <c r="D66" i="8"/>
  <c r="S64" i="8" s="1"/>
  <c r="C66" i="8"/>
  <c r="AA65" i="8"/>
  <c r="Z65" i="8"/>
  <c r="Y65" i="8"/>
  <c r="X65" i="8"/>
  <c r="U65" i="8"/>
  <c r="S65" i="8"/>
  <c r="R65" i="8"/>
  <c r="O65" i="8"/>
  <c r="AB64" i="8"/>
  <c r="Z64" i="8"/>
  <c r="Y64" i="8"/>
  <c r="U64" i="8"/>
  <c r="R64" i="8"/>
  <c r="O64" i="8"/>
  <c r="AC63" i="8"/>
  <c r="AA63" i="8"/>
  <c r="Z63" i="8"/>
  <c r="Y63" i="8"/>
  <c r="R63" i="8"/>
  <c r="O63" i="8"/>
  <c r="AB62" i="8"/>
  <c r="AA62" i="8"/>
  <c r="Z62" i="8"/>
  <c r="Y62" i="8"/>
  <c r="S62" i="8"/>
  <c r="R62" i="8"/>
  <c r="O62" i="8"/>
  <c r="Z61" i="8"/>
  <c r="Y61" i="8"/>
  <c r="X61" i="8"/>
  <c r="V61" i="8"/>
  <c r="R61" i="8"/>
  <c r="O61" i="8"/>
  <c r="AC60" i="8"/>
  <c r="AA60" i="8"/>
  <c r="Z60" i="8"/>
  <c r="Y60" i="8"/>
  <c r="W60" i="8"/>
  <c r="V60" i="8"/>
  <c r="T60" i="8"/>
  <c r="S60" i="8"/>
  <c r="R60" i="8"/>
  <c r="O60" i="8"/>
  <c r="AB59" i="8"/>
  <c r="AB66" i="8" s="1"/>
  <c r="AA59" i="8"/>
  <c r="AA66" i="8" s="1"/>
  <c r="Z59" i="8"/>
  <c r="Z66" i="8" s="1"/>
  <c r="Y59" i="8"/>
  <c r="X59" i="8"/>
  <c r="X66" i="8" s="1"/>
  <c r="S59" i="8"/>
  <c r="R59" i="8"/>
  <c r="R66" i="8" s="1"/>
  <c r="O59" i="8"/>
  <c r="O66" i="8" s="1"/>
  <c r="H56" i="8"/>
  <c r="G56" i="8"/>
  <c r="F56" i="8"/>
  <c r="E56" i="8"/>
  <c r="D56" i="8"/>
  <c r="C56" i="8"/>
  <c r="N55" i="8"/>
  <c r="M55" i="8"/>
  <c r="L55" i="8"/>
  <c r="K55" i="8"/>
  <c r="J55" i="8"/>
  <c r="I55" i="8"/>
  <c r="H55" i="8"/>
  <c r="G55" i="8"/>
  <c r="F55" i="8"/>
  <c r="E55" i="8"/>
  <c r="D55" i="8"/>
  <c r="O53" i="8"/>
  <c r="O54" i="8" s="1"/>
  <c r="O52" i="8"/>
  <c r="R45" i="8"/>
  <c r="AS44" i="8"/>
  <c r="AR44" i="8"/>
  <c r="AQ44" i="8"/>
  <c r="AP44" i="8"/>
  <c r="AO44" i="8"/>
  <c r="AN44" i="8"/>
  <c r="AM44" i="8"/>
  <c r="AL44" i="8"/>
  <c r="AK44" i="8"/>
  <c r="AJ44" i="8"/>
  <c r="AI44" i="8"/>
  <c r="AH44" i="8"/>
  <c r="AG44" i="8"/>
  <c r="C38" i="8" s="1"/>
  <c r="N44" i="8"/>
  <c r="M44" i="8"/>
  <c r="L44" i="8"/>
  <c r="K44" i="8"/>
  <c r="J44" i="8"/>
  <c r="I44" i="8"/>
  <c r="AS43" i="8"/>
  <c r="AD43" i="8"/>
  <c r="O43" i="8"/>
  <c r="G43" i="8"/>
  <c r="E43" i="8"/>
  <c r="C43" i="8"/>
  <c r="AS42" i="8"/>
  <c r="H42" i="8"/>
  <c r="C42" i="8"/>
  <c r="AS41" i="8"/>
  <c r="AD41" i="8" s="1"/>
  <c r="O41" i="8"/>
  <c r="C41" i="8"/>
  <c r="AS40" i="8"/>
  <c r="O40" i="8" s="1"/>
  <c r="AD40" i="8"/>
  <c r="H40" i="8"/>
  <c r="E40" i="8"/>
  <c r="D40" i="8"/>
  <c r="C40" i="8"/>
  <c r="AS39" i="8"/>
  <c r="H39" i="8"/>
  <c r="C39" i="8"/>
  <c r="AS38" i="8"/>
  <c r="AD38" i="8"/>
  <c r="O38" i="8"/>
  <c r="H38" i="8"/>
  <c r="AS37" i="8"/>
  <c r="AD37" i="8"/>
  <c r="O37" i="8"/>
  <c r="H37" i="8"/>
  <c r="G37" i="8"/>
  <c r="C37" i="8"/>
  <c r="AS36" i="8"/>
  <c r="O36" i="8" s="1"/>
  <c r="AD36" i="8"/>
  <c r="H36" i="8"/>
  <c r="C36" i="8"/>
  <c r="AS35" i="8"/>
  <c r="AD35" i="8"/>
  <c r="O35" i="8"/>
  <c r="G35" i="8"/>
  <c r="C35" i="8"/>
  <c r="C44" i="8" s="1"/>
  <c r="AS34" i="8"/>
  <c r="O34" i="8" s="1"/>
  <c r="AD34" i="8"/>
  <c r="H34" i="8"/>
  <c r="F34" i="8"/>
  <c r="C34" i="8"/>
  <c r="M32" i="8"/>
  <c r="J32" i="8"/>
  <c r="I32" i="8"/>
  <c r="H32" i="8"/>
  <c r="G32" i="8"/>
  <c r="E32" i="8"/>
  <c r="AC31" i="8"/>
  <c r="AB31" i="8"/>
  <c r="AA31" i="8"/>
  <c r="Z31" i="8"/>
  <c r="Y31" i="8"/>
  <c r="X31" i="8"/>
  <c r="N31" i="8"/>
  <c r="N32" i="8" s="1"/>
  <c r="M31" i="8"/>
  <c r="L31" i="8"/>
  <c r="L32" i="8" s="1"/>
  <c r="K31" i="8"/>
  <c r="K32" i="8" s="1"/>
  <c r="J31" i="8"/>
  <c r="I31" i="8"/>
  <c r="H31" i="8"/>
  <c r="G31" i="8"/>
  <c r="F31" i="8"/>
  <c r="E31" i="8"/>
  <c r="D31" i="8"/>
  <c r="C31" i="8"/>
  <c r="C32" i="8" s="1"/>
  <c r="W30" i="8"/>
  <c r="V30" i="8"/>
  <c r="T30" i="8"/>
  <c r="R30" i="8"/>
  <c r="O30" i="8"/>
  <c r="V29" i="8"/>
  <c r="T29" i="8"/>
  <c r="R29" i="8"/>
  <c r="O29" i="8"/>
  <c r="V28" i="8"/>
  <c r="T28" i="8"/>
  <c r="R28" i="8"/>
  <c r="O28" i="8"/>
  <c r="W27" i="8"/>
  <c r="V27" i="8"/>
  <c r="T27" i="8"/>
  <c r="R27" i="8"/>
  <c r="O27" i="8"/>
  <c r="W26" i="8"/>
  <c r="V26" i="8"/>
  <c r="T26" i="8"/>
  <c r="R26" i="8"/>
  <c r="O26" i="8"/>
  <c r="V25" i="8"/>
  <c r="T25" i="8"/>
  <c r="R25" i="8"/>
  <c r="O25" i="8"/>
  <c r="V24" i="8"/>
  <c r="V31" i="8" s="1"/>
  <c r="T24" i="8"/>
  <c r="R24" i="8"/>
  <c r="O24" i="8"/>
  <c r="N22" i="8"/>
  <c r="M22" i="8"/>
  <c r="L22" i="8"/>
  <c r="K22" i="8"/>
  <c r="J22" i="8"/>
  <c r="E22" i="8"/>
  <c r="D22" i="8"/>
  <c r="C22" i="8"/>
  <c r="AC21" i="8"/>
  <c r="AB21" i="8"/>
  <c r="AA21" i="8"/>
  <c r="Z21" i="8"/>
  <c r="Y21" i="8"/>
  <c r="X21" i="8"/>
  <c r="W21" i="8"/>
  <c r="V21" i="8"/>
  <c r="U21" i="8"/>
  <c r="T21" i="8"/>
  <c r="S21" i="8"/>
  <c r="R21" i="8"/>
  <c r="N21" i="8"/>
  <c r="M21" i="8"/>
  <c r="L21" i="8"/>
  <c r="K21" i="8"/>
  <c r="J21" i="8"/>
  <c r="I21" i="8"/>
  <c r="I22" i="8" s="1"/>
  <c r="H21" i="8"/>
  <c r="H22" i="8" s="1"/>
  <c r="G21" i="8"/>
  <c r="G22" i="8" s="1"/>
  <c r="F21" i="8"/>
  <c r="F22" i="8" s="1"/>
  <c r="E21" i="8"/>
  <c r="D21" i="8"/>
  <c r="C21" i="8"/>
  <c r="O20" i="8"/>
  <c r="O19" i="8"/>
  <c r="O18" i="8"/>
  <c r="O17" i="8"/>
  <c r="O16" i="8"/>
  <c r="O15" i="8"/>
  <c r="O14" i="8"/>
  <c r="N11" i="8"/>
  <c r="M11" i="8"/>
  <c r="L11" i="8"/>
  <c r="K11" i="8"/>
  <c r="J11" i="8"/>
  <c r="I11" i="8"/>
  <c r="H11" i="8"/>
  <c r="G11" i="8"/>
  <c r="F11" i="8"/>
  <c r="E11" i="8"/>
  <c r="D11" i="8"/>
  <c r="H10" i="8"/>
  <c r="G10" i="8"/>
  <c r="D10" i="8"/>
  <c r="H9" i="8"/>
  <c r="G9" i="8"/>
  <c r="F9" i="8"/>
  <c r="F10" i="8" s="1"/>
  <c r="E9" i="8"/>
  <c r="E10" i="8" s="1"/>
  <c r="D9" i="8"/>
  <c r="C9" i="8"/>
  <c r="C10" i="8" s="1"/>
  <c r="O8" i="8"/>
  <c r="AR95" i="7"/>
  <c r="N91" i="7" s="1"/>
  <c r="AQ95" i="7"/>
  <c r="AP95" i="7"/>
  <c r="AO95" i="7"/>
  <c r="AN95" i="7"/>
  <c r="AM95" i="7"/>
  <c r="AL95" i="7"/>
  <c r="AK95" i="7"/>
  <c r="AJ95" i="7"/>
  <c r="F91" i="7" s="1"/>
  <c r="AI95" i="7"/>
  <c r="AH95" i="7"/>
  <c r="AG95" i="7"/>
  <c r="AT94" i="7"/>
  <c r="AS94" i="7"/>
  <c r="AD94" i="7"/>
  <c r="N94" i="7"/>
  <c r="L94" i="7"/>
  <c r="G94" i="7"/>
  <c r="F94" i="7"/>
  <c r="D94" i="7"/>
  <c r="AT93" i="7"/>
  <c r="AS93" i="7"/>
  <c r="AD93" i="7"/>
  <c r="N93" i="7"/>
  <c r="M93" i="7"/>
  <c r="L93" i="7"/>
  <c r="I93" i="7"/>
  <c r="G93" i="7"/>
  <c r="F93" i="7"/>
  <c r="D93" i="7"/>
  <c r="C93" i="7"/>
  <c r="AT92" i="7"/>
  <c r="AS92" i="7"/>
  <c r="AD92" i="7"/>
  <c r="N92" i="7"/>
  <c r="L92" i="7"/>
  <c r="J92" i="7"/>
  <c r="F92" i="7"/>
  <c r="D92" i="7"/>
  <c r="AT91" i="7"/>
  <c r="AS91" i="7"/>
  <c r="AD91" i="7"/>
  <c r="M91" i="7"/>
  <c r="L91" i="7"/>
  <c r="I91" i="7"/>
  <c r="G91" i="7"/>
  <c r="D91" i="7"/>
  <c r="AT90" i="7"/>
  <c r="AS90" i="7"/>
  <c r="AD90" i="7"/>
  <c r="N90" i="7"/>
  <c r="L90" i="7"/>
  <c r="J90" i="7"/>
  <c r="I90" i="7"/>
  <c r="F90" i="7"/>
  <c r="D90" i="7"/>
  <c r="AT89" i="7"/>
  <c r="AS89" i="7"/>
  <c r="AD89" i="7"/>
  <c r="N89" i="7"/>
  <c r="L89" i="7"/>
  <c r="J89" i="7"/>
  <c r="I89" i="7"/>
  <c r="G89" i="7"/>
  <c r="F89" i="7"/>
  <c r="E89" i="7"/>
  <c r="D89" i="7"/>
  <c r="AT88" i="7"/>
  <c r="AS88" i="7"/>
  <c r="AD88" i="7"/>
  <c r="N88" i="7"/>
  <c r="L88" i="7"/>
  <c r="J88" i="7"/>
  <c r="I88" i="7"/>
  <c r="G88" i="7"/>
  <c r="F88" i="7"/>
  <c r="D88" i="7"/>
  <c r="AT87" i="7"/>
  <c r="AS87" i="7"/>
  <c r="AD87" i="7"/>
  <c r="N87" i="7"/>
  <c r="L87" i="7"/>
  <c r="I87" i="7"/>
  <c r="G87" i="7"/>
  <c r="F87" i="7"/>
  <c r="E87" i="7"/>
  <c r="D87" i="7"/>
  <c r="AT86" i="7"/>
  <c r="AS86" i="7"/>
  <c r="AD86" i="7"/>
  <c r="N86" i="7"/>
  <c r="M86" i="7"/>
  <c r="L86" i="7"/>
  <c r="G86" i="7"/>
  <c r="F86" i="7"/>
  <c r="D86" i="7"/>
  <c r="AT85" i="7"/>
  <c r="AS85" i="7"/>
  <c r="AD85" i="7"/>
  <c r="N85" i="7"/>
  <c r="L85" i="7"/>
  <c r="I85" i="7"/>
  <c r="G85" i="7"/>
  <c r="F85" i="7"/>
  <c r="D85" i="7"/>
  <c r="T82" i="7"/>
  <c r="O82" i="7"/>
  <c r="H82" i="7"/>
  <c r="G82" i="7"/>
  <c r="V77" i="7" s="1"/>
  <c r="F82" i="7"/>
  <c r="E82" i="7"/>
  <c r="D82" i="7"/>
  <c r="C82" i="7"/>
  <c r="W81" i="7"/>
  <c r="V81" i="7"/>
  <c r="T81" i="7"/>
  <c r="O81" i="7"/>
  <c r="W80" i="7"/>
  <c r="V80" i="7"/>
  <c r="U80" i="7"/>
  <c r="T80" i="7"/>
  <c r="O80" i="7"/>
  <c r="W79" i="7"/>
  <c r="V79" i="7"/>
  <c r="U79" i="7"/>
  <c r="T79" i="7"/>
  <c r="O79" i="7"/>
  <c r="V78" i="7"/>
  <c r="U78" i="7"/>
  <c r="T78" i="7"/>
  <c r="R78" i="7"/>
  <c r="O78" i="7"/>
  <c r="W77" i="7"/>
  <c r="U77" i="7"/>
  <c r="T77" i="7"/>
  <c r="O77" i="7"/>
  <c r="V76" i="7"/>
  <c r="T76" i="7"/>
  <c r="R76" i="7"/>
  <c r="O76" i="7"/>
  <c r="W75" i="7"/>
  <c r="V75" i="7"/>
  <c r="U75" i="7"/>
  <c r="T75" i="7"/>
  <c r="R75" i="7"/>
  <c r="O75" i="7"/>
  <c r="W74" i="7"/>
  <c r="V74" i="7"/>
  <c r="T74" i="7"/>
  <c r="O74" i="7"/>
  <c r="W73" i="7"/>
  <c r="V73" i="7"/>
  <c r="U73" i="7"/>
  <c r="T73" i="7"/>
  <c r="S73" i="7"/>
  <c r="O73" i="7"/>
  <c r="N71" i="7"/>
  <c r="M71" i="7"/>
  <c r="L71" i="7"/>
  <c r="K71" i="7"/>
  <c r="J71" i="7"/>
  <c r="I71" i="7"/>
  <c r="G71" i="7"/>
  <c r="E71" i="7"/>
  <c r="C71" i="7"/>
  <c r="H70" i="7"/>
  <c r="G70" i="7"/>
  <c r="F70" i="7"/>
  <c r="E70" i="7"/>
  <c r="D70" i="7"/>
  <c r="C70" i="7"/>
  <c r="W69" i="7"/>
  <c r="V69" i="7"/>
  <c r="T69" i="7"/>
  <c r="S69" i="7"/>
  <c r="O69" i="7"/>
  <c r="W68" i="7"/>
  <c r="V68" i="7"/>
  <c r="T68" i="7"/>
  <c r="R68" i="7"/>
  <c r="O68" i="7"/>
  <c r="W67" i="7"/>
  <c r="V67" i="7"/>
  <c r="V70" i="7" s="1"/>
  <c r="T67" i="7"/>
  <c r="S67" i="7"/>
  <c r="O67" i="7"/>
  <c r="V66" i="7"/>
  <c r="T66" i="7"/>
  <c r="S66" i="7"/>
  <c r="R66" i="7"/>
  <c r="O66" i="7"/>
  <c r="W65" i="7"/>
  <c r="V65" i="7"/>
  <c r="T65" i="7"/>
  <c r="S65" i="7"/>
  <c r="R65" i="7"/>
  <c r="O65" i="7"/>
  <c r="V64" i="7"/>
  <c r="T64" i="7"/>
  <c r="R64" i="7"/>
  <c r="O64" i="7"/>
  <c r="W63" i="7"/>
  <c r="V63" i="7"/>
  <c r="T63" i="7"/>
  <c r="R63" i="7"/>
  <c r="O63" i="7"/>
  <c r="W62" i="7"/>
  <c r="V62" i="7"/>
  <c r="T62" i="7"/>
  <c r="R62" i="7"/>
  <c r="O62" i="7"/>
  <c r="W61" i="7"/>
  <c r="V61" i="7"/>
  <c r="T61" i="7"/>
  <c r="S61" i="7"/>
  <c r="O61" i="7"/>
  <c r="H58" i="7"/>
  <c r="G58" i="7"/>
  <c r="F58" i="7"/>
  <c r="E58" i="7"/>
  <c r="D58" i="7"/>
  <c r="N57" i="7"/>
  <c r="M57" i="7"/>
  <c r="L57" i="7"/>
  <c r="K57" i="7"/>
  <c r="J57" i="7"/>
  <c r="I57" i="7"/>
  <c r="G57" i="7"/>
  <c r="E57" i="7"/>
  <c r="O56" i="7"/>
  <c r="H55" i="7"/>
  <c r="H57" i="7" s="1"/>
  <c r="G55" i="7"/>
  <c r="F55" i="7"/>
  <c r="F57" i="7" s="1"/>
  <c r="E55" i="7"/>
  <c r="D55" i="7"/>
  <c r="D57" i="7" s="1"/>
  <c r="C55" i="7"/>
  <c r="C57" i="7" s="1"/>
  <c r="AL51" i="7"/>
  <c r="AK51" i="7"/>
  <c r="AJ51" i="7"/>
  <c r="AI51" i="7"/>
  <c r="AH51" i="7"/>
  <c r="AG51" i="7"/>
  <c r="AS51" i="7" s="1"/>
  <c r="AT51" i="7" s="1"/>
  <c r="AD51" i="7"/>
  <c r="W51" i="7"/>
  <c r="V51" i="7"/>
  <c r="U51" i="7"/>
  <c r="T51" i="7"/>
  <c r="S51" i="7"/>
  <c r="R51" i="7"/>
  <c r="AT50" i="7"/>
  <c r="AS50" i="7"/>
  <c r="AL50" i="7"/>
  <c r="AK50" i="7"/>
  <c r="AJ50" i="7"/>
  <c r="AI50" i="7"/>
  <c r="AH50" i="7"/>
  <c r="AG50" i="7"/>
  <c r="AD50" i="7"/>
  <c r="W50" i="7"/>
  <c r="V50" i="7"/>
  <c r="U50" i="7"/>
  <c r="T50" i="7"/>
  <c r="S50" i="7"/>
  <c r="R50" i="7"/>
  <c r="AS49" i="7"/>
  <c r="AT49" i="7" s="1"/>
  <c r="AL49" i="7"/>
  <c r="AK49" i="7"/>
  <c r="AJ49" i="7"/>
  <c r="AI49" i="7"/>
  <c r="AH49" i="7"/>
  <c r="AG49" i="7"/>
  <c r="W49" i="7"/>
  <c r="V49" i="7"/>
  <c r="AD49" i="7" s="1"/>
  <c r="U49" i="7"/>
  <c r="T49" i="7"/>
  <c r="S49" i="7"/>
  <c r="R49" i="7"/>
  <c r="AT48" i="7"/>
  <c r="AR48" i="7"/>
  <c r="AQ48" i="7"/>
  <c r="AP48" i="7"/>
  <c r="AO48" i="7"/>
  <c r="AN48" i="7"/>
  <c r="AM48" i="7"/>
  <c r="AL48" i="7"/>
  <c r="AK48" i="7"/>
  <c r="G46" i="7" s="1"/>
  <c r="AJ48" i="7"/>
  <c r="AI48" i="7"/>
  <c r="AH48" i="7"/>
  <c r="AG48" i="7"/>
  <c r="C42" i="7" s="1"/>
  <c r="N48" i="7"/>
  <c r="M48" i="7"/>
  <c r="L48" i="7"/>
  <c r="K48" i="7"/>
  <c r="J48" i="7"/>
  <c r="I48" i="7"/>
  <c r="AT47" i="7"/>
  <c r="AS47" i="7"/>
  <c r="AD47" i="7"/>
  <c r="H47" i="7"/>
  <c r="G47" i="7"/>
  <c r="C47" i="7"/>
  <c r="AS46" i="7"/>
  <c r="AT46" i="7" s="1"/>
  <c r="AD46" i="7"/>
  <c r="F46" i="7"/>
  <c r="D46" i="7"/>
  <c r="C46" i="7"/>
  <c r="AT45" i="7"/>
  <c r="AS45" i="7"/>
  <c r="AD45" i="7"/>
  <c r="G45" i="7"/>
  <c r="D45" i="7"/>
  <c r="C45" i="7"/>
  <c r="AS44" i="7"/>
  <c r="AT44" i="7" s="1"/>
  <c r="AD44" i="7"/>
  <c r="G44" i="7"/>
  <c r="F44" i="7"/>
  <c r="D44" i="7"/>
  <c r="C44" i="7"/>
  <c r="AT43" i="7"/>
  <c r="AS43" i="7"/>
  <c r="AD43" i="7"/>
  <c r="G43" i="7"/>
  <c r="F43" i="7"/>
  <c r="D43" i="7"/>
  <c r="C43" i="7"/>
  <c r="AS42" i="7"/>
  <c r="AT42" i="7" s="1"/>
  <c r="AD42" i="7"/>
  <c r="G42" i="7"/>
  <c r="F42" i="7"/>
  <c r="D42" i="7"/>
  <c r="AS41" i="7"/>
  <c r="AT41" i="7" s="1"/>
  <c r="AD41" i="7"/>
  <c r="G41" i="7"/>
  <c r="F41" i="7"/>
  <c r="C41" i="7"/>
  <c r="AS40" i="7"/>
  <c r="AT40" i="7" s="1"/>
  <c r="AD40" i="7"/>
  <c r="G40" i="7"/>
  <c r="F40" i="7"/>
  <c r="D40" i="7"/>
  <c r="C40" i="7"/>
  <c r="AS39" i="7"/>
  <c r="AT39" i="7" s="1"/>
  <c r="AD39" i="7"/>
  <c r="G39" i="7"/>
  <c r="D39" i="7"/>
  <c r="C39" i="7"/>
  <c r="C49" i="7" s="1"/>
  <c r="AS38" i="7"/>
  <c r="AT38" i="7" s="1"/>
  <c r="AD38" i="7"/>
  <c r="H38" i="7"/>
  <c r="D38" i="7"/>
  <c r="C38" i="7"/>
  <c r="H35" i="7"/>
  <c r="G35" i="7"/>
  <c r="F35" i="7"/>
  <c r="E35" i="7"/>
  <c r="D35" i="7"/>
  <c r="C35" i="7"/>
  <c r="U34" i="7"/>
  <c r="T34" i="7"/>
  <c r="R34" i="7"/>
  <c r="O34" i="7"/>
  <c r="V33" i="7"/>
  <c r="U33" i="7"/>
  <c r="T33" i="7"/>
  <c r="R33" i="7"/>
  <c r="O33" i="7"/>
  <c r="U32" i="7"/>
  <c r="T32" i="7"/>
  <c r="R32" i="7"/>
  <c r="O32" i="7"/>
  <c r="T31" i="7"/>
  <c r="R31" i="7"/>
  <c r="O31" i="7"/>
  <c r="T30" i="7"/>
  <c r="R30" i="7"/>
  <c r="O30" i="7"/>
  <c r="W29" i="7"/>
  <c r="U29" i="7"/>
  <c r="T29" i="7"/>
  <c r="R29" i="7"/>
  <c r="O29" i="7"/>
  <c r="T28" i="7"/>
  <c r="R28" i="7"/>
  <c r="O28" i="7"/>
  <c r="W27" i="7"/>
  <c r="U27" i="7"/>
  <c r="T27" i="7"/>
  <c r="R27" i="7"/>
  <c r="O27" i="7"/>
  <c r="U26" i="7"/>
  <c r="T26" i="7"/>
  <c r="R26" i="7"/>
  <c r="O26" i="7"/>
  <c r="N24" i="7"/>
  <c r="M24" i="7"/>
  <c r="L24" i="7"/>
  <c r="K24" i="7"/>
  <c r="J24" i="7"/>
  <c r="I24" i="7"/>
  <c r="G24" i="7"/>
  <c r="D24" i="7"/>
  <c r="C24" i="7"/>
  <c r="H23" i="7"/>
  <c r="G23" i="7"/>
  <c r="F23" i="7"/>
  <c r="E23" i="7"/>
  <c r="E24" i="7" s="1"/>
  <c r="D23" i="7"/>
  <c r="S19" i="7" s="1"/>
  <c r="C23" i="7"/>
  <c r="V22" i="7"/>
  <c r="T22" i="7"/>
  <c r="S22" i="7"/>
  <c r="R22" i="7"/>
  <c r="O22" i="7"/>
  <c r="V21" i="7"/>
  <c r="V23" i="7" s="1"/>
  <c r="T21" i="7"/>
  <c r="S21" i="7"/>
  <c r="R21" i="7"/>
  <c r="O21" i="7"/>
  <c r="V20" i="7"/>
  <c r="T20" i="7"/>
  <c r="S20" i="7"/>
  <c r="R20" i="7"/>
  <c r="O20" i="7"/>
  <c r="W19" i="7"/>
  <c r="V19" i="7"/>
  <c r="T19" i="7"/>
  <c r="R19" i="7"/>
  <c r="O19" i="7"/>
  <c r="V18" i="7"/>
  <c r="T18" i="7"/>
  <c r="S18" i="7"/>
  <c r="R18" i="7"/>
  <c r="O18" i="7"/>
  <c r="V17" i="7"/>
  <c r="T17" i="7"/>
  <c r="S17" i="7"/>
  <c r="R17" i="7"/>
  <c r="O17" i="7"/>
  <c r="W16" i="7"/>
  <c r="V16" i="7"/>
  <c r="T16" i="7"/>
  <c r="S16" i="7"/>
  <c r="R16" i="7"/>
  <c r="O16" i="7"/>
  <c r="V15" i="7"/>
  <c r="T15" i="7"/>
  <c r="S15" i="7"/>
  <c r="R15" i="7"/>
  <c r="O15" i="7"/>
  <c r="V14" i="7"/>
  <c r="T14" i="7"/>
  <c r="S14" i="7"/>
  <c r="R14" i="7"/>
  <c r="O14" i="7"/>
  <c r="O23" i="7" s="1"/>
  <c r="H11" i="7"/>
  <c r="G11" i="7"/>
  <c r="F11" i="7"/>
  <c r="E11" i="7"/>
  <c r="D11" i="7"/>
  <c r="N10" i="7"/>
  <c r="M10" i="7"/>
  <c r="L10" i="7"/>
  <c r="K10" i="7"/>
  <c r="J10" i="7"/>
  <c r="I10" i="7"/>
  <c r="H9" i="7"/>
  <c r="E9" i="7"/>
  <c r="E10" i="7" s="1"/>
  <c r="O8" i="7"/>
  <c r="H8" i="7"/>
  <c r="G8" i="7"/>
  <c r="F8" i="7"/>
  <c r="F12" i="7" s="1"/>
  <c r="E8" i="7"/>
  <c r="E12" i="7" s="1"/>
  <c r="D8" i="7"/>
  <c r="C8" i="7"/>
  <c r="N90" i="6"/>
  <c r="M90" i="6"/>
  <c r="L90" i="6"/>
  <c r="K90" i="6"/>
  <c r="J90" i="6"/>
  <c r="I90" i="6"/>
  <c r="H90" i="6"/>
  <c r="G90" i="6"/>
  <c r="F90" i="6"/>
  <c r="E90" i="6"/>
  <c r="D90" i="6"/>
  <c r="C90" i="6"/>
  <c r="N84" i="6"/>
  <c r="M84" i="6"/>
  <c r="L84" i="6"/>
  <c r="K84" i="6"/>
  <c r="J84" i="6"/>
  <c r="I84" i="6"/>
  <c r="H84" i="6"/>
  <c r="G84" i="6"/>
  <c r="F84" i="6"/>
  <c r="E84" i="6"/>
  <c r="D84" i="6"/>
  <c r="C84" i="6"/>
  <c r="I75" i="6"/>
  <c r="H75" i="6"/>
  <c r="G75" i="6"/>
  <c r="F75" i="6"/>
  <c r="E75" i="6"/>
  <c r="D75" i="6"/>
  <c r="C75" i="6"/>
  <c r="N68" i="6"/>
  <c r="M68" i="6"/>
  <c r="L68" i="6"/>
  <c r="K68" i="6"/>
  <c r="J68" i="6"/>
  <c r="I68" i="6"/>
  <c r="H68" i="6"/>
  <c r="G68" i="6"/>
  <c r="F68" i="6"/>
  <c r="E68" i="6"/>
  <c r="D68" i="6"/>
  <c r="C68" i="6"/>
  <c r="N62" i="6"/>
  <c r="M62" i="6"/>
  <c r="L62" i="6"/>
  <c r="K62" i="6"/>
  <c r="J62" i="6"/>
  <c r="I62" i="6"/>
  <c r="H62" i="6"/>
  <c r="G62" i="6"/>
  <c r="F62" i="6"/>
  <c r="E62" i="6"/>
  <c r="D62" i="6"/>
  <c r="C62" i="6"/>
  <c r="F53" i="6"/>
  <c r="I52" i="6"/>
  <c r="H52" i="6"/>
  <c r="H53" i="6" s="1"/>
  <c r="G52" i="6"/>
  <c r="G53" i="6" s="1"/>
  <c r="F52" i="6"/>
  <c r="E52" i="6"/>
  <c r="E53" i="6" s="1"/>
  <c r="D52" i="6"/>
  <c r="D53" i="6" s="1"/>
  <c r="C52" i="6"/>
  <c r="C53" i="6" s="1"/>
  <c r="N46" i="6"/>
  <c r="M46" i="6"/>
  <c r="L46" i="6"/>
  <c r="K46" i="6"/>
  <c r="J46" i="6"/>
  <c r="I46" i="6"/>
  <c r="H46" i="6"/>
  <c r="G46" i="6"/>
  <c r="F46" i="6"/>
  <c r="E46" i="6"/>
  <c r="D46" i="6"/>
  <c r="C46" i="6"/>
  <c r="N40" i="6"/>
  <c r="M40" i="6"/>
  <c r="L40" i="6"/>
  <c r="K40" i="6"/>
  <c r="J40" i="6"/>
  <c r="I40" i="6"/>
  <c r="H40" i="6"/>
  <c r="G40" i="6"/>
  <c r="F40" i="6"/>
  <c r="E40" i="6"/>
  <c r="D40" i="6"/>
  <c r="C40" i="6"/>
  <c r="N34" i="6"/>
  <c r="M34" i="6"/>
  <c r="L34" i="6"/>
  <c r="K34" i="6"/>
  <c r="J34" i="6"/>
  <c r="I34" i="6"/>
  <c r="H34" i="6"/>
  <c r="G34" i="6"/>
  <c r="F34" i="6"/>
  <c r="E34" i="6"/>
  <c r="D34" i="6"/>
  <c r="C34" i="6"/>
  <c r="H31" i="6"/>
  <c r="G31" i="6"/>
  <c r="E31" i="6"/>
  <c r="H29" i="6"/>
  <c r="H12" i="8" s="1"/>
  <c r="G29" i="6"/>
  <c r="G12" i="8" s="1"/>
  <c r="F29" i="6"/>
  <c r="F12" i="8" s="1"/>
  <c r="E29" i="6"/>
  <c r="E12" i="8" s="1"/>
  <c r="D29" i="6"/>
  <c r="C29" i="6"/>
  <c r="N23" i="6"/>
  <c r="M23" i="6"/>
  <c r="L23" i="6"/>
  <c r="K23" i="6"/>
  <c r="J23" i="6"/>
  <c r="I23" i="6"/>
  <c r="H23" i="6"/>
  <c r="G23" i="6"/>
  <c r="F23" i="6"/>
  <c r="E23" i="6"/>
  <c r="D23" i="6"/>
  <c r="C23" i="6"/>
  <c r="N17" i="6"/>
  <c r="M17" i="6"/>
  <c r="L17" i="6"/>
  <c r="K17" i="6"/>
  <c r="J17" i="6"/>
  <c r="I17" i="6"/>
  <c r="H17" i="6"/>
  <c r="G17" i="6"/>
  <c r="F17" i="6"/>
  <c r="E17" i="6"/>
  <c r="D17" i="6"/>
  <c r="C17" i="6"/>
  <c r="N11" i="6"/>
  <c r="M11" i="6"/>
  <c r="L11" i="6"/>
  <c r="K11" i="6"/>
  <c r="J11" i="6"/>
  <c r="I11" i="6"/>
  <c r="H11" i="6"/>
  <c r="G11" i="6"/>
  <c r="F11" i="6"/>
  <c r="E11" i="6"/>
  <c r="D11" i="6"/>
  <c r="C11" i="6"/>
  <c r="E8" i="6"/>
  <c r="G7" i="6"/>
  <c r="G9" i="7" s="1"/>
  <c r="F7" i="6"/>
  <c r="E7" i="6"/>
  <c r="D7" i="6"/>
  <c r="D9" i="7" s="1"/>
  <c r="D10" i="7" s="1"/>
  <c r="C7" i="6"/>
  <c r="C9" i="7" s="1"/>
  <c r="F6" i="6"/>
  <c r="E6" i="6"/>
  <c r="D6" i="6"/>
  <c r="D8" i="6" s="1"/>
  <c r="C6" i="6"/>
  <c r="C8" i="6" s="1"/>
  <c r="M224" i="5"/>
  <c r="L224" i="5"/>
  <c r="K224" i="5"/>
  <c r="J224" i="5"/>
  <c r="I224" i="5"/>
  <c r="H224" i="5"/>
  <c r="G224" i="5"/>
  <c r="F224" i="5"/>
  <c r="E224" i="5"/>
  <c r="D224" i="5"/>
  <c r="C224" i="5"/>
  <c r="B224" i="5"/>
  <c r="E219" i="5"/>
  <c r="E241" i="5" s="1"/>
  <c r="D219" i="5"/>
  <c r="D241" i="5" s="1"/>
  <c r="C219" i="5"/>
  <c r="C241" i="5" s="1"/>
  <c r="B219" i="5"/>
  <c r="B241" i="5" s="1"/>
  <c r="M218" i="5"/>
  <c r="L218" i="5"/>
  <c r="K218" i="5"/>
  <c r="J218" i="5"/>
  <c r="I218" i="5"/>
  <c r="H218" i="5"/>
  <c r="G218" i="5"/>
  <c r="F218" i="5"/>
  <c r="E218" i="5"/>
  <c r="D218" i="5"/>
  <c r="C218" i="5"/>
  <c r="B218" i="5"/>
  <c r="M217" i="5"/>
  <c r="L217" i="5"/>
  <c r="K217" i="5"/>
  <c r="J217" i="5"/>
  <c r="I217" i="5"/>
  <c r="H217" i="5"/>
  <c r="D217" i="5"/>
  <c r="C217" i="5"/>
  <c r="B217" i="5"/>
  <c r="M216" i="5"/>
  <c r="L216" i="5"/>
  <c r="K216" i="5"/>
  <c r="J216" i="5"/>
  <c r="J240" i="5" s="1"/>
  <c r="I216" i="5"/>
  <c r="I240" i="5" s="1"/>
  <c r="H216" i="5"/>
  <c r="H240" i="5" s="1"/>
  <c r="H242" i="5" s="1"/>
  <c r="G216" i="5"/>
  <c r="G240" i="5" s="1"/>
  <c r="F216" i="5"/>
  <c r="F240" i="5" s="1"/>
  <c r="E216" i="5"/>
  <c r="E240" i="5" s="1"/>
  <c r="D216" i="5"/>
  <c r="D240" i="5" s="1"/>
  <c r="C216" i="5"/>
  <c r="C240" i="5" s="1"/>
  <c r="B216" i="5"/>
  <c r="B240" i="5" s="1"/>
  <c r="M215" i="5"/>
  <c r="L215" i="5"/>
  <c r="K215" i="5"/>
  <c r="J215" i="5"/>
  <c r="I215" i="5"/>
  <c r="H215" i="5"/>
  <c r="G215" i="5"/>
  <c r="F215" i="5"/>
  <c r="E215" i="5"/>
  <c r="D215" i="5"/>
  <c r="C215" i="5"/>
  <c r="B215" i="5"/>
  <c r="M214" i="5"/>
  <c r="L214" i="5"/>
  <c r="K214" i="5"/>
  <c r="J214" i="5"/>
  <c r="I214" i="5"/>
  <c r="H214" i="5"/>
  <c r="G214" i="5"/>
  <c r="F214" i="5"/>
  <c r="E214" i="5"/>
  <c r="D214" i="5"/>
  <c r="C214" i="5"/>
  <c r="B214" i="5"/>
  <c r="M213" i="5"/>
  <c r="L213" i="5"/>
  <c r="K213" i="5"/>
  <c r="J213" i="5"/>
  <c r="I213" i="5"/>
  <c r="H213" i="5"/>
  <c r="G213" i="5"/>
  <c r="F213" i="5"/>
  <c r="E213" i="5"/>
  <c r="D213" i="5"/>
  <c r="C213" i="5"/>
  <c r="B213" i="5"/>
  <c r="M212" i="5"/>
  <c r="L212" i="5"/>
  <c r="K212" i="5"/>
  <c r="J212" i="5"/>
  <c r="I212" i="5"/>
  <c r="H212" i="5"/>
  <c r="G212" i="5"/>
  <c r="F212" i="5"/>
  <c r="E212" i="5"/>
  <c r="D212" i="5"/>
  <c r="C212" i="5"/>
  <c r="B212" i="5"/>
  <c r="M207" i="5"/>
  <c r="L207" i="5"/>
  <c r="K207" i="5"/>
  <c r="J207" i="5"/>
  <c r="I207" i="5"/>
  <c r="H207" i="5"/>
  <c r="G207" i="5"/>
  <c r="F207" i="5"/>
  <c r="E207" i="5"/>
  <c r="D207" i="5"/>
  <c r="C207" i="5"/>
  <c r="B207" i="5"/>
  <c r="M190" i="5"/>
  <c r="L190" i="5"/>
  <c r="K190" i="5"/>
  <c r="J190" i="5"/>
  <c r="I190" i="5"/>
  <c r="H190" i="5"/>
  <c r="G190" i="5"/>
  <c r="F190" i="5"/>
  <c r="E190" i="5"/>
  <c r="D190" i="5"/>
  <c r="C190" i="5"/>
  <c r="B190" i="5"/>
  <c r="M169" i="5"/>
  <c r="L169" i="5"/>
  <c r="K169" i="5"/>
  <c r="J169" i="5"/>
  <c r="I169" i="5"/>
  <c r="H169" i="5"/>
  <c r="G169" i="5"/>
  <c r="F169" i="5"/>
  <c r="E169" i="5"/>
  <c r="D169" i="5"/>
  <c r="C169" i="5"/>
  <c r="B169" i="5"/>
  <c r="E164" i="5"/>
  <c r="D164" i="5"/>
  <c r="C164" i="5"/>
  <c r="B164" i="5"/>
  <c r="M163" i="5"/>
  <c r="L163" i="5"/>
  <c r="K163" i="5"/>
  <c r="J163" i="5"/>
  <c r="I163" i="5"/>
  <c r="H163" i="5"/>
  <c r="G163" i="5"/>
  <c r="F163" i="5"/>
  <c r="E163" i="5"/>
  <c r="D163" i="5"/>
  <c r="C163" i="5"/>
  <c r="B163" i="5"/>
  <c r="M162" i="5"/>
  <c r="L162" i="5"/>
  <c r="K162" i="5"/>
  <c r="J162" i="5"/>
  <c r="D162" i="5"/>
  <c r="C162" i="5"/>
  <c r="M161" i="5"/>
  <c r="L161" i="5"/>
  <c r="K161" i="5"/>
  <c r="J161" i="5"/>
  <c r="I161" i="5"/>
  <c r="H161" i="5"/>
  <c r="G161" i="5"/>
  <c r="F161" i="5"/>
  <c r="E161" i="5"/>
  <c r="D161" i="5"/>
  <c r="C161" i="5"/>
  <c r="B161" i="5"/>
  <c r="M157" i="5"/>
  <c r="L157" i="5"/>
  <c r="K157" i="5"/>
  <c r="J157" i="5"/>
  <c r="I157" i="5"/>
  <c r="H157" i="5"/>
  <c r="G157" i="5"/>
  <c r="F157" i="5"/>
  <c r="E157" i="5"/>
  <c r="D157" i="5"/>
  <c r="C157" i="5"/>
  <c r="B157" i="5"/>
  <c r="M145" i="5"/>
  <c r="L145" i="5"/>
  <c r="K145" i="5"/>
  <c r="J145" i="5"/>
  <c r="I145" i="5"/>
  <c r="H145" i="5"/>
  <c r="G145" i="5"/>
  <c r="F145" i="5"/>
  <c r="E145" i="5"/>
  <c r="D145" i="5"/>
  <c r="C145" i="5"/>
  <c r="B145" i="5"/>
  <c r="M132" i="5"/>
  <c r="L132" i="5"/>
  <c r="K132" i="5"/>
  <c r="J132" i="5"/>
  <c r="I132" i="5"/>
  <c r="H132" i="5"/>
  <c r="G132" i="5"/>
  <c r="F132" i="5"/>
  <c r="E132" i="5"/>
  <c r="D132" i="5"/>
  <c r="C132" i="5"/>
  <c r="B132" i="5"/>
  <c r="E127" i="5"/>
  <c r="D127" i="5"/>
  <c r="C127" i="5"/>
  <c r="B127" i="5"/>
  <c r="M126" i="5"/>
  <c r="L126" i="5"/>
  <c r="K126" i="5"/>
  <c r="J126" i="5"/>
  <c r="I126" i="5"/>
  <c r="H126" i="5"/>
  <c r="G126" i="5"/>
  <c r="F126" i="5"/>
  <c r="E126" i="5"/>
  <c r="D126" i="5"/>
  <c r="C126" i="5"/>
  <c r="B126" i="5"/>
  <c r="M125" i="5"/>
  <c r="L125" i="5"/>
  <c r="K125" i="5"/>
  <c r="J125" i="5"/>
  <c r="I125" i="5"/>
  <c r="H125" i="5"/>
  <c r="G125" i="5"/>
  <c r="D125" i="5"/>
  <c r="C125" i="5"/>
  <c r="B125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M84" i="5"/>
  <c r="L84" i="5"/>
  <c r="K84" i="5"/>
  <c r="J84" i="5"/>
  <c r="I84" i="5"/>
  <c r="H84" i="5"/>
  <c r="G84" i="5"/>
  <c r="F84" i="5"/>
  <c r="E84" i="5"/>
  <c r="D84" i="5"/>
  <c r="C84" i="5"/>
  <c r="B84" i="5"/>
  <c r="E79" i="5"/>
  <c r="D79" i="5"/>
  <c r="C79" i="5"/>
  <c r="B79" i="5"/>
  <c r="M78" i="5"/>
  <c r="L78" i="5"/>
  <c r="K78" i="5"/>
  <c r="J78" i="5"/>
  <c r="I78" i="5"/>
  <c r="H78" i="5"/>
  <c r="G78" i="5"/>
  <c r="F78" i="5"/>
  <c r="E78" i="5"/>
  <c r="D78" i="5"/>
  <c r="B78" i="5"/>
  <c r="M77" i="5"/>
  <c r="L77" i="5"/>
  <c r="D77" i="5"/>
  <c r="C77" i="5"/>
  <c r="B77" i="5"/>
  <c r="M76" i="5"/>
  <c r="L76" i="5"/>
  <c r="K76" i="5"/>
  <c r="J76" i="5"/>
  <c r="I76" i="5"/>
  <c r="H76" i="5"/>
  <c r="G76" i="5"/>
  <c r="F76" i="5"/>
  <c r="E76" i="5"/>
  <c r="D76" i="5"/>
  <c r="C76" i="5"/>
  <c r="B76" i="5"/>
  <c r="M72" i="5"/>
  <c r="L72" i="5"/>
  <c r="K72" i="5"/>
  <c r="J72" i="5"/>
  <c r="I72" i="5"/>
  <c r="H72" i="5"/>
  <c r="G72" i="5"/>
  <c r="F72" i="5"/>
  <c r="E72" i="5"/>
  <c r="D72" i="5"/>
  <c r="C72" i="5"/>
  <c r="B72" i="5"/>
  <c r="M56" i="5"/>
  <c r="L56" i="5"/>
  <c r="K56" i="5"/>
  <c r="J56" i="5"/>
  <c r="I56" i="5"/>
  <c r="H56" i="5"/>
  <c r="G56" i="5"/>
  <c r="F56" i="5"/>
  <c r="E56" i="5"/>
  <c r="D56" i="5"/>
  <c r="C56" i="5"/>
  <c r="B56" i="5"/>
  <c r="M38" i="5"/>
  <c r="L38" i="5"/>
  <c r="K38" i="5"/>
  <c r="J38" i="5"/>
  <c r="I38" i="5"/>
  <c r="H38" i="5"/>
  <c r="G38" i="5"/>
  <c r="E38" i="5"/>
  <c r="D38" i="5"/>
  <c r="C38" i="5"/>
  <c r="B38" i="5"/>
  <c r="E33" i="5"/>
  <c r="D33" i="5"/>
  <c r="C33" i="5"/>
  <c r="B33" i="5"/>
  <c r="M32" i="5"/>
  <c r="L32" i="5"/>
  <c r="K32" i="5"/>
  <c r="J32" i="5"/>
  <c r="I32" i="5"/>
  <c r="H32" i="5"/>
  <c r="G32" i="5"/>
  <c r="F32" i="5"/>
  <c r="E32" i="5"/>
  <c r="D32" i="5"/>
  <c r="C32" i="5"/>
  <c r="B32" i="5"/>
  <c r="M31" i="5"/>
  <c r="L31" i="5"/>
  <c r="K31" i="5"/>
  <c r="J31" i="5"/>
  <c r="I31" i="5"/>
  <c r="H31" i="5"/>
  <c r="G31" i="5"/>
  <c r="F31" i="5"/>
  <c r="E31" i="5"/>
  <c r="D31" i="5"/>
  <c r="C31" i="5"/>
  <c r="B31" i="5"/>
  <c r="M30" i="5"/>
  <c r="L30" i="5"/>
  <c r="K30" i="5"/>
  <c r="J30" i="5"/>
  <c r="I30" i="5"/>
  <c r="H30" i="5"/>
  <c r="G30" i="5"/>
  <c r="F30" i="5"/>
  <c r="E30" i="5"/>
  <c r="D30" i="5"/>
  <c r="C30" i="5"/>
  <c r="B30" i="5"/>
  <c r="M26" i="5"/>
  <c r="L26" i="5"/>
  <c r="K26" i="5"/>
  <c r="J26" i="5"/>
  <c r="I26" i="5"/>
  <c r="H26" i="5"/>
  <c r="G26" i="5"/>
  <c r="F26" i="5"/>
  <c r="E26" i="5"/>
  <c r="D26" i="5"/>
  <c r="C26" i="5"/>
  <c r="B26" i="5"/>
  <c r="M14" i="5"/>
  <c r="L14" i="5"/>
  <c r="K14" i="5"/>
  <c r="J14" i="5"/>
  <c r="I14" i="5"/>
  <c r="H14" i="5"/>
  <c r="G14" i="5"/>
  <c r="F14" i="5"/>
  <c r="E14" i="5"/>
  <c r="D14" i="5"/>
  <c r="C14" i="5"/>
  <c r="AL119" i="4"/>
  <c r="AK119" i="4"/>
  <c r="AJ119" i="4"/>
  <c r="AI119" i="4"/>
  <c r="AH119" i="4"/>
  <c r="AG119" i="4"/>
  <c r="AR118" i="4"/>
  <c r="AR120" i="4" s="1"/>
  <c r="AQ118" i="4"/>
  <c r="AQ120" i="4" s="1"/>
  <c r="AP118" i="4"/>
  <c r="AP120" i="4" s="1"/>
  <c r="AO118" i="4"/>
  <c r="AO120" i="4" s="1"/>
  <c r="AN118" i="4"/>
  <c r="AN120" i="4" s="1"/>
  <c r="AM118" i="4"/>
  <c r="AM120" i="4" s="1"/>
  <c r="AL118" i="4"/>
  <c r="AK118" i="4"/>
  <c r="AJ118" i="4"/>
  <c r="AJ120" i="4" s="1"/>
  <c r="AI118" i="4"/>
  <c r="AH118" i="4"/>
  <c r="AG118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S116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S111" i="4"/>
  <c r="AS110" i="4"/>
  <c r="AS109" i="4"/>
  <c r="AS108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AS103" i="4"/>
  <c r="AD103" i="4"/>
  <c r="AD104" i="4" s="1"/>
  <c r="O103" i="4"/>
  <c r="AS102" i="4"/>
  <c r="AS104" i="4" s="1"/>
  <c r="AD102" i="4"/>
  <c r="O102" i="4"/>
  <c r="AS101" i="4"/>
  <c r="AD101" i="4"/>
  <c r="L101" i="4"/>
  <c r="K101" i="4"/>
  <c r="J101" i="4"/>
  <c r="I101" i="4"/>
  <c r="H101" i="4"/>
  <c r="H23" i="3" s="1"/>
  <c r="G101" i="4"/>
  <c r="F101" i="4"/>
  <c r="E101" i="4"/>
  <c r="E23" i="3" s="1"/>
  <c r="D101" i="4"/>
  <c r="C101" i="4"/>
  <c r="AS100" i="4"/>
  <c r="AD100" i="4"/>
  <c r="O100" i="4"/>
  <c r="N96" i="4"/>
  <c r="M96" i="4"/>
  <c r="L96" i="4"/>
  <c r="K96" i="4"/>
  <c r="J96" i="4"/>
  <c r="I96" i="4"/>
  <c r="H96" i="4"/>
  <c r="G96" i="4"/>
  <c r="F96" i="4"/>
  <c r="E96" i="4"/>
  <c r="D96" i="4"/>
  <c r="C96" i="4"/>
  <c r="O95" i="4"/>
  <c r="O94" i="4"/>
  <c r="O93" i="4"/>
  <c r="BE83" i="4"/>
  <c r="AZ83" i="4"/>
  <c r="BI82" i="4"/>
  <c r="BF82" i="4"/>
  <c r="BD81" i="4"/>
  <c r="BD80" i="4"/>
  <c r="BD79" i="4"/>
  <c r="BD78" i="4"/>
  <c r="BD77" i="4"/>
  <c r="BD76" i="4"/>
  <c r="BD75" i="4"/>
  <c r="BD74" i="4"/>
  <c r="BD73" i="4"/>
  <c r="BD72" i="4"/>
  <c r="AZ69" i="4"/>
  <c r="BE68" i="4"/>
  <c r="CB67" i="4"/>
  <c r="BY67" i="4"/>
  <c r="BV67" i="4"/>
  <c r="BP67" i="4"/>
  <c r="BM67" i="4"/>
  <c r="BJ67" i="4"/>
  <c r="BG67" i="4"/>
  <c r="BD67" i="4"/>
  <c r="BA67" i="4"/>
  <c r="AX67" i="4"/>
  <c r="CB66" i="4"/>
  <c r="BY66" i="4"/>
  <c r="BV66" i="4"/>
  <c r="BP66" i="4"/>
  <c r="BM66" i="4"/>
  <c r="BJ66" i="4"/>
  <c r="BG66" i="4"/>
  <c r="BD66" i="4"/>
  <c r="BA66" i="4"/>
  <c r="AX66" i="4"/>
  <c r="CB65" i="4"/>
  <c r="BY65" i="4"/>
  <c r="BV65" i="4"/>
  <c r="BP65" i="4"/>
  <c r="BM65" i="4"/>
  <c r="BJ65" i="4"/>
  <c r="BG65" i="4"/>
  <c r="BD65" i="4"/>
  <c r="BA65" i="4"/>
  <c r="AX65" i="4"/>
  <c r="CB64" i="4"/>
  <c r="BY64" i="4"/>
  <c r="BV64" i="4"/>
  <c r="BP64" i="4"/>
  <c r="BM64" i="4"/>
  <c r="BJ64" i="4"/>
  <c r="BG64" i="4"/>
  <c r="BD64" i="4"/>
  <c r="BA64" i="4"/>
  <c r="AX64" i="4"/>
  <c r="CB63" i="4"/>
  <c r="BY63" i="4"/>
  <c r="BV63" i="4"/>
  <c r="BP63" i="4"/>
  <c r="BM63" i="4"/>
  <c r="BJ63" i="4"/>
  <c r="BG63" i="4"/>
  <c r="BD63" i="4"/>
  <c r="BA63" i="4"/>
  <c r="AX63" i="4"/>
  <c r="CB62" i="4"/>
  <c r="BY62" i="4"/>
  <c r="BV62" i="4"/>
  <c r="BP62" i="4"/>
  <c r="BM62" i="4"/>
  <c r="BJ62" i="4"/>
  <c r="BG62" i="4"/>
  <c r="BD62" i="4"/>
  <c r="BA62" i="4"/>
  <c r="AX62" i="4"/>
  <c r="CB61" i="4"/>
  <c r="BY61" i="4"/>
  <c r="BV61" i="4"/>
  <c r="BP61" i="4"/>
  <c r="BM61" i="4"/>
  <c r="BJ61" i="4"/>
  <c r="BG61" i="4"/>
  <c r="BD61" i="4"/>
  <c r="BA61" i="4"/>
  <c r="AX61" i="4"/>
  <c r="CB60" i="4"/>
  <c r="BY60" i="4"/>
  <c r="BV60" i="4"/>
  <c r="BP60" i="4"/>
  <c r="BM60" i="4"/>
  <c r="BJ60" i="4"/>
  <c r="BG60" i="4"/>
  <c r="BD60" i="4"/>
  <c r="BA60" i="4"/>
  <c r="AX60" i="4"/>
  <c r="CB59" i="4"/>
  <c r="BY59" i="4"/>
  <c r="BV59" i="4"/>
  <c r="BP59" i="4"/>
  <c r="BM59" i="4"/>
  <c r="BJ59" i="4"/>
  <c r="BG59" i="4"/>
  <c r="BD59" i="4"/>
  <c r="BA59" i="4"/>
  <c r="AX59" i="4"/>
  <c r="G59" i="4"/>
  <c r="CB58" i="4"/>
  <c r="BY58" i="4"/>
  <c r="BV58" i="4"/>
  <c r="BP58" i="4"/>
  <c r="BM58" i="4"/>
  <c r="BJ58" i="4"/>
  <c r="BG58" i="4"/>
  <c r="BD58" i="4"/>
  <c r="BA58" i="4"/>
  <c r="AX58" i="4"/>
  <c r="L58" i="4"/>
  <c r="G58" i="4"/>
  <c r="G57" i="4"/>
  <c r="O56" i="4"/>
  <c r="AS55" i="4"/>
  <c r="AN55" i="4"/>
  <c r="AH55" i="4"/>
  <c r="AI55" i="4" s="1"/>
  <c r="AC55" i="4"/>
  <c r="AD55" i="4" s="1"/>
  <c r="X55" i="4"/>
  <c r="Y55" i="4" s="1"/>
  <c r="T55" i="4"/>
  <c r="O55" i="4"/>
  <c r="AS54" i="4"/>
  <c r="AN54" i="4"/>
  <c r="AI54" i="4"/>
  <c r="AD54" i="4"/>
  <c r="Y54" i="4"/>
  <c r="T54" i="4"/>
  <c r="O54" i="4"/>
  <c r="I44" i="4" s="1"/>
  <c r="AS53" i="4"/>
  <c r="AN53" i="4"/>
  <c r="AI53" i="4"/>
  <c r="AD53" i="4"/>
  <c r="Y53" i="4"/>
  <c r="T53" i="4"/>
  <c r="O53" i="4"/>
  <c r="BE52" i="4"/>
  <c r="AS52" i="4"/>
  <c r="AN52" i="4"/>
  <c r="AI52" i="4"/>
  <c r="AD52" i="4"/>
  <c r="Y52" i="4"/>
  <c r="T52" i="4"/>
  <c r="O52" i="4"/>
  <c r="AS51" i="4"/>
  <c r="AN51" i="4"/>
  <c r="AI51" i="4"/>
  <c r="AD51" i="4"/>
  <c r="Y51" i="4"/>
  <c r="T51" i="4"/>
  <c r="O51" i="4"/>
  <c r="CE50" i="4"/>
  <c r="CB50" i="4"/>
  <c r="BY50" i="4"/>
  <c r="BV50" i="4"/>
  <c r="BS50" i="4"/>
  <c r="BP50" i="4"/>
  <c r="BM50" i="4"/>
  <c r="BJ50" i="4"/>
  <c r="BG50" i="4"/>
  <c r="BD50" i="4"/>
  <c r="BA50" i="4"/>
  <c r="AX50" i="4"/>
  <c r="AS50" i="4"/>
  <c r="AN50" i="4"/>
  <c r="AI50" i="4"/>
  <c r="AD50" i="4"/>
  <c r="Y50" i="4"/>
  <c r="T50" i="4"/>
  <c r="O50" i="4"/>
  <c r="CE49" i="4"/>
  <c r="CB49" i="4"/>
  <c r="BY49" i="4"/>
  <c r="BV49" i="4"/>
  <c r="BS49" i="4"/>
  <c r="BP49" i="4"/>
  <c r="BM49" i="4"/>
  <c r="BJ49" i="4"/>
  <c r="BG49" i="4"/>
  <c r="BD49" i="4"/>
  <c r="BA49" i="4"/>
  <c r="AX49" i="4"/>
  <c r="AS49" i="4"/>
  <c r="AN49" i="4"/>
  <c r="AI49" i="4"/>
  <c r="AD49" i="4"/>
  <c r="Y49" i="4"/>
  <c r="T49" i="4"/>
  <c r="O49" i="4"/>
  <c r="B49" i="4"/>
  <c r="B50" i="4" s="1"/>
  <c r="B51" i="4" s="1"/>
  <c r="B52" i="4" s="1"/>
  <c r="B53" i="4" s="1"/>
  <c r="B54" i="4" s="1"/>
  <c r="B55" i="4" s="1"/>
  <c r="B56" i="4" s="1"/>
  <c r="CE48" i="4"/>
  <c r="CB48" i="4"/>
  <c r="BY48" i="4"/>
  <c r="BV48" i="4"/>
  <c r="BS48" i="4"/>
  <c r="BP48" i="4"/>
  <c r="BM48" i="4"/>
  <c r="BJ48" i="4"/>
  <c r="BG48" i="4"/>
  <c r="BD48" i="4"/>
  <c r="BA48" i="4"/>
  <c r="AX48" i="4"/>
  <c r="AS48" i="4"/>
  <c r="AN48" i="4"/>
  <c r="AI48" i="4"/>
  <c r="AD48" i="4"/>
  <c r="Y48" i="4"/>
  <c r="T48" i="4"/>
  <c r="O48" i="4"/>
  <c r="CE47" i="4"/>
  <c r="CB47" i="4"/>
  <c r="BY47" i="4"/>
  <c r="BV47" i="4"/>
  <c r="BS47" i="4"/>
  <c r="BP47" i="4"/>
  <c r="BM47" i="4"/>
  <c r="BJ47" i="4"/>
  <c r="BG47" i="4"/>
  <c r="BD47" i="4"/>
  <c r="BA47" i="4"/>
  <c r="AX47" i="4"/>
  <c r="AS47" i="4"/>
  <c r="AN47" i="4"/>
  <c r="AI47" i="4"/>
  <c r="AD47" i="4"/>
  <c r="Y47" i="4"/>
  <c r="T47" i="4"/>
  <c r="CE46" i="4"/>
  <c r="CB46" i="4"/>
  <c r="BY46" i="4"/>
  <c r="BV46" i="4"/>
  <c r="BS46" i="4"/>
  <c r="BP46" i="4"/>
  <c r="BM46" i="4"/>
  <c r="BJ46" i="4"/>
  <c r="BG46" i="4"/>
  <c r="BD46" i="4"/>
  <c r="BA46" i="4"/>
  <c r="AX46" i="4"/>
  <c r="AS46" i="4"/>
  <c r="AN46" i="4"/>
  <c r="AI46" i="4"/>
  <c r="AD46" i="4"/>
  <c r="Y46" i="4"/>
  <c r="T46" i="4"/>
  <c r="CE45" i="4"/>
  <c r="CB45" i="4"/>
  <c r="BY45" i="4"/>
  <c r="BV45" i="4"/>
  <c r="BS45" i="4"/>
  <c r="BP45" i="4"/>
  <c r="BM45" i="4"/>
  <c r="BJ45" i="4"/>
  <c r="BG45" i="4"/>
  <c r="BD45" i="4"/>
  <c r="BA45" i="4"/>
  <c r="AX45" i="4"/>
  <c r="AS45" i="4"/>
  <c r="AN45" i="4"/>
  <c r="AI45" i="4"/>
  <c r="AD45" i="4"/>
  <c r="Y45" i="4"/>
  <c r="T45" i="4"/>
  <c r="CE44" i="4"/>
  <c r="CB44" i="4"/>
  <c r="BY44" i="4"/>
  <c r="BV44" i="4"/>
  <c r="BS44" i="4"/>
  <c r="BP44" i="4"/>
  <c r="BM44" i="4"/>
  <c r="BJ44" i="4"/>
  <c r="BG44" i="4"/>
  <c r="BD44" i="4"/>
  <c r="BA44" i="4"/>
  <c r="AX44" i="4"/>
  <c r="AS44" i="4"/>
  <c r="AN44" i="4"/>
  <c r="AI44" i="4"/>
  <c r="AD44" i="4"/>
  <c r="Y44" i="4"/>
  <c r="T44" i="4"/>
  <c r="CE43" i="4"/>
  <c r="CB43" i="4"/>
  <c r="BY43" i="4"/>
  <c r="BV43" i="4"/>
  <c r="BS43" i="4"/>
  <c r="BP43" i="4"/>
  <c r="BM43" i="4"/>
  <c r="BJ43" i="4"/>
  <c r="BG43" i="4"/>
  <c r="BD43" i="4"/>
  <c r="BA43" i="4"/>
  <c r="AX43" i="4"/>
  <c r="AS43" i="4"/>
  <c r="AN43" i="4"/>
  <c r="AI43" i="4"/>
  <c r="AD43" i="4"/>
  <c r="Y43" i="4"/>
  <c r="T43" i="4"/>
  <c r="CE42" i="4"/>
  <c r="CB42" i="4"/>
  <c r="BY42" i="4"/>
  <c r="BV42" i="4"/>
  <c r="BS42" i="4"/>
  <c r="BP42" i="4"/>
  <c r="BM42" i="4"/>
  <c r="BJ42" i="4"/>
  <c r="BG42" i="4"/>
  <c r="BD42" i="4"/>
  <c r="BA42" i="4"/>
  <c r="AX42" i="4"/>
  <c r="AS42" i="4"/>
  <c r="AN42" i="4"/>
  <c r="AI42" i="4"/>
  <c r="AD42" i="4"/>
  <c r="Y42" i="4"/>
  <c r="T42" i="4"/>
  <c r="CE41" i="4"/>
  <c r="CB41" i="4"/>
  <c r="BY41" i="4"/>
  <c r="BV41" i="4"/>
  <c r="BS41" i="4"/>
  <c r="BP41" i="4"/>
  <c r="BM41" i="4"/>
  <c r="BJ41" i="4"/>
  <c r="BG41" i="4"/>
  <c r="BD41" i="4"/>
  <c r="BA41" i="4"/>
  <c r="AX41" i="4"/>
  <c r="AS41" i="4"/>
  <c r="AN41" i="4"/>
  <c r="AI41" i="4"/>
  <c r="AD41" i="4"/>
  <c r="Y41" i="4"/>
  <c r="T41" i="4"/>
  <c r="AS40" i="4"/>
  <c r="AN40" i="4"/>
  <c r="AI40" i="4"/>
  <c r="AD40" i="4"/>
  <c r="Y40" i="4"/>
  <c r="T40" i="4"/>
  <c r="AS39" i="4"/>
  <c r="AN39" i="4"/>
  <c r="AI39" i="4"/>
  <c r="AD39" i="4"/>
  <c r="Y39" i="4"/>
  <c r="T39" i="4"/>
  <c r="AS38" i="4"/>
  <c r="AN38" i="4"/>
  <c r="AI38" i="4"/>
  <c r="AD38" i="4"/>
  <c r="Y38" i="4"/>
  <c r="T38" i="4"/>
  <c r="AS37" i="4"/>
  <c r="AN37" i="4"/>
  <c r="AI37" i="4"/>
  <c r="AD37" i="4"/>
  <c r="Y37" i="4"/>
  <c r="T37" i="4"/>
  <c r="AS36" i="4"/>
  <c r="AN36" i="4"/>
  <c r="AI36" i="4"/>
  <c r="AD36" i="4"/>
  <c r="Y36" i="4"/>
  <c r="T36" i="4"/>
  <c r="AS35" i="4"/>
  <c r="AN35" i="4"/>
  <c r="AI35" i="4"/>
  <c r="AD35" i="4"/>
  <c r="Y35" i="4"/>
  <c r="T35" i="4"/>
  <c r="CE34" i="4"/>
  <c r="CB34" i="4"/>
  <c r="BY34" i="4"/>
  <c r="BV34" i="4"/>
  <c r="BS34" i="4"/>
  <c r="BP34" i="4"/>
  <c r="BM34" i="4"/>
  <c r="BJ34" i="4"/>
  <c r="BG34" i="4"/>
  <c r="BD34" i="4"/>
  <c r="BA34" i="4"/>
  <c r="AX34" i="4"/>
  <c r="AS34" i="4"/>
  <c r="AN34" i="4"/>
  <c r="AI34" i="4"/>
  <c r="AD34" i="4"/>
  <c r="Y34" i="4"/>
  <c r="T34" i="4"/>
  <c r="CE33" i="4"/>
  <c r="CB33" i="4"/>
  <c r="BY33" i="4"/>
  <c r="BV33" i="4"/>
  <c r="BS33" i="4"/>
  <c r="BP33" i="4"/>
  <c r="BM33" i="4"/>
  <c r="BJ33" i="4"/>
  <c r="BG33" i="4"/>
  <c r="BD33" i="4"/>
  <c r="BA33" i="4"/>
  <c r="AX33" i="4"/>
  <c r="AS33" i="4"/>
  <c r="AN33" i="4"/>
  <c r="AI33" i="4"/>
  <c r="AD33" i="4"/>
  <c r="Y33" i="4"/>
  <c r="T33" i="4"/>
  <c r="CE32" i="4"/>
  <c r="CB32" i="4"/>
  <c r="BY32" i="4"/>
  <c r="BV32" i="4"/>
  <c r="BS32" i="4"/>
  <c r="BP32" i="4"/>
  <c r="BM32" i="4"/>
  <c r="BJ32" i="4"/>
  <c r="BG32" i="4"/>
  <c r="BD32" i="4"/>
  <c r="BA32" i="4"/>
  <c r="AX32" i="4"/>
  <c r="AS32" i="4"/>
  <c r="AN32" i="4"/>
  <c r="AI32" i="4"/>
  <c r="AD32" i="4"/>
  <c r="Y32" i="4"/>
  <c r="T32" i="4"/>
  <c r="CE31" i="4"/>
  <c r="CB31" i="4"/>
  <c r="BY31" i="4"/>
  <c r="BV31" i="4"/>
  <c r="BS31" i="4"/>
  <c r="BP31" i="4"/>
  <c r="BM31" i="4"/>
  <c r="BJ31" i="4"/>
  <c r="BG31" i="4"/>
  <c r="BD31" i="4"/>
  <c r="BA31" i="4"/>
  <c r="AX31" i="4"/>
  <c r="AS31" i="4"/>
  <c r="AN31" i="4"/>
  <c r="AI31" i="4"/>
  <c r="AD31" i="4"/>
  <c r="Y31" i="4"/>
  <c r="T31" i="4"/>
  <c r="CE30" i="4"/>
  <c r="CB30" i="4"/>
  <c r="BY30" i="4"/>
  <c r="BV30" i="4"/>
  <c r="BS30" i="4"/>
  <c r="BP30" i="4"/>
  <c r="BM30" i="4"/>
  <c r="BJ30" i="4"/>
  <c r="BG30" i="4"/>
  <c r="BD30" i="4"/>
  <c r="BA30" i="4"/>
  <c r="AX30" i="4"/>
  <c r="AS30" i="4"/>
  <c r="AN30" i="4"/>
  <c r="AI30" i="4"/>
  <c r="AD30" i="4"/>
  <c r="Y30" i="4"/>
  <c r="T30" i="4"/>
  <c r="CE29" i="4"/>
  <c r="CB29" i="4"/>
  <c r="BY29" i="4"/>
  <c r="BV29" i="4"/>
  <c r="BS29" i="4"/>
  <c r="BP29" i="4"/>
  <c r="BM29" i="4"/>
  <c r="BJ29" i="4"/>
  <c r="BG29" i="4"/>
  <c r="BD29" i="4"/>
  <c r="BA29" i="4"/>
  <c r="AX29" i="4"/>
  <c r="AS29" i="4"/>
  <c r="AN29" i="4"/>
  <c r="AI29" i="4"/>
  <c r="AD29" i="4"/>
  <c r="Y29" i="4"/>
  <c r="T29" i="4"/>
  <c r="CE28" i="4"/>
  <c r="CB28" i="4"/>
  <c r="BY28" i="4"/>
  <c r="BV28" i="4"/>
  <c r="BS28" i="4"/>
  <c r="BP28" i="4"/>
  <c r="BM28" i="4"/>
  <c r="BJ28" i="4"/>
  <c r="BG28" i="4"/>
  <c r="BD28" i="4"/>
  <c r="BA28" i="4"/>
  <c r="AX28" i="4"/>
  <c r="AS28" i="4"/>
  <c r="AN28" i="4"/>
  <c r="AI28" i="4"/>
  <c r="AD28" i="4"/>
  <c r="Y28" i="4"/>
  <c r="T28" i="4"/>
  <c r="CE27" i="4"/>
  <c r="CB27" i="4"/>
  <c r="BY27" i="4"/>
  <c r="BV27" i="4"/>
  <c r="BS27" i="4"/>
  <c r="BP27" i="4"/>
  <c r="BM27" i="4"/>
  <c r="BJ27" i="4"/>
  <c r="BG27" i="4"/>
  <c r="BD27" i="4"/>
  <c r="BA27" i="4"/>
  <c r="AX27" i="4"/>
  <c r="AS27" i="4"/>
  <c r="AN27" i="4"/>
  <c r="AI27" i="4"/>
  <c r="AD27" i="4"/>
  <c r="Y27" i="4"/>
  <c r="T27" i="4"/>
  <c r="CE26" i="4"/>
  <c r="CB26" i="4"/>
  <c r="BY26" i="4"/>
  <c r="BV26" i="4"/>
  <c r="BS26" i="4"/>
  <c r="BP26" i="4"/>
  <c r="BM26" i="4"/>
  <c r="BJ26" i="4"/>
  <c r="BG26" i="4"/>
  <c r="BD26" i="4"/>
  <c r="BA26" i="4"/>
  <c r="AX26" i="4"/>
  <c r="AS26" i="4"/>
  <c r="AN26" i="4"/>
  <c r="AI26" i="4"/>
  <c r="AD26" i="4"/>
  <c r="Y26" i="4"/>
  <c r="T26" i="4"/>
  <c r="CE25" i="4"/>
  <c r="CB25" i="4"/>
  <c r="BY25" i="4"/>
  <c r="BV25" i="4"/>
  <c r="BS25" i="4"/>
  <c r="BP25" i="4"/>
  <c r="BM25" i="4"/>
  <c r="BJ25" i="4"/>
  <c r="BG25" i="4"/>
  <c r="BD25" i="4"/>
  <c r="BA25" i="4"/>
  <c r="AX25" i="4"/>
  <c r="AS25" i="4"/>
  <c r="AN25" i="4"/>
  <c r="AI25" i="4"/>
  <c r="AD25" i="4"/>
  <c r="Y25" i="4"/>
  <c r="T25" i="4"/>
  <c r="AS24" i="4"/>
  <c r="AN24" i="4"/>
  <c r="AI24" i="4"/>
  <c r="AD24" i="4"/>
  <c r="Y24" i="4"/>
  <c r="T24" i="4"/>
  <c r="AS23" i="4"/>
  <c r="AN23" i="4"/>
  <c r="AI23" i="4"/>
  <c r="AD23" i="4"/>
  <c r="Y23" i="4"/>
  <c r="T23" i="4"/>
  <c r="AS22" i="4"/>
  <c r="AN22" i="4"/>
  <c r="AI22" i="4"/>
  <c r="AD22" i="4"/>
  <c r="Y22" i="4"/>
  <c r="T22" i="4"/>
  <c r="AS21" i="4"/>
  <c r="AN21" i="4"/>
  <c r="AI21" i="4"/>
  <c r="AD21" i="4"/>
  <c r="Y21" i="4"/>
  <c r="T21" i="4"/>
  <c r="AS20" i="4"/>
  <c r="AN20" i="4"/>
  <c r="AI20" i="4"/>
  <c r="AD20" i="4"/>
  <c r="Y20" i="4"/>
  <c r="T20" i="4"/>
  <c r="BV19" i="4"/>
  <c r="BS19" i="4"/>
  <c r="BP19" i="4"/>
  <c r="BM19" i="4"/>
  <c r="BJ19" i="4"/>
  <c r="BG19" i="4"/>
  <c r="BD19" i="4"/>
  <c r="AX19" i="4"/>
  <c r="AS19" i="4"/>
  <c r="AN19" i="4"/>
  <c r="AI19" i="4"/>
  <c r="AD19" i="4"/>
  <c r="Y19" i="4"/>
  <c r="T19" i="4"/>
  <c r="BV18" i="4"/>
  <c r="BS18" i="4"/>
  <c r="BP18" i="4"/>
  <c r="BM18" i="4"/>
  <c r="BJ18" i="4"/>
  <c r="BG18" i="4"/>
  <c r="BD18" i="4"/>
  <c r="AX18" i="4"/>
  <c r="AS18" i="4"/>
  <c r="AN18" i="4"/>
  <c r="AI18" i="4"/>
  <c r="AD18" i="4"/>
  <c r="Y18" i="4"/>
  <c r="T18" i="4"/>
  <c r="BV17" i="4"/>
  <c r="BS17" i="4"/>
  <c r="BP17" i="4"/>
  <c r="BM17" i="4"/>
  <c r="BJ17" i="4"/>
  <c r="BG17" i="4"/>
  <c r="BD17" i="4"/>
  <c r="AX17" i="4"/>
  <c r="AS17" i="4"/>
  <c r="AN17" i="4"/>
  <c r="AI17" i="4"/>
  <c r="AD17" i="4"/>
  <c r="Y17" i="4"/>
  <c r="T17" i="4"/>
  <c r="BV16" i="4"/>
  <c r="BS16" i="4"/>
  <c r="BP16" i="4"/>
  <c r="BM16" i="4"/>
  <c r="BJ16" i="4"/>
  <c r="BG16" i="4"/>
  <c r="BD16" i="4"/>
  <c r="AX16" i="4"/>
  <c r="AS16" i="4"/>
  <c r="AN16" i="4"/>
  <c r="AI16" i="4"/>
  <c r="AD16" i="4"/>
  <c r="Y16" i="4"/>
  <c r="T16" i="4"/>
  <c r="BV15" i="4"/>
  <c r="BS15" i="4"/>
  <c r="BP15" i="4"/>
  <c r="BM15" i="4"/>
  <c r="BJ15" i="4"/>
  <c r="BG15" i="4"/>
  <c r="BD15" i="4"/>
  <c r="AX15" i="4"/>
  <c r="AS15" i="4"/>
  <c r="AN15" i="4"/>
  <c r="AI15" i="4"/>
  <c r="AD15" i="4"/>
  <c r="Y15" i="4"/>
  <c r="T15" i="4"/>
  <c r="N15" i="4"/>
  <c r="M15" i="4"/>
  <c r="L15" i="4"/>
  <c r="K15" i="4"/>
  <c r="J15" i="4"/>
  <c r="I15" i="4"/>
  <c r="H15" i="4"/>
  <c r="G15" i="4"/>
  <c r="F15" i="4"/>
  <c r="E15" i="4"/>
  <c r="D15" i="4"/>
  <c r="C15" i="4"/>
  <c r="BV14" i="4"/>
  <c r="BS14" i="4"/>
  <c r="BP14" i="4"/>
  <c r="BM14" i="4"/>
  <c r="BJ14" i="4"/>
  <c r="BG14" i="4"/>
  <c r="BD14" i="4"/>
  <c r="AX14" i="4"/>
  <c r="AS14" i="4"/>
  <c r="AN14" i="4"/>
  <c r="AI14" i="4"/>
  <c r="AD14" i="4"/>
  <c r="Y14" i="4"/>
  <c r="T14" i="4"/>
  <c r="O14" i="4"/>
  <c r="BV13" i="4"/>
  <c r="BS13" i="4"/>
  <c r="BP13" i="4"/>
  <c r="BM13" i="4"/>
  <c r="BJ13" i="4"/>
  <c r="BG13" i="4"/>
  <c r="BD13" i="4"/>
  <c r="AX13" i="4"/>
  <c r="AS13" i="4"/>
  <c r="AN13" i="4"/>
  <c r="AI13" i="4"/>
  <c r="AD13" i="4"/>
  <c r="Y13" i="4"/>
  <c r="T13" i="4"/>
  <c r="N13" i="4"/>
  <c r="M13" i="4"/>
  <c r="L13" i="4"/>
  <c r="K13" i="4"/>
  <c r="J13" i="4"/>
  <c r="I13" i="4"/>
  <c r="H13" i="4"/>
  <c r="G13" i="4"/>
  <c r="F13" i="4"/>
  <c r="E13" i="4"/>
  <c r="D13" i="4"/>
  <c r="C13" i="4"/>
  <c r="BV12" i="4"/>
  <c r="BS12" i="4"/>
  <c r="BP12" i="4"/>
  <c r="BM12" i="4"/>
  <c r="BJ12" i="4"/>
  <c r="BG12" i="4"/>
  <c r="BD12" i="4"/>
  <c r="AX12" i="4"/>
  <c r="AS12" i="4"/>
  <c r="AN12" i="4"/>
  <c r="AI12" i="4"/>
  <c r="AD12" i="4"/>
  <c r="Y12" i="4"/>
  <c r="T12" i="4"/>
  <c r="O12" i="4"/>
  <c r="BV11" i="4"/>
  <c r="BS11" i="4"/>
  <c r="BP11" i="4"/>
  <c r="BM11" i="4"/>
  <c r="BJ11" i="4"/>
  <c r="BG11" i="4"/>
  <c r="BD11" i="4"/>
  <c r="AX11" i="4"/>
  <c r="AS11" i="4"/>
  <c r="AN11" i="4"/>
  <c r="AI11" i="4"/>
  <c r="AD11" i="4"/>
  <c r="Y11" i="4"/>
  <c r="T11" i="4"/>
  <c r="N11" i="4"/>
  <c r="M11" i="4"/>
  <c r="L11" i="4"/>
  <c r="K11" i="4"/>
  <c r="J11" i="4"/>
  <c r="I11" i="4"/>
  <c r="H11" i="4"/>
  <c r="G11" i="4"/>
  <c r="F11" i="4"/>
  <c r="E11" i="4"/>
  <c r="D11" i="4"/>
  <c r="C11" i="4"/>
  <c r="BV10" i="4"/>
  <c r="BS10" i="4"/>
  <c r="BP10" i="4"/>
  <c r="BM10" i="4"/>
  <c r="BJ10" i="4"/>
  <c r="BG10" i="4"/>
  <c r="BD10" i="4"/>
  <c r="AX10" i="4"/>
  <c r="AS10" i="4"/>
  <c r="AN10" i="4"/>
  <c r="AI10" i="4"/>
  <c r="AD10" i="4"/>
  <c r="Y10" i="4"/>
  <c r="T10" i="4"/>
  <c r="O10" i="4"/>
  <c r="BV9" i="4"/>
  <c r="BS9" i="4"/>
  <c r="BP9" i="4"/>
  <c r="BM9" i="4"/>
  <c r="BJ9" i="4"/>
  <c r="BG9" i="4"/>
  <c r="BD9" i="4"/>
  <c r="AX9" i="4"/>
  <c r="AS9" i="4"/>
  <c r="AN9" i="4"/>
  <c r="AI9" i="4"/>
  <c r="AD9" i="4"/>
  <c r="Y9" i="4"/>
  <c r="T9" i="4"/>
  <c r="N9" i="4"/>
  <c r="M9" i="4"/>
  <c r="L9" i="4"/>
  <c r="K9" i="4"/>
  <c r="J9" i="4"/>
  <c r="I9" i="4"/>
  <c r="H9" i="4"/>
  <c r="G9" i="4"/>
  <c r="F9" i="4"/>
  <c r="E9" i="4"/>
  <c r="D9" i="4"/>
  <c r="C9" i="4"/>
  <c r="BV8" i="4"/>
  <c r="BS8" i="4"/>
  <c r="BP8" i="4"/>
  <c r="BM8" i="4"/>
  <c r="BJ8" i="4"/>
  <c r="BG8" i="4"/>
  <c r="BD8" i="4"/>
  <c r="AX8" i="4"/>
  <c r="AS8" i="4"/>
  <c r="AN8" i="4"/>
  <c r="AI8" i="4"/>
  <c r="AD8" i="4"/>
  <c r="Y8" i="4"/>
  <c r="T8" i="4"/>
  <c r="O8" i="4"/>
  <c r="N7" i="4"/>
  <c r="M7" i="4"/>
  <c r="L7" i="4"/>
  <c r="K7" i="4"/>
  <c r="J7" i="4"/>
  <c r="I7" i="4"/>
  <c r="H7" i="4"/>
  <c r="G7" i="4"/>
  <c r="F7" i="4"/>
  <c r="E7" i="4"/>
  <c r="D7" i="4"/>
  <c r="C7" i="4"/>
  <c r="O6" i="4"/>
  <c r="O5" i="4"/>
  <c r="O4" i="4"/>
  <c r="O3" i="4"/>
  <c r="O7" i="4" s="1"/>
  <c r="J130" i="3"/>
  <c r="T130" i="3" s="1"/>
  <c r="J129" i="3"/>
  <c r="R129" i="3" s="1"/>
  <c r="J128" i="3"/>
  <c r="J127" i="3"/>
  <c r="Q127" i="3" s="1"/>
  <c r="J126" i="3"/>
  <c r="V126" i="3" s="1"/>
  <c r="J125" i="3"/>
  <c r="V125" i="3" s="1"/>
  <c r="J124" i="3"/>
  <c r="P124" i="3" s="1"/>
  <c r="J123" i="3"/>
  <c r="O123" i="3" s="1"/>
  <c r="J122" i="3"/>
  <c r="S122" i="3" s="1"/>
  <c r="J121" i="3"/>
  <c r="X117" i="3"/>
  <c r="J117" i="3"/>
  <c r="O117" i="3" s="1"/>
  <c r="J116" i="3"/>
  <c r="S116" i="3" s="1"/>
  <c r="J115" i="3"/>
  <c r="V115" i="3" s="1"/>
  <c r="J114" i="3"/>
  <c r="P114" i="3" s="1"/>
  <c r="J113" i="3"/>
  <c r="J112" i="3"/>
  <c r="Q112" i="3" s="1"/>
  <c r="J111" i="3"/>
  <c r="V111" i="3" s="1"/>
  <c r="J110" i="3"/>
  <c r="Q110" i="3" s="1"/>
  <c r="J109" i="3"/>
  <c r="J108" i="3"/>
  <c r="Q108" i="3" s="1"/>
  <c r="X104" i="3"/>
  <c r="J104" i="3"/>
  <c r="K104" i="3" s="1"/>
  <c r="J103" i="3"/>
  <c r="T103" i="3" s="1"/>
  <c r="X102" i="3"/>
  <c r="J102" i="3"/>
  <c r="Q102" i="3" s="1"/>
  <c r="J101" i="3"/>
  <c r="S101" i="3" s="1"/>
  <c r="J100" i="3"/>
  <c r="T100" i="3" s="1"/>
  <c r="J99" i="3"/>
  <c r="U99" i="3" s="1"/>
  <c r="J98" i="3"/>
  <c r="N98" i="3" s="1"/>
  <c r="X97" i="3"/>
  <c r="J97" i="3"/>
  <c r="J96" i="3"/>
  <c r="R96" i="3" s="1"/>
  <c r="J95" i="3"/>
  <c r="R95" i="3" s="1"/>
  <c r="J85" i="3"/>
  <c r="R85" i="3" s="1"/>
  <c r="J84" i="3"/>
  <c r="R84" i="3" s="1"/>
  <c r="J83" i="3"/>
  <c r="R83" i="3" s="1"/>
  <c r="J82" i="3"/>
  <c r="R82" i="3" s="1"/>
  <c r="J81" i="3"/>
  <c r="R81" i="3" s="1"/>
  <c r="J80" i="3"/>
  <c r="R80" i="3" s="1"/>
  <c r="J79" i="3"/>
  <c r="R79" i="3" s="1"/>
  <c r="J78" i="3"/>
  <c r="R78" i="3" s="1"/>
  <c r="J77" i="3"/>
  <c r="R77" i="3" s="1"/>
  <c r="J76" i="3"/>
  <c r="R76" i="3" s="1"/>
  <c r="H58" i="3"/>
  <c r="G58" i="3"/>
  <c r="F58" i="3"/>
  <c r="E58" i="3"/>
  <c r="D58" i="3"/>
  <c r="C58" i="3"/>
  <c r="H57" i="3"/>
  <c r="G57" i="3"/>
  <c r="F57" i="3"/>
  <c r="E57" i="3"/>
  <c r="D57" i="3"/>
  <c r="C57" i="3"/>
  <c r="H56" i="3"/>
  <c r="G56" i="3"/>
  <c r="F56" i="3"/>
  <c r="E56" i="3"/>
  <c r="D56" i="3"/>
  <c r="C56" i="3"/>
  <c r="H52" i="3"/>
  <c r="G52" i="3"/>
  <c r="F52" i="3"/>
  <c r="E52" i="3"/>
  <c r="D52" i="3"/>
  <c r="C52" i="3"/>
  <c r="H44" i="3"/>
  <c r="G44" i="3"/>
  <c r="F44" i="3"/>
  <c r="E44" i="3"/>
  <c r="D44" i="3"/>
  <c r="C44" i="3"/>
  <c r="I43" i="3"/>
  <c r="I42" i="3"/>
  <c r="I41" i="3"/>
  <c r="I40" i="3"/>
  <c r="Q35" i="3"/>
  <c r="P35" i="3"/>
  <c r="O35" i="3"/>
  <c r="N35" i="3"/>
  <c r="M35" i="3"/>
  <c r="L35" i="3"/>
  <c r="H35" i="3"/>
  <c r="G35" i="3"/>
  <c r="F35" i="3"/>
  <c r="E35" i="3"/>
  <c r="D35" i="3"/>
  <c r="C35" i="3"/>
  <c r="R34" i="3"/>
  <c r="I34" i="3"/>
  <c r="R33" i="3"/>
  <c r="I33" i="3"/>
  <c r="R31" i="3"/>
  <c r="I31" i="3"/>
  <c r="G26" i="3"/>
  <c r="F26" i="3"/>
  <c r="E26" i="3"/>
  <c r="D26" i="3"/>
  <c r="C26" i="3"/>
  <c r="I25" i="3"/>
  <c r="I24" i="3"/>
  <c r="G23" i="3"/>
  <c r="F23" i="3"/>
  <c r="D23" i="3"/>
  <c r="C23" i="3"/>
  <c r="H17" i="3"/>
  <c r="F17" i="3"/>
  <c r="E17" i="3"/>
  <c r="D17" i="3"/>
  <c r="C17" i="3"/>
  <c r="B9" i="3"/>
  <c r="B10" i="3" s="1"/>
  <c r="B11" i="3" s="1"/>
  <c r="B12" i="3" s="1"/>
  <c r="B13" i="3" s="1"/>
  <c r="B14" i="3" s="1"/>
  <c r="B15" i="3" s="1"/>
  <c r="B16" i="3" s="1"/>
  <c r="D136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W125" i="2"/>
  <c r="V125" i="2"/>
  <c r="U125" i="2"/>
  <c r="T125" i="2"/>
  <c r="H124" i="2"/>
  <c r="G124" i="2"/>
  <c r="F124" i="2"/>
  <c r="E124" i="2"/>
  <c r="D124" i="2"/>
  <c r="B124" i="2"/>
  <c r="O123" i="2"/>
  <c r="N123" i="2"/>
  <c r="M123" i="2"/>
  <c r="L123" i="2"/>
  <c r="K123" i="2"/>
  <c r="J123" i="2"/>
  <c r="X122" i="2"/>
  <c r="W122" i="2"/>
  <c r="W123" i="2" s="1"/>
  <c r="V122" i="2"/>
  <c r="V123" i="2" s="1"/>
  <c r="U122" i="2"/>
  <c r="T122" i="2"/>
  <c r="E122" i="2"/>
  <c r="I121" i="2"/>
  <c r="X120" i="2"/>
  <c r="X121" i="2" s="1"/>
  <c r="W120" i="2"/>
  <c r="W121" i="2" s="1"/>
  <c r="V120" i="2"/>
  <c r="V121" i="2" s="1"/>
  <c r="U120" i="2"/>
  <c r="T120" i="2"/>
  <c r="T121" i="2" s="1"/>
  <c r="D120" i="2"/>
  <c r="D123" i="2" s="1"/>
  <c r="D138" i="2" s="1"/>
  <c r="P119" i="2"/>
  <c r="AF118" i="2"/>
  <c r="P118" i="2"/>
  <c r="AF117" i="2"/>
  <c r="I117" i="2"/>
  <c r="H117" i="2"/>
  <c r="G117" i="2"/>
  <c r="G120" i="2" s="1"/>
  <c r="G123" i="2" s="1"/>
  <c r="G138" i="2" s="1"/>
  <c r="G144" i="2" s="1"/>
  <c r="F117" i="2"/>
  <c r="X8" i="2" s="1" a="1"/>
  <c r="X8" i="2" s="1"/>
  <c r="E117" i="2"/>
  <c r="AF116" i="2"/>
  <c r="I116" i="2"/>
  <c r="I122" i="2" s="1"/>
  <c r="H116" i="2"/>
  <c r="H122" i="2" s="1"/>
  <c r="G116" i="2"/>
  <c r="G122" i="2" s="1"/>
  <c r="F116" i="2"/>
  <c r="F122" i="2" s="1"/>
  <c r="E116" i="2"/>
  <c r="D116" i="2"/>
  <c r="D122" i="2" s="1"/>
  <c r="AF115" i="2"/>
  <c r="I115" i="2"/>
  <c r="H115" i="2"/>
  <c r="H121" i="2" s="1"/>
  <c r="G115" i="2"/>
  <c r="G121" i="2" s="1"/>
  <c r="F115" i="2"/>
  <c r="F121" i="2" s="1"/>
  <c r="E115" i="2"/>
  <c r="E121" i="2" s="1"/>
  <c r="D115" i="2"/>
  <c r="AE114" i="2"/>
  <c r="AC114" i="2"/>
  <c r="AB114" i="2"/>
  <c r="AA114" i="2"/>
  <c r="Y114" i="2"/>
  <c r="W114" i="2"/>
  <c r="V114" i="2"/>
  <c r="I114" i="2"/>
  <c r="H114" i="2"/>
  <c r="X7" i="2" s="1" a="1"/>
  <c r="X7" i="2" s="1"/>
  <c r="G114" i="2"/>
  <c r="F114" i="2"/>
  <c r="E114" i="2"/>
  <c r="E120" i="2" s="1"/>
  <c r="E123" i="2" s="1"/>
  <c r="E138" i="2" s="1"/>
  <c r="E144" i="2" s="1"/>
  <c r="AF113" i="2"/>
  <c r="AF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AD111" i="2"/>
  <c r="AD114" i="2" s="1"/>
  <c r="AC111" i="2"/>
  <c r="AB111" i="2"/>
  <c r="AA111" i="2"/>
  <c r="Z111" i="2"/>
  <c r="Z114" i="2" s="1"/>
  <c r="Y111" i="2"/>
  <c r="Y25" i="2" s="1"/>
  <c r="X111" i="2"/>
  <c r="X123" i="2" s="1"/>
  <c r="W111" i="2"/>
  <c r="V111" i="2"/>
  <c r="U111" i="2"/>
  <c r="U114" i="2" s="1"/>
  <c r="T111" i="2"/>
  <c r="AF110" i="2"/>
  <c r="AF109" i="2"/>
  <c r="AF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AF107" i="2"/>
  <c r="AF106" i="2"/>
  <c r="AF105" i="2"/>
  <c r="T103" i="2"/>
  <c r="D103" i="2"/>
  <c r="O100" i="2"/>
  <c r="N100" i="2"/>
  <c r="M100" i="2"/>
  <c r="L100" i="2"/>
  <c r="K100" i="2"/>
  <c r="J100" i="2"/>
  <c r="X99" i="2"/>
  <c r="X100" i="2" s="1"/>
  <c r="W99" i="2"/>
  <c r="V99" i="2"/>
  <c r="U99" i="2"/>
  <c r="T99" i="2"/>
  <c r="H99" i="2"/>
  <c r="J98" i="2"/>
  <c r="X97" i="2"/>
  <c r="X98" i="2" s="1"/>
  <c r="W97" i="2"/>
  <c r="W98" i="2" s="1"/>
  <c r="V97" i="2"/>
  <c r="V98" i="2" s="1"/>
  <c r="U97" i="2"/>
  <c r="U98" i="2" s="1"/>
  <c r="T97" i="2"/>
  <c r="T98" i="2" s="1"/>
  <c r="D97" i="2"/>
  <c r="D100" i="2" s="1"/>
  <c r="D137" i="2" s="1"/>
  <c r="P96" i="2"/>
  <c r="AF95" i="2"/>
  <c r="P95" i="2"/>
  <c r="AF94" i="2"/>
  <c r="I94" i="2"/>
  <c r="H94" i="2"/>
  <c r="H97" i="2" s="1"/>
  <c r="H100" i="2" s="1"/>
  <c r="H137" i="2" s="1"/>
  <c r="H143" i="2" s="1"/>
  <c r="G94" i="2"/>
  <c r="F94" i="2"/>
  <c r="R8" i="2" s="1" a="1"/>
  <c r="R8" i="2" s="1"/>
  <c r="E94" i="2"/>
  <c r="AF93" i="2"/>
  <c r="L93" i="2"/>
  <c r="L99" i="2" s="1"/>
  <c r="K93" i="2"/>
  <c r="K99" i="2" s="1"/>
  <c r="J93" i="2"/>
  <c r="J99" i="2" s="1"/>
  <c r="I93" i="2"/>
  <c r="I99" i="2" s="1"/>
  <c r="H93" i="2"/>
  <c r="G93" i="2"/>
  <c r="G99" i="2" s="1"/>
  <c r="F93" i="2"/>
  <c r="F99" i="2" s="1"/>
  <c r="E93" i="2"/>
  <c r="E99" i="2" s="1"/>
  <c r="D93" i="2"/>
  <c r="D99" i="2" s="1"/>
  <c r="AF92" i="2"/>
  <c r="L92" i="2"/>
  <c r="L98" i="2" s="1"/>
  <c r="K92" i="2"/>
  <c r="K98" i="2" s="1"/>
  <c r="J92" i="2"/>
  <c r="I92" i="2"/>
  <c r="I98" i="2" s="1"/>
  <c r="H92" i="2"/>
  <c r="H98" i="2" s="1"/>
  <c r="G92" i="2"/>
  <c r="G98" i="2" s="1"/>
  <c r="F92" i="2"/>
  <c r="F98" i="2" s="1"/>
  <c r="E92" i="2"/>
  <c r="E98" i="2" s="1"/>
  <c r="D92" i="2"/>
  <c r="D98" i="2" s="1"/>
  <c r="Z91" i="2"/>
  <c r="Y91" i="2"/>
  <c r="X91" i="2"/>
  <c r="V91" i="2"/>
  <c r="U91" i="2"/>
  <c r="T91" i="2"/>
  <c r="I91" i="2"/>
  <c r="H91" i="2"/>
  <c r="G91" i="2"/>
  <c r="F91" i="2"/>
  <c r="E91" i="2"/>
  <c r="P91" i="2" s="1"/>
  <c r="AF90" i="2"/>
  <c r="AF89" i="2"/>
  <c r="O89" i="2"/>
  <c r="N89" i="2"/>
  <c r="M89" i="2"/>
  <c r="L89" i="2"/>
  <c r="K89" i="2"/>
  <c r="J89" i="2"/>
  <c r="I89" i="2"/>
  <c r="H89" i="2"/>
  <c r="G89" i="2"/>
  <c r="F89" i="2"/>
  <c r="E89" i="2"/>
  <c r="D89" i="2"/>
  <c r="AD88" i="2"/>
  <c r="AD91" i="2" s="1"/>
  <c r="AC88" i="2"/>
  <c r="AB88" i="2"/>
  <c r="AB91" i="2" s="1"/>
  <c r="AA88" i="2"/>
  <c r="AA91" i="2" s="1"/>
  <c r="Z88" i="2"/>
  <c r="Y88" i="2"/>
  <c r="X88" i="2"/>
  <c r="W88" i="2"/>
  <c r="W91" i="2" s="1"/>
  <c r="V88" i="2"/>
  <c r="V100" i="2" s="1"/>
  <c r="U88" i="2"/>
  <c r="U100" i="2" s="1"/>
  <c r="T88" i="2"/>
  <c r="T100" i="2" s="1"/>
  <c r="P88" i="2"/>
  <c r="AF87" i="2"/>
  <c r="AF86" i="2"/>
  <c r="AF85" i="2"/>
  <c r="O85" i="2"/>
  <c r="N85" i="2"/>
  <c r="M85" i="2"/>
  <c r="L85" i="2"/>
  <c r="K85" i="2"/>
  <c r="J85" i="2"/>
  <c r="I85" i="2"/>
  <c r="H85" i="2"/>
  <c r="G85" i="2"/>
  <c r="F85" i="2"/>
  <c r="E85" i="2"/>
  <c r="P85" i="2" s="1"/>
  <c r="D85" i="2"/>
  <c r="AF84" i="2"/>
  <c r="AF83" i="2"/>
  <c r="AF82" i="2"/>
  <c r="T80" i="2"/>
  <c r="D80" i="2"/>
  <c r="I79" i="2"/>
  <c r="I78" i="2" s="1"/>
  <c r="H78" i="2"/>
  <c r="G78" i="2"/>
  <c r="F78" i="2"/>
  <c r="E78" i="2"/>
  <c r="D78" i="2"/>
  <c r="B78" i="2"/>
  <c r="O77" i="2"/>
  <c r="N77" i="2"/>
  <c r="M77" i="2"/>
  <c r="L77" i="2"/>
  <c r="K77" i="2"/>
  <c r="J77" i="2"/>
  <c r="X76" i="2"/>
  <c r="W76" i="2"/>
  <c r="V76" i="2"/>
  <c r="U76" i="2"/>
  <c r="U77" i="2" s="1"/>
  <c r="T76" i="2"/>
  <c r="T77" i="2" s="1"/>
  <c r="D76" i="2"/>
  <c r="X74" i="2"/>
  <c r="X75" i="2" s="1"/>
  <c r="W74" i="2"/>
  <c r="W75" i="2" s="1"/>
  <c r="V74" i="2"/>
  <c r="V75" i="2" s="1"/>
  <c r="U74" i="2"/>
  <c r="T74" i="2"/>
  <c r="T75" i="2" s="1"/>
  <c r="D74" i="2"/>
  <c r="D77" i="2" s="1"/>
  <c r="P73" i="2"/>
  <c r="AF72" i="2"/>
  <c r="P72" i="2"/>
  <c r="AF71" i="2"/>
  <c r="I71" i="2"/>
  <c r="H71" i="2"/>
  <c r="H74" i="2" s="1"/>
  <c r="H77" i="2" s="1"/>
  <c r="H136" i="2" s="1"/>
  <c r="H142" i="2" s="1"/>
  <c r="G71" i="2"/>
  <c r="G74" i="2" s="1"/>
  <c r="G77" i="2" s="1"/>
  <c r="G136" i="2" s="1"/>
  <c r="G142" i="2" s="1"/>
  <c r="F71" i="2"/>
  <c r="E71" i="2"/>
  <c r="AF70" i="2"/>
  <c r="I70" i="2"/>
  <c r="I76" i="2" s="1"/>
  <c r="H70" i="2"/>
  <c r="H76" i="2" s="1"/>
  <c r="G70" i="2"/>
  <c r="G76" i="2" s="1"/>
  <c r="F70" i="2"/>
  <c r="F76" i="2" s="1"/>
  <c r="E70" i="2"/>
  <c r="E76" i="2" s="1"/>
  <c r="D70" i="2"/>
  <c r="AF69" i="2"/>
  <c r="I69" i="2"/>
  <c r="I75" i="2" s="1"/>
  <c r="H69" i="2"/>
  <c r="H75" i="2" s="1"/>
  <c r="G69" i="2"/>
  <c r="G75" i="2" s="1"/>
  <c r="F69" i="2"/>
  <c r="F75" i="2" s="1"/>
  <c r="E69" i="2"/>
  <c r="E75" i="2" s="1"/>
  <c r="D69" i="2"/>
  <c r="X68" i="2"/>
  <c r="U68" i="2"/>
  <c r="I68" i="2"/>
  <c r="H68" i="2"/>
  <c r="G68" i="2"/>
  <c r="F68" i="2"/>
  <c r="F29" i="2" s="1"/>
  <c r="E68" i="2"/>
  <c r="E74" i="2" s="1"/>
  <c r="E77" i="2" s="1"/>
  <c r="E136" i="2" s="1"/>
  <c r="E142" i="2" s="1"/>
  <c r="AF67" i="2"/>
  <c r="AF66" i="2"/>
  <c r="O66" i="2"/>
  <c r="N66" i="2"/>
  <c r="M66" i="2"/>
  <c r="L66" i="2"/>
  <c r="K66" i="2"/>
  <c r="J66" i="2"/>
  <c r="I66" i="2"/>
  <c r="H66" i="2"/>
  <c r="P66" i="2" s="1"/>
  <c r="G66" i="2"/>
  <c r="F66" i="2"/>
  <c r="E66" i="2"/>
  <c r="D66" i="2"/>
  <c r="Y65" i="2"/>
  <c r="Y68" i="2" s="1"/>
  <c r="X65" i="2"/>
  <c r="X77" i="2" s="1"/>
  <c r="W65" i="2"/>
  <c r="W77" i="2" s="1"/>
  <c r="V65" i="2"/>
  <c r="U65" i="2"/>
  <c r="T65" i="2"/>
  <c r="T68" i="2" s="1"/>
  <c r="AF64" i="2"/>
  <c r="AF63" i="2"/>
  <c r="AF62" i="2"/>
  <c r="O62" i="2"/>
  <c r="N62" i="2"/>
  <c r="M62" i="2"/>
  <c r="L62" i="2"/>
  <c r="K62" i="2"/>
  <c r="J62" i="2"/>
  <c r="I62" i="2"/>
  <c r="H62" i="2"/>
  <c r="P62" i="2" s="1"/>
  <c r="G62" i="2"/>
  <c r="F62" i="2"/>
  <c r="E62" i="2"/>
  <c r="D62" i="2"/>
  <c r="AF61" i="2"/>
  <c r="AF60" i="2"/>
  <c r="P60" i="2"/>
  <c r="AF59" i="2"/>
  <c r="T57" i="2"/>
  <c r="D57" i="2"/>
  <c r="I55" i="2"/>
  <c r="H55" i="2"/>
  <c r="G55" i="2"/>
  <c r="F55" i="2"/>
  <c r="E55" i="2"/>
  <c r="D55" i="2"/>
  <c r="O54" i="2"/>
  <c r="N54" i="2"/>
  <c r="M54" i="2"/>
  <c r="L54" i="2"/>
  <c r="K54" i="2"/>
  <c r="J54" i="2"/>
  <c r="X53" i="2"/>
  <c r="X54" i="2" s="1"/>
  <c r="W53" i="2"/>
  <c r="V53" i="2"/>
  <c r="U53" i="2"/>
  <c r="U54" i="2" s="1"/>
  <c r="T53" i="2"/>
  <c r="T54" i="2" s="1"/>
  <c r="I52" i="2"/>
  <c r="G52" i="2"/>
  <c r="X51" i="2"/>
  <c r="X52" i="2" s="1"/>
  <c r="W51" i="2"/>
  <c r="W52" i="2" s="1"/>
  <c r="V51" i="2"/>
  <c r="V52" i="2" s="1"/>
  <c r="U51" i="2"/>
  <c r="U52" i="2" s="1"/>
  <c r="T51" i="2"/>
  <c r="E51" i="2"/>
  <c r="E54" i="2" s="1"/>
  <c r="E135" i="2" s="1"/>
  <c r="E141" i="2" s="1"/>
  <c r="D51" i="2"/>
  <c r="D54" i="2" s="1"/>
  <c r="D135" i="2" s="1"/>
  <c r="P50" i="2"/>
  <c r="AF49" i="2"/>
  <c r="P49" i="2"/>
  <c r="AF48" i="2"/>
  <c r="I48" i="2"/>
  <c r="I51" i="2" s="1"/>
  <c r="I54" i="2" s="1"/>
  <c r="I135" i="2" s="1"/>
  <c r="I141" i="2" s="1"/>
  <c r="H48" i="2"/>
  <c r="H51" i="2" s="1"/>
  <c r="H54" i="2" s="1"/>
  <c r="H135" i="2" s="1"/>
  <c r="H141" i="2" s="1"/>
  <c r="G48" i="2"/>
  <c r="F8" i="2" s="1" a="1"/>
  <c r="F8" i="2" s="1"/>
  <c r="F48" i="2"/>
  <c r="E48" i="2"/>
  <c r="AF47" i="2"/>
  <c r="I47" i="2"/>
  <c r="I53" i="2" s="1"/>
  <c r="H47" i="2"/>
  <c r="H53" i="2" s="1"/>
  <c r="G47" i="2"/>
  <c r="G53" i="2" s="1"/>
  <c r="F47" i="2"/>
  <c r="E47" i="2"/>
  <c r="E53" i="2" s="1"/>
  <c r="D47" i="2"/>
  <c r="D53" i="2" s="1"/>
  <c r="AF46" i="2"/>
  <c r="I46" i="2"/>
  <c r="H46" i="2"/>
  <c r="H52" i="2" s="1"/>
  <c r="G46" i="2"/>
  <c r="F46" i="2"/>
  <c r="E46" i="2"/>
  <c r="E52" i="2" s="1"/>
  <c r="D46" i="2"/>
  <c r="D52" i="2" s="1"/>
  <c r="AE45" i="2"/>
  <c r="AD45" i="2"/>
  <c r="AC45" i="2"/>
  <c r="AB45" i="2"/>
  <c r="AA45" i="2"/>
  <c r="Z45" i="2"/>
  <c r="X45" i="2"/>
  <c r="U45" i="2"/>
  <c r="I45" i="2"/>
  <c r="H45" i="2"/>
  <c r="G45" i="2"/>
  <c r="F45" i="2"/>
  <c r="E45" i="2"/>
  <c r="E29" i="2" s="1"/>
  <c r="AF44" i="2"/>
  <c r="AF43" i="2"/>
  <c r="O43" i="2"/>
  <c r="N43" i="2"/>
  <c r="M43" i="2"/>
  <c r="L43" i="2"/>
  <c r="K43" i="2"/>
  <c r="J43" i="2"/>
  <c r="I43" i="2"/>
  <c r="H43" i="2"/>
  <c r="P43" i="2" s="1"/>
  <c r="G43" i="2"/>
  <c r="F43" i="2"/>
  <c r="E43" i="2"/>
  <c r="D43" i="2"/>
  <c r="Y42" i="2"/>
  <c r="Y45" i="2" s="1"/>
  <c r="X42" i="2"/>
  <c r="W42" i="2"/>
  <c r="V42" i="2"/>
  <c r="V54" i="2" s="1"/>
  <c r="U42" i="2"/>
  <c r="T42" i="2"/>
  <c r="T45" i="2" s="1"/>
  <c r="T41" i="2"/>
  <c r="T24" i="2" s="1"/>
  <c r="AF24" i="2" s="1"/>
  <c r="AF40" i="2"/>
  <c r="AF39" i="2"/>
  <c r="AH13" i="2" s="1"/>
  <c r="O39" i="2"/>
  <c r="N39" i="2"/>
  <c r="M39" i="2"/>
  <c r="L39" i="2"/>
  <c r="K39" i="2"/>
  <c r="J39" i="2"/>
  <c r="I39" i="2"/>
  <c r="H39" i="2"/>
  <c r="G39" i="2"/>
  <c r="F39" i="2"/>
  <c r="E39" i="2"/>
  <c r="D39" i="2"/>
  <c r="AF38" i="2"/>
  <c r="AF37" i="2"/>
  <c r="AF36" i="2"/>
  <c r="AF42" i="2" s="1"/>
  <c r="T34" i="2"/>
  <c r="D34" i="2"/>
  <c r="O30" i="2"/>
  <c r="O31" i="2" s="1"/>
  <c r="N30" i="2"/>
  <c r="N31" i="2" s="1"/>
  <c r="M30" i="2"/>
  <c r="M31" i="2" s="1"/>
  <c r="L30" i="2"/>
  <c r="L31" i="2" s="1"/>
  <c r="K30" i="2"/>
  <c r="K31" i="2" s="1"/>
  <c r="J30" i="2"/>
  <c r="J31" i="2" s="1"/>
  <c r="D30" i="2"/>
  <c r="AD29" i="2"/>
  <c r="AC29" i="2"/>
  <c r="AB29" i="2"/>
  <c r="AA29" i="2"/>
  <c r="Z29" i="2"/>
  <c r="Y29" i="2"/>
  <c r="X29" i="2"/>
  <c r="W29" i="2"/>
  <c r="V29" i="2"/>
  <c r="U29" i="2"/>
  <c r="T29" i="2"/>
  <c r="AF29" i="2" s="1"/>
  <c r="O29" i="2"/>
  <c r="N29" i="2"/>
  <c r="M29" i="2"/>
  <c r="L29" i="2"/>
  <c r="K29" i="2"/>
  <c r="J29" i="2"/>
  <c r="I29" i="2"/>
  <c r="D29" i="2"/>
  <c r="AD28" i="2"/>
  <c r="AC28" i="2"/>
  <c r="AB28" i="2"/>
  <c r="AA28" i="2"/>
  <c r="Z28" i="2"/>
  <c r="Y28" i="2"/>
  <c r="X28" i="2"/>
  <c r="W28" i="2"/>
  <c r="V28" i="2"/>
  <c r="U28" i="2"/>
  <c r="AF28" i="2" s="1"/>
  <c r="T28" i="2"/>
  <c r="O28" i="2"/>
  <c r="G28" i="2"/>
  <c r="E28" i="2"/>
  <c r="AE27" i="2"/>
  <c r="AD27" i="2"/>
  <c r="AC27" i="2"/>
  <c r="AB27" i="2"/>
  <c r="AA27" i="2"/>
  <c r="Z27" i="2"/>
  <c r="Y27" i="2"/>
  <c r="X27" i="2"/>
  <c r="W27" i="2"/>
  <c r="V27" i="2"/>
  <c r="U27" i="2"/>
  <c r="T27" i="2"/>
  <c r="O27" i="2"/>
  <c r="N27" i="2"/>
  <c r="M27" i="2"/>
  <c r="L27" i="2"/>
  <c r="K27" i="2"/>
  <c r="J27" i="2"/>
  <c r="I27" i="2"/>
  <c r="I28" i="2" s="1"/>
  <c r="H27" i="2"/>
  <c r="G27" i="2"/>
  <c r="F27" i="2"/>
  <c r="P27" i="2" s="1"/>
  <c r="E27" i="2"/>
  <c r="D27" i="2"/>
  <c r="AE26" i="2"/>
  <c r="AD26" i="2"/>
  <c r="AC26" i="2"/>
  <c r="AB26" i="2"/>
  <c r="AA26" i="2"/>
  <c r="Z26" i="2"/>
  <c r="Y26" i="2"/>
  <c r="X26" i="2"/>
  <c r="W26" i="2"/>
  <c r="V26" i="2"/>
  <c r="U26" i="2"/>
  <c r="T26" i="2"/>
  <c r="AF26" i="2" s="1"/>
  <c r="O26" i="2"/>
  <c r="N26" i="2"/>
  <c r="N28" i="2" s="1"/>
  <c r="M26" i="2"/>
  <c r="M28" i="2" s="1"/>
  <c r="L26" i="2"/>
  <c r="L28" i="2" s="1"/>
  <c r="K26" i="2"/>
  <c r="K28" i="2" s="1"/>
  <c r="J26" i="2"/>
  <c r="J28" i="2" s="1"/>
  <c r="I26" i="2"/>
  <c r="H26" i="2"/>
  <c r="H28" i="2" s="1"/>
  <c r="G26" i="2"/>
  <c r="F26" i="2"/>
  <c r="E26" i="2"/>
  <c r="D26" i="2"/>
  <c r="D28" i="2" s="1"/>
  <c r="AE25" i="2"/>
  <c r="AD25" i="2"/>
  <c r="AB25" i="2"/>
  <c r="Z25" i="2"/>
  <c r="W25" i="2"/>
  <c r="T25" i="2"/>
  <c r="K25" i="2"/>
  <c r="I25" i="2"/>
  <c r="H25" i="2"/>
  <c r="AE24" i="2"/>
  <c r="AD24" i="2"/>
  <c r="AC24" i="2"/>
  <c r="AB24" i="2"/>
  <c r="AA24" i="2"/>
  <c r="Z24" i="2"/>
  <c r="Y24" i="2"/>
  <c r="X24" i="2"/>
  <c r="W24" i="2"/>
  <c r="V24" i="2"/>
  <c r="U24" i="2"/>
  <c r="O24" i="2"/>
  <c r="N24" i="2"/>
  <c r="N25" i="2" s="1"/>
  <c r="M24" i="2"/>
  <c r="L24" i="2"/>
  <c r="K24" i="2"/>
  <c r="J24" i="2"/>
  <c r="I24" i="2"/>
  <c r="H24" i="2"/>
  <c r="G24" i="2"/>
  <c r="F24" i="2"/>
  <c r="E24" i="2"/>
  <c r="D24" i="2"/>
  <c r="AE23" i="2"/>
  <c r="AD23" i="2"/>
  <c r="AC23" i="2"/>
  <c r="AB23" i="2"/>
  <c r="AA23" i="2"/>
  <c r="Z23" i="2"/>
  <c r="Y23" i="2"/>
  <c r="X23" i="2"/>
  <c r="W23" i="2"/>
  <c r="AF23" i="2" s="1"/>
  <c r="V23" i="2"/>
  <c r="U23" i="2"/>
  <c r="T23" i="2"/>
  <c r="O23" i="2"/>
  <c r="O25" i="2" s="1"/>
  <c r="N23" i="2"/>
  <c r="M23" i="2"/>
  <c r="M25" i="2" s="1"/>
  <c r="L23" i="2"/>
  <c r="L25" i="2" s="1"/>
  <c r="K23" i="2"/>
  <c r="J23" i="2"/>
  <c r="I23" i="2"/>
  <c r="H23" i="2"/>
  <c r="G23" i="2"/>
  <c r="G25" i="2" s="1"/>
  <c r="F23" i="2"/>
  <c r="F25" i="2" s="1"/>
  <c r="E23" i="2"/>
  <c r="E25" i="2" s="1"/>
  <c r="D23" i="2"/>
  <c r="D25" i="2" s="1"/>
  <c r="Y22" i="2"/>
  <c r="X22" i="2"/>
  <c r="W22" i="2"/>
  <c r="V22" i="2"/>
  <c r="U22" i="2"/>
  <c r="T22" i="2"/>
  <c r="AF22" i="2" s="1"/>
  <c r="G22" i="2"/>
  <c r="H22" i="2" s="1"/>
  <c r="I22" i="2" s="1"/>
  <c r="J22" i="2" s="1"/>
  <c r="K22" i="2" s="1"/>
  <c r="L22" i="2" s="1"/>
  <c r="M22" i="2" s="1"/>
  <c r="N22" i="2" s="1"/>
  <c r="O22" i="2" s="1"/>
  <c r="D22" i="2"/>
  <c r="E22" i="2" s="1"/>
  <c r="F22" i="2" s="1"/>
  <c r="P19" i="2"/>
  <c r="X16" i="2"/>
  <c r="W16" i="2"/>
  <c r="V16" i="2"/>
  <c r="R16" i="2"/>
  <c r="Q16" i="2"/>
  <c r="P16" i="2"/>
  <c r="L16" i="2"/>
  <c r="K16" i="2"/>
  <c r="J16" i="2"/>
  <c r="F16" i="2"/>
  <c r="E16" i="2"/>
  <c r="D16" i="2"/>
  <c r="W14" i="2"/>
  <c r="V14" i="2"/>
  <c r="Q14" i="2"/>
  <c r="P14" i="2"/>
  <c r="K14" i="2"/>
  <c r="J14" i="2"/>
  <c r="E14" i="2"/>
  <c r="D14" i="2"/>
  <c r="X13" i="2"/>
  <c r="W13" i="2"/>
  <c r="V13" i="2"/>
  <c r="R13" i="2"/>
  <c r="Q13" i="2"/>
  <c r="P13" i="2"/>
  <c r="L13" i="2"/>
  <c r="K13" i="2"/>
  <c r="J13" i="2"/>
  <c r="F13" i="2"/>
  <c r="E13" i="2"/>
  <c r="D13" i="2"/>
  <c r="AH12" i="2"/>
  <c r="X12" i="2"/>
  <c r="X14" i="2" s="1"/>
  <c r="R12" i="2"/>
  <c r="L12" i="2"/>
  <c r="L14" i="2" s="1"/>
  <c r="F12" i="2"/>
  <c r="AC8" i="2" a="1"/>
  <c r="AC8" i="2" s="1"/>
  <c r="AB8" i="2" a="1"/>
  <c r="AB8" i="2" s="1"/>
  <c r="W8" i="2" a="1"/>
  <c r="W8" i="2" s="1"/>
  <c r="V8" i="2" a="1"/>
  <c r="V8" i="2" s="1"/>
  <c r="Q8" i="2" a="1"/>
  <c r="Q8" i="2" s="1"/>
  <c r="P8" i="2" a="1"/>
  <c r="P8" i="2" s="1"/>
  <c r="K8" i="2" a="1"/>
  <c r="K8" i="2" s="1"/>
  <c r="J8" i="2" a="1"/>
  <c r="J8" i="2"/>
  <c r="E8" i="2" a="1"/>
  <c r="E8" i="2" s="1"/>
  <c r="D8" i="2" a="1"/>
  <c r="D8" i="2" s="1"/>
  <c r="AB7" i="2" a="1"/>
  <c r="AB7" i="2" s="1"/>
  <c r="W7" i="2" a="1"/>
  <c r="W7" i="2" s="1"/>
  <c r="V7" i="2" a="1"/>
  <c r="V7" i="2" s="1"/>
  <c r="Q7" i="2" a="1"/>
  <c r="Q7" i="2" s="1"/>
  <c r="P7" i="2" a="1"/>
  <c r="P7" i="2"/>
  <c r="P9" i="2" s="1"/>
  <c r="K7" i="2" a="1"/>
  <c r="K7" i="2" s="1"/>
  <c r="J7" i="2" a="1"/>
  <c r="J7" i="2" s="1"/>
  <c r="F7" i="2" a="1"/>
  <c r="F7" i="2" s="1"/>
  <c r="E7" i="2" a="1"/>
  <c r="E7" i="2" s="1"/>
  <c r="D7" i="2" a="1"/>
  <c r="D7" i="2" s="1"/>
  <c r="O142" i="1"/>
  <c r="L141" i="1"/>
  <c r="F141" i="1"/>
  <c r="I140" i="1"/>
  <c r="H140" i="1"/>
  <c r="D139" i="1"/>
  <c r="D142" i="1" s="1"/>
  <c r="AE138" i="1"/>
  <c r="AC138" i="1"/>
  <c r="Z138" i="1"/>
  <c r="AF137" i="1"/>
  <c r="P137" i="1"/>
  <c r="AF136" i="1"/>
  <c r="N136" i="1"/>
  <c r="M136" i="1"/>
  <c r="L136" i="1"/>
  <c r="K136" i="1"/>
  <c r="J136" i="1"/>
  <c r="I136" i="1"/>
  <c r="I139" i="1" s="1"/>
  <c r="I142" i="1" s="1"/>
  <c r="H136" i="1"/>
  <c r="G136" i="1"/>
  <c r="F136" i="1"/>
  <c r="E136" i="1"/>
  <c r="D136" i="1"/>
  <c r="AF135" i="1"/>
  <c r="N135" i="1"/>
  <c r="N141" i="1" s="1"/>
  <c r="M135" i="1"/>
  <c r="M141" i="1" s="1"/>
  <c r="L135" i="1"/>
  <c r="K135" i="1"/>
  <c r="K141" i="1" s="1"/>
  <c r="J135" i="1"/>
  <c r="J141" i="1" s="1"/>
  <c r="I135" i="1"/>
  <c r="I141" i="1" s="1"/>
  <c r="H135" i="1"/>
  <c r="H141" i="1" s="1"/>
  <c r="G135" i="1"/>
  <c r="G141" i="1" s="1"/>
  <c r="F135" i="1"/>
  <c r="E135" i="1"/>
  <c r="E141" i="1" s="1"/>
  <c r="D135" i="1"/>
  <c r="D141" i="1" s="1"/>
  <c r="AF134" i="1"/>
  <c r="N134" i="1"/>
  <c r="N140" i="1" s="1"/>
  <c r="M134" i="1"/>
  <c r="M140" i="1" s="1"/>
  <c r="L134" i="1"/>
  <c r="L140" i="1" s="1"/>
  <c r="K134" i="1"/>
  <c r="K140" i="1" s="1"/>
  <c r="J134" i="1"/>
  <c r="J140" i="1" s="1"/>
  <c r="I134" i="1"/>
  <c r="H134" i="1"/>
  <c r="G134" i="1"/>
  <c r="G140" i="1" s="1"/>
  <c r="F134" i="1"/>
  <c r="F140" i="1" s="1"/>
  <c r="E134" i="1"/>
  <c r="E140" i="1" s="1"/>
  <c r="D134" i="1"/>
  <c r="Z133" i="1"/>
  <c r="X133" i="1"/>
  <c r="X138" i="1" s="1"/>
  <c r="N133" i="1"/>
  <c r="N139" i="1" s="1"/>
  <c r="N142" i="1" s="1"/>
  <c r="M133" i="1"/>
  <c r="L133" i="1"/>
  <c r="K133" i="1"/>
  <c r="J133" i="1"/>
  <c r="I133" i="1"/>
  <c r="H133" i="1"/>
  <c r="H139" i="1" s="1"/>
  <c r="H142" i="1" s="1"/>
  <c r="G133" i="1"/>
  <c r="G139" i="1" s="1"/>
  <c r="G142" i="1" s="1"/>
  <c r="F133" i="1"/>
  <c r="E133" i="1"/>
  <c r="D133" i="1"/>
  <c r="AF132" i="1"/>
  <c r="AF131" i="1"/>
  <c r="K131" i="1"/>
  <c r="J131" i="1"/>
  <c r="I131" i="1"/>
  <c r="H131" i="1"/>
  <c r="G131" i="1"/>
  <c r="F131" i="1"/>
  <c r="E131" i="1"/>
  <c r="D131" i="1"/>
  <c r="AD130" i="1"/>
  <c r="AD133" i="1" s="1"/>
  <c r="AD138" i="1" s="1"/>
  <c r="AC130" i="1"/>
  <c r="AC133" i="1" s="1"/>
  <c r="AB130" i="1"/>
  <c r="AB133" i="1" s="1"/>
  <c r="AB138" i="1" s="1"/>
  <c r="AA130" i="1"/>
  <c r="AA133" i="1" s="1"/>
  <c r="AA138" i="1" s="1"/>
  <c r="Z130" i="1"/>
  <c r="Y130" i="1"/>
  <c r="Y133" i="1" s="1"/>
  <c r="Y138" i="1" s="1"/>
  <c r="X130" i="1"/>
  <c r="W130" i="1"/>
  <c r="W133" i="1" s="1"/>
  <c r="W138" i="1" s="1"/>
  <c r="V130" i="1"/>
  <c r="V133" i="1" s="1"/>
  <c r="V138" i="1" s="1"/>
  <c r="U130" i="1"/>
  <c r="U133" i="1" s="1"/>
  <c r="U138" i="1" s="1"/>
  <c r="T130" i="1"/>
  <c r="P130" i="1"/>
  <c r="AF129" i="1"/>
  <c r="P129" i="1"/>
  <c r="P131" i="1" s="1"/>
  <c r="AF128" i="1"/>
  <c r="AF127" i="1"/>
  <c r="P127" i="1"/>
  <c r="K127" i="1"/>
  <c r="J127" i="1"/>
  <c r="I127" i="1"/>
  <c r="H127" i="1"/>
  <c r="G127" i="1"/>
  <c r="F127" i="1"/>
  <c r="E127" i="1"/>
  <c r="D127" i="1"/>
  <c r="AF126" i="1"/>
  <c r="P126" i="1"/>
  <c r="AF125" i="1"/>
  <c r="P125" i="1"/>
  <c r="AF124" i="1"/>
  <c r="O120" i="1"/>
  <c r="M119" i="1"/>
  <c r="H119" i="1"/>
  <c r="N118" i="1"/>
  <c r="J118" i="1"/>
  <c r="H118" i="1"/>
  <c r="F117" i="1"/>
  <c r="F120" i="1" s="1"/>
  <c r="D117" i="1"/>
  <c r="D120" i="1" s="1"/>
  <c r="H116" i="1"/>
  <c r="G116" i="1"/>
  <c r="G119" i="1" s="1"/>
  <c r="F116" i="1"/>
  <c r="F119" i="1" s="1"/>
  <c r="E116" i="1"/>
  <c r="D116" i="1"/>
  <c r="AF115" i="1"/>
  <c r="P115" i="1"/>
  <c r="AF114" i="1"/>
  <c r="N114" i="1"/>
  <c r="M114" i="1"/>
  <c r="L114" i="1"/>
  <c r="K114" i="1"/>
  <c r="J114" i="1"/>
  <c r="I114" i="1"/>
  <c r="H114" i="1"/>
  <c r="G114" i="1"/>
  <c r="F114" i="1"/>
  <c r="E114" i="1"/>
  <c r="D114" i="1"/>
  <c r="AF113" i="1"/>
  <c r="N113" i="1"/>
  <c r="N119" i="1" s="1"/>
  <c r="M113" i="1"/>
  <c r="L113" i="1"/>
  <c r="L119" i="1" s="1"/>
  <c r="K113" i="1"/>
  <c r="K119" i="1" s="1"/>
  <c r="J113" i="1"/>
  <c r="J119" i="1" s="1"/>
  <c r="I113" i="1"/>
  <c r="I119" i="1" s="1"/>
  <c r="H113" i="1"/>
  <c r="G113" i="1"/>
  <c r="F113" i="1"/>
  <c r="E113" i="1"/>
  <c r="D113" i="1"/>
  <c r="AF112" i="1"/>
  <c r="N112" i="1"/>
  <c r="M112" i="1"/>
  <c r="M118" i="1" s="1"/>
  <c r="L112" i="1"/>
  <c r="L118" i="1" s="1"/>
  <c r="K112" i="1"/>
  <c r="K118" i="1" s="1"/>
  <c r="J112" i="1"/>
  <c r="I112" i="1"/>
  <c r="I118" i="1" s="1"/>
  <c r="H112" i="1"/>
  <c r="G112" i="1"/>
  <c r="G118" i="1" s="1"/>
  <c r="F112" i="1"/>
  <c r="F118" i="1" s="1"/>
  <c r="E112" i="1"/>
  <c r="E118" i="1" s="1"/>
  <c r="D112" i="1"/>
  <c r="D118" i="1" s="1"/>
  <c r="AC111" i="1"/>
  <c r="AB111" i="1"/>
  <c r="W111" i="1"/>
  <c r="U111" i="1"/>
  <c r="T111" i="1"/>
  <c r="N111" i="1"/>
  <c r="N117" i="1" s="1"/>
  <c r="N120" i="1" s="1"/>
  <c r="M111" i="1"/>
  <c r="L111" i="1"/>
  <c r="L117" i="1" s="1"/>
  <c r="L120" i="1" s="1"/>
  <c r="K111" i="1"/>
  <c r="J111" i="1"/>
  <c r="J117" i="1" s="1"/>
  <c r="J120" i="1" s="1"/>
  <c r="I111" i="1"/>
  <c r="I117" i="1" s="1"/>
  <c r="I120" i="1" s="1"/>
  <c r="H111" i="1"/>
  <c r="H117" i="1" s="1"/>
  <c r="H120" i="1" s="1"/>
  <c r="G111" i="1"/>
  <c r="G117" i="1" s="1"/>
  <c r="G120" i="1" s="1"/>
  <c r="F111" i="1"/>
  <c r="E111" i="1"/>
  <c r="D111" i="1"/>
  <c r="AF110" i="1"/>
  <c r="AF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AD108" i="1"/>
  <c r="AD111" i="1" s="1"/>
  <c r="AC108" i="1"/>
  <c r="AB108" i="1"/>
  <c r="AA108" i="1"/>
  <c r="AA111" i="1" s="1"/>
  <c r="Z108" i="1"/>
  <c r="Z111" i="1" s="1"/>
  <c r="Y108" i="1"/>
  <c r="X108" i="1"/>
  <c r="X111" i="1" s="1"/>
  <c r="W108" i="1"/>
  <c r="V108" i="1"/>
  <c r="V111" i="1" s="1"/>
  <c r="U108" i="1"/>
  <c r="T108" i="1"/>
  <c r="P108" i="1"/>
  <c r="AF107" i="1"/>
  <c r="P107" i="1"/>
  <c r="P109" i="1" s="1"/>
  <c r="AF106" i="1"/>
  <c r="T105" i="1"/>
  <c r="AF105" i="1" s="1"/>
  <c r="O105" i="1"/>
  <c r="N105" i="1"/>
  <c r="M105" i="1"/>
  <c r="L105" i="1"/>
  <c r="K105" i="1"/>
  <c r="J105" i="1"/>
  <c r="I105" i="1"/>
  <c r="H105" i="1"/>
  <c r="G105" i="1"/>
  <c r="F105" i="1"/>
  <c r="E105" i="1"/>
  <c r="D105" i="1"/>
  <c r="AF104" i="1"/>
  <c r="P104" i="1"/>
  <c r="AF103" i="1"/>
  <c r="P103" i="1"/>
  <c r="P105" i="1" s="1"/>
  <c r="AF102" i="1"/>
  <c r="O98" i="1"/>
  <c r="L97" i="1"/>
  <c r="K97" i="1"/>
  <c r="F97" i="1"/>
  <c r="D97" i="1"/>
  <c r="N95" i="1"/>
  <c r="N98" i="1" s="1"/>
  <c r="F95" i="1"/>
  <c r="F98" i="1" s="1"/>
  <c r="P94" i="1"/>
  <c r="AF93" i="1"/>
  <c r="P93" i="1"/>
  <c r="AF92" i="1"/>
  <c r="N92" i="1"/>
  <c r="M92" i="1"/>
  <c r="L92" i="1"/>
  <c r="K92" i="1"/>
  <c r="J92" i="1"/>
  <c r="I92" i="1"/>
  <c r="H92" i="1"/>
  <c r="G92" i="1"/>
  <c r="G95" i="1" s="1"/>
  <c r="G98" i="1" s="1"/>
  <c r="F92" i="1"/>
  <c r="E92" i="1"/>
  <c r="D92" i="1"/>
  <c r="AF91" i="1"/>
  <c r="N91" i="1"/>
  <c r="N97" i="1" s="1"/>
  <c r="M91" i="1"/>
  <c r="M97" i="1" s="1"/>
  <c r="L91" i="1"/>
  <c r="K91" i="1"/>
  <c r="J91" i="1"/>
  <c r="J97" i="1" s="1"/>
  <c r="I91" i="1"/>
  <c r="I97" i="1" s="1"/>
  <c r="H91" i="1"/>
  <c r="H97" i="1" s="1"/>
  <c r="G91" i="1"/>
  <c r="G97" i="1" s="1"/>
  <c r="F91" i="1"/>
  <c r="E91" i="1"/>
  <c r="E97" i="1" s="1"/>
  <c r="D91" i="1"/>
  <c r="AF90" i="1"/>
  <c r="N90" i="1"/>
  <c r="N96" i="1" s="1"/>
  <c r="M90" i="1"/>
  <c r="M96" i="1" s="1"/>
  <c r="L90" i="1"/>
  <c r="L96" i="1" s="1"/>
  <c r="K90" i="1"/>
  <c r="K96" i="1" s="1"/>
  <c r="J90" i="1"/>
  <c r="J96" i="1" s="1"/>
  <c r="I90" i="1"/>
  <c r="I96" i="1" s="1"/>
  <c r="H90" i="1"/>
  <c r="H96" i="1" s="1"/>
  <c r="G90" i="1"/>
  <c r="G96" i="1" s="1"/>
  <c r="F90" i="1"/>
  <c r="F96" i="1" s="1"/>
  <c r="E90" i="1"/>
  <c r="E96" i="1" s="1"/>
  <c r="D90" i="1"/>
  <c r="AD89" i="1"/>
  <c r="X89" i="1"/>
  <c r="V89" i="1"/>
  <c r="T89" i="1"/>
  <c r="N89" i="1"/>
  <c r="M89" i="1"/>
  <c r="L89" i="1"/>
  <c r="L95" i="1" s="1"/>
  <c r="L98" i="1" s="1"/>
  <c r="K89" i="1"/>
  <c r="J89" i="1"/>
  <c r="I89" i="1"/>
  <c r="I95" i="1" s="1"/>
  <c r="I98" i="1" s="1"/>
  <c r="H89" i="1"/>
  <c r="H95" i="1" s="1"/>
  <c r="H98" i="1" s="1"/>
  <c r="G89" i="1"/>
  <c r="F89" i="1"/>
  <c r="E89" i="1"/>
  <c r="D89" i="1"/>
  <c r="R7" i="1" s="1"/>
  <c r="AF88" i="1"/>
  <c r="AF87" i="1"/>
  <c r="K87" i="1"/>
  <c r="J87" i="1"/>
  <c r="I87" i="1"/>
  <c r="H87" i="1"/>
  <c r="G87" i="1"/>
  <c r="F87" i="1"/>
  <c r="E87" i="1"/>
  <c r="D87" i="1"/>
  <c r="AD86" i="1"/>
  <c r="AC86" i="1"/>
  <c r="AC89" i="1" s="1"/>
  <c r="AB86" i="1"/>
  <c r="AB89" i="1" s="1"/>
  <c r="AA86" i="1"/>
  <c r="AA89" i="1" s="1"/>
  <c r="Z86" i="1"/>
  <c r="Z89" i="1" s="1"/>
  <c r="Y86" i="1"/>
  <c r="Y89" i="1" s="1"/>
  <c r="X86" i="1"/>
  <c r="W86" i="1"/>
  <c r="W24" i="1" s="1"/>
  <c r="V86" i="1"/>
  <c r="U86" i="1"/>
  <c r="U89" i="1" s="1"/>
  <c r="T86" i="1"/>
  <c r="P86" i="1"/>
  <c r="AF85" i="1"/>
  <c r="P85" i="1"/>
  <c r="P87" i="1" s="1"/>
  <c r="AF84" i="1"/>
  <c r="AF83" i="1"/>
  <c r="K83" i="1"/>
  <c r="J83" i="1"/>
  <c r="I83" i="1"/>
  <c r="H83" i="1"/>
  <c r="G83" i="1"/>
  <c r="F83" i="1"/>
  <c r="E83" i="1"/>
  <c r="D83" i="1"/>
  <c r="AF82" i="1"/>
  <c r="P82" i="1"/>
  <c r="AF81" i="1"/>
  <c r="P81" i="1"/>
  <c r="AF80" i="1"/>
  <c r="AH34" i="1" s="1"/>
  <c r="AC77" i="1"/>
  <c r="AB77" i="1"/>
  <c r="AA77" i="1"/>
  <c r="N75" i="1"/>
  <c r="G74" i="1"/>
  <c r="I73" i="1"/>
  <c r="P72" i="1"/>
  <c r="AF71" i="1"/>
  <c r="P71" i="1"/>
  <c r="AF70" i="1"/>
  <c r="N70" i="1"/>
  <c r="N73" i="1" s="1"/>
  <c r="M70" i="1"/>
  <c r="L70" i="1"/>
  <c r="L73" i="1" s="1"/>
  <c r="K70" i="1"/>
  <c r="J70" i="1"/>
  <c r="I70" i="1"/>
  <c r="H70" i="1"/>
  <c r="G70" i="1"/>
  <c r="F70" i="1"/>
  <c r="E70" i="1"/>
  <c r="D70" i="1"/>
  <c r="D73" i="1" s="1"/>
  <c r="AF69" i="1"/>
  <c r="O69" i="1"/>
  <c r="N69" i="1"/>
  <c r="M69" i="1"/>
  <c r="M75" i="1" s="1"/>
  <c r="L69" i="1"/>
  <c r="L75" i="1" s="1"/>
  <c r="K69" i="1"/>
  <c r="K75" i="1" s="1"/>
  <c r="J69" i="1"/>
  <c r="J75" i="1" s="1"/>
  <c r="I69" i="1"/>
  <c r="I75" i="1" s="1"/>
  <c r="H69" i="1"/>
  <c r="H75" i="1" s="1"/>
  <c r="G69" i="1"/>
  <c r="G75" i="1" s="1"/>
  <c r="F69" i="1"/>
  <c r="F75" i="1" s="1"/>
  <c r="E69" i="1"/>
  <c r="E75" i="1" s="1"/>
  <c r="D69" i="1"/>
  <c r="D75" i="1" s="1"/>
  <c r="AF68" i="1"/>
  <c r="O68" i="1"/>
  <c r="N68" i="1"/>
  <c r="N74" i="1" s="1"/>
  <c r="M68" i="1"/>
  <c r="M74" i="1" s="1"/>
  <c r="L68" i="1"/>
  <c r="L74" i="1" s="1"/>
  <c r="K68" i="1"/>
  <c r="K74" i="1" s="1"/>
  <c r="J68" i="1"/>
  <c r="J74" i="1" s="1"/>
  <c r="I68" i="1"/>
  <c r="I74" i="1" s="1"/>
  <c r="H68" i="1"/>
  <c r="H74" i="1" s="1"/>
  <c r="G68" i="1"/>
  <c r="F68" i="1"/>
  <c r="F74" i="1" s="1"/>
  <c r="E68" i="1"/>
  <c r="E74" i="1" s="1"/>
  <c r="D68" i="1"/>
  <c r="D74" i="1" s="1"/>
  <c r="AD67" i="1"/>
  <c r="AC67" i="1"/>
  <c r="AB67" i="1"/>
  <c r="Z67" i="1"/>
  <c r="Y67" i="1"/>
  <c r="U67" i="1"/>
  <c r="T67" i="1"/>
  <c r="N67" i="1"/>
  <c r="M67" i="1"/>
  <c r="L67" i="1"/>
  <c r="K67" i="1"/>
  <c r="J67" i="1"/>
  <c r="I67" i="1"/>
  <c r="H67" i="1"/>
  <c r="H73" i="1" s="1"/>
  <c r="G67" i="1"/>
  <c r="F67" i="1"/>
  <c r="E67" i="1"/>
  <c r="D67" i="1"/>
  <c r="AF66" i="1"/>
  <c r="AF65" i="1"/>
  <c r="K65" i="1"/>
  <c r="J65" i="1"/>
  <c r="I65" i="1"/>
  <c r="H65" i="1"/>
  <c r="G65" i="1"/>
  <c r="F65" i="1"/>
  <c r="E65" i="1"/>
  <c r="D65" i="1"/>
  <c r="AC64" i="1"/>
  <c r="AB64" i="1"/>
  <c r="AA64" i="1"/>
  <c r="AA67" i="1" s="1"/>
  <c r="Z64" i="1"/>
  <c r="Y64" i="1"/>
  <c r="X64" i="1"/>
  <c r="W64" i="1"/>
  <c r="W67" i="1" s="1"/>
  <c r="V64" i="1"/>
  <c r="V67" i="1" s="1"/>
  <c r="U64" i="1"/>
  <c r="T64" i="1"/>
  <c r="P64" i="1"/>
  <c r="P65" i="1" s="1"/>
  <c r="AF63" i="1"/>
  <c r="P63" i="1"/>
  <c r="AF62" i="1"/>
  <c r="AF61" i="1"/>
  <c r="P61" i="1"/>
  <c r="K61" i="1"/>
  <c r="J61" i="1"/>
  <c r="I61" i="1"/>
  <c r="H61" i="1"/>
  <c r="G61" i="1"/>
  <c r="F61" i="1"/>
  <c r="E61" i="1"/>
  <c r="D61" i="1"/>
  <c r="AF60" i="1"/>
  <c r="P60" i="1"/>
  <c r="AF59" i="1"/>
  <c r="P59" i="1"/>
  <c r="AF58" i="1"/>
  <c r="O54" i="1"/>
  <c r="M53" i="1"/>
  <c r="L53" i="1"/>
  <c r="H53" i="1"/>
  <c r="D53" i="1"/>
  <c r="G51" i="1"/>
  <c r="G54" i="1" s="1"/>
  <c r="P50" i="1"/>
  <c r="AF49" i="1"/>
  <c r="P49" i="1"/>
  <c r="AF48" i="1"/>
  <c r="N48" i="1"/>
  <c r="M48" i="1"/>
  <c r="K48" i="1"/>
  <c r="S53" i="1" s="1"/>
  <c r="J48" i="1"/>
  <c r="I48" i="1"/>
  <c r="H48" i="1"/>
  <c r="G48" i="1"/>
  <c r="F48" i="1"/>
  <c r="E48" i="1"/>
  <c r="E30" i="1" s="1"/>
  <c r="D48" i="1"/>
  <c r="AF47" i="1"/>
  <c r="N47" i="1"/>
  <c r="N53" i="1" s="1"/>
  <c r="M47" i="1"/>
  <c r="L47" i="1"/>
  <c r="K47" i="1"/>
  <c r="K53" i="1" s="1"/>
  <c r="J47" i="1"/>
  <c r="J53" i="1" s="1"/>
  <c r="I47" i="1"/>
  <c r="I53" i="1" s="1"/>
  <c r="H47" i="1"/>
  <c r="G47" i="1"/>
  <c r="G53" i="1" s="1"/>
  <c r="F47" i="1"/>
  <c r="F53" i="1" s="1"/>
  <c r="E47" i="1"/>
  <c r="E53" i="1" s="1"/>
  <c r="D47" i="1"/>
  <c r="AF46" i="1"/>
  <c r="N46" i="1"/>
  <c r="N52" i="1" s="1"/>
  <c r="M46" i="1"/>
  <c r="M52" i="1" s="1"/>
  <c r="L46" i="1"/>
  <c r="L52" i="1" s="1"/>
  <c r="K46" i="1"/>
  <c r="K52" i="1" s="1"/>
  <c r="J46" i="1"/>
  <c r="J52" i="1" s="1"/>
  <c r="I46" i="1"/>
  <c r="I52" i="1" s="1"/>
  <c r="H46" i="1"/>
  <c r="H52" i="1" s="1"/>
  <c r="G46" i="1"/>
  <c r="G52" i="1" s="1"/>
  <c r="F46" i="1"/>
  <c r="E46" i="1"/>
  <c r="E52" i="1" s="1"/>
  <c r="D46" i="1"/>
  <c r="D52" i="1" s="1"/>
  <c r="AA45" i="1"/>
  <c r="Y45" i="1"/>
  <c r="X45" i="1"/>
  <c r="V45" i="1"/>
  <c r="N45" i="1"/>
  <c r="N29" i="1" s="1"/>
  <c r="M45" i="1"/>
  <c r="L45" i="1"/>
  <c r="K45" i="1"/>
  <c r="K29" i="1" s="1"/>
  <c r="J45" i="1"/>
  <c r="J51" i="1" s="1"/>
  <c r="J54" i="1" s="1"/>
  <c r="I45" i="1"/>
  <c r="H45" i="1"/>
  <c r="H51" i="1" s="1"/>
  <c r="H54" i="1" s="1"/>
  <c r="G45" i="1"/>
  <c r="F45" i="1"/>
  <c r="E45" i="1"/>
  <c r="D45" i="1"/>
  <c r="AF44" i="1"/>
  <c r="AF43" i="1"/>
  <c r="K43" i="1"/>
  <c r="J43" i="1"/>
  <c r="I43" i="1"/>
  <c r="H43" i="1"/>
  <c r="G43" i="1"/>
  <c r="F43" i="1"/>
  <c r="E43" i="1"/>
  <c r="D43" i="1"/>
  <c r="AD42" i="1"/>
  <c r="AD45" i="1" s="1"/>
  <c r="AC42" i="1"/>
  <c r="AB42" i="1"/>
  <c r="AA42" i="1"/>
  <c r="Z42" i="1"/>
  <c r="Y42" i="1"/>
  <c r="X42" i="1"/>
  <c r="W42" i="1"/>
  <c r="W45" i="1" s="1"/>
  <c r="V42" i="1"/>
  <c r="V24" i="1" s="1"/>
  <c r="U42" i="1"/>
  <c r="T42" i="1"/>
  <c r="T45" i="1" s="1"/>
  <c r="P42" i="1"/>
  <c r="AF41" i="1"/>
  <c r="P41" i="1"/>
  <c r="AF40" i="1"/>
  <c r="AF39" i="1"/>
  <c r="AF42" i="1" s="1"/>
  <c r="AF45" i="1" s="1"/>
  <c r="K39" i="1"/>
  <c r="J39" i="1"/>
  <c r="I39" i="1"/>
  <c r="H39" i="1"/>
  <c r="G39" i="1"/>
  <c r="F39" i="1"/>
  <c r="E39" i="1"/>
  <c r="D39" i="1"/>
  <c r="AF38" i="1"/>
  <c r="P38" i="1"/>
  <c r="AF37" i="1"/>
  <c r="P37" i="1"/>
  <c r="P39" i="1" s="1"/>
  <c r="AF36" i="1"/>
  <c r="AB32" i="1"/>
  <c r="O30" i="1"/>
  <c r="G30" i="1"/>
  <c r="O29" i="1"/>
  <c r="O31" i="1" s="1"/>
  <c r="AD28" i="1"/>
  <c r="AC28" i="1"/>
  <c r="AB28" i="1"/>
  <c r="AA28" i="1"/>
  <c r="Z28" i="1"/>
  <c r="Y28" i="1"/>
  <c r="X28" i="1"/>
  <c r="W28" i="1"/>
  <c r="V28" i="1"/>
  <c r="U28" i="1"/>
  <c r="T28" i="1"/>
  <c r="AF28" i="1" s="1"/>
  <c r="J28" i="1"/>
  <c r="AD27" i="1"/>
  <c r="AC27" i="1"/>
  <c r="AC32" i="1" s="1"/>
  <c r="AB27" i="1"/>
  <c r="AA27" i="1"/>
  <c r="Z27" i="1"/>
  <c r="Y27" i="1"/>
  <c r="X27" i="1"/>
  <c r="W27" i="1"/>
  <c r="V27" i="1"/>
  <c r="U27" i="1"/>
  <c r="T27" i="1"/>
  <c r="O27" i="1"/>
  <c r="N27" i="1"/>
  <c r="M27" i="1"/>
  <c r="L27" i="1"/>
  <c r="K27" i="1"/>
  <c r="J27" i="1"/>
  <c r="I27" i="1"/>
  <c r="H27" i="1"/>
  <c r="H28" i="1" s="1"/>
  <c r="G27" i="1"/>
  <c r="F27" i="1"/>
  <c r="E27" i="1"/>
  <c r="D27" i="1"/>
  <c r="AD26" i="1"/>
  <c r="AC26" i="1"/>
  <c r="AB26" i="1"/>
  <c r="AA26" i="1"/>
  <c r="Z26" i="1"/>
  <c r="Y26" i="1"/>
  <c r="X26" i="1"/>
  <c r="W26" i="1"/>
  <c r="V26" i="1"/>
  <c r="U26" i="1"/>
  <c r="T26" i="1"/>
  <c r="O26" i="1"/>
  <c r="O28" i="1" s="1"/>
  <c r="N26" i="1"/>
  <c r="N28" i="1" s="1"/>
  <c r="M26" i="1"/>
  <c r="M28" i="1" s="1"/>
  <c r="L26" i="1"/>
  <c r="L28" i="1" s="1"/>
  <c r="K26" i="1"/>
  <c r="K28" i="1" s="1"/>
  <c r="J26" i="1"/>
  <c r="I26" i="1"/>
  <c r="I28" i="1" s="1"/>
  <c r="H26" i="1"/>
  <c r="G26" i="1"/>
  <c r="G28" i="1" s="1"/>
  <c r="F26" i="1"/>
  <c r="F28" i="1" s="1"/>
  <c r="E26" i="1"/>
  <c r="E28" i="1" s="1"/>
  <c r="D26" i="1"/>
  <c r="AD25" i="1"/>
  <c r="AC25" i="1"/>
  <c r="AB25" i="1"/>
  <c r="AA25" i="1"/>
  <c r="Z25" i="1"/>
  <c r="Y25" i="1"/>
  <c r="X25" i="1"/>
  <c r="W25" i="1"/>
  <c r="V25" i="1"/>
  <c r="U25" i="1"/>
  <c r="AF25" i="1" s="1"/>
  <c r="T25" i="1"/>
  <c r="N25" i="1"/>
  <c r="K25" i="1"/>
  <c r="H25" i="1"/>
  <c r="AD24" i="1"/>
  <c r="AA24" i="1"/>
  <c r="O24" i="1"/>
  <c r="N24" i="1"/>
  <c r="M24" i="1"/>
  <c r="L24" i="1"/>
  <c r="K24" i="1"/>
  <c r="J24" i="1"/>
  <c r="I24" i="1"/>
  <c r="H24" i="1"/>
  <c r="G24" i="1"/>
  <c r="F24" i="1"/>
  <c r="E24" i="1"/>
  <c r="D24" i="1"/>
  <c r="AD23" i="1"/>
  <c r="AC23" i="1"/>
  <c r="AB23" i="1"/>
  <c r="AA23" i="1"/>
  <c r="Z23" i="1"/>
  <c r="Y23" i="1"/>
  <c r="X23" i="1"/>
  <c r="W23" i="1"/>
  <c r="V23" i="1"/>
  <c r="U23" i="1"/>
  <c r="T23" i="1"/>
  <c r="AF23" i="1" s="1"/>
  <c r="O23" i="1"/>
  <c r="O25" i="1" s="1"/>
  <c r="N23" i="1"/>
  <c r="M23" i="1"/>
  <c r="M25" i="1" s="1"/>
  <c r="L23" i="1"/>
  <c r="L25" i="1" s="1"/>
  <c r="K23" i="1"/>
  <c r="J23" i="1"/>
  <c r="J25" i="1" s="1"/>
  <c r="I23" i="1"/>
  <c r="I25" i="1" s="1"/>
  <c r="H23" i="1"/>
  <c r="G23" i="1"/>
  <c r="G25" i="1" s="1"/>
  <c r="F23" i="1"/>
  <c r="F25" i="1" s="1"/>
  <c r="E23" i="1"/>
  <c r="E25" i="1" s="1"/>
  <c r="D23" i="1"/>
  <c r="D25" i="1" s="1"/>
  <c r="AD22" i="1"/>
  <c r="AC22" i="1"/>
  <c r="AB22" i="1"/>
  <c r="AA22" i="1"/>
  <c r="Z22" i="1"/>
  <c r="Y22" i="1"/>
  <c r="X22" i="1"/>
  <c r="W22" i="1"/>
  <c r="V22" i="1"/>
  <c r="U22" i="1"/>
  <c r="T22" i="1"/>
  <c r="AF22" i="1" s="1"/>
  <c r="D22" i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AJ10" i="1"/>
  <c r="AD10" i="1"/>
  <c r="AE10" i="1" s="1"/>
  <c r="AC10" i="1"/>
  <c r="AB10" i="1"/>
  <c r="X10" i="1"/>
  <c r="R10" i="1"/>
  <c r="AI9" i="1"/>
  <c r="AH9" i="1"/>
  <c r="W9" i="1"/>
  <c r="V9" i="1"/>
  <c r="Q9" i="1"/>
  <c r="P9" i="1"/>
  <c r="L9" i="1"/>
  <c r="K9" i="1"/>
  <c r="J9" i="1"/>
  <c r="AC8" i="1"/>
  <c r="AB8" i="1"/>
  <c r="E8" i="1"/>
  <c r="E9" i="1" s="1"/>
  <c r="AC7" i="1"/>
  <c r="AC9" i="1" s="1"/>
  <c r="AB7" i="1"/>
  <c r="E7" i="1"/>
  <c r="D7" i="1"/>
  <c r="D9" i="1" s="1"/>
  <c r="AS88" i="9"/>
  <c r="AR88" i="9"/>
  <c r="AQ88" i="9"/>
  <c r="M87" i="9" s="1"/>
  <c r="AP88" i="9"/>
  <c r="AO88" i="9"/>
  <c r="K80" i="9" s="1"/>
  <c r="AN88" i="9"/>
  <c r="AM88" i="9"/>
  <c r="AL88" i="9"/>
  <c r="H83" i="9" s="1"/>
  <c r="AK88" i="9"/>
  <c r="AJ88" i="9"/>
  <c r="AI88" i="9"/>
  <c r="E87" i="9" s="1"/>
  <c r="AH88" i="9"/>
  <c r="AG88" i="9"/>
  <c r="C79" i="9" s="1"/>
  <c r="M88" i="9"/>
  <c r="AS87" i="9"/>
  <c r="AD87" i="9" s="1"/>
  <c r="O87" i="9"/>
  <c r="N87" i="9"/>
  <c r="J87" i="9"/>
  <c r="G87" i="9"/>
  <c r="F87" i="9"/>
  <c r="D87" i="9"/>
  <c r="AS86" i="9"/>
  <c r="N86" i="9"/>
  <c r="M86" i="9"/>
  <c r="J86" i="9"/>
  <c r="I86" i="9"/>
  <c r="F86" i="9"/>
  <c r="E86" i="9"/>
  <c r="AS85" i="9"/>
  <c r="O85" i="9" s="1"/>
  <c r="AD85" i="9"/>
  <c r="N85" i="9"/>
  <c r="M85" i="9"/>
  <c r="L85" i="9"/>
  <c r="J85" i="9"/>
  <c r="I85" i="9"/>
  <c r="H85" i="9"/>
  <c r="F85" i="9"/>
  <c r="E85" i="9"/>
  <c r="D85" i="9"/>
  <c r="AS84" i="9"/>
  <c r="AD84" i="9"/>
  <c r="O84" i="9"/>
  <c r="N84" i="9"/>
  <c r="M84" i="9"/>
  <c r="J84" i="9"/>
  <c r="I84" i="9"/>
  <c r="H84" i="9"/>
  <c r="G84" i="9"/>
  <c r="F84" i="9"/>
  <c r="E84" i="9"/>
  <c r="AS83" i="9"/>
  <c r="AD83" i="9"/>
  <c r="O83" i="9"/>
  <c r="N83" i="9"/>
  <c r="M83" i="9"/>
  <c r="J83" i="9"/>
  <c r="G83" i="9"/>
  <c r="F83" i="9"/>
  <c r="E83" i="9"/>
  <c r="C83" i="9"/>
  <c r="AS82" i="9"/>
  <c r="AD82" i="9" s="1"/>
  <c r="O82" i="9"/>
  <c r="N82" i="9"/>
  <c r="M82" i="9"/>
  <c r="J82" i="9"/>
  <c r="I82" i="9"/>
  <c r="G82" i="9"/>
  <c r="F82" i="9"/>
  <c r="E82" i="9"/>
  <c r="AS81" i="9"/>
  <c r="O81" i="9" s="1"/>
  <c r="N81" i="9"/>
  <c r="M81" i="9"/>
  <c r="L81" i="9"/>
  <c r="J81" i="9"/>
  <c r="I81" i="9"/>
  <c r="F81" i="9"/>
  <c r="E81" i="9"/>
  <c r="D81" i="9"/>
  <c r="AS80" i="9"/>
  <c r="AD80" i="9"/>
  <c r="O80" i="9"/>
  <c r="N80" i="9"/>
  <c r="M80" i="9"/>
  <c r="L80" i="9"/>
  <c r="J80" i="9"/>
  <c r="H80" i="9"/>
  <c r="G80" i="9"/>
  <c r="F80" i="9"/>
  <c r="E80" i="9"/>
  <c r="E88" i="9" s="1"/>
  <c r="D80" i="9"/>
  <c r="AS79" i="9"/>
  <c r="AD79" i="9" s="1"/>
  <c r="O79" i="9"/>
  <c r="N79" i="9"/>
  <c r="M79" i="9"/>
  <c r="L79" i="9"/>
  <c r="K79" i="9"/>
  <c r="J79" i="9"/>
  <c r="G79" i="9"/>
  <c r="F79" i="9"/>
  <c r="E79" i="9"/>
  <c r="D79" i="9"/>
  <c r="AS78" i="9"/>
  <c r="N78" i="9"/>
  <c r="N88" i="9" s="1"/>
  <c r="M78" i="9"/>
  <c r="J78" i="9"/>
  <c r="I78" i="9"/>
  <c r="F78" i="9"/>
  <c r="E78" i="9"/>
  <c r="N75" i="9"/>
  <c r="M75" i="9"/>
  <c r="L75" i="9"/>
  <c r="K75" i="9"/>
  <c r="J75" i="9"/>
  <c r="I75" i="9"/>
  <c r="H75" i="9"/>
  <c r="W68" i="9" s="1"/>
  <c r="G75" i="9"/>
  <c r="F75" i="9"/>
  <c r="U74" i="9" s="1"/>
  <c r="E75" i="9"/>
  <c r="D75" i="9"/>
  <c r="S74" i="9" s="1"/>
  <c r="C75" i="9"/>
  <c r="V74" i="9"/>
  <c r="R74" i="9"/>
  <c r="Q74" i="9"/>
  <c r="O74" i="9"/>
  <c r="V73" i="9"/>
  <c r="U73" i="9"/>
  <c r="S73" i="9"/>
  <c r="R73" i="9"/>
  <c r="Q73" i="9"/>
  <c r="O73" i="9"/>
  <c r="V72" i="9"/>
  <c r="U72" i="9"/>
  <c r="S72" i="9"/>
  <c r="R72" i="9"/>
  <c r="Q72" i="9"/>
  <c r="O72" i="9"/>
  <c r="V71" i="9"/>
  <c r="R71" i="9"/>
  <c r="Q71" i="9"/>
  <c r="O71" i="9"/>
  <c r="V70" i="9"/>
  <c r="R70" i="9"/>
  <c r="Q70" i="9"/>
  <c r="O70" i="9"/>
  <c r="V69" i="9"/>
  <c r="U69" i="9"/>
  <c r="S69" i="9"/>
  <c r="R69" i="9"/>
  <c r="Q69" i="9"/>
  <c r="O69" i="9"/>
  <c r="V68" i="9"/>
  <c r="V75" i="9" s="1"/>
  <c r="U68" i="9"/>
  <c r="S68" i="9"/>
  <c r="R68" i="9"/>
  <c r="R75" i="9" s="1"/>
  <c r="Q68" i="9"/>
  <c r="O68" i="9"/>
  <c r="M66" i="9"/>
  <c r="L66" i="9"/>
  <c r="E66" i="9"/>
  <c r="AD65" i="9"/>
  <c r="N65" i="9"/>
  <c r="AC63" i="9" s="1"/>
  <c r="M65" i="9"/>
  <c r="L65" i="9"/>
  <c r="AA63" i="9" s="1"/>
  <c r="K65" i="9"/>
  <c r="Z59" i="9" s="1"/>
  <c r="J65" i="9"/>
  <c r="Y64" i="9" s="1"/>
  <c r="I65" i="9"/>
  <c r="X64" i="9" s="1"/>
  <c r="H65" i="9"/>
  <c r="W59" i="9" s="1"/>
  <c r="G65" i="9"/>
  <c r="G66" i="9" s="1"/>
  <c r="F65" i="9"/>
  <c r="U63" i="9" s="1"/>
  <c r="E65" i="9"/>
  <c r="D65" i="9"/>
  <c r="S61" i="9" s="1"/>
  <c r="C65" i="9"/>
  <c r="C66" i="9" s="1"/>
  <c r="AC64" i="9"/>
  <c r="AB64" i="9"/>
  <c r="AA64" i="9"/>
  <c r="V64" i="9"/>
  <c r="U64" i="9"/>
  <c r="T64" i="9"/>
  <c r="S64" i="9"/>
  <c r="R64" i="9"/>
  <c r="O64" i="9"/>
  <c r="AB63" i="9"/>
  <c r="Y63" i="9"/>
  <c r="V63" i="9"/>
  <c r="T63" i="9"/>
  <c r="S63" i="9"/>
  <c r="O63" i="9"/>
  <c r="AC62" i="9"/>
  <c r="AB62" i="9"/>
  <c r="AA62" i="9"/>
  <c r="Y62" i="9"/>
  <c r="T62" i="9"/>
  <c r="S62" i="9"/>
  <c r="R62" i="9"/>
  <c r="O62" i="9"/>
  <c r="AB61" i="9"/>
  <c r="Y61" i="9"/>
  <c r="V61" i="9"/>
  <c r="T61" i="9"/>
  <c r="O61" i="9"/>
  <c r="AC60" i="9"/>
  <c r="AB60" i="9"/>
  <c r="AB65" i="9" s="1"/>
  <c r="AA60" i="9"/>
  <c r="V60" i="9"/>
  <c r="U60" i="9"/>
  <c r="T60" i="9"/>
  <c r="T65" i="9" s="1"/>
  <c r="S60" i="9"/>
  <c r="O60" i="9"/>
  <c r="AB59" i="9"/>
  <c r="AA59" i="9"/>
  <c r="Y59" i="9"/>
  <c r="X59" i="9"/>
  <c r="V59" i="9"/>
  <c r="T59" i="9"/>
  <c r="S59" i="9"/>
  <c r="O59" i="9"/>
  <c r="AC58" i="9"/>
  <c r="AB58" i="9"/>
  <c r="AA58" i="9"/>
  <c r="V58" i="9"/>
  <c r="U58" i="9"/>
  <c r="T58" i="9"/>
  <c r="S58" i="9"/>
  <c r="O58" i="9"/>
  <c r="O65" i="9" s="1"/>
  <c r="F56" i="9"/>
  <c r="E56" i="9"/>
  <c r="D56" i="9"/>
  <c r="C56" i="9"/>
  <c r="N55" i="9"/>
  <c r="M55" i="9"/>
  <c r="L55" i="9"/>
  <c r="K55" i="9"/>
  <c r="J55" i="9"/>
  <c r="I55" i="9"/>
  <c r="H55" i="9"/>
  <c r="G55" i="9"/>
  <c r="F55" i="9"/>
  <c r="E55" i="9"/>
  <c r="D55" i="9"/>
  <c r="N54" i="9"/>
  <c r="M54" i="9"/>
  <c r="F54" i="9"/>
  <c r="E54" i="9"/>
  <c r="N53" i="9"/>
  <c r="M53" i="9"/>
  <c r="L53" i="9"/>
  <c r="L54" i="9" s="1"/>
  <c r="K53" i="9"/>
  <c r="K54" i="9" s="1"/>
  <c r="J53" i="9"/>
  <c r="I53" i="9"/>
  <c r="H53" i="9"/>
  <c r="G53" i="9"/>
  <c r="F53" i="9"/>
  <c r="E53" i="9"/>
  <c r="D53" i="9"/>
  <c r="D54" i="9" s="1"/>
  <c r="C53" i="9"/>
  <c r="C54" i="9" s="1"/>
  <c r="N52" i="9"/>
  <c r="M52" i="9"/>
  <c r="L52" i="9"/>
  <c r="K52" i="9"/>
  <c r="J52" i="9"/>
  <c r="J54" i="9" s="1"/>
  <c r="I52" i="9"/>
  <c r="I54" i="9" s="1"/>
  <c r="H52" i="9"/>
  <c r="H56" i="9" s="1"/>
  <c r="G52" i="9"/>
  <c r="O52" i="9" s="1"/>
  <c r="F52" i="9"/>
  <c r="E52" i="9"/>
  <c r="D52" i="9"/>
  <c r="C52" i="9"/>
  <c r="AL48" i="9"/>
  <c r="AK48" i="9"/>
  <c r="AJ48" i="9"/>
  <c r="AS48" i="9" s="1"/>
  <c r="AI48" i="9"/>
  <c r="AH48" i="9"/>
  <c r="AG48" i="9"/>
  <c r="AL47" i="9"/>
  <c r="AK47" i="9"/>
  <c r="AJ47" i="9"/>
  <c r="AI47" i="9"/>
  <c r="AH47" i="9"/>
  <c r="AG47" i="9"/>
  <c r="AS47" i="9" s="1"/>
  <c r="AL46" i="9"/>
  <c r="AK46" i="9"/>
  <c r="AJ46" i="9"/>
  <c r="AI46" i="9"/>
  <c r="AH46" i="9"/>
  <c r="AG46" i="9"/>
  <c r="AS46" i="9" s="1"/>
  <c r="AL45" i="9"/>
  <c r="AK45" i="9"/>
  <c r="AJ45" i="9"/>
  <c r="AI45" i="9"/>
  <c r="AH45" i="9"/>
  <c r="AG45" i="9"/>
  <c r="AS45" i="9" s="1"/>
  <c r="AR44" i="9"/>
  <c r="N39" i="9" s="1"/>
  <c r="AQ44" i="9"/>
  <c r="M38" i="9" s="1"/>
  <c r="AP44" i="9"/>
  <c r="AO44" i="9"/>
  <c r="K36" i="9" s="1"/>
  <c r="AN44" i="9"/>
  <c r="J41" i="9" s="1"/>
  <c r="AL44" i="9"/>
  <c r="H39" i="9" s="1"/>
  <c r="AK44" i="9"/>
  <c r="G38" i="9" s="1"/>
  <c r="AJ44" i="9"/>
  <c r="F37" i="9" s="1"/>
  <c r="AI44" i="9"/>
  <c r="E38" i="9" s="1"/>
  <c r="AH44" i="9"/>
  <c r="D37" i="9" s="1"/>
  <c r="AG44" i="9"/>
  <c r="AC44" i="9"/>
  <c r="AB44" i="9"/>
  <c r="AA44" i="9"/>
  <c r="Z44" i="9"/>
  <c r="Y44" i="9"/>
  <c r="X44" i="9"/>
  <c r="W44" i="9"/>
  <c r="V44" i="9"/>
  <c r="U44" i="9"/>
  <c r="T44" i="9"/>
  <c r="S44" i="9"/>
  <c r="R44" i="9"/>
  <c r="N44" i="9"/>
  <c r="I44" i="9"/>
  <c r="AS43" i="9"/>
  <c r="AD43" i="9"/>
  <c r="O43" i="9"/>
  <c r="N43" i="9"/>
  <c r="M43" i="9"/>
  <c r="L43" i="9"/>
  <c r="K43" i="9"/>
  <c r="I43" i="9"/>
  <c r="H43" i="9"/>
  <c r="E43" i="9"/>
  <c r="D43" i="9"/>
  <c r="C43" i="9"/>
  <c r="AS42" i="9"/>
  <c r="AD42" i="9"/>
  <c r="O42" i="9"/>
  <c r="N42" i="9"/>
  <c r="M42" i="9"/>
  <c r="L42" i="9"/>
  <c r="K42" i="9"/>
  <c r="I42" i="9"/>
  <c r="E42" i="9"/>
  <c r="D42" i="9"/>
  <c r="C42" i="9"/>
  <c r="AS41" i="9"/>
  <c r="AD41" i="9" s="1"/>
  <c r="N41" i="9"/>
  <c r="M41" i="9"/>
  <c r="L41" i="9"/>
  <c r="K41" i="9"/>
  <c r="I41" i="9"/>
  <c r="E41" i="9"/>
  <c r="D41" i="9"/>
  <c r="C41" i="9"/>
  <c r="AS40" i="9"/>
  <c r="O40" i="9" s="1"/>
  <c r="AD40" i="9"/>
  <c r="M40" i="9"/>
  <c r="L40" i="9"/>
  <c r="K40" i="9"/>
  <c r="J40" i="9"/>
  <c r="I40" i="9"/>
  <c r="E40" i="9"/>
  <c r="D40" i="9"/>
  <c r="C40" i="9"/>
  <c r="AS39" i="9"/>
  <c r="AD39" i="9" s="1"/>
  <c r="L39" i="9"/>
  <c r="K39" i="9"/>
  <c r="J39" i="9"/>
  <c r="I39" i="9"/>
  <c r="D39" i="9"/>
  <c r="C39" i="9"/>
  <c r="AS38" i="9"/>
  <c r="O38" i="9" s="1"/>
  <c r="AD38" i="9"/>
  <c r="N38" i="9"/>
  <c r="L38" i="9"/>
  <c r="K38" i="9"/>
  <c r="J38" i="9"/>
  <c r="I38" i="9"/>
  <c r="H38" i="9"/>
  <c r="C38" i="9"/>
  <c r="AS37" i="9"/>
  <c r="AD37" i="9"/>
  <c r="O37" i="9"/>
  <c r="N37" i="9"/>
  <c r="M37" i="9"/>
  <c r="L37" i="9"/>
  <c r="K37" i="9"/>
  <c r="J37" i="9"/>
  <c r="I37" i="9"/>
  <c r="H37" i="9"/>
  <c r="G37" i="9"/>
  <c r="E37" i="9"/>
  <c r="C37" i="9"/>
  <c r="AS36" i="9"/>
  <c r="AD36" i="9" s="1"/>
  <c r="O36" i="9"/>
  <c r="N36" i="9"/>
  <c r="M36" i="9"/>
  <c r="L36" i="9"/>
  <c r="I36" i="9"/>
  <c r="H36" i="9"/>
  <c r="G36" i="9"/>
  <c r="F36" i="9"/>
  <c r="E36" i="9"/>
  <c r="D36" i="9"/>
  <c r="C36" i="9"/>
  <c r="AS35" i="9"/>
  <c r="AD35" i="9"/>
  <c r="O35" i="9"/>
  <c r="N35" i="9"/>
  <c r="M35" i="9"/>
  <c r="L35" i="9"/>
  <c r="K35" i="9"/>
  <c r="I35" i="9"/>
  <c r="H35" i="9"/>
  <c r="E35" i="9"/>
  <c r="D35" i="9"/>
  <c r="C35" i="9"/>
  <c r="AS34" i="9"/>
  <c r="AD34" i="9"/>
  <c r="O34" i="9"/>
  <c r="N34" i="9"/>
  <c r="M34" i="9"/>
  <c r="M44" i="9" s="1"/>
  <c r="L34" i="9"/>
  <c r="L44" i="9" s="1"/>
  <c r="K34" i="9"/>
  <c r="K44" i="9" s="1"/>
  <c r="I34" i="9"/>
  <c r="E34" i="9"/>
  <c r="D34" i="9"/>
  <c r="C34" i="9"/>
  <c r="C44" i="9" s="1"/>
  <c r="AC31" i="9"/>
  <c r="AB31" i="9"/>
  <c r="AA31" i="9"/>
  <c r="Z31" i="9"/>
  <c r="Y31" i="9"/>
  <c r="X31" i="9"/>
  <c r="O31" i="9"/>
  <c r="AD29" i="9" s="1"/>
  <c r="N31" i="9"/>
  <c r="M31" i="9"/>
  <c r="L31" i="9"/>
  <c r="K31" i="9"/>
  <c r="J31" i="9"/>
  <c r="I31" i="9"/>
  <c r="H31" i="9"/>
  <c r="W28" i="9" s="1"/>
  <c r="G31" i="9"/>
  <c r="V30" i="9" s="1"/>
  <c r="F31" i="9"/>
  <c r="U30" i="9" s="1"/>
  <c r="E31" i="9"/>
  <c r="D31" i="9"/>
  <c r="S30" i="9" s="1"/>
  <c r="C31" i="9"/>
  <c r="T30" i="9"/>
  <c r="R30" i="9"/>
  <c r="O30" i="9"/>
  <c r="T29" i="9"/>
  <c r="R29" i="9"/>
  <c r="O29" i="9"/>
  <c r="T28" i="9"/>
  <c r="R28" i="9"/>
  <c r="O28" i="9"/>
  <c r="T27" i="9"/>
  <c r="S27" i="9"/>
  <c r="R27" i="9"/>
  <c r="O27" i="9"/>
  <c r="T26" i="9"/>
  <c r="S26" i="9"/>
  <c r="R26" i="9"/>
  <c r="O26" i="9"/>
  <c r="T25" i="9"/>
  <c r="S25" i="9"/>
  <c r="R25" i="9"/>
  <c r="O25" i="9"/>
  <c r="T24" i="9"/>
  <c r="T31" i="9" s="1"/>
  <c r="S24" i="9"/>
  <c r="R24" i="9"/>
  <c r="R31" i="9" s="1"/>
  <c r="O24" i="9"/>
  <c r="AC21" i="9"/>
  <c r="AB21" i="9"/>
  <c r="AA21" i="9"/>
  <c r="Z21" i="9"/>
  <c r="Y21" i="9"/>
  <c r="X21" i="9"/>
  <c r="N21" i="9"/>
  <c r="M21" i="9"/>
  <c r="L21" i="9"/>
  <c r="K21" i="9"/>
  <c r="J21" i="9"/>
  <c r="I21" i="9"/>
  <c r="H21" i="9"/>
  <c r="W20" i="9" s="1"/>
  <c r="G21" i="9"/>
  <c r="F21" i="9"/>
  <c r="U20" i="9" s="1"/>
  <c r="E21" i="9"/>
  <c r="D21" i="9"/>
  <c r="S20" i="9" s="1"/>
  <c r="C21" i="9"/>
  <c r="R19" i="9" s="1"/>
  <c r="V20" i="9"/>
  <c r="T20" i="9"/>
  <c r="O20" i="9"/>
  <c r="V19" i="9"/>
  <c r="T19" i="9"/>
  <c r="O19" i="9"/>
  <c r="V18" i="9"/>
  <c r="T18" i="9"/>
  <c r="O18" i="9"/>
  <c r="V17" i="9"/>
  <c r="T17" i="9"/>
  <c r="O17" i="9"/>
  <c r="V16" i="9"/>
  <c r="T16" i="9"/>
  <c r="O16" i="9"/>
  <c r="V15" i="9"/>
  <c r="T15" i="9"/>
  <c r="O15" i="9"/>
  <c r="V14" i="9"/>
  <c r="V21" i="9" s="1"/>
  <c r="T14" i="9"/>
  <c r="T21" i="9" s="1"/>
  <c r="O14" i="9"/>
  <c r="O21" i="9" s="1"/>
  <c r="H12" i="9"/>
  <c r="G12" i="9"/>
  <c r="F12" i="9"/>
  <c r="E12" i="9"/>
  <c r="D12" i="9"/>
  <c r="N11" i="9"/>
  <c r="M11" i="9"/>
  <c r="L11" i="9"/>
  <c r="K11" i="9"/>
  <c r="J11" i="9"/>
  <c r="I11" i="9"/>
  <c r="H11" i="9"/>
  <c r="G11" i="9"/>
  <c r="F11" i="9"/>
  <c r="E11" i="9"/>
  <c r="D11" i="9"/>
  <c r="F10" i="9"/>
  <c r="H9" i="9"/>
  <c r="H10" i="9" s="1"/>
  <c r="G9" i="9"/>
  <c r="G10" i="9" s="1"/>
  <c r="F9" i="9"/>
  <c r="E9" i="9"/>
  <c r="E10" i="9" s="1"/>
  <c r="D9" i="9"/>
  <c r="D10" i="9" s="1"/>
  <c r="C8" i="9"/>
  <c r="C12" i="9" s="1"/>
  <c r="D9" i="2" l="1"/>
  <c r="F74" i="2"/>
  <c r="F77" i="2" s="1"/>
  <c r="F136" i="2" s="1"/>
  <c r="F142" i="2" s="1"/>
  <c r="C9" i="9"/>
  <c r="M30" i="1"/>
  <c r="K95" i="1"/>
  <c r="K98" i="1" s="1"/>
  <c r="L139" i="1"/>
  <c r="L142" i="1" s="1"/>
  <c r="P47" i="2"/>
  <c r="P53" i="2" s="1"/>
  <c r="P55" i="2"/>
  <c r="P115" i="2"/>
  <c r="P121" i="2" s="1"/>
  <c r="E29" i="1"/>
  <c r="E31" i="1" s="1"/>
  <c r="M29" i="1"/>
  <c r="F30" i="1"/>
  <c r="K73" i="1"/>
  <c r="G73" i="1"/>
  <c r="E95" i="1"/>
  <c r="E98" i="1" s="1"/>
  <c r="M95" i="1"/>
  <c r="M98" i="1" s="1"/>
  <c r="K139" i="1"/>
  <c r="K142" i="1" s="1"/>
  <c r="L7" i="2" a="1"/>
  <c r="L7" i="2" s="1"/>
  <c r="H30" i="2"/>
  <c r="G97" i="2"/>
  <c r="G100" i="2" s="1"/>
  <c r="G137" i="2" s="1"/>
  <c r="G143" i="2" s="1"/>
  <c r="F97" i="2"/>
  <c r="F100" i="2" s="1"/>
  <c r="F137" i="2" s="1"/>
  <c r="F143" i="2" s="1"/>
  <c r="I120" i="2"/>
  <c r="I123" i="2" s="1"/>
  <c r="I138" i="2" s="1"/>
  <c r="I144" i="2" s="1"/>
  <c r="X8" i="1"/>
  <c r="P68" i="2"/>
  <c r="P130" i="2"/>
  <c r="D144" i="2"/>
  <c r="K51" i="1"/>
  <c r="K54" i="1" s="1"/>
  <c r="E73" i="1"/>
  <c r="M73" i="1"/>
  <c r="AD8" i="1"/>
  <c r="AE8" i="1" s="1"/>
  <c r="V77" i="2"/>
  <c r="I97" i="2"/>
  <c r="I100" i="2" s="1"/>
  <c r="I137" i="2" s="1"/>
  <c r="I143" i="2" s="1"/>
  <c r="P89" i="1"/>
  <c r="T7" i="1" s="1"/>
  <c r="I51" i="1"/>
  <c r="I54" i="1" s="1"/>
  <c r="K30" i="1"/>
  <c r="E119" i="1"/>
  <c r="F30" i="2"/>
  <c r="F31" i="2" s="1"/>
  <c r="P70" i="1"/>
  <c r="N8" i="1" s="1"/>
  <c r="P46" i="2"/>
  <c r="P52" i="2" s="1"/>
  <c r="D143" i="2"/>
  <c r="E51" i="1"/>
  <c r="E54" i="1" s="1"/>
  <c r="P68" i="1"/>
  <c r="P74" i="1" s="1"/>
  <c r="J95" i="1"/>
  <c r="J98" i="1" s="1"/>
  <c r="J139" i="1"/>
  <c r="J142" i="1" s="1"/>
  <c r="R7" i="2" a="1"/>
  <c r="R7" i="2" s="1"/>
  <c r="P45" i="2"/>
  <c r="D141" i="2"/>
  <c r="G29" i="2"/>
  <c r="I242" i="5"/>
  <c r="G237" i="5"/>
  <c r="G232" i="5"/>
  <c r="J232" i="5"/>
  <c r="B232" i="5"/>
  <c r="D237" i="5"/>
  <c r="F232" i="5"/>
  <c r="D232" i="5"/>
  <c r="F38" i="5"/>
  <c r="F39" i="5"/>
  <c r="I26" i="3"/>
  <c r="I17" i="3"/>
  <c r="V96" i="3"/>
  <c r="F59" i="3"/>
  <c r="U97" i="3"/>
  <c r="M97" i="3"/>
  <c r="C59" i="3"/>
  <c r="M101" i="3"/>
  <c r="O104" i="4"/>
  <c r="AK120" i="4"/>
  <c r="AL120" i="4"/>
  <c r="H59" i="3"/>
  <c r="L76" i="3"/>
  <c r="R127" i="3"/>
  <c r="T78" i="3"/>
  <c r="K96" i="3"/>
  <c r="V100" i="3"/>
  <c r="S125" i="3"/>
  <c r="M96" i="3"/>
  <c r="V76" i="3"/>
  <c r="T125" i="3"/>
  <c r="T127" i="3"/>
  <c r="T82" i="3"/>
  <c r="K126" i="3"/>
  <c r="G59" i="3"/>
  <c r="L78" i="3"/>
  <c r="N96" i="3"/>
  <c r="N100" i="3"/>
  <c r="P103" i="3"/>
  <c r="L126" i="3"/>
  <c r="V129" i="3"/>
  <c r="M78" i="3"/>
  <c r="L83" i="3"/>
  <c r="Q96" i="3"/>
  <c r="R100" i="3"/>
  <c r="S103" i="3"/>
  <c r="O126" i="3"/>
  <c r="T126" i="3"/>
  <c r="K76" i="3"/>
  <c r="Q76" i="3"/>
  <c r="N78" i="3"/>
  <c r="M81" i="3"/>
  <c r="K85" i="3"/>
  <c r="O96" i="3"/>
  <c r="O108" i="3"/>
  <c r="R112" i="3"/>
  <c r="N108" i="3"/>
  <c r="O112" i="3"/>
  <c r="Q78" i="3"/>
  <c r="P85" i="3"/>
  <c r="P96" i="3"/>
  <c r="R108" i="3"/>
  <c r="V77" i="3"/>
  <c r="V78" i="3"/>
  <c r="U96" i="3"/>
  <c r="Q114" i="3"/>
  <c r="R114" i="3"/>
  <c r="V108" i="3"/>
  <c r="K78" i="3"/>
  <c r="M79" i="3"/>
  <c r="Q83" i="3"/>
  <c r="L96" i="3"/>
  <c r="R35" i="3"/>
  <c r="T76" i="3"/>
  <c r="U78" i="3"/>
  <c r="K80" i="3"/>
  <c r="U80" i="3"/>
  <c r="K82" i="3"/>
  <c r="U82" i="3"/>
  <c r="U83" i="3"/>
  <c r="Q85" i="3"/>
  <c r="S100" i="3"/>
  <c r="V114" i="3"/>
  <c r="O124" i="3"/>
  <c r="U76" i="3"/>
  <c r="L80" i="3"/>
  <c r="V80" i="3"/>
  <c r="L82" i="3"/>
  <c r="V82" i="3"/>
  <c r="T85" i="3"/>
  <c r="Q124" i="3"/>
  <c r="M80" i="3"/>
  <c r="M82" i="3"/>
  <c r="V85" i="3"/>
  <c r="Q115" i="3"/>
  <c r="R124" i="3"/>
  <c r="Q129" i="3"/>
  <c r="N82" i="3"/>
  <c r="S124" i="3"/>
  <c r="T80" i="3"/>
  <c r="D59" i="3"/>
  <c r="M76" i="3"/>
  <c r="M77" i="3"/>
  <c r="O79" i="3"/>
  <c r="O80" i="3"/>
  <c r="O81" i="3"/>
  <c r="O82" i="3"/>
  <c r="N83" i="3"/>
  <c r="M85" i="3"/>
  <c r="Q95" i="3"/>
  <c r="T101" i="3"/>
  <c r="P110" i="3"/>
  <c r="P116" i="3"/>
  <c r="N123" i="3"/>
  <c r="N80" i="3"/>
  <c r="N76" i="3"/>
  <c r="O77" i="3"/>
  <c r="O78" i="3"/>
  <c r="P79" i="3"/>
  <c r="P80" i="3"/>
  <c r="P81" i="3"/>
  <c r="P82" i="3"/>
  <c r="O83" i="3"/>
  <c r="N85" i="3"/>
  <c r="T96" i="3"/>
  <c r="L100" i="3"/>
  <c r="V101" i="3"/>
  <c r="R110" i="3"/>
  <c r="O114" i="3"/>
  <c r="Q116" i="3"/>
  <c r="P123" i="3"/>
  <c r="Q125" i="3"/>
  <c r="O76" i="3"/>
  <c r="P77" i="3"/>
  <c r="V79" i="3"/>
  <c r="Q80" i="3"/>
  <c r="V81" i="3"/>
  <c r="Q82" i="3"/>
  <c r="P83" i="3"/>
  <c r="O85" i="3"/>
  <c r="V110" i="3"/>
  <c r="T116" i="3"/>
  <c r="Q123" i="3"/>
  <c r="M99" i="3"/>
  <c r="O122" i="3"/>
  <c r="Q77" i="3"/>
  <c r="Q79" i="3"/>
  <c r="Q81" i="3"/>
  <c r="L84" i="3"/>
  <c r="U84" i="3"/>
  <c r="K95" i="3"/>
  <c r="T95" i="3"/>
  <c r="K97" i="3"/>
  <c r="K98" i="3"/>
  <c r="T99" i="3"/>
  <c r="V112" i="3"/>
  <c r="R123" i="3"/>
  <c r="K127" i="3"/>
  <c r="V127" i="3"/>
  <c r="K130" i="3"/>
  <c r="S77" i="3"/>
  <c r="S79" i="3"/>
  <c r="S81" i="3"/>
  <c r="M84" i="3"/>
  <c r="V84" i="3"/>
  <c r="L95" i="3"/>
  <c r="U95" i="3"/>
  <c r="L98" i="3"/>
  <c r="K102" i="3"/>
  <c r="N111" i="3"/>
  <c r="T123" i="3"/>
  <c r="L127" i="3"/>
  <c r="O130" i="3"/>
  <c r="K84" i="3"/>
  <c r="K77" i="3"/>
  <c r="T77" i="3"/>
  <c r="K79" i="3"/>
  <c r="T79" i="3"/>
  <c r="K81" i="3"/>
  <c r="T81" i="3"/>
  <c r="S83" i="3"/>
  <c r="N84" i="3"/>
  <c r="M95" i="3"/>
  <c r="V95" i="3"/>
  <c r="O97" i="3"/>
  <c r="R98" i="3"/>
  <c r="M102" i="3"/>
  <c r="N110" i="3"/>
  <c r="P111" i="3"/>
  <c r="N115" i="3"/>
  <c r="M117" i="3"/>
  <c r="K123" i="3"/>
  <c r="V123" i="3"/>
  <c r="K125" i="3"/>
  <c r="N127" i="3"/>
  <c r="S130" i="3"/>
  <c r="S84" i="3"/>
  <c r="S95" i="3"/>
  <c r="P76" i="3"/>
  <c r="L77" i="3"/>
  <c r="U77" i="3"/>
  <c r="P78" i="3"/>
  <c r="L79" i="3"/>
  <c r="U79" i="3"/>
  <c r="L81" i="3"/>
  <c r="U81" i="3"/>
  <c r="K83" i="3"/>
  <c r="T83" i="3"/>
  <c r="O84" i="3"/>
  <c r="S85" i="3"/>
  <c r="N95" i="3"/>
  <c r="S96" i="3"/>
  <c r="Q97" i="3"/>
  <c r="S98" i="3"/>
  <c r="K100" i="3"/>
  <c r="K101" i="3"/>
  <c r="O110" i="3"/>
  <c r="Q111" i="3"/>
  <c r="N114" i="3"/>
  <c r="P115" i="3"/>
  <c r="L123" i="3"/>
  <c r="L125" i="3"/>
  <c r="N126" i="3"/>
  <c r="O127" i="3"/>
  <c r="L129" i="3"/>
  <c r="T84" i="3"/>
  <c r="O95" i="3"/>
  <c r="S97" i="3"/>
  <c r="T98" i="3"/>
  <c r="P127" i="3"/>
  <c r="P84" i="3"/>
  <c r="S76" i="3"/>
  <c r="N77" i="3"/>
  <c r="X77" i="3" s="1"/>
  <c r="S78" i="3"/>
  <c r="N79" i="3"/>
  <c r="S80" i="3"/>
  <c r="N81" i="3"/>
  <c r="S82" i="3"/>
  <c r="M83" i="3"/>
  <c r="V83" i="3"/>
  <c r="Q84" i="3"/>
  <c r="L85" i="3"/>
  <c r="U85" i="3"/>
  <c r="P95" i="3"/>
  <c r="V98" i="3"/>
  <c r="M100" i="3"/>
  <c r="N101" i="3"/>
  <c r="L103" i="3"/>
  <c r="N112" i="3"/>
  <c r="R125" i="3"/>
  <c r="S126" i="3"/>
  <c r="I52" i="3"/>
  <c r="C237" i="5"/>
  <c r="C232" i="5"/>
  <c r="H237" i="5"/>
  <c r="E237" i="5"/>
  <c r="F237" i="5"/>
  <c r="J237" i="5"/>
  <c r="B237" i="5"/>
  <c r="I237" i="5"/>
  <c r="H232" i="5"/>
  <c r="I232" i="5"/>
  <c r="B242" i="5"/>
  <c r="J242" i="5"/>
  <c r="C242" i="5"/>
  <c r="D242" i="5"/>
  <c r="E242" i="5"/>
  <c r="G242" i="5"/>
  <c r="F242" i="5"/>
  <c r="O9" i="4"/>
  <c r="O96" i="4"/>
  <c r="BA83" i="4"/>
  <c r="AS112" i="4"/>
  <c r="O13" i="4"/>
  <c r="O11" i="4"/>
  <c r="O15" i="4"/>
  <c r="AI120" i="4"/>
  <c r="AH120" i="4"/>
  <c r="AS117" i="4"/>
  <c r="F9" i="2"/>
  <c r="AF76" i="2"/>
  <c r="P78" i="2"/>
  <c r="AF99" i="2"/>
  <c r="P132" i="2"/>
  <c r="K15" i="2"/>
  <c r="AB9" i="2"/>
  <c r="V9" i="2"/>
  <c r="R9" i="2"/>
  <c r="J9" i="2"/>
  <c r="G8" i="2"/>
  <c r="V12" i="2"/>
  <c r="V10" i="2" s="1"/>
  <c r="W15" i="2"/>
  <c r="V15" i="2"/>
  <c r="AB16" i="2"/>
  <c r="M16" i="2"/>
  <c r="E15" i="2"/>
  <c r="Q12" i="2"/>
  <c r="Q10" i="2" s="1"/>
  <c r="Q15" i="2"/>
  <c r="AB13" i="2"/>
  <c r="S13" i="2"/>
  <c r="J12" i="2"/>
  <c r="J10" i="2" s="1"/>
  <c r="G13" i="2"/>
  <c r="Y16" i="2"/>
  <c r="J15" i="2"/>
  <c r="E12" i="2"/>
  <c r="E10" i="2" s="1"/>
  <c r="U65" i="9"/>
  <c r="AD19" i="9"/>
  <c r="AD15" i="9"/>
  <c r="AD20" i="9"/>
  <c r="AD17" i="9"/>
  <c r="AD14" i="9"/>
  <c r="AD18" i="9"/>
  <c r="AD16" i="9"/>
  <c r="S75" i="9"/>
  <c r="S65" i="9"/>
  <c r="E44" i="9"/>
  <c r="H66" i="9"/>
  <c r="G7" i="2"/>
  <c r="V24" i="9"/>
  <c r="V31" i="9" s="1"/>
  <c r="V25" i="9"/>
  <c r="V26" i="9"/>
  <c r="V27" i="9"/>
  <c r="V28" i="9"/>
  <c r="V29" i="9"/>
  <c r="F34" i="9"/>
  <c r="G35" i="9"/>
  <c r="F42" i="9"/>
  <c r="G43" i="9"/>
  <c r="G54" i="9"/>
  <c r="G56" i="9"/>
  <c r="W58" i="9"/>
  <c r="R59" i="9"/>
  <c r="X61" i="9"/>
  <c r="X63" i="9"/>
  <c r="J66" i="9"/>
  <c r="D82" i="9"/>
  <c r="D83" i="9"/>
  <c r="D86" i="9"/>
  <c r="D78" i="9"/>
  <c r="L82" i="9"/>
  <c r="L83" i="9"/>
  <c r="L86" i="9"/>
  <c r="L78" i="9"/>
  <c r="AB45" i="1"/>
  <c r="AB24" i="1"/>
  <c r="AB31" i="1" s="1"/>
  <c r="AF130" i="1"/>
  <c r="AF133" i="1" s="1"/>
  <c r="T133" i="1"/>
  <c r="T138" i="1" s="1"/>
  <c r="P12" i="2"/>
  <c r="P10" i="2" s="1"/>
  <c r="I66" i="9"/>
  <c r="AD78" i="9"/>
  <c r="O78" i="9"/>
  <c r="Y24" i="1"/>
  <c r="Y111" i="1"/>
  <c r="F139" i="1"/>
  <c r="F142" i="1" s="1"/>
  <c r="AD7" i="1"/>
  <c r="P133" i="1"/>
  <c r="O9" i="9"/>
  <c r="O8" i="9"/>
  <c r="O10" i="9" s="1"/>
  <c r="C10" i="9"/>
  <c r="W24" i="9"/>
  <c r="W26" i="9"/>
  <c r="W30" i="9"/>
  <c r="H54" i="9"/>
  <c r="K66" i="9"/>
  <c r="Z62" i="9"/>
  <c r="T74" i="9"/>
  <c r="T73" i="9"/>
  <c r="T72" i="9"/>
  <c r="T71" i="9"/>
  <c r="T70" i="9"/>
  <c r="T69" i="9"/>
  <c r="T68" i="9"/>
  <c r="F88" i="9"/>
  <c r="K86" i="9"/>
  <c r="P24" i="1"/>
  <c r="P27" i="1"/>
  <c r="P91" i="1"/>
  <c r="P97" i="1" s="1"/>
  <c r="K9" i="2"/>
  <c r="M7" i="2"/>
  <c r="F14" i="2"/>
  <c r="AD12" i="2"/>
  <c r="C81" i="9"/>
  <c r="C82" i="9"/>
  <c r="C85" i="9"/>
  <c r="F29" i="1"/>
  <c r="F31" i="1" s="1"/>
  <c r="F51" i="1"/>
  <c r="F54" i="1" s="1"/>
  <c r="N51" i="1"/>
  <c r="N54" i="1" s="1"/>
  <c r="P111" i="1"/>
  <c r="W25" i="9"/>
  <c r="W27" i="9"/>
  <c r="W29" i="9"/>
  <c r="G34" i="9"/>
  <c r="R15" i="9"/>
  <c r="R17" i="9"/>
  <c r="R20" i="9"/>
  <c r="AD24" i="9"/>
  <c r="AD27" i="9"/>
  <c r="AD30" i="9"/>
  <c r="H34" i="9"/>
  <c r="Y58" i="9"/>
  <c r="Y65" i="9" s="1"/>
  <c r="W60" i="9"/>
  <c r="R61" i="9"/>
  <c r="Z61" i="9"/>
  <c r="U62" i="9"/>
  <c r="Z63" i="9"/>
  <c r="D66" i="9"/>
  <c r="S71" i="9"/>
  <c r="C84" i="9"/>
  <c r="K84" i="9"/>
  <c r="K87" i="9"/>
  <c r="X7" i="1"/>
  <c r="R8" i="1"/>
  <c r="AF26" i="1"/>
  <c r="AF27" i="1"/>
  <c r="I29" i="1"/>
  <c r="G29" i="1"/>
  <c r="G31" i="1" s="1"/>
  <c r="W12" i="2"/>
  <c r="Y12" i="2" s="1"/>
  <c r="Y13" i="2"/>
  <c r="W19" i="9"/>
  <c r="U26" i="9"/>
  <c r="F41" i="9"/>
  <c r="G42" i="9"/>
  <c r="X58" i="9"/>
  <c r="R14" i="9"/>
  <c r="R16" i="9"/>
  <c r="R18" i="9"/>
  <c r="AD25" i="9"/>
  <c r="AD26" i="9"/>
  <c r="AD28" i="9"/>
  <c r="J36" i="9"/>
  <c r="D38" i="9"/>
  <c r="D44" i="9" s="1"/>
  <c r="E39" i="9"/>
  <c r="M39" i="9"/>
  <c r="F40" i="9"/>
  <c r="N40" i="9"/>
  <c r="G41" i="9"/>
  <c r="O41" i="9"/>
  <c r="H42" i="9"/>
  <c r="S14" i="9"/>
  <c r="S15" i="9"/>
  <c r="S16" i="9"/>
  <c r="S17" i="9"/>
  <c r="S18" i="9"/>
  <c r="S19" i="9"/>
  <c r="J35" i="9"/>
  <c r="F39" i="9"/>
  <c r="G40" i="9"/>
  <c r="H41" i="9"/>
  <c r="J43" i="9"/>
  <c r="O53" i="9"/>
  <c r="O54" i="9" s="1"/>
  <c r="R58" i="9"/>
  <c r="R65" i="9" s="1"/>
  <c r="Z58" i="9"/>
  <c r="U59" i="9"/>
  <c r="AC59" i="9"/>
  <c r="AC65" i="9" s="1"/>
  <c r="X60" i="9"/>
  <c r="AA61" i="9"/>
  <c r="AA65" i="9" s="1"/>
  <c r="V62" i="9"/>
  <c r="V65" i="9" s="1"/>
  <c r="R63" i="9"/>
  <c r="W64" i="9"/>
  <c r="N66" i="9"/>
  <c r="U71" i="9"/>
  <c r="J88" i="9"/>
  <c r="AD81" i="9"/>
  <c r="D84" i="9"/>
  <c r="L84" i="9"/>
  <c r="L87" i="9"/>
  <c r="G85" i="9"/>
  <c r="G86" i="9"/>
  <c r="G78" i="9"/>
  <c r="G81" i="9"/>
  <c r="AB9" i="1"/>
  <c r="K31" i="1"/>
  <c r="P92" i="1"/>
  <c r="P116" i="1"/>
  <c r="D119" i="1"/>
  <c r="P135" i="1"/>
  <c r="M14" i="2"/>
  <c r="L15" i="2"/>
  <c r="L10" i="2"/>
  <c r="W14" i="9"/>
  <c r="W16" i="9"/>
  <c r="W18" i="9"/>
  <c r="U24" i="9"/>
  <c r="U27" i="9"/>
  <c r="U29" i="9"/>
  <c r="F35" i="9"/>
  <c r="F43" i="9"/>
  <c r="W61" i="9"/>
  <c r="W63" i="9"/>
  <c r="K81" i="9"/>
  <c r="K82" i="9"/>
  <c r="K85" i="9"/>
  <c r="N30" i="1"/>
  <c r="N31" i="1" s="1"/>
  <c r="J34" i="9"/>
  <c r="J44" i="9" s="1"/>
  <c r="F38" i="9"/>
  <c r="G39" i="9"/>
  <c r="O39" i="9"/>
  <c r="H40" i="9"/>
  <c r="J42" i="9"/>
  <c r="Y60" i="9"/>
  <c r="W62" i="9"/>
  <c r="F66" i="9"/>
  <c r="O75" i="9"/>
  <c r="S70" i="9"/>
  <c r="W74" i="9"/>
  <c r="W73" i="9"/>
  <c r="W72" i="9"/>
  <c r="W71" i="9"/>
  <c r="W70" i="9"/>
  <c r="W69" i="9"/>
  <c r="W75" i="9" s="1"/>
  <c r="K78" i="9"/>
  <c r="C80" i="9"/>
  <c r="K83" i="9"/>
  <c r="C86" i="9"/>
  <c r="AD86" i="9"/>
  <c r="O86" i="9"/>
  <c r="H86" i="9"/>
  <c r="H78" i="9"/>
  <c r="H87" i="9"/>
  <c r="H79" i="9"/>
  <c r="H82" i="9"/>
  <c r="D30" i="1"/>
  <c r="F8" i="1"/>
  <c r="AF64" i="1"/>
  <c r="AF67" i="1" s="1"/>
  <c r="F73" i="1"/>
  <c r="D140" i="1"/>
  <c r="P134" i="1"/>
  <c r="P140" i="1" s="1"/>
  <c r="Z24" i="1"/>
  <c r="Z45" i="1"/>
  <c r="F52" i="1"/>
  <c r="P46" i="1"/>
  <c r="P52" i="1" s="1"/>
  <c r="P48" i="1"/>
  <c r="X67" i="1"/>
  <c r="X24" i="1"/>
  <c r="AF86" i="1"/>
  <c r="AF89" i="1" s="1"/>
  <c r="W89" i="1"/>
  <c r="W15" i="9"/>
  <c r="W17" i="9"/>
  <c r="U25" i="9"/>
  <c r="U28" i="9"/>
  <c r="C78" i="9"/>
  <c r="U14" i="9"/>
  <c r="U15" i="9"/>
  <c r="U16" i="9"/>
  <c r="U17" i="9"/>
  <c r="U18" i="9"/>
  <c r="U19" i="9"/>
  <c r="S28" i="9"/>
  <c r="S29" i="9"/>
  <c r="R60" i="9"/>
  <c r="Z60" i="9"/>
  <c r="U61" i="9"/>
  <c r="AC61" i="9"/>
  <c r="X62" i="9"/>
  <c r="Z64" i="9"/>
  <c r="U70" i="9"/>
  <c r="U75" i="9" s="1"/>
  <c r="H81" i="9"/>
  <c r="C87" i="9"/>
  <c r="I87" i="9"/>
  <c r="I79" i="9"/>
  <c r="I80" i="9"/>
  <c r="I88" i="9" s="1"/>
  <c r="I83" i="9"/>
  <c r="P23" i="1"/>
  <c r="P25" i="1" s="1"/>
  <c r="T24" i="1"/>
  <c r="D51" i="1"/>
  <c r="D54" i="1" s="1"/>
  <c r="D29" i="1"/>
  <c r="P45" i="1"/>
  <c r="P51" i="1" s="1"/>
  <c r="F7" i="1"/>
  <c r="L51" i="1"/>
  <c r="L30" i="1"/>
  <c r="S52" i="1"/>
  <c r="L29" i="1"/>
  <c r="J73" i="1"/>
  <c r="J30" i="1"/>
  <c r="J29" i="1"/>
  <c r="P114" i="1"/>
  <c r="P69" i="1"/>
  <c r="P75" i="1" s="1"/>
  <c r="P90" i="1"/>
  <c r="P96" i="1" s="1"/>
  <c r="D95" i="1"/>
  <c r="D98" i="1" s="1"/>
  <c r="D96" i="1"/>
  <c r="S8" i="2"/>
  <c r="AC13" i="2"/>
  <c r="D15" i="2"/>
  <c r="I30" i="1"/>
  <c r="U45" i="1"/>
  <c r="U24" i="1"/>
  <c r="AC45" i="1"/>
  <c r="AC24" i="1"/>
  <c r="AC31" i="1" s="1"/>
  <c r="AF108" i="1"/>
  <c r="AF111" i="1" s="1"/>
  <c r="S7" i="2"/>
  <c r="R14" i="2"/>
  <c r="F15" i="2"/>
  <c r="P26" i="1"/>
  <c r="P28" i="1" s="1"/>
  <c r="H30" i="1"/>
  <c r="K117" i="1"/>
  <c r="K120" i="1" s="1"/>
  <c r="P136" i="1"/>
  <c r="E9" i="2"/>
  <c r="K12" i="2"/>
  <c r="K10" i="2" s="1"/>
  <c r="M13" i="2"/>
  <c r="D12" i="2"/>
  <c r="D10" i="2" s="1"/>
  <c r="AB14" i="2"/>
  <c r="AF45" i="2"/>
  <c r="D28" i="1"/>
  <c r="P95" i="1"/>
  <c r="P112" i="1"/>
  <c r="P118" i="1" s="1"/>
  <c r="Y14" i="2"/>
  <c r="X15" i="2"/>
  <c r="P47" i="1"/>
  <c r="P53" i="1" s="1"/>
  <c r="P83" i="1"/>
  <c r="E117" i="1"/>
  <c r="E120" i="1" s="1"/>
  <c r="M117" i="1"/>
  <c r="M120" i="1" s="1"/>
  <c r="W9" i="2"/>
  <c r="H29" i="1"/>
  <c r="H31" i="1" s="1"/>
  <c r="P43" i="1"/>
  <c r="M51" i="1"/>
  <c r="M54" i="1" s="1"/>
  <c r="P67" i="1"/>
  <c r="P113" i="1"/>
  <c r="P119" i="1" s="1"/>
  <c r="E139" i="1"/>
  <c r="E142" i="1" s="1"/>
  <c r="M139" i="1"/>
  <c r="M142" i="1" s="1"/>
  <c r="Q9" i="2"/>
  <c r="X9" i="2"/>
  <c r="Y7" i="2"/>
  <c r="Y8" i="2"/>
  <c r="X10" i="2"/>
  <c r="P15" i="2"/>
  <c r="P26" i="2"/>
  <c r="G51" i="2"/>
  <c r="G54" i="2" s="1"/>
  <c r="G135" i="2" s="1"/>
  <c r="G141" i="2" s="1"/>
  <c r="G30" i="2"/>
  <c r="D142" i="2"/>
  <c r="BG78" i="4"/>
  <c r="BJ75" i="4"/>
  <c r="BJ79" i="4"/>
  <c r="BG75" i="4"/>
  <c r="BJ72" i="4"/>
  <c r="BG81" i="4"/>
  <c r="BG74" i="4"/>
  <c r="BJ81" i="4"/>
  <c r="BG76" i="4"/>
  <c r="BG72" i="4"/>
  <c r="BJ80" i="4"/>
  <c r="BJ78" i="4"/>
  <c r="BJ77" i="4"/>
  <c r="BG79" i="4"/>
  <c r="BG77" i="4"/>
  <c r="BJ73" i="4"/>
  <c r="BJ74" i="4"/>
  <c r="BG73" i="4"/>
  <c r="BG80" i="4"/>
  <c r="BJ76" i="4"/>
  <c r="AC14" i="2"/>
  <c r="AC16" i="2"/>
  <c r="V25" i="2"/>
  <c r="F28" i="2"/>
  <c r="P28" i="2" s="1"/>
  <c r="F52" i="2"/>
  <c r="I74" i="2"/>
  <c r="I77" i="2" s="1"/>
  <c r="I136" i="2" s="1"/>
  <c r="I142" i="2" s="1"/>
  <c r="P92" i="2"/>
  <c r="P98" i="2" s="1"/>
  <c r="E97" i="2"/>
  <c r="E100" i="2" s="1"/>
  <c r="E137" i="2" s="1"/>
  <c r="E143" i="2" s="1"/>
  <c r="X114" i="2"/>
  <c r="H120" i="2"/>
  <c r="H123" i="2" s="1"/>
  <c r="H138" i="2" s="1"/>
  <c r="H144" i="2" s="1"/>
  <c r="F120" i="2"/>
  <c r="F123" i="2" s="1"/>
  <c r="F138" i="2" s="1"/>
  <c r="F144" i="2" s="1"/>
  <c r="D121" i="2"/>
  <c r="I23" i="3"/>
  <c r="S104" i="3"/>
  <c r="Q104" i="3"/>
  <c r="O104" i="3"/>
  <c r="U104" i="3"/>
  <c r="M104" i="3"/>
  <c r="H91" i="7"/>
  <c r="H93" i="7"/>
  <c r="H85" i="7"/>
  <c r="H88" i="7"/>
  <c r="H94" i="7"/>
  <c r="H89" i="7"/>
  <c r="H86" i="7"/>
  <c r="H90" i="7"/>
  <c r="H87" i="7"/>
  <c r="H92" i="7"/>
  <c r="AD16" i="2"/>
  <c r="W54" i="2"/>
  <c r="P71" i="2"/>
  <c r="AF97" i="2"/>
  <c r="AF98" i="2" s="1"/>
  <c r="U113" i="3"/>
  <c r="M113" i="3"/>
  <c r="T113" i="3"/>
  <c r="L113" i="3"/>
  <c r="S113" i="3"/>
  <c r="K113" i="3"/>
  <c r="V113" i="3"/>
  <c r="R113" i="3"/>
  <c r="Q113" i="3"/>
  <c r="O113" i="3"/>
  <c r="N113" i="3"/>
  <c r="G16" i="2"/>
  <c r="S16" i="2"/>
  <c r="X25" i="2"/>
  <c r="AF25" i="2" s="1"/>
  <c r="AF27" i="2"/>
  <c r="AF51" i="2"/>
  <c r="AF52" i="2" s="1"/>
  <c r="T52" i="2"/>
  <c r="F53" i="2"/>
  <c r="P94" i="2"/>
  <c r="P97" i="2" s="1"/>
  <c r="U109" i="3"/>
  <c r="M109" i="3"/>
  <c r="T109" i="3"/>
  <c r="L109" i="3"/>
  <c r="S109" i="3"/>
  <c r="K109" i="3"/>
  <c r="V109" i="3"/>
  <c r="R109" i="3"/>
  <c r="Q109" i="3"/>
  <c r="O109" i="3"/>
  <c r="N109" i="3"/>
  <c r="P113" i="3"/>
  <c r="U121" i="3"/>
  <c r="M121" i="3"/>
  <c r="P121" i="3"/>
  <c r="O121" i="3"/>
  <c r="N121" i="3"/>
  <c r="Q121" i="3"/>
  <c r="L121" i="3"/>
  <c r="K121" i="3"/>
  <c r="V121" i="3"/>
  <c r="T121" i="3"/>
  <c r="P111" i="2"/>
  <c r="P84" i="2"/>
  <c r="P61" i="2"/>
  <c r="P37" i="2"/>
  <c r="P108" i="2"/>
  <c r="P106" i="2"/>
  <c r="P89" i="2"/>
  <c r="P41" i="2"/>
  <c r="P38" i="2"/>
  <c r="P23" i="2"/>
  <c r="V45" i="2"/>
  <c r="P64" i="2"/>
  <c r="V68" i="2"/>
  <c r="P83" i="2"/>
  <c r="AF88" i="2"/>
  <c r="P93" i="2"/>
  <c r="P99" i="2" s="1"/>
  <c r="P107" i="2"/>
  <c r="P110" i="2"/>
  <c r="P129" i="2"/>
  <c r="I58" i="3"/>
  <c r="P109" i="3"/>
  <c r="R121" i="3"/>
  <c r="AD13" i="2"/>
  <c r="D31" i="2"/>
  <c r="AF41" i="2"/>
  <c r="W45" i="2"/>
  <c r="AF53" i="2"/>
  <c r="AF54" i="2" s="1"/>
  <c r="AF65" i="2"/>
  <c r="AH25" i="2" s="1"/>
  <c r="W68" i="2"/>
  <c r="U75" i="2"/>
  <c r="AF74" i="2"/>
  <c r="AF75" i="2" s="1"/>
  <c r="W100" i="2"/>
  <c r="P112" i="2"/>
  <c r="P114" i="2"/>
  <c r="U121" i="2"/>
  <c r="AF120" i="2"/>
  <c r="AF121" i="2" s="1"/>
  <c r="P131" i="2"/>
  <c r="I35" i="3"/>
  <c r="I44" i="3"/>
  <c r="S121" i="3"/>
  <c r="J25" i="2"/>
  <c r="P25" i="2" s="1"/>
  <c r="P24" i="2"/>
  <c r="AA25" i="2"/>
  <c r="P29" i="2"/>
  <c r="E30" i="2"/>
  <c r="P39" i="2"/>
  <c r="P42" i="2"/>
  <c r="P65" i="2"/>
  <c r="P70" i="2"/>
  <c r="P76" i="2" s="1"/>
  <c r="P87" i="2"/>
  <c r="H29" i="2"/>
  <c r="H31" i="2" s="1"/>
  <c r="AF111" i="2"/>
  <c r="T114" i="2"/>
  <c r="P117" i="2"/>
  <c r="T123" i="2"/>
  <c r="U122" i="3"/>
  <c r="M122" i="3"/>
  <c r="R122" i="3"/>
  <c r="Q122" i="3"/>
  <c r="P122" i="3"/>
  <c r="N122" i="3"/>
  <c r="L122" i="3"/>
  <c r="K122" i="3"/>
  <c r="V122" i="3"/>
  <c r="T122" i="3"/>
  <c r="U128" i="3"/>
  <c r="M128" i="3"/>
  <c r="N128" i="3"/>
  <c r="V128" i="3"/>
  <c r="L128" i="3"/>
  <c r="T128" i="3"/>
  <c r="K128" i="3"/>
  <c r="R128" i="3"/>
  <c r="Q128" i="3"/>
  <c r="S128" i="3"/>
  <c r="P128" i="3"/>
  <c r="AC7" i="2" a="1"/>
  <c r="AC7" i="2" s="1"/>
  <c r="AC9" i="2" s="1"/>
  <c r="L8" i="2" a="1"/>
  <c r="L8" i="2" s="1"/>
  <c r="M8" i="2" s="1"/>
  <c r="P48" i="2"/>
  <c r="F51" i="2"/>
  <c r="F54" i="2" s="1"/>
  <c r="F135" i="2" s="1"/>
  <c r="F141" i="2" s="1"/>
  <c r="D75" i="2"/>
  <c r="P69" i="2"/>
  <c r="P75" i="2" s="1"/>
  <c r="P116" i="2"/>
  <c r="P122" i="2" s="1"/>
  <c r="AF122" i="2"/>
  <c r="U123" i="2"/>
  <c r="I57" i="3"/>
  <c r="Q99" i="3"/>
  <c r="P99" i="3"/>
  <c r="O99" i="3"/>
  <c r="S99" i="3"/>
  <c r="R99" i="3"/>
  <c r="N99" i="3"/>
  <c r="L99" i="3"/>
  <c r="V99" i="3"/>
  <c r="K99" i="3"/>
  <c r="O128" i="3"/>
  <c r="I30" i="2"/>
  <c r="I31" i="2" s="1"/>
  <c r="E59" i="3"/>
  <c r="M98" i="3"/>
  <c r="R101" i="3"/>
  <c r="O102" i="3"/>
  <c r="Q103" i="3"/>
  <c r="P108" i="3"/>
  <c r="R111" i="3"/>
  <c r="P112" i="3"/>
  <c r="R115" i="3"/>
  <c r="R116" i="3"/>
  <c r="U25" i="2"/>
  <c r="AC25" i="2"/>
  <c r="AC91" i="2"/>
  <c r="Q100" i="3"/>
  <c r="P100" i="3"/>
  <c r="X100" i="3" s="1"/>
  <c r="O100" i="3"/>
  <c r="U100" i="3"/>
  <c r="R103" i="3"/>
  <c r="U110" i="3"/>
  <c r="M110" i="3"/>
  <c r="T110" i="3"/>
  <c r="L110" i="3"/>
  <c r="S110" i="3"/>
  <c r="K110" i="3"/>
  <c r="U114" i="3"/>
  <c r="M114" i="3"/>
  <c r="T114" i="3"/>
  <c r="L114" i="3"/>
  <c r="S114" i="3"/>
  <c r="K114" i="3"/>
  <c r="U124" i="3"/>
  <c r="M124" i="3"/>
  <c r="N124" i="3"/>
  <c r="V124" i="3"/>
  <c r="L124" i="3"/>
  <c r="T124" i="3"/>
  <c r="K124" i="3"/>
  <c r="U125" i="3"/>
  <c r="M125" i="3"/>
  <c r="P125" i="3"/>
  <c r="O125" i="3"/>
  <c r="N125" i="3"/>
  <c r="U126" i="3"/>
  <c r="M126" i="3"/>
  <c r="R126" i="3"/>
  <c r="Q126" i="3"/>
  <c r="P126" i="3"/>
  <c r="U130" i="3"/>
  <c r="M130" i="3"/>
  <c r="R130" i="3"/>
  <c r="Q130" i="3"/>
  <c r="P130" i="3"/>
  <c r="N130" i="3"/>
  <c r="V130" i="3"/>
  <c r="L130" i="3"/>
  <c r="I56" i="3"/>
  <c r="Q101" i="3"/>
  <c r="P101" i="3"/>
  <c r="O101" i="3"/>
  <c r="U101" i="3"/>
  <c r="U111" i="3"/>
  <c r="M111" i="3"/>
  <c r="T111" i="3"/>
  <c r="L111" i="3"/>
  <c r="S111" i="3"/>
  <c r="K111" i="3"/>
  <c r="U115" i="3"/>
  <c r="M115" i="3"/>
  <c r="T115" i="3"/>
  <c r="L115" i="3"/>
  <c r="S115" i="3"/>
  <c r="K115" i="3"/>
  <c r="O103" i="3"/>
  <c r="V103" i="3"/>
  <c r="N103" i="3"/>
  <c r="U103" i="3"/>
  <c r="M103" i="3"/>
  <c r="O116" i="3"/>
  <c r="N116" i="3"/>
  <c r="V116" i="3"/>
  <c r="M116" i="3"/>
  <c r="U116" i="3"/>
  <c r="L116" i="3"/>
  <c r="S117" i="3"/>
  <c r="U117" i="3"/>
  <c r="Q117" i="3"/>
  <c r="Q98" i="3"/>
  <c r="P98" i="3"/>
  <c r="O98" i="3"/>
  <c r="U98" i="3"/>
  <c r="L101" i="3"/>
  <c r="U102" i="3"/>
  <c r="S102" i="3"/>
  <c r="K103" i="3"/>
  <c r="U108" i="3"/>
  <c r="M108" i="3"/>
  <c r="T108" i="3"/>
  <c r="L108" i="3"/>
  <c r="S108" i="3"/>
  <c r="K108" i="3"/>
  <c r="O111" i="3"/>
  <c r="U112" i="3"/>
  <c r="M112" i="3"/>
  <c r="T112" i="3"/>
  <c r="L112" i="3"/>
  <c r="S112" i="3"/>
  <c r="K112" i="3"/>
  <c r="O115" i="3"/>
  <c r="K116" i="3"/>
  <c r="K117" i="3"/>
  <c r="AD18" i="7"/>
  <c r="AD20" i="7"/>
  <c r="AD17" i="7"/>
  <c r="AD14" i="7"/>
  <c r="AD23" i="7" s="1"/>
  <c r="U129" i="3"/>
  <c r="M129" i="3"/>
  <c r="S129" i="3"/>
  <c r="V29" i="7"/>
  <c r="V31" i="7"/>
  <c r="V32" i="7"/>
  <c r="V30" i="7"/>
  <c r="V26" i="7"/>
  <c r="V27" i="7"/>
  <c r="V34" i="7"/>
  <c r="V28" i="7"/>
  <c r="U62" i="7"/>
  <c r="U64" i="7"/>
  <c r="F71" i="7"/>
  <c r="U69" i="7"/>
  <c r="U65" i="7"/>
  <c r="U61" i="7"/>
  <c r="U67" i="7"/>
  <c r="U66" i="7"/>
  <c r="K129" i="3"/>
  <c r="T129" i="3"/>
  <c r="H10" i="7"/>
  <c r="H6" i="6"/>
  <c r="H8" i="6" s="1"/>
  <c r="T23" i="7"/>
  <c r="AD16" i="7"/>
  <c r="T35" i="7"/>
  <c r="W30" i="7"/>
  <c r="W32" i="7"/>
  <c r="W33" i="7"/>
  <c r="W26" i="7"/>
  <c r="W34" i="7"/>
  <c r="W31" i="7"/>
  <c r="W28" i="7"/>
  <c r="D95" i="7"/>
  <c r="D96" i="7"/>
  <c r="AD81" i="8"/>
  <c r="O81" i="8"/>
  <c r="AD19" i="7"/>
  <c r="U22" i="7"/>
  <c r="U21" i="7"/>
  <c r="U20" i="7"/>
  <c r="F24" i="7"/>
  <c r="U19" i="7"/>
  <c r="U18" i="7"/>
  <c r="U17" i="7"/>
  <c r="U16" i="7"/>
  <c r="U15" i="7"/>
  <c r="U14" i="7"/>
  <c r="U23" i="7" s="1"/>
  <c r="S80" i="7"/>
  <c r="S74" i="7"/>
  <c r="S82" i="7" s="1"/>
  <c r="S81" i="7"/>
  <c r="S78" i="7"/>
  <c r="S77" i="7"/>
  <c r="S75" i="7"/>
  <c r="S76" i="7"/>
  <c r="F95" i="7"/>
  <c r="C94" i="7"/>
  <c r="C86" i="7"/>
  <c r="C88" i="7"/>
  <c r="C89" i="7"/>
  <c r="C85" i="7"/>
  <c r="C87" i="7"/>
  <c r="C91" i="7"/>
  <c r="K94" i="7"/>
  <c r="K86" i="7"/>
  <c r="K88" i="7"/>
  <c r="K89" i="7"/>
  <c r="K87" i="7"/>
  <c r="K92" i="7"/>
  <c r="K90" i="7"/>
  <c r="K91" i="7"/>
  <c r="K93" i="7"/>
  <c r="R31" i="8"/>
  <c r="N129" i="3"/>
  <c r="AG120" i="4"/>
  <c r="AS118" i="4"/>
  <c r="U63" i="7"/>
  <c r="S79" i="7"/>
  <c r="C90" i="7"/>
  <c r="T31" i="8"/>
  <c r="U123" i="3"/>
  <c r="M123" i="3"/>
  <c r="S123" i="3"/>
  <c r="U127" i="3"/>
  <c r="M127" i="3"/>
  <c r="S127" i="3"/>
  <c r="O129" i="3"/>
  <c r="O101" i="4"/>
  <c r="F31" i="6"/>
  <c r="C10" i="7"/>
  <c r="AD15" i="7"/>
  <c r="E40" i="7"/>
  <c r="E46" i="7"/>
  <c r="E45" i="7"/>
  <c r="E39" i="7"/>
  <c r="E38" i="7"/>
  <c r="E47" i="7"/>
  <c r="E44" i="7"/>
  <c r="E43" i="7"/>
  <c r="E42" i="7"/>
  <c r="E41" i="7"/>
  <c r="D39" i="8"/>
  <c r="D37" i="8"/>
  <c r="D35" i="8"/>
  <c r="D41" i="8"/>
  <c r="D38" i="8"/>
  <c r="D34" i="8"/>
  <c r="D42" i="8"/>
  <c r="D36" i="8"/>
  <c r="P129" i="3"/>
  <c r="AS119" i="4"/>
  <c r="AS120" i="4" s="1"/>
  <c r="F9" i="7"/>
  <c r="F10" i="7" s="1"/>
  <c r="F8" i="6"/>
  <c r="C31" i="6"/>
  <c r="C12" i="8"/>
  <c r="D12" i="7"/>
  <c r="H12" i="7"/>
  <c r="S34" i="7"/>
  <c r="S33" i="7"/>
  <c r="S32" i="7"/>
  <c r="S31" i="7"/>
  <c r="S30" i="7"/>
  <c r="S29" i="7"/>
  <c r="S28" i="7"/>
  <c r="S27" i="7"/>
  <c r="S26" i="7"/>
  <c r="T70" i="7"/>
  <c r="U68" i="7"/>
  <c r="K85" i="7"/>
  <c r="C92" i="7"/>
  <c r="O21" i="8"/>
  <c r="D43" i="8"/>
  <c r="AD21" i="7"/>
  <c r="W20" i="7"/>
  <c r="W21" i="7"/>
  <c r="O35" i="7"/>
  <c r="AD30" i="7" s="1"/>
  <c r="E88" i="7"/>
  <c r="E90" i="7"/>
  <c r="E85" i="7"/>
  <c r="E93" i="7"/>
  <c r="E91" i="7"/>
  <c r="M88" i="7"/>
  <c r="M90" i="7"/>
  <c r="M94" i="7"/>
  <c r="M87" i="7"/>
  <c r="M85" i="7"/>
  <c r="AD20" i="8"/>
  <c r="S30" i="8"/>
  <c r="S29" i="8"/>
  <c r="S28" i="8"/>
  <c r="S27" i="8"/>
  <c r="S26" i="8"/>
  <c r="S25" i="8"/>
  <c r="S24" i="8"/>
  <c r="D32" i="8"/>
  <c r="E38" i="8"/>
  <c r="E36" i="8"/>
  <c r="E37" i="8"/>
  <c r="D31" i="6"/>
  <c r="D12" i="8"/>
  <c r="R23" i="7"/>
  <c r="W18" i="7"/>
  <c r="H24" i="7"/>
  <c r="R35" i="7"/>
  <c r="H45" i="7"/>
  <c r="H43" i="7"/>
  <c r="H46" i="7"/>
  <c r="O70" i="7"/>
  <c r="U82" i="7"/>
  <c r="M89" i="7"/>
  <c r="AD15" i="8"/>
  <c r="F37" i="8"/>
  <c r="F43" i="8"/>
  <c r="F35" i="8"/>
  <c r="F44" i="8" s="1"/>
  <c r="F36" i="8"/>
  <c r="F41" i="8"/>
  <c r="F40" i="8"/>
  <c r="F39" i="8"/>
  <c r="F38" i="8"/>
  <c r="T65" i="8"/>
  <c r="T64" i="8"/>
  <c r="T63" i="8"/>
  <c r="T59" i="8"/>
  <c r="AB63" i="8"/>
  <c r="AB61" i="8"/>
  <c r="AB65" i="8"/>
  <c r="AB60" i="8"/>
  <c r="E67" i="8"/>
  <c r="S23" i="7"/>
  <c r="W17" i="7"/>
  <c r="W22" i="7"/>
  <c r="O55" i="7"/>
  <c r="O57" i="7" s="1"/>
  <c r="V82" i="7"/>
  <c r="E86" i="7"/>
  <c r="M92" i="7"/>
  <c r="AD16" i="8"/>
  <c r="U30" i="8"/>
  <c r="U29" i="8"/>
  <c r="U28" i="8"/>
  <c r="U27" i="8"/>
  <c r="U26" i="8"/>
  <c r="U25" i="8"/>
  <c r="U24" i="8"/>
  <c r="F32" i="8"/>
  <c r="E39" i="8"/>
  <c r="E42" i="8"/>
  <c r="U62" i="8"/>
  <c r="F67" i="8"/>
  <c r="U63" i="8"/>
  <c r="U61" i="8"/>
  <c r="U59" i="8"/>
  <c r="U60" i="8"/>
  <c r="AC62" i="8"/>
  <c r="N67" i="8"/>
  <c r="AC61" i="8"/>
  <c r="AC65" i="8"/>
  <c r="AC59" i="8"/>
  <c r="AC66" i="8" s="1"/>
  <c r="AC64" i="8"/>
  <c r="U74" i="8"/>
  <c r="U70" i="8"/>
  <c r="U75" i="8"/>
  <c r="U71" i="8"/>
  <c r="U69" i="8"/>
  <c r="AD86" i="8"/>
  <c r="O86" i="8"/>
  <c r="F96" i="7"/>
  <c r="O31" i="8"/>
  <c r="E35" i="8"/>
  <c r="F42" i="8"/>
  <c r="T61" i="8"/>
  <c r="W63" i="8"/>
  <c r="V65" i="8"/>
  <c r="G67" i="8"/>
  <c r="V64" i="8"/>
  <c r="V63" i="8"/>
  <c r="V59" i="8"/>
  <c r="V62" i="8"/>
  <c r="C12" i="7"/>
  <c r="W15" i="7"/>
  <c r="AD34" i="7"/>
  <c r="C48" i="7"/>
  <c r="S68" i="7"/>
  <c r="S70" i="7" s="1"/>
  <c r="S62" i="7"/>
  <c r="S64" i="7"/>
  <c r="E94" i="7"/>
  <c r="G96" i="7"/>
  <c r="W28" i="8"/>
  <c r="W24" i="8"/>
  <c r="W29" i="8"/>
  <c r="W25" i="8"/>
  <c r="AD39" i="8"/>
  <c r="O39" i="8"/>
  <c r="T62" i="8"/>
  <c r="W65" i="8"/>
  <c r="W59" i="8"/>
  <c r="W62" i="8"/>
  <c r="H67" i="8"/>
  <c r="U73" i="8"/>
  <c r="H77" i="8"/>
  <c r="W75" i="8"/>
  <c r="W74" i="8"/>
  <c r="W73" i="8"/>
  <c r="W72" i="8"/>
  <c r="W71" i="8"/>
  <c r="W70" i="8"/>
  <c r="W69" i="8"/>
  <c r="W76" i="8" s="1"/>
  <c r="M97" i="10"/>
  <c r="M93" i="10"/>
  <c r="M98" i="10"/>
  <c r="M94" i="10"/>
  <c r="M99" i="10"/>
  <c r="M95" i="10"/>
  <c r="M91" i="10"/>
  <c r="M100" i="10"/>
  <c r="M96" i="10"/>
  <c r="M92" i="10"/>
  <c r="G6" i="6"/>
  <c r="G10" i="7"/>
  <c r="W14" i="7"/>
  <c r="W23" i="7" s="1"/>
  <c r="AD22" i="7"/>
  <c r="U28" i="7"/>
  <c r="U35" i="7" s="1"/>
  <c r="U30" i="7"/>
  <c r="U31" i="7"/>
  <c r="D49" i="7"/>
  <c r="D48" i="7"/>
  <c r="H39" i="7"/>
  <c r="H48" i="7" s="1"/>
  <c r="H40" i="7"/>
  <c r="H41" i="7"/>
  <c r="H42" i="7"/>
  <c r="H44" i="7"/>
  <c r="D41" i="7"/>
  <c r="D47" i="7"/>
  <c r="W70" i="7"/>
  <c r="S63" i="7"/>
  <c r="D71" i="7"/>
  <c r="R79" i="7"/>
  <c r="R81" i="7"/>
  <c r="R73" i="7"/>
  <c r="R80" i="7"/>
  <c r="R77" i="7"/>
  <c r="R74" i="7"/>
  <c r="E92" i="7"/>
  <c r="J93" i="7"/>
  <c r="J85" i="7"/>
  <c r="J87" i="7"/>
  <c r="J91" i="7"/>
  <c r="J86" i="7"/>
  <c r="J94" i="7"/>
  <c r="O9" i="8"/>
  <c r="O10" i="8" s="1"/>
  <c r="E34" i="8"/>
  <c r="E41" i="8"/>
  <c r="O42" i="8"/>
  <c r="AD42" i="8"/>
  <c r="W61" i="8"/>
  <c r="M67" i="8"/>
  <c r="H87" i="8"/>
  <c r="H79" i="8"/>
  <c r="H88" i="8"/>
  <c r="H81" i="8"/>
  <c r="H83" i="8"/>
  <c r="H84" i="8"/>
  <c r="H80" i="8"/>
  <c r="H85" i="8"/>
  <c r="D10" i="10"/>
  <c r="D12" i="10"/>
  <c r="AD18" i="10"/>
  <c r="AD19" i="10"/>
  <c r="F47" i="7"/>
  <c r="F39" i="7"/>
  <c r="F45" i="7"/>
  <c r="W64" i="7"/>
  <c r="H71" i="7"/>
  <c r="W66" i="7"/>
  <c r="G36" i="8"/>
  <c r="G42" i="8"/>
  <c r="G34" i="8"/>
  <c r="I67" i="8"/>
  <c r="X63" i="8"/>
  <c r="X64" i="8"/>
  <c r="X60" i="8"/>
  <c r="D77" i="8"/>
  <c r="S73" i="8"/>
  <c r="S69" i="8"/>
  <c r="S74" i="8"/>
  <c r="S70" i="8"/>
  <c r="G89" i="8"/>
  <c r="H82" i="8"/>
  <c r="U24" i="10"/>
  <c r="F38" i="7"/>
  <c r="U74" i="7"/>
  <c r="U76" i="7"/>
  <c r="G90" i="7"/>
  <c r="G95" i="7" s="1"/>
  <c r="G92" i="7"/>
  <c r="G38" i="8"/>
  <c r="G39" i="8"/>
  <c r="G40" i="8"/>
  <c r="G41" i="8"/>
  <c r="H43" i="8"/>
  <c r="H35" i="8"/>
  <c r="H44" i="8" s="1"/>
  <c r="H41" i="8"/>
  <c r="X62" i="8"/>
  <c r="V76" i="8"/>
  <c r="H86" i="8"/>
  <c r="R67" i="7"/>
  <c r="R69" i="7"/>
  <c r="R61" i="7"/>
  <c r="R70" i="7" s="1"/>
  <c r="U81" i="7"/>
  <c r="W76" i="7"/>
  <c r="W82" i="7" s="1"/>
  <c r="W78" i="7"/>
  <c r="I92" i="7"/>
  <c r="I94" i="7"/>
  <c r="I86" i="7"/>
  <c r="S61" i="8"/>
  <c r="S66" i="8" s="1"/>
  <c r="AA61" i="8"/>
  <c r="S63" i="8"/>
  <c r="D67" i="8"/>
  <c r="C89" i="8"/>
  <c r="V24" i="10"/>
  <c r="W17" i="10"/>
  <c r="W16" i="10"/>
  <c r="W15" i="10"/>
  <c r="W14" i="10"/>
  <c r="H25" i="10"/>
  <c r="W22" i="10"/>
  <c r="W21" i="10"/>
  <c r="W20" i="10"/>
  <c r="W23" i="10"/>
  <c r="W19" i="10"/>
  <c r="G38" i="7"/>
  <c r="E89" i="8"/>
  <c r="E10" i="10"/>
  <c r="O9" i="10"/>
  <c r="U37" i="10"/>
  <c r="D88" i="8"/>
  <c r="D89" i="8" s="1"/>
  <c r="L88" i="8"/>
  <c r="G10" i="10"/>
  <c r="T14" i="10"/>
  <c r="S15" i="10"/>
  <c r="AD15" i="10" s="1"/>
  <c r="R16" i="10"/>
  <c r="R24" i="10" s="1"/>
  <c r="V20" i="10"/>
  <c r="V21" i="10"/>
  <c r="V22" i="10"/>
  <c r="G25" i="10"/>
  <c r="V27" i="10"/>
  <c r="V28" i="10"/>
  <c r="V29" i="10"/>
  <c r="V30" i="10"/>
  <c r="V31" i="10"/>
  <c r="V32" i="10"/>
  <c r="V33" i="10"/>
  <c r="V34" i="10"/>
  <c r="V35" i="10"/>
  <c r="H61" i="10"/>
  <c r="Y65" i="10"/>
  <c r="Y75" i="10" s="1"/>
  <c r="U69" i="10"/>
  <c r="AD69" i="10" s="1"/>
  <c r="AC69" i="10"/>
  <c r="X72" i="10"/>
  <c r="Y73" i="10"/>
  <c r="X79" i="10"/>
  <c r="S80" i="10"/>
  <c r="AA80" i="10"/>
  <c r="V81" i="10"/>
  <c r="Y82" i="10"/>
  <c r="W84" i="10"/>
  <c r="X87" i="10"/>
  <c r="F93" i="10"/>
  <c r="F101" i="10" s="1"/>
  <c r="F97" i="10"/>
  <c r="AN101" i="10"/>
  <c r="H10" i="10"/>
  <c r="S16" i="10"/>
  <c r="U68" i="10"/>
  <c r="AD68" i="10" s="1"/>
  <c r="AC68" i="10"/>
  <c r="X71" i="10"/>
  <c r="Y72" i="10"/>
  <c r="R73" i="10"/>
  <c r="F76" i="10"/>
  <c r="V78" i="10"/>
  <c r="Y79" i="10"/>
  <c r="Y88" i="10" s="1"/>
  <c r="W81" i="10"/>
  <c r="X84" i="10"/>
  <c r="S85" i="10"/>
  <c r="AA85" i="10"/>
  <c r="V86" i="10"/>
  <c r="Y87" i="10"/>
  <c r="E92" i="10"/>
  <c r="E96" i="10"/>
  <c r="E100" i="10"/>
  <c r="AO101" i="10"/>
  <c r="S17" i="10"/>
  <c r="AD17" i="10" s="1"/>
  <c r="O59" i="10"/>
  <c r="O61" i="10" s="1"/>
  <c r="D63" i="10"/>
  <c r="U67" i="10"/>
  <c r="AD67" i="10" s="1"/>
  <c r="AC67" i="10"/>
  <c r="Y71" i="10"/>
  <c r="U74" i="10"/>
  <c r="AD74" i="10" s="1"/>
  <c r="AC74" i="10"/>
  <c r="S75" i="10"/>
  <c r="W78" i="10"/>
  <c r="W88" i="10" s="1"/>
  <c r="S82" i="10"/>
  <c r="AA82" i="10"/>
  <c r="W86" i="10"/>
  <c r="R69" i="8"/>
  <c r="R76" i="8" s="1"/>
  <c r="R70" i="8"/>
  <c r="R71" i="8"/>
  <c r="R72" i="8"/>
  <c r="R73" i="8"/>
  <c r="R74" i="8"/>
  <c r="D40" i="10"/>
  <c r="D41" i="10"/>
  <c r="D42" i="10"/>
  <c r="D43" i="10"/>
  <c r="D44" i="10"/>
  <c r="D45" i="10"/>
  <c r="D46" i="10"/>
  <c r="D47" i="10"/>
  <c r="D48" i="10"/>
  <c r="U66" i="10"/>
  <c r="AD66" i="10" s="1"/>
  <c r="AC66" i="10"/>
  <c r="S79" i="10"/>
  <c r="AA79" i="10"/>
  <c r="S87" i="10"/>
  <c r="AA87" i="10"/>
  <c r="O8" i="10"/>
  <c r="C10" i="10"/>
  <c r="S19" i="10"/>
  <c r="R20" i="10"/>
  <c r="AD20" i="10" s="1"/>
  <c r="R21" i="10"/>
  <c r="R22" i="10"/>
  <c r="S23" i="10"/>
  <c r="T36" i="10"/>
  <c r="U65" i="10"/>
  <c r="AC65" i="10"/>
  <c r="Y69" i="10"/>
  <c r="U73" i="10"/>
  <c r="AC73" i="10"/>
  <c r="W80" i="10"/>
  <c r="S84" i="10"/>
  <c r="AA84" i="10"/>
  <c r="T19" i="10"/>
  <c r="S20" i="10"/>
  <c r="S21" i="10"/>
  <c r="S22" i="10"/>
  <c r="T23" i="10"/>
  <c r="AD23" i="10" s="1"/>
  <c r="S27" i="10"/>
  <c r="S28" i="10"/>
  <c r="S29" i="10"/>
  <c r="S30" i="10"/>
  <c r="S31" i="10"/>
  <c r="S32" i="10"/>
  <c r="S33" i="10"/>
  <c r="S34" i="10"/>
  <c r="N58" i="10"/>
  <c r="K62" i="10"/>
  <c r="Y68" i="10"/>
  <c r="U72" i="10"/>
  <c r="AD72" i="10" s="1"/>
  <c r="AC72" i="10"/>
  <c r="X80" i="10"/>
  <c r="S81" i="10"/>
  <c r="AA81" i="10"/>
  <c r="V82" i="10"/>
  <c r="W85" i="10"/>
  <c r="E94" i="10"/>
  <c r="T22" i="10"/>
  <c r="T27" i="10"/>
  <c r="T28" i="10"/>
  <c r="T29" i="10"/>
  <c r="T30" i="10"/>
  <c r="T31" i="10"/>
  <c r="T32" i="10"/>
  <c r="T33" i="10"/>
  <c r="T34" i="10"/>
  <c r="G40" i="10"/>
  <c r="G41" i="10"/>
  <c r="G42" i="10"/>
  <c r="G43" i="10"/>
  <c r="G44" i="10"/>
  <c r="G45" i="10"/>
  <c r="G46" i="10"/>
  <c r="G47" i="10"/>
  <c r="G48" i="10"/>
  <c r="Y67" i="10"/>
  <c r="S78" i="10"/>
  <c r="S88" i="10" s="1"/>
  <c r="AA78" i="10"/>
  <c r="AA88" i="10" s="1"/>
  <c r="V79" i="10"/>
  <c r="F94" i="10"/>
  <c r="J31" i="1" l="1"/>
  <c r="G31" i="2"/>
  <c r="P138" i="1"/>
  <c r="P141" i="1" s="1"/>
  <c r="M31" i="1"/>
  <c r="P51" i="2"/>
  <c r="X9" i="1"/>
  <c r="G9" i="2"/>
  <c r="P74" i="2"/>
  <c r="X96" i="3"/>
  <c r="X78" i="3"/>
  <c r="W78" i="3"/>
  <c r="W108" i="3"/>
  <c r="X83" i="3"/>
  <c r="X76" i="3"/>
  <c r="W96" i="3"/>
  <c r="X85" i="3"/>
  <c r="W82" i="3"/>
  <c r="X80" i="3"/>
  <c r="X81" i="3"/>
  <c r="W76" i="3"/>
  <c r="W85" i="3"/>
  <c r="W81" i="3"/>
  <c r="X116" i="3"/>
  <c r="X103" i="3"/>
  <c r="X114" i="3"/>
  <c r="X127" i="3"/>
  <c r="W84" i="3"/>
  <c r="W79" i="3"/>
  <c r="X125" i="3"/>
  <c r="X98" i="3"/>
  <c r="X126" i="3"/>
  <c r="W80" i="3"/>
  <c r="Y80" i="3" s="1"/>
  <c r="X123" i="3"/>
  <c r="X115" i="3"/>
  <c r="X110" i="3"/>
  <c r="X79" i="3"/>
  <c r="X82" i="3"/>
  <c r="W104" i="3"/>
  <c r="Y104" i="3" s="1"/>
  <c r="X84" i="3"/>
  <c r="W127" i="3"/>
  <c r="X112" i="3"/>
  <c r="I59" i="3"/>
  <c r="W95" i="3"/>
  <c r="W126" i="3"/>
  <c r="W102" i="3"/>
  <c r="Y102" i="3" s="1"/>
  <c r="W83" i="3"/>
  <c r="W77" i="3"/>
  <c r="Y77" i="3" s="1"/>
  <c r="W101" i="3"/>
  <c r="W130" i="3"/>
  <c r="W97" i="3"/>
  <c r="Y97" i="3" s="1"/>
  <c r="W100" i="3"/>
  <c r="Y100" i="3" s="1"/>
  <c r="W98" i="3"/>
  <c r="X95" i="3"/>
  <c r="X129" i="3"/>
  <c r="W125" i="3"/>
  <c r="X122" i="3"/>
  <c r="Y9" i="2"/>
  <c r="M15" i="2"/>
  <c r="S9" i="2"/>
  <c r="Y15" i="2"/>
  <c r="W10" i="2"/>
  <c r="Y10" i="2" s="1"/>
  <c r="S12" i="2"/>
  <c r="AC15" i="2"/>
  <c r="AB12" i="2"/>
  <c r="AB10" i="2" s="1"/>
  <c r="G12" i="2"/>
  <c r="AE13" i="2"/>
  <c r="AE16" i="2"/>
  <c r="AD30" i="8"/>
  <c r="AD26" i="8"/>
  <c r="AD29" i="8"/>
  <c r="AD24" i="8"/>
  <c r="AD31" i="8" s="1"/>
  <c r="AD27" i="8"/>
  <c r="P73" i="1"/>
  <c r="N7" i="1"/>
  <c r="I31" i="1"/>
  <c r="G44" i="9"/>
  <c r="AE7" i="1"/>
  <c r="AD9" i="1"/>
  <c r="AE9" i="1" s="1"/>
  <c r="E101" i="10"/>
  <c r="V88" i="10"/>
  <c r="T24" i="10"/>
  <c r="E44" i="8"/>
  <c r="M101" i="10"/>
  <c r="U66" i="8"/>
  <c r="U31" i="8"/>
  <c r="T66" i="8"/>
  <c r="S31" i="8"/>
  <c r="AD17" i="8"/>
  <c r="AD18" i="8"/>
  <c r="AD14" i="8"/>
  <c r="AD19" i="8"/>
  <c r="C96" i="7"/>
  <c r="C95" i="7"/>
  <c r="W112" i="3"/>
  <c r="X101" i="3"/>
  <c r="W115" i="3"/>
  <c r="X111" i="3"/>
  <c r="X124" i="3"/>
  <c r="W99" i="3"/>
  <c r="H96" i="7"/>
  <c r="H95" i="7"/>
  <c r="G88" i="9"/>
  <c r="AH36" i="1"/>
  <c r="AI36" i="1" s="1"/>
  <c r="AF32" i="1"/>
  <c r="H44" i="9"/>
  <c r="AD7" i="2" a="1"/>
  <c r="AD7" i="2" s="1"/>
  <c r="L88" i="9"/>
  <c r="S35" i="7"/>
  <c r="G50" i="10"/>
  <c r="S24" i="10"/>
  <c r="AF68" i="2"/>
  <c r="AF77" i="2"/>
  <c r="R10" i="2"/>
  <c r="S10" i="2" s="1"/>
  <c r="S14" i="2"/>
  <c r="L54" i="1"/>
  <c r="S54" i="1"/>
  <c r="U31" i="9"/>
  <c r="G48" i="7"/>
  <c r="G49" i="7"/>
  <c r="W24" i="10"/>
  <c r="W66" i="8"/>
  <c r="AD14" i="10"/>
  <c r="AD27" i="7"/>
  <c r="AD28" i="7"/>
  <c r="AD32" i="7"/>
  <c r="X99" i="3"/>
  <c r="W113" i="3"/>
  <c r="R15" i="2"/>
  <c r="S15" i="2" s="1"/>
  <c r="AJ7" i="1"/>
  <c r="H7" i="1"/>
  <c r="P30" i="1"/>
  <c r="T8" i="1"/>
  <c r="R9" i="1"/>
  <c r="W31" i="9"/>
  <c r="D50" i="10"/>
  <c r="J100" i="10"/>
  <c r="J96" i="10"/>
  <c r="J92" i="10"/>
  <c r="J97" i="10"/>
  <c r="J93" i="10"/>
  <c r="J98" i="10"/>
  <c r="J94" i="10"/>
  <c r="J99" i="10"/>
  <c r="J95" i="10"/>
  <c r="J91" i="10"/>
  <c r="U70" i="7"/>
  <c r="U75" i="10"/>
  <c r="AD26" i="7"/>
  <c r="AD33" i="7"/>
  <c r="W129" i="3"/>
  <c r="V35" i="7"/>
  <c r="W110" i="3"/>
  <c r="Y110" i="3" s="1"/>
  <c r="E31" i="2"/>
  <c r="AD8" i="2" a="1"/>
  <c r="AD8" i="2" s="1"/>
  <c r="AE8" i="2" s="1"/>
  <c r="P120" i="2"/>
  <c r="W109" i="3"/>
  <c r="L9" i="2"/>
  <c r="M9" i="2" s="1"/>
  <c r="AB15" i="2"/>
  <c r="AD31" i="9"/>
  <c r="F44" i="9"/>
  <c r="T37" i="10"/>
  <c r="AC75" i="10"/>
  <c r="V37" i="10"/>
  <c r="H89" i="8"/>
  <c r="Z65" i="9"/>
  <c r="AD73" i="10"/>
  <c r="G44" i="8"/>
  <c r="F49" i="7"/>
  <c r="F48" i="7"/>
  <c r="S76" i="8"/>
  <c r="R82" i="7"/>
  <c r="U76" i="8"/>
  <c r="D44" i="8"/>
  <c r="W123" i="3"/>
  <c r="AD31" i="7"/>
  <c r="W35" i="7"/>
  <c r="X130" i="3"/>
  <c r="W128" i="3"/>
  <c r="AF123" i="2"/>
  <c r="AF114" i="2"/>
  <c r="AF91" i="2"/>
  <c r="AF100" i="2"/>
  <c r="O9" i="7"/>
  <c r="O10" i="7" s="1"/>
  <c r="X113" i="3"/>
  <c r="P29" i="1"/>
  <c r="D31" i="1"/>
  <c r="U21" i="9"/>
  <c r="W21" i="9"/>
  <c r="P117" i="1"/>
  <c r="D88" i="9"/>
  <c r="AD21" i="9"/>
  <c r="G8" i="6"/>
  <c r="G12" i="7"/>
  <c r="W31" i="8"/>
  <c r="AC12" i="2"/>
  <c r="AC10" i="2" s="1"/>
  <c r="O10" i="10"/>
  <c r="AD65" i="10"/>
  <c r="AR101" i="10"/>
  <c r="N62" i="10"/>
  <c r="S37" i="10"/>
  <c r="AD22" i="10"/>
  <c r="K100" i="10"/>
  <c r="K96" i="10"/>
  <c r="K92" i="10"/>
  <c r="K97" i="10"/>
  <c r="K93" i="10"/>
  <c r="K98" i="10"/>
  <c r="K94" i="10"/>
  <c r="K99" i="10"/>
  <c r="K95" i="10"/>
  <c r="K91" i="10"/>
  <c r="K101" i="10" s="1"/>
  <c r="H49" i="7"/>
  <c r="AD29" i="7"/>
  <c r="W117" i="3"/>
  <c r="Y117" i="3" s="1"/>
  <c r="W103" i="3"/>
  <c r="W114" i="3"/>
  <c r="P30" i="2"/>
  <c r="P31" i="2" s="1"/>
  <c r="W121" i="3"/>
  <c r="X109" i="3"/>
  <c r="C88" i="9"/>
  <c r="K88" i="9"/>
  <c r="M10" i="2"/>
  <c r="R21" i="9"/>
  <c r="W65" i="9"/>
  <c r="E96" i="7"/>
  <c r="E95" i="7"/>
  <c r="E48" i="7"/>
  <c r="E49" i="7"/>
  <c r="X108" i="3"/>
  <c r="Y108" i="3" s="1"/>
  <c r="M12" i="2"/>
  <c r="AJ8" i="1"/>
  <c r="F9" i="1"/>
  <c r="H8" i="1"/>
  <c r="AD21" i="10"/>
  <c r="AD16" i="10"/>
  <c r="R75" i="10"/>
  <c r="V66" i="8"/>
  <c r="AD25" i="8"/>
  <c r="AD28" i="8"/>
  <c r="W116" i="3"/>
  <c r="Y116" i="3" s="1"/>
  <c r="W111" i="3"/>
  <c r="Y111" i="3" s="1"/>
  <c r="W124" i="3"/>
  <c r="Y124" i="3" s="1"/>
  <c r="X128" i="3"/>
  <c r="W122" i="3"/>
  <c r="X121" i="3"/>
  <c r="G15" i="2"/>
  <c r="AD15" i="2"/>
  <c r="L31" i="1"/>
  <c r="AF24" i="1"/>
  <c r="S31" i="9"/>
  <c r="H88" i="9"/>
  <c r="S21" i="9"/>
  <c r="X65" i="9"/>
  <c r="F10" i="2"/>
  <c r="G10" i="2" s="1"/>
  <c r="G14" i="2"/>
  <c r="AD14" i="2"/>
  <c r="T75" i="9"/>
  <c r="P139" i="1"/>
  <c r="P31" i="1" l="1"/>
  <c r="Y96" i="3"/>
  <c r="Y101" i="3"/>
  <c r="Y83" i="3"/>
  <c r="Y78" i="3"/>
  <c r="Y126" i="3"/>
  <c r="Y76" i="3"/>
  <c r="Y112" i="3"/>
  <c r="Y127" i="3"/>
  <c r="Y123" i="3"/>
  <c r="Y81" i="3"/>
  <c r="Y82" i="3"/>
  <c r="Y85" i="3"/>
  <c r="Y114" i="3"/>
  <c r="Y115" i="3"/>
  <c r="Y98" i="3"/>
  <c r="Y79" i="3"/>
  <c r="Y103" i="3"/>
  <c r="Y84" i="3"/>
  <c r="Y129" i="3"/>
  <c r="Y125" i="3"/>
  <c r="Y113" i="3"/>
  <c r="Y122" i="3"/>
  <c r="Y121" i="3"/>
  <c r="Y99" i="3"/>
  <c r="Y130" i="3"/>
  <c r="Y95" i="3"/>
  <c r="AE15" i="2"/>
  <c r="O96" i="7"/>
  <c r="Y109" i="3"/>
  <c r="AD35" i="7"/>
  <c r="N98" i="10"/>
  <c r="N94" i="10"/>
  <c r="N99" i="10"/>
  <c r="N95" i="10"/>
  <c r="N91" i="10"/>
  <c r="N100" i="10"/>
  <c r="N96" i="10"/>
  <c r="N92" i="10"/>
  <c r="N97" i="10"/>
  <c r="N93" i="10"/>
  <c r="AD24" i="10"/>
  <c r="AD9" i="2"/>
  <c r="AE9" i="2" s="1"/>
  <c r="AE7" i="2"/>
  <c r="AD21" i="8"/>
  <c r="AH35" i="1"/>
  <c r="AI35" i="1" s="1"/>
  <c r="AF31" i="1"/>
  <c r="AD10" i="2"/>
  <c r="AE10" i="2" s="1"/>
  <c r="AE14" i="2"/>
  <c r="Y128" i="3"/>
  <c r="AD75" i="10"/>
  <c r="AE12" i="2"/>
  <c r="J101" i="10"/>
  <c r="AJ9" i="1"/>
  <c r="O49" i="7"/>
  <c r="N101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Ariya</author>
  </authors>
  <commentList>
    <comment ref="L97" authorId="0" shapeId="0" xr:uid="{00000000-0006-0000-0200-000001000000}">
      <text>
        <r>
          <rPr>
            <sz val="11"/>
            <color theme="1"/>
            <rFont val="Aptos Narrow"/>
            <family val="2"/>
            <scheme val="minor"/>
          </rPr>
          <t>Ariya:
Finland, UK, Taiwan were not in AES's 2025 top-10 block, so these 2025 figures are taken directly from the source file (AES_Nationality 2025-2026.xlsx, tab '2025').</t>
        </r>
      </text>
    </comment>
    <comment ref="L123" authorId="0" shapeId="0" xr:uid="{00000000-0006-0000-0200-000002000000}">
      <text>
        <r>
          <rPr>
            <sz val="11"/>
            <color theme="1"/>
            <rFont val="Aptos Narrow"/>
            <family val="2"/>
            <scheme val="minor"/>
          </rPr>
          <t>Ariya:
Finland, UK, Taiwan were not in AES's 2025 top-10 block, so these 2025 figures are taken directly from the source file (AES_Nationality 2025-2026.xlsx, tab '2025').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Ariya Ariyachotima</author>
  </authors>
  <commentList>
    <comment ref="B2" authorId="0" shapeId="0" xr:uid="{00000000-0006-0000-0300-000001000000}">
      <text>
        <r>
          <rPr>
            <sz val="11"/>
            <color theme="1"/>
            <rFont val="Aptos Narrow"/>
            <family val="2"/>
            <scheme val="minor"/>
          </rPr>
          <t>Ariya Ariyachotima:
Side tab &gt;&gt; BKK+DMK&gt;&gt; International &gt;&gt; Period &gt;&gt; arrival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Ariya Ariyachotima</author>
    <author>Ariya</author>
  </authors>
  <commentList>
    <comment ref="F144" authorId="0" shapeId="0" xr:uid="{00000000-0006-0000-0400-000002000000}">
      <text>
        <r>
          <rPr>
            <sz val="11"/>
            <color theme="1"/>
            <rFont val="Aptos Narrow"/>
            <family val="2"/>
            <scheme val="minor"/>
          </rPr>
          <t>Ariya Ariyachotima:
change compset</t>
        </r>
      </text>
    </comment>
    <comment ref="G144" authorId="1" shapeId="0" xr:uid="{750BAAC2-4FD7-46FC-A85E-6EF0E125A91D}">
      <text>
        <r>
          <rPr>
            <b/>
            <sz val="9"/>
            <color indexed="81"/>
            <rFont val="Tahoma"/>
          </rPr>
          <t>Ariya:</t>
        </r>
        <r>
          <rPr>
            <sz val="9"/>
            <color indexed="81"/>
            <rFont val="Tahoma"/>
          </rPr>
          <t xml:space="preserve">
Source: LYF8 STR June 2026 (Primary Comp Sets).xls, Monthly, Jun 2026 Comp Set Occupancy, CoStar Group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Ariya</author>
  </authors>
  <commentList>
    <comment ref="C51" authorId="0" shapeId="0" xr:uid="{00000000-0006-0000-0700-000001000000}">
      <text>
        <r>
          <rPr>
            <sz val="11"/>
            <color theme="1"/>
            <rFont val="Aptos Narrow"/>
            <family val="2"/>
            <scheme val="minor"/>
          </rPr>
          <t>Ariya:
Room Nights = Revenue ÷ ADR, derived from your entered figures.</t>
        </r>
      </text>
    </comment>
    <comment ref="B68" authorId="0" shapeId="0" xr:uid="{00000000-0006-0000-0700-000002000000}">
      <text>
        <r>
          <rPr>
            <sz val="11"/>
            <color theme="1"/>
            <rFont val="Aptos Narrow"/>
            <family val="2"/>
            <scheme val="minor"/>
          </rPr>
          <t>Ariya:
ยังไม่แน่ใจข้อมูลมาจากไหน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Ariya</author>
  </authors>
  <commentList>
    <comment ref="C51" authorId="0" shapeId="0" xr:uid="{00000000-0006-0000-0800-000001000000}">
      <text>
        <r>
          <rPr>
            <sz val="11"/>
            <color theme="1"/>
            <rFont val="Aptos Narrow"/>
            <family val="2"/>
            <scheme val="minor"/>
          </rPr>
          <t>Ariya:
Room Nights = Revenue ÷ ADR, derived from your entered figures.</t>
        </r>
      </text>
    </comment>
    <comment ref="B67" authorId="0" shapeId="0" xr:uid="{00000000-0006-0000-0800-000002000000}">
      <text>
        <r>
          <rPr>
            <sz val="11"/>
            <color theme="1"/>
            <rFont val="Aptos Narrow"/>
            <family val="2"/>
            <scheme val="minor"/>
          </rPr>
          <t>Ariya:
ยังไม่แน่ใจเอามาจากไหน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Ariya</author>
  </authors>
  <commentList>
    <comment ref="C58" authorId="0" shapeId="0" xr:uid="{00000000-0006-0000-0900-000001000000}">
      <text>
        <r>
          <rPr>
            <sz val="11"/>
            <color theme="1"/>
            <rFont val="Aptos Narrow"/>
            <family val="2"/>
            <scheme val="minor"/>
          </rPr>
          <t>Ariya:
Room Nights = Revenue ÷ ADR, derived from your entered figures.</t>
        </r>
      </text>
    </comment>
    <comment ref="B77" authorId="0" shapeId="0" xr:uid="{00000000-0006-0000-0900-000002000000}">
      <text>
        <r>
          <rPr>
            <sz val="11"/>
            <color theme="1"/>
            <rFont val="Aptos Narrow"/>
            <family val="2"/>
            <scheme val="minor"/>
          </rPr>
          <t>Ariya:
ยังไม่ทราบ Data จากไหน</t>
        </r>
      </text>
    </comment>
  </commentList>
</comments>
</file>

<file path=xl/sharedStrings.xml><?xml version="1.0" encoding="utf-8"?>
<sst xmlns="http://schemas.openxmlformats.org/spreadsheetml/2006/main" count="4348" uniqueCount="427">
  <si>
    <t>YTD performance</t>
  </si>
  <si>
    <t>Unit: kTHB</t>
  </si>
  <si>
    <t>SR9</t>
  </si>
  <si>
    <t>Compare with MF Projection</t>
  </si>
  <si>
    <t>ATB</t>
  </si>
  <si>
    <t>AES</t>
  </si>
  <si>
    <t>lyf</t>
  </si>
  <si>
    <t>SP</t>
  </si>
  <si>
    <t>Portfolio</t>
  </si>
  <si>
    <t>Ascott BP</t>
  </si>
  <si>
    <t>MF Projection</t>
  </si>
  <si>
    <t>Actual</t>
  </si>
  <si>
    <t>% change</t>
  </si>
  <si>
    <t>OCC</t>
  </si>
  <si>
    <t>ADR</t>
  </si>
  <si>
    <t>RevPar</t>
  </si>
  <si>
    <t>GOP Margin</t>
  </si>
  <si>
    <t>Revenue</t>
  </si>
  <si>
    <t>OPEX</t>
  </si>
  <si>
    <t>GOP</t>
  </si>
  <si>
    <t>JV expense</t>
  </si>
  <si>
    <t>EBIT</t>
  </si>
  <si>
    <t>Avg</t>
  </si>
  <si>
    <t>Overall GOP / EBIT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</si>
  <si>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</si>
  <si>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</si>
  <si>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</si>
  <si>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</si>
  <si>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</si>
  <si>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</si>
  <si>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</si>
  <si>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</si>
  <si>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</si>
  <si>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</si>
  <si>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</si>
  <si>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</si>
  <si>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</si>
  <si>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Key Available</t>
  </si>
  <si>
    <t>Ascott BP GOP</t>
  </si>
  <si>
    <t>Ascott BP OCC</t>
  </si>
  <si>
    <t>MF Projection GOP</t>
  </si>
  <si>
    <t>Ascott BP ADR</t>
  </si>
  <si>
    <t>Ascott BP RevPar</t>
  </si>
  <si>
    <t>Ascott BP EBIT</t>
  </si>
  <si>
    <t>MF Projection OCC</t>
  </si>
  <si>
    <t>MF Projection EBIT</t>
  </si>
  <si>
    <t>MF Projection ADR</t>
  </si>
  <si>
    <t>MF Projection RevPar</t>
  </si>
  <si>
    <t>NPAT</t>
  </si>
  <si>
    <t>kthb</t>
  </si>
  <si>
    <t>Total Revenue</t>
  </si>
  <si>
    <t>Ascott BP OPEX</t>
  </si>
  <si>
    <t>MF Projection OPEX</t>
  </si>
  <si>
    <t>fall below</t>
  </si>
  <si>
    <t>Ascott BP % GOP</t>
  </si>
  <si>
    <t>Actual Result</t>
  </si>
  <si>
    <t>MF Projection % GOP</t>
  </si>
  <si>
    <t>% GOP Margin</t>
  </si>
  <si>
    <t>LS</t>
  </si>
  <si>
    <t>SS</t>
  </si>
  <si>
    <t>&lt;&lt; excl. interest revenue</t>
  </si>
  <si>
    <t>compset dif</t>
  </si>
  <si>
    <t>LYF8</t>
  </si>
  <si>
    <t>Lyf</t>
  </si>
  <si>
    <t>YTD still lower than BG</t>
  </si>
  <si>
    <t>ADR BF</t>
  </si>
  <si>
    <t>Compset dif</t>
  </si>
  <si>
    <t>AVG</t>
  </si>
  <si>
    <t>25 VS 26</t>
  </si>
  <si>
    <t>COVID-19</t>
  </si>
  <si>
    <t>Earthquake</t>
  </si>
  <si>
    <t>Foreign Arrival*</t>
  </si>
  <si>
    <t>Incl. land</t>
  </si>
  <si>
    <t>MOTS</t>
  </si>
  <si>
    <t>H1</t>
  </si>
  <si>
    <t>https://www.mots.go.th/more_news_new.php?cid=411</t>
  </si>
  <si>
    <t>H1 2024</t>
  </si>
  <si>
    <t>H1 2025</t>
  </si>
  <si>
    <t>H1 2026</t>
  </si>
  <si>
    <t>Number of Chinese Tourists</t>
  </si>
  <si>
    <t>H1 (Jan-Jun)</t>
  </si>
  <si>
    <t>25 vs 26 %</t>
  </si>
  <si>
    <t>&gt;&gt; Seems Chinese coming back when compare to last year</t>
  </si>
  <si>
    <t>Number of India</t>
  </si>
  <si>
    <t>Month of indian season</t>
  </si>
  <si>
    <t>Number of Middle East</t>
  </si>
  <si>
    <t>&gt;&gt; mid month  Cancel free visa 60 Days</t>
  </si>
  <si>
    <t>&gt;&gt; War effected</t>
  </si>
  <si>
    <t>&gt;&gt; ME come but not reach to LY</t>
  </si>
  <si>
    <t>Number of Long hual USA</t>
  </si>
  <si>
    <t>Number of Long hual EU</t>
  </si>
  <si>
    <t>Number of Long hual (EU+USA)</t>
  </si>
  <si>
    <t>YTD total tourist numbers are 2% lower than last year.</t>
  </si>
  <si>
    <t>YTD Chinese tourist numbers are 18% higher than last year, with the improvement clear from the start of the year.</t>
  </si>
  <si>
    <t>YTD India: although arrivals began to drop in May after the free-visa scheme started, the year-to-date total is still higher than last year, with growth of 8%.</t>
  </si>
  <si>
    <t>YTD long-haul remains at a similar level to last year.</t>
  </si>
  <si>
    <t>YTD Middle East is affected by the war, with H1 numbers 25% lower than last year. In May the gap narrowed to a 2% decline (versus a normal year-over-year change of 30–60%).</t>
  </si>
  <si>
    <t>Top 10 Nationality</t>
  </si>
  <si>
    <t>YTD</t>
  </si>
  <si>
    <t>Chg</t>
  </si>
  <si>
    <t>Chinese room nights increased 6%.</t>
  </si>
  <si>
    <t>Thailand also increased.</t>
  </si>
  <si>
    <t>India increased 84%.</t>
  </si>
  <si>
    <t>However, SR9's mix is about 60% China and Taiwan in 2025, and this level is maintained going into 2026.</t>
  </si>
  <si>
    <t>LYF</t>
  </si>
  <si>
    <t>AOT Data</t>
  </si>
  <si>
    <t>No</t>
  </si>
  <si>
    <t>2019</t>
  </si>
  <si>
    <t>2022</t>
  </si>
  <si>
    <t>2023</t>
  </si>
  <si>
    <t>2024</t>
  </si>
  <si>
    <t xml:space="preserve">2025 </t>
  </si>
  <si>
    <t>2026 (Jan-May)</t>
  </si>
  <si>
    <t>19 vs 22 %</t>
  </si>
  <si>
    <t>Nationality</t>
  </si>
  <si>
    <t>Number</t>
  </si>
  <si>
    <t>%</t>
  </si>
  <si>
    <t>China</t>
  </si>
  <si>
    <t>Malaysia</t>
  </si>
  <si>
    <t>UK</t>
  </si>
  <si>
    <t>India</t>
  </si>
  <si>
    <t>19 vs 23 %</t>
  </si>
  <si>
    <t>Russia</t>
  </si>
  <si>
    <t>Singapore</t>
  </si>
  <si>
    <t>Korea</t>
  </si>
  <si>
    <t>Germany</t>
  </si>
  <si>
    <t>Vietnam</t>
  </si>
  <si>
    <t>Laos</t>
  </si>
  <si>
    <t>19 vs 24 %</t>
  </si>
  <si>
    <t>Russian Federation</t>
  </si>
  <si>
    <t>Cambodia</t>
  </si>
  <si>
    <t>Korea (Republic of)</t>
  </si>
  <si>
    <t>Australia</t>
  </si>
  <si>
    <t>USA</t>
  </si>
  <si>
    <t>19 vs 25 %</t>
  </si>
  <si>
    <t>Japan</t>
  </si>
  <si>
    <t>United Kingdom</t>
  </si>
  <si>
    <t>Taiwan</t>
  </si>
  <si>
    <t>United States of America</t>
  </si>
  <si>
    <t>19 vs 26 %</t>
  </si>
  <si>
    <t>The United States of America</t>
  </si>
  <si>
    <t>https://investor.airportthai.co.th/transport.html</t>
  </si>
  <si>
    <t>France</t>
  </si>
  <si>
    <t>Hong Kong</t>
  </si>
  <si>
    <t>Israel</t>
  </si>
  <si>
    <t>Indonesia</t>
  </si>
  <si>
    <t>Myanmar</t>
  </si>
  <si>
    <t>Philippines</t>
  </si>
  <si>
    <t>Hong Kong (China)</t>
  </si>
  <si>
    <t>Eastern Europe</t>
  </si>
  <si>
    <t>Pilippines</t>
  </si>
  <si>
    <t>Netherlands</t>
  </si>
  <si>
    <t>Italy</t>
  </si>
  <si>
    <t>Poland</t>
  </si>
  <si>
    <t>Sweden</t>
  </si>
  <si>
    <t>Saudi Arabia</t>
  </si>
  <si>
    <t>Canada</t>
  </si>
  <si>
    <t>Taiwan Province of China</t>
  </si>
  <si>
    <t xml:space="preserve"> </t>
  </si>
  <si>
    <t>Spain</t>
  </si>
  <si>
    <t>Kazakhstan</t>
  </si>
  <si>
    <t>Switzerland</t>
  </si>
  <si>
    <t>Bangladesh</t>
  </si>
  <si>
    <t>Denmark</t>
  </si>
  <si>
    <t>Norway</t>
  </si>
  <si>
    <t>U.A.E.</t>
  </si>
  <si>
    <t>UAE</t>
  </si>
  <si>
    <t>Turkey</t>
  </si>
  <si>
    <t>Finland</t>
  </si>
  <si>
    <t>Austria</t>
  </si>
  <si>
    <t>Belgium</t>
  </si>
  <si>
    <t>Pakistan</t>
  </si>
  <si>
    <t>Oman</t>
  </si>
  <si>
    <t>New Zealand</t>
  </si>
  <si>
    <t>Belgiun</t>
  </si>
  <si>
    <t>South Africa</t>
  </si>
  <si>
    <t>Kuwait</t>
  </si>
  <si>
    <t>Sri Lanka</t>
  </si>
  <si>
    <t>Czech Republic</t>
  </si>
  <si>
    <t>Kuwait </t>
  </si>
  <si>
    <t>Uzbekistan</t>
  </si>
  <si>
    <t>Brazil</t>
  </si>
  <si>
    <t>Ireland</t>
  </si>
  <si>
    <t>Ireland </t>
  </si>
  <si>
    <t>Romania</t>
  </si>
  <si>
    <t>Nepal</t>
  </si>
  <si>
    <t>South  Africa</t>
  </si>
  <si>
    <t>Argentina</t>
  </si>
  <si>
    <t>Iran</t>
  </si>
  <si>
    <t>Ukraine</t>
  </si>
  <si>
    <t>Egypt</t>
  </si>
  <si>
    <t>Qatar</t>
  </si>
  <si>
    <t>Burnei</t>
  </si>
  <si>
    <t>Others</t>
  </si>
  <si>
    <t>Hungary</t>
  </si>
  <si>
    <t>Sorce: http://statbbi.nso.go.th/staticreport/page/sector/th/17.aspx</t>
  </si>
  <si>
    <t>https://www.mots.go.th/news/category/806</t>
  </si>
  <si>
    <t>Russian</t>
  </si>
  <si>
    <t>United States</t>
  </si>
  <si>
    <t>- Domestics</t>
  </si>
  <si>
    <t>- International</t>
  </si>
  <si>
    <t>FCT Nov 24</t>
  </si>
  <si>
    <t>FCT Jan 25</t>
  </si>
  <si>
    <t>Forecast on International Arrivals</t>
  </si>
  <si>
    <t>Bank of Thailand (BOT)</t>
  </si>
  <si>
    <t>Office of the National Economic and Social Development Council (NESDC)</t>
  </si>
  <si>
    <t>Tourism Authority of Thailand (TAT)</t>
  </si>
  <si>
    <t>% Domestic</t>
  </si>
  <si>
    <t>Thai school break</t>
  </si>
  <si>
    <t>Summary</t>
  </si>
  <si>
    <t>*** ADR not included BF</t>
  </si>
  <si>
    <t>Bangkok</t>
  </si>
  <si>
    <t>Occupancy (%)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</si>
  <si>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</si>
  <si>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</si>
  <si>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</si>
  <si>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</si>
  <si>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</si>
  <si>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</si>
  <si>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</si>
  <si>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</si>
  <si>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</si>
  <si>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</si>
  <si>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</si>
  <si>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25年比較</t>
  </si>
  <si>
    <t>ADR (THB)</t>
  </si>
  <si>
    <t>RevPar (THB)</t>
  </si>
  <si>
    <t>Occ (%)</t>
  </si>
  <si>
    <t>% compared to pre-Covid level</t>
  </si>
  <si>
    <t>Rachada</t>
  </si>
  <si>
    <t>Sathorn</t>
  </si>
  <si>
    <t>NANA</t>
  </si>
  <si>
    <t>2019 and 2022 Comparison - Pattaya</t>
  </si>
  <si>
    <t>Monthly Overview</t>
  </si>
  <si>
    <t>Occupancy %</t>
  </si>
  <si>
    <t xml:space="preserve">ADR (THB) </t>
  </si>
  <si>
    <t>Revpar</t>
  </si>
  <si>
    <t>BG Occ</t>
  </si>
  <si>
    <t>BG ADR</t>
  </si>
  <si>
    <t>BG Revpar</t>
  </si>
  <si>
    <t>Revenue (THB)</t>
  </si>
  <si>
    <t>&gt;&gt; In april SR9 do well better than 2025. Also aligh with market in 2025</t>
  </si>
  <si>
    <t>&gt;&gt; Revpar is lower than 2025-2024</t>
  </si>
  <si>
    <t>&gt;&gt; in April normally need to ramp up a little bit then drop again I May</t>
  </si>
  <si>
    <t>&gt;&gt; May due to Fin land grpoup that check out from april and may and it cannot fill up untill Jume</t>
  </si>
  <si>
    <t>&gt;&gt; 5-6 Seems low again</t>
  </si>
  <si>
    <t>&gt;&gt; In April 2024-2025A slope has been dcline a little bit but his year 2024 April it has dropped due tot the ADR increased om OTA channel</t>
  </si>
  <si>
    <t>&gt;&gt; after april. In May it start to increased the slop again</t>
  </si>
  <si>
    <t>&gt;&gt; In April 2024-2025 Should have a high slope than March. But due to high flue travel season arpril is quite slow and drop</t>
  </si>
  <si>
    <t>H1 2026 Summary</t>
  </si>
  <si>
    <t>Somerset Rama 9 Bangkok</t>
  </si>
  <si>
    <t>H1 Total</t>
  </si>
  <si>
    <t>Room Nights</t>
  </si>
  <si>
    <t>ADR (฿)</t>
  </si>
  <si>
    <t>RN MoM Chg</t>
  </si>
  <si>
    <t>Room Nights by Segment</t>
  </si>
  <si>
    <t>RN Mix % by Segment</t>
  </si>
  <si>
    <t>Corporate SS</t>
  </si>
  <si>
    <t>Corporate LS</t>
  </si>
  <si>
    <t>Online Business</t>
  </si>
  <si>
    <t>ASR</t>
  </si>
  <si>
    <t>Wholesale</t>
  </si>
  <si>
    <t>Group Corporate</t>
  </si>
  <si>
    <t>Group Leisure</t>
  </si>
  <si>
    <t>Group Series</t>
  </si>
  <si>
    <t>Employee Travel</t>
  </si>
  <si>
    <t>Revenue by Segment</t>
  </si>
  <si>
    <t>Revenue Mix % by Segment</t>
  </si>
  <si>
    <t>&gt;&gt; From Feb wholesale increased ok</t>
  </si>
  <si>
    <t>Top 10 Nationality % (by RNs)2026</t>
  </si>
  <si>
    <t>ADR by Nationality2026</t>
  </si>
  <si>
    <t>RN by Nationality2026</t>
  </si>
  <si>
    <t>Thailand</t>
  </si>
  <si>
    <t>Chg China</t>
  </si>
  <si>
    <t>Chg Taiwan</t>
  </si>
  <si>
    <t>Chg TH</t>
  </si>
  <si>
    <t>Chinease rn is increased 6%</t>
  </si>
  <si>
    <t>TH increases as well</t>
  </si>
  <si>
    <t>india incread 84%</t>
  </si>
  <si>
    <t>However Sr9 consist of china and Taiwam about 60% in 2025 . Forward to 2026 it still maintain the same level</t>
  </si>
  <si>
    <t>Top 10 Nationality % (by RNs) 2025</t>
  </si>
  <si>
    <t>ADR by Nationality2025</t>
  </si>
  <si>
    <t>RN by Nationality2025</t>
  </si>
  <si>
    <t>Ascott Embassy Sathorn</t>
  </si>
  <si>
    <t>Corporate Short Stay</t>
  </si>
  <si>
    <t>Corporate Long Stay</t>
  </si>
  <si>
    <t>Online Business (Dynamic Rate)</t>
  </si>
  <si>
    <t>Wholesale (Static Rate)</t>
  </si>
  <si>
    <t>Corporate Group</t>
  </si>
  <si>
    <t>Top 10 Nationality % (by RNs)</t>
  </si>
  <si>
    <t>ADR by Nationality</t>
  </si>
  <si>
    <t>RN by Nationality</t>
  </si>
  <si>
    <t>Top 10 Subtotal</t>
  </si>
  <si>
    <t>lyf Sukhumvit 8 Bangkok</t>
  </si>
  <si>
    <t>Sure</t>
  </si>
  <si>
    <t>Top 10 Nationality % (by RNs) 2026</t>
  </si>
  <si>
    <t>ADR by Nationality 2026</t>
  </si>
  <si>
    <t>RN by Nationality 2026</t>
  </si>
  <si>
    <t>CN</t>
  </si>
  <si>
    <t>SG</t>
  </si>
  <si>
    <t>ADR by Nationality 2025</t>
  </si>
  <si>
    <t>RN by Nationality 2025</t>
  </si>
  <si>
    <t>Somerset Pattaya</t>
  </si>
  <si>
    <t>Wholesale Group</t>
  </si>
  <si>
    <t>Medical</t>
  </si>
  <si>
    <t>Corporate Group with Banque</t>
  </si>
  <si>
    <t>Republic of Korea</t>
  </si>
  <si>
    <t>Top Subtotal</t>
  </si>
  <si>
    <t>Chng CN</t>
  </si>
  <si>
    <t>Chng India</t>
  </si>
  <si>
    <t>Chng TH</t>
  </si>
  <si>
    <t>Chng Israel</t>
  </si>
  <si>
    <t>Cross-check vs 'result FY25' / 'result FY26' sheets (Mae: result sheets are the truth for Occ/ADR/RevPar)</t>
  </si>
  <si>
    <t>Run date: 2026-07-19</t>
  </si>
  <si>
    <t>Finding: workbook 2026 ADR/RevPar = ADR incl. breakfast, matching the result FY26 'ADR BF' rows.</t>
  </si>
  <si>
    <t>Mae confirmed 2025 also includes breakfast ADR, so NO basis change was needed (LYF has no breakfast).</t>
  </si>
  <si>
    <t>Sheet</t>
  </si>
  <si>
    <t>Cell</t>
  </si>
  <si>
    <t>Item</t>
  </si>
  <si>
    <t>Month</t>
  </si>
  <si>
    <t>Old value</t>
  </si>
  <si>
    <t>New value (result sheet)</t>
  </si>
  <si>
    <t>Diff</t>
  </si>
  <si>
    <t>C8</t>
  </si>
  <si>
    <t>Occupancy % 2026 (AES tab)</t>
  </si>
  <si>
    <t>C51</t>
  </si>
  <si>
    <t>LYF Occupancy % 2026 (Summary)</t>
  </si>
  <si>
    <t>C73</t>
  </si>
  <si>
    <t>SP Occupancy % 2026 (Summary)</t>
  </si>
  <si>
    <t>C56</t>
  </si>
  <si>
    <t>SR9 ADR 2025 (tab row 56)</t>
  </si>
  <si>
    <t>D56</t>
  </si>
  <si>
    <t>E56</t>
  </si>
  <si>
    <t>F56</t>
  </si>
  <si>
    <t>G56</t>
  </si>
  <si>
    <t>H56</t>
  </si>
  <si>
    <t>Notes (reviewed, intentionally NOT changed):</t>
  </si>
  <si>
    <t>1. SR9 Jan-2026 occupancy stays 87.71%: it is a formula from room nights (12,099 RN, reconciled to the SR9 source system). result FY26 actual = 87.02% (~94 RN lower). Formulas are never overwritten.</t>
  </si>
  <si>
    <t>2. Jul-Dec 2025 gaps on the property tabs left as-is (Mae's instruction).</t>
  </si>
  <si>
    <t>3. All other Occ/ADR/RevPar values match the result sheets on the incl.-breakfast basis: 2025 all 4 properties 12 months; 2026 Feb-Jun all 4 properties.</t>
  </si>
  <si>
    <t>4. Dependent cells (Summary pulls, RevPar = Occ x ADR) refresh when the file is opened in Excel.</t>
  </si>
  <si>
    <t>Audit — June 2026 arrivals filled from MOTS nationality file (22 Jul 2026)</t>
  </si>
  <si>
    <t>Source: data/source/MOTS arrivals by nationality Jun 2026.xlsx (June marked "Jun (-4)")</t>
  </si>
  <si>
    <t>Old</t>
  </si>
  <si>
    <t>New</t>
  </si>
  <si>
    <t>What</t>
  </si>
  <si>
    <t>Summary-arrival</t>
  </si>
  <si>
    <t>H16</t>
  </si>
  <si>
    <t>(empty)</t>
  </si>
  <si>
    <t>1841551</t>
  </si>
  <si>
    <t>Total arrivals (MOTS) Jun 2026 — Grand Total row</t>
  </si>
  <si>
    <t>H29</t>
  </si>
  <si>
    <t>283297</t>
  </si>
  <si>
    <t>Chinese arrivals Jun 2026 — China row</t>
  </si>
  <si>
    <t>H42</t>
  </si>
  <si>
    <t>163378</t>
  </si>
  <si>
    <t>India arrivals Jun 2026 — India row</t>
  </si>
  <si>
    <t>90980</t>
  </si>
  <si>
    <t>Long-haul America Jun 2026 — America region row (workbook series = America region, matches Jan-May)</t>
  </si>
  <si>
    <t>H64</t>
  </si>
  <si>
    <t>289156</t>
  </si>
  <si>
    <t>Long-haul Europe Jun 2026 — Europe region row</t>
  </si>
  <si>
    <t>H71</t>
  </si>
  <si>
    <t>Long-haul total Jun 2026 — formula, same pattern as 2024/2025 rows</t>
  </si>
  <si>
    <t>Arrival</t>
  </si>
  <si>
    <t>W131</t>
  </si>
  <si>
    <t>52702</t>
  </si>
  <si>
    <t>Middle East Jun 2026 — Middle East region row</t>
  </si>
  <si>
    <t>Notes:</t>
  </si>
  <si>
    <t>1. June figures cover 26 of 30 days — a system error dropped 4 days (source header "Jun (-4)"). Update when final MOTS data is released.</t>
  </si>
  <si>
    <t>2. The "Long hual USA" block in Summary-arrival is the America REGION series (incl. Canada/LatAm) — verified by exact Jan-May match; June follows the same series (90,980).</t>
  </si>
  <si>
    <t>3. Middle East Jan-Mar 2026 in the Arrival tab (52,261 / 15,814 / 12,201) is slightly below the new source (52,781 / 16,080 / 12,485) — MOTS revised earlier months upward. Left unchanged; Apr-May match exactly.</t>
  </si>
  <si>
    <t>4. Deck/extract YTD comparisons still read Jan-May; June is now in the workbook for when the deck moves to Jan-Jun.</t>
  </si>
  <si>
    <t>Estimate for the 4 missing days (added 22 Jul 2026, per Mae):</t>
  </si>
  <si>
    <t>Cells keep the official reported figures; estimates below are pro-rated x 30/26.</t>
  </si>
  <si>
    <t>Reported (26 days)</t>
  </si>
  <si>
    <t>Est. full June (x30/26)</t>
  </si>
  <si>
    <t>Est. 4-day gap</t>
  </si>
  <si>
    <t>Total arrivals (MOTS)</t>
  </si>
  <si>
    <t>Chinese</t>
  </si>
  <si>
    <t>Middle East</t>
  </si>
  <si>
    <t>Long-haul Europe</t>
  </si>
  <si>
    <t>Long-haul America</t>
  </si>
  <si>
    <t>Sanity range: June 2025 actual was 2,322,775. Pro-rated 2026 estimate (~2.125M) = -8.5% YoY; if June followed the YTD trend (-2.3% YoY) it would be ~2.27M.</t>
  </si>
  <si>
    <t>So full-June likely falls between ~2.12M and ~2.27M; pro-rate is the conservative end (depends which 4 days failed).</t>
  </si>
  <si>
    <t>Replace the reported cells with final MOTS figures when the corrected June is released.</t>
  </si>
  <si>
    <t>Second pass (22 Jul 2026, per Mae): June filled on BOTH sheets, all remaining blocks</t>
  </si>
  <si>
    <t>Total arrivals (MOTS) Jun 2026 — MOTS yearly block</t>
  </si>
  <si>
    <t>H131</t>
  </si>
  <si>
    <t>Chinese arrivals Jun 2026 — Chinese block</t>
  </si>
  <si>
    <t>W123</t>
  </si>
  <si>
    <t>India arrivals Jun 2026 — India block</t>
  </si>
  <si>
    <t>AL131</t>
  </si>
  <si>
    <t>Long-haul America Jun 2026 — America block (region series)</t>
  </si>
  <si>
    <t>AL139</t>
  </si>
  <si>
    <t>Long-haul Europe Jun 2026 — EU block</t>
  </si>
  <si>
    <t>AL147</t>
  </si>
  <si>
    <t>Long-haul EU+USA Jun 2026 — formula, same pattern as 2024/2025 rows</t>
  </si>
  <si>
    <t>X42</t>
  </si>
  <si>
    <t>Middle East Jun 2026 — Middle East block on Summary-arrival</t>
  </si>
  <si>
    <t>Not filled (different data sources, not in the MOTS nationality file):</t>
  </si>
  <si>
    <t>H14</t>
  </si>
  <si>
    <t>AOT Data block (airport passengers) — needs AOT June data</t>
  </si>
  <si>
    <t>S78:U78</t>
  </si>
  <si>
    <t>MOTS Q1-only comparison table (Jan-Mar by design)</t>
  </si>
  <si>
    <t>Arrival/Summary-arrival</t>
  </si>
  <si>
    <t>Bangkok/Pattaya city arrival blocks (domestic/international) — separate city source</t>
  </si>
  <si>
    <t>Third pass (22 Jul 2026, per Mae): all Jan-May YTD sums extended to H1 (Jan-Jun)</t>
  </si>
  <si>
    <t>24 SUM formulas extended by one column; 9 hardcoded Jan-May totals (India, Middle East, long-haul) converted to real =SUM(Jan:Jun) formulas; 23 labels renamed to H1. Cached values set to the correct Jan-Jun sums.</t>
  </si>
  <si>
    <t>Note: LH totals row 71 and the % rows next to the sums recalculate in Excel on open. June remains preliminary (26/30 days).</t>
  </si>
  <si>
    <t>Bangkok Arrivals</t>
  </si>
  <si>
    <t>Phuket Arrivals</t>
  </si>
  <si>
    <t>Pattaya market</t>
  </si>
  <si>
    <t>***Data lost 4 days</t>
  </si>
  <si>
    <t>26 Vs 25</t>
  </si>
  <si>
    <t>26 Vs 24</t>
  </si>
  <si>
    <t>Pattaya (Chonburi) Arrival</t>
  </si>
  <si>
    <t>Source: MOTS provincial visitor statistics (ผู้เยี่ยมเยือน) — 2025+2026 Jan-Jun filled; Jan-Mar 2026 final (R), Apr-Jun preliminary (p). 2019/2024 await those year editions. Chonburi province = Pattaya per Mae.</t>
  </si>
  <si>
    <t>Revenue from tourists (รายได้จากผู้เยี่ยมเยือน) — Unit: Million THB</t>
  </si>
  <si>
    <t>Sources: MOTS provincial files (2567 full year R; 2569 Jan-Jun, Apr-Jun preliminary; 2023/2025 from comparison columns). Domestics = คนไทย, International = ชาวต่างชาติ.</t>
  </si>
  <si>
    <t>Bangkok — Revenue (M THB)</t>
  </si>
  <si>
    <t>Total H1</t>
  </si>
  <si>
    <t>Phuket — Revenue (M THB)</t>
  </si>
  <si>
    <t>Pattaya (Chonburi) — Revenue (M THB)</t>
  </si>
  <si>
    <t>L8</t>
  </si>
  <si>
    <t>Sp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</si>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</sst>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3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\+0.0%;\-0.0%"/>
    <numFmt numFmtId="166" formatCode="\ ##,##0,_);[Black]\(\ #,##0,\ \);[Green]_-* &quot;-&quot;??_-;_-@_-"/>
    <numFmt numFmtId="167" formatCode="\ ##,##0,_);[Black]\(\ #,##0.0,\ \);[Green]_-* &quot;-&quot;??_-;_-@_-"/>
    <numFmt numFmtId="168" formatCode="_(* #,##0_);_(* \(#,##0\);_(* &quot;-&quot;??_);_(@_)"/>
    <numFmt numFmtId="169" formatCode="[$-D00041E]0"/>
    <numFmt numFmtId="170" formatCode="_-* #,##0_-;\-* #,##0_-;_-* &quot;-&quot;??_-;_-@_-"/>
    <numFmt numFmtId="171" formatCode="_(#,##0.0_);_(\-#,##0.0_)"/>
    <numFmt numFmtId="172" formatCode="_(#,##0.00_);_(\-#,##0.00_)"/>
    <numFmt numFmtId="173" formatCode="_(#,##0_);_(\-#,##0_)"/>
    <numFmt numFmtId="174" formatCode="#,##0;\(#,##0\);&quot;-&quot;"/>
    <numFmt numFmtId="175" formatCode="#,##0,;[Red]\(#,##0\)"/>
    <numFmt numFmtId="176" formatCode="\ #,##0.0,_)_);[Black]\(#,##0,\);[Green]_-* &quot;-&quot;??_-;_-@_-"/>
    <numFmt numFmtId="177" formatCode="0&quot;月&quot;"/>
    <numFmt numFmtId="178" formatCode="#,##0.0000000_);\(#,##0.0000000\)"/>
    <numFmt numFmtId="179" formatCode="#,##0.0_);\(#,##0.0\)"/>
    <numFmt numFmtId="180" formatCode="#,##0.0,;[Red]\(#,##0\)"/>
    <numFmt numFmtId="181" formatCode="\ #,##0.0,_)_);[Black]\(##,##0,\)\ ;[Green]_-* &quot;-&quot;??_-;_-@_-"/>
    <numFmt numFmtId="182" formatCode="\ #,##0.0,_)_);[Black]\(\ #,##0.0,\ \);[Green]_-* &quot;-&quot;??_-;_-@_-"/>
    <numFmt numFmtId="183" formatCode="_(* #,##0.0_);_(* \(#,##0.0\);_(* &quot;-&quot;?_);_(@_)"/>
    <numFmt numFmtId="184" formatCode="#,##0.000000000_);\(#,##0.000000000\)"/>
    <numFmt numFmtId="185" formatCode="0.000000000000000%"/>
    <numFmt numFmtId="186" formatCode="_-* #,##0.00_-;\-* #,##0.00_-;_-* &quot;-&quot;??_-;_-@_-"/>
    <numFmt numFmtId="187" formatCode="&quot;¥&quot;#,##0.00;&quot;¥&quot;\-#,##0.00"/>
    <numFmt numFmtId="188" formatCode="_-&quot;¥&quot;* #,##0.00_-;&quot;¥&quot;\-&quot;¥&quot;* #,##0.00_-;_-&quot;¥&quot;* &quot;-&quot;??_-;_-@_-"/>
    <numFmt numFmtId="189" formatCode="0.000_)"/>
    <numFmt numFmtId="190" formatCode="#,##0.0_);[Red]\(#,##0.0\)"/>
    <numFmt numFmtId="191" formatCode="_(* #,##0_);[Red]_(* \(#,##0\);_(* &quot;-&quot;_);_(@_)"/>
    <numFmt numFmtId="192" formatCode="&quot;วันที่&quot;\ ว\ ดดดด\ ปปปป"/>
    <numFmt numFmtId="193" formatCode="mmmm\ d\,\ yyyy"/>
    <numFmt numFmtId="194" formatCode="_-* #,##0_-;\-* #,##0_-;_-* &quot;-&quot;_-;_-@_-"/>
    <numFmt numFmtId="195" formatCode="\t&quot;฿&quot;#,##0.00_);[Red]\(\t&quot;฿&quot;#,##0.00\)"/>
    <numFmt numFmtId="196" formatCode="&quot;Yes&quot;;&quot;Yes&quot;;&quot;No&quot;"/>
    <numFmt numFmtId="197" formatCode="[$-1010409]d\ mmm\ yy;@"/>
    <numFmt numFmtId="198" formatCode="&quot;True&quot;;&quot;True&quot;;&quot;False&quot;"/>
    <numFmt numFmtId="199" formatCode="#,##0.00;\(#,##0.00\)"/>
    <numFmt numFmtId="200" formatCode="[$-101041E]d\ mmm\ yy;@"/>
    <numFmt numFmtId="201" formatCode="&quot;On&quot;;&quot;On&quot;;&quot;Off&quot;"/>
    <numFmt numFmtId="202" formatCode="[$-409]d\-mmm\-yy;@"/>
    <numFmt numFmtId="203" formatCode="B1mmm\-yy"/>
    <numFmt numFmtId="204" formatCode="_-* #,##0.00\ &quot;DM&quot;_-;\-* #,##0.00\ &quot;DM&quot;_-;_-* &quot;-&quot;??\ &quot;DM&quot;_-;_-@_-"/>
    <numFmt numFmtId="205" formatCode="#,##0;\(#,##0\)"/>
    <numFmt numFmtId="206" formatCode="#,##0.00,,_)_);[Red]\(\ #,##0.00,,\ \);[Green]_-* &quot;-&quot;??_-;_-@_-"/>
    <numFmt numFmtId="207" formatCode="\ #,##0.00,_)_);[Red]\(\ #,##0.00,\ \);[Green]_-* &quot;-&quot;??_-;_-@_-"/>
    <numFmt numFmtId="208" formatCode="#,##0.00\ &quot;F&quot;;\-#,##0.00\ &quot;F&quot;"/>
    <numFmt numFmtId="209" formatCode="d\ ดดด\ bb"/>
    <numFmt numFmtId="210" formatCode="_-&quot;£&quot;* #,##0.00_-;\-&quot;£&quot;* #,##0.00_-;_-&quot;£&quot;* &quot;-&quot;??_-;_-@_-"/>
    <numFmt numFmtId="211" formatCode="dd\-mmm\-yy_)"/>
    <numFmt numFmtId="212" formatCode="#,##0_);[Red]\(#,##0\);"/>
    <numFmt numFmtId="213" formatCode="_-[$€-2]* #,##0.00_-;\-[$€-2]* #,##0.00_-;_-[$€-2]* &quot;-&quot;??_-"/>
    <numFmt numFmtId="214" formatCode="&quot;0&quot;#.0"/>
    <numFmt numFmtId="215" formatCode="&quot;0&quot;#"/>
    <numFmt numFmtId="216" formatCode=";;;"/>
    <numFmt numFmtId="217" formatCode="ดดดด\-bbbb"/>
    <numFmt numFmtId="218" formatCode="ดดด\-bb"/>
    <numFmt numFmtId="219" formatCode="ดดด\-bbbb"/>
    <numFmt numFmtId="220" formatCode="0.00_)"/>
    <numFmt numFmtId="221" formatCode="#,##0.00_ ;[Red]\-#,##0.00\ "/>
    <numFmt numFmtId="222" formatCode="_(* #,##0_)_);[Red]_(* \(\ #,##0\ \);_(* &quot;-&quot;??_);_(@_)"/>
    <numFmt numFmtId="223" formatCode="_(* #,##0.00,,_)_);[Red]_(* \(\ #,##0.00,,\ \);_(* &quot;-&quot;??_);_(@_)"/>
    <numFmt numFmtId="224" formatCode="_(* #,##0.00,_)_);[Red]_(* \(\ #,##0.00,\ \);_(* &quot;-&quot;??_);_(@_)"/>
    <numFmt numFmtId="225" formatCode="_-* #,##0.00_-;[Red]\(\ #,##0.00_-\);_-* &quot;-&quot;_-;_-@_-"/>
    <numFmt numFmtId="226" formatCode="ว\ ดดด\ ปป"/>
    <numFmt numFmtId="227" formatCode="#,##0.00;[Red]\(#,##0.00\)"/>
    <numFmt numFmtId="228" formatCode="mm/dd/yy"/>
    <numFmt numFmtId="229" formatCode="_ * #,##0_ ;_ * \-#,##0_ ;_ * &quot;-&quot;_ ;_ @_ "/>
    <numFmt numFmtId="230" formatCode="&quot;(&quot;0%&quot;)   &quot;;[Red]\-&quot;(&quot;0%&quot;)   &quot;;&quot;－    &quot;"/>
    <numFmt numFmtId="231" formatCode="&quot;(&quot;0.00%&quot;)   &quot;;[Red]\-&quot;(&quot;0.00%&quot;)   &quot;;&quot;－    &quot;"/>
    <numFmt numFmtId="232" formatCode="0.00%;[Red]\-0.00%;&quot;－&quot;"/>
    <numFmt numFmtId="233" formatCode="_-&quot;฿&quot;* #,##0_-;\-&quot;฿&quot;* #,##0_-;_-&quot;฿&quot;* &quot;-&quot;_-;_-@_-"/>
    <numFmt numFmtId="234" formatCode="&quot;฿&quot;##,#00_);\(&quot;฿&quot;##,#00\)"/>
    <numFmt numFmtId="235" formatCode="\t#,##0.00_);\(\t#,##0.00\)"/>
    <numFmt numFmtId="236" formatCode="0000"/>
    <numFmt numFmtId="237" formatCode="\t#\ \t00/\t00"/>
    <numFmt numFmtId="238" formatCode="[$-107041E]d\ mmmm\ yyyy;@"/>
    <numFmt numFmtId="239" formatCode="&quot;¥&quot;#,##0.00;[Red]&quot;¥&quot;\-#,##0.00"/>
    <numFmt numFmtId="240" formatCode="&quot;?&quot;#,##0;&quot;?&quot;\-#,##0"/>
    <numFmt numFmtId="241" formatCode="_ * #,##0.00_ ;_ * \-#,##0.00_ ;_ * &quot;-&quot;??_ ;_ @_ "/>
    <numFmt numFmtId="242" formatCode="_ * #,##0_ ;_ * &quot;¥&quot;&quot;¥&quot;\-#,##0_ ;_ * &quot;-&quot;_ ;_ @_ "/>
    <numFmt numFmtId="243" formatCode="_ * #,##0_)\ _฿_ ;_ * \(#,##0\)\ _฿_ ;_ * &quot;-&quot;_)\ _฿_ ;_ @_ "/>
    <numFmt numFmtId="244" formatCode="m/d"/>
    <numFmt numFmtId="245" formatCode="&quot;$&quot;#,##0_);[Red]&quot;¥&quot;&quot;¥&quot;\(&quot;$&quot;#,##0&quot;¥&quot;&quot;¥&quot;\)"/>
    <numFmt numFmtId="246" formatCode="&quot;¥&quot;#,##0.0;&quot;¥&quot;\-#,##0.0"/>
    <numFmt numFmtId="247" formatCode="&quot;¥&quot;#,##0.00;[Red]&quot;¥&quot;&quot;¥&quot;&quot;¥&quot;\-#,##0.00"/>
    <numFmt numFmtId="248" formatCode="&quot;¥&quot;#,##0;[Red]&quot;¥&quot;&quot;¥&quot;&quot;¥&quot;\-#,##0"/>
    <numFmt numFmtId="249" formatCode="&quot;¥&quot;#,##0.00;[Red]\-&quot;¥&quot;#,##0.00"/>
    <numFmt numFmtId="250" formatCode="&quot;¥&quot;#,##0;[Red]\-&quot;¥&quot;#,##0"/>
    <numFmt numFmtId="251" formatCode="#.\ \ "/>
    <numFmt numFmtId="252" formatCode="##.\ \ "/>
    <numFmt numFmtId="253" formatCode="_ &quot;¥&quot;* #,##0_ ;_ &quot;¥&quot;* \-#,##0_ ;_ &quot;¥&quot;* &quot;-&quot;_ ;_ @_ "/>
    <numFmt numFmtId="254" formatCode="_ &quot;¥&quot;* #,##0.00_ ;_ &quot;¥&quot;* \-#,##0.00_ ;_ &quot;¥&quot;* &quot;-&quot;??_ ;_ @_ "/>
    <numFmt numFmtId="255" formatCode="#,##0.0"/>
    <numFmt numFmtId="256" formatCode="&quot;ฃ&quot;#,##0;\-&quot;ฃ&quot;#,##0"/>
    <numFmt numFmtId="257" formatCode="General_)"/>
    <numFmt numFmtId="258" formatCode="_-* #,##0.0_-;\-* #,##0.0_-;_-* &quot;-&quot;??_-;_-@_-"/>
    <numFmt numFmtId="259" formatCode="&quot;$&quot;#,##0;\-&quot;$&quot;#,##0"/>
    <numFmt numFmtId="260" formatCode="_ * #,##0_)\ &quot;R$&quot;_ ;_ * \(#,##0\)\ &quot;R$&quot;_ ;_ * &quot;-&quot;_)\ &quot;R$&quot;_ ;_ @_ "/>
    <numFmt numFmtId="261" formatCode="\U\S\$#,##0.00;\(\U\S\$#,##0.00\)"/>
    <numFmt numFmtId="262" formatCode="_(&quot;$&quot;* #,##0.0_);_(&quot;$&quot;* \(#,##0.0\);_(&quot;$&quot;* &quot;0.0&quot;_);_(@_)"/>
    <numFmt numFmtId="263" formatCode="#,##0\ \ ;\(#,##0\)\ ;\—\ \ \ \ "/>
    <numFmt numFmtId="264" formatCode="_-&quot;ฃ&quot;* #,##0.00_-;\-&quot;ฃ&quot;* #,##0.00_-;_-&quot;ฃ&quot;* &quot;-&quot;??_-;_-@_-"/>
    <numFmt numFmtId="265" formatCode="&quot;฿&quot;\t#,##0_);[Red]\(&quot;฿&quot;\t#,##0\)"/>
    <numFmt numFmtId="266" formatCode="_(&quot;Cr$&quot;* #,##0_);_(&quot;Cr$&quot;* \(#,##0\);_(&quot;Cr$&quot;* &quot;-&quot;_);_(@_)"/>
    <numFmt numFmtId="267" formatCode="_(&quot;Cr$&quot;* #,##0.00_);_(&quot;Cr$&quot;* \(#,##0.00\);_(&quot;Cr$&quot;* &quot;-&quot;??_);_(@_)"/>
    <numFmt numFmtId="268" formatCode="&quot;$&quot;#,##0;[Red]\-&quot;$&quot;#,##0"/>
    <numFmt numFmtId="269" formatCode="&quot;$&quot;#,##0.00;[Red]\-&quot;$&quot;#,##0.00"/>
    <numFmt numFmtId="270" formatCode="_(&quot;N$&quot;* #,##0_);_(&quot;N$&quot;* \(#,##0\);_(&quot;N$&quot;* &quot;-&quot;_);_(@_)"/>
    <numFmt numFmtId="271" formatCode="&quot;Rp&quot;#,##0_);\(&quot;Rp&quot;#,##0\)"/>
    <numFmt numFmtId="272" formatCode="[$-409]mmm\-yy;@"/>
    <numFmt numFmtId="273" formatCode="0."/>
    <numFmt numFmtId="274" formatCode="0%_);\(0%\)"/>
    <numFmt numFmtId="275" formatCode="0&quot;  &quot;"/>
    <numFmt numFmtId="276" formatCode="#,##0.00\ &quot;F&quot;;[Red]\-#,##0.00\ &quot;F&quot;"/>
    <numFmt numFmtId="277" formatCode="_-* #,##0\ &quot;F&quot;_-;\-* #,##0\ &quot;F&quot;_-;_-* &quot;-&quot;\ &quot;F&quot;_-;_-@_-"/>
    <numFmt numFmtId="278" formatCode="0.00&quot;  &quot;"/>
    <numFmt numFmtId="279" formatCode="#,##0\ &quot;F&quot;;[Red]\-#,##0\ &quot;F&quot;"/>
    <numFmt numFmtId="280" formatCode="_(* #,##0.0000000000_);_(* \(#,##0.0000000000\);_(* &quot;-&quot;??_);_(@_)"/>
    <numFmt numFmtId="281" formatCode="_-* #,##0\ &quot;DM&quot;_-;\-* #,##0\ &quot;DM&quot;_-;_-* &quot;-&quot;\ &quot;DM&quot;_-;_-@_-"/>
    <numFmt numFmtId="282" formatCode="_-&quot;｣&quot;* #,##0_-;\-&quot;｣&quot;* #,##0_-;_-&quot;｣&quot;* &quot;-&quot;_-;_-@_-"/>
    <numFmt numFmtId="283" formatCode="_-&quot;｣&quot;* #,##0.00_-;\-&quot;｣&quot;* #,##0.00_-;_-&quot;｣&quot;* &quot;-&quot;??_-;_-@_-"/>
    <numFmt numFmtId="284" formatCode="&quot;¥&quot;#,##0;[Red]&quot;¥&quot;\-#,##0"/>
    <numFmt numFmtId="285" formatCode="_-&quot;ﾟ&quot;* #,##0_-;\-&quot;ﾟ&quot;* #,##0_-;_-&quot;ﾟ&quot;* &quot;-&quot;_-;_-@_-"/>
    <numFmt numFmtId="286" formatCode="_-&quot;ﾟ&quot;* #,##0.00_-;\-&quot;ﾟ&quot;* #,##0.00_-;_-&quot;ﾟ&quot;* &quot;-&quot;??_-;_-@_-"/>
    <numFmt numFmtId="287" formatCode="_-&quot;$&quot;* #,##0_-;\-&quot;$&quot;* #,##0_-;_-&quot;$&quot;* &quot;-&quot;_-;_-@_-"/>
    <numFmt numFmtId="288" formatCode="_-&quot;$&quot;* #,##0.00_-;\-&quot;$&quot;* #,##0.00_-;_-&quot;$&quot;* &quot;-&quot;??_-;_-@_-"/>
    <numFmt numFmtId="289" formatCode="[$-3009]dd\-mmm\-yy;@"/>
    <numFmt numFmtId="290" formatCode="&quot;฿&quot;#,##0.00_);\(&quot;฿&quot;#,##0.00\)"/>
    <numFmt numFmtId="291" formatCode="0.000"/>
    <numFmt numFmtId="292" formatCode="#,##0.0;[Red]\-#,##0.0"/>
    <numFmt numFmtId="293" formatCode="0.00_);[Red]\(0.00\)"/>
    <numFmt numFmtId="294" formatCode="&quot;?&quot;\ #,##0_);[Red]\(&quot;?&quot;\ #,##0\)"/>
    <numFmt numFmtId="295" formatCode="#,##0_);\(#,##0\);&quot;-&quot;_)"/>
    <numFmt numFmtId="296" formatCode="&quot;£&quot;\ #,##0_);[Red]\(&quot;£&quot;\ #,##0\)"/>
    <numFmt numFmtId="297" formatCode="&quot;¥&quot;\ #,##0_);[Red]\(&quot;¥&quot;\ #,##0\)"/>
    <numFmt numFmtId="298" formatCode="&quot;•&quot;\ \ @"/>
    <numFmt numFmtId="299" formatCode="&quot;฿&quot;#,##0.00;[Red]\-&quot;฿&quot;#,##0.00"/>
    <numFmt numFmtId="300" formatCode="_(* #,##0.0_);_(* \(#,##0.0\);_(* &quot;-&quot;??_);_(@_)"/>
    <numFmt numFmtId="301" formatCode="\ \ _•&quot;–&quot;\ \ \ \ @"/>
    <numFmt numFmtId="302" formatCode="_(* #,##0.000_);_(* \(#,##0.000\);_(* &quot;-&quot;??_);_(@_)"/>
    <numFmt numFmtId="303" formatCode="0.000000"/>
    <numFmt numFmtId="304" formatCode="&quot;$&quot;#,##0_);\(&quot;$&quot;#,##0.0\)"/>
    <numFmt numFmtId="305" formatCode="0.0\ \x"/>
    <numFmt numFmtId="306" formatCode="0.00\ \x"/>
    <numFmt numFmtId="307" formatCode="#,##0\x_);\(#,##0\x\)"/>
    <numFmt numFmtId="308" formatCode="#,##0%_);\(#,##0%\)"/>
    <numFmt numFmtId="309" formatCode="##0.0"/>
  </numFmts>
  <fonts count="40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1F3864"/>
      <name val="Aptos Narrow"/>
      <family val="2"/>
      <scheme val="minor"/>
    </font>
    <font>
      <b/>
      <sz val="12"/>
      <color rgb="FF1F3864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9"/>
      <color rgb="FF808080"/>
      <name val="Aptos Narrow"/>
      <family val="2"/>
      <scheme val="minor"/>
    </font>
    <font>
      <sz val="9"/>
      <color rgb="FF808080"/>
      <name val="Aptos Narrow"/>
      <family val="2"/>
      <scheme val="minor"/>
    </font>
    <font>
      <b/>
      <sz val="11"/>
      <color theme="1"/>
      <name val="Yu Gothic U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charset val="128"/>
      <scheme val="minor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1"/>
      <name val="???"/>
      <family val="2"/>
      <charset val="129"/>
    </font>
    <font>
      <b/>
      <sz val="12"/>
      <name val="???"/>
      <family val="2"/>
      <charset val="129"/>
    </font>
    <font>
      <sz val="12"/>
      <name val="???"/>
      <family val="2"/>
      <charset val="129"/>
    </font>
    <font>
      <sz val="10"/>
      <color theme="1"/>
      <name val="Tahoma"/>
      <family val="2"/>
    </font>
    <font>
      <sz val="11"/>
      <color theme="1"/>
      <name val="Aptos Narrow"/>
      <family val="2"/>
      <charset val="222"/>
      <scheme val="minor"/>
    </font>
    <font>
      <sz val="12"/>
      <color indexed="8"/>
      <name val="ＭＳ Ｐゴシック"/>
      <family val="3"/>
      <charset val="128"/>
    </font>
    <font>
      <sz val="12"/>
      <color indexed="8"/>
      <name val="新細明體"/>
      <family val="1"/>
      <charset val="136"/>
    </font>
    <font>
      <sz val="10"/>
      <color theme="0"/>
      <name val="Tahoma"/>
      <family val="2"/>
    </font>
    <font>
      <sz val="11"/>
      <color theme="0"/>
      <name val="Aptos Narrow"/>
      <family val="2"/>
      <charset val="222"/>
      <scheme val="minor"/>
    </font>
    <font>
      <sz val="12"/>
      <color indexed="9"/>
      <name val="ＭＳ Ｐゴシック"/>
      <family val="3"/>
      <charset val="128"/>
    </font>
    <font>
      <sz val="12"/>
      <color indexed="9"/>
      <name val="新細明體"/>
      <family val="1"/>
      <charset val="136"/>
    </font>
    <font>
      <sz val="14"/>
      <name val="AngsanaUPC"/>
      <family val="2"/>
    </font>
    <font>
      <sz val="14"/>
      <name val="AngsanaUPC"/>
      <family val="1"/>
      <charset val="222"/>
    </font>
    <font>
      <sz val="16"/>
      <name val="Angsana New"/>
      <family val="1"/>
    </font>
    <font>
      <sz val="10"/>
      <color rgb="FF9C0006"/>
      <name val="tahoma"/>
      <family val="2"/>
    </font>
    <font>
      <sz val="11"/>
      <color rgb="FF9C0006"/>
      <name val="Aptos Narrow"/>
      <family val="2"/>
      <charset val="222"/>
      <scheme val="minor"/>
    </font>
    <font>
      <sz val="12"/>
      <name val="Tms Rmn"/>
    </font>
    <font>
      <b/>
      <sz val="10"/>
      <color rgb="FFFA7D00"/>
      <name val="tahoma"/>
      <family val="2"/>
    </font>
    <font>
      <b/>
      <sz val="11"/>
      <color rgb="FFFA7D00"/>
      <name val="Aptos Narrow"/>
      <family val="2"/>
      <charset val="222"/>
      <scheme val="minor"/>
    </font>
    <font>
      <b/>
      <sz val="10"/>
      <color theme="0"/>
      <name val="Tahoma"/>
      <family val="2"/>
    </font>
    <font>
      <b/>
      <sz val="11"/>
      <color theme="0"/>
      <name val="Aptos Narrow"/>
      <family val="2"/>
      <charset val="222"/>
      <scheme val="minor"/>
    </font>
    <font>
      <sz val="10"/>
      <name val="Comic Sans MS"/>
      <family val="4"/>
    </font>
    <font>
      <sz val="11"/>
      <name val="Tms Rmn"/>
    </font>
    <font>
      <sz val="10"/>
      <name val="Tms Rmn"/>
      <charset val="222"/>
    </font>
    <font>
      <sz val="14"/>
      <name val="CordiaUPC"/>
      <family val="2"/>
      <charset val="222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4"/>
      <name val="Angsana New"/>
      <family val="1"/>
    </font>
    <font>
      <sz val="14"/>
      <color indexed="8"/>
      <name val="Angsana New"/>
      <family val="2"/>
    </font>
    <font>
      <sz val="10"/>
      <color theme="1"/>
      <name val="Arial"/>
      <family val="2"/>
    </font>
    <font>
      <sz val="14"/>
      <name val="Cordia New"/>
      <family val="2"/>
    </font>
    <font>
      <sz val="11"/>
      <color indexed="8"/>
      <name val="Calibri"/>
      <family val="2"/>
      <charset val="222"/>
    </font>
    <font>
      <sz val="10"/>
      <name val="Tahoma"/>
      <family val="2"/>
    </font>
    <font>
      <sz val="11"/>
      <color indexed="8"/>
      <name val="Tahoma"/>
      <family val="2"/>
    </font>
    <font>
      <sz val="8"/>
      <color indexed="8"/>
      <name val="Times New Roman"/>
      <family val="2"/>
      <charset val="222"/>
    </font>
    <font>
      <sz val="10"/>
      <color indexed="8"/>
      <name val="Tahoma"/>
      <family val="2"/>
    </font>
    <font>
      <sz val="11"/>
      <color indexed="8"/>
      <name val="Tahoma"/>
      <family val="2"/>
      <charset val="222"/>
    </font>
    <font>
      <sz val="8"/>
      <color theme="1"/>
      <name val="Times New Roman"/>
      <family val="2"/>
      <charset val="222"/>
    </font>
    <font>
      <sz val="9"/>
      <name val="Arial"/>
      <family val="2"/>
      <charset val="222"/>
    </font>
    <font>
      <sz val="6"/>
      <name val="Arial"/>
      <family val="2"/>
    </font>
    <font>
      <sz val="10"/>
      <name val="MS Serif"/>
      <family val="1"/>
    </font>
    <font>
      <sz val="14"/>
      <name val="Palatino"/>
      <family val="1"/>
      <charset val="222"/>
    </font>
    <font>
      <sz val="16"/>
      <name val="Palatino"/>
      <family val="1"/>
      <charset val="222"/>
    </font>
    <font>
      <sz val="32"/>
      <name val="Helvetica-Black"/>
      <charset val="222"/>
    </font>
    <font>
      <b/>
      <sz val="7"/>
      <name val="Helv"/>
      <charset val="222"/>
    </font>
    <font>
      <sz val="10"/>
      <name val="Arial"/>
      <family val="2"/>
      <charset val="222"/>
    </font>
    <font>
      <b/>
      <sz val="10"/>
      <name val="Arial"/>
      <family val="2"/>
      <charset val="222"/>
    </font>
    <font>
      <b/>
      <sz val="9"/>
      <name val="Arial"/>
      <family val="2"/>
      <charset val="222"/>
    </font>
    <font>
      <sz val="10"/>
      <color indexed="8"/>
      <name val="Arial"/>
      <family val="2"/>
    </font>
    <font>
      <sz val="12"/>
      <name val="Tms Rmn"/>
      <charset val="222"/>
    </font>
    <font>
      <sz val="10"/>
      <color indexed="16"/>
      <name val="MS Serif"/>
      <family val="1"/>
    </font>
    <font>
      <i/>
      <sz val="10"/>
      <color rgb="FF7F7F7F"/>
      <name val="tahoma"/>
      <family val="2"/>
    </font>
    <font>
      <i/>
      <sz val="11"/>
      <color rgb="FF7F7F7F"/>
      <name val="Aptos Narrow"/>
      <family val="2"/>
      <charset val="222"/>
      <scheme val="minor"/>
    </font>
    <font>
      <sz val="10"/>
      <name val="Arial Narrow"/>
      <family val="2"/>
    </font>
    <font>
      <sz val="6"/>
      <color indexed="23"/>
      <name val="Helvetica-Black"/>
      <charset val="222"/>
    </font>
    <font>
      <sz val="9.5"/>
      <color indexed="23"/>
      <name val="Helvetica-Black"/>
      <charset val="222"/>
    </font>
    <font>
      <sz val="7"/>
      <name val="Palatino"/>
      <family val="1"/>
      <charset val="222"/>
    </font>
    <font>
      <b/>
      <sz val="14"/>
      <name val="Cordia New"/>
      <family val="2"/>
      <charset val="222"/>
    </font>
    <font>
      <sz val="10"/>
      <color rgb="FF006100"/>
      <name val="tahoma"/>
      <family val="2"/>
    </font>
    <font>
      <sz val="11"/>
      <color rgb="FF006100"/>
      <name val="Aptos Narrow"/>
      <family val="2"/>
      <charset val="222"/>
      <scheme val="minor"/>
    </font>
    <font>
      <sz val="8"/>
      <name val="Arial"/>
      <family val="2"/>
      <charset val="222"/>
    </font>
    <font>
      <sz val="6"/>
      <name val="Palatino"/>
      <family val="1"/>
      <charset val="222"/>
    </font>
    <font>
      <b/>
      <sz val="12"/>
      <name val="Arial"/>
      <family val="2"/>
    </font>
    <font>
      <b/>
      <sz val="15"/>
      <color theme="3"/>
      <name val="tahoma"/>
      <family val="2"/>
    </font>
    <font>
      <b/>
      <sz val="15"/>
      <color theme="3"/>
      <name val="Aptos Narrow"/>
      <family val="2"/>
      <charset val="222"/>
      <scheme val="minor"/>
    </font>
    <font>
      <sz val="10"/>
      <name val="Helvetica-Black"/>
      <charset val="222"/>
    </font>
    <font>
      <sz val="28"/>
      <name val="Helvetica-Black"/>
      <charset val="222"/>
    </font>
    <font>
      <b/>
      <sz val="13"/>
      <color theme="3"/>
      <name val="tahoma"/>
      <family val="2"/>
    </font>
    <font>
      <b/>
      <sz val="13"/>
      <color theme="3"/>
      <name val="Aptos Narrow"/>
      <family val="2"/>
      <charset val="222"/>
      <scheme val="minor"/>
    </font>
    <font>
      <sz val="10"/>
      <name val="Palatino"/>
      <family val="1"/>
    </font>
    <font>
      <sz val="18"/>
      <name val="Palatino"/>
      <family val="1"/>
      <charset val="222"/>
    </font>
    <font>
      <b/>
      <sz val="11"/>
      <color theme="3"/>
      <name val="tahoma"/>
      <family val="2"/>
    </font>
    <font>
      <b/>
      <sz val="11"/>
      <color theme="3"/>
      <name val="Aptos Narrow"/>
      <family val="2"/>
      <charset val="222"/>
      <scheme val="minor"/>
    </font>
    <font>
      <i/>
      <sz val="14"/>
      <name val="Palatino"/>
      <family val="1"/>
      <charset val="222"/>
    </font>
    <font>
      <b/>
      <sz val="12"/>
      <name val="Helv"/>
    </font>
    <font>
      <b/>
      <sz val="10"/>
      <name val="Helv"/>
    </font>
    <font>
      <b/>
      <i/>
      <sz val="11"/>
      <name val="Helv"/>
    </font>
    <font>
      <sz val="10"/>
      <color rgb="FF3F3F76"/>
      <name val="tahoma"/>
      <family val="2"/>
    </font>
    <font>
      <sz val="11"/>
      <color rgb="FF3F3F76"/>
      <name val="Aptos Narrow"/>
      <family val="2"/>
      <charset val="222"/>
      <scheme val="minor"/>
    </font>
    <font>
      <sz val="10"/>
      <color rgb="FFFA7D00"/>
      <name val="tahoma"/>
      <family val="2"/>
    </font>
    <font>
      <sz val="11"/>
      <color rgb="FFFA7D00"/>
      <name val="Aptos Narrow"/>
      <family val="2"/>
      <charset val="222"/>
      <scheme val="minor"/>
    </font>
    <font>
      <b/>
      <sz val="8"/>
      <name val="Arial"/>
      <family val="2"/>
      <charset val="222"/>
    </font>
    <font>
      <b/>
      <sz val="10"/>
      <name val="Arial"/>
      <family val="2"/>
    </font>
    <font>
      <sz val="10"/>
      <color rgb="FF9C6500"/>
      <name val="tahoma"/>
      <family val="2"/>
    </font>
    <font>
      <sz val="11"/>
      <color rgb="FF9C6500"/>
      <name val="Aptos Narrow"/>
      <family val="2"/>
      <charset val="222"/>
      <scheme val="minor"/>
    </font>
    <font>
      <sz val="7"/>
      <name val="Small Fonts"/>
      <family val="2"/>
    </font>
    <font>
      <b/>
      <i/>
      <sz val="16"/>
      <name val="Helv"/>
      <charset val="222"/>
    </font>
    <font>
      <sz val="11"/>
      <color theme="1"/>
      <name val="Tahoma"/>
      <family val="2"/>
      <charset val="222"/>
    </font>
    <font>
      <sz val="15"/>
      <name val="BrowalliaUPC"/>
      <family val="1"/>
    </font>
    <font>
      <sz val="10"/>
      <name val="Palatino"/>
      <family val="1"/>
      <charset val="222"/>
    </font>
    <font>
      <b/>
      <sz val="10"/>
      <color rgb="FF3F3F3F"/>
      <name val="tahoma"/>
      <family val="2"/>
    </font>
    <font>
      <b/>
      <sz val="11"/>
      <color rgb="FF3F3F3F"/>
      <name val="Aptos Narrow"/>
      <family val="2"/>
      <charset val="222"/>
      <scheme val="minor"/>
    </font>
    <font>
      <sz val="12"/>
      <name val="Helvetica-Black"/>
      <charset val="222"/>
    </font>
    <font>
      <sz val="12"/>
      <name val="Times New Roman"/>
      <family val="1"/>
    </font>
    <font>
      <sz val="8"/>
      <name val="Helv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u/>
      <sz val="9"/>
      <name val="Helv"/>
    </font>
    <font>
      <sz val="10"/>
      <color indexed="9"/>
      <name val="Arial"/>
      <family val="2"/>
    </font>
    <font>
      <sz val="10"/>
      <color indexed="8"/>
      <name val="Times New Roman"/>
      <family val="1"/>
    </font>
    <font>
      <b/>
      <i/>
      <u val="double"/>
      <sz val="12"/>
      <name val="Arial Rounded MT Bold"/>
      <family val="2"/>
    </font>
    <font>
      <b/>
      <sz val="8"/>
      <color indexed="8"/>
      <name val="Helv"/>
    </font>
    <font>
      <b/>
      <sz val="10"/>
      <name val="Palatino"/>
      <family val="1"/>
      <charset val="222"/>
    </font>
    <font>
      <sz val="9"/>
      <name val="Tms Rmn"/>
      <charset val="222"/>
    </font>
    <font>
      <sz val="12"/>
      <name val="Palatino"/>
      <family val="1"/>
      <charset val="222"/>
    </font>
    <font>
      <sz val="11"/>
      <name val="Helvetica-Black"/>
      <charset val="222"/>
    </font>
    <font>
      <b/>
      <sz val="10"/>
      <color indexed="10"/>
      <name val="Arial"/>
      <family val="2"/>
    </font>
    <font>
      <b/>
      <sz val="18"/>
      <color theme="3"/>
      <name val="Aptos Display"/>
      <family val="2"/>
      <charset val="222"/>
      <scheme val="major"/>
    </font>
    <font>
      <b/>
      <sz val="10"/>
      <color theme="1"/>
      <name val="Tahoma"/>
      <family val="2"/>
    </font>
    <font>
      <b/>
      <sz val="11"/>
      <color theme="1"/>
      <name val="Aptos Narrow"/>
      <family val="2"/>
      <charset val="222"/>
      <scheme val="minor"/>
    </font>
    <font>
      <sz val="11"/>
      <name val="Univers (WN)"/>
    </font>
    <font>
      <sz val="10"/>
      <color rgb="FFFF0000"/>
      <name val="Tahoma"/>
      <family val="2"/>
    </font>
    <font>
      <sz val="11"/>
      <color rgb="FFFF0000"/>
      <name val="Aptos Narrow"/>
      <family val="2"/>
      <charset val="222"/>
      <scheme val="minor"/>
    </font>
    <font>
      <b/>
      <sz val="18"/>
      <color indexed="56"/>
      <name val="ＭＳ Ｐゴシック"/>
      <family val="3"/>
      <charset val="128"/>
    </font>
    <font>
      <b/>
      <sz val="12"/>
      <color indexed="9"/>
      <name val="ＭＳ Ｐゴシック"/>
      <family val="3"/>
      <charset val="128"/>
    </font>
    <font>
      <sz val="12"/>
      <color indexed="60"/>
      <name val="ＭＳ Ｐゴシック"/>
      <family val="3"/>
      <charset val="128"/>
    </font>
    <font>
      <sz val="11"/>
      <name val="ＭＳ ゴシック"/>
      <family val="3"/>
      <charset val="128"/>
    </font>
    <font>
      <sz val="12"/>
      <color indexed="52"/>
      <name val="ＭＳ Ｐゴシック"/>
      <family val="3"/>
      <charset val="128"/>
    </font>
    <font>
      <u/>
      <sz val="14"/>
      <color indexed="12"/>
      <name val="Cordia New"/>
      <family val="2"/>
    </font>
    <font>
      <sz val="14"/>
      <name val="Cordia New"/>
      <family val="1"/>
    </font>
    <font>
      <sz val="12"/>
      <name val="ทsฒำฉ๚ล้"/>
      <family val="1"/>
      <charset val="136"/>
    </font>
    <font>
      <u/>
      <sz val="14"/>
      <color indexed="36"/>
      <name val="Cordia New"/>
      <family val="2"/>
    </font>
    <font>
      <sz val="12"/>
      <name val="นูลมรผ"/>
      <family val="2"/>
      <charset val="129"/>
    </font>
    <font>
      <sz val="10"/>
      <name val="MS Sans Serif"/>
      <family val="2"/>
    </font>
    <font>
      <sz val="11"/>
      <name val="굴림체"/>
      <family val="3"/>
      <charset val="129"/>
    </font>
    <font>
      <u/>
      <sz val="9.9"/>
      <color indexed="36"/>
      <name val="돋움"/>
      <family val="3"/>
      <charset val="129"/>
    </font>
    <font>
      <sz val="12"/>
      <name val="바탕체"/>
      <family val="1"/>
      <charset val="129"/>
    </font>
    <font>
      <sz val="12"/>
      <color indexed="60"/>
      <name val="新細明體"/>
      <family val="1"/>
      <charset val="136"/>
    </font>
    <font>
      <sz val="11"/>
      <name val="Times New Roman"/>
      <family val="1"/>
    </font>
    <font>
      <sz val="12"/>
      <color indexed="62"/>
      <name val="ＭＳ Ｐゴシック"/>
      <family val="3"/>
      <charset val="128"/>
    </font>
    <font>
      <b/>
      <sz val="12"/>
      <color indexed="63"/>
      <name val="ＭＳ Ｐゴシック"/>
      <family val="3"/>
      <charset val="128"/>
    </font>
    <font>
      <sz val="14"/>
      <name val="Book Antiqua"/>
      <family val="1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ＭＳ Ｐゴシック"/>
      <family val="3"/>
      <charset val="128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2"/>
      <color indexed="52"/>
      <name val="ＭＳ Ｐゴシック"/>
      <family val="3"/>
      <charset val="128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2"/>
      <color indexed="23"/>
      <name val="ＭＳ Ｐゴシック"/>
      <family val="3"/>
      <charset val="128"/>
    </font>
    <font>
      <sz val="12"/>
      <color indexed="10"/>
      <name val="ＭＳ Ｐゴシック"/>
      <family val="3"/>
      <charset val="128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8"/>
      <name val="ＭＳ Ｐゴシック"/>
      <family val="3"/>
      <charset val="128"/>
    </font>
    <font>
      <sz val="12"/>
      <color theme="1"/>
      <name val="Arial Narrow"/>
      <family val="2"/>
    </font>
    <font>
      <sz val="10"/>
      <name val="Helv"/>
      <family val="2"/>
    </font>
    <font>
      <sz val="10"/>
      <name val="ApFont"/>
      <charset val="222"/>
    </font>
    <font>
      <sz val="11"/>
      <color rgb="FF9C6500"/>
      <name val="Aptos Narrow"/>
      <family val="2"/>
      <scheme val="minor"/>
    </font>
    <font>
      <sz val="12"/>
      <name val=".VnTime"/>
    </font>
    <font>
      <sz val="9"/>
      <name val="ﾀﾞｯﾁ"/>
      <family val="3"/>
      <charset val="128"/>
    </font>
    <font>
      <sz val="10"/>
      <name val="Times New Roman"/>
      <family val="1"/>
    </font>
    <font>
      <sz val="12"/>
      <name val="Courier"/>
      <family val="3"/>
    </font>
    <font>
      <sz val="12"/>
      <name val="Helv"/>
      <charset val="222"/>
    </font>
    <font>
      <sz val="11"/>
      <name val="??"/>
      <family val="3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12"/>
      <name val="????"/>
      <family val="2"/>
    </font>
    <font>
      <sz val="10"/>
      <name val="???"/>
      <family val="3"/>
    </font>
    <font>
      <u/>
      <sz val="7.5"/>
      <color indexed="36"/>
      <name val="Arial"/>
      <family val="2"/>
    </font>
    <font>
      <u/>
      <sz val="7.5"/>
      <color indexed="12"/>
      <name val="Arial"/>
      <family val="2"/>
    </font>
    <font>
      <b/>
      <u/>
      <sz val="14"/>
      <color indexed="8"/>
      <name val=".VnBook-AntiquaH"/>
      <family val="2"/>
    </font>
    <font>
      <sz val="12"/>
      <color indexed="10"/>
      <name val=".VnArial Narrow"/>
      <family val="2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6"/>
      <name val="CordiaUPC"/>
      <family val="1"/>
    </font>
    <font>
      <sz val="10"/>
      <name val=".VnTime"/>
    </font>
    <font>
      <sz val="11"/>
      <color indexed="9"/>
      <name val="Tahoma"/>
      <family val="2"/>
      <charset val="222"/>
    </font>
    <font>
      <sz val="10"/>
      <name val="Book Antiqua"/>
      <family val="1"/>
    </font>
    <font>
      <b/>
      <sz val="10"/>
      <name val="Book Antiqua"/>
      <family val="1"/>
    </font>
    <font>
      <sz val="12"/>
      <name val="±¼¸²Ã¼"/>
      <family val="3"/>
      <charset val="129"/>
    </font>
    <font>
      <sz val="12"/>
      <name val="¹UAAA¼"/>
      <family val="3"/>
      <charset val="129"/>
    </font>
    <font>
      <sz val="9"/>
      <name val="ＭＳ ゴシック"/>
      <family val="3"/>
      <charset val="128"/>
    </font>
    <font>
      <b/>
      <sz val="10"/>
      <name val="MS Sans Serif"/>
      <family val="2"/>
    </font>
    <font>
      <sz val="12"/>
      <name val="µ¸¿òÃ¼"/>
      <family val="3"/>
      <charset val="129"/>
    </font>
    <font>
      <sz val="10"/>
      <name val="Courier"/>
      <family val="3"/>
    </font>
    <font>
      <sz val="10"/>
      <name val="Helv"/>
      <charset val="222"/>
    </font>
    <font>
      <sz val="12"/>
      <name val="Helv"/>
    </font>
    <font>
      <sz val="10"/>
      <name val="Tms Rmn"/>
    </font>
    <font>
      <sz val="14"/>
      <color indexed="8"/>
      <name val="Browallia New"/>
      <family val="2"/>
      <charset val="222"/>
    </font>
    <font>
      <sz val="16"/>
      <name val="AngsanaUPC"/>
      <family val="1"/>
      <charset val="222"/>
    </font>
    <font>
      <sz val="12"/>
      <name val="Palatino"/>
      <family val="1"/>
    </font>
    <font>
      <b/>
      <sz val="18"/>
      <name val="Arial"/>
      <family val="2"/>
    </font>
    <font>
      <u/>
      <sz val="12.6"/>
      <color indexed="12"/>
      <name val="CordiaUPC"/>
      <family val="2"/>
      <charset val="222"/>
    </font>
    <font>
      <u/>
      <sz val="10"/>
      <color theme="10"/>
      <name val="Arial"/>
      <family val="2"/>
    </font>
    <font>
      <sz val="12"/>
      <name val="CordiaUPC"/>
      <family val="2"/>
      <charset val="222"/>
    </font>
    <font>
      <sz val="12"/>
      <color rgb="FF3F3F76"/>
      <name val="Cordia New"/>
      <family val="2"/>
    </font>
    <font>
      <sz val="14"/>
      <name val="Helv"/>
    </font>
    <font>
      <sz val="24"/>
      <name val="Helv"/>
    </font>
    <font>
      <b/>
      <sz val="11"/>
      <name val="Helv"/>
    </font>
    <font>
      <sz val="12"/>
      <name val="Arial"/>
      <family val="2"/>
    </font>
    <font>
      <sz val="8"/>
      <color indexed="8"/>
      <name val="Arial"/>
      <family val="2"/>
      <charset val="222"/>
    </font>
    <font>
      <sz val="11"/>
      <color indexed="8"/>
      <name val="Script"/>
      <family val="4"/>
      <charset val="255"/>
    </font>
    <font>
      <sz val="10"/>
      <name val="CG Times (WN)"/>
      <charset val="222"/>
    </font>
    <font>
      <sz val="13"/>
      <name val=".VnTime"/>
    </font>
    <font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9"/>
      <name val="Geneva"/>
      <family val="2"/>
    </font>
    <font>
      <sz val="14"/>
      <color indexed="8"/>
      <name val="AngsanaUPC"/>
      <family val="1"/>
      <charset val="222"/>
    </font>
    <font>
      <sz val="12"/>
      <color indexed="8"/>
      <name val="BrowalliaUPC"/>
      <family val="2"/>
      <charset val="222"/>
    </font>
    <font>
      <sz val="14"/>
      <color indexed="12"/>
      <name val="BrowalliaUPC"/>
      <family val="2"/>
      <charset val="222"/>
    </font>
    <font>
      <sz val="14"/>
      <color indexed="8"/>
      <name val="BrowalliaUPC"/>
      <family val="2"/>
      <charset val="222"/>
    </font>
    <font>
      <sz val="14"/>
      <color indexed="12"/>
      <name val="AngsanaUPC"/>
      <family val="1"/>
      <charset val="222"/>
    </font>
    <font>
      <sz val="9"/>
      <name val="Tms Rmn"/>
    </font>
    <font>
      <b/>
      <sz val="11"/>
      <name val="Times New Roman"/>
      <family val="1"/>
      <charset val="222"/>
    </font>
    <font>
      <sz val="10"/>
      <name val="Geneva"/>
      <family val="2"/>
    </font>
    <font>
      <sz val="14"/>
      <name val=".VnArial"/>
      <family val="2"/>
    </font>
    <font>
      <b/>
      <sz val="11"/>
      <color indexed="9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1"/>
      <color indexed="52"/>
      <name val="Tahoma"/>
      <family val="2"/>
      <charset val="222"/>
    </font>
    <font>
      <sz val="11"/>
      <color indexed="10"/>
      <name val="Tahoma"/>
      <family val="2"/>
      <charset val="222"/>
    </font>
    <font>
      <i/>
      <sz val="11"/>
      <color indexed="23"/>
      <name val="Tahoma"/>
      <family val="2"/>
      <charset val="222"/>
    </font>
    <font>
      <b/>
      <sz val="18"/>
      <color indexed="56"/>
      <name val="Tahoma"/>
      <family val="2"/>
      <charset val="222"/>
    </font>
    <font>
      <sz val="11"/>
      <name val="lr oSVbN"/>
      <family val="2"/>
    </font>
    <font>
      <sz val="11"/>
      <color indexed="17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8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0"/>
      <name val=" "/>
      <family val="1"/>
      <charset val="136"/>
    </font>
    <font>
      <sz val="12"/>
      <name val="นูลมรผ"/>
      <charset val="129"/>
    </font>
    <font>
      <sz val="12"/>
      <name val="바탕체"/>
      <family val="3"/>
    </font>
    <font>
      <sz val="9"/>
      <name val="Arial"/>
      <family val="2"/>
    </font>
    <font>
      <sz val="10"/>
      <name val="明朝"/>
      <family val="1"/>
      <charset val="128"/>
    </font>
    <font>
      <sz val="9"/>
      <color theme="1"/>
      <name val="EYInterstate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theme="3"/>
      <name val="Arial"/>
      <family val="2"/>
    </font>
    <font>
      <sz val="8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sz val="12"/>
      <color indexed="8"/>
      <name val="Cordia New"/>
      <family val="2"/>
    </font>
    <font>
      <b/>
      <sz val="24"/>
      <name val="AngsanaUPC"/>
      <family val="1"/>
      <charset val="222"/>
    </font>
    <font>
      <sz val="12"/>
      <color indexed="12"/>
      <name val="Times New Roman"/>
      <family val="1"/>
    </font>
    <font>
      <sz val="12"/>
      <color indexed="8"/>
      <name val="Times New Roman"/>
      <family val="1"/>
    </font>
    <font>
      <sz val="12"/>
      <color indexed="17"/>
      <name val="????"/>
      <family val="1"/>
      <charset val="136"/>
    </font>
    <font>
      <u/>
      <sz val="9.9"/>
      <color indexed="36"/>
      <name val="??"/>
      <family val="3"/>
      <charset val="129"/>
    </font>
    <font>
      <b/>
      <sz val="15"/>
      <color indexed="56"/>
      <name val="????"/>
      <family val="1"/>
      <charset val="136"/>
    </font>
    <font>
      <sz val="14"/>
      <name val="Angsana New"/>
      <family val="3"/>
      <charset val="128"/>
    </font>
    <font>
      <i/>
      <sz val="12"/>
      <color indexed="23"/>
      <name val="????"/>
      <family val="1"/>
      <charset val="136"/>
    </font>
    <font>
      <b/>
      <sz val="12"/>
      <color indexed="9"/>
      <name val="????"/>
      <family val="1"/>
      <charset val="136"/>
    </font>
    <font>
      <sz val="12"/>
      <color indexed="52"/>
      <name val="????"/>
      <family val="1"/>
      <charset val="136"/>
    </font>
    <font>
      <sz val="12"/>
      <color indexed="9"/>
      <name val="????"/>
      <family val="1"/>
      <charset val="136"/>
    </font>
    <font>
      <sz val="12"/>
      <color indexed="20"/>
      <name val="????"/>
      <family val="1"/>
      <charset val="136"/>
    </font>
    <font>
      <sz val="10"/>
      <name val="Helv"/>
      <charset val="204"/>
    </font>
    <font>
      <sz val="10"/>
      <name val="標準ゴシック"/>
      <family val="3"/>
      <charset val="128"/>
    </font>
    <font>
      <sz val="10"/>
      <name val="??????"/>
      <family val="3"/>
      <charset val="128"/>
    </font>
    <font>
      <sz val="12"/>
      <color indexed="8"/>
      <name val="????"/>
      <family val="1"/>
      <charset val="136"/>
    </font>
    <font>
      <b/>
      <sz val="12"/>
      <name val="Times New Roman"/>
      <family val="1"/>
    </font>
    <font>
      <sz val="32"/>
      <name val="Times New Roman"/>
      <family val="1"/>
    </font>
    <font>
      <b/>
      <sz val="11"/>
      <color indexed="52"/>
      <name val="Tahoma"/>
      <family val="2"/>
    </font>
    <font>
      <b/>
      <sz val="11"/>
      <color indexed="52"/>
      <name val="Calibri"/>
      <family val="2"/>
    </font>
    <font>
      <b/>
      <u/>
      <sz val="12"/>
      <name val="Times New Roman"/>
      <family val="1"/>
    </font>
    <font>
      <i/>
      <sz val="10"/>
      <color indexed="12"/>
      <name val="Times New Roman"/>
      <family val="1"/>
    </font>
    <font>
      <sz val="12"/>
      <color indexed="10"/>
      <name val="Times New Roman"/>
      <family val="1"/>
    </font>
    <font>
      <b/>
      <sz val="12"/>
      <color indexed="8"/>
      <name val="Times New Roman"/>
      <family val="1"/>
    </font>
    <font>
      <sz val="12"/>
      <color indexed="9"/>
      <name val="Times New Roman"/>
      <family val="1"/>
    </font>
    <font>
      <sz val="24"/>
      <color indexed="8"/>
      <name val="TimesNewRomanPS"/>
      <family val="1"/>
    </font>
    <font>
      <sz val="18"/>
      <color indexed="8"/>
      <name val="Times New Roman"/>
      <family val="1"/>
    </font>
    <font>
      <sz val="24"/>
      <color indexed="8"/>
      <name val="Times New Roman"/>
      <family val="1"/>
    </font>
    <font>
      <sz val="10"/>
      <color indexed="47"/>
      <name val="Arial"/>
      <family val="2"/>
    </font>
    <font>
      <sz val="12"/>
      <color indexed="48"/>
      <name val="Times New Roman"/>
      <family val="1"/>
    </font>
    <font>
      <sz val="11"/>
      <color indexed="48"/>
      <name val="Times New Roman"/>
      <family val="1"/>
    </font>
    <font>
      <sz val="10"/>
      <color indexed="12"/>
      <name val="Arial"/>
      <family val="2"/>
    </font>
    <font>
      <sz val="10"/>
      <name val="MS Sans Serif"/>
      <family val="2"/>
      <charset val="222"/>
    </font>
    <font>
      <sz val="9"/>
      <name val="?? ??"/>
      <family val="1"/>
      <charset val="128"/>
    </font>
    <font>
      <sz val="9"/>
      <name val="ＭＳ 明朝"/>
      <family val="1"/>
      <charset val="128"/>
    </font>
    <font>
      <sz val="24"/>
      <name val="Times New Roman"/>
      <family val="1"/>
    </font>
    <font>
      <sz val="12"/>
      <color theme="1"/>
      <name val="Cordia New"/>
      <family val="2"/>
    </font>
    <font>
      <sz val="10"/>
      <color theme="1"/>
      <name val="Arial Narrow"/>
      <family val="2"/>
    </font>
    <font>
      <sz val="10"/>
      <name val="ApFont"/>
    </font>
    <font>
      <sz val="10"/>
      <color rgb="FF000000"/>
      <name val="Arial"/>
      <family val="2"/>
    </font>
    <font>
      <sz val="16"/>
      <color rgb="FF000000"/>
      <name val="AngsanaUPC"/>
      <family val="1"/>
    </font>
    <font>
      <sz val="16"/>
      <name val="AngsanaUPC"/>
      <family val="1"/>
    </font>
    <font>
      <sz val="10"/>
      <color indexed="8"/>
      <name val="Arial"/>
      <family val="2"/>
      <charset val="222"/>
    </font>
    <font>
      <sz val="10"/>
      <color theme="1"/>
      <name val="Arial"/>
      <family val="2"/>
      <charset val="222"/>
    </font>
    <font>
      <sz val="10"/>
      <color theme="0"/>
      <name val="Arial"/>
      <family val="2"/>
      <charset val="222"/>
    </font>
    <font>
      <sz val="10"/>
      <color rgb="FF9C0006"/>
      <name val="Arial"/>
      <family val="2"/>
      <charset val="222"/>
    </font>
    <font>
      <b/>
      <sz val="10"/>
      <color rgb="FFFA7D00"/>
      <name val="Arial"/>
      <family val="2"/>
      <charset val="222"/>
    </font>
    <font>
      <b/>
      <sz val="10"/>
      <color theme="0"/>
      <name val="Arial"/>
      <family val="2"/>
      <charset val="222"/>
    </font>
    <font>
      <i/>
      <sz val="10"/>
      <color rgb="FF7F7F7F"/>
      <name val="Arial"/>
      <family val="2"/>
      <charset val="222"/>
    </font>
    <font>
      <sz val="10"/>
      <color rgb="FF006100"/>
      <name val="Arial"/>
      <family val="2"/>
      <charset val="222"/>
    </font>
    <font>
      <b/>
      <sz val="15"/>
      <color theme="3"/>
      <name val="Arial"/>
      <family val="2"/>
      <charset val="222"/>
    </font>
    <font>
      <b/>
      <sz val="13"/>
      <color theme="3"/>
      <name val="Arial"/>
      <family val="2"/>
      <charset val="222"/>
    </font>
    <font>
      <b/>
      <sz val="11"/>
      <color theme="3"/>
      <name val="Arial"/>
      <family val="2"/>
      <charset val="222"/>
    </font>
    <font>
      <sz val="10"/>
      <color rgb="FF3F3F76"/>
      <name val="Arial"/>
      <family val="2"/>
      <charset val="222"/>
    </font>
    <font>
      <sz val="10"/>
      <color rgb="FFFA7D00"/>
      <name val="Arial"/>
      <family val="2"/>
      <charset val="222"/>
    </font>
    <font>
      <sz val="10"/>
      <color rgb="FF9C6500"/>
      <name val="Arial"/>
      <family val="2"/>
      <charset val="222"/>
    </font>
    <font>
      <b/>
      <sz val="10"/>
      <color rgb="FF3F3F3F"/>
      <name val="Arial"/>
      <family val="2"/>
      <charset val="222"/>
    </font>
    <font>
      <b/>
      <sz val="18"/>
      <color theme="3"/>
      <name val="Tahoma"/>
      <family val="2"/>
      <charset val="222"/>
    </font>
    <font>
      <b/>
      <sz val="10"/>
      <color theme="1"/>
      <name val="Arial"/>
      <family val="2"/>
      <charset val="222"/>
    </font>
    <font>
      <sz val="10"/>
      <color rgb="FFFF0000"/>
      <name val="Arial"/>
      <family val="2"/>
      <charset val="222"/>
    </font>
    <font>
      <sz val="16"/>
      <color theme="1"/>
      <name val="AngsanaUPC"/>
      <family val="2"/>
      <charset val="222"/>
    </font>
    <font>
      <b/>
      <sz val="11"/>
      <name val="Yu Gothic U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indexed="8"/>
      <name val="MS Sans Serif"/>
    </font>
    <font>
      <sz val="8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color theme="1"/>
      <name val="Yu Gothic UI"/>
      <family val="2"/>
    </font>
    <font>
      <b/>
      <sz val="11"/>
      <color theme="0"/>
      <name val="Yu Gothic UI"/>
      <family val="2"/>
    </font>
    <font>
      <sz val="11"/>
      <color rgb="FF000000"/>
      <name val="Yu Gothic UI"/>
      <family val="2"/>
    </font>
    <font>
      <sz val="10"/>
      <color theme="1"/>
      <name val="Yu Gothic UI"/>
      <family val="2"/>
    </font>
    <font>
      <u val="singleAccounting"/>
      <sz val="11"/>
      <color theme="1"/>
      <name val="Yu Gothic UI"/>
      <family val="2"/>
    </font>
    <font>
      <u/>
      <sz val="11"/>
      <color rgb="FF000000"/>
      <name val="Yu Gothic UI"/>
      <family val="2"/>
    </font>
    <font>
      <b/>
      <sz val="11"/>
      <color theme="1"/>
      <name val="Arial"/>
      <family val="2"/>
      <charset val="222"/>
    </font>
    <font>
      <b/>
      <sz val="11"/>
      <name val="Aptos Narrow"/>
      <family val="2"/>
      <scheme val="minor"/>
    </font>
    <font>
      <i/>
      <sz val="9"/>
      <color theme="1"/>
      <name val="Yu Gothic UI"/>
      <family val="2"/>
    </font>
    <font>
      <sz val="11"/>
      <color theme="9"/>
      <name val="Yu Gothic UI"/>
      <family val="2"/>
    </font>
    <font>
      <i/>
      <sz val="11"/>
      <color theme="1"/>
      <name val="Yu Gothic UI"/>
      <family val="2"/>
    </font>
    <font>
      <sz val="9"/>
      <color theme="1"/>
      <name val="Yu Gothic UI"/>
      <family val="2"/>
    </font>
    <font>
      <b/>
      <sz val="14"/>
      <color theme="1"/>
      <name val="Yu Gothic UI"/>
      <family val="2"/>
    </font>
    <font>
      <b/>
      <sz val="9"/>
      <color theme="1"/>
      <name val="Yu Gothic UI"/>
      <family val="2"/>
    </font>
    <font>
      <b/>
      <sz val="14"/>
      <color theme="0"/>
      <name val="Yu Gothic UI"/>
      <family val="2"/>
    </font>
    <font>
      <b/>
      <sz val="11"/>
      <color indexed="9"/>
      <name val="Yu Gothic UI"/>
      <family val="2"/>
    </font>
    <font>
      <b/>
      <sz val="10"/>
      <name val="Yu Gothic UI"/>
      <family val="2"/>
    </font>
    <font>
      <sz val="10"/>
      <name val="Yu Gothic UI"/>
      <family val="2"/>
    </font>
    <font>
      <b/>
      <sz val="10"/>
      <color theme="0"/>
      <name val="Yu Gothic UI"/>
      <family val="2"/>
    </font>
    <font>
      <b/>
      <sz val="10"/>
      <color theme="1"/>
      <name val="Yu Gothic UI"/>
      <family val="2"/>
    </font>
    <font>
      <b/>
      <sz val="11"/>
      <color rgb="FF000000"/>
      <name val="Yu Gothic UI"/>
      <family val="2"/>
    </font>
    <font>
      <sz val="11"/>
      <name val="Yu Gothic UI"/>
      <family val="2"/>
    </font>
    <font>
      <sz val="11"/>
      <color rgb="FF808080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9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b/>
      <sz val="11"/>
      <color rgb="FF808080"/>
      <name val="Aptos Narrow"/>
      <family val="2"/>
      <scheme val="minor"/>
    </font>
    <font>
      <b/>
      <u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  <font>
      <sz val="11"/>
      <color theme="0"/>
      <name val="Yu Gothic UI"/>
      <family val="2"/>
    </font>
    <font>
      <i/>
      <sz val="11"/>
      <color theme="0" tint="-0.249977111117893"/>
      <name val="Yu Gothic UI"/>
      <family val="2"/>
    </font>
    <font>
      <sz val="11"/>
      <color theme="0" tint="-0.14999847407452621"/>
      <name val="Yu Gothic UI"/>
      <family val="2"/>
    </font>
    <font>
      <b/>
      <u/>
      <sz val="11"/>
      <color theme="1"/>
      <name val="Yu Gothic UI"/>
      <family val="2"/>
    </font>
    <font>
      <sz val="11"/>
      <color rgb="FFFF0000"/>
      <name val="Yu Gothic UI"/>
      <family val="2"/>
    </font>
    <font>
      <i/>
      <sz val="11"/>
      <name val="Yu Gothic UI"/>
      <family val="2"/>
    </font>
    <font>
      <sz val="9"/>
      <name val="Times New Roman"/>
      <family val="1"/>
    </font>
    <font>
      <b/>
      <sz val="11"/>
      <color rgb="FFFF0000"/>
      <name val="Yu Gothic UI"/>
      <family val="2"/>
    </font>
    <font>
      <b/>
      <sz val="9"/>
      <color indexed="81"/>
      <name val="Tahoma"/>
    </font>
    <font>
      <sz val="9"/>
      <color indexed="81"/>
      <name val="Tahoma"/>
    </font>
    <font>
      <i/>
      <sz val="11"/>
      <color theme="1"/>
      <name val="Yu Gothic UI"/>
    </font>
    <font>
      <sz val="9"/>
      <color rgb="FFFF0000"/>
      <name val="Yu Gothic UI"/>
      <family val="2"/>
    </font>
    <font>
      <b/>
      <sz val="11"/>
      <name val="Aptos Narrow"/>
      <family val="2"/>
    </font>
  </fonts>
  <fills count="13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indexed="3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6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13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0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7"/>
        <bgColor indexed="64"/>
      </patternFill>
    </fill>
    <fill>
      <patternFill patternType="mediumGray">
        <fgColor indexed="22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indexed="54"/>
      </patternFill>
    </fill>
    <fill>
      <patternFill patternType="gray0625"/>
    </fill>
    <fill>
      <patternFill patternType="solid">
        <fgColor indexed="39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E50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1C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3"/>
        <bgColor indexed="64"/>
      </patternFill>
    </fill>
  </fills>
  <borders count="136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medium">
        <color rgb="FF1F3864"/>
      </top>
      <bottom/>
      <diagonal/>
    </border>
    <border>
      <left style="thin">
        <color rgb="FFD9D9D9"/>
      </left>
      <right style="thin">
        <color rgb="FFD9D9D9"/>
      </right>
      <top style="medium">
        <color rgb="FF1F3864"/>
      </top>
      <bottom/>
      <diagonal/>
    </border>
    <border>
      <left style="thin">
        <color rgb="FFD9D9D9"/>
      </left>
      <right/>
      <top style="medium">
        <color rgb="FF1F38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0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auto="1"/>
      </top>
      <bottom style="double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thin">
        <color indexed="43"/>
      </left>
      <right style="thin">
        <color indexed="43"/>
      </right>
      <top style="thin">
        <color indexed="43"/>
      </top>
      <bottom style="thin">
        <color indexed="43"/>
      </bottom>
      <diagonal/>
    </border>
  </borders>
  <cellStyleXfs count="57191">
    <xf numFmtId="0" fontId="0" fillId="0" borderId="0"/>
    <xf numFmtId="43" fontId="1" fillId="0" borderId="0"/>
    <xf numFmtId="9" fontId="1" fillId="0" borderId="0"/>
    <xf numFmtId="0" fontId="24" fillId="0" borderId="0">
      <alignment vertical="center"/>
    </xf>
    <xf numFmtId="0" fontId="25" fillId="0" borderId="0"/>
    <xf numFmtId="3" fontId="25" fillId="0" borderId="13"/>
    <xf numFmtId="0" fontId="25" fillId="0" borderId="0"/>
    <xf numFmtId="0" fontId="25" fillId="0" borderId="0"/>
    <xf numFmtId="186" fontId="1" fillId="0" borderId="0"/>
    <xf numFmtId="0" fontId="25" fillId="0" borderId="0"/>
    <xf numFmtId="187" fontId="28" fillId="0" borderId="13">
      <alignment horizontal="right" vertical="center"/>
    </xf>
    <xf numFmtId="188" fontId="29" fillId="0" borderId="0"/>
    <xf numFmtId="187" fontId="28" fillId="0" borderId="13">
      <alignment horizontal="right" vertical="center"/>
    </xf>
    <xf numFmtId="187" fontId="28" fillId="0" borderId="13">
      <alignment horizontal="right" vertical="center"/>
    </xf>
    <xf numFmtId="187" fontId="28" fillId="0" borderId="13">
      <alignment horizontal="right" vertical="center"/>
    </xf>
    <xf numFmtId="187" fontId="28" fillId="0" borderId="13">
      <alignment horizontal="right" vertical="center"/>
    </xf>
    <xf numFmtId="187" fontId="28" fillId="0" borderId="13">
      <alignment horizontal="right" vertical="center"/>
    </xf>
    <xf numFmtId="187" fontId="28" fillId="0" borderId="13">
      <alignment horizontal="right" vertical="center"/>
    </xf>
    <xf numFmtId="187" fontId="28" fillId="0" borderId="13">
      <alignment horizontal="right" vertical="center"/>
    </xf>
    <xf numFmtId="187" fontId="28" fillId="0" borderId="13">
      <alignment horizontal="right" vertical="center"/>
    </xf>
    <xf numFmtId="187" fontId="28" fillId="0" borderId="13">
      <alignment horizontal="right" vertical="center"/>
    </xf>
    <xf numFmtId="187" fontId="28" fillId="0" borderId="13">
      <alignment horizontal="right" vertical="center"/>
    </xf>
    <xf numFmtId="187" fontId="28" fillId="0" borderId="13">
      <alignment horizontal="right" vertical="center"/>
    </xf>
    <xf numFmtId="187" fontId="28" fillId="0" borderId="13">
      <alignment horizontal="right" vertical="center"/>
    </xf>
    <xf numFmtId="187" fontId="28" fillId="0" borderId="13">
      <alignment horizontal="right" vertical="center"/>
    </xf>
    <xf numFmtId="187" fontId="28" fillId="0" borderId="13">
      <alignment horizontal="right" vertical="center"/>
    </xf>
    <xf numFmtId="187" fontId="28" fillId="0" borderId="13">
      <alignment horizontal="right" vertical="center"/>
    </xf>
    <xf numFmtId="187" fontId="28" fillId="0" borderId="13">
      <alignment horizontal="right" vertical="center"/>
    </xf>
    <xf numFmtId="187" fontId="28" fillId="0" borderId="13">
      <alignment horizontal="right" vertical="center"/>
    </xf>
    <xf numFmtId="187" fontId="28" fillId="0" borderId="13">
      <alignment horizontal="right" vertical="center"/>
    </xf>
    <xf numFmtId="187" fontId="28" fillId="0" borderId="13">
      <alignment horizontal="right" vertical="center"/>
    </xf>
    <xf numFmtId="0" fontId="30" fillId="0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31" fillId="17" borderId="0"/>
    <xf numFmtId="0" fontId="1" fillId="17" borderId="0"/>
    <xf numFmtId="0" fontId="1" fillId="17" borderId="0"/>
    <xf numFmtId="0" fontId="32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32" fillId="17" borderId="0"/>
    <xf numFmtId="0" fontId="1" fillId="17" borderId="0"/>
    <xf numFmtId="0" fontId="1" fillId="17" borderId="0"/>
    <xf numFmtId="0" fontId="1" fillId="17" borderId="0"/>
    <xf numFmtId="0" fontId="32" fillId="17" borderId="0"/>
    <xf numFmtId="0" fontId="1" fillId="17" borderId="0"/>
    <xf numFmtId="0" fontId="1" fillId="17" borderId="0"/>
    <xf numFmtId="0" fontId="1" fillId="17" borderId="0"/>
    <xf numFmtId="0" fontId="32" fillId="17" borderId="0"/>
    <xf numFmtId="0" fontId="32" fillId="17" borderId="0"/>
    <xf numFmtId="0" fontId="32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3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3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3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3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31" fillId="17" borderId="0"/>
    <xf numFmtId="0" fontId="1" fillId="17" borderId="0"/>
    <xf numFmtId="0" fontId="1" fillId="17" borderId="0"/>
    <xf numFmtId="0" fontId="1" fillId="17" borderId="0"/>
    <xf numFmtId="0" fontId="32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31" fillId="21" borderId="0"/>
    <xf numFmtId="0" fontId="1" fillId="21" borderId="0"/>
    <xf numFmtId="0" fontId="1" fillId="21" borderId="0"/>
    <xf numFmtId="0" fontId="32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32" fillId="21" borderId="0"/>
    <xf numFmtId="0" fontId="1" fillId="21" borderId="0"/>
    <xf numFmtId="0" fontId="1" fillId="21" borderId="0"/>
    <xf numFmtId="0" fontId="1" fillId="21" borderId="0"/>
    <xf numFmtId="0" fontId="32" fillId="21" borderId="0"/>
    <xf numFmtId="0" fontId="1" fillId="21" borderId="0"/>
    <xf numFmtId="0" fontId="1" fillId="21" borderId="0"/>
    <xf numFmtId="0" fontId="1" fillId="21" borderId="0"/>
    <xf numFmtId="0" fontId="32" fillId="21" borderId="0"/>
    <xf numFmtId="0" fontId="32" fillId="21" borderId="0"/>
    <xf numFmtId="0" fontId="32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3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3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3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3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31" fillId="21" borderId="0"/>
    <xf numFmtId="0" fontId="1" fillId="21" borderId="0"/>
    <xf numFmtId="0" fontId="1" fillId="21" borderId="0"/>
    <xf numFmtId="0" fontId="1" fillId="21" borderId="0"/>
    <xf numFmtId="0" fontId="32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31" fillId="25" borderId="0"/>
    <xf numFmtId="0" fontId="1" fillId="25" borderId="0"/>
    <xf numFmtId="0" fontId="1" fillId="25" borderId="0"/>
    <xf numFmtId="0" fontId="32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32" fillId="25" borderId="0"/>
    <xf numFmtId="0" fontId="1" fillId="25" borderId="0"/>
    <xf numFmtId="0" fontId="1" fillId="25" borderId="0"/>
    <xf numFmtId="0" fontId="1" fillId="25" borderId="0"/>
    <xf numFmtId="0" fontId="32" fillId="25" borderId="0"/>
    <xf numFmtId="0" fontId="1" fillId="25" borderId="0"/>
    <xf numFmtId="0" fontId="1" fillId="25" borderId="0"/>
    <xf numFmtId="0" fontId="1" fillId="25" borderId="0"/>
    <xf numFmtId="0" fontId="32" fillId="25" borderId="0"/>
    <xf numFmtId="0" fontId="32" fillId="25" borderId="0"/>
    <xf numFmtId="0" fontId="32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3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3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3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3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31" fillId="25" borderId="0"/>
    <xf numFmtId="0" fontId="1" fillId="25" borderId="0"/>
    <xf numFmtId="0" fontId="1" fillId="25" borderId="0"/>
    <xf numFmtId="0" fontId="1" fillId="25" borderId="0"/>
    <xf numFmtId="0" fontId="32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31" fillId="29" borderId="0"/>
    <xf numFmtId="0" fontId="1" fillId="29" borderId="0"/>
    <xf numFmtId="0" fontId="1" fillId="29" borderId="0"/>
    <xf numFmtId="0" fontId="32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32" fillId="29" borderId="0"/>
    <xf numFmtId="0" fontId="1" fillId="29" borderId="0"/>
    <xf numFmtId="0" fontId="1" fillId="29" borderId="0"/>
    <xf numFmtId="0" fontId="1" fillId="29" borderId="0"/>
    <xf numFmtId="0" fontId="32" fillId="29" borderId="0"/>
    <xf numFmtId="0" fontId="1" fillId="29" borderId="0"/>
    <xf numFmtId="0" fontId="1" fillId="29" borderId="0"/>
    <xf numFmtId="0" fontId="1" fillId="29" borderId="0"/>
    <xf numFmtId="0" fontId="32" fillId="29" borderId="0"/>
    <xf numFmtId="0" fontId="32" fillId="29" borderId="0"/>
    <xf numFmtId="0" fontId="32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3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3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3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3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31" fillId="29" borderId="0"/>
    <xf numFmtId="0" fontId="1" fillId="29" borderId="0"/>
    <xf numFmtId="0" fontId="1" fillId="29" borderId="0"/>
    <xf numFmtId="0" fontId="1" fillId="29" borderId="0"/>
    <xf numFmtId="0" fontId="32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31" fillId="33" borderId="0"/>
    <xf numFmtId="0" fontId="1" fillId="33" borderId="0"/>
    <xf numFmtId="0" fontId="1" fillId="33" borderId="0"/>
    <xf numFmtId="0" fontId="32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32" fillId="33" borderId="0"/>
    <xf numFmtId="0" fontId="1" fillId="33" borderId="0"/>
    <xf numFmtId="0" fontId="1" fillId="33" borderId="0"/>
    <xf numFmtId="0" fontId="1" fillId="33" borderId="0"/>
    <xf numFmtId="0" fontId="32" fillId="33" borderId="0"/>
    <xf numFmtId="0" fontId="1" fillId="33" borderId="0"/>
    <xf numFmtId="0" fontId="1" fillId="33" borderId="0"/>
    <xf numFmtId="0" fontId="1" fillId="33" borderId="0"/>
    <xf numFmtId="0" fontId="32" fillId="33" borderId="0"/>
    <xf numFmtId="0" fontId="32" fillId="33" borderId="0"/>
    <xf numFmtId="0" fontId="32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3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3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3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3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31" fillId="33" borderId="0"/>
    <xf numFmtId="0" fontId="1" fillId="33" borderId="0"/>
    <xf numFmtId="0" fontId="1" fillId="33" borderId="0"/>
    <xf numFmtId="0" fontId="1" fillId="33" borderId="0"/>
    <xf numFmtId="0" fontId="32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31" fillId="37" borderId="0"/>
    <xf numFmtId="0" fontId="1" fillId="37" borderId="0"/>
    <xf numFmtId="0" fontId="1" fillId="37" borderId="0"/>
    <xf numFmtId="0" fontId="32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32" fillId="37" borderId="0"/>
    <xf numFmtId="0" fontId="1" fillId="37" borderId="0"/>
    <xf numFmtId="0" fontId="1" fillId="37" borderId="0"/>
    <xf numFmtId="0" fontId="1" fillId="37" borderId="0"/>
    <xf numFmtId="0" fontId="32" fillId="37" borderId="0"/>
    <xf numFmtId="0" fontId="1" fillId="37" borderId="0"/>
    <xf numFmtId="0" fontId="1" fillId="37" borderId="0"/>
    <xf numFmtId="0" fontId="1" fillId="37" borderId="0"/>
    <xf numFmtId="0" fontId="32" fillId="37" borderId="0"/>
    <xf numFmtId="0" fontId="32" fillId="37" borderId="0"/>
    <xf numFmtId="0" fontId="32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3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3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3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3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31" fillId="37" borderId="0"/>
    <xf numFmtId="0" fontId="1" fillId="37" borderId="0"/>
    <xf numFmtId="0" fontId="1" fillId="37" borderId="0"/>
    <xf numFmtId="0" fontId="1" fillId="37" borderId="0"/>
    <xf numFmtId="0" fontId="32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33" fillId="42" borderId="0">
      <alignment vertical="center"/>
    </xf>
    <xf numFmtId="0" fontId="33" fillId="43" borderId="0">
      <alignment vertical="center"/>
    </xf>
    <xf numFmtId="0" fontId="33" fillId="44" borderId="0">
      <alignment vertical="center"/>
    </xf>
    <xf numFmtId="0" fontId="33" fillId="45" borderId="0">
      <alignment vertical="center"/>
    </xf>
    <xf numFmtId="0" fontId="33" fillId="46" borderId="0">
      <alignment vertical="center"/>
    </xf>
    <xf numFmtId="0" fontId="33" fillId="47" borderId="0">
      <alignment vertical="center"/>
    </xf>
    <xf numFmtId="0" fontId="34" fillId="42" borderId="0">
      <alignment vertical="center"/>
    </xf>
    <xf numFmtId="0" fontId="34" fillId="43" borderId="0">
      <alignment vertical="center"/>
    </xf>
    <xf numFmtId="0" fontId="34" fillId="44" borderId="0">
      <alignment vertical="center"/>
    </xf>
    <xf numFmtId="0" fontId="34" fillId="45" borderId="0">
      <alignment vertical="center"/>
    </xf>
    <xf numFmtId="0" fontId="34" fillId="46" borderId="0">
      <alignment vertical="center"/>
    </xf>
    <xf numFmtId="0" fontId="34" fillId="47" borderId="0">
      <alignment vertical="center"/>
    </xf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31" fillId="18" borderId="0"/>
    <xf numFmtId="0" fontId="1" fillId="18" borderId="0"/>
    <xf numFmtId="0" fontId="1" fillId="18" borderId="0"/>
    <xf numFmtId="0" fontId="32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32" fillId="18" borderId="0"/>
    <xf numFmtId="0" fontId="1" fillId="18" borderId="0"/>
    <xf numFmtId="0" fontId="1" fillId="18" borderId="0"/>
    <xf numFmtId="0" fontId="1" fillId="18" borderId="0"/>
    <xf numFmtId="0" fontId="32" fillId="18" borderId="0"/>
    <xf numFmtId="0" fontId="1" fillId="18" borderId="0"/>
    <xf numFmtId="0" fontId="1" fillId="18" borderId="0"/>
    <xf numFmtId="0" fontId="1" fillId="18" borderId="0"/>
    <xf numFmtId="0" fontId="32" fillId="18" borderId="0"/>
    <xf numFmtId="0" fontId="32" fillId="18" borderId="0"/>
    <xf numFmtId="0" fontId="32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3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3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3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3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31" fillId="18" borderId="0"/>
    <xf numFmtId="0" fontId="1" fillId="18" borderId="0"/>
    <xf numFmtId="0" fontId="1" fillId="18" borderId="0"/>
    <xf numFmtId="0" fontId="1" fillId="18" borderId="0"/>
    <xf numFmtId="0" fontId="32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31" fillId="22" borderId="0"/>
    <xf numFmtId="0" fontId="1" fillId="22" borderId="0"/>
    <xf numFmtId="0" fontId="1" fillId="22" borderId="0"/>
    <xf numFmtId="0" fontId="32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32" fillId="22" borderId="0"/>
    <xf numFmtId="0" fontId="1" fillId="22" borderId="0"/>
    <xf numFmtId="0" fontId="1" fillId="22" borderId="0"/>
    <xf numFmtId="0" fontId="1" fillId="22" borderId="0"/>
    <xf numFmtId="0" fontId="32" fillId="22" borderId="0"/>
    <xf numFmtId="0" fontId="1" fillId="22" borderId="0"/>
    <xf numFmtId="0" fontId="1" fillId="22" borderId="0"/>
    <xf numFmtId="0" fontId="1" fillId="22" borderId="0"/>
    <xf numFmtId="0" fontId="32" fillId="22" borderId="0"/>
    <xf numFmtId="0" fontId="32" fillId="22" borderId="0"/>
    <xf numFmtId="0" fontId="32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3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3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3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3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31" fillId="22" borderId="0"/>
    <xf numFmtId="0" fontId="1" fillId="22" borderId="0"/>
    <xf numFmtId="0" fontId="1" fillId="22" borderId="0"/>
    <xf numFmtId="0" fontId="1" fillId="22" borderId="0"/>
    <xf numFmtId="0" fontId="32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31" fillId="26" borderId="0"/>
    <xf numFmtId="0" fontId="1" fillId="26" borderId="0"/>
    <xf numFmtId="0" fontId="1" fillId="26" borderId="0"/>
    <xf numFmtId="0" fontId="32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32" fillId="26" borderId="0"/>
    <xf numFmtId="0" fontId="1" fillId="26" borderId="0"/>
    <xf numFmtId="0" fontId="1" fillId="26" borderId="0"/>
    <xf numFmtId="0" fontId="1" fillId="26" borderId="0"/>
    <xf numFmtId="0" fontId="32" fillId="26" borderId="0"/>
    <xf numFmtId="0" fontId="1" fillId="26" borderId="0"/>
    <xf numFmtId="0" fontId="1" fillId="26" borderId="0"/>
    <xf numFmtId="0" fontId="1" fillId="26" borderId="0"/>
    <xf numFmtId="0" fontId="32" fillId="26" borderId="0"/>
    <xf numFmtId="0" fontId="32" fillId="26" borderId="0"/>
    <xf numFmtId="0" fontId="32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3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3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3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3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31" fillId="26" borderId="0"/>
    <xf numFmtId="0" fontId="1" fillId="26" borderId="0"/>
    <xf numFmtId="0" fontId="1" fillId="26" borderId="0"/>
    <xf numFmtId="0" fontId="1" fillId="26" borderId="0"/>
    <xf numFmtId="0" fontId="32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31" fillId="30" borderId="0"/>
    <xf numFmtId="0" fontId="1" fillId="30" borderId="0"/>
    <xf numFmtId="0" fontId="1" fillId="30" borderId="0"/>
    <xf numFmtId="0" fontId="32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32" fillId="30" borderId="0"/>
    <xf numFmtId="0" fontId="1" fillId="30" borderId="0"/>
    <xf numFmtId="0" fontId="1" fillId="30" borderId="0"/>
    <xf numFmtId="0" fontId="1" fillId="30" borderId="0"/>
    <xf numFmtId="0" fontId="32" fillId="30" borderId="0"/>
    <xf numFmtId="0" fontId="1" fillId="30" borderId="0"/>
    <xf numFmtId="0" fontId="1" fillId="30" borderId="0"/>
    <xf numFmtId="0" fontId="1" fillId="30" borderId="0"/>
    <xf numFmtId="0" fontId="32" fillId="30" borderId="0"/>
    <xf numFmtId="0" fontId="32" fillId="30" borderId="0"/>
    <xf numFmtId="0" fontId="32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3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3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3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3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31" fillId="30" borderId="0"/>
    <xf numFmtId="0" fontId="1" fillId="30" borderId="0"/>
    <xf numFmtId="0" fontId="1" fillId="30" borderId="0"/>
    <xf numFmtId="0" fontId="1" fillId="30" borderId="0"/>
    <xf numFmtId="0" fontId="32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31" fillId="34" borderId="0"/>
    <xf numFmtId="0" fontId="1" fillId="34" borderId="0"/>
    <xf numFmtId="0" fontId="1" fillId="34" borderId="0"/>
    <xf numFmtId="0" fontId="32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32" fillId="34" borderId="0"/>
    <xf numFmtId="0" fontId="1" fillId="34" borderId="0"/>
    <xf numFmtId="0" fontId="1" fillId="34" borderId="0"/>
    <xf numFmtId="0" fontId="1" fillId="34" borderId="0"/>
    <xf numFmtId="0" fontId="32" fillId="34" borderId="0"/>
    <xf numFmtId="0" fontId="1" fillId="34" borderId="0"/>
    <xf numFmtId="0" fontId="1" fillId="34" borderId="0"/>
    <xf numFmtId="0" fontId="1" fillId="34" borderId="0"/>
    <xf numFmtId="0" fontId="32" fillId="34" borderId="0"/>
    <xf numFmtId="0" fontId="32" fillId="34" borderId="0"/>
    <xf numFmtId="0" fontId="32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3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3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3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3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31" fillId="34" borderId="0"/>
    <xf numFmtId="0" fontId="1" fillId="34" borderId="0"/>
    <xf numFmtId="0" fontId="1" fillId="34" borderId="0"/>
    <xf numFmtId="0" fontId="1" fillId="34" borderId="0"/>
    <xf numFmtId="0" fontId="32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31" fillId="38" borderId="0"/>
    <xf numFmtId="0" fontId="1" fillId="38" borderId="0"/>
    <xf numFmtId="0" fontId="1" fillId="38" borderId="0"/>
    <xf numFmtId="0" fontId="32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32" fillId="38" borderId="0"/>
    <xf numFmtId="0" fontId="1" fillId="38" borderId="0"/>
    <xf numFmtId="0" fontId="1" fillId="38" borderId="0"/>
    <xf numFmtId="0" fontId="1" fillId="38" borderId="0"/>
    <xf numFmtId="0" fontId="32" fillId="38" borderId="0"/>
    <xf numFmtId="0" fontId="1" fillId="38" borderId="0"/>
    <xf numFmtId="0" fontId="1" fillId="38" borderId="0"/>
    <xf numFmtId="0" fontId="1" fillId="38" borderId="0"/>
    <xf numFmtId="0" fontId="32" fillId="38" borderId="0"/>
    <xf numFmtId="0" fontId="32" fillId="38" borderId="0"/>
    <xf numFmtId="0" fontId="32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3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3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3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3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31" fillId="38" borderId="0"/>
    <xf numFmtId="0" fontId="1" fillId="38" borderId="0"/>
    <xf numFmtId="0" fontId="1" fillId="38" borderId="0"/>
    <xf numFmtId="0" fontId="1" fillId="38" borderId="0"/>
    <xf numFmtId="0" fontId="32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33" fillId="48" borderId="0">
      <alignment vertical="center"/>
    </xf>
    <xf numFmtId="0" fontId="33" fillId="49" borderId="0">
      <alignment vertical="center"/>
    </xf>
    <xf numFmtId="0" fontId="33" fillId="50" borderId="0">
      <alignment vertical="center"/>
    </xf>
    <xf numFmtId="0" fontId="33" fillId="45" borderId="0">
      <alignment vertical="center"/>
    </xf>
    <xf numFmtId="0" fontId="33" fillId="48" borderId="0">
      <alignment vertical="center"/>
    </xf>
    <xf numFmtId="0" fontId="33" fillId="51" borderId="0">
      <alignment vertical="center"/>
    </xf>
    <xf numFmtId="0" fontId="34" fillId="48" borderId="0">
      <alignment vertical="center"/>
    </xf>
    <xf numFmtId="0" fontId="34" fillId="49" borderId="0">
      <alignment vertical="center"/>
    </xf>
    <xf numFmtId="0" fontId="34" fillId="50" borderId="0">
      <alignment vertical="center"/>
    </xf>
    <xf numFmtId="0" fontId="34" fillId="45" borderId="0">
      <alignment vertical="center"/>
    </xf>
    <xf numFmtId="0" fontId="34" fillId="48" borderId="0">
      <alignment vertical="center"/>
    </xf>
    <xf numFmtId="0" fontId="34" fillId="51" borderId="0">
      <alignment vertical="center"/>
    </xf>
    <xf numFmtId="0" fontId="35" fillId="19" borderId="0"/>
    <xf numFmtId="0" fontId="36" fillId="19" borderId="0"/>
    <xf numFmtId="0" fontId="36" fillId="19" borderId="0"/>
    <xf numFmtId="0" fontId="36" fillId="19" borderId="0"/>
    <xf numFmtId="0" fontId="36" fillId="19" borderId="0"/>
    <xf numFmtId="0" fontId="36" fillId="19" borderId="0"/>
    <xf numFmtId="0" fontId="36" fillId="19" borderId="0"/>
    <xf numFmtId="0" fontId="35" fillId="19" borderId="0"/>
    <xf numFmtId="0" fontId="35" fillId="19" borderId="0"/>
    <xf numFmtId="0" fontId="35" fillId="19" borderId="0"/>
    <xf numFmtId="0" fontId="35" fillId="19" borderId="0"/>
    <xf numFmtId="0" fontId="35" fillId="19" borderId="0"/>
    <xf numFmtId="0" fontId="36" fillId="19" borderId="0"/>
    <xf numFmtId="0" fontId="35" fillId="23" borderId="0"/>
    <xf numFmtId="0" fontId="36" fillId="23" borderId="0"/>
    <xf numFmtId="0" fontId="36" fillId="23" borderId="0"/>
    <xf numFmtId="0" fontId="36" fillId="23" borderId="0"/>
    <xf numFmtId="0" fontId="36" fillId="23" borderId="0"/>
    <xf numFmtId="0" fontId="36" fillId="23" borderId="0"/>
    <xf numFmtId="0" fontId="36" fillId="23" borderId="0"/>
    <xf numFmtId="0" fontId="35" fillId="23" borderId="0"/>
    <xf numFmtId="0" fontId="35" fillId="23" borderId="0"/>
    <xf numFmtId="0" fontId="35" fillId="23" borderId="0"/>
    <xf numFmtId="0" fontId="35" fillId="23" borderId="0"/>
    <xf numFmtId="0" fontId="35" fillId="23" borderId="0"/>
    <xf numFmtId="0" fontId="36" fillId="23" borderId="0"/>
    <xf numFmtId="0" fontId="35" fillId="27" borderId="0"/>
    <xf numFmtId="0" fontId="36" fillId="27" borderId="0"/>
    <xf numFmtId="0" fontId="36" fillId="27" borderId="0"/>
    <xf numFmtId="0" fontId="36" fillId="27" borderId="0"/>
    <xf numFmtId="0" fontId="36" fillId="27" borderId="0"/>
    <xf numFmtId="0" fontId="36" fillId="27" borderId="0"/>
    <xf numFmtId="0" fontId="36" fillId="27" borderId="0"/>
    <xf numFmtId="0" fontId="35" fillId="27" borderId="0"/>
    <xf numFmtId="0" fontId="35" fillId="27" borderId="0"/>
    <xf numFmtId="0" fontId="35" fillId="27" borderId="0"/>
    <xf numFmtId="0" fontId="35" fillId="27" borderId="0"/>
    <xf numFmtId="0" fontId="35" fillId="27" borderId="0"/>
    <xf numFmtId="0" fontId="36" fillId="27" borderId="0"/>
    <xf numFmtId="0" fontId="35" fillId="31" borderId="0"/>
    <xf numFmtId="0" fontId="36" fillId="31" borderId="0"/>
    <xf numFmtId="0" fontId="36" fillId="31" borderId="0"/>
    <xf numFmtId="0" fontId="36" fillId="31" borderId="0"/>
    <xf numFmtId="0" fontId="36" fillId="31" borderId="0"/>
    <xf numFmtId="0" fontId="36" fillId="31" borderId="0"/>
    <xf numFmtId="0" fontId="36" fillId="31" borderId="0"/>
    <xf numFmtId="0" fontId="35" fillId="31" borderId="0"/>
    <xf numFmtId="0" fontId="35" fillId="31" borderId="0"/>
    <xf numFmtId="0" fontId="35" fillId="31" borderId="0"/>
    <xf numFmtId="0" fontId="35" fillId="31" borderId="0"/>
    <xf numFmtId="0" fontId="35" fillId="31" borderId="0"/>
    <xf numFmtId="0" fontId="36" fillId="31" borderId="0"/>
    <xf numFmtId="0" fontId="35" fillId="35" borderId="0"/>
    <xf numFmtId="0" fontId="36" fillId="35" borderId="0"/>
    <xf numFmtId="0" fontId="36" fillId="35" borderId="0"/>
    <xf numFmtId="0" fontId="36" fillId="35" borderId="0"/>
    <xf numFmtId="0" fontId="36" fillId="35" borderId="0"/>
    <xf numFmtId="0" fontId="36" fillId="35" borderId="0"/>
    <xf numFmtId="0" fontId="36" fillId="35" borderId="0"/>
    <xf numFmtId="0" fontId="35" fillId="35" borderId="0"/>
    <xf numFmtId="0" fontId="35" fillId="35" borderId="0"/>
    <xf numFmtId="0" fontId="35" fillId="35" borderId="0"/>
    <xf numFmtId="0" fontId="35" fillId="35" borderId="0"/>
    <xf numFmtId="0" fontId="35" fillId="35" borderId="0"/>
    <xf numFmtId="0" fontId="36" fillId="35" borderId="0"/>
    <xf numFmtId="0" fontId="35" fillId="39" borderId="0"/>
    <xf numFmtId="0" fontId="36" fillId="39" borderId="0"/>
    <xf numFmtId="0" fontId="36" fillId="39" borderId="0"/>
    <xf numFmtId="0" fontId="36" fillId="39" borderId="0"/>
    <xf numFmtId="0" fontId="36" fillId="39" borderId="0"/>
    <xf numFmtId="0" fontId="36" fillId="39" borderId="0"/>
    <xf numFmtId="0" fontId="36" fillId="39" borderId="0"/>
    <xf numFmtId="0" fontId="35" fillId="39" borderId="0"/>
    <xf numFmtId="0" fontId="35" fillId="39" borderId="0"/>
    <xf numFmtId="0" fontId="35" fillId="39" borderId="0"/>
    <xf numFmtId="0" fontId="35" fillId="39" borderId="0"/>
    <xf numFmtId="0" fontId="35" fillId="39" borderId="0"/>
    <xf numFmtId="0" fontId="36" fillId="39" borderId="0"/>
    <xf numFmtId="0" fontId="37" fillId="52" borderId="0">
      <alignment vertical="center"/>
    </xf>
    <xf numFmtId="0" fontId="37" fillId="49" borderId="0">
      <alignment vertical="center"/>
    </xf>
    <xf numFmtId="0" fontId="37" fillId="50" borderId="0">
      <alignment vertical="center"/>
    </xf>
    <xf numFmtId="0" fontId="37" fillId="53" borderId="0">
      <alignment vertical="center"/>
    </xf>
    <xf numFmtId="0" fontId="37" fillId="54" borderId="0">
      <alignment vertical="center"/>
    </xf>
    <xf numFmtId="0" fontId="37" fillId="55" borderId="0">
      <alignment vertical="center"/>
    </xf>
    <xf numFmtId="0" fontId="38" fillId="52" borderId="0">
      <alignment vertical="center"/>
    </xf>
    <xf numFmtId="0" fontId="38" fillId="49" borderId="0">
      <alignment vertical="center"/>
    </xf>
    <xf numFmtId="0" fontId="38" fillId="50" borderId="0">
      <alignment vertical="center"/>
    </xf>
    <xf numFmtId="0" fontId="38" fillId="53" borderId="0">
      <alignment vertical="center"/>
    </xf>
    <xf numFmtId="0" fontId="38" fillId="54" borderId="0">
      <alignment vertical="center"/>
    </xf>
    <xf numFmtId="0" fontId="38" fillId="55" borderId="0">
      <alignment vertical="center"/>
    </xf>
    <xf numFmtId="9" fontId="39" fillId="0" borderId="0"/>
    <xf numFmtId="9" fontId="40" fillId="0" borderId="0"/>
    <xf numFmtId="0" fontId="35" fillId="16" borderId="0"/>
    <xf numFmtId="0" fontId="36" fillId="16" borderId="0"/>
    <xf numFmtId="0" fontId="36" fillId="16" borderId="0"/>
    <xf numFmtId="0" fontId="36" fillId="16" borderId="0"/>
    <xf numFmtId="0" fontId="36" fillId="16" borderId="0"/>
    <xf numFmtId="0" fontId="36" fillId="16" borderId="0"/>
    <xf numFmtId="0" fontId="36" fillId="16" borderId="0"/>
    <xf numFmtId="0" fontId="35" fillId="16" borderId="0"/>
    <xf numFmtId="0" fontId="35" fillId="16" borderId="0"/>
    <xf numFmtId="0" fontId="35" fillId="16" borderId="0"/>
    <xf numFmtId="0" fontId="35" fillId="16" borderId="0"/>
    <xf numFmtId="0" fontId="35" fillId="16" borderId="0"/>
    <xf numFmtId="0" fontId="36" fillId="16" borderId="0"/>
    <xf numFmtId="0" fontId="35" fillId="20" borderId="0"/>
    <xf numFmtId="0" fontId="36" fillId="20" borderId="0"/>
    <xf numFmtId="0" fontId="36" fillId="20" borderId="0"/>
    <xf numFmtId="0" fontId="36" fillId="20" borderId="0"/>
    <xf numFmtId="0" fontId="36" fillId="20" borderId="0"/>
    <xf numFmtId="0" fontId="36" fillId="20" borderId="0"/>
    <xf numFmtId="0" fontId="36" fillId="20" borderId="0"/>
    <xf numFmtId="0" fontId="35" fillId="20" borderId="0"/>
    <xf numFmtId="0" fontId="35" fillId="20" borderId="0"/>
    <xf numFmtId="0" fontId="35" fillId="20" borderId="0"/>
    <xf numFmtId="0" fontId="35" fillId="20" borderId="0"/>
    <xf numFmtId="0" fontId="35" fillId="20" borderId="0"/>
    <xf numFmtId="0" fontId="36" fillId="20" borderId="0"/>
    <xf numFmtId="0" fontId="35" fillId="24" borderId="0"/>
    <xf numFmtId="0" fontId="36" fillId="24" borderId="0"/>
    <xf numFmtId="0" fontId="36" fillId="24" borderId="0"/>
    <xf numFmtId="0" fontId="36" fillId="24" borderId="0"/>
    <xf numFmtId="0" fontId="36" fillId="24" borderId="0"/>
    <xf numFmtId="0" fontId="36" fillId="24" borderId="0"/>
    <xf numFmtId="0" fontId="36" fillId="24" borderId="0"/>
    <xf numFmtId="0" fontId="35" fillId="24" borderId="0"/>
    <xf numFmtId="0" fontId="35" fillId="24" borderId="0"/>
    <xf numFmtId="0" fontId="35" fillId="24" borderId="0"/>
    <xf numFmtId="0" fontId="35" fillId="24" borderId="0"/>
    <xf numFmtId="0" fontId="35" fillId="24" borderId="0"/>
    <xf numFmtId="0" fontId="36" fillId="24" borderId="0"/>
    <xf numFmtId="0" fontId="35" fillId="28" borderId="0"/>
    <xf numFmtId="0" fontId="36" fillId="28" borderId="0"/>
    <xf numFmtId="0" fontId="36" fillId="28" borderId="0"/>
    <xf numFmtId="0" fontId="36" fillId="28" borderId="0"/>
    <xf numFmtId="0" fontId="36" fillId="28" borderId="0"/>
    <xf numFmtId="0" fontId="36" fillId="28" borderId="0"/>
    <xf numFmtId="0" fontId="36" fillId="28" borderId="0"/>
    <xf numFmtId="0" fontId="35" fillId="28" borderId="0"/>
    <xf numFmtId="0" fontId="35" fillId="28" borderId="0"/>
    <xf numFmtId="0" fontId="35" fillId="28" borderId="0"/>
    <xf numFmtId="0" fontId="35" fillId="28" borderId="0"/>
    <xf numFmtId="0" fontId="35" fillId="28" borderId="0"/>
    <xf numFmtId="0" fontId="36" fillId="28" borderId="0"/>
    <xf numFmtId="0" fontId="35" fillId="32" borderId="0"/>
    <xf numFmtId="0" fontId="36" fillId="32" borderId="0"/>
    <xf numFmtId="0" fontId="36" fillId="32" borderId="0"/>
    <xf numFmtId="0" fontId="36" fillId="32" borderId="0"/>
    <xf numFmtId="0" fontId="36" fillId="32" borderId="0"/>
    <xf numFmtId="0" fontId="36" fillId="32" borderId="0"/>
    <xf numFmtId="0" fontId="36" fillId="32" borderId="0"/>
    <xf numFmtId="0" fontId="35" fillId="32" borderId="0"/>
    <xf numFmtId="0" fontId="35" fillId="32" borderId="0"/>
    <xf numFmtId="0" fontId="35" fillId="32" borderId="0"/>
    <xf numFmtId="0" fontId="35" fillId="32" borderId="0"/>
    <xf numFmtId="0" fontId="35" fillId="32" borderId="0"/>
    <xf numFmtId="0" fontId="36" fillId="32" borderId="0"/>
    <xf numFmtId="0" fontId="35" fillId="36" borderId="0"/>
    <xf numFmtId="0" fontId="36" fillId="36" borderId="0"/>
    <xf numFmtId="0" fontId="36" fillId="36" borderId="0"/>
    <xf numFmtId="0" fontId="36" fillId="36" borderId="0"/>
    <xf numFmtId="0" fontId="36" fillId="36" borderId="0"/>
    <xf numFmtId="0" fontId="36" fillId="36" borderId="0"/>
    <xf numFmtId="0" fontId="36" fillId="36" borderId="0"/>
    <xf numFmtId="0" fontId="35" fillId="36" borderId="0"/>
    <xf numFmtId="0" fontId="35" fillId="36" borderId="0"/>
    <xf numFmtId="0" fontId="35" fillId="36" borderId="0"/>
    <xf numFmtId="0" fontId="35" fillId="36" borderId="0"/>
    <xf numFmtId="0" fontId="35" fillId="36" borderId="0"/>
    <xf numFmtId="0" fontId="36" fillId="36" borderId="0"/>
    <xf numFmtId="43" fontId="41" fillId="0" borderId="0"/>
    <xf numFmtId="0" fontId="42" fillId="10" borderId="0"/>
    <xf numFmtId="0" fontId="43" fillId="10" borderId="0"/>
    <xf numFmtId="0" fontId="43" fillId="10" borderId="0"/>
    <xf numFmtId="0" fontId="43" fillId="10" borderId="0"/>
    <xf numFmtId="0" fontId="43" fillId="10" borderId="0"/>
    <xf numFmtId="0" fontId="43" fillId="10" borderId="0"/>
    <xf numFmtId="0" fontId="43" fillId="10" borderId="0"/>
    <xf numFmtId="0" fontId="42" fillId="10" borderId="0"/>
    <xf numFmtId="0" fontId="42" fillId="10" borderId="0"/>
    <xf numFmtId="0" fontId="42" fillId="10" borderId="0"/>
    <xf numFmtId="0" fontId="42" fillId="10" borderId="0"/>
    <xf numFmtId="0" fontId="42" fillId="10" borderId="0"/>
    <xf numFmtId="0" fontId="43" fillId="10" borderId="0"/>
    <xf numFmtId="0" fontId="4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5" fillId="13" borderId="17"/>
    <xf numFmtId="0" fontId="46" fillId="13" borderId="17"/>
    <xf numFmtId="0" fontId="46" fillId="13" borderId="17"/>
    <xf numFmtId="0" fontId="46" fillId="13" borderId="17"/>
    <xf numFmtId="0" fontId="46" fillId="13" borderId="17"/>
    <xf numFmtId="0" fontId="46" fillId="13" borderId="17"/>
    <xf numFmtId="0" fontId="46" fillId="13" borderId="17"/>
    <xf numFmtId="0" fontId="45" fillId="13" borderId="17"/>
    <xf numFmtId="0" fontId="45" fillId="13" borderId="17"/>
    <xf numFmtId="0" fontId="45" fillId="13" borderId="17"/>
    <xf numFmtId="0" fontId="45" fillId="13" borderId="17"/>
    <xf numFmtId="0" fontId="45" fillId="13" borderId="17"/>
    <xf numFmtId="0" fontId="46" fillId="13" borderId="17"/>
    <xf numFmtId="0" fontId="25" fillId="0" borderId="0"/>
    <xf numFmtId="0" fontId="25" fillId="0" borderId="0"/>
    <xf numFmtId="0" fontId="47" fillId="14" borderId="20"/>
    <xf numFmtId="0" fontId="48" fillId="14" borderId="20"/>
    <xf numFmtId="0" fontId="48" fillId="14" borderId="20"/>
    <xf numFmtId="0" fontId="48" fillId="14" borderId="20"/>
    <xf numFmtId="0" fontId="48" fillId="14" borderId="20"/>
    <xf numFmtId="0" fontId="48" fillId="14" borderId="20"/>
    <xf numFmtId="0" fontId="48" fillId="14" borderId="20"/>
    <xf numFmtId="0" fontId="47" fillId="14" borderId="20"/>
    <xf numFmtId="0" fontId="47" fillId="14" borderId="20"/>
    <xf numFmtId="0" fontId="47" fillId="14" borderId="20"/>
    <xf numFmtId="0" fontId="47" fillId="14" borderId="20"/>
    <xf numFmtId="0" fontId="47" fillId="14" borderId="20"/>
    <xf numFmtId="0" fontId="48" fillId="14" borderId="20"/>
    <xf numFmtId="39" fontId="49" fillId="0" borderId="0"/>
    <xf numFmtId="189" fontId="50" fillId="0" borderId="0"/>
    <xf numFmtId="189" fontId="50" fillId="0" borderId="0"/>
    <xf numFmtId="189" fontId="50" fillId="0" borderId="0"/>
    <xf numFmtId="189" fontId="50" fillId="0" borderId="0"/>
    <xf numFmtId="189" fontId="50" fillId="0" borderId="0"/>
    <xf numFmtId="189" fontId="50" fillId="0" borderId="0"/>
    <xf numFmtId="189" fontId="50" fillId="0" borderId="0"/>
    <xf numFmtId="189" fontId="50" fillId="0" borderId="0"/>
    <xf numFmtId="190" fontId="51" fillId="0" borderId="0"/>
    <xf numFmtId="40" fontId="51" fillId="0" borderId="0"/>
    <xf numFmtId="191" fontId="52" fillId="56" borderId="0">
      <alignment vertical="top"/>
    </xf>
    <xf numFmtId="191" fontId="52" fillId="56" borderId="0">
      <alignment vertical="top"/>
    </xf>
    <xf numFmtId="192" fontId="52" fillId="0" borderId="0"/>
    <xf numFmtId="192" fontId="52" fillId="0" borderId="0"/>
    <xf numFmtId="41" fontId="25" fillId="0" borderId="0"/>
    <xf numFmtId="193" fontId="25" fillId="0" borderId="0"/>
    <xf numFmtId="38" fontId="53" fillId="0" borderId="0"/>
    <xf numFmtId="193" fontId="25" fillId="0" borderId="0"/>
    <xf numFmtId="193" fontId="25" fillId="0" borderId="0"/>
    <xf numFmtId="194" fontId="54" fillId="0" borderId="0"/>
    <xf numFmtId="41" fontId="25" fillId="0" borderId="0"/>
    <xf numFmtId="41" fontId="25" fillId="0" borderId="0"/>
    <xf numFmtId="41" fontId="25" fillId="0" borderId="0"/>
    <xf numFmtId="41" fontId="25" fillId="0" borderId="0"/>
    <xf numFmtId="41" fontId="25" fillId="0" borderId="0"/>
    <xf numFmtId="0" fontId="25" fillId="0" borderId="0"/>
    <xf numFmtId="39" fontId="25" fillId="0" borderId="0"/>
    <xf numFmtId="39" fontId="25" fillId="0" borderId="0"/>
    <xf numFmtId="195" fontId="55" fillId="0" borderId="0"/>
    <xf numFmtId="43" fontId="31" fillId="0" borderId="0"/>
    <xf numFmtId="43" fontId="31" fillId="0" borderId="0"/>
    <xf numFmtId="43" fontId="31" fillId="0" borderId="0"/>
    <xf numFmtId="43" fontId="31" fillId="0" borderId="0"/>
    <xf numFmtId="43" fontId="31" fillId="0" borderId="0"/>
    <xf numFmtId="43" fontId="31" fillId="0" borderId="0"/>
    <xf numFmtId="43" fontId="31" fillId="0" borderId="0"/>
    <xf numFmtId="43" fontId="3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1" fillId="0" borderId="0"/>
    <xf numFmtId="186" fontId="1" fillId="0" borderId="0"/>
    <xf numFmtId="43" fontId="31" fillId="0" borderId="0"/>
    <xf numFmtId="43" fontId="1" fillId="0" borderId="0"/>
    <xf numFmtId="43" fontId="31" fillId="0" borderId="0"/>
    <xf numFmtId="43" fontId="1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39" fontId="25" fillId="0" borderId="0"/>
    <xf numFmtId="39" fontId="25" fillId="0" borderId="0"/>
    <xf numFmtId="186" fontId="32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39" fontId="25" fillId="0" borderId="0"/>
    <xf numFmtId="39" fontId="25" fillId="0" borderId="0"/>
    <xf numFmtId="43" fontId="56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5" fillId="0" borderId="0"/>
    <xf numFmtId="43" fontId="1" fillId="0" borderId="0"/>
    <xf numFmtId="43" fontId="57" fillId="0" borderId="0"/>
    <xf numFmtId="39" fontId="25" fillId="0" borderId="0"/>
    <xf numFmtId="39" fontId="25" fillId="0" borderId="0"/>
    <xf numFmtId="186" fontId="58" fillId="0" borderId="0"/>
    <xf numFmtId="43" fontId="1" fillId="0" borderId="0"/>
    <xf numFmtId="39" fontId="25" fillId="0" borderId="0"/>
    <xf numFmtId="39" fontId="25" fillId="0" borderId="0"/>
    <xf numFmtId="43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196" fontId="1" fillId="0" borderId="0"/>
    <xf numFmtId="186" fontId="59" fillId="0" borderId="0"/>
    <xf numFmtId="197" fontId="60" fillId="0" borderId="0"/>
    <xf numFmtId="186" fontId="58" fillId="0" borderId="0"/>
    <xf numFmtId="186" fontId="58" fillId="0" borderId="0"/>
    <xf numFmtId="198" fontId="1" fillId="0" borderId="0"/>
    <xf numFmtId="186" fontId="25" fillId="0" borderId="0"/>
    <xf numFmtId="186" fontId="54" fillId="0" borderId="0"/>
    <xf numFmtId="186" fontId="54" fillId="0" borderId="0"/>
    <xf numFmtId="0" fontId="25" fillId="0" borderId="0"/>
    <xf numFmtId="43" fontId="60" fillId="0" borderId="0"/>
    <xf numFmtId="43" fontId="60" fillId="0" borderId="0"/>
    <xf numFmtId="186" fontId="32" fillId="0" borderId="0"/>
    <xf numFmtId="0" fontId="25" fillId="0" borderId="0"/>
    <xf numFmtId="43" fontId="25" fillId="0" borderId="0"/>
    <xf numFmtId="43" fontId="25" fillId="0" borderId="0"/>
    <xf numFmtId="186" fontId="59" fillId="0" borderId="0"/>
    <xf numFmtId="186" fontId="59" fillId="0" borderId="0"/>
    <xf numFmtId="186" fontId="32" fillId="0" borderId="0"/>
    <xf numFmtId="43" fontId="25" fillId="0" borderId="0"/>
    <xf numFmtId="199" fontId="25" fillId="0" borderId="0"/>
    <xf numFmtId="186" fontId="59" fillId="0" borderId="0"/>
    <xf numFmtId="199" fontId="25" fillId="0" borderId="0"/>
    <xf numFmtId="199" fontId="25" fillId="0" borderId="0"/>
    <xf numFmtId="186" fontId="59" fillId="0" borderId="0"/>
    <xf numFmtId="199" fontId="25" fillId="0" borderId="0"/>
    <xf numFmtId="199" fontId="25" fillId="0" borderId="0"/>
    <xf numFmtId="199" fontId="25" fillId="0" borderId="0"/>
    <xf numFmtId="43" fontId="25" fillId="0" borderId="0"/>
    <xf numFmtId="199" fontId="25" fillId="0" borderId="0"/>
    <xf numFmtId="199" fontId="25" fillId="0" borderId="0"/>
    <xf numFmtId="43" fontId="25" fillId="0" borderId="0"/>
    <xf numFmtId="186" fontId="59" fillId="0" borderId="0"/>
    <xf numFmtId="43" fontId="25" fillId="0" borderId="0"/>
    <xf numFmtId="186" fontId="59" fillId="0" borderId="0"/>
    <xf numFmtId="186" fontId="59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60" fillId="0" borderId="0"/>
    <xf numFmtId="186" fontId="59" fillId="0" borderId="0"/>
    <xf numFmtId="43" fontId="25" fillId="0" borderId="0"/>
    <xf numFmtId="43" fontId="25" fillId="0" borderId="0"/>
    <xf numFmtId="186" fontId="59" fillId="0" borderId="0"/>
    <xf numFmtId="43" fontId="60" fillId="0" borderId="0"/>
    <xf numFmtId="43" fontId="25" fillId="0" borderId="0"/>
    <xf numFmtId="43" fontId="25" fillId="0" borderId="0"/>
    <xf numFmtId="43" fontId="60" fillId="0" borderId="0"/>
    <xf numFmtId="43" fontId="60" fillId="0" borderId="0"/>
    <xf numFmtId="43" fontId="60" fillId="0" borderId="0"/>
    <xf numFmtId="43" fontId="60" fillId="0" borderId="0"/>
    <xf numFmtId="43" fontId="60" fillId="0" borderId="0"/>
    <xf numFmtId="186" fontId="32" fillId="0" borderId="0"/>
    <xf numFmtId="39" fontId="25" fillId="0" borderId="0"/>
    <xf numFmtId="39" fontId="25" fillId="0" borderId="0"/>
    <xf numFmtId="43" fontId="25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39" fontId="25" fillId="0" borderId="0"/>
    <xf numFmtId="39" fontId="25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200" fontId="1" fillId="0" borderId="0"/>
    <xf numFmtId="186" fontId="61" fillId="0" borderId="0"/>
    <xf numFmtId="186" fontId="61" fillId="0" borderId="0"/>
    <xf numFmtId="186" fontId="61" fillId="0" borderId="0"/>
    <xf numFmtId="186" fontId="61" fillId="0" borderId="0"/>
    <xf numFmtId="186" fontId="1" fillId="0" borderId="0"/>
    <xf numFmtId="186" fontId="1" fillId="0" borderId="0"/>
    <xf numFmtId="186" fontId="54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54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54" fillId="0" borderId="0"/>
    <xf numFmtId="186" fontId="61" fillId="0" borderId="0"/>
    <xf numFmtId="186" fontId="54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25" fillId="0" borderId="0"/>
    <xf numFmtId="186" fontId="25" fillId="0" borderId="0"/>
    <xf numFmtId="43" fontId="60" fillId="0" borderId="0"/>
    <xf numFmtId="186" fontId="62" fillId="0" borderId="0"/>
    <xf numFmtId="186" fontId="59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39" fontId="25" fillId="0" borderId="0"/>
    <xf numFmtId="199" fontId="25" fillId="0" borderId="0"/>
    <xf numFmtId="39" fontId="25" fillId="0" borderId="0"/>
    <xf numFmtId="39" fontId="25" fillId="0" borderId="0"/>
    <xf numFmtId="39" fontId="25" fillId="0" borderId="0"/>
    <xf numFmtId="43" fontId="31" fillId="0" borderId="0"/>
    <xf numFmtId="43" fontId="31" fillId="0" borderId="0"/>
    <xf numFmtId="43" fontId="31" fillId="0" borderId="0"/>
    <xf numFmtId="43" fontId="31" fillId="0" borderId="0"/>
    <xf numFmtId="43" fontId="31" fillId="0" borderId="0"/>
    <xf numFmtId="43" fontId="31" fillId="0" borderId="0"/>
    <xf numFmtId="43" fontId="31" fillId="0" borderId="0"/>
    <xf numFmtId="43" fontId="57" fillId="0" borderId="0"/>
    <xf numFmtId="39" fontId="25" fillId="0" borderId="0"/>
    <xf numFmtId="39" fontId="25" fillId="0" borderId="0"/>
    <xf numFmtId="39" fontId="25" fillId="0" borderId="0"/>
    <xf numFmtId="0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186" fontId="32" fillId="0" borderId="0"/>
    <xf numFmtId="198" fontId="1" fillId="0" borderId="0"/>
    <xf numFmtId="43" fontId="25" fillId="0" borderId="0"/>
    <xf numFmtId="201" fontId="1" fillId="0" borderId="0"/>
    <xf numFmtId="43" fontId="25" fillId="0" borderId="0"/>
    <xf numFmtId="197" fontId="63" fillId="0" borderId="0"/>
    <xf numFmtId="196" fontId="1" fillId="0" borderId="0"/>
    <xf numFmtId="43" fontId="1" fillId="0" borderId="0"/>
    <xf numFmtId="186" fontId="58" fillId="0" borderId="0"/>
    <xf numFmtId="43" fontId="25" fillId="0" borderId="0"/>
    <xf numFmtId="43" fontId="31" fillId="0" borderId="0"/>
    <xf numFmtId="43" fontId="31" fillId="0" borderId="0"/>
    <xf numFmtId="186" fontId="1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0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0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186" fontId="1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202" fontId="32" fillId="0" borderId="0"/>
    <xf numFmtId="202" fontId="32" fillId="0" borderId="0"/>
    <xf numFmtId="202" fontId="32" fillId="0" borderId="0"/>
    <xf numFmtId="202" fontId="32" fillId="0" borderId="0"/>
    <xf numFmtId="202" fontId="32" fillId="0" borderId="0"/>
    <xf numFmtId="202" fontId="32" fillId="0" borderId="0"/>
    <xf numFmtId="202" fontId="32" fillId="0" borderId="0"/>
    <xf numFmtId="202" fontId="32" fillId="0" borderId="0"/>
    <xf numFmtId="202" fontId="32" fillId="0" borderId="0"/>
    <xf numFmtId="202" fontId="32" fillId="0" borderId="0"/>
    <xf numFmtId="203" fontId="32" fillId="0" borderId="0"/>
    <xf numFmtId="203" fontId="32" fillId="0" borderId="0"/>
    <xf numFmtId="203" fontId="32" fillId="0" borderId="0"/>
    <xf numFmtId="203" fontId="32" fillId="0" borderId="0"/>
    <xf numFmtId="203" fontId="32" fillId="0" borderId="0"/>
    <xf numFmtId="203" fontId="32" fillId="0" borderId="0"/>
    <xf numFmtId="203" fontId="32" fillId="0" borderId="0"/>
    <xf numFmtId="203" fontId="32" fillId="0" borderId="0"/>
    <xf numFmtId="203" fontId="32" fillId="0" borderId="0"/>
    <xf numFmtId="203" fontId="32" fillId="0" borderId="0"/>
    <xf numFmtId="202" fontId="64" fillId="0" borderId="0"/>
    <xf numFmtId="203" fontId="32" fillId="0" borderId="0"/>
    <xf numFmtId="202" fontId="64" fillId="0" borderId="0"/>
    <xf numFmtId="203" fontId="32" fillId="0" borderId="0"/>
    <xf numFmtId="203" fontId="32" fillId="0" borderId="0"/>
    <xf numFmtId="203" fontId="32" fillId="0" borderId="0"/>
    <xf numFmtId="203" fontId="32" fillId="0" borderId="0"/>
    <xf numFmtId="203" fontId="32" fillId="0" borderId="0"/>
    <xf numFmtId="203" fontId="32" fillId="0" borderId="0"/>
    <xf numFmtId="203" fontId="32" fillId="0" borderId="0"/>
    <xf numFmtId="43" fontId="25" fillId="0" borderId="0"/>
    <xf numFmtId="43" fontId="25" fillId="0" borderId="0"/>
    <xf numFmtId="0" fontId="58" fillId="0" borderId="0"/>
    <xf numFmtId="202" fontId="32" fillId="0" borderId="0"/>
    <xf numFmtId="202" fontId="32" fillId="0" borderId="0"/>
    <xf numFmtId="202" fontId="32" fillId="0" borderId="0"/>
    <xf numFmtId="202" fontId="32" fillId="0" borderId="0"/>
    <xf numFmtId="202" fontId="32" fillId="0" borderId="0"/>
    <xf numFmtId="202" fontId="32" fillId="0" borderId="0"/>
    <xf numFmtId="202" fontId="32" fillId="0" borderId="0"/>
    <xf numFmtId="39" fontId="25" fillId="0" borderId="0"/>
    <xf numFmtId="39" fontId="25" fillId="0" borderId="0"/>
    <xf numFmtId="0" fontId="25" fillId="0" borderId="0"/>
    <xf numFmtId="196" fontId="1" fillId="0" borderId="0"/>
    <xf numFmtId="186" fontId="32" fillId="0" borderId="0"/>
    <xf numFmtId="186" fontId="1" fillId="0" borderId="0"/>
    <xf numFmtId="39" fontId="25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0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186" fontId="54" fillId="0" borderId="0"/>
    <xf numFmtId="186" fontId="1" fillId="0" borderId="0"/>
    <xf numFmtId="186" fontId="64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186" fontId="58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39" fontId="25" fillId="0" borderId="0"/>
    <xf numFmtId="186" fontId="32" fillId="0" borderId="0"/>
    <xf numFmtId="39" fontId="25" fillId="0" borderId="0"/>
    <xf numFmtId="39" fontId="25" fillId="0" borderId="0"/>
    <xf numFmtId="39" fontId="25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200" fontId="58" fillId="0" borderId="0"/>
    <xf numFmtId="43" fontId="31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39" fontId="25" fillId="0" borderId="0"/>
    <xf numFmtId="186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0" fontId="54" fillId="0" borderId="0"/>
    <xf numFmtId="0" fontId="54" fillId="0" borderId="0"/>
    <xf numFmtId="0" fontId="54" fillId="0" borderId="0"/>
    <xf numFmtId="204" fontId="54" fillId="0" borderId="0"/>
    <xf numFmtId="204" fontId="54" fillId="0" borderId="0"/>
    <xf numFmtId="204" fontId="54" fillId="0" borderId="0"/>
    <xf numFmtId="204" fontId="54" fillId="0" borderId="0"/>
    <xf numFmtId="193" fontId="54" fillId="0" borderId="0"/>
    <xf numFmtId="0" fontId="54" fillId="0" borderId="0"/>
    <xf numFmtId="0" fontId="54" fillId="0" borderId="0"/>
    <xf numFmtId="0" fontId="54" fillId="0" borderId="0"/>
    <xf numFmtId="193" fontId="54" fillId="0" borderId="0"/>
    <xf numFmtId="193" fontId="54" fillId="0" borderId="0"/>
    <xf numFmtId="186" fontId="59" fillId="0" borderId="0"/>
    <xf numFmtId="186" fontId="54" fillId="0" borderId="0"/>
    <xf numFmtId="186" fontId="54" fillId="0" borderId="0"/>
    <xf numFmtId="186" fontId="61" fillId="0" borderId="0"/>
    <xf numFmtId="197" fontId="25" fillId="0" borderId="0"/>
    <xf numFmtId="197" fontId="25" fillId="0" borderId="0"/>
    <xf numFmtId="186" fontId="64" fillId="0" borderId="0"/>
    <xf numFmtId="186" fontId="32" fillId="0" borderId="0"/>
    <xf numFmtId="186" fontId="32" fillId="0" borderId="0"/>
    <xf numFmtId="186" fontId="32" fillId="0" borderId="0"/>
    <xf numFmtId="186" fontId="64" fillId="0" borderId="0"/>
    <xf numFmtId="186" fontId="64" fillId="0" borderId="0"/>
    <xf numFmtId="186" fontId="64" fillId="0" borderId="0"/>
    <xf numFmtId="186" fontId="64" fillId="0" borderId="0"/>
    <xf numFmtId="186" fontId="64" fillId="0" borderId="0"/>
    <xf numFmtId="186" fontId="64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58" fillId="0" borderId="0"/>
    <xf numFmtId="186" fontId="1" fillId="0" borderId="0"/>
    <xf numFmtId="39" fontId="25" fillId="0" borderId="0"/>
    <xf numFmtId="186" fontId="31" fillId="0" borderId="0"/>
    <xf numFmtId="39" fontId="25" fillId="0" borderId="0"/>
    <xf numFmtId="205" fontId="25" fillId="0" borderId="0"/>
    <xf numFmtId="186" fontId="32" fillId="0" borderId="0"/>
    <xf numFmtId="186" fontId="32" fillId="0" borderId="0"/>
    <xf numFmtId="186" fontId="32" fillId="0" borderId="0"/>
    <xf numFmtId="43" fontId="60" fillId="0" borderId="0"/>
    <xf numFmtId="186" fontId="58" fillId="0" borderId="0"/>
    <xf numFmtId="186" fontId="58" fillId="0" borderId="0"/>
    <xf numFmtId="186" fontId="58" fillId="0" borderId="0"/>
    <xf numFmtId="186" fontId="62" fillId="0" borderId="0"/>
    <xf numFmtId="186" fontId="62" fillId="0" borderId="0"/>
    <xf numFmtId="186" fontId="62" fillId="0" borderId="0"/>
    <xf numFmtId="186" fontId="62" fillId="0" borderId="0"/>
    <xf numFmtId="186" fontId="58" fillId="0" borderId="0"/>
    <xf numFmtId="43" fontId="65" fillId="0" borderId="0"/>
    <xf numFmtId="43" fontId="65" fillId="0" borderId="0"/>
    <xf numFmtId="43" fontId="62" fillId="0" borderId="0"/>
    <xf numFmtId="43" fontId="65" fillId="0" borderId="0"/>
    <xf numFmtId="186" fontId="62" fillId="0" borderId="0"/>
    <xf numFmtId="186" fontId="65" fillId="0" borderId="0"/>
    <xf numFmtId="186" fontId="65" fillId="0" borderId="0"/>
    <xf numFmtId="186" fontId="62" fillId="0" borderId="0"/>
    <xf numFmtId="186" fontId="65" fillId="0" borderId="0"/>
    <xf numFmtId="43" fontId="61" fillId="0" borderId="0"/>
    <xf numFmtId="43" fontId="54" fillId="0" borderId="0"/>
    <xf numFmtId="43" fontId="54" fillId="0" borderId="0"/>
    <xf numFmtId="43" fontId="65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54" fillId="0" borderId="0"/>
    <xf numFmtId="43" fontId="54" fillId="0" borderId="0"/>
    <xf numFmtId="43" fontId="62" fillId="0" borderId="0"/>
    <xf numFmtId="186" fontId="1" fillId="0" borderId="0"/>
    <xf numFmtId="186" fontId="1" fillId="0" borderId="0"/>
    <xf numFmtId="186" fontId="54" fillId="0" borderId="0"/>
    <xf numFmtId="186" fontId="25" fillId="0" borderId="0"/>
    <xf numFmtId="39" fontId="25" fillId="0" borderId="0"/>
    <xf numFmtId="39" fontId="25" fillId="0" borderId="0"/>
    <xf numFmtId="43" fontId="54" fillId="0" borderId="0"/>
    <xf numFmtId="43" fontId="62" fillId="0" borderId="0"/>
    <xf numFmtId="186" fontId="54" fillId="0" borderId="0"/>
    <xf numFmtId="43" fontId="62" fillId="0" borderId="0"/>
    <xf numFmtId="186" fontId="32" fillId="0" borderId="0"/>
    <xf numFmtId="43" fontId="54" fillId="0" borderId="0"/>
    <xf numFmtId="43" fontId="1" fillId="0" borderId="0"/>
    <xf numFmtId="43" fontId="31" fillId="0" borderId="0"/>
    <xf numFmtId="43" fontId="31" fillId="0" borderId="0"/>
    <xf numFmtId="43" fontId="31" fillId="0" borderId="0"/>
    <xf numFmtId="43" fontId="63" fillId="0" borderId="0"/>
    <xf numFmtId="43" fontId="65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63" fillId="0" borderId="0"/>
    <xf numFmtId="43" fontId="31" fillId="0" borderId="0"/>
    <xf numFmtId="43" fontId="31" fillId="0" borderId="0"/>
    <xf numFmtId="43" fontId="31" fillId="0" borderId="0"/>
    <xf numFmtId="43" fontId="31" fillId="0" borderId="0"/>
    <xf numFmtId="206" fontId="66" fillId="0" borderId="0"/>
    <xf numFmtId="207" fontId="66" fillId="0" borderId="0"/>
    <xf numFmtId="208" fontId="40" fillId="0" borderId="0"/>
    <xf numFmtId="208" fontId="40" fillId="0" borderId="0"/>
    <xf numFmtId="208" fontId="40" fillId="0" borderId="0"/>
    <xf numFmtId="3" fontId="67" fillId="0" borderId="0"/>
    <xf numFmtId="0" fontId="68" fillId="0" borderId="0">
      <alignment horizontal="left"/>
    </xf>
    <xf numFmtId="0" fontId="69" fillId="0" borderId="0">
      <alignment horizontal="left"/>
    </xf>
    <xf numFmtId="0" fontId="70" fillId="0" borderId="0"/>
    <xf numFmtId="0" fontId="71" fillId="0" borderId="0">
      <alignment horizontal="left"/>
    </xf>
    <xf numFmtId="209" fontId="52" fillId="56" borderId="26">
      <alignment horizontal="right"/>
    </xf>
    <xf numFmtId="209" fontId="52" fillId="56" borderId="26">
      <alignment horizontal="right"/>
    </xf>
    <xf numFmtId="0" fontId="25" fillId="0" borderId="0"/>
    <xf numFmtId="210" fontId="63" fillId="0" borderId="0"/>
    <xf numFmtId="210" fontId="31" fillId="0" borderId="0"/>
    <xf numFmtId="0" fontId="67" fillId="0" borderId="0"/>
    <xf numFmtId="211" fontId="40" fillId="0" borderId="0"/>
    <xf numFmtId="211" fontId="40" fillId="0" borderId="0"/>
    <xf numFmtId="211" fontId="40" fillId="0" borderId="0"/>
    <xf numFmtId="212" fontId="72" fillId="57" borderId="0">
      <protection hidden="1"/>
    </xf>
    <xf numFmtId="0" fontId="73" fillId="0" borderId="0">
      <alignment horizontal="left"/>
    </xf>
    <xf numFmtId="0" fontId="73" fillId="0" borderId="0"/>
    <xf numFmtId="0" fontId="73" fillId="0" borderId="0"/>
    <xf numFmtId="0" fontId="74" fillId="0" borderId="0"/>
    <xf numFmtId="0" fontId="74" fillId="0" borderId="0">
      <alignment horizontal="left"/>
    </xf>
    <xf numFmtId="0" fontId="73" fillId="0" borderId="0"/>
    <xf numFmtId="47" fontId="75" fillId="0" borderId="0">
      <alignment horizontal="center"/>
    </xf>
    <xf numFmtId="14" fontId="75" fillId="0" borderId="0">
      <alignment horizontal="center"/>
    </xf>
    <xf numFmtId="14" fontId="76" fillId="0" borderId="0"/>
    <xf numFmtId="164" fontId="40" fillId="0" borderId="0"/>
    <xf numFmtId="164" fontId="40" fillId="0" borderId="0"/>
    <xf numFmtId="0" fontId="7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8" fillId="0" borderId="0">
      <alignment horizontal="left"/>
    </xf>
    <xf numFmtId="213" fontId="58" fillId="0" borderId="0"/>
    <xf numFmtId="0" fontId="79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80" fillId="0" borderId="0"/>
    <xf numFmtId="0" fontId="81" fillId="0" borderId="0">
      <alignment horizontal="left" vertical="top" wrapText="1"/>
    </xf>
    <xf numFmtId="0" fontId="82" fillId="0" borderId="0">
      <alignment horizontal="left"/>
    </xf>
    <xf numFmtId="0" fontId="83" fillId="0" borderId="0">
      <alignment horizontal="left"/>
    </xf>
    <xf numFmtId="0" fontId="84" fillId="0" borderId="0">
      <alignment horizontal="left"/>
    </xf>
    <xf numFmtId="0" fontId="84" fillId="0" borderId="0">
      <alignment horizontal="left"/>
    </xf>
    <xf numFmtId="0" fontId="84" fillId="0" borderId="0">
      <alignment horizontal="left"/>
    </xf>
    <xf numFmtId="0" fontId="85" fillId="0" borderId="13">
      <alignment horizontal="center" vertical="justify" wrapText="1"/>
    </xf>
    <xf numFmtId="0" fontId="85" fillId="0" borderId="13">
      <alignment horizontal="centerContinuous" vertical="justify" wrapText="1"/>
    </xf>
    <xf numFmtId="0" fontId="66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>
      <alignment vertical="justify" wrapText="1"/>
    </xf>
    <xf numFmtId="0" fontId="58" fillId="0" borderId="0">
      <alignment vertical="justify" wrapText="1"/>
    </xf>
    <xf numFmtId="0" fontId="86" fillId="9" borderId="0"/>
    <xf numFmtId="0" fontId="87" fillId="9" borderId="0"/>
    <xf numFmtId="0" fontId="87" fillId="9" borderId="0"/>
    <xf numFmtId="0" fontId="87" fillId="9" borderId="0"/>
    <xf numFmtId="0" fontId="87" fillId="9" borderId="0"/>
    <xf numFmtId="0" fontId="87" fillId="9" borderId="0"/>
    <xf numFmtId="0" fontId="87" fillId="9" borderId="0"/>
    <xf numFmtId="0" fontId="86" fillId="9" borderId="0"/>
    <xf numFmtId="0" fontId="86" fillId="9" borderId="0"/>
    <xf numFmtId="0" fontId="86" fillId="9" borderId="0"/>
    <xf numFmtId="0" fontId="86" fillId="9" borderId="0"/>
    <xf numFmtId="0" fontId="86" fillId="9" borderId="0"/>
    <xf numFmtId="0" fontId="87" fillId="9" borderId="0"/>
    <xf numFmtId="38" fontId="88" fillId="58" borderId="0"/>
    <xf numFmtId="0" fontId="89" fillId="0" borderId="0">
      <alignment horizontal="left"/>
    </xf>
    <xf numFmtId="0" fontId="89" fillId="0" borderId="0">
      <alignment horizontal="left"/>
    </xf>
    <xf numFmtId="0" fontId="89" fillId="0" borderId="0">
      <alignment horizontal="left"/>
    </xf>
    <xf numFmtId="0" fontId="90" fillId="0" borderId="27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1" fillId="0" borderId="14"/>
    <xf numFmtId="0" fontId="92" fillId="0" borderId="14"/>
    <xf numFmtId="0" fontId="92" fillId="0" borderId="14"/>
    <xf numFmtId="0" fontId="92" fillId="0" borderId="14"/>
    <xf numFmtId="0" fontId="92" fillId="0" borderId="14"/>
    <xf numFmtId="0" fontId="92" fillId="0" borderId="14"/>
    <xf numFmtId="0" fontId="92" fillId="0" borderId="14"/>
    <xf numFmtId="0" fontId="91" fillId="0" borderId="14"/>
    <xf numFmtId="0" fontId="91" fillId="0" borderId="14"/>
    <xf numFmtId="0" fontId="91" fillId="0" borderId="14"/>
    <xf numFmtId="0" fontId="91" fillId="0" borderId="14"/>
    <xf numFmtId="0" fontId="91" fillId="0" borderId="14"/>
    <xf numFmtId="0" fontId="92" fillId="0" borderId="14"/>
    <xf numFmtId="0" fontId="93" fillId="0" borderId="0">
      <alignment horizontal="left"/>
    </xf>
    <xf numFmtId="0" fontId="94" fillId="0" borderId="24">
      <alignment horizontal="left" vertical="top"/>
    </xf>
    <xf numFmtId="0" fontId="95" fillId="0" borderId="15"/>
    <xf numFmtId="0" fontId="96" fillId="0" borderId="15"/>
    <xf numFmtId="0" fontId="96" fillId="0" borderId="15"/>
    <xf numFmtId="0" fontId="96" fillId="0" borderId="15"/>
    <xf numFmtId="0" fontId="96" fillId="0" borderId="15"/>
    <xf numFmtId="0" fontId="96" fillId="0" borderId="15"/>
    <xf numFmtId="0" fontId="96" fillId="0" borderId="15"/>
    <xf numFmtId="0" fontId="95" fillId="0" borderId="15"/>
    <xf numFmtId="0" fontId="95" fillId="0" borderId="15"/>
    <xf numFmtId="0" fontId="95" fillId="0" borderId="15"/>
    <xf numFmtId="0" fontId="95" fillId="0" borderId="15"/>
    <xf numFmtId="0" fontId="95" fillId="0" borderId="15"/>
    <xf numFmtId="0" fontId="96" fillId="0" borderId="15"/>
    <xf numFmtId="0" fontId="97" fillId="0" borderId="0">
      <alignment horizontal="left"/>
    </xf>
    <xf numFmtId="0" fontId="97" fillId="0" borderId="0">
      <alignment horizontal="left"/>
    </xf>
    <xf numFmtId="0" fontId="98" fillId="0" borderId="24">
      <alignment horizontal="left" vertical="top"/>
    </xf>
    <xf numFmtId="0" fontId="99" fillId="0" borderId="16"/>
    <xf numFmtId="0" fontId="100" fillId="0" borderId="16"/>
    <xf numFmtId="0" fontId="100" fillId="0" borderId="16"/>
    <xf numFmtId="0" fontId="100" fillId="0" borderId="16"/>
    <xf numFmtId="0" fontId="100" fillId="0" borderId="16"/>
    <xf numFmtId="0" fontId="100" fillId="0" borderId="16"/>
    <xf numFmtId="0" fontId="100" fillId="0" borderId="16"/>
    <xf numFmtId="0" fontId="99" fillId="0" borderId="16"/>
    <xf numFmtId="0" fontId="99" fillId="0" borderId="16"/>
    <xf numFmtId="0" fontId="99" fillId="0" borderId="16"/>
    <xf numFmtId="0" fontId="99" fillId="0" borderId="16"/>
    <xf numFmtId="0" fontId="99" fillId="0" borderId="16"/>
    <xf numFmtId="0" fontId="100" fillId="0" borderId="16"/>
    <xf numFmtId="0" fontId="101" fillId="0" borderId="0">
      <alignment horizontal="left"/>
    </xf>
    <xf numFmtId="0" fontId="99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100" fillId="0" borderId="0"/>
    <xf numFmtId="214" fontId="102" fillId="0" borderId="28">
      <alignment horizontal="left"/>
    </xf>
    <xf numFmtId="215" fontId="103" fillId="0" borderId="56">
      <alignment horizontal="left"/>
    </xf>
    <xf numFmtId="0" fontId="104" fillId="0" borderId="29">
      <alignment horizontal="right"/>
    </xf>
    <xf numFmtId="0" fontId="102" fillId="1" borderId="56">
      <alignment horizontal="left"/>
    </xf>
    <xf numFmtId="216" fontId="51" fillId="0" borderId="0"/>
    <xf numFmtId="10" fontId="88" fillId="59" borderId="13"/>
    <xf numFmtId="0" fontId="105" fillId="12" borderId="17"/>
    <xf numFmtId="0" fontId="106" fillId="12" borderId="17"/>
    <xf numFmtId="0" fontId="106" fillId="12" borderId="17"/>
    <xf numFmtId="0" fontId="106" fillId="12" borderId="17"/>
    <xf numFmtId="0" fontId="106" fillId="12" borderId="17"/>
    <xf numFmtId="0" fontId="106" fillId="12" borderId="17"/>
    <xf numFmtId="0" fontId="106" fillId="12" borderId="17"/>
    <xf numFmtId="0" fontId="105" fillId="12" borderId="17"/>
    <xf numFmtId="0" fontId="105" fillId="12" borderId="17"/>
    <xf numFmtId="0" fontId="105" fillId="12" borderId="17"/>
    <xf numFmtId="0" fontId="105" fillId="12" borderId="17"/>
    <xf numFmtId="0" fontId="105" fillId="12" borderId="17"/>
    <xf numFmtId="0" fontId="106" fillId="12" borderId="17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7" fillId="0" borderId="19"/>
    <xf numFmtId="0" fontId="108" fillId="0" borderId="19"/>
    <xf numFmtId="0" fontId="108" fillId="0" borderId="19"/>
    <xf numFmtId="0" fontId="108" fillId="0" borderId="19"/>
    <xf numFmtId="0" fontId="108" fillId="0" borderId="19"/>
    <xf numFmtId="0" fontId="108" fillId="0" borderId="19"/>
    <xf numFmtId="0" fontId="108" fillId="0" borderId="19"/>
    <xf numFmtId="0" fontId="107" fillId="0" borderId="19"/>
    <xf numFmtId="0" fontId="107" fillId="0" borderId="19"/>
    <xf numFmtId="0" fontId="107" fillId="0" borderId="19"/>
    <xf numFmtId="0" fontId="107" fillId="0" borderId="19"/>
    <xf numFmtId="0" fontId="107" fillId="0" borderId="19"/>
    <xf numFmtId="0" fontId="108" fillId="0" borderId="19"/>
    <xf numFmtId="37" fontId="25" fillId="0" borderId="0"/>
    <xf numFmtId="17" fontId="109" fillId="0" borderId="0">
      <alignment horizontal="center"/>
    </xf>
    <xf numFmtId="217" fontId="58" fillId="0" borderId="0">
      <alignment horizontal="center"/>
    </xf>
    <xf numFmtId="217" fontId="58" fillId="0" borderId="0">
      <alignment horizontal="center"/>
    </xf>
    <xf numFmtId="218" fontId="58" fillId="0" borderId="0"/>
    <xf numFmtId="218" fontId="58" fillId="0" borderId="0"/>
    <xf numFmtId="219" fontId="58" fillId="0" borderId="0"/>
    <xf numFmtId="219" fontId="58" fillId="0" borderId="0"/>
    <xf numFmtId="0" fontId="110" fillId="0" borderId="0"/>
    <xf numFmtId="0" fontId="25" fillId="0" borderId="0"/>
    <xf numFmtId="0" fontId="25" fillId="0" borderId="0"/>
    <xf numFmtId="0" fontId="111" fillId="11" borderId="0"/>
    <xf numFmtId="0" fontId="112" fillId="11" borderId="0"/>
    <xf numFmtId="0" fontId="112" fillId="11" borderId="0"/>
    <xf numFmtId="0" fontId="112" fillId="11" borderId="0"/>
    <xf numFmtId="0" fontId="112" fillId="11" borderId="0"/>
    <xf numFmtId="0" fontId="112" fillId="11" borderId="0"/>
    <xf numFmtId="0" fontId="112" fillId="11" borderId="0"/>
    <xf numFmtId="0" fontId="111" fillId="11" borderId="0"/>
    <xf numFmtId="0" fontId="111" fillId="11" borderId="0"/>
    <xf numFmtId="0" fontId="111" fillId="11" borderId="0"/>
    <xf numFmtId="0" fontId="111" fillId="11" borderId="0"/>
    <xf numFmtId="0" fontId="111" fillId="11" borderId="0"/>
    <xf numFmtId="0" fontId="112" fillId="11" borderId="0"/>
    <xf numFmtId="37" fontId="113" fillId="0" borderId="0"/>
    <xf numFmtId="37" fontId="113" fillId="0" borderId="0"/>
    <xf numFmtId="220" fontId="114" fillId="0" borderId="0"/>
    <xf numFmtId="221" fontId="66" fillId="0" borderId="0"/>
    <xf numFmtId="222" fontId="58" fillId="0" borderId="0"/>
    <xf numFmtId="222" fontId="58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25" fillId="0" borderId="0"/>
    <xf numFmtId="0" fontId="2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9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8" fillId="0" borderId="0"/>
    <xf numFmtId="0" fontId="58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65" fillId="0" borderId="0"/>
    <xf numFmtId="0" fontId="6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65" fillId="0" borderId="0"/>
    <xf numFmtId="0" fontId="6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2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25" fillId="0" borderId="0"/>
    <xf numFmtId="0" fontId="32" fillId="0" borderId="0"/>
    <xf numFmtId="0" fontId="25" fillId="0" borderId="0"/>
    <xf numFmtId="0" fontId="25" fillId="0" borderId="0"/>
    <xf numFmtId="0" fontId="3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2" fillId="0" borderId="0"/>
    <xf numFmtId="0" fontId="32" fillId="0" borderId="0"/>
    <xf numFmtId="0" fontId="25" fillId="0" borderId="0"/>
    <xf numFmtId="0" fontId="32" fillId="0" borderId="0"/>
    <xf numFmtId="0" fontId="32" fillId="0" borderId="0"/>
    <xf numFmtId="0" fontId="2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5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25" fillId="0" borderId="0"/>
    <xf numFmtId="0" fontId="25" fillId="0" borderId="0"/>
    <xf numFmtId="0" fontId="32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55" fillId="0" borderId="0"/>
    <xf numFmtId="0" fontId="55" fillId="0" borderId="0"/>
    <xf numFmtId="0" fontId="5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5" fillId="0" borderId="0"/>
    <xf numFmtId="0" fontId="32" fillId="0" borderId="0"/>
    <xf numFmtId="0" fontId="6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32" fillId="0" borderId="0"/>
    <xf numFmtId="0" fontId="32" fillId="0" borderId="0"/>
    <xf numFmtId="0" fontId="1" fillId="0" borderId="0"/>
    <xf numFmtId="0" fontId="25" fillId="0" borderId="0"/>
    <xf numFmtId="0" fontId="25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0" fontId="25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32" fillId="0" borderId="0"/>
    <xf numFmtId="0" fontId="6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5" fillId="0" borderId="0"/>
    <xf numFmtId="0" fontId="25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5" fillId="0" borderId="0"/>
    <xf numFmtId="0" fontId="25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3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0" fillId="0" borderId="0"/>
    <xf numFmtId="0" fontId="3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1" fillId="0" borderId="0"/>
    <xf numFmtId="0" fontId="31" fillId="0" borderId="0"/>
    <xf numFmtId="0" fontId="65" fillId="0" borderId="0"/>
    <xf numFmtId="0" fontId="6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65" fillId="0" borderId="0"/>
    <xf numFmtId="0" fontId="65" fillId="0" borderId="0"/>
    <xf numFmtId="0" fontId="65" fillId="0" borderId="0"/>
    <xf numFmtId="0" fontId="32" fillId="0" borderId="0"/>
    <xf numFmtId="1" fontId="1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9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8" fillId="0" borderId="0"/>
    <xf numFmtId="0" fontId="5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23" fontId="58" fillId="0" borderId="0"/>
    <xf numFmtId="223" fontId="58" fillId="0" borderId="0"/>
    <xf numFmtId="224" fontId="58" fillId="0" borderId="0"/>
    <xf numFmtId="224" fontId="58" fillId="0" borderId="0"/>
    <xf numFmtId="225" fontId="58" fillId="0" borderId="0">
      <alignment vertical="justify" wrapText="1"/>
    </xf>
    <xf numFmtId="225" fontId="58" fillId="0" borderId="0">
      <alignment vertical="justify" wrapText="1"/>
    </xf>
    <xf numFmtId="0" fontId="117" fillId="0" borderId="0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64" fillId="15" borderId="21"/>
    <xf numFmtId="0" fontId="64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64" fillId="15" borderId="21"/>
    <xf numFmtId="0" fontId="32" fillId="15" borderId="21"/>
    <xf numFmtId="0" fontId="64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32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31" fillId="15" borderId="21"/>
    <xf numFmtId="0" fontId="31" fillId="15" borderId="21"/>
    <xf numFmtId="0" fontId="31" fillId="15" borderId="21"/>
    <xf numFmtId="0" fontId="31" fillId="15" borderId="21"/>
    <xf numFmtId="0" fontId="31" fillId="15" borderId="21"/>
    <xf numFmtId="0" fontId="31" fillId="15" borderId="21"/>
    <xf numFmtId="0" fontId="32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" fillId="15" borderId="21"/>
    <xf numFmtId="0" fontId="118" fillId="13" borderId="18"/>
    <xf numFmtId="0" fontId="119" fillId="13" borderId="18"/>
    <xf numFmtId="0" fontId="119" fillId="13" borderId="18"/>
    <xf numFmtId="0" fontId="119" fillId="13" borderId="18"/>
    <xf numFmtId="0" fontId="119" fillId="13" borderId="18"/>
    <xf numFmtId="0" fontId="119" fillId="13" borderId="18"/>
    <xf numFmtId="0" fontId="119" fillId="13" borderId="18"/>
    <xf numFmtId="0" fontId="118" fillId="13" borderId="18"/>
    <xf numFmtId="0" fontId="118" fillId="13" borderId="18"/>
    <xf numFmtId="0" fontId="118" fillId="13" borderId="18"/>
    <xf numFmtId="0" fontId="118" fillId="13" borderId="18"/>
    <xf numFmtId="0" fontId="118" fillId="13" borderId="18"/>
    <xf numFmtId="0" fontId="119" fillId="13" borderId="18"/>
    <xf numFmtId="0" fontId="120" fillId="0" borderId="0">
      <alignment horizontal="left"/>
    </xf>
    <xf numFmtId="226" fontId="52" fillId="56" borderId="0">
      <protection locked="0"/>
    </xf>
    <xf numFmtId="226" fontId="52" fillId="56" borderId="0">
      <protection locked="0"/>
    </xf>
    <xf numFmtId="5" fontId="52" fillId="56" borderId="0">
      <alignment vertical="top"/>
    </xf>
    <xf numFmtId="5" fontId="52" fillId="56" borderId="0">
      <alignment vertical="top"/>
    </xf>
    <xf numFmtId="227" fontId="52" fillId="0" borderId="0"/>
    <xf numFmtId="227" fontId="52" fillId="0" borderId="0"/>
    <xf numFmtId="0" fontId="25" fillId="0" borderId="0"/>
    <xf numFmtId="0" fontId="25" fillId="0" borderId="0"/>
    <xf numFmtId="10" fontId="25" fillId="0" borderId="0"/>
    <xf numFmtId="10" fontId="25" fillId="0" borderId="0"/>
    <xf numFmtId="10" fontId="25" fillId="0" borderId="0"/>
    <xf numFmtId="9" fontId="25" fillId="0" borderId="0"/>
    <xf numFmtId="9" fontId="25" fillId="0" borderId="0"/>
    <xf numFmtId="9" fontId="25" fillId="0" borderId="0"/>
    <xf numFmtId="9" fontId="25" fillId="0" borderId="0"/>
    <xf numFmtId="9" fontId="25" fillId="0" borderId="0"/>
    <xf numFmtId="9" fontId="31" fillId="0" borderId="0"/>
    <xf numFmtId="9" fontId="31" fillId="0" borderId="0"/>
    <xf numFmtId="9" fontId="31" fillId="0" borderId="0"/>
    <xf numFmtId="9" fontId="31" fillId="0" borderId="0"/>
    <xf numFmtId="9" fontId="31" fillId="0" borderId="0"/>
    <xf numFmtId="9" fontId="59" fillId="0" borderId="0"/>
    <xf numFmtId="9" fontId="25" fillId="0" borderId="0"/>
    <xf numFmtId="9" fontId="25" fillId="0" borderId="0"/>
    <xf numFmtId="9" fontId="25" fillId="0" borderId="0"/>
    <xf numFmtId="9" fontId="25" fillId="0" borderId="0"/>
    <xf numFmtId="9" fontId="25" fillId="0" borderId="0"/>
    <xf numFmtId="9" fontId="58" fillId="0" borderId="0"/>
    <xf numFmtId="9" fontId="25" fillId="0" borderId="0"/>
    <xf numFmtId="9" fontId="25" fillId="0" borderId="0"/>
    <xf numFmtId="9" fontId="25" fillId="0" borderId="0"/>
    <xf numFmtId="9" fontId="25" fillId="0" borderId="0"/>
    <xf numFmtId="9" fontId="25" fillId="0" borderId="0"/>
    <xf numFmtId="9" fontId="58" fillId="0" borderId="0"/>
    <xf numFmtId="9" fontId="58" fillId="0" borderId="0"/>
    <xf numFmtId="9" fontId="54" fillId="0" borderId="0"/>
    <xf numFmtId="9" fontId="62" fillId="0" borderId="0"/>
    <xf numFmtId="9" fontId="25" fillId="0" borderId="0"/>
    <xf numFmtId="9" fontId="25" fillId="0" borderId="0"/>
    <xf numFmtId="9" fontId="25" fillId="0" borderId="0"/>
    <xf numFmtId="9" fontId="1" fillId="0" borderId="0"/>
    <xf numFmtId="9" fontId="25" fillId="0" borderId="0"/>
    <xf numFmtId="9" fontId="54" fillId="0" borderId="0"/>
    <xf numFmtId="9" fontId="54" fillId="0" borderId="0"/>
    <xf numFmtId="9" fontId="54" fillId="0" borderId="0"/>
    <xf numFmtId="9" fontId="58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54" fillId="0" borderId="0"/>
    <xf numFmtId="9" fontId="62" fillId="0" borderId="0"/>
    <xf numFmtId="9" fontId="63" fillId="0" borderId="0"/>
    <xf numFmtId="9" fontId="31" fillId="0" borderId="0"/>
    <xf numFmtId="9" fontId="31" fillId="0" borderId="0"/>
    <xf numFmtId="9" fontId="25" fillId="0" borderId="0"/>
    <xf numFmtId="9" fontId="31" fillId="0" borderId="0"/>
    <xf numFmtId="9" fontId="31" fillId="0" borderId="0"/>
    <xf numFmtId="9" fontId="31" fillId="0" borderId="0"/>
    <xf numFmtId="9" fontId="25" fillId="0" borderId="0"/>
    <xf numFmtId="9" fontId="58" fillId="0" borderId="0"/>
    <xf numFmtId="9" fontId="58" fillId="0" borderId="0"/>
    <xf numFmtId="9" fontId="25" fillId="0" borderId="0"/>
    <xf numFmtId="9" fontId="58" fillId="0" borderId="0"/>
    <xf numFmtId="9" fontId="58" fillId="0" borderId="0"/>
    <xf numFmtId="9" fontId="58" fillId="0" borderId="0"/>
    <xf numFmtId="9" fontId="25" fillId="0" borderId="0"/>
    <xf numFmtId="9" fontId="62" fillId="0" borderId="0"/>
    <xf numFmtId="9" fontId="62" fillId="0" borderId="0"/>
    <xf numFmtId="9" fontId="62" fillId="0" borderId="0"/>
    <xf numFmtId="9" fontId="54" fillId="0" borderId="0"/>
    <xf numFmtId="9" fontId="31" fillId="0" borderId="0"/>
    <xf numFmtId="9" fontId="31" fillId="0" borderId="0"/>
    <xf numFmtId="9" fontId="31" fillId="0" borderId="0"/>
    <xf numFmtId="9" fontId="5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37" fontId="121" fillId="0" borderId="0"/>
    <xf numFmtId="1" fontId="25" fillId="0" borderId="92">
      <alignment horizontal="center" vertical="center"/>
    </xf>
    <xf numFmtId="1" fontId="25" fillId="0" borderId="92">
      <alignment horizontal="center" vertical="center"/>
    </xf>
    <xf numFmtId="1" fontId="25" fillId="0" borderId="92">
      <alignment horizontal="center" vertical="center"/>
    </xf>
    <xf numFmtId="228" fontId="122" fillId="0" borderId="0">
      <alignment horizontal="left"/>
    </xf>
    <xf numFmtId="0" fontId="83" fillId="0" borderId="30">
      <alignment vertical="center"/>
    </xf>
    <xf numFmtId="4" fontId="123" fillId="60" borderId="57">
      <alignment vertical="center"/>
    </xf>
    <xf numFmtId="4" fontId="124" fillId="61" borderId="57">
      <alignment vertical="center"/>
    </xf>
    <xf numFmtId="4" fontId="123" fillId="61" borderId="57">
      <alignment horizontal="left" vertical="center" indent="1"/>
    </xf>
    <xf numFmtId="0" fontId="123" fillId="61" borderId="57">
      <alignment horizontal="left" vertical="top" indent="1"/>
    </xf>
    <xf numFmtId="4" fontId="123" fillId="62" borderId="0">
      <alignment horizontal="left" vertical="center" indent="1"/>
    </xf>
    <xf numFmtId="4" fontId="76" fillId="43" borderId="57">
      <alignment horizontal="right" vertical="center"/>
    </xf>
    <xf numFmtId="4" fontId="76" fillId="49" borderId="57">
      <alignment horizontal="right" vertical="center"/>
    </xf>
    <xf numFmtId="4" fontId="76" fillId="63" borderId="57">
      <alignment horizontal="right" vertical="center"/>
    </xf>
    <xf numFmtId="4" fontId="76" fillId="51" borderId="57">
      <alignment horizontal="right" vertical="center"/>
    </xf>
    <xf numFmtId="4" fontId="76" fillId="55" borderId="57">
      <alignment horizontal="right" vertical="center"/>
    </xf>
    <xf numFmtId="4" fontId="76" fillId="64" borderId="57">
      <alignment horizontal="right" vertical="center"/>
    </xf>
    <xf numFmtId="4" fontId="76" fillId="65" borderId="57">
      <alignment horizontal="right" vertical="center"/>
    </xf>
    <xf numFmtId="4" fontId="76" fillId="66" borderId="57">
      <alignment horizontal="right" vertical="center"/>
    </xf>
    <xf numFmtId="4" fontId="76" fillId="50" borderId="57">
      <alignment horizontal="right" vertical="center"/>
    </xf>
    <xf numFmtId="4" fontId="123" fillId="67" borderId="31">
      <alignment horizontal="left" vertical="center" indent="1"/>
    </xf>
    <xf numFmtId="4" fontId="76" fillId="68" borderId="0">
      <alignment horizontal="left" vertical="center" indent="1"/>
    </xf>
    <xf numFmtId="4" fontId="125" fillId="69" borderId="0">
      <alignment horizontal="left" vertical="center" indent="1"/>
    </xf>
    <xf numFmtId="4" fontId="76" fillId="70" borderId="57">
      <alignment horizontal="right" vertical="center"/>
    </xf>
    <xf numFmtId="4" fontId="76" fillId="68" borderId="0">
      <alignment horizontal="left" vertical="center" indent="1"/>
    </xf>
    <xf numFmtId="4" fontId="76" fillId="62" borderId="0">
      <alignment horizontal="left" vertical="center" indent="1"/>
    </xf>
    <xf numFmtId="0" fontId="25" fillId="69" borderId="57">
      <alignment horizontal="left" vertical="center" indent="1"/>
    </xf>
    <xf numFmtId="0" fontId="25" fillId="69" borderId="57">
      <alignment horizontal="left" vertical="top" indent="1"/>
    </xf>
    <xf numFmtId="0" fontId="25" fillId="62" borderId="57">
      <alignment horizontal="left" vertical="center" indent="1"/>
    </xf>
    <xf numFmtId="0" fontId="25" fillId="62" borderId="57">
      <alignment horizontal="left" vertical="top" indent="1"/>
    </xf>
    <xf numFmtId="0" fontId="25" fillId="71" borderId="57">
      <alignment horizontal="left" vertical="center" indent="1"/>
    </xf>
    <xf numFmtId="0" fontId="25" fillId="71" borderId="57">
      <alignment horizontal="left" vertical="top" indent="1"/>
    </xf>
    <xf numFmtId="0" fontId="25" fillId="72" borderId="57">
      <alignment horizontal="left" vertical="center" indent="1"/>
    </xf>
    <xf numFmtId="0" fontId="25" fillId="72" borderId="57">
      <alignment horizontal="left" vertical="top" indent="1"/>
    </xf>
    <xf numFmtId="4" fontId="76" fillId="59" borderId="57">
      <alignment vertical="center"/>
    </xf>
    <xf numFmtId="4" fontId="126" fillId="59" borderId="57">
      <alignment vertical="center"/>
    </xf>
    <xf numFmtId="4" fontId="76" fillId="59" borderId="57">
      <alignment horizontal="left" vertical="center" indent="1"/>
    </xf>
    <xf numFmtId="0" fontId="76" fillId="59" borderId="57">
      <alignment horizontal="left" vertical="top" indent="1"/>
    </xf>
    <xf numFmtId="4" fontId="76" fillId="68" borderId="57">
      <alignment horizontal="right" vertical="center"/>
    </xf>
    <xf numFmtId="4" fontId="126" fillId="68" borderId="57">
      <alignment horizontal="right" vertical="center"/>
    </xf>
    <xf numFmtId="4" fontId="76" fillId="70" borderId="57">
      <alignment horizontal="left" vertical="center" indent="1"/>
    </xf>
    <xf numFmtId="0" fontId="76" fillId="62" borderId="57">
      <alignment horizontal="left" vertical="top" indent="1"/>
    </xf>
    <xf numFmtId="4" fontId="127" fillId="73" borderId="0">
      <alignment horizontal="left" vertical="center" indent="1"/>
    </xf>
    <xf numFmtId="4" fontId="128" fillId="68" borderId="57">
      <alignment horizontal="right" vertical="center"/>
    </xf>
    <xf numFmtId="0" fontId="129" fillId="0" borderId="0">
      <alignment horizontal="left"/>
    </xf>
    <xf numFmtId="0" fontId="130" fillId="74" borderId="0"/>
    <xf numFmtId="0" fontId="25" fillId="0" borderId="0"/>
    <xf numFmtId="0" fontId="25" fillId="0" borderId="0"/>
    <xf numFmtId="0" fontId="130" fillId="74" borderId="0"/>
    <xf numFmtId="0" fontId="25" fillId="59" borderId="0"/>
    <xf numFmtId="0" fontId="25" fillId="59" borderId="0"/>
    <xf numFmtId="3" fontId="25" fillId="0" borderId="0"/>
    <xf numFmtId="3" fontId="25" fillId="0" borderId="0"/>
    <xf numFmtId="0" fontId="130" fillId="74" borderId="0"/>
    <xf numFmtId="0" fontId="25" fillId="59" borderId="0"/>
    <xf numFmtId="0" fontId="25" fillId="59" borderId="0"/>
    <xf numFmtId="3" fontId="25" fillId="0" borderId="0"/>
    <xf numFmtId="3" fontId="25" fillId="0" borderId="0"/>
    <xf numFmtId="0" fontId="25" fillId="75" borderId="0"/>
    <xf numFmtId="0" fontId="25" fillId="75" borderId="0"/>
    <xf numFmtId="0" fontId="130" fillId="75" borderId="0"/>
    <xf numFmtId="3" fontId="25" fillId="0" borderId="0"/>
    <xf numFmtId="3" fontId="25" fillId="0" borderId="0"/>
    <xf numFmtId="3" fontId="130" fillId="76" borderId="0"/>
    <xf numFmtId="3" fontId="130" fillId="76" borderId="0"/>
    <xf numFmtId="3" fontId="25" fillId="0" borderId="0"/>
    <xf numFmtId="3" fontId="25" fillId="0" borderId="0"/>
    <xf numFmtId="3" fontId="130" fillId="77" borderId="0"/>
    <xf numFmtId="3" fontId="130" fillId="77" borderId="0"/>
    <xf numFmtId="0" fontId="25" fillId="0" borderId="0"/>
    <xf numFmtId="0" fontId="25" fillId="0" borderId="0"/>
    <xf numFmtId="3" fontId="25" fillId="58" borderId="0"/>
    <xf numFmtId="3" fontId="25" fillId="58" borderId="0"/>
    <xf numFmtId="0" fontId="25" fillId="77" borderId="0"/>
    <xf numFmtId="0" fontId="25" fillId="77" borderId="0"/>
    <xf numFmtId="4" fontId="25" fillId="58" borderId="0"/>
    <xf numFmtId="4" fontId="25" fillId="58" borderId="0"/>
    <xf numFmtId="3" fontId="131" fillId="61" borderId="53">
      <alignment horizontal="left" vertical="top" wrapText="1"/>
      <protection locked="0"/>
    </xf>
    <xf numFmtId="0" fontId="132" fillId="0" borderId="0">
      <alignment horizontal="center" vertical="center"/>
    </xf>
    <xf numFmtId="43" fontId="40" fillId="0" borderId="0"/>
    <xf numFmtId="0" fontId="25" fillId="0" borderId="0"/>
    <xf numFmtId="0" fontId="25" fillId="0" borderId="0"/>
    <xf numFmtId="43" fontId="40" fillId="0" borderId="0"/>
    <xf numFmtId="43" fontId="40" fillId="0" borderId="0"/>
    <xf numFmtId="40" fontId="133" fillId="0" borderId="0">
      <alignment horizontal="right"/>
    </xf>
    <xf numFmtId="0" fontId="134" fillId="0" borderId="0">
      <alignment horizontal="left"/>
    </xf>
    <xf numFmtId="0" fontId="84" fillId="0" borderId="0">
      <alignment horizontal="left"/>
    </xf>
    <xf numFmtId="0" fontId="97" fillId="0" borderId="0"/>
    <xf numFmtId="0" fontId="97" fillId="0" borderId="0"/>
    <xf numFmtId="0" fontId="93" fillId="0" borderId="0"/>
    <xf numFmtId="0" fontId="84" fillId="0" borderId="0"/>
    <xf numFmtId="0" fontId="135" fillId="0" borderId="0"/>
    <xf numFmtId="0" fontId="136" fillId="0" borderId="0"/>
    <xf numFmtId="0" fontId="136" fillId="0" borderId="0"/>
    <xf numFmtId="0" fontId="137" fillId="0" borderId="0"/>
    <xf numFmtId="0" fontId="137" fillId="0" borderId="0"/>
    <xf numFmtId="0" fontId="136" fillId="0" borderId="0"/>
    <xf numFmtId="0" fontId="136" fillId="0" borderId="0"/>
    <xf numFmtId="49" fontId="76" fillId="0" borderId="0"/>
    <xf numFmtId="0" fontId="25" fillId="0" borderId="0"/>
    <xf numFmtId="229" fontId="25" fillId="0" borderId="0"/>
    <xf numFmtId="0" fontId="138" fillId="0" borderId="0">
      <alignment horizontal="center" vertical="top"/>
    </xf>
    <xf numFmtId="0" fontId="139" fillId="0" borderId="0"/>
    <xf numFmtId="0" fontId="27" fillId="0" borderId="0"/>
    <xf numFmtId="0" fontId="139" fillId="0" borderId="0"/>
    <xf numFmtId="0" fontId="27" fillId="0" borderId="0"/>
    <xf numFmtId="0" fontId="27" fillId="0" borderId="0"/>
    <xf numFmtId="0" fontId="27" fillId="0" borderId="0"/>
    <xf numFmtId="0" fontId="137" fillId="0" borderId="0"/>
    <xf numFmtId="0" fontId="136" fillId="0" borderId="0"/>
    <xf numFmtId="0" fontId="140" fillId="0" borderId="22"/>
    <xf numFmtId="0" fontId="141" fillId="0" borderId="22"/>
    <xf numFmtId="0" fontId="141" fillId="0" borderId="22"/>
    <xf numFmtId="0" fontId="141" fillId="0" borderId="22"/>
    <xf numFmtId="0" fontId="141" fillId="0" borderId="22"/>
    <xf numFmtId="0" fontId="141" fillId="0" borderId="22"/>
    <xf numFmtId="0" fontId="141" fillId="0" borderId="22"/>
    <xf numFmtId="0" fontId="140" fillId="0" borderId="22"/>
    <xf numFmtId="0" fontId="140" fillId="0" borderId="22"/>
    <xf numFmtId="0" fontId="140" fillId="0" borderId="22"/>
    <xf numFmtId="0" fontId="140" fillId="0" borderId="22"/>
    <xf numFmtId="0" fontId="140" fillId="0" borderId="22"/>
    <xf numFmtId="0" fontId="141" fillId="0" borderId="22"/>
    <xf numFmtId="0" fontId="142" fillId="0" borderId="0"/>
    <xf numFmtId="0" fontId="143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143" fillId="0" borderId="0"/>
    <xf numFmtId="0" fontId="143" fillId="0" borderId="0"/>
    <xf numFmtId="0" fontId="143" fillId="0" borderId="0"/>
    <xf numFmtId="0" fontId="143" fillId="0" borderId="0"/>
    <xf numFmtId="0" fontId="143" fillId="0" borderId="0"/>
    <xf numFmtId="0" fontId="144" fillId="0" borderId="0"/>
    <xf numFmtId="0" fontId="37" fillId="78" borderId="0">
      <alignment vertical="center"/>
    </xf>
    <xf numFmtId="0" fontId="37" fillId="63" borderId="0">
      <alignment vertical="center"/>
    </xf>
    <xf numFmtId="0" fontId="37" fillId="65" borderId="0">
      <alignment vertical="center"/>
    </xf>
    <xf numFmtId="0" fontId="37" fillId="53" borderId="0">
      <alignment vertical="center"/>
    </xf>
    <xf numFmtId="0" fontId="37" fillId="54" borderId="0">
      <alignment vertical="center"/>
    </xf>
    <xf numFmtId="0" fontId="37" fillId="64" borderId="0">
      <alignment vertical="center"/>
    </xf>
    <xf numFmtId="0" fontId="145" fillId="0" borderId="0">
      <alignment vertical="center"/>
    </xf>
    <xf numFmtId="0" fontId="146" fillId="79" borderId="32">
      <alignment vertical="center"/>
    </xf>
    <xf numFmtId="0" fontId="147" fillId="60" borderId="0">
      <alignment vertical="center"/>
    </xf>
    <xf numFmtId="230" fontId="148" fillId="0" borderId="0"/>
    <xf numFmtId="231" fontId="148" fillId="0" borderId="0">
      <alignment vertical="top"/>
    </xf>
    <xf numFmtId="232" fontId="148" fillId="0" borderId="0"/>
    <xf numFmtId="0" fontId="53" fillId="80" borderId="58">
      <alignment vertical="center"/>
    </xf>
    <xf numFmtId="0" fontId="149" fillId="0" borderId="33">
      <alignment vertical="center"/>
    </xf>
    <xf numFmtId="43" fontId="25" fillId="0" borderId="0"/>
    <xf numFmtId="233" fontId="40" fillId="0" borderId="0"/>
    <xf numFmtId="0" fontId="150" fillId="0" borderId="0">
      <alignment vertical="top"/>
      <protection locked="0"/>
    </xf>
    <xf numFmtId="0" fontId="150" fillId="0" borderId="0">
      <alignment vertical="top"/>
      <protection locked="0"/>
    </xf>
    <xf numFmtId="0" fontId="151" fillId="0" borderId="0"/>
    <xf numFmtId="194" fontId="151" fillId="0" borderId="0"/>
    <xf numFmtId="43" fontId="151" fillId="0" borderId="0"/>
    <xf numFmtId="42" fontId="152" fillId="0" borderId="0"/>
    <xf numFmtId="44" fontId="152" fillId="0" borderId="0"/>
    <xf numFmtId="0" fontId="153" fillId="0" borderId="0">
      <alignment vertical="top"/>
      <protection locked="0"/>
    </xf>
    <xf numFmtId="0" fontId="153" fillId="0" borderId="0">
      <alignment vertical="top"/>
      <protection locked="0"/>
    </xf>
    <xf numFmtId="9" fontId="1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34" fontId="39" fillId="0" borderId="0"/>
    <xf numFmtId="235" fontId="39" fillId="0" borderId="0"/>
    <xf numFmtId="236" fontId="39" fillId="0" borderId="0"/>
    <xf numFmtId="237" fontId="121" fillId="0" borderId="0"/>
    <xf numFmtId="0" fontId="154" fillId="0" borderId="0"/>
    <xf numFmtId="0" fontId="25" fillId="80" borderId="58"/>
    <xf numFmtId="38" fontId="155" fillId="0" borderId="0"/>
    <xf numFmtId="43" fontId="40" fillId="0" borderId="0"/>
    <xf numFmtId="43" fontId="40" fillId="0" borderId="0"/>
    <xf numFmtId="187" fontId="156" fillId="0" borderId="53">
      <alignment horizontal="right" vertical="center" shrinkToFit="1"/>
    </xf>
    <xf numFmtId="187" fontId="156" fillId="0" borderId="53">
      <alignment horizontal="right" vertical="center" shrinkToFit="1"/>
    </xf>
    <xf numFmtId="187" fontId="156" fillId="0" borderId="53">
      <alignment horizontal="right" vertical="center" shrinkToFit="1"/>
    </xf>
    <xf numFmtId="187" fontId="156" fillId="0" borderId="53">
      <alignment horizontal="right" vertical="center" shrinkToFit="1"/>
    </xf>
    <xf numFmtId="187" fontId="156" fillId="0" borderId="53">
      <alignment horizontal="right" vertical="center" shrinkToFit="1"/>
    </xf>
    <xf numFmtId="187" fontId="156" fillId="0" borderId="53">
      <alignment horizontal="right" vertical="center" shrinkToFit="1"/>
    </xf>
    <xf numFmtId="187" fontId="156" fillId="0" borderId="53">
      <alignment horizontal="right" vertical="center" shrinkToFit="1"/>
    </xf>
    <xf numFmtId="187" fontId="156" fillId="0" borderId="53">
      <alignment horizontal="right" vertical="center" shrinkToFit="1"/>
    </xf>
    <xf numFmtId="187" fontId="156" fillId="0" borderId="53">
      <alignment horizontal="right" vertical="center" shrinkToFit="1"/>
    </xf>
    <xf numFmtId="187" fontId="156" fillId="0" borderId="53">
      <alignment horizontal="right" vertical="center" shrinkToFit="1"/>
    </xf>
    <xf numFmtId="187" fontId="156" fillId="0" borderId="53">
      <alignment horizontal="right" vertical="center" shrinkToFit="1"/>
    </xf>
    <xf numFmtId="0" fontId="157" fillId="0" borderId="0">
      <alignment vertical="top"/>
      <protection locked="0"/>
    </xf>
    <xf numFmtId="0" fontId="158" fillId="0" borderId="0"/>
    <xf numFmtId="0" fontId="159" fillId="60" borderId="0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1" fillId="47" borderId="54">
      <alignment vertical="center"/>
    </xf>
    <xf numFmtId="0" fontId="162" fillId="81" borderId="59">
      <alignment vertical="center"/>
    </xf>
    <xf numFmtId="186" fontId="163" fillId="0" borderId="0"/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5" fillId="43" borderId="0">
      <alignment vertical="center"/>
    </xf>
    <xf numFmtId="0" fontId="166" fillId="44" borderId="0">
      <alignment vertical="center"/>
    </xf>
    <xf numFmtId="0" fontId="167" fillId="43" borderId="0">
      <alignment vertical="center"/>
    </xf>
    <xf numFmtId="0" fontId="168" fillId="0" borderId="0">
      <alignment horizontal="left" vertical="top" wrapText="1"/>
    </xf>
    <xf numFmtId="0" fontId="169" fillId="0" borderId="0"/>
    <xf numFmtId="0" fontId="170" fillId="0" borderId="0">
      <alignment vertical="center"/>
    </xf>
    <xf numFmtId="0" fontId="171" fillId="0" borderId="34">
      <alignment vertical="center"/>
    </xf>
    <xf numFmtId="0" fontId="172" fillId="0" borderId="35">
      <alignment vertical="center"/>
    </xf>
    <xf numFmtId="0" fontId="173" fillId="0" borderId="36">
      <alignment vertical="center"/>
    </xf>
    <xf numFmtId="0" fontId="173" fillId="0" borderId="36">
      <alignment vertical="center"/>
    </xf>
    <xf numFmtId="0" fontId="173" fillId="0" borderId="0">
      <alignment vertical="center"/>
    </xf>
    <xf numFmtId="0" fontId="174" fillId="79" borderId="32">
      <alignment vertical="center"/>
    </xf>
    <xf numFmtId="0" fontId="175" fillId="44" borderId="0">
      <alignment vertical="center"/>
    </xf>
    <xf numFmtId="0" fontId="176" fillId="0" borderId="34">
      <alignment vertical="center"/>
    </xf>
    <xf numFmtId="0" fontId="177" fillId="0" borderId="35">
      <alignment vertical="center"/>
    </xf>
    <xf numFmtId="0" fontId="178" fillId="0" borderId="36">
      <alignment vertical="center"/>
    </xf>
    <xf numFmtId="0" fontId="178" fillId="0" borderId="0">
      <alignment vertical="center"/>
    </xf>
    <xf numFmtId="0" fontId="179" fillId="0" borderId="0"/>
    <xf numFmtId="0" fontId="180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2" fillId="0" borderId="0">
      <alignment vertical="center"/>
    </xf>
    <xf numFmtId="0" fontId="183" fillId="0" borderId="0">
      <alignment vertical="center"/>
    </xf>
    <xf numFmtId="0" fontId="184" fillId="0" borderId="0">
      <alignment vertical="center"/>
    </xf>
    <xf numFmtId="0" fontId="185" fillId="0" borderId="0">
      <alignment vertical="center"/>
    </xf>
    <xf numFmtId="0" fontId="38" fillId="78" borderId="0">
      <alignment vertical="center"/>
    </xf>
    <xf numFmtId="0" fontId="38" fillId="63" borderId="0">
      <alignment vertical="center"/>
    </xf>
    <xf numFmtId="0" fontId="38" fillId="65" borderId="0">
      <alignment vertical="center"/>
    </xf>
    <xf numFmtId="0" fontId="38" fillId="53" borderId="0">
      <alignment vertical="center"/>
    </xf>
    <xf numFmtId="0" fontId="38" fillId="54" borderId="0">
      <alignment vertical="center"/>
    </xf>
    <xf numFmtId="0" fontId="38" fillId="64" borderId="0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8" fillId="0" borderId="33">
      <alignment vertical="center"/>
    </xf>
    <xf numFmtId="0" fontId="189" fillId="0" borderId="60">
      <alignment vertical="center"/>
    </xf>
    <xf numFmtId="0" fontId="27" fillId="0" borderId="0"/>
    <xf numFmtId="0" fontId="188" fillId="0" borderId="33">
      <alignment vertical="center"/>
    </xf>
    <xf numFmtId="186" fontId="1" fillId="0" borderId="0"/>
    <xf numFmtId="0" fontId="190" fillId="0" borderId="0"/>
    <xf numFmtId="43" fontId="31" fillId="0" borderId="0"/>
    <xf numFmtId="186" fontId="1" fillId="0" borderId="0"/>
    <xf numFmtId="4" fontId="25" fillId="0" borderId="0"/>
    <xf numFmtId="49" fontId="25" fillId="0" borderId="0">
      <alignment horizontal="center"/>
    </xf>
    <xf numFmtId="49" fontId="25" fillId="0" borderId="0"/>
    <xf numFmtId="0" fontId="191" fillId="0" borderId="0"/>
    <xf numFmtId="41" fontId="58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4" fontId="192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186" fontId="54" fillId="0" borderId="0"/>
    <xf numFmtId="186" fontId="54" fillId="0" borderId="0"/>
    <xf numFmtId="186" fontId="54" fillId="0" borderId="0"/>
    <xf numFmtId="186" fontId="1" fillId="0" borderId="0"/>
    <xf numFmtId="2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1" fillId="0" borderId="0"/>
    <xf numFmtId="186" fontId="1" fillId="0" borderId="0"/>
    <xf numFmtId="43" fontId="25" fillId="0" borderId="0"/>
    <xf numFmtId="186" fontId="190" fillId="0" borderId="0"/>
    <xf numFmtId="238" fontId="25" fillId="0" borderId="0"/>
    <xf numFmtId="238" fontId="25" fillId="0" borderId="0"/>
    <xf numFmtId="238" fontId="32" fillId="0" borderId="0"/>
    <xf numFmtId="238" fontId="32" fillId="0" borderId="0"/>
    <xf numFmtId="238" fontId="32" fillId="0" borderId="0"/>
    <xf numFmtId="238" fontId="32" fillId="0" borderId="0"/>
    <xf numFmtId="238" fontId="32" fillId="0" borderId="0"/>
    <xf numFmtId="238" fontId="32" fillId="0" borderId="0"/>
    <xf numFmtId="0" fontId="64" fillId="0" borderId="0"/>
    <xf numFmtId="0" fontId="190" fillId="0" borderId="0"/>
    <xf numFmtId="0" fontId="25" fillId="0" borderId="0"/>
    <xf numFmtId="0" fontId="26" fillId="0" borderId="0"/>
    <xf numFmtId="0" fontId="26" fillId="0" borderId="0"/>
    <xf numFmtId="0" fontId="64" fillId="0" borderId="0"/>
    <xf numFmtId="0" fontId="194" fillId="0" borderId="0"/>
    <xf numFmtId="38" fontId="195" fillId="0" borderId="0"/>
    <xf numFmtId="0" fontId="196" fillId="0" borderId="0"/>
    <xf numFmtId="0" fontId="196" fillId="0" borderId="0"/>
    <xf numFmtId="37" fontId="197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68" fontId="64" fillId="0" borderId="41"/>
    <xf numFmtId="39" fontId="198" fillId="0" borderId="0"/>
    <xf numFmtId="239" fontId="64" fillId="0" borderId="0"/>
    <xf numFmtId="240" fontId="199" fillId="0" borderId="0"/>
    <xf numFmtId="39" fontId="198" fillId="0" borderId="0"/>
    <xf numFmtId="187" fontId="28" fillId="0" borderId="13">
      <alignment horizontal="right" vertical="center"/>
    </xf>
    <xf numFmtId="187" fontId="28" fillId="0" borderId="13">
      <alignment horizontal="right" vertical="center"/>
    </xf>
    <xf numFmtId="187" fontId="28" fillId="0" borderId="13">
      <alignment horizontal="right" vertical="center"/>
    </xf>
    <xf numFmtId="187" fontId="28" fillId="0" borderId="13">
      <alignment horizontal="right" vertical="center"/>
    </xf>
    <xf numFmtId="187" fontId="28" fillId="0" borderId="13">
      <alignment horizontal="right" vertical="center"/>
    </xf>
    <xf numFmtId="44" fontId="25" fillId="0" borderId="0"/>
    <xf numFmtId="44" fontId="25" fillId="0" borderId="0"/>
    <xf numFmtId="44" fontId="25" fillId="0" borderId="0"/>
    <xf numFmtId="44" fontId="25" fillId="0" borderId="0"/>
    <xf numFmtId="241" fontId="64" fillId="0" borderId="0"/>
    <xf numFmtId="39" fontId="198" fillId="0" borderId="0"/>
    <xf numFmtId="39" fontId="198" fillId="0" borderId="0"/>
    <xf numFmtId="0" fontId="200" fillId="0" borderId="0">
      <alignment vertical="top"/>
      <protection locked="0"/>
    </xf>
    <xf numFmtId="0" fontId="201" fillId="0" borderId="0">
      <alignment vertical="top"/>
      <protection locked="0"/>
    </xf>
    <xf numFmtId="42" fontId="25" fillId="0" borderId="0"/>
    <xf numFmtId="44" fontId="25" fillId="0" borderId="0"/>
    <xf numFmtId="229" fontId="64" fillId="0" borderId="0"/>
    <xf numFmtId="194" fontId="202" fillId="0" borderId="0"/>
    <xf numFmtId="0" fontId="203" fillId="0" borderId="0"/>
    <xf numFmtId="242" fontId="64" fillId="0" borderId="0"/>
    <xf numFmtId="0" fontId="204" fillId="0" borderId="0">
      <alignment vertical="top"/>
      <protection locked="0"/>
    </xf>
    <xf numFmtId="0" fontId="205" fillId="0" borderId="0">
      <alignment vertical="top"/>
      <protection locked="0"/>
    </xf>
    <xf numFmtId="0" fontId="64" fillId="0" borderId="0"/>
    <xf numFmtId="0" fontId="64" fillId="0" borderId="0"/>
    <xf numFmtId="3" fontId="64" fillId="0" borderId="0"/>
    <xf numFmtId="0" fontId="25" fillId="0" borderId="0"/>
    <xf numFmtId="0" fontId="25" fillId="0" borderId="0"/>
    <xf numFmtId="0" fontId="64" fillId="0" borderId="0"/>
    <xf numFmtId="194" fontId="25" fillId="0" borderId="0"/>
    <xf numFmtId="194" fontId="25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5" fillId="0" borderId="0"/>
    <xf numFmtId="0" fontId="64" fillId="0" borderId="0"/>
    <xf numFmtId="0" fontId="64" fillId="0" borderId="0"/>
    <xf numFmtId="0" fontId="64" fillId="0" borderId="0"/>
    <xf numFmtId="243" fontId="40" fillId="0" borderId="0"/>
    <xf numFmtId="243" fontId="40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243" fontId="40" fillId="0" borderId="0"/>
    <xf numFmtId="243" fontId="40" fillId="0" borderId="0"/>
    <xf numFmtId="194" fontId="25" fillId="0" borderId="0"/>
    <xf numFmtId="243" fontId="40" fillId="0" borderId="0"/>
    <xf numFmtId="0" fontId="64" fillId="0" borderId="0"/>
    <xf numFmtId="194" fontId="25" fillId="0" borderId="0"/>
    <xf numFmtId="243" fontId="40" fillId="0" borderId="0"/>
    <xf numFmtId="194" fontId="25" fillId="0" borderId="0"/>
    <xf numFmtId="0" fontId="64" fillId="0" borderId="0"/>
    <xf numFmtId="244" fontId="64" fillId="0" borderId="0"/>
    <xf numFmtId="0" fontId="64" fillId="0" borderId="0"/>
    <xf numFmtId="190" fontId="64" fillId="0" borderId="0"/>
    <xf numFmtId="245" fontId="64" fillId="0" borderId="0"/>
    <xf numFmtId="246" fontId="64" fillId="0" borderId="0"/>
    <xf numFmtId="245" fontId="64" fillId="0" borderId="0"/>
    <xf numFmtId="247" fontId="64" fillId="0" borderId="0"/>
    <xf numFmtId="248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40" fontId="64" fillId="0" borderId="0"/>
    <xf numFmtId="38" fontId="64" fillId="0" borderId="0"/>
    <xf numFmtId="249" fontId="64" fillId="0" borderId="0"/>
    <xf numFmtId="250" fontId="64" fillId="0" borderId="0"/>
    <xf numFmtId="0" fontId="64" fillId="0" borderId="0"/>
    <xf numFmtId="0" fontId="64" fillId="0" borderId="0"/>
    <xf numFmtId="0" fontId="121" fillId="0" borderId="0"/>
    <xf numFmtId="0" fontId="206" fillId="58" borderId="0"/>
    <xf numFmtId="0" fontId="64" fillId="58" borderId="0"/>
    <xf numFmtId="3" fontId="64" fillId="0" borderId="24">
      <alignment vertical="center"/>
    </xf>
    <xf numFmtId="0" fontId="64" fillId="0" borderId="0"/>
    <xf numFmtId="0" fontId="207" fillId="82" borderId="42">
      <alignment vertical="center" wrapText="1"/>
    </xf>
    <xf numFmtId="0" fontId="208" fillId="58" borderId="0"/>
    <xf numFmtId="0" fontId="40" fillId="0" borderId="0"/>
    <xf numFmtId="0" fontId="64" fillId="42" borderId="0"/>
    <xf numFmtId="0" fontId="64" fillId="56" borderId="0"/>
    <xf numFmtId="0" fontId="119" fillId="42" borderId="0"/>
    <xf numFmtId="0" fontId="64" fillId="43" borderId="0"/>
    <xf numFmtId="0" fontId="64" fillId="47" borderId="0"/>
    <xf numFmtId="0" fontId="119" fillId="43" borderId="0"/>
    <xf numFmtId="0" fontId="64" fillId="44" borderId="0"/>
    <xf numFmtId="0" fontId="64" fillId="80" borderId="0"/>
    <xf numFmtId="0" fontId="119" fillId="44" borderId="0"/>
    <xf numFmtId="0" fontId="64" fillId="45" borderId="0"/>
    <xf numFmtId="0" fontId="64" fillId="56" borderId="0"/>
    <xf numFmtId="0" fontId="119" fillId="45" borderId="0"/>
    <xf numFmtId="0" fontId="64" fillId="46" borderId="0"/>
    <xf numFmtId="0" fontId="64" fillId="47" borderId="0"/>
    <xf numFmtId="0" fontId="209" fillId="58" borderId="0"/>
    <xf numFmtId="0" fontId="210" fillId="0" borderId="0">
      <alignment wrapText="1"/>
    </xf>
    <xf numFmtId="0" fontId="64" fillId="48" borderId="0"/>
    <xf numFmtId="0" fontId="64" fillId="81" borderId="0"/>
    <xf numFmtId="0" fontId="119" fillId="48" borderId="0"/>
    <xf numFmtId="0" fontId="64" fillId="49" borderId="0"/>
    <xf numFmtId="0" fontId="64" fillId="50" borderId="0"/>
    <xf numFmtId="0" fontId="64" fillId="60" borderId="0"/>
    <xf numFmtId="0" fontId="119" fillId="50" borderId="0"/>
    <xf numFmtId="0" fontId="64" fillId="45" borderId="0"/>
    <xf numFmtId="0" fontId="64" fillId="81" borderId="0"/>
    <xf numFmtId="0" fontId="119" fillId="45" borderId="0"/>
    <xf numFmtId="0" fontId="64" fillId="48" borderId="0"/>
    <xf numFmtId="0" fontId="64" fillId="51" borderId="0"/>
    <xf numFmtId="0" fontId="64" fillId="47" borderId="0"/>
    <xf numFmtId="0" fontId="119" fillId="51" borderId="0"/>
    <xf numFmtId="43" fontId="211" fillId="0" borderId="39">
      <alignment horizontal="right" vertical="center"/>
    </xf>
    <xf numFmtId="0" fontId="212" fillId="0" borderId="0"/>
    <xf numFmtId="0" fontId="23" fillId="19" borderId="0"/>
    <xf numFmtId="0" fontId="23" fillId="23" borderId="0"/>
    <xf numFmtId="0" fontId="23" fillId="27" borderId="0"/>
    <xf numFmtId="0" fontId="23" fillId="31" borderId="0"/>
    <xf numFmtId="0" fontId="23" fillId="35" borderId="0"/>
    <xf numFmtId="0" fontId="23" fillId="39" borderId="0"/>
    <xf numFmtId="0" fontId="213" fillId="52" borderId="0"/>
    <xf numFmtId="0" fontId="64" fillId="54" borderId="0"/>
    <xf numFmtId="0" fontId="119" fillId="52" borderId="0"/>
    <xf numFmtId="0" fontId="213" fillId="49" borderId="0"/>
    <xf numFmtId="0" fontId="213" fillId="50" borderId="0"/>
    <xf numFmtId="0" fontId="64" fillId="60" borderId="0"/>
    <xf numFmtId="0" fontId="119" fillId="50" borderId="0"/>
    <xf numFmtId="0" fontId="213" fillId="53" borderId="0"/>
    <xf numFmtId="0" fontId="64" fillId="81" borderId="0"/>
    <xf numFmtId="0" fontId="119" fillId="53" borderId="0"/>
    <xf numFmtId="0" fontId="213" fillId="54" borderId="0"/>
    <xf numFmtId="0" fontId="213" fillId="55" borderId="0"/>
    <xf numFmtId="0" fontId="64" fillId="47" borderId="0"/>
    <xf numFmtId="0" fontId="119" fillId="55" borderId="0"/>
    <xf numFmtId="9" fontId="39" fillId="0" borderId="0"/>
    <xf numFmtId="0" fontId="154" fillId="0" borderId="0"/>
    <xf numFmtId="0" fontId="214" fillId="0" borderId="13">
      <alignment horizontal="center"/>
    </xf>
    <xf numFmtId="0" fontId="215" fillId="0" borderId="0"/>
    <xf numFmtId="0" fontId="215" fillId="0" borderId="38">
      <alignment horizontal="center"/>
      <protection locked="0"/>
    </xf>
    <xf numFmtId="0" fontId="214" fillId="0" borderId="0">
      <alignment horizontal="center"/>
      <protection locked="0"/>
    </xf>
    <xf numFmtId="0" fontId="214" fillId="83" borderId="0"/>
    <xf numFmtId="0" fontId="214" fillId="0" borderId="0">
      <protection locked="0"/>
    </xf>
    <xf numFmtId="0" fontId="214" fillId="0" borderId="0"/>
    <xf numFmtId="251" fontId="214" fillId="0" borderId="0"/>
    <xf numFmtId="252" fontId="214" fillId="0" borderId="0"/>
    <xf numFmtId="0" fontId="215" fillId="84" borderId="0">
      <alignment horizontal="right"/>
    </xf>
    <xf numFmtId="0" fontId="214" fillId="0" borderId="0"/>
    <xf numFmtId="0" fontId="64" fillId="85" borderId="0"/>
    <xf numFmtId="0" fontId="64" fillId="85" borderId="0"/>
    <xf numFmtId="0" fontId="64" fillId="86" borderId="0"/>
    <xf numFmtId="0" fontId="23" fillId="16" borderId="0"/>
    <xf numFmtId="0" fontId="64" fillId="87" borderId="0"/>
    <xf numFmtId="0" fontId="64" fillId="88" borderId="0"/>
    <xf numFmtId="0" fontId="64" fillId="89" borderId="0"/>
    <xf numFmtId="0" fontId="23" fillId="20" borderId="0"/>
    <xf numFmtId="0" fontId="64" fillId="87" borderId="0"/>
    <xf numFmtId="0" fontId="64" fillId="90" borderId="0"/>
    <xf numFmtId="0" fontId="64" fillId="88" borderId="0"/>
    <xf numFmtId="0" fontId="23" fillId="24" borderId="0"/>
    <xf numFmtId="0" fontId="64" fillId="85" borderId="0"/>
    <xf numFmtId="0" fontId="64" fillId="88" borderId="0"/>
    <xf numFmtId="0" fontId="64" fillId="88" borderId="0"/>
    <xf numFmtId="0" fontId="23" fillId="28" borderId="0"/>
    <xf numFmtId="0" fontId="64" fillId="91" borderId="0"/>
    <xf numFmtId="0" fontId="64" fillId="85" borderId="0"/>
    <xf numFmtId="0" fontId="64" fillId="86" borderId="0"/>
    <xf numFmtId="0" fontId="23" fillId="32" borderId="0"/>
    <xf numFmtId="0" fontId="64" fillId="87" borderId="0"/>
    <xf numFmtId="0" fontId="64" fillId="92" borderId="0"/>
    <xf numFmtId="0" fontId="64" fillId="92" borderId="0"/>
    <xf numFmtId="0" fontId="23" fillId="36" borderId="0"/>
    <xf numFmtId="229" fontId="64" fillId="71" borderId="43">
      <alignment horizontal="center" vertical="center"/>
    </xf>
    <xf numFmtId="253" fontId="216" fillId="0" borderId="0"/>
    <xf numFmtId="0" fontId="217" fillId="0" borderId="0"/>
    <xf numFmtId="254" fontId="216" fillId="0" borderId="0"/>
    <xf numFmtId="0" fontId="217" fillId="0" borderId="0"/>
    <xf numFmtId="3" fontId="64" fillId="0" borderId="0"/>
    <xf numFmtId="0" fontId="218" fillId="0" borderId="44">
      <alignment horizontal="center" vertical="center"/>
    </xf>
    <xf numFmtId="6" fontId="64" fillId="0" borderId="0"/>
    <xf numFmtId="229" fontId="216" fillId="0" borderId="0"/>
    <xf numFmtId="0" fontId="217" fillId="0" borderId="0"/>
    <xf numFmtId="241" fontId="216" fillId="0" borderId="0"/>
    <xf numFmtId="0" fontId="217" fillId="0" borderId="0"/>
    <xf numFmtId="0" fontId="15" fillId="10" borderId="0"/>
    <xf numFmtId="255" fontId="25" fillId="0" borderId="13">
      <alignment wrapText="1"/>
      <protection locked="0"/>
    </xf>
    <xf numFmtId="5" fontId="219" fillId="0" borderId="97"/>
    <xf numFmtId="3" fontId="64" fillId="0" borderId="0"/>
    <xf numFmtId="0" fontId="217" fillId="0" borderId="0"/>
    <xf numFmtId="0" fontId="220" fillId="0" borderId="0"/>
    <xf numFmtId="0" fontId="217" fillId="0" borderId="0"/>
    <xf numFmtId="0" fontId="221" fillId="0" borderId="0"/>
    <xf numFmtId="0" fontId="25" fillId="0" borderId="0"/>
    <xf numFmtId="0" fontId="19" fillId="13" borderId="17"/>
    <xf numFmtId="0" fontId="103" fillId="0" borderId="0"/>
    <xf numFmtId="3" fontId="155" fillId="0" borderId="13"/>
    <xf numFmtId="0" fontId="2" fillId="14" borderId="20"/>
    <xf numFmtId="1" fontId="64" fillId="0" borderId="23"/>
    <xf numFmtId="256" fontId="40" fillId="0" borderId="0"/>
    <xf numFmtId="39" fontId="222" fillId="0" borderId="0"/>
    <xf numFmtId="257" fontId="223" fillId="0" borderId="0"/>
    <xf numFmtId="189" fontId="50" fillId="0" borderId="0"/>
    <xf numFmtId="39" fontId="222" fillId="0" borderId="0"/>
    <xf numFmtId="257" fontId="223" fillId="0" borderId="0"/>
    <xf numFmtId="189" fontId="50" fillId="0" borderId="0"/>
    <xf numFmtId="39" fontId="222" fillId="0" borderId="0"/>
    <xf numFmtId="257" fontId="223" fillId="0" borderId="0"/>
    <xf numFmtId="189" fontId="50" fillId="0" borderId="0"/>
    <xf numFmtId="39" fontId="222" fillId="0" borderId="0"/>
    <xf numFmtId="257" fontId="223" fillId="0" borderId="0"/>
    <xf numFmtId="189" fontId="50" fillId="0" borderId="0"/>
    <xf numFmtId="39" fontId="222" fillId="0" borderId="0"/>
    <xf numFmtId="257" fontId="223" fillId="0" borderId="0"/>
    <xf numFmtId="189" fontId="50" fillId="0" borderId="0"/>
    <xf numFmtId="39" fontId="222" fillId="0" borderId="0"/>
    <xf numFmtId="257" fontId="223" fillId="0" borderId="0"/>
    <xf numFmtId="189" fontId="50" fillId="0" borderId="0"/>
    <xf numFmtId="39" fontId="222" fillId="0" borderId="0"/>
    <xf numFmtId="257" fontId="223" fillId="0" borderId="0"/>
    <xf numFmtId="189" fontId="50" fillId="0" borderId="0"/>
    <xf numFmtId="39" fontId="222" fillId="0" borderId="0"/>
    <xf numFmtId="257" fontId="223" fillId="0" borderId="0"/>
    <xf numFmtId="189" fontId="50" fillId="0" borderId="0"/>
    <xf numFmtId="190" fontId="224" fillId="0" borderId="0"/>
    <xf numFmtId="190" fontId="51" fillId="0" borderId="0"/>
    <xf numFmtId="40" fontId="224" fillId="0" borderId="0"/>
    <xf numFmtId="40" fontId="51" fillId="0" borderId="0"/>
    <xf numFmtId="39" fontId="25" fillId="0" borderId="0"/>
    <xf numFmtId="195" fontId="55" fillId="0" borderId="0"/>
    <xf numFmtId="195" fontId="55" fillId="0" borderId="0"/>
    <xf numFmtId="43" fontId="1" fillId="0" borderId="0"/>
    <xf numFmtId="43" fontId="25" fillId="0" borderId="0"/>
    <xf numFmtId="186" fontId="1" fillId="0" borderId="0"/>
    <xf numFmtId="39" fontId="25" fillId="0" borderId="0"/>
    <xf numFmtId="186" fontId="196" fillId="0" borderId="0"/>
    <xf numFmtId="186" fontId="1" fillId="0" borderId="0"/>
    <xf numFmtId="39" fontId="25" fillId="0" borderId="0"/>
    <xf numFmtId="43" fontId="25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39" fontId="25" fillId="0" borderId="0"/>
    <xf numFmtId="186" fontId="196" fillId="0" borderId="0"/>
    <xf numFmtId="43" fontId="56" fillId="0" borderId="0"/>
    <xf numFmtId="186" fontId="1" fillId="0" borderId="0"/>
    <xf numFmtId="39" fontId="25" fillId="0" borderId="0"/>
    <xf numFmtId="43" fontId="25" fillId="0" borderId="0"/>
    <xf numFmtId="43" fontId="1" fillId="0" borderId="0"/>
    <xf numFmtId="43" fontId="57" fillId="0" borderId="0"/>
    <xf numFmtId="39" fontId="25" fillId="0" borderId="0"/>
    <xf numFmtId="186" fontId="58" fillId="0" borderId="0"/>
    <xf numFmtId="186" fontId="225" fillId="0" borderId="0"/>
    <xf numFmtId="43" fontId="1" fillId="0" borderId="0"/>
    <xf numFmtId="186" fontId="25" fillId="0" borderId="0"/>
    <xf numFmtId="186" fontId="25" fillId="0" borderId="0"/>
    <xf numFmtId="43" fontId="57" fillId="0" borderId="0"/>
    <xf numFmtId="186" fontId="54" fillId="0" borderId="0"/>
    <xf numFmtId="186" fontId="54" fillId="0" borderId="0"/>
    <xf numFmtId="186" fontId="54" fillId="0" borderId="0"/>
    <xf numFmtId="186" fontId="54" fillId="0" borderId="0"/>
    <xf numFmtId="186" fontId="196" fillId="0" borderId="0"/>
    <xf numFmtId="186" fontId="225" fillId="0" borderId="0"/>
    <xf numFmtId="186" fontId="196" fillId="0" borderId="0"/>
    <xf numFmtId="39" fontId="25" fillId="0" borderId="0"/>
    <xf numFmtId="43" fontId="58" fillId="0" borderId="0"/>
    <xf numFmtId="0" fontId="64" fillId="0" borderId="0"/>
    <xf numFmtId="43" fontId="64" fillId="0" borderId="0"/>
    <xf numFmtId="186" fontId="87" fillId="0" borderId="0"/>
    <xf numFmtId="0" fontId="64" fillId="0" borderId="0"/>
    <xf numFmtId="43" fontId="226" fillId="0" borderId="0"/>
    <xf numFmtId="0" fontId="64" fillId="0" borderId="0"/>
    <xf numFmtId="43" fontId="64" fillId="0" borderId="0"/>
    <xf numFmtId="43" fontId="31" fillId="0" borderId="0"/>
    <xf numFmtId="186" fontId="25" fillId="0" borderId="0"/>
    <xf numFmtId="8" fontId="64" fillId="0" borderId="0"/>
    <xf numFmtId="8" fontId="64" fillId="0" borderId="0"/>
    <xf numFmtId="186" fontId="32" fillId="0" borderId="0"/>
    <xf numFmtId="186" fontId="58" fillId="0" borderId="0"/>
    <xf numFmtId="43" fontId="60" fillId="0" borderId="0"/>
    <xf numFmtId="186" fontId="25" fillId="0" borderId="0"/>
    <xf numFmtId="8" fontId="64" fillId="0" borderId="0"/>
    <xf numFmtId="8" fontId="64" fillId="0" borderId="0"/>
    <xf numFmtId="8" fontId="64" fillId="0" borderId="0"/>
    <xf numFmtId="43" fontId="64" fillId="0" borderId="0"/>
    <xf numFmtId="186" fontId="64" fillId="0" borderId="0"/>
    <xf numFmtId="4" fontId="192" fillId="0" borderId="0"/>
    <xf numFmtId="39" fontId="25" fillId="0" borderId="0"/>
    <xf numFmtId="43" fontId="1" fillId="0" borderId="0"/>
    <xf numFmtId="186" fontId="64" fillId="0" borderId="0"/>
    <xf numFmtId="0" fontId="64" fillId="0" borderId="0"/>
    <xf numFmtId="0" fontId="119" fillId="0" borderId="0"/>
    <xf numFmtId="186" fontId="119" fillId="0" borderId="0"/>
    <xf numFmtId="186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186" fontId="25" fillId="0" borderId="0"/>
    <xf numFmtId="43" fontId="31" fillId="0" borderId="0"/>
    <xf numFmtId="186" fontId="1" fillId="0" borderId="0"/>
    <xf numFmtId="43" fontId="54" fillId="0" borderId="0"/>
    <xf numFmtId="202" fontId="64" fillId="0" borderId="0"/>
    <xf numFmtId="39" fontId="25" fillId="0" borderId="0"/>
    <xf numFmtId="43" fontId="76" fillId="0" borderId="0"/>
    <xf numFmtId="186" fontId="32" fillId="0" borderId="0"/>
    <xf numFmtId="202" fontId="64" fillId="0" borderId="0"/>
    <xf numFmtId="0" fontId="55" fillId="0" borderId="0"/>
    <xf numFmtId="0" fontId="64" fillId="0" borderId="0"/>
    <xf numFmtId="39" fontId="25" fillId="0" borderId="0"/>
    <xf numFmtId="39" fontId="25" fillId="0" borderId="0"/>
    <xf numFmtId="186" fontId="32" fillId="0" borderId="0"/>
    <xf numFmtId="186" fontId="58" fillId="0" borderId="0"/>
    <xf numFmtId="195" fontId="58" fillId="0" borderId="0"/>
    <xf numFmtId="39" fontId="25" fillId="0" borderId="0"/>
    <xf numFmtId="186" fontId="31" fillId="0" borderId="0"/>
    <xf numFmtId="43" fontId="25" fillId="0" borderId="0"/>
    <xf numFmtId="43" fontId="25" fillId="0" borderId="0"/>
    <xf numFmtId="186" fontId="25" fillId="0" borderId="0"/>
    <xf numFmtId="39" fontId="25" fillId="0" borderId="0"/>
    <xf numFmtId="186" fontId="119" fillId="0" borderId="0"/>
    <xf numFmtId="195" fontId="40" fillId="0" borderId="0"/>
    <xf numFmtId="195" fontId="40" fillId="0" borderId="0"/>
    <xf numFmtId="208" fontId="64" fillId="0" borderId="0"/>
    <xf numFmtId="3" fontId="67" fillId="0" borderId="0"/>
    <xf numFmtId="258" fontId="64" fillId="0" borderId="0"/>
    <xf numFmtId="42" fontId="64" fillId="0" borderId="0"/>
    <xf numFmtId="0" fontId="64" fillId="0" borderId="0"/>
    <xf numFmtId="0" fontId="64" fillId="0" borderId="0"/>
    <xf numFmtId="259" fontId="64" fillId="0" borderId="0"/>
    <xf numFmtId="233" fontId="32" fillId="0" borderId="0"/>
    <xf numFmtId="210" fontId="31" fillId="0" borderId="0"/>
    <xf numFmtId="44" fontId="25" fillId="0" borderId="0"/>
    <xf numFmtId="260" fontId="64" fillId="0" borderId="0"/>
    <xf numFmtId="0" fontId="67" fillId="0" borderId="0"/>
    <xf numFmtId="211" fontId="64" fillId="0" borderId="0"/>
    <xf numFmtId="0" fontId="64" fillId="58" borderId="0">
      <alignment horizontal="left"/>
    </xf>
    <xf numFmtId="47" fontId="75" fillId="0" borderId="0">
      <alignment horizontal="center"/>
    </xf>
    <xf numFmtId="47" fontId="75" fillId="0" borderId="0">
      <alignment horizontal="center"/>
    </xf>
    <xf numFmtId="0" fontId="64" fillId="0" borderId="0"/>
    <xf numFmtId="261" fontId="64" fillId="0" borderId="45">
      <alignment vertical="center"/>
    </xf>
    <xf numFmtId="0" fontId="25" fillId="0" borderId="0"/>
    <xf numFmtId="0" fontId="25" fillId="0" borderId="0"/>
    <xf numFmtId="164" fontId="64" fillId="0" borderId="0"/>
    <xf numFmtId="262" fontId="25" fillId="0" borderId="0"/>
    <xf numFmtId="0" fontId="77" fillId="0" borderId="0"/>
    <xf numFmtId="0" fontId="227" fillId="0" borderId="0"/>
    <xf numFmtId="0" fontId="64" fillId="93" borderId="0"/>
    <xf numFmtId="0" fontId="64" fillId="94" borderId="0"/>
    <xf numFmtId="0" fontId="64" fillId="95" borderId="0"/>
    <xf numFmtId="3" fontId="64" fillId="0" borderId="0"/>
    <xf numFmtId="0" fontId="22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263" fontId="64" fillId="0" borderId="0">
      <alignment horizontal="right"/>
    </xf>
    <xf numFmtId="0" fontId="14" fillId="9" borderId="0"/>
    <xf numFmtId="38" fontId="88" fillId="58" borderId="0"/>
    <xf numFmtId="38" fontId="119" fillId="58" borderId="0"/>
    <xf numFmtId="0" fontId="64" fillId="0" borderId="0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14" fontId="110" fillId="96" borderId="38">
      <alignment horizontal="center" vertical="center" wrapText="1"/>
    </xf>
    <xf numFmtId="0" fontId="11" fillId="0" borderId="14"/>
    <xf numFmtId="0" fontId="91" fillId="0" borderId="14"/>
    <xf numFmtId="0" fontId="12" fillId="0" borderId="15"/>
    <xf numFmtId="0" fontId="95" fillId="0" borderId="15"/>
    <xf numFmtId="0" fontId="13" fillId="0" borderId="16"/>
    <xf numFmtId="0" fontId="99" fillId="0" borderId="16"/>
    <xf numFmtId="0" fontId="13" fillId="0" borderId="0"/>
    <xf numFmtId="215" fontId="103" fillId="0" borderId="56">
      <alignment horizontal="left"/>
    </xf>
    <xf numFmtId="0" fontId="102" fillId="1" borderId="56">
      <alignment horizontal="left"/>
    </xf>
    <xf numFmtId="0" fontId="228" fillId="0" borderId="0"/>
    <xf numFmtId="0" fontId="90" fillId="0" borderId="0"/>
    <xf numFmtId="5" fontId="64" fillId="62" borderId="13">
      <alignment horizontal="left" vertical="top"/>
    </xf>
    <xf numFmtId="216" fontId="224" fillId="0" borderId="0"/>
    <xf numFmtId="216" fontId="51" fillId="0" borderId="0"/>
    <xf numFmtId="216" fontId="218" fillId="0" borderId="0">
      <alignment horizontal="center" vertical="center"/>
    </xf>
    <xf numFmtId="0" fontId="64" fillId="0" borderId="46"/>
    <xf numFmtId="49" fontId="64" fillId="0" borderId="13">
      <alignment vertical="center"/>
    </xf>
    <xf numFmtId="0" fontId="229" fillId="0" borderId="0">
      <alignment vertical="top"/>
      <protection locked="0"/>
    </xf>
    <xf numFmtId="0" fontId="230" fillId="0" borderId="0">
      <alignment vertical="top"/>
      <protection locked="0"/>
    </xf>
    <xf numFmtId="0" fontId="64" fillId="0" borderId="0">
      <alignment vertical="top"/>
      <protection locked="0"/>
    </xf>
    <xf numFmtId="0" fontId="64" fillId="59" borderId="0">
      <alignment horizontal="left" wrapText="1"/>
    </xf>
    <xf numFmtId="1" fontId="231" fillId="0" borderId="0"/>
    <xf numFmtId="10" fontId="88" fillId="59" borderId="13"/>
    <xf numFmtId="10" fontId="119" fillId="59" borderId="13"/>
    <xf numFmtId="0" fontId="232" fillId="12" borderId="17"/>
    <xf numFmtId="0" fontId="232" fillId="12" borderId="17"/>
    <xf numFmtId="0" fontId="17" fillId="12" borderId="17"/>
    <xf numFmtId="0" fontId="17" fillId="12" borderId="17"/>
    <xf numFmtId="0" fontId="17" fillId="12" borderId="17"/>
    <xf numFmtId="0" fontId="105" fillId="12" borderId="17"/>
    <xf numFmtId="0" fontId="106" fillId="12" borderId="17"/>
    <xf numFmtId="0" fontId="232" fillId="12" borderId="17"/>
    <xf numFmtId="1" fontId="25" fillId="0" borderId="0"/>
    <xf numFmtId="1" fontId="25" fillId="0" borderId="0"/>
    <xf numFmtId="264" fontId="64" fillId="0" borderId="0"/>
    <xf numFmtId="38" fontId="64" fillId="0" borderId="0"/>
    <xf numFmtId="38" fontId="64" fillId="0" borderId="0"/>
    <xf numFmtId="38" fontId="64" fillId="0" borderId="0"/>
    <xf numFmtId="38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96" fillId="0" borderId="0">
      <alignment horizontal="left" vertical="center"/>
    </xf>
    <xf numFmtId="0" fontId="64" fillId="0" borderId="0"/>
    <xf numFmtId="3" fontId="64" fillId="0" borderId="95">
      <alignment horizontal="centerContinuous"/>
    </xf>
    <xf numFmtId="0" fontId="20" fillId="0" borderId="19"/>
    <xf numFmtId="0" fontId="218" fillId="0" borderId="0">
      <alignment horizontal="center" vertical="center"/>
    </xf>
    <xf numFmtId="0" fontId="233" fillId="0" borderId="0"/>
    <xf numFmtId="0" fontId="223" fillId="0" borderId="0"/>
    <xf numFmtId="0" fontId="233" fillId="0" borderId="0"/>
    <xf numFmtId="0" fontId="223" fillId="0" borderId="0"/>
    <xf numFmtId="0" fontId="234" fillId="0" borderId="0"/>
    <xf numFmtId="265" fontId="52" fillId="0" borderId="0"/>
    <xf numFmtId="229" fontId="64" fillId="0" borderId="0"/>
    <xf numFmtId="241" fontId="64" fillId="0" borderId="0"/>
    <xf numFmtId="38" fontId="64" fillId="0" borderId="0"/>
    <xf numFmtId="40" fontId="64" fillId="0" borderId="0"/>
    <xf numFmtId="0" fontId="235" fillId="0" borderId="38"/>
    <xf numFmtId="266" fontId="64" fillId="0" borderId="0"/>
    <xf numFmtId="267" fontId="64" fillId="0" borderId="0"/>
    <xf numFmtId="42" fontId="64" fillId="0" borderId="0"/>
    <xf numFmtId="44" fontId="64" fillId="0" borderId="0"/>
    <xf numFmtId="268" fontId="64" fillId="0" borderId="0"/>
    <xf numFmtId="269" fontId="64" fillId="0" borderId="0"/>
    <xf numFmtId="270" fontId="64" fillId="0" borderId="0"/>
    <xf numFmtId="271" fontId="64" fillId="0" borderId="0"/>
    <xf numFmtId="0" fontId="236" fillId="0" borderId="0"/>
    <xf numFmtId="0" fontId="64" fillId="0" borderId="0"/>
    <xf numFmtId="0" fontId="193" fillId="11" borderId="0"/>
    <xf numFmtId="0" fontId="196" fillId="0" borderId="0"/>
    <xf numFmtId="0" fontId="64" fillId="0" borderId="13">
      <alignment horizontal="center"/>
    </xf>
    <xf numFmtId="0" fontId="233" fillId="0" borderId="0"/>
    <xf numFmtId="0" fontId="223" fillId="0" borderId="0"/>
    <xf numFmtId="0" fontId="223" fillId="0" borderId="0"/>
    <xf numFmtId="220" fontId="114" fillId="0" borderId="0"/>
    <xf numFmtId="220" fontId="64" fillId="0" borderId="0"/>
    <xf numFmtId="0" fontId="64" fillId="0" borderId="0"/>
    <xf numFmtId="0" fontId="64" fillId="0" borderId="0"/>
    <xf numFmtId="0" fontId="32" fillId="0" borderId="0"/>
    <xf numFmtId="0" fontId="60" fillId="0" borderId="0"/>
    <xf numFmtId="0" fontId="119" fillId="0" borderId="0"/>
    <xf numFmtId="0" fontId="25" fillId="0" borderId="0"/>
    <xf numFmtId="0" fontId="25" fillId="0" borderId="0"/>
    <xf numFmtId="0" fontId="11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5" fillId="0" borderId="0"/>
    <xf numFmtId="0" fontId="32" fillId="0" borderId="0"/>
    <xf numFmtId="0" fontId="119" fillId="0" borderId="0"/>
    <xf numFmtId="0" fontId="115" fillId="0" borderId="0"/>
    <xf numFmtId="0" fontId="32" fillId="0" borderId="0"/>
    <xf numFmtId="0" fontId="115" fillId="0" borderId="0"/>
    <xf numFmtId="0" fontId="32" fillId="0" borderId="0"/>
    <xf numFmtId="0" fontId="237" fillId="0" borderId="0"/>
    <xf numFmtId="0" fontId="115" fillId="0" borderId="0"/>
    <xf numFmtId="0" fontId="32" fillId="0" borderId="0"/>
    <xf numFmtId="0" fontId="115" fillId="0" borderId="0"/>
    <xf numFmtId="0" fontId="32" fillId="0" borderId="0"/>
    <xf numFmtId="0" fontId="115" fillId="0" borderId="0"/>
    <xf numFmtId="0" fontId="32" fillId="0" borderId="0"/>
    <xf numFmtId="0" fontId="115" fillId="0" borderId="0"/>
    <xf numFmtId="0" fontId="32" fillId="0" borderId="0"/>
    <xf numFmtId="0" fontId="115" fillId="0" borderId="0"/>
    <xf numFmtId="0" fontId="32" fillId="0" borderId="0"/>
    <xf numFmtId="0" fontId="115" fillId="0" borderId="0"/>
    <xf numFmtId="0" fontId="32" fillId="0" borderId="0"/>
    <xf numFmtId="0" fontId="25" fillId="0" borderId="0"/>
    <xf numFmtId="0" fontId="1" fillId="0" borderId="0"/>
    <xf numFmtId="0" fontId="1" fillId="0" borderId="0"/>
    <xf numFmtId="0" fontId="115" fillId="0" borderId="0"/>
    <xf numFmtId="0" fontId="196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96" fillId="0" borderId="0"/>
    <xf numFmtId="0" fontId="119" fillId="0" borderId="0"/>
    <xf numFmtId="0" fontId="64" fillId="0" borderId="0"/>
    <xf numFmtId="0" fontId="119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5" fillId="0" borderId="0"/>
    <xf numFmtId="0" fontId="65" fillId="0" borderId="0"/>
    <xf numFmtId="0" fontId="76" fillId="0" borderId="0">
      <alignment vertical="top"/>
    </xf>
    <xf numFmtId="0" fontId="32" fillId="0" borderId="0"/>
    <xf numFmtId="0" fontId="1" fillId="0" borderId="0"/>
    <xf numFmtId="0" fontId="76" fillId="0" borderId="0">
      <alignment vertical="top"/>
    </xf>
    <xf numFmtId="0" fontId="1" fillId="0" borderId="0"/>
    <xf numFmtId="0" fontId="32" fillId="0" borderId="0"/>
    <xf numFmtId="0" fontId="57" fillId="0" borderId="0"/>
    <xf numFmtId="0" fontId="65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1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2" fillId="0" borderId="0"/>
    <xf numFmtId="0" fontId="6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25" fillId="0" borderId="0"/>
    <xf numFmtId="1" fontId="116" fillId="0" borderId="0"/>
    <xf numFmtId="0" fontId="57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57" fillId="0" borderId="0"/>
    <xf numFmtId="0" fontId="119" fillId="0" borderId="0"/>
    <xf numFmtId="0" fontId="119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5" fillId="0" borderId="0"/>
    <xf numFmtId="1" fontId="116" fillId="0" borderId="0"/>
    <xf numFmtId="1" fontId="116" fillId="0" borderId="0"/>
    <xf numFmtId="1" fontId="116" fillId="0" borderId="0"/>
    <xf numFmtId="1" fontId="116" fillId="0" borderId="0"/>
    <xf numFmtId="272" fontId="25" fillId="0" borderId="0"/>
    <xf numFmtId="272" fontId="25" fillId="0" borderId="0"/>
    <xf numFmtId="0" fontId="57" fillId="0" borderId="0"/>
    <xf numFmtId="0" fontId="119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38" fillId="0" borderId="0"/>
    <xf numFmtId="0" fontId="25" fillId="0" borderId="0"/>
    <xf numFmtId="0" fontId="2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19" fillId="0" borderId="0"/>
    <xf numFmtId="0" fontId="6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5" fillId="0" borderId="0"/>
    <xf numFmtId="0" fontId="25" fillId="0" borderId="0"/>
    <xf numFmtId="0" fontId="1" fillId="0" borderId="0"/>
    <xf numFmtId="1" fontId="116" fillId="0" borderId="0"/>
    <xf numFmtId="0" fontId="25" fillId="0" borderId="0"/>
    <xf numFmtId="1" fontId="116" fillId="0" borderId="0"/>
    <xf numFmtId="1" fontId="116" fillId="0" borderId="0"/>
    <xf numFmtId="1" fontId="116" fillId="0" borderId="0"/>
    <xf numFmtId="1" fontId="11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5" fillId="0" borderId="0"/>
    <xf numFmtId="0" fontId="64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6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5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7" fillId="0" borderId="0"/>
    <xf numFmtId="0" fontId="31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1" fillId="0" borderId="0"/>
    <xf numFmtId="0" fontId="6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5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192" fillId="0" borderId="0"/>
    <xf numFmtId="0" fontId="115" fillId="0" borderId="0"/>
    <xf numFmtId="0" fontId="115" fillId="0" borderId="0"/>
    <xf numFmtId="1" fontId="116" fillId="0" borderId="0"/>
    <xf numFmtId="0" fontId="1" fillId="0" borderId="0"/>
    <xf numFmtId="0" fontId="119" fillId="0" borderId="0"/>
    <xf numFmtId="0" fontId="239" fillId="0" borderId="0"/>
    <xf numFmtId="0" fontId="64" fillId="80" borderId="58"/>
    <xf numFmtId="0" fontId="64" fillId="15" borderId="21"/>
    <xf numFmtId="0" fontId="64" fillId="15" borderId="21"/>
    <xf numFmtId="273" fontId="231" fillId="0" borderId="96"/>
    <xf numFmtId="241" fontId="64" fillId="0" borderId="0"/>
    <xf numFmtId="229" fontId="64" fillId="0" borderId="0"/>
    <xf numFmtId="0" fontId="64" fillId="0" borderId="0"/>
    <xf numFmtId="0" fontId="64" fillId="0" borderId="0"/>
    <xf numFmtId="0" fontId="240" fillId="0" borderId="0"/>
    <xf numFmtId="0" fontId="194" fillId="0" borderId="0"/>
    <xf numFmtId="0" fontId="64" fillId="0" borderId="0"/>
    <xf numFmtId="0" fontId="64" fillId="0" borderId="0"/>
    <xf numFmtId="0" fontId="64" fillId="0" borderId="0"/>
    <xf numFmtId="0" fontId="18" fillId="13" borderId="18"/>
    <xf numFmtId="40" fontId="241" fillId="41" borderId="0">
      <alignment horizontal="right"/>
    </xf>
    <xf numFmtId="0" fontId="242" fillId="41" borderId="40"/>
    <xf numFmtId="0" fontId="64" fillId="41" borderId="0"/>
    <xf numFmtId="0" fontId="64" fillId="0" borderId="0"/>
    <xf numFmtId="274" fontId="25" fillId="0" borderId="0"/>
    <xf numFmtId="9" fontId="64" fillId="0" borderId="0"/>
    <xf numFmtId="9" fontId="31" fillId="0" borderId="0"/>
    <xf numFmtId="9" fontId="57" fillId="0" borderId="0"/>
    <xf numFmtId="9" fontId="31" fillId="0" borderId="0"/>
    <xf numFmtId="9" fontId="31" fillId="0" borderId="0"/>
    <xf numFmtId="9" fontId="31" fillId="0" borderId="0"/>
    <xf numFmtId="9" fontId="25" fillId="0" borderId="0"/>
    <xf numFmtId="9" fontId="25" fillId="0" borderId="0"/>
    <xf numFmtId="9" fontId="25" fillId="0" borderId="0"/>
    <xf numFmtId="9" fontId="1" fillId="0" borderId="0"/>
    <xf numFmtId="9" fontId="25" fillId="0" borderId="0"/>
    <xf numFmtId="9" fontId="25" fillId="0" borderId="0"/>
    <xf numFmtId="9" fontId="25" fillId="0" borderId="0"/>
    <xf numFmtId="9" fontId="25" fillId="0" borderId="0"/>
    <xf numFmtId="9" fontId="57" fillId="0" borderId="0"/>
    <xf numFmtId="9" fontId="76" fillId="0" borderId="0"/>
    <xf numFmtId="9" fontId="196" fillId="0" borderId="0"/>
    <xf numFmtId="9" fontId="31" fillId="0" borderId="0"/>
    <xf numFmtId="9" fontId="31" fillId="0" borderId="0"/>
    <xf numFmtId="9" fontId="56" fillId="0" borderId="0"/>
    <xf numFmtId="9" fontId="58" fillId="0" borderId="0"/>
    <xf numFmtId="9" fontId="64" fillId="0" borderId="37"/>
    <xf numFmtId="186" fontId="25" fillId="0" borderId="0"/>
    <xf numFmtId="0" fontId="64" fillId="0" borderId="0"/>
    <xf numFmtId="0" fontId="64" fillId="0" borderId="0">
      <alignment horizontal="left"/>
    </xf>
    <xf numFmtId="15" fontId="64" fillId="0" borderId="0"/>
    <xf numFmtId="4" fontId="64" fillId="0" borderId="0"/>
    <xf numFmtId="0" fontId="64" fillId="0" borderId="38">
      <alignment horizontal="center"/>
    </xf>
    <xf numFmtId="3" fontId="64" fillId="0" borderId="0"/>
    <xf numFmtId="0" fontId="64" fillId="97" borderId="0"/>
    <xf numFmtId="194" fontId="25" fillId="0" borderId="0"/>
    <xf numFmtId="275" fontId="236" fillId="0" borderId="0"/>
    <xf numFmtId="0" fontId="64" fillId="0" borderId="0">
      <alignment vertical="justify"/>
    </xf>
    <xf numFmtId="0" fontId="25" fillId="0" borderId="0">
      <alignment vertical="justify"/>
    </xf>
    <xf numFmtId="0" fontId="25" fillId="0" borderId="0">
      <alignment vertical="justify"/>
    </xf>
    <xf numFmtId="0" fontId="25" fillId="0" borderId="0">
      <alignment vertical="justify"/>
    </xf>
    <xf numFmtId="0" fontId="25" fillId="0" borderId="0">
      <alignment vertical="justify"/>
    </xf>
    <xf numFmtId="0" fontId="25" fillId="0" borderId="0">
      <alignment vertical="justify"/>
    </xf>
    <xf numFmtId="0" fontId="25" fillId="0" borderId="0">
      <alignment vertical="justify"/>
    </xf>
    <xf numFmtId="0" fontId="40" fillId="0" borderId="0"/>
    <xf numFmtId="1" fontId="25" fillId="0" borderId="92">
      <alignment horizontal="center" vertical="center"/>
    </xf>
    <xf numFmtId="0" fontId="194" fillId="0" borderId="0"/>
    <xf numFmtId="3" fontId="64" fillId="0" borderId="47">
      <alignment horizontal="right" wrapText="1"/>
    </xf>
    <xf numFmtId="4" fontId="123" fillId="60" borderId="57">
      <alignment vertical="center"/>
    </xf>
    <xf numFmtId="4" fontId="124" fillId="61" borderId="57">
      <alignment vertical="center"/>
    </xf>
    <xf numFmtId="4" fontId="123" fillId="61" borderId="57">
      <alignment horizontal="left" vertical="center" indent="1"/>
    </xf>
    <xf numFmtId="0" fontId="123" fillId="61" borderId="57">
      <alignment horizontal="left" vertical="top" indent="1"/>
    </xf>
    <xf numFmtId="4" fontId="76" fillId="43" borderId="57">
      <alignment horizontal="right" vertical="center"/>
    </xf>
    <xf numFmtId="4" fontId="76" fillId="49" borderId="57">
      <alignment horizontal="right" vertical="center"/>
    </xf>
    <xf numFmtId="4" fontId="76" fillId="63" borderId="57">
      <alignment horizontal="right" vertical="center"/>
    </xf>
    <xf numFmtId="4" fontId="76" fillId="51" borderId="57">
      <alignment horizontal="right" vertical="center"/>
    </xf>
    <xf numFmtId="4" fontId="76" fillId="55" borderId="57">
      <alignment horizontal="right" vertical="center"/>
    </xf>
    <xf numFmtId="4" fontId="76" fillId="64" borderId="57">
      <alignment horizontal="right" vertical="center"/>
    </xf>
    <xf numFmtId="4" fontId="76" fillId="65" borderId="57">
      <alignment horizontal="right" vertical="center"/>
    </xf>
    <xf numFmtId="4" fontId="76" fillId="66" borderId="57">
      <alignment horizontal="right" vertical="center"/>
    </xf>
    <xf numFmtId="4" fontId="76" fillId="50" borderId="57">
      <alignment horizontal="right" vertical="center"/>
    </xf>
    <xf numFmtId="4" fontId="76" fillId="70" borderId="57">
      <alignment horizontal="right" vertical="center"/>
    </xf>
    <xf numFmtId="0" fontId="25" fillId="69" borderId="57">
      <alignment horizontal="left" vertical="center" indent="1"/>
    </xf>
    <xf numFmtId="0" fontId="25" fillId="69" borderId="57">
      <alignment horizontal="left" vertical="top" indent="1"/>
    </xf>
    <xf numFmtId="0" fontId="25" fillId="62" borderId="57">
      <alignment horizontal="left" vertical="center" indent="1"/>
    </xf>
    <xf numFmtId="0" fontId="25" fillId="62" borderId="57">
      <alignment horizontal="left" vertical="top" indent="1"/>
    </xf>
    <xf numFmtId="0" fontId="25" fillId="71" borderId="57">
      <alignment horizontal="left" vertical="center" indent="1"/>
    </xf>
    <xf numFmtId="0" fontId="25" fillId="71" borderId="57">
      <alignment horizontal="left" vertical="top" indent="1"/>
    </xf>
    <xf numFmtId="0" fontId="25" fillId="72" borderId="57">
      <alignment horizontal="left" vertical="center" indent="1"/>
    </xf>
    <xf numFmtId="0" fontId="25" fillId="72" borderId="57">
      <alignment horizontal="left" vertical="top" indent="1"/>
    </xf>
    <xf numFmtId="4" fontId="76" fillId="59" borderId="57">
      <alignment vertical="center"/>
    </xf>
    <xf numFmtId="4" fontId="126" fillId="59" borderId="57">
      <alignment vertical="center"/>
    </xf>
    <xf numFmtId="4" fontId="76" fillId="59" borderId="57">
      <alignment horizontal="left" vertical="center" indent="1"/>
    </xf>
    <xf numFmtId="0" fontId="76" fillId="59" borderId="57">
      <alignment horizontal="left" vertical="top" indent="1"/>
    </xf>
    <xf numFmtId="4" fontId="76" fillId="68" borderId="57">
      <alignment horizontal="right" vertical="center"/>
    </xf>
    <xf numFmtId="4" fontId="126" fillId="68" borderId="57">
      <alignment horizontal="right" vertical="center"/>
    </xf>
    <xf numFmtId="4" fontId="76" fillId="70" borderId="57">
      <alignment horizontal="left" vertical="center" indent="1"/>
    </xf>
    <xf numFmtId="0" fontId="76" fillId="62" borderId="57">
      <alignment horizontal="left" vertical="top" indent="1"/>
    </xf>
    <xf numFmtId="4" fontId="128" fillId="68" borderId="57">
      <alignment horizontal="right" vertical="center"/>
    </xf>
    <xf numFmtId="38" fontId="64" fillId="0" borderId="0"/>
    <xf numFmtId="40" fontId="64" fillId="0" borderId="0"/>
    <xf numFmtId="0" fontId="64" fillId="0" borderId="0"/>
    <xf numFmtId="0" fontId="64" fillId="0" borderId="47">
      <alignment horizontal="centerContinuous"/>
    </xf>
    <xf numFmtId="12" fontId="243" fillId="0" borderId="13">
      <alignment horizontal="center"/>
    </xf>
    <xf numFmtId="3" fontId="131" fillId="61" borderId="13">
      <alignment horizontal="left" vertical="top" wrapText="1"/>
      <protection locked="0"/>
    </xf>
    <xf numFmtId="0" fontId="191" fillId="0" borderId="0"/>
    <xf numFmtId="43" fontId="40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6" fillId="0" borderId="0"/>
    <xf numFmtId="0" fontId="76" fillId="0" borderId="0"/>
    <xf numFmtId="0" fontId="244" fillId="0" borderId="0"/>
    <xf numFmtId="0" fontId="245" fillId="0" borderId="0"/>
    <xf numFmtId="0" fontId="246" fillId="0" borderId="0"/>
    <xf numFmtId="0" fontId="247" fillId="0" borderId="0"/>
    <xf numFmtId="0" fontId="248" fillId="0" borderId="0"/>
    <xf numFmtId="0" fontId="244" fillId="0" borderId="0"/>
    <xf numFmtId="0" fontId="235" fillId="0" borderId="0"/>
    <xf numFmtId="0" fontId="64" fillId="59" borderId="0">
      <alignment wrapText="1"/>
    </xf>
    <xf numFmtId="3" fontId="64" fillId="0" borderId="0"/>
    <xf numFmtId="276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76" fontId="64" fillId="0" borderId="56">
      <alignment horizontal="right" vertical="center"/>
    </xf>
    <xf numFmtId="276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76" fontId="64" fillId="0" borderId="56">
      <alignment horizontal="right" vertical="center"/>
    </xf>
    <xf numFmtId="276" fontId="64" fillId="0" borderId="56">
      <alignment horizontal="right" vertical="center"/>
    </xf>
    <xf numFmtId="276" fontId="64" fillId="0" borderId="56">
      <alignment horizontal="right" vertical="center"/>
    </xf>
    <xf numFmtId="276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76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76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76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50" fontId="64" fillId="0" borderId="56">
      <alignment horizontal="right" vertical="center"/>
    </xf>
    <xf numFmtId="276" fontId="64" fillId="0" borderId="56">
      <alignment horizontal="right" vertical="center"/>
    </xf>
    <xf numFmtId="276" fontId="64" fillId="0" borderId="56">
      <alignment horizontal="right" vertical="center"/>
    </xf>
    <xf numFmtId="0" fontId="249" fillId="0" borderId="0"/>
    <xf numFmtId="0" fontId="135" fillId="0" borderId="0"/>
    <xf numFmtId="277" fontId="64" fillId="0" borderId="56">
      <alignment horizontal="center"/>
    </xf>
    <xf numFmtId="0" fontId="64" fillId="0" borderId="48"/>
    <xf numFmtId="0" fontId="240" fillId="0" borderId="0"/>
    <xf numFmtId="0" fontId="64" fillId="0" borderId="0"/>
    <xf numFmtId="40" fontId="250" fillId="0" borderId="0"/>
    <xf numFmtId="0" fontId="64" fillId="0" borderId="0"/>
    <xf numFmtId="0" fontId="1" fillId="0" borderId="0"/>
    <xf numFmtId="0" fontId="1" fillId="0" borderId="0"/>
    <xf numFmtId="0" fontId="1" fillId="0" borderId="0"/>
    <xf numFmtId="0" fontId="3" fillId="0" borderId="22"/>
    <xf numFmtId="0" fontId="64" fillId="0" borderId="0"/>
    <xf numFmtId="0" fontId="1" fillId="0" borderId="0"/>
    <xf numFmtId="37" fontId="64" fillId="61" borderId="0"/>
    <xf numFmtId="37" fontId="64" fillId="0" borderId="0"/>
    <xf numFmtId="3" fontId="64" fillId="0" borderId="46"/>
    <xf numFmtId="6" fontId="155" fillId="0" borderId="0"/>
    <xf numFmtId="278" fontId="236" fillId="0" borderId="0"/>
    <xf numFmtId="279" fontId="64" fillId="0" borderId="0"/>
    <xf numFmtId="280" fontId="64" fillId="0" borderId="0">
      <alignment vertical="top"/>
    </xf>
    <xf numFmtId="208" fontId="64" fillId="0" borderId="13"/>
    <xf numFmtId="0" fontId="64" fillId="0" borderId="0"/>
    <xf numFmtId="0" fontId="64" fillId="0" borderId="0"/>
    <xf numFmtId="5" fontId="64" fillId="57" borderId="94">
      <alignment vertical="top"/>
    </xf>
    <xf numFmtId="0" fontId="64" fillId="98" borderId="13">
      <alignment horizontal="left" vertical="center"/>
    </xf>
    <xf numFmtId="6" fontId="64" fillId="99" borderId="94"/>
    <xf numFmtId="5" fontId="64" fillId="0" borderId="94">
      <alignment horizontal="left" vertical="top"/>
    </xf>
    <xf numFmtId="0" fontId="64" fillId="100" borderId="0">
      <alignment horizontal="left" vertical="center"/>
    </xf>
    <xf numFmtId="5" fontId="64" fillId="0" borderId="92">
      <alignment horizontal="left" vertical="top"/>
    </xf>
    <xf numFmtId="0" fontId="64" fillId="0" borderId="92">
      <alignment horizontal="left" vertical="center"/>
    </xf>
    <xf numFmtId="0" fontId="64" fillId="0" borderId="0">
      <alignment horizontal="centerContinuous" vertical="center"/>
    </xf>
    <xf numFmtId="281" fontId="64" fillId="0" borderId="0"/>
    <xf numFmtId="204" fontId="64" fillId="0" borderId="0"/>
    <xf numFmtId="0" fontId="25" fillId="0" borderId="0">
      <alignment horizontal="centerContinuous" vertical="center"/>
    </xf>
    <xf numFmtId="0" fontId="25" fillId="0" borderId="0">
      <alignment horizontal="centerContinuous" vertical="center"/>
    </xf>
    <xf numFmtId="0" fontId="25" fillId="0" borderId="0">
      <alignment horizontal="centerContinuous" vertical="center"/>
    </xf>
    <xf numFmtId="0" fontId="25" fillId="0" borderId="0">
      <alignment horizontal="centerContinuous" vertical="center"/>
    </xf>
    <xf numFmtId="0" fontId="25" fillId="0" borderId="0">
      <alignment horizontal="centerContinuous" vertical="center"/>
    </xf>
    <xf numFmtId="0" fontId="25" fillId="0" borderId="0">
      <alignment horizontal="centerContinuous" vertical="center"/>
    </xf>
    <xf numFmtId="281" fontId="64" fillId="0" borderId="0"/>
    <xf numFmtId="204" fontId="64" fillId="0" borderId="0"/>
    <xf numFmtId="0" fontId="21" fillId="0" borderId="0"/>
    <xf numFmtId="0" fontId="251" fillId="0" borderId="0">
      <alignment horizontal="center" vertical="center" wrapText="1"/>
    </xf>
    <xf numFmtId="0" fontId="25" fillId="0" borderId="0"/>
    <xf numFmtId="0" fontId="25" fillId="0" borderId="0"/>
    <xf numFmtId="282" fontId="64" fillId="0" borderId="0"/>
    <xf numFmtId="283" fontId="64" fillId="0" borderId="0"/>
    <xf numFmtId="0" fontId="252" fillId="0" borderId="0"/>
    <xf numFmtId="0" fontId="64" fillId="0" borderId="0">
      <alignment horizontal="left"/>
    </xf>
    <xf numFmtId="0" fontId="64" fillId="0" borderId="0"/>
    <xf numFmtId="0" fontId="53" fillId="80" borderId="58">
      <alignment vertical="center"/>
    </xf>
    <xf numFmtId="0" fontId="1" fillId="0" borderId="0"/>
    <xf numFmtId="194" fontId="58" fillId="0" borderId="0"/>
    <xf numFmtId="0" fontId="1" fillId="0" borderId="0"/>
    <xf numFmtId="0" fontId="119" fillId="0" borderId="0"/>
    <xf numFmtId="186" fontId="119" fillId="0" borderId="0"/>
    <xf numFmtId="186" fontId="64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186" fontId="25" fillId="0" borderId="0"/>
    <xf numFmtId="0" fontId="253" fillId="79" borderId="32"/>
    <xf numFmtId="0" fontId="254" fillId="0" borderId="33"/>
    <xf numFmtId="9" fontId="64" fillId="0" borderId="0"/>
    <xf numFmtId="0" fontId="64" fillId="0" borderId="40"/>
    <xf numFmtId="0" fontId="255" fillId="43" borderId="0"/>
    <xf numFmtId="0" fontId="256" fillId="81" borderId="59"/>
    <xf numFmtId="0" fontId="64" fillId="56" borderId="59"/>
    <xf numFmtId="0" fontId="119" fillId="81" borderId="59"/>
    <xf numFmtId="0" fontId="257" fillId="81" borderId="54"/>
    <xf numFmtId="0" fontId="64" fillId="56" borderId="54"/>
    <xf numFmtId="0" fontId="119" fillId="81" borderId="54"/>
    <xf numFmtId="0" fontId="258" fillId="0" borderId="0"/>
    <xf numFmtId="0" fontId="259" fillId="0" borderId="0"/>
    <xf numFmtId="0" fontId="260" fillId="0" borderId="0"/>
    <xf numFmtId="0" fontId="64" fillId="0" borderId="0"/>
    <xf numFmtId="284" fontId="261" fillId="0" borderId="0"/>
    <xf numFmtId="0" fontId="262" fillId="44" borderId="0"/>
    <xf numFmtId="0" fontId="263" fillId="47" borderId="54"/>
    <xf numFmtId="0" fontId="264" fillId="60" borderId="0"/>
    <xf numFmtId="0" fontId="265" fillId="0" borderId="60"/>
    <xf numFmtId="0" fontId="64" fillId="0" borderId="49"/>
    <xf numFmtId="0" fontId="119" fillId="0" borderId="6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13" fillId="78" borderId="0"/>
    <xf numFmtId="0" fontId="64" fillId="54" borderId="0"/>
    <xf numFmtId="0" fontId="119" fillId="78" borderId="0"/>
    <xf numFmtId="0" fontId="213" fillId="63" borderId="0"/>
    <xf numFmtId="0" fontId="213" fillId="65" borderId="0"/>
    <xf numFmtId="0" fontId="213" fillId="53" borderId="0"/>
    <xf numFmtId="0" fontId="64" fillId="101" borderId="0"/>
    <xf numFmtId="0" fontId="119" fillId="53" borderId="0"/>
    <xf numFmtId="0" fontId="213" fillId="54" borderId="0"/>
    <xf numFmtId="0" fontId="213" fillId="64" borderId="0"/>
    <xf numFmtId="0" fontId="25" fillId="80" borderId="58"/>
    <xf numFmtId="0" fontId="25" fillId="80" borderId="58"/>
    <xf numFmtId="0" fontId="64" fillId="0" borderId="34"/>
    <xf numFmtId="0" fontId="64" fillId="0" borderId="50"/>
    <xf numFmtId="0" fontId="119" fillId="0" borderId="34"/>
    <xf numFmtId="0" fontId="64" fillId="0" borderId="35"/>
    <xf numFmtId="0" fontId="64" fillId="0" borderId="35"/>
    <xf numFmtId="0" fontId="119" fillId="0" borderId="35"/>
    <xf numFmtId="0" fontId="64" fillId="0" borderId="36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64" fillId="0" borderId="51"/>
    <xf numFmtId="0" fontId="119" fillId="0" borderId="36"/>
    <xf numFmtId="0" fontId="266" fillId="0" borderId="0"/>
    <xf numFmtId="0" fontId="64" fillId="0" borderId="0"/>
    <xf numFmtId="0" fontId="119" fillId="0" borderId="0"/>
    <xf numFmtId="0" fontId="267" fillId="0" borderId="0"/>
    <xf numFmtId="0" fontId="267" fillId="0" borderId="0"/>
    <xf numFmtId="0" fontId="121" fillId="0" borderId="0">
      <alignment vertical="center"/>
    </xf>
    <xf numFmtId="0" fontId="268" fillId="0" borderId="0"/>
    <xf numFmtId="243" fontId="40" fillId="0" borderId="0"/>
    <xf numFmtId="243" fontId="40" fillId="0" borderId="0"/>
    <xf numFmtId="243" fontId="40" fillId="0" borderId="0"/>
    <xf numFmtId="43" fontId="40" fillId="0" borderId="0"/>
    <xf numFmtId="229" fontId="64" fillId="0" borderId="0"/>
    <xf numFmtId="0" fontId="40" fillId="0" borderId="0"/>
    <xf numFmtId="9" fontId="269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257" fontId="191" fillId="0" borderId="0"/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1" fillId="47" borderId="54">
      <alignment vertical="center"/>
    </xf>
    <xf numFmtId="0" fontId="162" fillId="81" borderId="59">
      <alignment vertical="center"/>
    </xf>
    <xf numFmtId="194" fontId="270" fillId="0" borderId="0"/>
    <xf numFmtId="186" fontId="270" fillId="0" borderId="0"/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186" fontId="64" fillId="0" borderId="0"/>
    <xf numFmtId="194" fontId="64" fillId="0" borderId="0"/>
    <xf numFmtId="0" fontId="64" fillId="102" borderId="0">
      <alignment horizontal="center" vertical="center"/>
      <protection hidden="1"/>
    </xf>
    <xf numFmtId="186" fontId="25" fillId="0" borderId="0"/>
    <xf numFmtId="0" fontId="25" fillId="0" borderId="0"/>
    <xf numFmtId="0" fontId="119" fillId="0" borderId="0"/>
    <xf numFmtId="194" fontId="64" fillId="0" borderId="0"/>
    <xf numFmtId="186" fontId="64" fillId="0" borderId="0"/>
    <xf numFmtId="285" fontId="64" fillId="0" borderId="0"/>
    <xf numFmtId="286" fontId="64" fillId="0" borderId="0"/>
    <xf numFmtId="0" fontId="64" fillId="0" borderId="0">
      <alignment vertical="top"/>
      <protection locked="0"/>
    </xf>
    <xf numFmtId="0" fontId="180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287" fontId="270" fillId="0" borderId="0"/>
    <xf numFmtId="6" fontId="197" fillId="0" borderId="0"/>
    <xf numFmtId="288" fontId="270" fillId="0" borderId="0"/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9" fillId="0" borderId="60">
      <alignment vertical="center"/>
    </xf>
    <xf numFmtId="216" fontId="271" fillId="0" borderId="56">
      <alignment horizontal="center"/>
    </xf>
    <xf numFmtId="186" fontId="58" fillId="0" borderId="0"/>
    <xf numFmtId="0" fontId="58" fillId="0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17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1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5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29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3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37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18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2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26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0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4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289" fontId="1" fillId="38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86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43" fontId="31" fillId="0" borderId="0"/>
    <xf numFmtId="43" fontId="31" fillId="0" borderId="0"/>
    <xf numFmtId="43" fontId="31" fillId="0" borderId="0"/>
    <xf numFmtId="186" fontId="1" fillId="0" borderId="0"/>
    <xf numFmtId="43" fontId="1" fillId="0" borderId="0"/>
    <xf numFmtId="186" fontId="1" fillId="0" borderId="0"/>
    <xf numFmtId="186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54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6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61" fillId="0" borderId="0"/>
    <xf numFmtId="186" fontId="61" fillId="0" borderId="0"/>
    <xf numFmtId="186" fontId="64" fillId="0" borderId="0"/>
    <xf numFmtId="186" fontId="64" fillId="0" borderId="0"/>
    <xf numFmtId="205" fontId="25" fillId="0" borderId="0"/>
    <xf numFmtId="205" fontId="25" fillId="0" borderId="0"/>
    <xf numFmtId="43" fontId="60" fillId="0" borderId="0"/>
    <xf numFmtId="186" fontId="58" fillId="0" borderId="0"/>
    <xf numFmtId="186" fontId="58" fillId="0" borderId="0"/>
    <xf numFmtId="43" fontId="62" fillId="0" borderId="0"/>
    <xf numFmtId="43" fontId="62" fillId="0" borderId="0"/>
    <xf numFmtId="186" fontId="54" fillId="0" borderId="0"/>
    <xf numFmtId="186" fontId="54" fillId="0" borderId="0"/>
    <xf numFmtId="43" fontId="65" fillId="0" borderId="0"/>
    <xf numFmtId="43" fontId="62" fillId="0" borderId="0"/>
    <xf numFmtId="43" fontId="62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25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3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0" fontId="1" fillId="0" borderId="0"/>
    <xf numFmtId="289" fontId="1" fillId="0" borderId="0"/>
    <xf numFmtId="0" fontId="1" fillId="0" borderId="0"/>
    <xf numFmtId="289" fontId="1" fillId="0" borderId="0"/>
    <xf numFmtId="0" fontId="1" fillId="0" borderId="0"/>
    <xf numFmtId="289" fontId="1" fillId="0" borderId="0"/>
    <xf numFmtId="0" fontId="1" fillId="0" borderId="0"/>
    <xf numFmtId="289" fontId="1" fillId="0" borderId="0"/>
    <xf numFmtId="0" fontId="1" fillId="0" borderId="0"/>
    <xf numFmtId="289" fontId="1" fillId="0" borderId="0"/>
    <xf numFmtId="0" fontId="1" fillId="0" borderId="0"/>
    <xf numFmtId="289" fontId="1" fillId="0" borderId="0"/>
    <xf numFmtId="0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289" fontId="1" fillId="15" borderId="21"/>
    <xf numFmtId="43" fontId="272" fillId="0" borderId="0"/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0" fontId="273" fillId="19" borderId="0"/>
    <xf numFmtId="0" fontId="273" fillId="23" borderId="0"/>
    <xf numFmtId="0" fontId="273" fillId="27" borderId="0"/>
    <xf numFmtId="0" fontId="273" fillId="31" borderId="0"/>
    <xf numFmtId="0" fontId="273" fillId="35" borderId="0"/>
    <xf numFmtId="0" fontId="273" fillId="39" borderId="0"/>
    <xf numFmtId="0" fontId="273" fillId="16" borderId="0"/>
    <xf numFmtId="0" fontId="273" fillId="20" borderId="0"/>
    <xf numFmtId="0" fontId="273" fillId="24" borderId="0"/>
    <xf numFmtId="0" fontId="273" fillId="28" borderId="0"/>
    <xf numFmtId="0" fontId="273" fillId="32" borderId="0"/>
    <xf numFmtId="0" fontId="273" fillId="36" borderId="0"/>
    <xf numFmtId="0" fontId="274" fillId="10" borderId="0"/>
    <xf numFmtId="5" fontId="219" fillId="0" borderId="97"/>
    <xf numFmtId="0" fontId="275" fillId="13" borderId="17"/>
    <xf numFmtId="3" fontId="155" fillId="0" borderId="53"/>
    <xf numFmtId="0" fontId="276" fillId="14" borderId="20"/>
    <xf numFmtId="43" fontId="58" fillId="0" borderId="0"/>
    <xf numFmtId="0" fontId="277" fillId="0" borderId="0"/>
    <xf numFmtId="0" fontId="85" fillId="0" borderId="53">
      <alignment horizontal="center" vertical="justify" wrapText="1"/>
    </xf>
    <xf numFmtId="0" fontId="85" fillId="0" borderId="53">
      <alignment horizontal="centerContinuous" vertical="justify" wrapText="1"/>
    </xf>
    <xf numFmtId="0" fontId="278" fillId="9" borderId="0"/>
    <xf numFmtId="0" fontId="279" fillId="0" borderId="34"/>
    <xf numFmtId="0" fontId="280" fillId="0" borderId="35"/>
    <xf numFmtId="0" fontId="266" fillId="0" borderId="36"/>
    <xf numFmtId="0" fontId="281" fillId="0" borderId="0"/>
    <xf numFmtId="10" fontId="282" fillId="59" borderId="53"/>
    <xf numFmtId="0" fontId="283" fillId="12" borderId="17"/>
    <xf numFmtId="0" fontId="284" fillId="0" borderId="19"/>
    <xf numFmtId="0" fontId="285" fillId="11" borderId="0"/>
    <xf numFmtId="0" fontId="57" fillId="0" borderId="0"/>
    <xf numFmtId="0" fontId="57" fillId="0" borderId="0"/>
    <xf numFmtId="273" fontId="231" fillId="0" borderId="96"/>
    <xf numFmtId="0" fontId="286" fillId="13" borderId="18"/>
    <xf numFmtId="9" fontId="57" fillId="0" borderId="0"/>
    <xf numFmtId="9" fontId="57" fillId="0" borderId="0"/>
    <xf numFmtId="9" fontId="57" fillId="0" borderId="0"/>
    <xf numFmtId="4" fontId="123" fillId="60" borderId="57">
      <alignment vertical="center"/>
    </xf>
    <xf numFmtId="4" fontId="124" fillId="61" borderId="57">
      <alignment vertical="center"/>
    </xf>
    <xf numFmtId="4" fontId="123" fillId="61" borderId="57">
      <alignment horizontal="left" vertical="center" indent="1"/>
    </xf>
    <xf numFmtId="0" fontId="123" fillId="61" borderId="57">
      <alignment horizontal="left" vertical="top" indent="1"/>
    </xf>
    <xf numFmtId="4" fontId="76" fillId="43" borderId="57">
      <alignment horizontal="right" vertical="center"/>
    </xf>
    <xf numFmtId="4" fontId="76" fillId="49" borderId="57">
      <alignment horizontal="right" vertical="center"/>
    </xf>
    <xf numFmtId="4" fontId="76" fillId="63" borderId="57">
      <alignment horizontal="right" vertical="center"/>
    </xf>
    <xf numFmtId="4" fontId="76" fillId="51" borderId="57">
      <alignment horizontal="right" vertical="center"/>
    </xf>
    <xf numFmtId="4" fontId="76" fillId="55" borderId="57">
      <alignment horizontal="right" vertical="center"/>
    </xf>
    <xf numFmtId="4" fontId="76" fillId="64" borderId="57">
      <alignment horizontal="right" vertical="center"/>
    </xf>
    <xf numFmtId="4" fontId="76" fillId="65" borderId="57">
      <alignment horizontal="right" vertical="center"/>
    </xf>
    <xf numFmtId="4" fontId="76" fillId="66" borderId="57">
      <alignment horizontal="right" vertical="center"/>
    </xf>
    <xf numFmtId="4" fontId="76" fillId="50" borderId="57">
      <alignment horizontal="right" vertical="center"/>
    </xf>
    <xf numFmtId="4" fontId="76" fillId="70" borderId="57">
      <alignment horizontal="right" vertical="center"/>
    </xf>
    <xf numFmtId="0" fontId="25" fillId="69" borderId="57">
      <alignment horizontal="left" vertical="center" indent="1"/>
    </xf>
    <xf numFmtId="0" fontId="25" fillId="69" borderId="57">
      <alignment horizontal="left" vertical="top" indent="1"/>
    </xf>
    <xf numFmtId="0" fontId="25" fillId="62" borderId="57">
      <alignment horizontal="left" vertical="center" indent="1"/>
    </xf>
    <xf numFmtId="0" fontId="25" fillId="62" borderId="57">
      <alignment horizontal="left" vertical="top" indent="1"/>
    </xf>
    <xf numFmtId="0" fontId="25" fillId="71" borderId="57">
      <alignment horizontal="left" vertical="center" indent="1"/>
    </xf>
    <xf numFmtId="0" fontId="25" fillId="71" borderId="57">
      <alignment horizontal="left" vertical="top" indent="1"/>
    </xf>
    <xf numFmtId="0" fontId="25" fillId="72" borderId="57">
      <alignment horizontal="left" vertical="center" indent="1"/>
    </xf>
    <xf numFmtId="0" fontId="25" fillId="72" borderId="57">
      <alignment horizontal="left" vertical="top" indent="1"/>
    </xf>
    <xf numFmtId="4" fontId="76" fillId="59" borderId="57">
      <alignment vertical="center"/>
    </xf>
    <xf numFmtId="4" fontId="126" fillId="59" borderId="57">
      <alignment vertical="center"/>
    </xf>
    <xf numFmtId="4" fontId="76" fillId="59" borderId="57">
      <alignment horizontal="left" vertical="center" indent="1"/>
    </xf>
    <xf numFmtId="0" fontId="76" fillId="59" borderId="57">
      <alignment horizontal="left" vertical="top" indent="1"/>
    </xf>
    <xf numFmtId="4" fontId="76" fillId="68" borderId="57">
      <alignment horizontal="right" vertical="center"/>
    </xf>
    <xf numFmtId="4" fontId="126" fillId="68" borderId="57">
      <alignment horizontal="right" vertical="center"/>
    </xf>
    <xf numFmtId="4" fontId="76" fillId="70" borderId="57">
      <alignment horizontal="left" vertical="center" indent="1"/>
    </xf>
    <xf numFmtId="0" fontId="76" fillId="62" borderId="57">
      <alignment horizontal="left" vertical="top" indent="1"/>
    </xf>
    <xf numFmtId="4" fontId="128" fillId="68" borderId="57">
      <alignment horizontal="right" vertical="center"/>
    </xf>
    <xf numFmtId="3" fontId="131" fillId="61" borderId="53">
      <alignment horizontal="left" vertical="top" wrapText="1"/>
      <protection locked="0"/>
    </xf>
    <xf numFmtId="0" fontId="76" fillId="0" borderId="0">
      <alignment vertical="top"/>
    </xf>
    <xf numFmtId="0" fontId="287" fillId="0" borderId="0"/>
    <xf numFmtId="0" fontId="53" fillId="80" borderId="58">
      <alignment vertical="center"/>
    </xf>
    <xf numFmtId="0" fontId="256" fillId="81" borderId="59"/>
    <xf numFmtId="0" fontId="257" fillId="81" borderId="54"/>
    <xf numFmtId="0" fontId="263" fillId="47" borderId="54"/>
    <xf numFmtId="0" fontId="265" fillId="0" borderId="60"/>
    <xf numFmtId="0" fontId="25" fillId="80" borderId="58"/>
    <xf numFmtId="0" fontId="25" fillId="80" borderId="58"/>
    <xf numFmtId="187" fontId="156" fillId="0" borderId="53">
      <alignment horizontal="right" vertical="center" shrinkToFit="1"/>
    </xf>
    <xf numFmtId="187" fontId="156" fillId="0" borderId="53">
      <alignment horizontal="right" vertical="center" shrinkToFit="1"/>
    </xf>
    <xf numFmtId="187" fontId="156" fillId="0" borderId="53">
      <alignment horizontal="right" vertical="center" shrinkToFit="1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0" fillId="80" borderId="58">
      <alignment vertical="center"/>
    </xf>
    <xf numFmtId="0" fontId="161" fillId="47" borderId="54">
      <alignment vertical="center"/>
    </xf>
    <xf numFmtId="0" fontId="162" fillId="81" borderId="59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64" fillId="0" borderId="60">
      <alignment vertical="center"/>
    </xf>
    <xf numFmtId="0" fontId="180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1" fillId="81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6" fillId="47" borderId="54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7" fillId="81" borderId="59">
      <alignment vertical="center"/>
    </xf>
    <xf numFmtId="0" fontId="189" fillId="0" borderId="6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290" fontId="52" fillId="56" borderId="0">
      <alignment vertical="top"/>
    </xf>
    <xf numFmtId="291" fontId="52" fillId="0" borderId="0"/>
    <xf numFmtId="41" fontId="58" fillId="0" borderId="0"/>
    <xf numFmtId="41" fontId="58" fillId="0" borderId="0"/>
    <xf numFmtId="195" fontId="55" fillId="0" borderId="0"/>
    <xf numFmtId="43" fontId="57" fillId="0" borderId="0"/>
    <xf numFmtId="43" fontId="57" fillId="0" borderId="0"/>
    <xf numFmtId="43" fontId="55" fillId="0" borderId="0"/>
    <xf numFmtId="43" fontId="55" fillId="0" borderId="0"/>
    <xf numFmtId="43" fontId="55" fillId="0" borderId="0"/>
    <xf numFmtId="43" fontId="25" fillId="0" borderId="0"/>
    <xf numFmtId="233" fontId="55" fillId="0" borderId="0"/>
    <xf numFmtId="233" fontId="55" fillId="0" borderId="0"/>
    <xf numFmtId="195" fontId="58" fillId="0" borderId="0"/>
    <xf numFmtId="195" fontId="58" fillId="0" borderId="0"/>
    <xf numFmtId="43" fontId="25" fillId="0" borderId="0"/>
    <xf numFmtId="3" fontId="25" fillId="0" borderId="0"/>
    <xf numFmtId="0" fontId="52" fillId="56" borderId="26">
      <alignment horizontal="right"/>
    </xf>
    <xf numFmtId="0" fontId="25" fillId="0" borderId="0"/>
    <xf numFmtId="0" fontId="25" fillId="0" borderId="0"/>
    <xf numFmtId="3" fontId="25" fillId="0" borderId="0"/>
    <xf numFmtId="14" fontId="76" fillId="0" borderId="0"/>
    <xf numFmtId="14" fontId="7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2" fontId="25" fillId="0" borderId="0"/>
    <xf numFmtId="2" fontId="25" fillId="0" borderId="0"/>
    <xf numFmtId="0" fontId="85" fillId="0" borderId="53">
      <alignment horizontal="center" vertical="justify" wrapText="1"/>
    </xf>
    <xf numFmtId="0" fontId="85" fillId="0" borderId="53">
      <alignment horizontal="centerContinuous" vertical="justify" wrapText="1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2" fillId="0" borderId="0"/>
    <xf numFmtId="0" fontId="55" fillId="0" borderId="0"/>
    <xf numFmtId="0" fontId="55" fillId="0" borderId="0"/>
    <xf numFmtId="0" fontId="25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25" fillId="0" borderId="0"/>
    <xf numFmtId="0" fontId="25" fillId="0" borderId="0"/>
    <xf numFmtId="0" fontId="25" fillId="0" borderId="0"/>
    <xf numFmtId="0" fontId="40" fillId="0" borderId="0"/>
    <xf numFmtId="0" fontId="40" fillId="0" borderId="0"/>
    <xf numFmtId="0" fontId="1" fillId="15" borderId="21"/>
    <xf numFmtId="0" fontId="54" fillId="15" borderId="21"/>
    <xf numFmtId="0" fontId="288" fillId="15" borderId="21"/>
    <xf numFmtId="0" fontId="52" fillId="56" borderId="0">
      <protection locked="0"/>
    </xf>
    <xf numFmtId="292" fontId="52" fillId="56" borderId="0">
      <alignment vertical="top"/>
    </xf>
    <xf numFmtId="293" fontId="52" fillId="0" borderId="0"/>
    <xf numFmtId="0" fontId="25" fillId="0" borderId="0"/>
    <xf numFmtId="0" fontId="25" fillId="0" borderId="0"/>
    <xf numFmtId="9" fontId="25" fillId="0" borderId="0"/>
    <xf numFmtId="9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" fontId="76" fillId="68" borderId="0">
      <alignment horizontal="left" vertical="center" indent="1"/>
    </xf>
    <xf numFmtId="4" fontId="76" fillId="68" borderId="0">
      <alignment horizontal="left" vertical="center" indent="1"/>
    </xf>
    <xf numFmtId="4" fontId="76" fillId="68" borderId="0">
      <alignment horizontal="left" vertical="center" indent="1"/>
    </xf>
    <xf numFmtId="4" fontId="76" fillId="68" borderId="0">
      <alignment horizontal="left" vertical="center" indent="1"/>
    </xf>
    <xf numFmtId="4" fontId="76" fillId="62" borderId="0">
      <alignment horizontal="left" vertical="center" indent="1"/>
    </xf>
    <xf numFmtId="4" fontId="76" fillId="62" borderId="0">
      <alignment horizontal="left" vertical="center" indent="1"/>
    </xf>
    <xf numFmtId="0" fontId="25" fillId="59" borderId="0"/>
    <xf numFmtId="3" fontId="25" fillId="0" borderId="0"/>
    <xf numFmtId="0" fontId="25" fillId="59" borderId="0"/>
    <xf numFmtId="3" fontId="25" fillId="0" borderId="0"/>
    <xf numFmtId="0" fontId="25" fillId="75" borderId="0"/>
    <xf numFmtId="3" fontId="25" fillId="0" borderId="0"/>
    <xf numFmtId="3" fontId="25" fillId="0" borderId="0"/>
    <xf numFmtId="43" fontId="40" fillId="0" borderId="0"/>
    <xf numFmtId="49" fontId="76" fillId="0" borderId="0"/>
    <xf numFmtId="49" fontId="76" fillId="0" borderId="0"/>
    <xf numFmtId="0" fontId="25" fillId="0" borderId="0"/>
    <xf numFmtId="0" fontId="25" fillId="0" borderId="0"/>
    <xf numFmtId="229" fontId="25" fillId="0" borderId="0"/>
    <xf numFmtId="229" fontId="25" fillId="0" borderId="0"/>
    <xf numFmtId="3" fontId="289" fillId="0" borderId="52">
      <alignment horizontal="center"/>
    </xf>
    <xf numFmtId="0" fontId="221" fillId="0" borderId="0"/>
    <xf numFmtId="43" fontId="40" fillId="0" borderId="0"/>
    <xf numFmtId="0" fontId="27" fillId="0" borderId="0"/>
    <xf numFmtId="0" fontId="193" fillId="11" borderId="0"/>
    <xf numFmtId="0" fontId="23" fillId="19" borderId="0"/>
    <xf numFmtId="0" fontId="23" fillId="23" borderId="0"/>
    <xf numFmtId="0" fontId="23" fillId="27" borderId="0"/>
    <xf numFmtId="0" fontId="23" fillId="31" borderId="0"/>
    <xf numFmtId="0" fontId="23" fillId="35" borderId="0"/>
    <xf numFmtId="0" fontId="23" fillId="39" borderId="0"/>
    <xf numFmtId="0" fontId="25" fillId="0" borderId="0"/>
    <xf numFmtId="0" fontId="25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43" fontId="1" fillId="0" borderId="0"/>
    <xf numFmtId="43" fontId="1" fillId="0" borderId="0"/>
    <xf numFmtId="289" fontId="25" fillId="0" borderId="0"/>
    <xf numFmtId="289" fontId="31" fillId="0" borderId="0"/>
    <xf numFmtId="289" fontId="25" fillId="0" borderId="0"/>
    <xf numFmtId="0" fontId="1" fillId="0" borderId="0"/>
    <xf numFmtId="289" fontId="1" fillId="0" borderId="0"/>
    <xf numFmtId="28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89" fontId="25" fillId="0" borderId="0"/>
    <xf numFmtId="0" fontId="1" fillId="0" borderId="0"/>
    <xf numFmtId="0" fontId="1" fillId="0" borderId="0"/>
    <xf numFmtId="289" fontId="1" fillId="0" borderId="0"/>
    <xf numFmtId="289" fontId="1" fillId="0" borderId="0"/>
    <xf numFmtId="289" fontId="1" fillId="0" borderId="0"/>
    <xf numFmtId="0" fontId="1" fillId="0" borderId="0"/>
    <xf numFmtId="0" fontId="1" fillId="0" borderId="0"/>
    <xf numFmtId="0" fontId="1" fillId="0" borderId="0"/>
    <xf numFmtId="289" fontId="65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9" fontId="31" fillId="0" borderId="0"/>
    <xf numFmtId="186" fontId="1" fillId="0" borderId="0"/>
    <xf numFmtId="186" fontId="1" fillId="0" borderId="0"/>
    <xf numFmtId="0" fontId="219" fillId="0" borderId="0"/>
    <xf numFmtId="0" fontId="25" fillId="0" borderId="0"/>
    <xf numFmtId="0" fontId="25" fillId="0" borderId="0"/>
    <xf numFmtId="10" fontId="290" fillId="0" borderId="0"/>
    <xf numFmtId="10" fontId="290" fillId="0" borderId="0"/>
    <xf numFmtId="10" fontId="290" fillId="0" borderId="0"/>
    <xf numFmtId="39" fontId="291" fillId="0" borderId="0"/>
    <xf numFmtId="39" fontId="291" fillId="0" borderId="0"/>
    <xf numFmtId="10" fontId="290" fillId="0" borderId="0"/>
    <xf numFmtId="9" fontId="121" fillId="0" borderId="0"/>
    <xf numFmtId="0" fontId="291" fillId="0" borderId="0"/>
    <xf numFmtId="164" fontId="121" fillId="0" borderId="0"/>
    <xf numFmtId="0" fontId="291" fillId="0" borderId="0"/>
    <xf numFmtId="10" fontId="121" fillId="0" borderId="0"/>
    <xf numFmtId="39" fontId="291" fillId="0" borderId="0"/>
    <xf numFmtId="0" fontId="292" fillId="44" borderId="0">
      <alignment vertical="center"/>
    </xf>
    <xf numFmtId="294" fontId="121" fillId="0" borderId="0"/>
    <xf numFmtId="294" fontId="121" fillId="0" borderId="0"/>
    <xf numFmtId="0" fontId="293" fillId="0" borderId="0">
      <alignment vertical="top"/>
      <protection locked="0"/>
    </xf>
    <xf numFmtId="0" fontId="294" fillId="0" borderId="34">
      <alignment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187" fontId="28" fillId="0" borderId="53">
      <alignment horizontal="right" vertical="center"/>
    </xf>
    <xf numFmtId="0" fontId="295" fillId="0" borderId="0"/>
    <xf numFmtId="0" fontId="296" fillId="0" borderId="0">
      <alignment vertical="center"/>
    </xf>
    <xf numFmtId="272" fontId="30" fillId="0" borderId="0"/>
    <xf numFmtId="0" fontId="297" fillId="79" borderId="32">
      <alignment vertical="center"/>
    </xf>
    <xf numFmtId="0" fontId="298" fillId="0" borderId="33">
      <alignment vertical="center"/>
    </xf>
    <xf numFmtId="0" fontId="299" fillId="78" borderId="0">
      <alignment vertical="center"/>
    </xf>
    <xf numFmtId="0" fontId="299" fillId="63" borderId="0">
      <alignment vertical="center"/>
    </xf>
    <xf numFmtId="0" fontId="299" fillId="65" borderId="0">
      <alignment vertical="center"/>
    </xf>
    <xf numFmtId="0" fontId="299" fillId="53" borderId="0">
      <alignment vertical="center"/>
    </xf>
    <xf numFmtId="0" fontId="299" fillId="54" borderId="0">
      <alignment vertical="center"/>
    </xf>
    <xf numFmtId="0" fontId="299" fillId="64" borderId="0">
      <alignment vertical="center"/>
    </xf>
    <xf numFmtId="0" fontId="300" fillId="43" borderId="0">
      <alignment vertical="center"/>
    </xf>
    <xf numFmtId="164" fontId="121" fillId="0" borderId="0"/>
    <xf numFmtId="0" fontId="121" fillId="0" borderId="0"/>
    <xf numFmtId="0" fontId="301" fillId="0" borderId="0"/>
    <xf numFmtId="0" fontId="302" fillId="0" borderId="0"/>
    <xf numFmtId="0" fontId="303" fillId="0" borderId="0"/>
    <xf numFmtId="0" fontId="303" fillId="0" borderId="0"/>
    <xf numFmtId="0" fontId="303" fillId="0" borderId="0"/>
    <xf numFmtId="0" fontId="303" fillId="0" borderId="0"/>
    <xf numFmtId="0" fontId="303" fillId="0" borderId="0"/>
    <xf numFmtId="0" fontId="303" fillId="0" borderId="0"/>
    <xf numFmtId="0" fontId="303" fillId="0" borderId="0"/>
    <xf numFmtId="0" fontId="302" fillId="0" borderId="0"/>
    <xf numFmtId="0" fontId="303" fillId="0" borderId="0"/>
    <xf numFmtId="0" fontId="303" fillId="0" borderId="0"/>
    <xf numFmtId="0" fontId="303" fillId="0" borderId="0"/>
    <xf numFmtId="0" fontId="303" fillId="0" borderId="0"/>
    <xf numFmtId="0" fontId="303" fillId="0" borderId="0"/>
    <xf numFmtId="0" fontId="303" fillId="0" borderId="0"/>
    <xf numFmtId="0" fontId="303" fillId="0" borderId="0"/>
    <xf numFmtId="0" fontId="25" fillId="0" borderId="0"/>
    <xf numFmtId="0" fontId="302" fillId="0" borderId="0"/>
    <xf numFmtId="0" fontId="303" fillId="0" borderId="0"/>
    <xf numFmtId="0" fontId="303" fillId="0" borderId="0"/>
    <xf numFmtId="0" fontId="303" fillId="0" borderId="0"/>
    <xf numFmtId="0" fontId="303" fillId="0" borderId="0"/>
    <xf numFmtId="0" fontId="303" fillId="0" borderId="0"/>
    <xf numFmtId="0" fontId="303" fillId="0" borderId="0"/>
    <xf numFmtId="0" fontId="303" fillId="0" borderId="0"/>
    <xf numFmtId="0" fontId="25" fillId="0" borderId="0"/>
    <xf numFmtId="0" fontId="191" fillId="0" borderId="0"/>
    <xf numFmtId="295" fontId="282" fillId="0" borderId="0">
      <alignment horizontal="right"/>
    </xf>
    <xf numFmtId="296" fontId="121" fillId="0" borderId="0"/>
    <xf numFmtId="297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121" fillId="0" borderId="0"/>
    <xf numFmtId="0" fontId="304" fillId="42" borderId="0">
      <alignment vertical="center"/>
    </xf>
    <xf numFmtId="0" fontId="304" fillId="43" borderId="0">
      <alignment vertical="center"/>
    </xf>
    <xf numFmtId="0" fontId="304" fillId="44" borderId="0">
      <alignment vertical="center"/>
    </xf>
    <xf numFmtId="0" fontId="304" fillId="45" borderId="0">
      <alignment vertical="center"/>
    </xf>
    <xf numFmtId="0" fontId="304" fillId="46" borderId="0">
      <alignment vertical="center"/>
    </xf>
    <xf numFmtId="0" fontId="304" fillId="47" borderId="0">
      <alignment vertical="center"/>
    </xf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272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272" fontId="1" fillId="17" borderId="0"/>
    <xf numFmtId="0" fontId="1" fillId="17" borderId="0"/>
    <xf numFmtId="0" fontId="1" fillId="17" borderId="0"/>
    <xf numFmtId="272" fontId="1" fillId="17" borderId="0"/>
    <xf numFmtId="0" fontId="1" fillId="17" borderId="0"/>
    <xf numFmtId="0" fontId="1" fillId="17" borderId="0"/>
    <xf numFmtId="272" fontId="1" fillId="17" borderId="0"/>
    <xf numFmtId="0" fontId="1" fillId="17" borderId="0"/>
    <xf numFmtId="0" fontId="1" fillId="17" borderId="0"/>
    <xf numFmtId="272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272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272" fontId="1" fillId="21" borderId="0"/>
    <xf numFmtId="0" fontId="1" fillId="21" borderId="0"/>
    <xf numFmtId="0" fontId="1" fillId="21" borderId="0"/>
    <xf numFmtId="272" fontId="1" fillId="21" borderId="0"/>
    <xf numFmtId="0" fontId="1" fillId="21" borderId="0"/>
    <xf numFmtId="0" fontId="1" fillId="21" borderId="0"/>
    <xf numFmtId="272" fontId="1" fillId="21" borderId="0"/>
    <xf numFmtId="0" fontId="1" fillId="21" borderId="0"/>
    <xf numFmtId="0" fontId="1" fillId="21" borderId="0"/>
    <xf numFmtId="272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272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272" fontId="1" fillId="25" borderId="0"/>
    <xf numFmtId="0" fontId="1" fillId="25" borderId="0"/>
    <xf numFmtId="0" fontId="1" fillId="25" borderId="0"/>
    <xf numFmtId="272" fontId="1" fillId="25" borderId="0"/>
    <xf numFmtId="0" fontId="1" fillId="25" borderId="0"/>
    <xf numFmtId="0" fontId="1" fillId="25" borderId="0"/>
    <xf numFmtId="272" fontId="1" fillId="25" borderId="0"/>
    <xf numFmtId="0" fontId="1" fillId="25" borderId="0"/>
    <xf numFmtId="0" fontId="1" fillId="25" borderId="0"/>
    <xf numFmtId="272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272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272" fontId="1" fillId="29" borderId="0"/>
    <xf numFmtId="0" fontId="1" fillId="29" borderId="0"/>
    <xf numFmtId="0" fontId="1" fillId="29" borderId="0"/>
    <xf numFmtId="272" fontId="1" fillId="29" borderId="0"/>
    <xf numFmtId="0" fontId="1" fillId="29" borderId="0"/>
    <xf numFmtId="0" fontId="1" fillId="29" borderId="0"/>
    <xf numFmtId="272" fontId="1" fillId="29" borderId="0"/>
    <xf numFmtId="0" fontId="1" fillId="29" borderId="0"/>
    <xf numFmtId="0" fontId="1" fillId="29" borderId="0"/>
    <xf numFmtId="272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272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272" fontId="1" fillId="33" borderId="0"/>
    <xf numFmtId="0" fontId="1" fillId="33" borderId="0"/>
    <xf numFmtId="0" fontId="1" fillId="33" borderId="0"/>
    <xf numFmtId="272" fontId="1" fillId="33" borderId="0"/>
    <xf numFmtId="0" fontId="1" fillId="33" borderId="0"/>
    <xf numFmtId="0" fontId="1" fillId="33" borderId="0"/>
    <xf numFmtId="272" fontId="1" fillId="33" borderId="0"/>
    <xf numFmtId="0" fontId="1" fillId="33" borderId="0"/>
    <xf numFmtId="0" fontId="1" fillId="33" borderId="0"/>
    <xf numFmtId="272" fontId="1" fillId="33" borderId="0"/>
    <xf numFmtId="0" fontId="1" fillId="33" borderId="0"/>
    <xf numFmtId="0" fontId="1" fillId="33" borderId="0"/>
    <xf numFmtId="0" fontId="1" fillId="33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272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0" fontId="1" fillId="37" borderId="0"/>
    <xf numFmtId="272" fontId="1" fillId="37" borderId="0"/>
    <xf numFmtId="0" fontId="1" fillId="37" borderId="0"/>
    <xf numFmtId="0" fontId="1" fillId="37" borderId="0"/>
    <xf numFmtId="272" fontId="1" fillId="37" borderId="0"/>
    <xf numFmtId="0" fontId="1" fillId="37" borderId="0"/>
    <xf numFmtId="0" fontId="1" fillId="37" borderId="0"/>
    <xf numFmtId="272" fontId="1" fillId="37" borderId="0"/>
    <xf numFmtId="0" fontId="1" fillId="37" borderId="0"/>
    <xf numFmtId="0" fontId="1" fillId="37" borderId="0"/>
    <xf numFmtId="272" fontId="1" fillId="37" borderId="0"/>
    <xf numFmtId="0" fontId="1" fillId="37" borderId="0"/>
    <xf numFmtId="0" fontId="1" fillId="37" borderId="0"/>
    <xf numFmtId="0" fontId="1" fillId="37" borderId="0"/>
    <xf numFmtId="272" fontId="34" fillId="42" borderId="0">
      <alignment vertical="center"/>
    </xf>
    <xf numFmtId="272" fontId="34" fillId="43" borderId="0">
      <alignment vertical="center"/>
    </xf>
    <xf numFmtId="272" fontId="34" fillId="44" borderId="0">
      <alignment vertical="center"/>
    </xf>
    <xf numFmtId="272" fontId="34" fillId="45" borderId="0">
      <alignment vertical="center"/>
    </xf>
    <xf numFmtId="272" fontId="34" fillId="46" borderId="0">
      <alignment vertical="center"/>
    </xf>
    <xf numFmtId="272" fontId="34" fillId="47" borderId="0">
      <alignment vertical="center"/>
    </xf>
    <xf numFmtId="0" fontId="304" fillId="48" borderId="0">
      <alignment vertical="center"/>
    </xf>
    <xf numFmtId="0" fontId="304" fillId="49" borderId="0">
      <alignment vertical="center"/>
    </xf>
    <xf numFmtId="0" fontId="304" fillId="50" borderId="0">
      <alignment vertical="center"/>
    </xf>
    <xf numFmtId="0" fontId="304" fillId="45" borderId="0">
      <alignment vertical="center"/>
    </xf>
    <xf numFmtId="0" fontId="304" fillId="48" borderId="0">
      <alignment vertical="center"/>
    </xf>
    <xf numFmtId="0" fontId="304" fillId="51" borderId="0">
      <alignment vertical="center"/>
    </xf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272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272" fontId="1" fillId="18" borderId="0"/>
    <xf numFmtId="0" fontId="1" fillId="18" borderId="0"/>
    <xf numFmtId="0" fontId="1" fillId="18" borderId="0"/>
    <xf numFmtId="272" fontId="1" fillId="18" borderId="0"/>
    <xf numFmtId="0" fontId="1" fillId="18" borderId="0"/>
    <xf numFmtId="0" fontId="1" fillId="18" borderId="0"/>
    <xf numFmtId="272" fontId="1" fillId="18" borderId="0"/>
    <xf numFmtId="0" fontId="1" fillId="18" borderId="0"/>
    <xf numFmtId="0" fontId="1" fillId="18" borderId="0"/>
    <xf numFmtId="272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272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272" fontId="1" fillId="22" borderId="0"/>
    <xf numFmtId="0" fontId="1" fillId="22" borderId="0"/>
    <xf numFmtId="0" fontId="1" fillId="22" borderId="0"/>
    <xf numFmtId="272" fontId="1" fillId="22" borderId="0"/>
    <xf numFmtId="0" fontId="1" fillId="22" borderId="0"/>
    <xf numFmtId="0" fontId="1" fillId="22" borderId="0"/>
    <xf numFmtId="272" fontId="1" fillId="22" borderId="0"/>
    <xf numFmtId="0" fontId="1" fillId="22" borderId="0"/>
    <xf numFmtId="0" fontId="1" fillId="22" borderId="0"/>
    <xf numFmtId="272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272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272" fontId="1" fillId="26" borderId="0"/>
    <xf numFmtId="0" fontId="1" fillId="26" borderId="0"/>
    <xf numFmtId="0" fontId="1" fillId="26" borderId="0"/>
    <xf numFmtId="272" fontId="1" fillId="26" borderId="0"/>
    <xf numFmtId="0" fontId="1" fillId="26" borderId="0"/>
    <xf numFmtId="0" fontId="1" fillId="26" borderId="0"/>
    <xf numFmtId="272" fontId="1" fillId="26" borderId="0"/>
    <xf numFmtId="0" fontId="1" fillId="26" borderId="0"/>
    <xf numFmtId="0" fontId="1" fillId="26" borderId="0"/>
    <xf numFmtId="272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272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272" fontId="1" fillId="30" borderId="0"/>
    <xf numFmtId="0" fontId="1" fillId="30" borderId="0"/>
    <xf numFmtId="0" fontId="1" fillId="30" borderId="0"/>
    <xf numFmtId="272" fontId="1" fillId="30" borderId="0"/>
    <xf numFmtId="0" fontId="1" fillId="30" borderId="0"/>
    <xf numFmtId="0" fontId="1" fillId="30" borderId="0"/>
    <xf numFmtId="272" fontId="1" fillId="30" borderId="0"/>
    <xf numFmtId="0" fontId="1" fillId="30" borderId="0"/>
    <xf numFmtId="0" fontId="1" fillId="30" borderId="0"/>
    <xf numFmtId="272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272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272" fontId="1" fillId="34" borderId="0"/>
    <xf numFmtId="0" fontId="1" fillId="34" borderId="0"/>
    <xf numFmtId="0" fontId="1" fillId="34" borderId="0"/>
    <xf numFmtId="272" fontId="1" fillId="34" borderId="0"/>
    <xf numFmtId="0" fontId="1" fillId="34" borderId="0"/>
    <xf numFmtId="0" fontId="1" fillId="34" borderId="0"/>
    <xf numFmtId="272" fontId="1" fillId="34" borderId="0"/>
    <xf numFmtId="0" fontId="1" fillId="34" borderId="0"/>
    <xf numFmtId="0" fontId="1" fillId="34" borderId="0"/>
    <xf numFmtId="272" fontId="1" fillId="34" borderId="0"/>
    <xf numFmtId="0" fontId="1" fillId="34" borderId="0"/>
    <xf numFmtId="0" fontId="1" fillId="34" borderId="0"/>
    <xf numFmtId="0" fontId="1" fillId="34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272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0" fontId="1" fillId="38" borderId="0"/>
    <xf numFmtId="272" fontId="1" fillId="38" borderId="0"/>
    <xf numFmtId="0" fontId="1" fillId="38" borderId="0"/>
    <xf numFmtId="0" fontId="1" fillId="38" borderId="0"/>
    <xf numFmtId="272" fontId="1" fillId="38" borderId="0"/>
    <xf numFmtId="0" fontId="1" fillId="38" borderId="0"/>
    <xf numFmtId="0" fontId="1" fillId="38" borderId="0"/>
    <xf numFmtId="272" fontId="1" fillId="38" borderId="0"/>
    <xf numFmtId="0" fontId="1" fillId="38" borderId="0"/>
    <xf numFmtId="0" fontId="1" fillId="38" borderId="0"/>
    <xf numFmtId="272" fontId="1" fillId="38" borderId="0"/>
    <xf numFmtId="0" fontId="1" fillId="38" borderId="0"/>
    <xf numFmtId="0" fontId="1" fillId="38" borderId="0"/>
    <xf numFmtId="0" fontId="1" fillId="38" borderId="0"/>
    <xf numFmtId="272" fontId="34" fillId="48" borderId="0">
      <alignment vertical="center"/>
    </xf>
    <xf numFmtId="272" fontId="34" fillId="49" borderId="0">
      <alignment vertical="center"/>
    </xf>
    <xf numFmtId="272" fontId="34" fillId="50" borderId="0">
      <alignment vertical="center"/>
    </xf>
    <xf numFmtId="272" fontId="34" fillId="45" borderId="0">
      <alignment vertical="center"/>
    </xf>
    <xf numFmtId="272" fontId="34" fillId="48" borderId="0">
      <alignment vertical="center"/>
    </xf>
    <xf numFmtId="272" fontId="34" fillId="51" borderId="0">
      <alignment vertical="center"/>
    </xf>
    <xf numFmtId="0" fontId="299" fillId="52" borderId="0">
      <alignment vertical="center"/>
    </xf>
    <xf numFmtId="0" fontId="299" fillId="49" borderId="0">
      <alignment vertical="center"/>
    </xf>
    <xf numFmtId="0" fontId="299" fillId="50" borderId="0">
      <alignment vertical="center"/>
    </xf>
    <xf numFmtId="0" fontId="299" fillId="53" borderId="0">
      <alignment vertical="center"/>
    </xf>
    <xf numFmtId="0" fontId="299" fillId="54" borderId="0">
      <alignment vertical="center"/>
    </xf>
    <xf numFmtId="0" fontId="299" fillId="55" borderId="0">
      <alignment vertical="center"/>
    </xf>
    <xf numFmtId="272" fontId="23" fillId="19" borderId="0"/>
    <xf numFmtId="272" fontId="23" fillId="19" borderId="0"/>
    <xf numFmtId="272" fontId="23" fillId="19" borderId="0"/>
    <xf numFmtId="272" fontId="23" fillId="19" borderId="0"/>
    <xf numFmtId="272" fontId="23" fillId="23" borderId="0"/>
    <xf numFmtId="272" fontId="23" fillId="23" borderId="0"/>
    <xf numFmtId="272" fontId="23" fillId="23" borderId="0"/>
    <xf numFmtId="272" fontId="23" fillId="23" borderId="0"/>
    <xf numFmtId="272" fontId="23" fillId="27" borderId="0"/>
    <xf numFmtId="272" fontId="23" fillId="27" borderId="0"/>
    <xf numFmtId="272" fontId="23" fillId="27" borderId="0"/>
    <xf numFmtId="272" fontId="23" fillId="27" borderId="0"/>
    <xf numFmtId="272" fontId="23" fillId="31" borderId="0"/>
    <xf numFmtId="272" fontId="23" fillId="31" borderId="0"/>
    <xf numFmtId="272" fontId="23" fillId="31" borderId="0"/>
    <xf numFmtId="272" fontId="23" fillId="31" borderId="0"/>
    <xf numFmtId="272" fontId="23" fillId="35" borderId="0"/>
    <xf numFmtId="272" fontId="23" fillId="35" borderId="0"/>
    <xf numFmtId="272" fontId="23" fillId="35" borderId="0"/>
    <xf numFmtId="272" fontId="23" fillId="35" borderId="0"/>
    <xf numFmtId="272" fontId="23" fillId="39" borderId="0"/>
    <xf numFmtId="272" fontId="23" fillId="39" borderId="0"/>
    <xf numFmtId="272" fontId="23" fillId="39" borderId="0"/>
    <xf numFmtId="272" fontId="23" fillId="39" borderId="0"/>
    <xf numFmtId="272" fontId="38" fillId="52" borderId="0">
      <alignment vertical="center"/>
    </xf>
    <xf numFmtId="272" fontId="38" fillId="49" borderId="0">
      <alignment vertical="center"/>
    </xf>
    <xf numFmtId="272" fontId="38" fillId="50" borderId="0">
      <alignment vertical="center"/>
    </xf>
    <xf numFmtId="272" fontId="38" fillId="53" borderId="0">
      <alignment vertical="center"/>
    </xf>
    <xf numFmtId="272" fontId="38" fillId="54" borderId="0">
      <alignment vertical="center"/>
    </xf>
    <xf numFmtId="272" fontId="38" fillId="55" borderId="0">
      <alignment vertical="center"/>
    </xf>
    <xf numFmtId="272" fontId="23" fillId="16" borderId="0"/>
    <xf numFmtId="272" fontId="23" fillId="16" borderId="0"/>
    <xf numFmtId="272" fontId="23" fillId="16" borderId="0"/>
    <xf numFmtId="272" fontId="23" fillId="16" borderId="0"/>
    <xf numFmtId="272" fontId="23" fillId="20" borderId="0"/>
    <xf numFmtId="272" fontId="23" fillId="20" borderId="0"/>
    <xf numFmtId="272" fontId="23" fillId="20" borderId="0"/>
    <xf numFmtId="272" fontId="23" fillId="20" borderId="0"/>
    <xf numFmtId="272" fontId="23" fillId="24" borderId="0"/>
    <xf numFmtId="272" fontId="23" fillId="24" borderId="0"/>
    <xf numFmtId="272" fontId="23" fillId="24" borderId="0"/>
    <xf numFmtId="272" fontId="23" fillId="24" borderId="0"/>
    <xf numFmtId="272" fontId="23" fillId="28" borderId="0"/>
    <xf numFmtId="272" fontId="23" fillId="28" borderId="0"/>
    <xf numFmtId="272" fontId="23" fillId="28" borderId="0"/>
    <xf numFmtId="272" fontId="23" fillId="28" borderId="0"/>
    <xf numFmtId="272" fontId="23" fillId="32" borderId="0"/>
    <xf numFmtId="272" fontId="23" fillId="32" borderId="0"/>
    <xf numFmtId="272" fontId="23" fillId="32" borderId="0"/>
    <xf numFmtId="272" fontId="23" fillId="32" borderId="0"/>
    <xf numFmtId="272" fontId="23" fillId="36" borderId="0"/>
    <xf numFmtId="272" fontId="23" fillId="36" borderId="0"/>
    <xf numFmtId="272" fontId="23" fillId="36" borderId="0"/>
    <xf numFmtId="272" fontId="23" fillId="36" borderId="0"/>
    <xf numFmtId="0" fontId="25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0" fontId="291" fillId="0" borderId="0"/>
    <xf numFmtId="168" fontId="290" fillId="0" borderId="0"/>
    <xf numFmtId="272" fontId="15" fillId="10" borderId="0"/>
    <xf numFmtId="272" fontId="15" fillId="10" borderId="0"/>
    <xf numFmtId="272" fontId="15" fillId="10" borderId="0"/>
    <xf numFmtId="272" fontId="15" fillId="10" borderId="0"/>
    <xf numFmtId="37" fontId="291" fillId="103" borderId="0"/>
    <xf numFmtId="272" fontId="44" fillId="0" borderId="0"/>
    <xf numFmtId="0" fontId="305" fillId="0" borderId="25"/>
    <xf numFmtId="0" fontId="25" fillId="104" borderId="0"/>
    <xf numFmtId="0" fontId="306" fillId="0" borderId="38">
      <alignment horizontal="centerContinuous"/>
    </xf>
    <xf numFmtId="298" fontId="121" fillId="0" borderId="0"/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43" fontId="291" fillId="0" borderId="0">
      <alignment horizontal="right"/>
    </xf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14" fontId="291" fillId="0" borderId="0"/>
    <xf numFmtId="0" fontId="290" fillId="0" borderId="0"/>
    <xf numFmtId="0" fontId="290" fillId="0" borderId="0"/>
    <xf numFmtId="43" fontId="291" fillId="0" borderId="0">
      <alignment horizontal="right"/>
    </xf>
    <xf numFmtId="216" fontId="121" fillId="0" borderId="0"/>
    <xf numFmtId="0" fontId="307" fillId="81" borderId="54"/>
    <xf numFmtId="0" fontId="307" fillId="81" borderId="54"/>
    <xf numFmtId="0" fontId="308" fillId="81" borderId="54"/>
    <xf numFmtId="272" fontId="19" fillId="13" borderId="17"/>
    <xf numFmtId="272" fontId="19" fillId="13" borderId="17"/>
    <xf numFmtId="272" fontId="19" fillId="13" borderId="17"/>
    <xf numFmtId="0" fontId="308" fillId="81" borderId="54"/>
    <xf numFmtId="0" fontId="308" fillId="81" borderId="54"/>
    <xf numFmtId="272" fontId="2" fillId="14" borderId="20"/>
    <xf numFmtId="272" fontId="2" fillId="14" borderId="20"/>
    <xf numFmtId="272" fontId="2" fillId="14" borderId="20"/>
    <xf numFmtId="272" fontId="2" fillId="14" borderId="20"/>
    <xf numFmtId="170" fontId="291" fillId="0" borderId="0"/>
    <xf numFmtId="164" fontId="291" fillId="0" borderId="0"/>
    <xf numFmtId="38" fontId="5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43" fontId="3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43" fontId="25" fillId="0" borderId="0"/>
    <xf numFmtId="39" fontId="25" fillId="0" borderId="0"/>
    <xf numFmtId="186" fontId="1" fillId="0" borderId="0"/>
    <xf numFmtId="39" fontId="25" fillId="0" borderId="0"/>
    <xf numFmtId="43" fontId="1" fillId="0" borderId="0"/>
    <xf numFmtId="43" fontId="1" fillId="0" borderId="0"/>
    <xf numFmtId="43" fontId="57" fillId="0" borderId="0"/>
    <xf numFmtId="186" fontId="1" fillId="0" borderId="0"/>
    <xf numFmtId="186" fontId="1" fillId="0" borderId="0"/>
    <xf numFmtId="4" fontId="192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43" fontId="1" fillId="0" borderId="0"/>
    <xf numFmtId="299" fontId="59" fillId="0" borderId="0"/>
    <xf numFmtId="198" fontId="1" fillId="0" borderId="0"/>
    <xf numFmtId="186" fontId="54" fillId="0" borderId="0"/>
    <xf numFmtId="300" fontId="25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54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200" fontId="1" fillId="0" borderId="0"/>
    <xf numFmtId="186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299" fontId="59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43" fontId="57" fillId="0" borderId="0"/>
    <xf numFmtId="43" fontId="57" fillId="0" borderId="0"/>
    <xf numFmtId="186" fontId="1" fillId="0" borderId="0"/>
    <xf numFmtId="272" fontId="25" fillId="0" borderId="0"/>
    <xf numFmtId="201" fontId="1" fillId="0" borderId="0"/>
    <xf numFmtId="39" fontId="25" fillId="0" borderId="0"/>
    <xf numFmtId="43" fontId="1" fillId="0" borderId="0"/>
    <xf numFmtId="272" fontId="25" fillId="0" borderId="0"/>
    <xf numFmtId="272" fontId="25" fillId="0" borderId="0"/>
    <xf numFmtId="272" fontId="64" fillId="0" borderId="0"/>
    <xf numFmtId="43" fontId="57" fillId="0" borderId="0"/>
    <xf numFmtId="43" fontId="57" fillId="0" borderId="0"/>
    <xf numFmtId="0" fontId="25" fillId="0" borderId="0"/>
    <xf numFmtId="196" fontId="1" fillId="0" borderId="0"/>
    <xf numFmtId="43" fontId="57" fillId="0" borderId="0"/>
    <xf numFmtId="43" fontId="57" fillId="0" borderId="0"/>
    <xf numFmtId="43" fontId="57" fillId="0" borderId="0"/>
    <xf numFmtId="43" fontId="57" fillId="0" borderId="0"/>
    <xf numFmtId="186" fontId="1" fillId="0" borderId="0"/>
    <xf numFmtId="299" fontId="25" fillId="0" borderId="0"/>
    <xf numFmtId="186" fontId="1" fillId="0" borderId="0"/>
    <xf numFmtId="39" fontId="25" fillId="0" borderId="0"/>
    <xf numFmtId="272" fontId="54" fillId="0" borderId="0"/>
    <xf numFmtId="272" fontId="54" fillId="0" borderId="0"/>
    <xf numFmtId="272" fontId="54" fillId="0" borderId="0"/>
    <xf numFmtId="272" fontId="54" fillId="0" borderId="0"/>
    <xf numFmtId="272" fontId="54" fillId="0" borderId="0"/>
    <xf numFmtId="272" fontId="54" fillId="0" borderId="0"/>
    <xf numFmtId="186" fontId="61" fillId="0" borderId="0"/>
    <xf numFmtId="272" fontId="25" fillId="0" borderId="0"/>
    <xf numFmtId="186" fontId="64" fillId="0" borderId="0"/>
    <xf numFmtId="43" fontId="1" fillId="0" borderId="0"/>
    <xf numFmtId="186" fontId="1" fillId="0" borderId="0"/>
    <xf numFmtId="186" fontId="1" fillId="0" borderId="0"/>
    <xf numFmtId="205" fontId="25" fillId="0" borderId="0"/>
    <xf numFmtId="43" fontId="62" fillId="0" borderId="0"/>
    <xf numFmtId="186" fontId="58" fillId="0" borderId="0"/>
    <xf numFmtId="43" fontId="62" fillId="0" borderId="0"/>
    <xf numFmtId="43" fontId="62" fillId="0" borderId="0"/>
    <xf numFmtId="186" fontId="54" fillId="0" borderId="0"/>
    <xf numFmtId="186" fontId="54" fillId="0" borderId="0"/>
    <xf numFmtId="43" fontId="65" fillId="0" borderId="0"/>
    <xf numFmtId="43" fontId="62" fillId="0" borderId="0"/>
    <xf numFmtId="43" fontId="62" fillId="0" borderId="0"/>
    <xf numFmtId="168" fontId="25" fillId="0" borderId="0"/>
    <xf numFmtId="37" fontId="25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272" fontId="68" fillId="0" borderId="0">
      <alignment horizontal="left"/>
    </xf>
    <xf numFmtId="272" fontId="69" fillId="0" borderId="0">
      <alignment horizontal="left"/>
    </xf>
    <xf numFmtId="272" fontId="70" fillId="0" borderId="0"/>
    <xf numFmtId="272" fontId="71" fillId="0" borderId="0">
      <alignment horizontal="left"/>
    </xf>
    <xf numFmtId="210" fontId="25" fillId="0" borderId="0"/>
    <xf numFmtId="300" fontId="290" fillId="0" borderId="0">
      <alignment horizontal="right"/>
    </xf>
    <xf numFmtId="0" fontId="309" fillId="0" borderId="0">
      <alignment horizontal="centerContinuous"/>
    </xf>
    <xf numFmtId="301" fontId="121" fillId="0" borderId="0"/>
    <xf numFmtId="0" fontId="309" fillId="0" borderId="0">
      <alignment horizontal="center"/>
    </xf>
    <xf numFmtId="168" fontId="290" fillId="0" borderId="0"/>
    <xf numFmtId="302" fontId="290" fillId="0" borderId="0"/>
    <xf numFmtId="164" fontId="310" fillId="0" borderId="0">
      <alignment horizontal="right"/>
    </xf>
    <xf numFmtId="300" fontId="290" fillId="0" borderId="97">
      <alignment horizontal="right"/>
    </xf>
    <xf numFmtId="272" fontId="78" fillId="0" borderId="0">
      <alignment horizontal="left"/>
    </xf>
    <xf numFmtId="255" fontId="311" fillId="0" borderId="0">
      <alignment horizontal="right"/>
    </xf>
    <xf numFmtId="0" fontId="312" fillId="0" borderId="0"/>
    <xf numFmtId="272" fontId="58" fillId="0" borderId="0"/>
    <xf numFmtId="272" fontId="22" fillId="0" borderId="0"/>
    <xf numFmtId="272" fontId="22" fillId="0" borderId="0"/>
    <xf numFmtId="272" fontId="22" fillId="0" borderId="0"/>
    <xf numFmtId="272" fontId="22" fillId="0" borderId="0"/>
    <xf numFmtId="300" fontId="291" fillId="0" borderId="0">
      <alignment horizontal="right"/>
    </xf>
    <xf numFmtId="300" fontId="291" fillId="0" borderId="0">
      <alignment horizontal="right"/>
    </xf>
    <xf numFmtId="300" fontId="291" fillId="0" borderId="0">
      <alignment horizontal="right"/>
    </xf>
    <xf numFmtId="300" fontId="291" fillId="0" borderId="0">
      <alignment horizontal="right"/>
    </xf>
    <xf numFmtId="300" fontId="291" fillId="0" borderId="0">
      <alignment horizontal="right"/>
    </xf>
    <xf numFmtId="168" fontId="291" fillId="0" borderId="0">
      <alignment horizontal="right"/>
    </xf>
    <xf numFmtId="302" fontId="291" fillId="0" borderId="0">
      <alignment horizontal="right"/>
    </xf>
    <xf numFmtId="303" fontId="121" fillId="0" borderId="0">
      <alignment horizontal="left"/>
    </xf>
    <xf numFmtId="272" fontId="82" fillId="0" borderId="0">
      <alignment horizontal="left"/>
    </xf>
    <xf numFmtId="272" fontId="83" fillId="0" borderId="0">
      <alignment horizontal="left"/>
    </xf>
    <xf numFmtId="272" fontId="84" fillId="0" borderId="0">
      <alignment horizontal="left"/>
    </xf>
    <xf numFmtId="272" fontId="84" fillId="0" borderId="0">
      <alignment horizontal="left"/>
    </xf>
    <xf numFmtId="0" fontId="85" fillId="0" borderId="53">
      <alignment horizontal="center" vertical="justify" wrapText="1"/>
    </xf>
    <xf numFmtId="0" fontId="85" fillId="0" borderId="53">
      <alignment horizontal="center" vertical="justify" wrapText="1"/>
    </xf>
    <xf numFmtId="0" fontId="85" fillId="0" borderId="53">
      <alignment horizontal="center" vertical="justify" wrapText="1"/>
    </xf>
    <xf numFmtId="0" fontId="85" fillId="0" borderId="53">
      <alignment horizontal="center" vertical="justify" wrapText="1"/>
    </xf>
    <xf numFmtId="0" fontId="85" fillId="0" borderId="53">
      <alignment horizontal="center" vertical="justify" wrapText="1"/>
    </xf>
    <xf numFmtId="0" fontId="85" fillId="0" borderId="53">
      <alignment horizontal="center" vertical="justify" wrapText="1"/>
    </xf>
    <xf numFmtId="0" fontId="85" fillId="0" borderId="53">
      <alignment horizontal="center" vertical="justify" wrapText="1"/>
    </xf>
    <xf numFmtId="0" fontId="85" fillId="0" borderId="53">
      <alignment horizontal="center" vertical="justify" wrapText="1"/>
    </xf>
    <xf numFmtId="0" fontId="85" fillId="0" borderId="53">
      <alignment horizontal="center" vertical="justify" wrapText="1"/>
    </xf>
    <xf numFmtId="0" fontId="85" fillId="0" borderId="53">
      <alignment horizontal="center" vertical="justify" wrapText="1"/>
    </xf>
    <xf numFmtId="0" fontId="85" fillId="0" borderId="53">
      <alignment horizontal="center" vertical="justify" wrapText="1"/>
    </xf>
    <xf numFmtId="0" fontId="85" fillId="0" borderId="53">
      <alignment horizontal="center" vertical="justify" wrapText="1"/>
    </xf>
    <xf numFmtId="0" fontId="85" fillId="0" borderId="53">
      <alignment horizontal="center" vertical="justify" wrapText="1"/>
    </xf>
    <xf numFmtId="0" fontId="85" fillId="0" borderId="53">
      <alignment horizontal="centerContinuous" vertical="justify" wrapText="1"/>
    </xf>
    <xf numFmtId="0" fontId="85" fillId="0" borderId="53">
      <alignment horizontal="centerContinuous" vertical="justify" wrapText="1"/>
    </xf>
    <xf numFmtId="0" fontId="85" fillId="0" borderId="53">
      <alignment horizontal="centerContinuous" vertical="justify" wrapText="1"/>
    </xf>
    <xf numFmtId="0" fontId="85" fillId="0" borderId="53">
      <alignment horizontal="centerContinuous" vertical="justify" wrapText="1"/>
    </xf>
    <xf numFmtId="0" fontId="85" fillId="0" borderId="53">
      <alignment horizontal="centerContinuous" vertical="justify" wrapText="1"/>
    </xf>
    <xf numFmtId="0" fontId="85" fillId="0" borderId="53">
      <alignment horizontal="centerContinuous" vertical="justify" wrapText="1"/>
    </xf>
    <xf numFmtId="0" fontId="85" fillId="0" borderId="53">
      <alignment horizontal="centerContinuous" vertical="justify" wrapText="1"/>
    </xf>
    <xf numFmtId="0" fontId="85" fillId="0" borderId="53">
      <alignment horizontal="centerContinuous" vertical="justify" wrapText="1"/>
    </xf>
    <xf numFmtId="0" fontId="85" fillId="0" borderId="53">
      <alignment horizontal="centerContinuous" vertical="justify" wrapText="1"/>
    </xf>
    <xf numFmtId="0" fontId="85" fillId="0" borderId="53">
      <alignment horizontal="centerContinuous" vertical="justify" wrapText="1"/>
    </xf>
    <xf numFmtId="0" fontId="85" fillId="0" borderId="53">
      <alignment horizontal="centerContinuous" vertical="justify" wrapText="1"/>
    </xf>
    <xf numFmtId="0" fontId="85" fillId="0" borderId="53">
      <alignment horizontal="centerContinuous" vertical="justify" wrapText="1"/>
    </xf>
    <xf numFmtId="0" fontId="85" fillId="0" borderId="53">
      <alignment horizontal="centerContinuous" vertical="justify" wrapText="1"/>
    </xf>
    <xf numFmtId="272" fontId="14" fillId="9" borderId="0"/>
    <xf numFmtId="272" fontId="14" fillId="9" borderId="0"/>
    <xf numFmtId="272" fontId="14" fillId="9" borderId="0"/>
    <xf numFmtId="272" fontId="14" fillId="9" borderId="0"/>
    <xf numFmtId="0" fontId="313" fillId="0" borderId="0">
      <alignment horizontal="left"/>
    </xf>
    <xf numFmtId="0" fontId="313" fillId="0" borderId="0">
      <alignment horizontal="left"/>
    </xf>
    <xf numFmtId="0" fontId="313" fillId="0" borderId="0">
      <alignment horizontal="left"/>
    </xf>
    <xf numFmtId="0" fontId="312" fillId="0" borderId="0">
      <alignment horizontal="centerContinuous"/>
    </xf>
    <xf numFmtId="0" fontId="312" fillId="0" borderId="0">
      <alignment horizontal="centerContinuous"/>
    </xf>
    <xf numFmtId="216" fontId="121" fillId="0" borderId="0"/>
    <xf numFmtId="216" fontId="121" fillId="0" borderId="0"/>
    <xf numFmtId="216" fontId="121" fillId="0" borderId="0"/>
    <xf numFmtId="216" fontId="121" fillId="0" borderId="0"/>
    <xf numFmtId="216" fontId="121" fillId="0" borderId="0"/>
    <xf numFmtId="216" fontId="121" fillId="0" borderId="0"/>
    <xf numFmtId="216" fontId="121" fillId="0" borderId="0"/>
    <xf numFmtId="0" fontId="313" fillId="0" borderId="0">
      <alignment horizontal="left"/>
    </xf>
    <xf numFmtId="0" fontId="314" fillId="0" borderId="55">
      <alignment horizontal="centerContinuous"/>
    </xf>
    <xf numFmtId="0" fontId="315" fillId="0" borderId="0">
      <alignment horizontal="centerContinuous"/>
    </xf>
    <xf numFmtId="0" fontId="315" fillId="0" borderId="0">
      <alignment horizontal="centerContinuous"/>
    </xf>
    <xf numFmtId="272" fontId="89" fillId="0" borderId="0">
      <alignment horizontal="left"/>
    </xf>
    <xf numFmtId="272" fontId="89" fillId="0" borderId="0">
      <alignment horizontal="left"/>
    </xf>
    <xf numFmtId="0" fontId="90" fillId="0" borderId="27">
      <alignment horizontal="left" vertical="center"/>
    </xf>
    <xf numFmtId="0" fontId="90" fillId="0" borderId="27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0" fontId="90" fillId="0" borderId="95">
      <alignment horizontal="left" vertical="center"/>
    </xf>
    <xf numFmtId="272" fontId="11" fillId="0" borderId="14"/>
    <xf numFmtId="272" fontId="11" fillId="0" borderId="14"/>
    <xf numFmtId="272" fontId="11" fillId="0" borderId="14"/>
    <xf numFmtId="272" fontId="11" fillId="0" borderId="14"/>
    <xf numFmtId="272" fontId="93" fillId="0" borderId="0">
      <alignment horizontal="left"/>
    </xf>
    <xf numFmtId="272" fontId="94" fillId="0" borderId="24">
      <alignment horizontal="left" vertical="top"/>
    </xf>
    <xf numFmtId="272" fontId="12" fillId="0" borderId="15"/>
    <xf numFmtId="272" fontId="12" fillId="0" borderId="15"/>
    <xf numFmtId="272" fontId="12" fillId="0" borderId="15"/>
    <xf numFmtId="272" fontId="12" fillId="0" borderId="15"/>
    <xf numFmtId="272" fontId="97" fillId="0" borderId="0">
      <alignment horizontal="left"/>
    </xf>
    <xf numFmtId="272" fontId="98" fillId="0" borderId="24">
      <alignment horizontal="left" vertical="top"/>
    </xf>
    <xf numFmtId="272" fontId="13" fillId="0" borderId="16"/>
    <xf numFmtId="272" fontId="13" fillId="0" borderId="16"/>
    <xf numFmtId="272" fontId="13" fillId="0" borderId="16"/>
    <xf numFmtId="272" fontId="13" fillId="0" borderId="16"/>
    <xf numFmtId="272" fontId="101" fillId="0" borderId="0">
      <alignment horizontal="left"/>
    </xf>
    <xf numFmtId="272" fontId="13" fillId="0" borderId="0"/>
    <xf numFmtId="272" fontId="13" fillId="0" borderId="0"/>
    <xf numFmtId="272" fontId="13" fillId="0" borderId="0"/>
    <xf numFmtId="272" fontId="13" fillId="0" borderId="0"/>
    <xf numFmtId="215" fontId="103" fillId="0" borderId="56">
      <alignment horizontal="left"/>
    </xf>
    <xf numFmtId="215" fontId="103" fillId="0" borderId="56">
      <alignment horizontal="left"/>
    </xf>
    <xf numFmtId="215" fontId="103" fillId="0" borderId="56">
      <alignment horizontal="left"/>
    </xf>
    <xf numFmtId="215" fontId="103" fillId="0" borderId="56">
      <alignment horizontal="left"/>
    </xf>
    <xf numFmtId="215" fontId="103" fillId="0" borderId="56">
      <alignment horizontal="left"/>
    </xf>
    <xf numFmtId="215" fontId="103" fillId="0" borderId="56">
      <alignment horizontal="left"/>
    </xf>
    <xf numFmtId="215" fontId="103" fillId="0" borderId="56">
      <alignment horizontal="left"/>
    </xf>
    <xf numFmtId="215" fontId="103" fillId="0" borderId="56">
      <alignment horizontal="left"/>
    </xf>
    <xf numFmtId="215" fontId="103" fillId="0" borderId="56">
      <alignment horizontal="left"/>
    </xf>
    <xf numFmtId="215" fontId="103" fillId="0" borderId="56">
      <alignment horizontal="left"/>
    </xf>
    <xf numFmtId="215" fontId="103" fillId="0" borderId="56">
      <alignment horizontal="left"/>
    </xf>
    <xf numFmtId="215" fontId="103" fillId="0" borderId="56">
      <alignment horizontal="left"/>
    </xf>
    <xf numFmtId="215" fontId="103" fillId="0" borderId="56">
      <alignment horizontal="left"/>
    </xf>
    <xf numFmtId="215" fontId="103" fillId="0" borderId="56">
      <alignment horizontal="left"/>
    </xf>
    <xf numFmtId="0" fontId="102" fillId="1" borderId="56">
      <alignment horizontal="left"/>
    </xf>
    <xf numFmtId="0" fontId="102" fillId="1" borderId="56">
      <alignment horizontal="left"/>
    </xf>
    <xf numFmtId="0" fontId="102" fillId="1" borderId="56">
      <alignment horizontal="left"/>
    </xf>
    <xf numFmtId="0" fontId="102" fillId="1" borderId="56">
      <alignment horizontal="left"/>
    </xf>
    <xf numFmtId="0" fontId="102" fillId="1" borderId="56">
      <alignment horizontal="left"/>
    </xf>
    <xf numFmtId="0" fontId="102" fillId="1" borderId="56">
      <alignment horizontal="left"/>
    </xf>
    <xf numFmtId="0" fontId="102" fillId="1" borderId="56">
      <alignment horizontal="left"/>
    </xf>
    <xf numFmtId="0" fontId="102" fillId="1" borderId="56">
      <alignment horizontal="left"/>
    </xf>
    <xf numFmtId="0" fontId="102" fillId="1" borderId="56">
      <alignment horizontal="left"/>
    </xf>
    <xf numFmtId="0" fontId="102" fillId="1" borderId="56">
      <alignment horizontal="left"/>
    </xf>
    <xf numFmtId="0" fontId="102" fillId="1" borderId="56">
      <alignment horizontal="left"/>
    </xf>
    <xf numFmtId="0" fontId="102" fillId="1" borderId="56">
      <alignment horizontal="left"/>
    </xf>
    <xf numFmtId="0" fontId="102" fillId="1" borderId="56">
      <alignment horizontal="left"/>
    </xf>
    <xf numFmtId="0" fontId="102" fillId="1" borderId="56">
      <alignment horizontal="left"/>
    </xf>
    <xf numFmtId="0" fontId="316" fillId="0" borderId="38">
      <alignment horizontal="centerContinuous"/>
    </xf>
    <xf numFmtId="0" fontId="305" fillId="0" borderId="0">
      <alignment horizontal="centerContinuous"/>
    </xf>
    <xf numFmtId="3" fontId="317" fillId="0" borderId="0"/>
    <xf numFmtId="0" fontId="121" fillId="0" borderId="0"/>
    <xf numFmtId="0" fontId="290" fillId="0" borderId="53">
      <alignment horizontal="centerContinuous"/>
    </xf>
    <xf numFmtId="0" fontId="290" fillId="0" borderId="53">
      <alignment horizontal="centerContinuous"/>
    </xf>
    <xf numFmtId="0" fontId="318" fillId="0" borderId="0"/>
    <xf numFmtId="3" fontId="317" fillId="0" borderId="0"/>
    <xf numFmtId="255" fontId="290" fillId="0" borderId="0">
      <alignment horizontal="center"/>
    </xf>
    <xf numFmtId="255" fontId="318" fillId="0" borderId="0">
      <alignment horizontal="right"/>
    </xf>
    <xf numFmtId="255" fontId="318" fillId="0" borderId="0">
      <alignment horizontal="right"/>
    </xf>
    <xf numFmtId="3" fontId="317" fillId="0" borderId="0"/>
    <xf numFmtId="37" fontId="290" fillId="0" borderId="0">
      <protection locked="0"/>
    </xf>
    <xf numFmtId="255" fontId="319" fillId="0" borderId="0">
      <alignment horizontal="center"/>
    </xf>
    <xf numFmtId="10" fontId="88" fillId="59" borderId="53"/>
    <xf numFmtId="10" fontId="88" fillId="59" borderId="53"/>
    <xf numFmtId="10" fontId="88" fillId="59" borderId="53"/>
    <xf numFmtId="10" fontId="88" fillId="59" borderId="53"/>
    <xf numFmtId="10" fontId="88" fillId="59" borderId="53"/>
    <xf numFmtId="10" fontId="88" fillId="59" borderId="53"/>
    <xf numFmtId="10" fontId="88" fillId="59" borderId="53"/>
    <xf numFmtId="10" fontId="88" fillId="59" borderId="53"/>
    <xf numFmtId="10" fontId="88" fillId="59" borderId="53"/>
    <xf numFmtId="10" fontId="88" fillId="59" borderId="53"/>
    <xf numFmtId="10" fontId="88" fillId="59" borderId="53"/>
    <xf numFmtId="10" fontId="88" fillId="59" borderId="53"/>
    <xf numFmtId="10" fontId="88" fillId="59" borderId="53"/>
    <xf numFmtId="0" fontId="17" fillId="12" borderId="17"/>
    <xf numFmtId="0" fontId="17" fillId="12" borderId="17"/>
    <xf numFmtId="0" fontId="17" fillId="12" borderId="17"/>
    <xf numFmtId="0" fontId="17" fillId="12" borderId="17"/>
    <xf numFmtId="0" fontId="17" fillId="12" borderId="17"/>
    <xf numFmtId="0" fontId="17" fillId="12" borderId="17"/>
    <xf numFmtId="0" fontId="17" fillId="12" borderId="17"/>
    <xf numFmtId="272" fontId="17" fillId="12" borderId="17"/>
    <xf numFmtId="0" fontId="17" fillId="12" borderId="17"/>
    <xf numFmtId="0" fontId="17" fillId="12" borderId="17"/>
    <xf numFmtId="0" fontId="17" fillId="12" borderId="17"/>
    <xf numFmtId="0" fontId="17" fillId="12" borderId="17"/>
    <xf numFmtId="0" fontId="17" fillId="12" borderId="17"/>
    <xf numFmtId="0" fontId="17" fillId="12" borderId="17"/>
    <xf numFmtId="272" fontId="17" fillId="12" borderId="17"/>
    <xf numFmtId="0" fontId="320" fillId="0" borderId="0">
      <protection locked="0"/>
    </xf>
    <xf numFmtId="0" fontId="121" fillId="0" borderId="0"/>
    <xf numFmtId="37" fontId="311" fillId="61" borderId="0">
      <protection locked="0"/>
    </xf>
    <xf numFmtId="272" fontId="20" fillId="0" borderId="19"/>
    <xf numFmtId="272" fontId="20" fillId="0" borderId="19"/>
    <xf numFmtId="272" fontId="20" fillId="0" borderId="19"/>
    <xf numFmtId="272" fontId="20" fillId="0" borderId="19"/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5" fontId="290" fillId="0" borderId="0"/>
    <xf numFmtId="305" fontId="290" fillId="0" borderId="0"/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4" fontId="121" fillId="0" borderId="0">
      <alignment horizontal="right"/>
    </xf>
    <xf numFmtId="306" fontId="312" fillId="0" borderId="25">
      <alignment horizontal="centerContinuous"/>
    </xf>
    <xf numFmtId="307" fontId="25" fillId="0" borderId="0"/>
    <xf numFmtId="308" fontId="270" fillId="0" borderId="0"/>
    <xf numFmtId="6" fontId="321" fillId="0" borderId="0"/>
    <xf numFmtId="8" fontId="321" fillId="0" borderId="0"/>
    <xf numFmtId="0" fontId="322" fillId="0" borderId="0"/>
    <xf numFmtId="0" fontId="323" fillId="0" borderId="0"/>
    <xf numFmtId="0" fontId="324" fillId="0" borderId="0">
      <alignment horizontal="centerContinuous"/>
    </xf>
    <xf numFmtId="0" fontId="306" fillId="0" borderId="38">
      <alignment horizontal="centerContinuous"/>
    </xf>
    <xf numFmtId="307" fontId="270" fillId="0" borderId="0"/>
    <xf numFmtId="43" fontId="121" fillId="0" borderId="0"/>
    <xf numFmtId="272" fontId="25" fillId="0" borderId="0"/>
    <xf numFmtId="272" fontId="193" fillId="11" borderId="0"/>
    <xf numFmtId="272" fontId="193" fillId="11" borderId="0"/>
    <xf numFmtId="272" fontId="193" fillId="11" borderId="0"/>
    <xf numFmtId="272" fontId="193" fillId="11" borderId="0"/>
    <xf numFmtId="2" fontId="131" fillId="0" borderId="0"/>
    <xf numFmtId="300" fontId="320" fillId="0" borderId="0"/>
    <xf numFmtId="0" fontId="291" fillId="0" borderId="0">
      <alignment horizontal="left"/>
    </xf>
    <xf numFmtId="272" fontId="31" fillId="0" borderId="0"/>
    <xf numFmtId="272" fontId="31" fillId="0" borderId="0"/>
    <xf numFmtId="0" fontId="115" fillId="0" borderId="0"/>
    <xf numFmtId="272" fontId="115" fillId="0" borderId="0"/>
    <xf numFmtId="0" fontId="1" fillId="0" borderId="0"/>
    <xf numFmtId="0" fontId="1" fillId="0" borderId="0"/>
    <xf numFmtId="0" fontId="1" fillId="0" borderId="0"/>
    <xf numFmtId="272" fontId="31" fillId="0" borderId="0"/>
    <xf numFmtId="272" fontId="31" fillId="0" borderId="0"/>
    <xf numFmtId="0" fontId="1" fillId="0" borderId="0"/>
    <xf numFmtId="0" fontId="1" fillId="0" borderId="0"/>
    <xf numFmtId="0" fontId="1" fillId="0" borderId="0"/>
    <xf numFmtId="272" fontId="31" fillId="0" borderId="0"/>
    <xf numFmtId="272" fontId="31" fillId="0" borderId="0"/>
    <xf numFmtId="272" fontId="31" fillId="0" borderId="0"/>
    <xf numFmtId="272" fontId="31" fillId="0" borderId="0"/>
    <xf numFmtId="272" fontId="31" fillId="0" borderId="0"/>
    <xf numFmtId="272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72" fontId="31" fillId="0" borderId="0"/>
    <xf numFmtId="0" fontId="115" fillId="0" borderId="0"/>
    <xf numFmtId="272" fontId="115" fillId="0" borderId="0"/>
    <xf numFmtId="272" fontId="58" fillId="0" borderId="0"/>
    <xf numFmtId="272" fontId="58" fillId="0" borderId="0"/>
    <xf numFmtId="272" fontId="58" fillId="0" borderId="0"/>
    <xf numFmtId="272" fontId="31" fillId="0" borderId="0"/>
    <xf numFmtId="272" fontId="31" fillId="0" borderId="0"/>
    <xf numFmtId="0" fontId="1" fillId="0" borderId="0"/>
    <xf numFmtId="272" fontId="31" fillId="0" borderId="0"/>
    <xf numFmtId="272" fontId="31" fillId="0" borderId="0"/>
    <xf numFmtId="272" fontId="31" fillId="0" borderId="0"/>
    <xf numFmtId="272" fontId="31" fillId="0" borderId="0"/>
    <xf numFmtId="272" fontId="31" fillId="0" borderId="0"/>
    <xf numFmtId="272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0" fontId="326" fillId="0" borderId="0"/>
    <xf numFmtId="0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28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21"/>
    <xf numFmtId="9" fontId="1" fillId="0" borderId="0"/>
    <xf numFmtId="9" fontId="326" fillId="0" borderId="0"/>
    <xf numFmtId="0" fontId="83" fillId="0" borderId="30">
      <alignment vertical="center"/>
    </xf>
    <xf numFmtId="0" fontId="83" fillId="0" borderId="30">
      <alignment vertical="center"/>
    </xf>
    <xf numFmtId="4" fontId="123" fillId="60" borderId="57">
      <alignment vertical="center"/>
    </xf>
    <xf numFmtId="4" fontId="124" fillId="61" borderId="57">
      <alignment vertical="center"/>
    </xf>
    <xf numFmtId="4" fontId="123" fillId="61" borderId="57">
      <alignment horizontal="left" vertical="center" indent="1"/>
    </xf>
    <xf numFmtId="0" fontId="123" fillId="61" borderId="57">
      <alignment horizontal="left" vertical="top" indent="1"/>
    </xf>
    <xf numFmtId="4" fontId="76" fillId="43" borderId="57">
      <alignment horizontal="right" vertical="center"/>
    </xf>
    <xf numFmtId="4" fontId="76" fillId="49" borderId="57">
      <alignment horizontal="right" vertical="center"/>
    </xf>
    <xf numFmtId="4" fontId="76" fillId="63" borderId="57">
      <alignment horizontal="right" vertical="center"/>
    </xf>
    <xf numFmtId="4" fontId="76" fillId="51" borderId="57">
      <alignment horizontal="right" vertical="center"/>
    </xf>
    <xf numFmtId="4" fontId="76" fillId="55" borderId="57">
      <alignment horizontal="right" vertical="center"/>
    </xf>
    <xf numFmtId="4" fontId="76" fillId="64" borderId="57">
      <alignment horizontal="right" vertical="center"/>
    </xf>
    <xf numFmtId="4" fontId="76" fillId="65" borderId="57">
      <alignment horizontal="right" vertical="center"/>
    </xf>
    <xf numFmtId="4" fontId="76" fillId="66" borderId="57">
      <alignment horizontal="right" vertical="center"/>
    </xf>
    <xf numFmtId="4" fontId="76" fillId="50" borderId="57">
      <alignment horizontal="right" vertical="center"/>
    </xf>
    <xf numFmtId="4" fontId="123" fillId="67" borderId="31">
      <alignment horizontal="left" vertical="center" indent="1"/>
    </xf>
    <xf numFmtId="4" fontId="123" fillId="67" borderId="31">
      <alignment horizontal="left" vertical="center" indent="1"/>
    </xf>
    <xf numFmtId="4" fontId="76" fillId="70" borderId="57">
      <alignment horizontal="right" vertical="center"/>
    </xf>
    <xf numFmtId="0" fontId="25" fillId="69" borderId="57">
      <alignment horizontal="left" vertical="center" indent="1"/>
    </xf>
    <xf numFmtId="0" fontId="25" fillId="69" borderId="57">
      <alignment horizontal="left" vertical="top" indent="1"/>
    </xf>
    <xf numFmtId="0" fontId="25" fillId="62" borderId="57">
      <alignment horizontal="left" vertical="center" indent="1"/>
    </xf>
    <xf numFmtId="0" fontId="25" fillId="62" borderId="57">
      <alignment horizontal="left" vertical="top" indent="1"/>
    </xf>
    <xf numFmtId="0" fontId="25" fillId="71" borderId="57">
      <alignment horizontal="left" vertical="center" indent="1"/>
    </xf>
    <xf numFmtId="0" fontId="25" fillId="71" borderId="57">
      <alignment horizontal="left" vertical="top" indent="1"/>
    </xf>
    <xf numFmtId="0" fontId="25" fillId="72" borderId="57">
      <alignment horizontal="left" vertical="center" indent="1"/>
    </xf>
    <xf numFmtId="0" fontId="25" fillId="72" borderId="57">
      <alignment horizontal="left" vertical="top" indent="1"/>
    </xf>
    <xf numFmtId="4" fontId="76" fillId="59" borderId="57">
      <alignment vertical="center"/>
    </xf>
    <xf numFmtId="4" fontId="126" fillId="59" borderId="57">
      <alignment vertical="center"/>
    </xf>
    <xf numFmtId="4" fontId="76" fillId="59" borderId="57">
      <alignment horizontal="left" vertical="center" indent="1"/>
    </xf>
    <xf numFmtId="0" fontId="76" fillId="59" borderId="57">
      <alignment horizontal="left" vertical="top" indent="1"/>
    </xf>
    <xf numFmtId="4" fontId="76" fillId="68" borderId="57">
      <alignment horizontal="right" vertical="center"/>
    </xf>
    <xf numFmtId="4" fontId="126" fillId="68" borderId="57">
      <alignment horizontal="right" vertical="center"/>
    </xf>
    <xf numFmtId="4" fontId="76" fillId="70" borderId="57">
      <alignment horizontal="left" vertical="center" indent="1"/>
    </xf>
    <xf numFmtId="0" fontId="76" fillId="62" borderId="57">
      <alignment horizontal="left" vertical="top" indent="1"/>
    </xf>
    <xf numFmtId="4" fontId="128" fillId="68" borderId="57">
      <alignment horizontal="right" vertical="center"/>
    </xf>
    <xf numFmtId="3" fontId="131" fillId="61" borderId="53">
      <alignment horizontal="left" vertical="top" wrapText="1"/>
      <protection locked="0"/>
    </xf>
    <xf numFmtId="0" fontId="53" fillId="80" borderId="58">
      <alignment vertical="center"/>
    </xf>
    <xf numFmtId="0" fontId="256" fillId="81" borderId="59"/>
    <xf numFmtId="0" fontId="257" fillId="81" borderId="54"/>
    <xf numFmtId="0" fontId="263" fillId="47" borderId="54"/>
    <xf numFmtId="0" fontId="263" fillId="47" borderId="54"/>
    <xf numFmtId="0" fontId="265" fillId="0" borderId="60"/>
    <xf numFmtId="187" fontId="156" fillId="0" borderId="53">
      <alignment horizontal="right" vertical="center" shrinkToFit="1"/>
    </xf>
    <xf numFmtId="187" fontId="156" fillId="0" borderId="53">
      <alignment horizontal="right" vertical="center" shrinkToFit="1"/>
    </xf>
    <xf numFmtId="187" fontId="156" fillId="0" borderId="53">
      <alignment horizontal="right" vertical="center" shrinkToFit="1"/>
    </xf>
    <xf numFmtId="187" fontId="156" fillId="0" borderId="53">
      <alignment horizontal="right" vertical="center" shrinkToFit="1"/>
    </xf>
    <xf numFmtId="187" fontId="156" fillId="0" borderId="53">
      <alignment horizontal="right" vertical="center" shrinkToFit="1"/>
    </xf>
    <xf numFmtId="187" fontId="156" fillId="0" borderId="53">
      <alignment horizontal="right" vertical="center" shrinkToFit="1"/>
    </xf>
    <xf numFmtId="187" fontId="156" fillId="0" borderId="53">
      <alignment horizontal="right" vertical="center" shrinkToFit="1"/>
    </xf>
    <xf numFmtId="0" fontId="161" fillId="47" borderId="54">
      <alignment vertical="center"/>
    </xf>
    <xf numFmtId="0" fontId="162" fillId="81" borderId="59">
      <alignment vertical="center"/>
    </xf>
    <xf numFmtId="0" fontId="180" fillId="81" borderId="54">
      <alignment vertical="center"/>
    </xf>
    <xf numFmtId="0" fontId="187" fillId="81" borderId="59">
      <alignment vertical="center"/>
    </xf>
    <xf numFmtId="0" fontId="189" fillId="0" borderId="60">
      <alignment vertical="center"/>
    </xf>
    <xf numFmtId="0" fontId="25" fillId="0" borderId="0"/>
    <xf numFmtId="186" fontId="25" fillId="0" borderId="0"/>
    <xf numFmtId="0" fontId="25" fillId="0" borderId="0"/>
    <xf numFmtId="0" fontId="25" fillId="0" borderId="0"/>
    <xf numFmtId="186" fontId="25" fillId="0" borderId="0"/>
    <xf numFmtId="0" fontId="327" fillId="0" borderId="0"/>
    <xf numFmtId="0" fontId="327" fillId="0" borderId="0"/>
    <xf numFmtId="0" fontId="25" fillId="0" borderId="0"/>
    <xf numFmtId="0" fontId="328" fillId="0" borderId="0"/>
    <xf numFmtId="186" fontId="328" fillId="0" borderId="0"/>
    <xf numFmtId="0" fontId="25" fillId="0" borderId="0"/>
    <xf numFmtId="186" fontId="26" fillId="0" borderId="0"/>
    <xf numFmtId="186" fontId="25" fillId="0" borderId="0"/>
    <xf numFmtId="0" fontId="25" fillId="0" borderId="0"/>
    <xf numFmtId="186" fontId="25" fillId="0" borderId="0"/>
    <xf numFmtId="186" fontId="25" fillId="0" borderId="0"/>
    <xf numFmtId="0" fontId="25" fillId="0" borderId="0"/>
    <xf numFmtId="186" fontId="25" fillId="0" borderId="0"/>
    <xf numFmtId="0" fontId="25" fillId="0" borderId="0"/>
    <xf numFmtId="0" fontId="26" fillId="0" borderId="0"/>
    <xf numFmtId="186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6" fontId="25" fillId="0" borderId="0"/>
    <xf numFmtId="0" fontId="25" fillId="0" borderId="0"/>
    <xf numFmtId="0" fontId="16" fillId="11" borderId="0"/>
    <xf numFmtId="186" fontId="25" fillId="0" borderId="0"/>
    <xf numFmtId="0" fontId="25" fillId="0" borderId="0"/>
    <xf numFmtId="0" fontId="1" fillId="19" borderId="0"/>
    <xf numFmtId="0" fontId="1" fillId="23" borderId="0"/>
    <xf numFmtId="0" fontId="1" fillId="27" borderId="0"/>
    <xf numFmtId="0" fontId="1" fillId="31" borderId="0"/>
    <xf numFmtId="186" fontId="25" fillId="0" borderId="0"/>
    <xf numFmtId="0" fontId="1" fillId="35" borderId="0"/>
    <xf numFmtId="0" fontId="25" fillId="0" borderId="0"/>
    <xf numFmtId="0" fontId="1" fillId="39" borderId="0"/>
    <xf numFmtId="0" fontId="32" fillId="0" borderId="0"/>
    <xf numFmtId="0" fontId="25" fillId="0" borderId="0"/>
    <xf numFmtId="43" fontId="25" fillId="0" borderId="0"/>
    <xf numFmtId="194" fontId="40" fillId="0" borderId="0"/>
    <xf numFmtId="0" fontId="1" fillId="0" borderId="0"/>
    <xf numFmtId="0" fontId="1" fillId="0" borderId="0"/>
    <xf numFmtId="9" fontId="32" fillId="0" borderId="0"/>
    <xf numFmtId="0" fontId="57" fillId="0" borderId="0"/>
    <xf numFmtId="0" fontId="25" fillId="0" borderId="0"/>
    <xf numFmtId="186" fontId="25" fillId="0" borderId="0"/>
    <xf numFmtId="0" fontId="25" fillId="0" borderId="0"/>
    <xf numFmtId="186" fontId="25" fillId="0" borderId="0"/>
    <xf numFmtId="0" fontId="25" fillId="0" borderId="0"/>
    <xf numFmtId="186" fontId="25" fillId="0" borderId="0"/>
    <xf numFmtId="186" fontId="25" fillId="0" borderId="0"/>
    <xf numFmtId="186" fontId="25" fillId="0" borderId="0"/>
    <xf numFmtId="0" fontId="25" fillId="0" borderId="0"/>
    <xf numFmtId="186" fontId="25" fillId="0" borderId="0"/>
    <xf numFmtId="186" fontId="25" fillId="0" borderId="0"/>
    <xf numFmtId="0" fontId="25" fillId="0" borderId="0"/>
    <xf numFmtId="186" fontId="25" fillId="0" borderId="0"/>
    <xf numFmtId="186" fontId="25" fillId="0" borderId="0"/>
    <xf numFmtId="0" fontId="25" fillId="0" borderId="0"/>
    <xf numFmtId="186" fontId="25" fillId="0" borderId="0"/>
    <xf numFmtId="0" fontId="25" fillId="0" borderId="0"/>
    <xf numFmtId="0" fontId="25" fillId="0" borderId="0"/>
    <xf numFmtId="0" fontId="25" fillId="0" borderId="0"/>
    <xf numFmtId="186" fontId="25" fillId="0" borderId="0"/>
    <xf numFmtId="9" fontId="25" fillId="0" borderId="0"/>
    <xf numFmtId="0" fontId="25" fillId="0" borderId="0"/>
    <xf numFmtId="0" fontId="57" fillId="0" borderId="0"/>
    <xf numFmtId="186" fontId="25" fillId="0" borderId="0"/>
    <xf numFmtId="0" fontId="57" fillId="0" borderId="0"/>
    <xf numFmtId="186" fontId="1" fillId="0" borderId="0"/>
    <xf numFmtId="9" fontId="57" fillId="0" borderId="0"/>
    <xf numFmtId="186" fontId="57" fillId="0" borderId="0"/>
    <xf numFmtId="9" fontId="57" fillId="0" borderId="0"/>
    <xf numFmtId="9" fontId="25" fillId="0" borderId="0"/>
    <xf numFmtId="186" fontId="1" fillId="0" borderId="0"/>
    <xf numFmtId="9" fontId="1" fillId="0" borderId="0"/>
    <xf numFmtId="202" fontId="1" fillId="0" borderId="0"/>
    <xf numFmtId="186" fontId="25" fillId="0" borderId="0"/>
    <xf numFmtId="186" fontId="25" fillId="0" borderId="0"/>
    <xf numFmtId="9" fontId="57" fillId="0" borderId="0"/>
    <xf numFmtId="0" fontId="25" fillId="0" borderId="0"/>
    <xf numFmtId="186" fontId="57" fillId="0" borderId="0"/>
    <xf numFmtId="186" fontId="1" fillId="0" borderId="0"/>
    <xf numFmtId="202" fontId="1" fillId="0" borderId="0"/>
    <xf numFmtId="186" fontId="25" fillId="0" borderId="0"/>
    <xf numFmtId="186" fontId="1" fillId="0" borderId="0"/>
    <xf numFmtId="186" fontId="57" fillId="0" borderId="0"/>
    <xf numFmtId="186" fontId="25" fillId="0" borderId="0"/>
    <xf numFmtId="186" fontId="1" fillId="0" borderId="0"/>
    <xf numFmtId="9" fontId="1" fillId="0" borderId="0"/>
    <xf numFmtId="202" fontId="1" fillId="0" borderId="0"/>
    <xf numFmtId="186" fontId="25" fillId="0" borderId="0"/>
    <xf numFmtId="186" fontId="57" fillId="0" borderId="0"/>
    <xf numFmtId="186" fontId="1" fillId="0" borderId="0"/>
    <xf numFmtId="0" fontId="1" fillId="0" borderId="0"/>
    <xf numFmtId="186" fontId="1" fillId="0" borderId="0"/>
    <xf numFmtId="0" fontId="25" fillId="0" borderId="0"/>
    <xf numFmtId="0" fontId="25" fillId="0" borderId="0"/>
    <xf numFmtId="0" fontId="57" fillId="0" borderId="0"/>
    <xf numFmtId="186" fontId="25" fillId="0" borderId="0"/>
    <xf numFmtId="202" fontId="1" fillId="0" borderId="0"/>
    <xf numFmtId="0" fontId="25" fillId="0" borderId="0"/>
    <xf numFmtId="202" fontId="1" fillId="0" borderId="0"/>
    <xf numFmtId="202" fontId="1" fillId="0" borderId="0"/>
    <xf numFmtId="0" fontId="57" fillId="0" borderId="0"/>
    <xf numFmtId="186" fontId="25" fillId="0" borderId="0"/>
    <xf numFmtId="186" fontId="25" fillId="0" borderId="0"/>
    <xf numFmtId="9" fontId="25" fillId="0" borderId="0"/>
    <xf numFmtId="0" fontId="57" fillId="0" borderId="0"/>
    <xf numFmtId="0" fontId="57" fillId="0" borderId="0"/>
    <xf numFmtId="202" fontId="1" fillId="0" borderId="0"/>
    <xf numFmtId="9" fontId="25" fillId="0" borderId="0"/>
    <xf numFmtId="9" fontId="25" fillId="0" borderId="0"/>
    <xf numFmtId="0" fontId="57" fillId="0" borderId="0"/>
    <xf numFmtId="9" fontId="25" fillId="0" borderId="0"/>
    <xf numFmtId="0" fontId="25" fillId="0" borderId="0"/>
    <xf numFmtId="0" fontId="25" fillId="0" borderId="0"/>
    <xf numFmtId="0" fontId="329" fillId="0" borderId="0"/>
    <xf numFmtId="0" fontId="330" fillId="0" borderId="0"/>
    <xf numFmtId="0" fontId="332" fillId="17" borderId="0"/>
    <xf numFmtId="0" fontId="332" fillId="21" borderId="0"/>
    <xf numFmtId="0" fontId="332" fillId="25" borderId="0"/>
    <xf numFmtId="0" fontId="332" fillId="29" borderId="0"/>
    <xf numFmtId="0" fontId="332" fillId="33" borderId="0"/>
    <xf numFmtId="0" fontId="332" fillId="37" borderId="0"/>
    <xf numFmtId="0" fontId="332" fillId="18" borderId="0"/>
    <xf numFmtId="0" fontId="332" fillId="22" borderId="0"/>
    <xf numFmtId="0" fontId="332" fillId="26" borderId="0"/>
    <xf numFmtId="0" fontId="332" fillId="30" borderId="0"/>
    <xf numFmtId="0" fontId="332" fillId="34" borderId="0"/>
    <xf numFmtId="0" fontId="332" fillId="38" borderId="0"/>
    <xf numFmtId="0" fontId="333" fillId="19" borderId="0"/>
    <xf numFmtId="0" fontId="333" fillId="23" borderId="0"/>
    <xf numFmtId="0" fontId="333" fillId="27" borderId="0"/>
    <xf numFmtId="0" fontId="333" fillId="31" borderId="0"/>
    <xf numFmtId="0" fontId="333" fillId="35" borderId="0"/>
    <xf numFmtId="0" fontId="333" fillId="39" borderId="0"/>
    <xf numFmtId="0" fontId="333" fillId="16" borderId="0"/>
    <xf numFmtId="0" fontId="333" fillId="20" borderId="0"/>
    <xf numFmtId="0" fontId="333" fillId="24" borderId="0"/>
    <xf numFmtId="0" fontId="333" fillId="28" borderId="0"/>
    <xf numFmtId="0" fontId="333" fillId="32" borderId="0"/>
    <xf numFmtId="0" fontId="333" fillId="36" borderId="0"/>
    <xf numFmtId="0" fontId="334" fillId="10" borderId="0"/>
    <xf numFmtId="0" fontId="335" fillId="13" borderId="17"/>
    <xf numFmtId="0" fontId="336" fillId="14" borderId="20"/>
    <xf numFmtId="186" fontId="226" fillId="0" borderId="0"/>
    <xf numFmtId="186" fontId="226" fillId="0" borderId="0"/>
    <xf numFmtId="0" fontId="337" fillId="0" borderId="0"/>
    <xf numFmtId="0" fontId="338" fillId="9" borderId="0"/>
    <xf numFmtId="0" fontId="339" fillId="0" borderId="14"/>
    <xf numFmtId="0" fontId="340" fillId="0" borderId="15"/>
    <xf numFmtId="0" fontId="341" fillId="0" borderId="16"/>
    <xf numFmtId="0" fontId="341" fillId="0" borderId="0"/>
    <xf numFmtId="0" fontId="342" fillId="12" borderId="17"/>
    <xf numFmtId="0" fontId="343" fillId="0" borderId="19"/>
    <xf numFmtId="0" fontId="344" fillId="11" borderId="0"/>
    <xf numFmtId="0" fontId="226" fillId="0" borderId="0"/>
    <xf numFmtId="0" fontId="331" fillId="15" borderId="21"/>
    <xf numFmtId="0" fontId="345" fillId="13" borderId="18"/>
    <xf numFmtId="9" fontId="226" fillId="0" borderId="0"/>
    <xf numFmtId="9" fontId="226" fillId="0" borderId="0"/>
    <xf numFmtId="0" fontId="346" fillId="0" borderId="0"/>
    <xf numFmtId="0" fontId="347" fillId="0" borderId="22"/>
    <xf numFmtId="0" fontId="348" fillId="0" borderId="0"/>
    <xf numFmtId="186" fontId="226" fillId="0" borderId="0"/>
    <xf numFmtId="186" fontId="226" fillId="0" borderId="0"/>
    <xf numFmtId="0" fontId="226" fillId="0" borderId="0"/>
    <xf numFmtId="9" fontId="226" fillId="0" borderId="0"/>
    <xf numFmtId="43" fontId="226" fillId="0" borderId="0"/>
    <xf numFmtId="0" fontId="332" fillId="26" borderId="0"/>
    <xf numFmtId="0" fontId="332" fillId="22" borderId="0"/>
    <xf numFmtId="0" fontId="332" fillId="18" borderId="0"/>
    <xf numFmtId="0" fontId="226" fillId="0" borderId="0"/>
    <xf numFmtId="43" fontId="226" fillId="0" borderId="0"/>
    <xf numFmtId="0" fontId="332" fillId="34" borderId="0"/>
    <xf numFmtId="0" fontId="329" fillId="0" borderId="0"/>
    <xf numFmtId="43" fontId="349" fillId="0" borderId="0"/>
    <xf numFmtId="0" fontId="333" fillId="32" borderId="0"/>
    <xf numFmtId="186" fontId="329" fillId="0" borderId="0"/>
    <xf numFmtId="9" fontId="329" fillId="0" borderId="0"/>
    <xf numFmtId="0" fontId="330" fillId="0" borderId="0"/>
    <xf numFmtId="0" fontId="226" fillId="0" borderId="0"/>
    <xf numFmtId="0" fontId="226" fillId="0" borderId="0"/>
    <xf numFmtId="186" fontId="329" fillId="0" borderId="0"/>
    <xf numFmtId="9" fontId="329" fillId="0" borderId="0"/>
    <xf numFmtId="0" fontId="351" fillId="0" borderId="0"/>
    <xf numFmtId="43" fontId="351" fillId="0" borderId="0"/>
    <xf numFmtId="9" fontId="351" fillId="0" borderId="0"/>
    <xf numFmtId="0" fontId="351" fillId="0" borderId="0"/>
    <xf numFmtId="43" fontId="351" fillId="0" borderId="0"/>
    <xf numFmtId="9" fontId="351" fillId="0" borderId="0"/>
    <xf numFmtId="0" fontId="352" fillId="0" borderId="0"/>
    <xf numFmtId="0" fontId="25" fillId="0" borderId="0">
      <alignment wrapText="1"/>
    </xf>
    <xf numFmtId="0" fontId="25" fillId="0" borderId="0">
      <alignment wrapText="1"/>
    </xf>
    <xf numFmtId="0" fontId="352" fillId="0" borderId="0"/>
    <xf numFmtId="0" fontId="353" fillId="0" borderId="0"/>
    <xf numFmtId="9" fontId="352" fillId="0" borderId="0"/>
    <xf numFmtId="0" fontId="351" fillId="0" borderId="0"/>
    <xf numFmtId="43" fontId="351" fillId="0" borderId="0"/>
    <xf numFmtId="3" fontId="354" fillId="0" borderId="13"/>
    <xf numFmtId="43" fontId="351" fillId="0" borderId="0"/>
    <xf numFmtId="3" fontId="25" fillId="0" borderId="13"/>
    <xf numFmtId="43" fontId="25" fillId="0" borderId="0"/>
    <xf numFmtId="9" fontId="25" fillId="0" borderId="0"/>
    <xf numFmtId="43" fontId="58" fillId="0" borderId="0"/>
    <xf numFmtId="3" fontId="25" fillId="0" borderId="13"/>
    <xf numFmtId="3" fontId="25" fillId="0" borderId="13"/>
    <xf numFmtId="9" fontId="58" fillId="0" borderId="0"/>
    <xf numFmtId="3" fontId="25" fillId="0" borderId="13"/>
    <xf numFmtId="43" fontId="1" fillId="0" borderId="0"/>
    <xf numFmtId="43" fontId="1" fillId="0" borderId="0"/>
    <xf numFmtId="0" fontId="351" fillId="0" borderId="0"/>
    <xf numFmtId="43" fontId="1" fillId="0" borderId="0"/>
    <xf numFmtId="9" fontId="1" fillId="0" borderId="0"/>
    <xf numFmtId="9" fontId="1" fillId="0" borderId="0"/>
    <xf numFmtId="43" fontId="1" fillId="0" borderId="0"/>
    <xf numFmtId="9" fontId="351" fillId="0" borderId="0"/>
    <xf numFmtId="0" fontId="351" fillId="0" borderId="0"/>
    <xf numFmtId="43" fontId="1" fillId="0" borderId="0"/>
    <xf numFmtId="9" fontId="1" fillId="0" borderId="0"/>
    <xf numFmtId="9" fontId="1" fillId="0" borderId="0"/>
    <xf numFmtId="43" fontId="1" fillId="0" borderId="0"/>
    <xf numFmtId="43" fontId="1" fillId="0" borderId="0"/>
    <xf numFmtId="9" fontId="1" fillId="0" borderId="0"/>
    <xf numFmtId="3" fontId="155" fillId="0" borderId="13"/>
    <xf numFmtId="0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43" fontId="1" fillId="0" borderId="0"/>
    <xf numFmtId="43" fontId="1" fillId="0" borderId="0"/>
    <xf numFmtId="9" fontId="1" fillId="0" borderId="0"/>
    <xf numFmtId="0" fontId="35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43" fontId="1" fillId="0" borderId="0"/>
    <xf numFmtId="9" fontId="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351" fillId="0" borderId="0"/>
    <xf numFmtId="0" fontId="1" fillId="0" borderId="0"/>
    <xf numFmtId="0" fontId="351" fillId="0" borderId="0"/>
    <xf numFmtId="0" fontId="32" fillId="0" borderId="0"/>
    <xf numFmtId="38" fontId="1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355" fillId="0" borderId="0"/>
    <xf numFmtId="43" fontId="1" fillId="0" borderId="0" applyFont="0" applyFill="0" applyBorder="0" applyAlignment="0" applyProtection="0"/>
  </cellStyleXfs>
  <cellXfs count="911">
    <xf numFmtId="0" fontId="0" fillId="0" borderId="0" xfId="0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3" fontId="0" fillId="4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64" fontId="6" fillId="2" borderId="0" xfId="0" applyNumberFormat="1" applyFont="1" applyFill="1" applyAlignment="1">
      <alignment horizontal="center"/>
    </xf>
    <xf numFmtId="3" fontId="0" fillId="0" borderId="0" xfId="0" applyNumberFormat="1"/>
    <xf numFmtId="3" fontId="0" fillId="4" borderId="0" xfId="0" applyNumberFormat="1" applyFill="1"/>
    <xf numFmtId="0" fontId="6" fillId="2" borderId="1" xfId="0" applyFont="1" applyFill="1" applyBorder="1"/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3" fillId="0" borderId="4" xfId="0" applyFont="1" applyBorder="1"/>
    <xf numFmtId="3" fontId="0" fillId="0" borderId="5" xfId="0" applyNumberFormat="1" applyBorder="1"/>
    <xf numFmtId="3" fontId="3" fillId="0" borderId="6" xfId="0" applyNumberFormat="1" applyFont="1" applyBorder="1"/>
    <xf numFmtId="164" fontId="0" fillId="0" borderId="5" xfId="0" applyNumberFormat="1" applyBorder="1"/>
    <xf numFmtId="164" fontId="3" fillId="0" borderId="6" xfId="0" applyNumberFormat="1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7" fillId="0" borderId="4" xfId="0" applyFont="1" applyBorder="1"/>
    <xf numFmtId="165" fontId="8" fillId="0" borderId="5" xfId="0" applyNumberFormat="1" applyFon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4" borderId="4" xfId="0" applyFill="1" applyBorder="1"/>
    <xf numFmtId="3" fontId="0" fillId="4" borderId="5" xfId="0" applyNumberFormat="1" applyFill="1" applyBorder="1"/>
    <xf numFmtId="3" fontId="3" fillId="4" borderId="6" xfId="0" applyNumberFormat="1" applyFont="1" applyFill="1" applyBorder="1"/>
    <xf numFmtId="0" fontId="0" fillId="4" borderId="7" xfId="0" applyFill="1" applyBorder="1"/>
    <xf numFmtId="3" fontId="0" fillId="4" borderId="8" xfId="0" applyNumberFormat="1" applyFill="1" applyBorder="1"/>
    <xf numFmtId="164" fontId="0" fillId="4" borderId="5" xfId="0" applyNumberFormat="1" applyFill="1" applyBorder="1"/>
    <xf numFmtId="164" fontId="0" fillId="4" borderId="6" xfId="0" applyNumberFormat="1" applyFill="1" applyBorder="1"/>
    <xf numFmtId="164" fontId="0" fillId="0" borderId="6" xfId="0" applyNumberFormat="1" applyBorder="1"/>
    <xf numFmtId="0" fontId="0" fillId="0" borderId="7" xfId="0" applyBorder="1"/>
    <xf numFmtId="164" fontId="0" fillId="0" borderId="8" xfId="0" applyNumberFormat="1" applyBorder="1"/>
    <xf numFmtId="3" fontId="3" fillId="0" borderId="9" xfId="0" applyNumberFormat="1" applyFont="1" applyBorder="1"/>
    <xf numFmtId="3" fontId="3" fillId="4" borderId="9" xfId="0" applyNumberFormat="1" applyFont="1" applyFill="1" applyBorder="1"/>
    <xf numFmtId="0" fontId="3" fillId="6" borderId="10" xfId="0" applyFont="1" applyFill="1" applyBorder="1"/>
    <xf numFmtId="3" fontId="3" fillId="6" borderId="11" xfId="0" applyNumberFormat="1" applyFont="1" applyFill="1" applyBorder="1"/>
    <xf numFmtId="3" fontId="3" fillId="6" borderId="12" xfId="0" applyNumberFormat="1" applyFont="1" applyFill="1" applyBorder="1"/>
    <xf numFmtId="164" fontId="0" fillId="4" borderId="8" xfId="0" applyNumberFormat="1" applyFill="1" applyBorder="1"/>
    <xf numFmtId="164" fontId="0" fillId="4" borderId="9" xfId="0" applyNumberFormat="1" applyFill="1" applyBorder="1"/>
    <xf numFmtId="164" fontId="3" fillId="6" borderId="11" xfId="0" applyNumberFormat="1" applyFont="1" applyFill="1" applyBorder="1"/>
    <xf numFmtId="164" fontId="3" fillId="6" borderId="12" xfId="0" applyNumberFormat="1" applyFont="1" applyFill="1" applyBorder="1"/>
    <xf numFmtId="0" fontId="0" fillId="5" borderId="5" xfId="0" applyFill="1" applyBorder="1"/>
    <xf numFmtId="0" fontId="2" fillId="2" borderId="2" xfId="0" applyFont="1" applyFill="1" applyBorder="1" applyAlignment="1">
      <alignment horizontal="center"/>
    </xf>
    <xf numFmtId="0" fontId="3" fillId="5" borderId="0" xfId="0" applyFont="1" applyFill="1"/>
    <xf numFmtId="0" fontId="9" fillId="7" borderId="0" xfId="0" applyFont="1" applyFill="1" applyAlignment="1">
      <alignment horizontal="center" vertical="center"/>
    </xf>
    <xf numFmtId="0" fontId="356" fillId="7" borderId="0" xfId="0" applyFont="1" applyFill="1" applyAlignment="1">
      <alignment vertical="center"/>
    </xf>
    <xf numFmtId="0" fontId="358" fillId="7" borderId="61" xfId="0" applyFont="1" applyFill="1" applyBorder="1" applyAlignment="1">
      <alignment horizontal="center" vertical="center"/>
    </xf>
    <xf numFmtId="16" fontId="356" fillId="7" borderId="0" xfId="0" applyNumberFormat="1" applyFont="1" applyFill="1" applyAlignment="1">
      <alignment vertical="center"/>
    </xf>
    <xf numFmtId="3" fontId="358" fillId="109" borderId="0" xfId="0" applyNumberFormat="1" applyFont="1" applyFill="1" applyAlignment="1">
      <alignment vertical="center"/>
    </xf>
    <xf numFmtId="3" fontId="358" fillId="108" borderId="0" xfId="0" applyNumberFormat="1" applyFont="1" applyFill="1" applyAlignment="1">
      <alignment vertical="center"/>
    </xf>
    <xf numFmtId="3" fontId="358" fillId="40" borderId="0" xfId="0" applyNumberFormat="1" applyFont="1" applyFill="1" applyAlignment="1">
      <alignment vertical="center"/>
    </xf>
    <xf numFmtId="3" fontId="358" fillId="7" borderId="0" xfId="0" applyNumberFormat="1" applyFont="1" applyFill="1" applyAlignment="1">
      <alignment vertical="center"/>
    </xf>
    <xf numFmtId="0" fontId="358" fillId="7" borderId="40" xfId="0" applyFont="1" applyFill="1" applyBorder="1" applyAlignment="1">
      <alignment vertical="center"/>
    </xf>
    <xf numFmtId="3" fontId="358" fillId="110" borderId="0" xfId="0" applyNumberFormat="1" applyFont="1" applyFill="1" applyAlignment="1">
      <alignment vertical="center"/>
    </xf>
    <xf numFmtId="0" fontId="355" fillId="7" borderId="0" xfId="57189" applyFill="1" applyAlignment="1">
      <alignment horizontal="left" vertical="center"/>
    </xf>
    <xf numFmtId="3" fontId="356" fillId="7" borderId="0" xfId="0" applyNumberFormat="1" applyFont="1" applyFill="1" applyAlignment="1">
      <alignment vertical="center"/>
    </xf>
    <xf numFmtId="0" fontId="9" fillId="7" borderId="0" xfId="0" applyFont="1" applyFill="1" applyAlignment="1">
      <alignment vertical="center"/>
    </xf>
    <xf numFmtId="3" fontId="9" fillId="7" borderId="0" xfId="0" applyNumberFormat="1" applyFont="1" applyFill="1" applyAlignment="1">
      <alignment vertical="center"/>
    </xf>
    <xf numFmtId="3" fontId="358" fillId="7" borderId="25" xfId="0" applyNumberFormat="1" applyFont="1" applyFill="1" applyBorder="1" applyAlignment="1">
      <alignment vertical="center"/>
    </xf>
    <xf numFmtId="0" fontId="358" fillId="7" borderId="62" xfId="0" applyFont="1" applyFill="1" applyBorder="1" applyAlignment="1">
      <alignment vertical="center"/>
    </xf>
    <xf numFmtId="0" fontId="359" fillId="7" borderId="0" xfId="0" applyFont="1" applyFill="1"/>
    <xf numFmtId="3" fontId="361" fillId="7" borderId="0" xfId="0" applyNumberFormat="1" applyFont="1" applyFill="1" applyAlignment="1">
      <alignment horizontal="right" vertical="center"/>
    </xf>
    <xf numFmtId="17" fontId="9" fillId="7" borderId="0" xfId="0" applyNumberFormat="1" applyFont="1" applyFill="1" applyAlignment="1">
      <alignment horizontal="center" vertical="center"/>
    </xf>
    <xf numFmtId="169" fontId="358" fillId="7" borderId="0" xfId="0" applyNumberFormat="1" applyFont="1" applyFill="1" applyAlignment="1">
      <alignment horizontal="center" vertical="center"/>
    </xf>
    <xf numFmtId="164" fontId="358" fillId="7" borderId="0" xfId="2" applyNumberFormat="1" applyFont="1" applyFill="1" applyAlignment="1">
      <alignment vertical="center"/>
    </xf>
    <xf numFmtId="0" fontId="358" fillId="109" borderId="40" xfId="0" applyFont="1" applyFill="1" applyBorder="1" applyAlignment="1">
      <alignment vertical="center"/>
    </xf>
    <xf numFmtId="0" fontId="356" fillId="7" borderId="0" xfId="0" applyFont="1" applyFill="1" applyAlignment="1">
      <alignment horizontal="center" vertical="center"/>
    </xf>
    <xf numFmtId="164" fontId="356" fillId="7" borderId="0" xfId="2" applyNumberFormat="1" applyFont="1" applyFill="1" applyAlignment="1">
      <alignment vertical="center"/>
    </xf>
    <xf numFmtId="0" fontId="358" fillId="7" borderId="0" xfId="0" applyFont="1" applyFill="1" applyAlignment="1">
      <alignment vertical="center"/>
    </xf>
    <xf numFmtId="168" fontId="356" fillId="7" borderId="0" xfId="0" applyNumberFormat="1" applyFont="1" applyFill="1" applyAlignment="1">
      <alignment vertical="center"/>
    </xf>
    <xf numFmtId="0" fontId="356" fillId="112" borderId="0" xfId="0" applyFont="1" applyFill="1" applyAlignment="1">
      <alignment horizontal="center" vertical="center"/>
    </xf>
    <xf numFmtId="0" fontId="356" fillId="7" borderId="0" xfId="0" applyFont="1" applyFill="1" applyAlignment="1">
      <alignment horizontal="left" vertical="center"/>
    </xf>
    <xf numFmtId="168" fontId="360" fillId="7" borderId="0" xfId="1" applyNumberFormat="1" applyFont="1" applyFill="1" applyAlignment="1">
      <alignment vertical="center"/>
    </xf>
    <xf numFmtId="168" fontId="363" fillId="0" borderId="0" xfId="1" applyNumberFormat="1" applyFont="1"/>
    <xf numFmtId="9" fontId="356" fillId="7" borderId="0" xfId="2" applyFont="1" applyFill="1" applyAlignment="1">
      <alignment vertical="center"/>
    </xf>
    <xf numFmtId="0" fontId="358" fillId="7" borderId="0" xfId="0" applyFont="1" applyFill="1" applyAlignment="1">
      <alignment horizontal="center" vertical="center"/>
    </xf>
    <xf numFmtId="169" fontId="358" fillId="7" borderId="69" xfId="0" applyNumberFormat="1" applyFont="1" applyFill="1" applyBorder="1" applyAlignment="1">
      <alignment horizontal="center" vertical="center"/>
    </xf>
    <xf numFmtId="170" fontId="362" fillId="0" borderId="0" xfId="1" applyNumberFormat="1" applyFont="1" applyAlignment="1">
      <alignment vertical="center"/>
    </xf>
    <xf numFmtId="0" fontId="358" fillId="7" borderId="70" xfId="0" applyFont="1" applyFill="1" applyBorder="1" applyAlignment="1">
      <alignment horizontal="center" vertical="center"/>
    </xf>
    <xf numFmtId="164" fontId="358" fillId="7" borderId="69" xfId="2" applyNumberFormat="1" applyFont="1" applyFill="1" applyBorder="1" applyAlignment="1">
      <alignment vertical="center"/>
    </xf>
    <xf numFmtId="0" fontId="358" fillId="7" borderId="71" xfId="0" applyFont="1" applyFill="1" applyBorder="1" applyAlignment="1">
      <alignment horizontal="center" vertical="center"/>
    </xf>
    <xf numFmtId="0" fontId="364" fillId="7" borderId="0" xfId="0" applyFont="1" applyFill="1" applyAlignment="1">
      <alignment horizontal="left" vertical="center"/>
    </xf>
    <xf numFmtId="0" fontId="355" fillId="0" borderId="0" xfId="57189"/>
    <xf numFmtId="0" fontId="358" fillId="7" borderId="72" xfId="0" applyFont="1" applyFill="1" applyBorder="1" applyAlignment="1">
      <alignment horizontal="center" vertical="center"/>
    </xf>
    <xf numFmtId="0" fontId="358" fillId="7" borderId="73" xfId="0" applyFont="1" applyFill="1" applyBorder="1" applyAlignment="1">
      <alignment vertical="center"/>
    </xf>
    <xf numFmtId="3" fontId="358" fillId="7" borderId="38" xfId="0" applyNumberFormat="1" applyFont="1" applyFill="1" applyBorder="1" applyAlignment="1">
      <alignment vertical="center"/>
    </xf>
    <xf numFmtId="164" fontId="358" fillId="7" borderId="73" xfId="2" applyNumberFormat="1" applyFont="1" applyFill="1" applyBorder="1" applyAlignment="1">
      <alignment vertical="center"/>
    </xf>
    <xf numFmtId="164" fontId="358" fillId="7" borderId="74" xfId="2" applyNumberFormat="1" applyFont="1" applyFill="1" applyBorder="1" applyAlignment="1">
      <alignment vertical="center"/>
    </xf>
    <xf numFmtId="0" fontId="358" fillId="7" borderId="75" xfId="0" applyFont="1" applyFill="1" applyBorder="1" applyAlignment="1">
      <alignment vertical="center"/>
    </xf>
    <xf numFmtId="3" fontId="359" fillId="7" borderId="0" xfId="0" applyNumberFormat="1" applyFont="1" applyFill="1"/>
    <xf numFmtId="170" fontId="362" fillId="0" borderId="76" xfId="1" applyNumberFormat="1" applyFont="1" applyBorder="1" applyAlignment="1">
      <alignment vertical="center"/>
    </xf>
    <xf numFmtId="9" fontId="365" fillId="7" borderId="0" xfId="2" applyFont="1" applyFill="1" applyAlignment="1">
      <alignment vertical="center"/>
    </xf>
    <xf numFmtId="17" fontId="356" fillId="7" borderId="0" xfId="0" applyNumberFormat="1" applyFont="1" applyFill="1" applyAlignment="1">
      <alignment horizontal="center" vertical="center"/>
    </xf>
    <xf numFmtId="0" fontId="366" fillId="7" borderId="0" xfId="0" applyFont="1" applyFill="1" applyAlignment="1">
      <alignment horizontal="center" vertical="center"/>
    </xf>
    <xf numFmtId="9" fontId="366" fillId="7" borderId="0" xfId="2" applyFont="1" applyFill="1" applyAlignment="1">
      <alignment horizontal="center" vertical="center"/>
    </xf>
    <xf numFmtId="9" fontId="366" fillId="114" borderId="0" xfId="2" applyFont="1" applyFill="1" applyAlignment="1">
      <alignment horizontal="center" vertical="center"/>
    </xf>
    <xf numFmtId="0" fontId="367" fillId="7" borderId="0" xfId="0" applyFont="1" applyFill="1" applyAlignment="1">
      <alignment vertical="center"/>
    </xf>
    <xf numFmtId="0" fontId="367" fillId="7" borderId="0" xfId="0" applyFont="1" applyFill="1" applyAlignment="1">
      <alignment vertical="center" wrapText="1"/>
    </xf>
    <xf numFmtId="170" fontId="362" fillId="0" borderId="79" xfId="2341" applyNumberFormat="1" applyFont="1" applyBorder="1" applyAlignment="1">
      <alignment vertical="center"/>
    </xf>
    <xf numFmtId="0" fontId="368" fillId="0" borderId="0" xfId="0" applyFont="1"/>
    <xf numFmtId="0" fontId="9" fillId="0" borderId="0" xfId="0" applyFont="1"/>
    <xf numFmtId="0" fontId="369" fillId="0" borderId="0" xfId="0" applyFont="1"/>
    <xf numFmtId="0" fontId="370" fillId="115" borderId="0" xfId="0" applyFont="1" applyFill="1"/>
    <xf numFmtId="0" fontId="356" fillId="0" borderId="0" xfId="0" applyFont="1"/>
    <xf numFmtId="171" fontId="373" fillId="41" borderId="0" xfId="6" applyNumberFormat="1" applyFont="1" applyFill="1"/>
    <xf numFmtId="171" fontId="373" fillId="41" borderId="40" xfId="6" applyNumberFormat="1" applyFont="1" applyFill="1" applyBorder="1"/>
    <xf numFmtId="171" fontId="373" fillId="117" borderId="0" xfId="6" applyNumberFormat="1" applyFont="1" applyFill="1"/>
    <xf numFmtId="171" fontId="373" fillId="117" borderId="40" xfId="6" applyNumberFormat="1" applyFont="1" applyFill="1" applyBorder="1"/>
    <xf numFmtId="171" fontId="373" fillId="117" borderId="25" xfId="6" applyNumberFormat="1" applyFont="1" applyFill="1" applyBorder="1"/>
    <xf numFmtId="171" fontId="373" fillId="117" borderId="62" xfId="6" applyNumberFormat="1" applyFont="1" applyFill="1" applyBorder="1"/>
    <xf numFmtId="172" fontId="372" fillId="41" borderId="0" xfId="6" applyNumberFormat="1" applyFont="1" applyFill="1" applyAlignment="1">
      <alignment horizontal="right"/>
    </xf>
    <xf numFmtId="9" fontId="373" fillId="41" borderId="0" xfId="2" applyFont="1" applyFill="1"/>
    <xf numFmtId="0" fontId="373" fillId="0" borderId="0" xfId="6" applyFont="1"/>
    <xf numFmtId="164" fontId="373" fillId="41" borderId="0" xfId="2" applyNumberFormat="1" applyFont="1" applyFill="1"/>
    <xf numFmtId="3" fontId="356" fillId="0" borderId="0" xfId="0" applyNumberFormat="1" applyFont="1"/>
    <xf numFmtId="9" fontId="356" fillId="0" borderId="0" xfId="2" applyFont="1"/>
    <xf numFmtId="4" fontId="356" fillId="0" borderId="0" xfId="0" applyNumberFormat="1" applyFont="1"/>
    <xf numFmtId="171" fontId="374" fillId="7" borderId="0" xfId="6" applyNumberFormat="1" applyFont="1" applyFill="1" applyAlignment="1">
      <alignment vertical="center"/>
    </xf>
    <xf numFmtId="0" fontId="356" fillId="0" borderId="0" xfId="0" applyFont="1" applyAlignment="1">
      <alignment vertical="center"/>
    </xf>
    <xf numFmtId="171" fontId="372" fillId="41" borderId="0" xfId="6" applyNumberFormat="1" applyFont="1" applyFill="1" applyAlignment="1">
      <alignment horizontal="center"/>
    </xf>
    <xf numFmtId="171" fontId="359" fillId="7" borderId="0" xfId="6" applyNumberFormat="1" applyFont="1" applyFill="1" applyAlignment="1">
      <alignment horizontal="center" vertical="center" wrapText="1"/>
    </xf>
    <xf numFmtId="9" fontId="375" fillId="7" borderId="0" xfId="2" applyFont="1" applyFill="1" applyAlignment="1">
      <alignment horizontal="right" vertical="center"/>
    </xf>
    <xf numFmtId="9" fontId="375" fillId="7" borderId="0" xfId="2" applyFont="1" applyFill="1" applyAlignment="1">
      <alignment horizontal="center" vertical="center"/>
    </xf>
    <xf numFmtId="0" fontId="368" fillId="119" borderId="0" xfId="0" applyFont="1" applyFill="1"/>
    <xf numFmtId="0" fontId="372" fillId="117" borderId="80" xfId="6" applyFont="1" applyFill="1" applyBorder="1" applyAlignment="1">
      <alignment horizontal="right"/>
    </xf>
    <xf numFmtId="171" fontId="373" fillId="117" borderId="81" xfId="6" applyNumberFormat="1" applyFont="1" applyFill="1" applyBorder="1"/>
    <xf numFmtId="0" fontId="372" fillId="41" borderId="80" xfId="6" applyFont="1" applyFill="1" applyBorder="1" applyAlignment="1">
      <alignment horizontal="right"/>
    </xf>
    <xf numFmtId="171" fontId="373" fillId="41" borderId="81" xfId="6" applyNumberFormat="1" applyFont="1" applyFill="1" applyBorder="1"/>
    <xf numFmtId="0" fontId="372" fillId="41" borderId="82" xfId="6" applyFont="1" applyFill="1" applyBorder="1" applyAlignment="1">
      <alignment horizontal="right"/>
    </xf>
    <xf numFmtId="0" fontId="372" fillId="117" borderId="82" xfId="6" applyFont="1" applyFill="1" applyBorder="1" applyAlignment="1">
      <alignment horizontal="right"/>
    </xf>
    <xf numFmtId="172" fontId="373" fillId="117" borderId="0" xfId="6" applyNumberFormat="1" applyFont="1" applyFill="1"/>
    <xf numFmtId="172" fontId="373" fillId="41" borderId="0" xfId="6" applyNumberFormat="1" applyFont="1" applyFill="1"/>
    <xf numFmtId="0" fontId="356" fillId="7" borderId="0" xfId="0" applyFont="1" applyFill="1"/>
    <xf numFmtId="171" fontId="373" fillId="7" borderId="40" xfId="6" applyNumberFormat="1" applyFont="1" applyFill="1" applyBorder="1"/>
    <xf numFmtId="171" fontId="373" fillId="41" borderId="25" xfId="6" applyNumberFormat="1" applyFont="1" applyFill="1" applyBorder="1"/>
    <xf numFmtId="171" fontId="373" fillId="7" borderId="62" xfId="6" applyNumberFormat="1" applyFont="1" applyFill="1" applyBorder="1"/>
    <xf numFmtId="171" fontId="373" fillId="7" borderId="0" xfId="0" applyNumberFormat="1" applyFont="1" applyFill="1"/>
    <xf numFmtId="171" fontId="373" fillId="7" borderId="40" xfId="0" applyNumberFormat="1" applyFont="1" applyFill="1" applyBorder="1"/>
    <xf numFmtId="0" fontId="372" fillId="7" borderId="82" xfId="6" applyFont="1" applyFill="1" applyBorder="1" applyAlignment="1">
      <alignment horizontal="right"/>
    </xf>
    <xf numFmtId="171" fontId="373" fillId="7" borderId="0" xfId="6" applyNumberFormat="1" applyFont="1" applyFill="1"/>
    <xf numFmtId="172" fontId="373" fillId="7" borderId="0" xfId="6" applyNumberFormat="1" applyFont="1" applyFill="1"/>
    <xf numFmtId="172" fontId="373" fillId="7" borderId="40" xfId="6" applyNumberFormat="1" applyFont="1" applyFill="1" applyBorder="1"/>
    <xf numFmtId="172" fontId="373" fillId="117" borderId="40" xfId="6" applyNumberFormat="1" applyFont="1" applyFill="1" applyBorder="1"/>
    <xf numFmtId="173" fontId="373" fillId="117" borderId="0" xfId="6" applyNumberFormat="1" applyFont="1" applyFill="1"/>
    <xf numFmtId="173" fontId="373" fillId="117" borderId="40" xfId="6" applyNumberFormat="1" applyFont="1" applyFill="1" applyBorder="1"/>
    <xf numFmtId="0" fontId="372" fillId="41" borderId="0" xfId="6" applyFont="1" applyFill="1" applyAlignment="1">
      <alignment horizontal="right"/>
    </xf>
    <xf numFmtId="0" fontId="359" fillId="7" borderId="0" xfId="6" applyFont="1" applyFill="1" applyAlignment="1">
      <alignment horizontal="left"/>
    </xf>
    <xf numFmtId="172" fontId="359" fillId="7" borderId="0" xfId="6" applyNumberFormat="1" applyFont="1" applyFill="1"/>
    <xf numFmtId="173" fontId="359" fillId="7" borderId="0" xfId="6" applyNumberFormat="1" applyFont="1" applyFill="1" applyAlignment="1">
      <alignment horizontal="center"/>
    </xf>
    <xf numFmtId="0" fontId="375" fillId="7" borderId="0" xfId="6" applyFont="1" applyFill="1" applyAlignment="1">
      <alignment horizontal="center"/>
    </xf>
    <xf numFmtId="0" fontId="372" fillId="41" borderId="40" xfId="6" applyFont="1" applyFill="1" applyBorder="1" applyAlignment="1">
      <alignment horizontal="right"/>
    </xf>
    <xf numFmtId="171" fontId="356" fillId="0" borderId="0" xfId="0" applyNumberFormat="1" applyFont="1"/>
    <xf numFmtId="0" fontId="3" fillId="40" borderId="0" xfId="0" applyFont="1" applyFill="1"/>
    <xf numFmtId="3" fontId="3" fillId="0" borderId="0" xfId="0" applyNumberFormat="1" applyFont="1"/>
    <xf numFmtId="164" fontId="3" fillId="0" borderId="0" xfId="0" applyNumberFormat="1" applyFont="1"/>
    <xf numFmtId="0" fontId="0" fillId="2" borderId="0" xfId="0" applyFill="1"/>
    <xf numFmtId="3" fontId="3" fillId="4" borderId="0" xfId="0" applyNumberFormat="1" applyFont="1" applyFill="1"/>
    <xf numFmtId="164" fontId="0" fillId="4" borderId="0" xfId="0" applyNumberFormat="1" applyFill="1"/>
    <xf numFmtId="164" fontId="0" fillId="0" borderId="0" xfId="0" applyNumberFormat="1"/>
    <xf numFmtId="164" fontId="3" fillId="6" borderId="0" xfId="0" applyNumberFormat="1" applyFont="1" applyFill="1"/>
    <xf numFmtId="0" fontId="2" fillId="120" borderId="0" xfId="0" applyFont="1" applyFill="1"/>
    <xf numFmtId="0" fontId="6" fillId="122" borderId="1" xfId="0" applyFont="1" applyFill="1" applyBorder="1"/>
    <xf numFmtId="0" fontId="6" fillId="122" borderId="2" xfId="0" applyFont="1" applyFill="1" applyBorder="1" applyAlignment="1">
      <alignment horizontal="center"/>
    </xf>
    <xf numFmtId="0" fontId="6" fillId="122" borderId="3" xfId="0" applyFont="1" applyFill="1" applyBorder="1" applyAlignment="1">
      <alignment horizontal="center"/>
    </xf>
    <xf numFmtId="0" fontId="6" fillId="122" borderId="0" xfId="0" applyFont="1" applyFill="1" applyAlignment="1">
      <alignment horizontal="center"/>
    </xf>
    <xf numFmtId="0" fontId="0" fillId="122" borderId="0" xfId="0" applyFill="1"/>
    <xf numFmtId="0" fontId="0" fillId="122" borderId="2" xfId="0" applyFill="1" applyBorder="1"/>
    <xf numFmtId="0" fontId="0" fillId="122" borderId="3" xfId="0" applyFill="1" applyBorder="1"/>
    <xf numFmtId="0" fontId="2" fillId="122" borderId="2" xfId="0" applyFont="1" applyFill="1" applyBorder="1" applyAlignment="1">
      <alignment horizontal="center"/>
    </xf>
    <xf numFmtId="0" fontId="6" fillId="123" borderId="2" xfId="0" applyFont="1" applyFill="1" applyBorder="1" applyAlignment="1">
      <alignment horizontal="center"/>
    </xf>
    <xf numFmtId="0" fontId="6" fillId="123" borderId="0" xfId="0" applyFont="1" applyFill="1" applyAlignment="1">
      <alignment horizontal="center"/>
    </xf>
    <xf numFmtId="0" fontId="6" fillId="106" borderId="1" xfId="0" applyFont="1" applyFill="1" applyBorder="1"/>
    <xf numFmtId="0" fontId="6" fillId="106" borderId="2" xfId="0" applyFont="1" applyFill="1" applyBorder="1" applyAlignment="1">
      <alignment horizontal="center"/>
    </xf>
    <xf numFmtId="0" fontId="6" fillId="106" borderId="0" xfId="0" applyFont="1" applyFill="1" applyAlignment="1">
      <alignment horizontal="center"/>
    </xf>
    <xf numFmtId="0" fontId="2" fillId="122" borderId="2" xfId="0" applyFont="1" applyFill="1" applyBorder="1"/>
    <xf numFmtId="0" fontId="2" fillId="124" borderId="0" xfId="0" applyFont="1" applyFill="1"/>
    <xf numFmtId="164" fontId="6" fillId="124" borderId="0" xfId="0" applyNumberFormat="1" applyFont="1" applyFill="1" applyAlignment="1">
      <alignment horizontal="center"/>
    </xf>
    <xf numFmtId="0" fontId="0" fillId="124" borderId="3" xfId="0" applyFill="1" applyBorder="1"/>
    <xf numFmtId="9" fontId="0" fillId="4" borderId="5" xfId="2" applyFont="1" applyFill="1" applyBorder="1"/>
    <xf numFmtId="168" fontId="0" fillId="5" borderId="5" xfId="1" applyNumberFormat="1" applyFont="1" applyFill="1" applyBorder="1"/>
    <xf numFmtId="3" fontId="0" fillId="4" borderId="89" xfId="0" applyNumberFormat="1" applyFill="1" applyBorder="1"/>
    <xf numFmtId="3" fontId="3" fillId="4" borderId="90" xfId="0" applyNumberFormat="1" applyFont="1" applyFill="1" applyBorder="1"/>
    <xf numFmtId="0" fontId="0" fillId="4" borderId="91" xfId="0" applyFill="1" applyBorder="1"/>
    <xf numFmtId="164" fontId="0" fillId="4" borderId="90" xfId="0" applyNumberFormat="1" applyFill="1" applyBorder="1"/>
    <xf numFmtId="164" fontId="0" fillId="4" borderId="89" xfId="0" applyNumberFormat="1" applyFill="1" applyBorder="1"/>
    <xf numFmtId="3" fontId="6" fillId="123" borderId="0" xfId="0" applyNumberFormat="1" applyFont="1" applyFill="1" applyAlignment="1">
      <alignment horizontal="center"/>
    </xf>
    <xf numFmtId="0" fontId="0" fillId="7" borderId="0" xfId="0" applyFill="1"/>
    <xf numFmtId="0" fontId="0" fillId="106" borderId="0" xfId="0" applyFill="1"/>
    <xf numFmtId="0" fontId="0" fillId="125" borderId="0" xfId="0" applyFill="1"/>
    <xf numFmtId="0" fontId="2" fillId="125" borderId="0" xfId="0" applyFont="1" applyFill="1"/>
    <xf numFmtId="3" fontId="23" fillId="125" borderId="0" xfId="0" applyNumberFormat="1" applyFont="1" applyFill="1"/>
    <xf numFmtId="0" fontId="23" fillId="125" borderId="0" xfId="0" applyFont="1" applyFill="1"/>
    <xf numFmtId="9" fontId="3" fillId="6" borderId="11" xfId="2" applyFont="1" applyFill="1" applyBorder="1"/>
    <xf numFmtId="0" fontId="2" fillId="122" borderId="0" xfId="0" applyFont="1" applyFill="1"/>
    <xf numFmtId="3" fontId="23" fillId="122" borderId="0" xfId="0" applyNumberFormat="1" applyFont="1" applyFill="1"/>
    <xf numFmtId="0" fontId="23" fillId="122" borderId="0" xfId="0" applyFont="1" applyFill="1"/>
    <xf numFmtId="3" fontId="0" fillId="106" borderId="0" xfId="0" applyNumberFormat="1" applyFill="1"/>
    <xf numFmtId="0" fontId="0" fillId="106" borderId="91" xfId="0" applyFill="1" applyBorder="1"/>
    <xf numFmtId="3" fontId="3" fillId="106" borderId="0" xfId="0" applyNumberFormat="1" applyFont="1" applyFill="1"/>
    <xf numFmtId="3" fontId="23" fillId="106" borderId="0" xfId="0" applyNumberFormat="1" applyFont="1" applyFill="1"/>
    <xf numFmtId="0" fontId="2" fillId="7" borderId="0" xfId="0" applyFont="1" applyFill="1"/>
    <xf numFmtId="164" fontId="6" fillId="7" borderId="0" xfId="0" applyNumberFormat="1" applyFont="1" applyFill="1" applyAlignment="1">
      <alignment horizontal="center"/>
    </xf>
    <xf numFmtId="3" fontId="0" fillId="7" borderId="0" xfId="0" applyNumberFormat="1" applyFill="1"/>
    <xf numFmtId="0" fontId="0" fillId="7" borderId="85" xfId="0" applyFill="1" applyBorder="1"/>
    <xf numFmtId="3" fontId="0" fillId="7" borderId="37" xfId="0" applyNumberFormat="1" applyFill="1" applyBorder="1"/>
    <xf numFmtId="0" fontId="0" fillId="7" borderId="71" xfId="0" applyFill="1" applyBorder="1"/>
    <xf numFmtId="0" fontId="0" fillId="7" borderId="72" xfId="0" applyFill="1" applyBorder="1"/>
    <xf numFmtId="3" fontId="0" fillId="7" borderId="38" xfId="0" applyNumberFormat="1" applyFill="1" applyBorder="1"/>
    <xf numFmtId="1" fontId="0" fillId="4" borderId="0" xfId="0" applyNumberFormat="1" applyFill="1" applyAlignment="1">
      <alignment horizontal="center" vertical="center"/>
    </xf>
    <xf numFmtId="1" fontId="0" fillId="5" borderId="5" xfId="0" applyNumberFormat="1" applyFill="1" applyBorder="1" applyAlignment="1">
      <alignment vertical="center"/>
    </xf>
    <xf numFmtId="1" fontId="0" fillId="0" borderId="5" xfId="0" applyNumberFormat="1" applyBorder="1" applyAlignment="1">
      <alignment vertical="center"/>
    </xf>
    <xf numFmtId="0" fontId="378" fillId="0" borderId="0" xfId="0" applyFont="1"/>
    <xf numFmtId="3" fontId="378" fillId="0" borderId="0" xfId="0" applyNumberFormat="1" applyFont="1"/>
    <xf numFmtId="0" fontId="378" fillId="122" borderId="0" xfId="0" applyFont="1" applyFill="1"/>
    <xf numFmtId="3" fontId="378" fillId="122" borderId="0" xfId="0" applyNumberFormat="1" applyFont="1" applyFill="1"/>
    <xf numFmtId="0" fontId="379" fillId="122" borderId="2" xfId="0" applyFont="1" applyFill="1" applyBorder="1" applyAlignment="1">
      <alignment horizontal="center"/>
    </xf>
    <xf numFmtId="164" fontId="380" fillId="4" borderId="0" xfId="0" applyNumberFormat="1" applyFont="1" applyFill="1" applyAlignment="1">
      <alignment horizontal="center"/>
    </xf>
    <xf numFmtId="164" fontId="379" fillId="124" borderId="0" xfId="0" applyNumberFormat="1" applyFont="1" applyFill="1" applyAlignment="1">
      <alignment horizontal="center"/>
    </xf>
    <xf numFmtId="3" fontId="380" fillId="4" borderId="0" xfId="0" applyNumberFormat="1" applyFont="1" applyFill="1"/>
    <xf numFmtId="3" fontId="380" fillId="0" borderId="0" xfId="0" applyNumberFormat="1" applyFont="1"/>
    <xf numFmtId="3" fontId="380" fillId="4" borderId="0" xfId="0" applyNumberFormat="1" applyFont="1" applyFill="1" applyAlignment="1">
      <alignment horizontal="center"/>
    </xf>
    <xf numFmtId="3" fontId="380" fillId="0" borderId="0" xfId="0" applyNumberFormat="1" applyFont="1" applyAlignment="1">
      <alignment horizontal="center"/>
    </xf>
    <xf numFmtId="0" fontId="380" fillId="0" borderId="0" xfId="0" applyFont="1" applyAlignment="1">
      <alignment horizontal="center"/>
    </xf>
    <xf numFmtId="0" fontId="380" fillId="122" borderId="0" xfId="0" applyFont="1" applyFill="1"/>
    <xf numFmtId="9" fontId="380" fillId="4" borderId="5" xfId="2" applyFont="1" applyFill="1" applyBorder="1"/>
    <xf numFmtId="164" fontId="379" fillId="6" borderId="11" xfId="0" applyNumberFormat="1" applyFont="1" applyFill="1" applyBorder="1"/>
    <xf numFmtId="0" fontId="379" fillId="122" borderId="0" xfId="0" applyFont="1" applyFill="1" applyAlignment="1">
      <alignment horizontal="center"/>
    </xf>
    <xf numFmtId="3" fontId="379" fillId="0" borderId="0" xfId="0" applyNumberFormat="1" applyFont="1"/>
    <xf numFmtId="164" fontId="380" fillId="0" borderId="5" xfId="0" applyNumberFormat="1" applyFont="1" applyBorder="1"/>
    <xf numFmtId="3" fontId="380" fillId="0" borderId="5" xfId="0" applyNumberFormat="1" applyFont="1" applyBorder="1"/>
    <xf numFmtId="0" fontId="380" fillId="0" borderId="5" xfId="0" applyFont="1" applyBorder="1"/>
    <xf numFmtId="165" fontId="381" fillId="0" borderId="5" xfId="0" applyNumberFormat="1" applyFont="1" applyBorder="1" applyAlignment="1">
      <alignment horizontal="center"/>
    </xf>
    <xf numFmtId="0" fontId="380" fillId="0" borderId="0" xfId="0" applyFont="1"/>
    <xf numFmtId="3" fontId="379" fillId="6" borderId="11" xfId="0" applyNumberFormat="1" applyFont="1" applyFill="1" applyBorder="1"/>
    <xf numFmtId="3" fontId="380" fillId="4" borderId="5" xfId="0" applyNumberFormat="1" applyFont="1" applyFill="1" applyBorder="1"/>
    <xf numFmtId="0" fontId="379" fillId="2" borderId="2" xfId="0" applyFont="1" applyFill="1" applyBorder="1" applyAlignment="1">
      <alignment horizontal="center"/>
    </xf>
    <xf numFmtId="0" fontId="379" fillId="2" borderId="0" xfId="0" applyFont="1" applyFill="1" applyAlignment="1">
      <alignment horizontal="center"/>
    </xf>
    <xf numFmtId="164" fontId="379" fillId="0" borderId="0" xfId="0" applyNumberFormat="1" applyFont="1"/>
    <xf numFmtId="0" fontId="380" fillId="2" borderId="0" xfId="0" applyFont="1" applyFill="1"/>
    <xf numFmtId="3" fontId="379" fillId="4" borderId="0" xfId="0" applyNumberFormat="1" applyFont="1" applyFill="1"/>
    <xf numFmtId="164" fontId="379" fillId="2" borderId="0" xfId="0" applyNumberFormat="1" applyFont="1" applyFill="1" applyAlignment="1">
      <alignment horizontal="center"/>
    </xf>
    <xf numFmtId="164" fontId="380" fillId="4" borderId="0" xfId="0" applyNumberFormat="1" applyFont="1" applyFill="1"/>
    <xf numFmtId="164" fontId="380" fillId="0" borderId="0" xfId="0" applyNumberFormat="1" applyFont="1"/>
    <xf numFmtId="164" fontId="380" fillId="4" borderId="5" xfId="0" applyNumberFormat="1" applyFont="1" applyFill="1" applyBorder="1"/>
    <xf numFmtId="0" fontId="380" fillId="4" borderId="0" xfId="0" applyFont="1" applyFill="1"/>
    <xf numFmtId="3" fontId="380" fillId="122" borderId="0" xfId="0" applyNumberFormat="1" applyFont="1" applyFill="1"/>
    <xf numFmtId="164" fontId="379" fillId="7" borderId="0" xfId="0" applyNumberFormat="1" applyFont="1" applyFill="1" applyAlignment="1">
      <alignment horizontal="center"/>
    </xf>
    <xf numFmtId="0" fontId="380" fillId="7" borderId="0" xfId="0" applyFont="1" applyFill="1"/>
    <xf numFmtId="3" fontId="380" fillId="4" borderId="8" xfId="0" applyNumberFormat="1" applyFont="1" applyFill="1" applyBorder="1"/>
    <xf numFmtId="3" fontId="380" fillId="4" borderId="89" xfId="0" applyNumberFormat="1" applyFont="1" applyFill="1" applyBorder="1"/>
    <xf numFmtId="0" fontId="380" fillId="125" borderId="0" xfId="0" applyFont="1" applyFill="1"/>
    <xf numFmtId="0" fontId="380" fillId="7" borderId="37" xfId="0" applyFont="1" applyFill="1" applyBorder="1"/>
    <xf numFmtId="0" fontId="380" fillId="7" borderId="38" xfId="0" applyFont="1" applyFill="1" applyBorder="1"/>
    <xf numFmtId="9" fontId="379" fillId="6" borderId="11" xfId="2" applyFont="1" applyFill="1" applyBorder="1"/>
    <xf numFmtId="3" fontId="380" fillId="125" borderId="0" xfId="0" applyNumberFormat="1" applyFont="1" applyFill="1"/>
    <xf numFmtId="3" fontId="380" fillId="7" borderId="37" xfId="0" applyNumberFormat="1" applyFont="1" applyFill="1" applyBorder="1"/>
    <xf numFmtId="0" fontId="0" fillId="7" borderId="4" xfId="0" applyFill="1" applyBorder="1"/>
    <xf numFmtId="164" fontId="0" fillId="7" borderId="0" xfId="0" applyNumberFormat="1" applyFill="1" applyAlignment="1">
      <alignment horizontal="center"/>
    </xf>
    <xf numFmtId="164" fontId="380" fillId="7" borderId="0" xfId="0" applyNumberFormat="1" applyFont="1" applyFill="1" applyAlignment="1">
      <alignment horizontal="center"/>
    </xf>
    <xf numFmtId="3" fontId="3" fillId="7" borderId="6" xfId="0" applyNumberFormat="1" applyFont="1" applyFill="1" applyBorder="1"/>
    <xf numFmtId="164" fontId="380" fillId="7" borderId="0" xfId="0" applyNumberFormat="1" applyFont="1" applyFill="1"/>
    <xf numFmtId="0" fontId="378" fillId="106" borderId="0" xfId="0" applyFont="1" applyFill="1"/>
    <xf numFmtId="3" fontId="378" fillId="106" borderId="0" xfId="0" applyNumberFormat="1" applyFont="1" applyFill="1"/>
    <xf numFmtId="164" fontId="0" fillId="7" borderId="0" xfId="0" applyNumberFormat="1" applyFill="1"/>
    <xf numFmtId="3" fontId="3" fillId="7" borderId="0" xfId="0" applyNumberFormat="1" applyFont="1" applyFill="1"/>
    <xf numFmtId="164" fontId="0" fillId="106" borderId="0" xfId="0" applyNumberFormat="1" applyFill="1"/>
    <xf numFmtId="3" fontId="378" fillId="7" borderId="37" xfId="0" applyNumberFormat="1" applyFont="1" applyFill="1" applyBorder="1"/>
    <xf numFmtId="3" fontId="0" fillId="4" borderId="86" xfId="0" applyNumberFormat="1" applyFill="1" applyBorder="1"/>
    <xf numFmtId="3" fontId="378" fillId="7" borderId="0" xfId="0" applyNumberFormat="1" applyFont="1" applyFill="1"/>
    <xf numFmtId="3" fontId="0" fillId="4" borderId="87" xfId="0" applyNumberFormat="1" applyFill="1" applyBorder="1"/>
    <xf numFmtId="0" fontId="0" fillId="0" borderId="38" xfId="0" applyBorder="1"/>
    <xf numFmtId="3" fontId="0" fillId="4" borderId="88" xfId="0" applyNumberFormat="1" applyFill="1" applyBorder="1"/>
    <xf numFmtId="3" fontId="0" fillId="7" borderId="86" xfId="0" applyNumberFormat="1" applyFill="1" applyBorder="1"/>
    <xf numFmtId="3" fontId="0" fillId="7" borderId="87" xfId="0" applyNumberFormat="1" applyFill="1" applyBorder="1"/>
    <xf numFmtId="3" fontId="0" fillId="7" borderId="88" xfId="0" applyNumberFormat="1" applyFill="1" applyBorder="1"/>
    <xf numFmtId="3" fontId="380" fillId="7" borderId="0" xfId="0" applyNumberFormat="1" applyFont="1" applyFill="1"/>
    <xf numFmtId="0" fontId="363" fillId="7" borderId="0" xfId="0" applyFont="1" applyFill="1"/>
    <xf numFmtId="0" fontId="382" fillId="7" borderId="0" xfId="0" applyFont="1" applyFill="1"/>
    <xf numFmtId="164" fontId="363" fillId="7" borderId="0" xfId="0" applyNumberFormat="1" applyFont="1" applyFill="1" applyAlignment="1">
      <alignment horizontal="center"/>
    </xf>
    <xf numFmtId="0" fontId="382" fillId="0" borderId="0" xfId="0" applyFont="1"/>
    <xf numFmtId="0" fontId="0" fillId="2" borderId="90" xfId="0" applyFill="1" applyBorder="1"/>
    <xf numFmtId="0" fontId="363" fillId="7" borderId="85" xfId="0" applyFont="1" applyFill="1" applyBorder="1"/>
    <xf numFmtId="3" fontId="363" fillId="7" borderId="37" xfId="0" applyNumberFormat="1" applyFont="1" applyFill="1" applyBorder="1" applyAlignment="1">
      <alignment horizontal="center"/>
    </xf>
    <xf numFmtId="0" fontId="363" fillId="7" borderId="37" xfId="0" applyFont="1" applyFill="1" applyBorder="1" applyAlignment="1">
      <alignment horizontal="center"/>
    </xf>
    <xf numFmtId="3" fontId="382" fillId="7" borderId="86" xfId="0" applyNumberFormat="1" applyFont="1" applyFill="1" applyBorder="1"/>
    <xf numFmtId="0" fontId="363" fillId="7" borderId="71" xfId="0" applyFont="1" applyFill="1" applyBorder="1"/>
    <xf numFmtId="3" fontId="363" fillId="7" borderId="0" xfId="0" applyNumberFormat="1" applyFont="1" applyFill="1" applyAlignment="1">
      <alignment horizontal="center"/>
    </xf>
    <xf numFmtId="0" fontId="363" fillId="7" borderId="0" xfId="0" applyFont="1" applyFill="1" applyAlignment="1">
      <alignment horizontal="center"/>
    </xf>
    <xf numFmtId="3" fontId="382" fillId="7" borderId="87" xfId="0" applyNumberFormat="1" applyFont="1" applyFill="1" applyBorder="1"/>
    <xf numFmtId="3" fontId="382" fillId="7" borderId="88" xfId="0" applyNumberFormat="1" applyFont="1" applyFill="1" applyBorder="1"/>
    <xf numFmtId="0" fontId="363" fillId="7" borderId="72" xfId="0" applyFont="1" applyFill="1" applyBorder="1"/>
    <xf numFmtId="3" fontId="382" fillId="7" borderId="38" xfId="0" applyNumberFormat="1" applyFont="1" applyFill="1" applyBorder="1"/>
    <xf numFmtId="0" fontId="382" fillId="7" borderId="38" xfId="0" applyFont="1" applyFill="1" applyBorder="1"/>
    <xf numFmtId="0" fontId="383" fillId="0" borderId="0" xfId="0" applyFont="1"/>
    <xf numFmtId="0" fontId="384" fillId="2" borderId="2" xfId="0" applyFont="1" applyFill="1" applyBorder="1" applyAlignment="1">
      <alignment horizontal="center"/>
    </xf>
    <xf numFmtId="0" fontId="384" fillId="2" borderId="0" xfId="0" applyFont="1" applyFill="1" applyAlignment="1">
      <alignment horizontal="center"/>
    </xf>
    <xf numFmtId="3" fontId="384" fillId="0" borderId="0" xfId="0" applyNumberFormat="1" applyFont="1"/>
    <xf numFmtId="164" fontId="384" fillId="0" borderId="0" xfId="0" applyNumberFormat="1" applyFont="1"/>
    <xf numFmtId="0" fontId="383" fillId="0" borderId="5" xfId="0" applyFont="1" applyBorder="1"/>
    <xf numFmtId="0" fontId="383" fillId="2" borderId="0" xfId="0" applyFont="1" applyFill="1"/>
    <xf numFmtId="3" fontId="384" fillId="4" borderId="0" xfId="0" applyNumberFormat="1" applyFont="1" applyFill="1"/>
    <xf numFmtId="3" fontId="384" fillId="6" borderId="0" xfId="0" applyNumberFormat="1" applyFont="1" applyFill="1"/>
    <xf numFmtId="164" fontId="383" fillId="106" borderId="0" xfId="0" applyNumberFormat="1" applyFont="1" applyFill="1"/>
    <xf numFmtId="164" fontId="383" fillId="7" borderId="0" xfId="0" applyNumberFormat="1" applyFont="1" applyFill="1"/>
    <xf numFmtId="0" fontId="384" fillId="122" borderId="2" xfId="0" applyFont="1" applyFill="1" applyBorder="1" applyAlignment="1">
      <alignment horizontal="center"/>
    </xf>
    <xf numFmtId="0" fontId="384" fillId="122" borderId="0" xfId="0" applyFont="1" applyFill="1" applyAlignment="1">
      <alignment horizontal="center"/>
    </xf>
    <xf numFmtId="0" fontId="383" fillId="122" borderId="0" xfId="0" applyFont="1" applyFill="1"/>
    <xf numFmtId="164" fontId="384" fillId="4" borderId="0" xfId="0" applyNumberFormat="1" applyFont="1" applyFill="1"/>
    <xf numFmtId="1" fontId="3" fillId="0" borderId="6" xfId="0" applyNumberFormat="1" applyFont="1" applyBorder="1"/>
    <xf numFmtId="168" fontId="0" fillId="0" borderId="5" xfId="1" applyNumberFormat="1" applyFont="1" applyBorder="1"/>
    <xf numFmtId="168" fontId="3" fillId="0" borderId="6" xfId="1" applyNumberFormat="1" applyFont="1" applyBorder="1"/>
    <xf numFmtId="3" fontId="385" fillId="4" borderId="0" xfId="0" applyNumberFormat="1" applyFont="1" applyFill="1"/>
    <xf numFmtId="3" fontId="385" fillId="0" borderId="0" xfId="0" applyNumberFormat="1" applyFont="1"/>
    <xf numFmtId="164" fontId="385" fillId="2" borderId="0" xfId="0" applyNumberFormat="1" applyFont="1" applyFill="1" applyAlignment="1">
      <alignment horizontal="center"/>
    </xf>
    <xf numFmtId="164" fontId="378" fillId="4" borderId="0" xfId="0" applyNumberFormat="1" applyFont="1" applyFill="1"/>
    <xf numFmtId="164" fontId="378" fillId="0" borderId="0" xfId="0" applyNumberFormat="1" applyFont="1"/>
    <xf numFmtId="0" fontId="378" fillId="125" borderId="0" xfId="0" applyFont="1" applyFill="1"/>
    <xf numFmtId="164" fontId="385" fillId="7" borderId="0" xfId="0" applyNumberFormat="1" applyFont="1" applyFill="1" applyAlignment="1">
      <alignment horizontal="center"/>
    </xf>
    <xf numFmtId="0" fontId="378" fillId="7" borderId="0" xfId="0" applyFont="1" applyFill="1"/>
    <xf numFmtId="0" fontId="23" fillId="7" borderId="0" xfId="0" applyFont="1" applyFill="1"/>
    <xf numFmtId="3" fontId="23" fillId="7" borderId="0" xfId="0" applyNumberFormat="1" applyFont="1" applyFill="1"/>
    <xf numFmtId="0" fontId="0" fillId="114" borderId="4" xfId="0" applyFill="1" applyBorder="1"/>
    <xf numFmtId="164" fontId="0" fillId="114" borderId="5" xfId="0" applyNumberFormat="1" applyFill="1" applyBorder="1"/>
    <xf numFmtId="9" fontId="0" fillId="0" borderId="0" xfId="2" applyFont="1"/>
    <xf numFmtId="9" fontId="3" fillId="7" borderId="0" xfId="2" applyFont="1" applyFill="1"/>
    <xf numFmtId="3" fontId="356" fillId="7" borderId="92" xfId="0" applyNumberFormat="1" applyFont="1" applyFill="1" applyBorder="1" applyAlignment="1">
      <alignment vertical="center"/>
    </xf>
    <xf numFmtId="0" fontId="386" fillId="7" borderId="0" xfId="0" applyFont="1" applyFill="1"/>
    <xf numFmtId="164" fontId="378" fillId="4" borderId="0" xfId="0" applyNumberFormat="1" applyFont="1" applyFill="1" applyAlignment="1">
      <alignment horizontal="center"/>
    </xf>
    <xf numFmtId="164" fontId="385" fillId="124" borderId="0" xfId="0" applyNumberFormat="1" applyFont="1" applyFill="1" applyAlignment="1">
      <alignment horizontal="center"/>
    </xf>
    <xf numFmtId="3" fontId="378" fillId="4" borderId="0" xfId="0" applyNumberFormat="1" applyFont="1" applyFill="1"/>
    <xf numFmtId="3" fontId="378" fillId="4" borderId="0" xfId="0" applyNumberFormat="1" applyFont="1" applyFill="1" applyAlignment="1">
      <alignment horizontal="center"/>
    </xf>
    <xf numFmtId="3" fontId="378" fillId="0" borderId="0" xfId="0" applyNumberFormat="1" applyFont="1" applyAlignment="1">
      <alignment horizontal="center"/>
    </xf>
    <xf numFmtId="0" fontId="378" fillId="0" borderId="0" xfId="0" applyFont="1" applyAlignment="1">
      <alignment horizontal="center"/>
    </xf>
    <xf numFmtId="0" fontId="387" fillId="7" borderId="0" xfId="0" applyFont="1" applyFill="1"/>
    <xf numFmtId="3" fontId="388" fillId="4" borderId="0" xfId="0" applyNumberFormat="1" applyFont="1" applyFill="1" applyAlignment="1">
      <alignment horizontal="center"/>
    </xf>
    <xf numFmtId="0" fontId="388" fillId="2" borderId="2" xfId="0" applyFont="1" applyFill="1" applyBorder="1"/>
    <xf numFmtId="3" fontId="388" fillId="0" borderId="0" xfId="0" applyNumberFormat="1" applyFont="1" applyAlignment="1">
      <alignment horizontal="center"/>
    </xf>
    <xf numFmtId="174" fontId="388" fillId="0" borderId="0" xfId="0" applyNumberFormat="1" applyFont="1" applyAlignment="1">
      <alignment horizontal="center"/>
    </xf>
    <xf numFmtId="3" fontId="388" fillId="4" borderId="5" xfId="0" applyNumberFormat="1" applyFont="1" applyFill="1" applyBorder="1"/>
    <xf numFmtId="3" fontId="388" fillId="0" borderId="5" xfId="0" applyNumberFormat="1" applyFont="1" applyBorder="1"/>
    <xf numFmtId="3" fontId="388" fillId="4" borderId="8" xfId="0" applyNumberFormat="1" applyFont="1" applyFill="1" applyBorder="1"/>
    <xf numFmtId="3" fontId="389" fillId="6" borderId="11" xfId="0" applyNumberFormat="1" applyFont="1" applyFill="1" applyBorder="1"/>
    <xf numFmtId="0" fontId="388" fillId="122" borderId="2" xfId="0" applyFont="1" applyFill="1" applyBorder="1"/>
    <xf numFmtId="0" fontId="389" fillId="122" borderId="2" xfId="0" applyFont="1" applyFill="1" applyBorder="1" applyAlignment="1">
      <alignment horizontal="center"/>
    </xf>
    <xf numFmtId="164" fontId="388" fillId="114" borderId="5" xfId="0" applyNumberFormat="1" applyFont="1" applyFill="1" applyBorder="1"/>
    <xf numFmtId="164" fontId="388" fillId="4" borderId="5" xfId="0" applyNumberFormat="1" applyFont="1" applyFill="1" applyBorder="1"/>
    <xf numFmtId="164" fontId="388" fillId="0" borderId="5" xfId="0" applyNumberFormat="1" applyFont="1" applyBorder="1"/>
    <xf numFmtId="164" fontId="388" fillId="0" borderId="8" xfId="0" applyNumberFormat="1" applyFont="1" applyBorder="1"/>
    <xf numFmtId="164" fontId="388" fillId="122" borderId="0" xfId="0" applyNumberFormat="1" applyFont="1" applyFill="1"/>
    <xf numFmtId="0" fontId="389" fillId="123" borderId="2" xfId="0" applyFont="1" applyFill="1" applyBorder="1" applyAlignment="1">
      <alignment horizontal="center"/>
    </xf>
    <xf numFmtId="3" fontId="388" fillId="4" borderId="0" xfId="0" applyNumberFormat="1" applyFont="1" applyFill="1"/>
    <xf numFmtId="3" fontId="388" fillId="0" borderId="0" xfId="0" applyNumberFormat="1" applyFont="1"/>
    <xf numFmtId="0" fontId="388" fillId="122" borderId="0" xfId="0" applyFont="1" applyFill="1"/>
    <xf numFmtId="3" fontId="388" fillId="122" borderId="0" xfId="0" applyNumberFormat="1" applyFont="1" applyFill="1"/>
    <xf numFmtId="0" fontId="389" fillId="106" borderId="2" xfId="0" applyFont="1" applyFill="1" applyBorder="1" applyAlignment="1">
      <alignment horizontal="center"/>
    </xf>
    <xf numFmtId="3" fontId="388" fillId="106" borderId="0" xfId="0" applyNumberFormat="1" applyFont="1" applyFill="1"/>
    <xf numFmtId="3" fontId="388" fillId="7" borderId="37" xfId="0" applyNumberFormat="1" applyFont="1" applyFill="1" applyBorder="1"/>
    <xf numFmtId="3" fontId="388" fillId="7" borderId="0" xfId="0" applyNumberFormat="1" applyFont="1" applyFill="1"/>
    <xf numFmtId="3" fontId="388" fillId="0" borderId="38" xfId="0" applyNumberFormat="1" applyFont="1" applyBorder="1"/>
    <xf numFmtId="0" fontId="389" fillId="2" borderId="2" xfId="0" applyFont="1" applyFill="1" applyBorder="1" applyAlignment="1">
      <alignment horizontal="center"/>
    </xf>
    <xf numFmtId="0" fontId="6" fillId="40" borderId="1" xfId="0" applyFont="1" applyFill="1" applyBorder="1"/>
    <xf numFmtId="0" fontId="6" fillId="40" borderId="2" xfId="0" applyFont="1" applyFill="1" applyBorder="1" applyAlignment="1">
      <alignment horizontal="center"/>
    </xf>
    <xf numFmtId="0" fontId="0" fillId="40" borderId="4" xfId="0" applyFill="1" applyBorder="1"/>
    <xf numFmtId="3" fontId="0" fillId="40" borderId="5" xfId="0" applyNumberFormat="1" applyFill="1" applyBorder="1"/>
    <xf numFmtId="0" fontId="3" fillId="40" borderId="10" xfId="0" applyFont="1" applyFill="1" applyBorder="1"/>
    <xf numFmtId="3" fontId="3" fillId="40" borderId="11" xfId="0" applyNumberFormat="1" applyFont="1" applyFill="1" applyBorder="1"/>
    <xf numFmtId="0" fontId="377" fillId="0" borderId="0" xfId="0" applyFont="1"/>
    <xf numFmtId="0" fontId="356" fillId="7" borderId="85" xfId="0" applyFont="1" applyFill="1" applyBorder="1"/>
    <xf numFmtId="0" fontId="356" fillId="7" borderId="37" xfId="0" applyFont="1" applyFill="1" applyBorder="1"/>
    <xf numFmtId="0" fontId="377" fillId="7" borderId="37" xfId="0" applyFont="1" applyFill="1" applyBorder="1"/>
    <xf numFmtId="0" fontId="356" fillId="7" borderId="86" xfId="0" applyFont="1" applyFill="1" applyBorder="1"/>
    <xf numFmtId="0" fontId="356" fillId="7" borderId="71" xfId="0" applyFont="1" applyFill="1" applyBorder="1"/>
    <xf numFmtId="0" fontId="357" fillId="126" borderId="0" xfId="0" applyFont="1" applyFill="1"/>
    <xf numFmtId="0" fontId="390" fillId="126" borderId="0" xfId="0" applyFont="1" applyFill="1"/>
    <xf numFmtId="1" fontId="356" fillId="40" borderId="93" xfId="0" applyNumberFormat="1" applyFont="1" applyFill="1" applyBorder="1" applyAlignment="1">
      <alignment horizontal="right"/>
    </xf>
    <xf numFmtId="0" fontId="377" fillId="7" borderId="0" xfId="0" applyFont="1" applyFill="1"/>
    <xf numFmtId="175" fontId="377" fillId="7" borderId="0" xfId="0" applyNumberFormat="1" applyFont="1" applyFill="1"/>
    <xf numFmtId="0" fontId="356" fillId="7" borderId="87" xfId="0" applyFont="1" applyFill="1" applyBorder="1"/>
    <xf numFmtId="175" fontId="356" fillId="7" borderId="0" xfId="0" applyNumberFormat="1" applyFont="1" applyFill="1"/>
    <xf numFmtId="0" fontId="366" fillId="7" borderId="0" xfId="0" applyFont="1" applyFill="1"/>
    <xf numFmtId="0" fontId="358" fillId="7" borderId="96" xfId="0" applyFont="1" applyFill="1" applyBorder="1" applyAlignment="1">
      <alignment horizontal="left" vertical="center"/>
    </xf>
    <xf numFmtId="9" fontId="358" fillId="7" borderId="96" xfId="2" applyFont="1" applyFill="1" applyBorder="1" applyAlignment="1">
      <alignment horizontal="right" vertical="center"/>
    </xf>
    <xf numFmtId="0" fontId="377" fillId="7" borderId="96" xfId="0" applyFont="1" applyFill="1" applyBorder="1" applyAlignment="1">
      <alignment horizontal="left" vertical="center"/>
    </xf>
    <xf numFmtId="0" fontId="358" fillId="7" borderId="82" xfId="0" applyFont="1" applyFill="1" applyBorder="1" applyAlignment="1">
      <alignment horizontal="left" vertical="center"/>
    </xf>
    <xf numFmtId="168" fontId="358" fillId="7" borderId="92" xfId="1" applyNumberFormat="1" applyFont="1" applyFill="1" applyBorder="1" applyAlignment="1">
      <alignment horizontal="right" vertical="center"/>
    </xf>
    <xf numFmtId="168" fontId="358" fillId="7" borderId="82" xfId="1" applyNumberFormat="1" applyFont="1" applyFill="1" applyBorder="1" applyAlignment="1">
      <alignment horizontal="right" vertical="center"/>
    </xf>
    <xf numFmtId="168" fontId="356" fillId="7" borderId="92" xfId="1" applyNumberFormat="1" applyFont="1" applyFill="1" applyBorder="1" applyAlignment="1">
      <alignment horizontal="right" vertical="center"/>
    </xf>
    <xf numFmtId="9" fontId="358" fillId="7" borderId="40" xfId="0" applyNumberFormat="1" applyFont="1" applyFill="1" applyBorder="1" applyAlignment="1">
      <alignment horizontal="right" vertical="center"/>
    </xf>
    <xf numFmtId="9" fontId="358" fillId="7" borderId="92" xfId="0" applyNumberFormat="1" applyFont="1" applyFill="1" applyBorder="1" applyAlignment="1">
      <alignment horizontal="right" vertical="center"/>
    </xf>
    <xf numFmtId="0" fontId="377" fillId="7" borderId="92" xfId="0" applyFont="1" applyFill="1" applyBorder="1" applyAlignment="1">
      <alignment horizontal="left" vertical="center"/>
    </xf>
    <xf numFmtId="9" fontId="377" fillId="7" borderId="92" xfId="0" applyNumberFormat="1" applyFont="1" applyFill="1" applyBorder="1" applyAlignment="1">
      <alignment horizontal="right" vertical="center"/>
    </xf>
    <xf numFmtId="0" fontId="377" fillId="7" borderId="82" xfId="0" applyFont="1" applyFill="1" applyBorder="1" applyAlignment="1">
      <alignment horizontal="left" vertical="center"/>
    </xf>
    <xf numFmtId="168" fontId="358" fillId="7" borderId="92" xfId="1" applyNumberFormat="1" applyFont="1" applyFill="1" applyBorder="1" applyAlignment="1">
      <alignment vertical="center"/>
    </xf>
    <xf numFmtId="168" fontId="358" fillId="7" borderId="82" xfId="1" applyNumberFormat="1" applyFont="1" applyFill="1" applyBorder="1" applyAlignment="1">
      <alignment vertical="center"/>
    </xf>
    <xf numFmtId="0" fontId="377" fillId="7" borderId="71" xfId="0" applyFont="1" applyFill="1" applyBorder="1"/>
    <xf numFmtId="9" fontId="377" fillId="7" borderId="62" xfId="0" applyNumberFormat="1" applyFont="1" applyFill="1" applyBorder="1" applyAlignment="1">
      <alignment horizontal="right" vertical="center"/>
    </xf>
    <xf numFmtId="0" fontId="377" fillId="7" borderId="87" xfId="0" applyFont="1" applyFill="1" applyBorder="1"/>
    <xf numFmtId="0" fontId="358" fillId="7" borderId="0" xfId="0" applyFont="1" applyFill="1" applyAlignment="1">
      <alignment horizontal="left" vertical="center"/>
    </xf>
    <xf numFmtId="168" fontId="358" fillId="7" borderId="0" xfId="1" applyNumberFormat="1" applyFont="1" applyFill="1" applyAlignment="1">
      <alignment vertical="center"/>
    </xf>
    <xf numFmtId="9" fontId="358" fillId="7" borderId="0" xfId="0" applyNumberFormat="1" applyFont="1" applyFill="1" applyAlignment="1">
      <alignment horizontal="right" vertical="center"/>
    </xf>
    <xf numFmtId="9" fontId="358" fillId="7" borderId="0" xfId="2" applyFont="1" applyFill="1" applyAlignment="1">
      <alignment vertical="center"/>
    </xf>
    <xf numFmtId="0" fontId="377" fillId="7" borderId="0" xfId="0" applyFont="1" applyFill="1" applyAlignment="1">
      <alignment horizontal="left" vertical="center"/>
    </xf>
    <xf numFmtId="9" fontId="377" fillId="7" borderId="0" xfId="2" applyFont="1" applyFill="1" applyAlignment="1">
      <alignment vertical="center"/>
    </xf>
    <xf numFmtId="9" fontId="377" fillId="7" borderId="0" xfId="0" applyNumberFormat="1" applyFont="1" applyFill="1" applyAlignment="1">
      <alignment horizontal="right" vertical="center"/>
    </xf>
    <xf numFmtId="175" fontId="377" fillId="7" borderId="96" xfId="0" applyNumberFormat="1" applyFont="1" applyFill="1" applyBorder="1" applyAlignment="1">
      <alignment vertical="center"/>
    </xf>
    <xf numFmtId="175" fontId="377" fillId="7" borderId="97" xfId="0" applyNumberFormat="1" applyFont="1" applyFill="1" applyBorder="1" applyAlignment="1">
      <alignment vertical="center"/>
    </xf>
    <xf numFmtId="167" fontId="356" fillId="0" borderId="0" xfId="0" applyNumberFormat="1" applyFont="1"/>
    <xf numFmtId="176" fontId="377" fillId="7" borderId="92" xfId="1" applyNumberFormat="1" applyFont="1" applyFill="1" applyBorder="1"/>
    <xf numFmtId="176" fontId="377" fillId="7" borderId="0" xfId="1" applyNumberFormat="1" applyFont="1" applyFill="1"/>
    <xf numFmtId="9" fontId="377" fillId="109" borderId="92" xfId="0" applyNumberFormat="1" applyFont="1" applyFill="1" applyBorder="1" applyAlignment="1">
      <alignment horizontal="right" vertical="center"/>
    </xf>
    <xf numFmtId="168" fontId="356" fillId="0" borderId="0" xfId="1" applyNumberFormat="1" applyFont="1"/>
    <xf numFmtId="0" fontId="376" fillId="7" borderId="82" xfId="0" applyFont="1" applyFill="1" applyBorder="1" applyAlignment="1">
      <alignment horizontal="left" vertical="center"/>
    </xf>
    <xf numFmtId="175" fontId="350" fillId="7" borderId="0" xfId="0" applyNumberFormat="1" applyFont="1" applyFill="1" applyAlignment="1">
      <alignment vertical="center"/>
    </xf>
    <xf numFmtId="0" fontId="350" fillId="7" borderId="82" xfId="0" applyFont="1" applyFill="1" applyBorder="1" applyAlignment="1">
      <alignment horizontal="left" vertical="center"/>
    </xf>
    <xf numFmtId="175" fontId="350" fillId="7" borderId="92" xfId="0" applyNumberFormat="1" applyFont="1" applyFill="1" applyBorder="1" applyAlignment="1">
      <alignment vertical="center"/>
    </xf>
    <xf numFmtId="175" fontId="356" fillId="0" borderId="0" xfId="0" applyNumberFormat="1" applyFont="1"/>
    <xf numFmtId="176" fontId="377" fillId="7" borderId="82" xfId="1" applyNumberFormat="1" applyFont="1" applyFill="1" applyBorder="1"/>
    <xf numFmtId="176" fontId="377" fillId="7" borderId="40" xfId="1" applyNumberFormat="1" applyFont="1" applyFill="1" applyBorder="1"/>
    <xf numFmtId="40" fontId="356" fillId="0" borderId="0" xfId="0" applyNumberFormat="1" applyFont="1"/>
    <xf numFmtId="175" fontId="350" fillId="7" borderId="25" xfId="0" applyNumberFormat="1" applyFont="1" applyFill="1" applyBorder="1" applyAlignment="1">
      <alignment vertical="center"/>
    </xf>
    <xf numFmtId="0" fontId="356" fillId="7" borderId="72" xfId="0" applyFont="1" applyFill="1" applyBorder="1"/>
    <xf numFmtId="0" fontId="358" fillId="7" borderId="38" xfId="0" applyFont="1" applyFill="1" applyBorder="1" applyAlignment="1">
      <alignment horizontal="left" vertical="center" indent="1"/>
    </xf>
    <xf numFmtId="168" fontId="358" fillId="7" borderId="38" xfId="1" applyNumberFormat="1" applyFont="1" applyFill="1" applyBorder="1" applyAlignment="1">
      <alignment vertical="center"/>
    </xf>
    <xf numFmtId="9" fontId="358" fillId="7" borderId="38" xfId="0" applyNumberFormat="1" applyFont="1" applyFill="1" applyBorder="1" applyAlignment="1">
      <alignment horizontal="right" vertical="center"/>
    </xf>
    <xf numFmtId="0" fontId="356" fillId="7" borderId="38" xfId="0" applyFont="1" applyFill="1" applyBorder="1" applyAlignment="1">
      <alignment vertical="center"/>
    </xf>
    <xf numFmtId="0" fontId="391" fillId="7" borderId="38" xfId="0" applyFont="1" applyFill="1" applyBorder="1" applyAlignment="1">
      <alignment horizontal="left" vertical="center"/>
    </xf>
    <xf numFmtId="0" fontId="377" fillId="7" borderId="38" xfId="0" applyFont="1" applyFill="1" applyBorder="1" applyAlignment="1">
      <alignment vertical="center"/>
    </xf>
    <xf numFmtId="0" fontId="356" fillId="7" borderId="88" xfId="0" applyFont="1" applyFill="1" applyBorder="1"/>
    <xf numFmtId="175" fontId="377" fillId="0" borderId="0" xfId="0" applyNumberFormat="1" applyFont="1"/>
    <xf numFmtId="0" fontId="390" fillId="0" borderId="0" xfId="0" applyFont="1"/>
    <xf numFmtId="43" fontId="9" fillId="7" borderId="0" xfId="1" applyFont="1" applyFill="1" applyAlignment="1">
      <alignment vertical="center"/>
    </xf>
    <xf numFmtId="178" fontId="356" fillId="7" borderId="0" xfId="0" applyNumberFormat="1" applyFont="1" applyFill="1"/>
    <xf numFmtId="167" fontId="377" fillId="7" borderId="0" xfId="0" applyNumberFormat="1" applyFont="1" applyFill="1"/>
    <xf numFmtId="9" fontId="377" fillId="7" borderId="0" xfId="0" applyNumberFormat="1" applyFont="1" applyFill="1"/>
    <xf numFmtId="167" fontId="377" fillId="0" borderId="0" xfId="0" applyNumberFormat="1" applyFont="1"/>
    <xf numFmtId="43" fontId="377" fillId="0" borderId="0" xfId="1" applyFont="1"/>
    <xf numFmtId="168" fontId="377" fillId="0" borderId="0" xfId="1" applyNumberFormat="1" applyFont="1"/>
    <xf numFmtId="0" fontId="392" fillId="0" borderId="0" xfId="0" applyFont="1"/>
    <xf numFmtId="9" fontId="377" fillId="0" borderId="0" xfId="2" applyFont="1"/>
    <xf numFmtId="39" fontId="377" fillId="0" borderId="0" xfId="0" applyNumberFormat="1" applyFont="1"/>
    <xf numFmtId="164" fontId="356" fillId="0" borderId="0" xfId="2" applyNumberFormat="1" applyFont="1"/>
    <xf numFmtId="179" fontId="377" fillId="0" borderId="0" xfId="0" applyNumberFormat="1" applyFont="1"/>
    <xf numFmtId="180" fontId="356" fillId="0" borderId="0" xfId="0" applyNumberFormat="1" applyFont="1"/>
    <xf numFmtId="182" fontId="356" fillId="0" borderId="0" xfId="0" applyNumberFormat="1" applyFont="1"/>
    <xf numFmtId="0" fontId="393" fillId="0" borderId="0" xfId="0" applyFont="1"/>
    <xf numFmtId="164" fontId="356" fillId="0" borderId="0" xfId="0" applyNumberFormat="1" applyFont="1"/>
    <xf numFmtId="9" fontId="394" fillId="0" borderId="0" xfId="2" applyFont="1"/>
    <xf numFmtId="183" fontId="356" fillId="0" borderId="0" xfId="0" applyNumberFormat="1" applyFont="1"/>
    <xf numFmtId="1" fontId="356" fillId="0" borderId="0" xfId="0" applyNumberFormat="1" applyFont="1"/>
    <xf numFmtId="168" fontId="356" fillId="0" borderId="0" xfId="0" applyNumberFormat="1" applyFont="1"/>
    <xf numFmtId="9" fontId="356" fillId="0" borderId="0" xfId="0" applyNumberFormat="1" applyFont="1"/>
    <xf numFmtId="0" fontId="356" fillId="0" borderId="92" xfId="0" applyFont="1" applyBorder="1" applyAlignment="1">
      <alignment vertical="center"/>
    </xf>
    <xf numFmtId="0" fontId="356" fillId="0" borderId="98" xfId="0" applyFont="1" applyBorder="1" applyAlignment="1">
      <alignment horizontal="left" vertical="center" indent="1"/>
    </xf>
    <xf numFmtId="9" fontId="356" fillId="0" borderId="83" xfId="2" applyFont="1" applyBorder="1" applyAlignment="1">
      <alignment vertical="center"/>
    </xf>
    <xf numFmtId="0" fontId="356" fillId="0" borderId="84" xfId="0" applyFont="1" applyBorder="1" applyAlignment="1">
      <alignment horizontal="left" vertical="center" indent="1"/>
    </xf>
    <xf numFmtId="9" fontId="356" fillId="0" borderId="84" xfId="2" applyFont="1" applyBorder="1" applyAlignment="1">
      <alignment vertical="center"/>
    </xf>
    <xf numFmtId="43" fontId="356" fillId="0" borderId="0" xfId="0" applyNumberFormat="1" applyFont="1"/>
    <xf numFmtId="3" fontId="356" fillId="0" borderId="83" xfId="0" applyNumberFormat="1" applyFont="1" applyBorder="1" applyAlignment="1">
      <alignment vertical="center"/>
    </xf>
    <xf numFmtId="168" fontId="356" fillId="0" borderId="83" xfId="1" applyNumberFormat="1" applyFont="1" applyBorder="1" applyAlignment="1">
      <alignment vertical="center"/>
    </xf>
    <xf numFmtId="0" fontId="356" fillId="0" borderId="83" xfId="0" applyFont="1" applyBorder="1" applyAlignment="1">
      <alignment vertical="center"/>
    </xf>
    <xf numFmtId="164" fontId="356" fillId="0" borderId="0" xfId="2" applyNumberFormat="1" applyFont="1" applyAlignment="1">
      <alignment vertical="center"/>
    </xf>
    <xf numFmtId="3" fontId="356" fillId="0" borderId="84" xfId="0" applyNumberFormat="1" applyFont="1" applyBorder="1" applyAlignment="1">
      <alignment vertical="center"/>
    </xf>
    <xf numFmtId="168" fontId="356" fillId="0" borderId="84" xfId="1" applyNumberFormat="1" applyFont="1" applyBorder="1" applyAlignment="1">
      <alignment vertical="center"/>
    </xf>
    <xf numFmtId="0" fontId="356" fillId="0" borderId="84" xfId="0" applyFont="1" applyBorder="1" applyAlignment="1">
      <alignment vertical="center"/>
    </xf>
    <xf numFmtId="168" fontId="356" fillId="0" borderId="0" xfId="1" applyNumberFormat="1" applyFont="1" applyAlignment="1">
      <alignment vertical="center"/>
    </xf>
    <xf numFmtId="0" fontId="356" fillId="7" borderId="99" xfId="0" applyFont="1" applyFill="1" applyBorder="1" applyAlignment="1">
      <alignment horizontal="center"/>
    </xf>
    <xf numFmtId="9" fontId="356" fillId="7" borderId="100" xfId="0" applyNumberFormat="1" applyFont="1" applyFill="1" applyBorder="1"/>
    <xf numFmtId="175" fontId="377" fillId="7" borderId="101" xfId="0" applyNumberFormat="1" applyFont="1" applyFill="1" applyBorder="1"/>
    <xf numFmtId="0" fontId="377" fillId="7" borderId="101" xfId="0" applyFont="1" applyFill="1" applyBorder="1"/>
    <xf numFmtId="175" fontId="350" fillId="7" borderId="102" xfId="0" applyNumberFormat="1" applyFont="1" applyFill="1" applyBorder="1"/>
    <xf numFmtId="3" fontId="356" fillId="7" borderId="103" xfId="0" applyNumberFormat="1" applyFont="1" applyFill="1" applyBorder="1" applyAlignment="1">
      <alignment horizontal="center"/>
    </xf>
    <xf numFmtId="9" fontId="356" fillId="7" borderId="104" xfId="0" applyNumberFormat="1" applyFont="1" applyFill="1" applyBorder="1"/>
    <xf numFmtId="9" fontId="395" fillId="7" borderId="105" xfId="0" applyNumberFormat="1" applyFont="1" applyFill="1" applyBorder="1"/>
    <xf numFmtId="0" fontId="377" fillId="7" borderId="105" xfId="0" applyFont="1" applyFill="1" applyBorder="1"/>
    <xf numFmtId="9" fontId="395" fillId="114" borderId="106" xfId="0" applyNumberFormat="1" applyFont="1" applyFill="1" applyBorder="1"/>
    <xf numFmtId="0" fontId="356" fillId="7" borderId="103" xfId="0" applyFont="1" applyFill="1" applyBorder="1" applyAlignment="1">
      <alignment horizontal="center"/>
    </xf>
    <xf numFmtId="168" fontId="356" fillId="7" borderId="107" xfId="0" applyNumberFormat="1" applyFont="1" applyFill="1" applyBorder="1"/>
    <xf numFmtId="175" fontId="350" fillId="7" borderId="108" xfId="0" applyNumberFormat="1" applyFont="1" applyFill="1" applyBorder="1"/>
    <xf numFmtId="9" fontId="356" fillId="0" borderId="0" xfId="2" applyFont="1" applyAlignment="1">
      <alignment vertical="center"/>
    </xf>
    <xf numFmtId="164" fontId="9" fillId="0" borderId="0" xfId="2" applyNumberFormat="1" applyFont="1" applyAlignment="1">
      <alignment vertical="center"/>
    </xf>
    <xf numFmtId="0" fontId="356" fillId="7" borderId="109" xfId="0" applyFont="1" applyFill="1" applyBorder="1" applyAlignment="1">
      <alignment horizontal="center"/>
    </xf>
    <xf numFmtId="168" fontId="356" fillId="7" borderId="104" xfId="0" applyNumberFormat="1" applyFont="1" applyFill="1" applyBorder="1"/>
    <xf numFmtId="9" fontId="377" fillId="7" borderId="105" xfId="0" applyNumberFormat="1" applyFont="1" applyFill="1" applyBorder="1"/>
    <xf numFmtId="167" fontId="377" fillId="7" borderId="105" xfId="0" applyNumberFormat="1" applyFont="1" applyFill="1" applyBorder="1"/>
    <xf numFmtId="9" fontId="377" fillId="114" borderId="106" xfId="0" applyNumberFormat="1" applyFont="1" applyFill="1" applyBorder="1"/>
    <xf numFmtId="9" fontId="396" fillId="0" borderId="92" xfId="0" applyNumberFormat="1" applyFont="1" applyBorder="1" applyAlignment="1">
      <alignment horizontal="right"/>
    </xf>
    <xf numFmtId="178" fontId="377" fillId="0" borderId="0" xfId="0" applyNumberFormat="1" applyFont="1"/>
    <xf numFmtId="4" fontId="377" fillId="0" borderId="0" xfId="0" applyNumberFormat="1" applyFont="1"/>
    <xf numFmtId="0" fontId="356" fillId="7" borderId="0" xfId="0" applyFont="1" applyFill="1" applyAlignment="1">
      <alignment horizontal="center"/>
    </xf>
    <xf numFmtId="168" fontId="356" fillId="7" borderId="0" xfId="0" applyNumberFormat="1" applyFont="1" applyFill="1"/>
    <xf numFmtId="9" fontId="377" fillId="114" borderId="0" xfId="0" applyNumberFormat="1" applyFont="1" applyFill="1"/>
    <xf numFmtId="9" fontId="377" fillId="0" borderId="83" xfId="2" applyFont="1" applyBorder="1" applyAlignment="1">
      <alignment vertical="center"/>
    </xf>
    <xf numFmtId="3" fontId="377" fillId="0" borderId="83" xfId="0" applyNumberFormat="1" applyFont="1" applyBorder="1" applyAlignment="1">
      <alignment vertical="center"/>
    </xf>
    <xf numFmtId="3" fontId="377" fillId="0" borderId="84" xfId="0" applyNumberFormat="1" applyFont="1" applyBorder="1" applyAlignment="1">
      <alignment vertical="center"/>
    </xf>
    <xf numFmtId="168" fontId="0" fillId="0" borderId="0" xfId="1" applyNumberFormat="1" applyFont="1"/>
    <xf numFmtId="9" fontId="356" fillId="0" borderId="83" xfId="2" applyFont="1" applyBorder="1" applyAlignment="1">
      <alignment horizontal="right" vertical="center"/>
    </xf>
    <xf numFmtId="9" fontId="356" fillId="0" borderId="84" xfId="2" applyFont="1" applyBorder="1" applyAlignment="1">
      <alignment horizontal="right" vertical="center"/>
    </xf>
    <xf numFmtId="3" fontId="356" fillId="7" borderId="83" xfId="0" applyNumberFormat="1" applyFont="1" applyFill="1" applyBorder="1" applyAlignment="1">
      <alignment vertical="center"/>
    </xf>
    <xf numFmtId="3" fontId="356" fillId="7" borderId="84" xfId="0" applyNumberFormat="1" applyFont="1" applyFill="1" applyBorder="1" applyAlignment="1">
      <alignment vertical="center"/>
    </xf>
    <xf numFmtId="0" fontId="377" fillId="0" borderId="0" xfId="1" applyNumberFormat="1" applyFont="1"/>
    <xf numFmtId="3" fontId="356" fillId="0" borderId="83" xfId="0" applyNumberFormat="1" applyFont="1" applyBorder="1" applyAlignment="1">
      <alignment horizontal="right" vertical="center"/>
    </xf>
    <xf numFmtId="3" fontId="356" fillId="0" borderId="84" xfId="0" applyNumberFormat="1" applyFont="1" applyBorder="1" applyAlignment="1">
      <alignment horizontal="right" vertical="center"/>
    </xf>
    <xf numFmtId="0" fontId="377" fillId="0" borderId="0" xfId="0" applyFont="1" applyAlignment="1">
      <alignment vertical="center"/>
    </xf>
    <xf numFmtId="182" fontId="350" fillId="0" borderId="0" xfId="1" applyNumberFormat="1" applyFont="1"/>
    <xf numFmtId="0" fontId="391" fillId="0" borderId="0" xfId="0" applyFont="1" applyAlignment="1">
      <alignment horizontal="left" vertical="center"/>
    </xf>
    <xf numFmtId="0" fontId="358" fillId="0" borderId="0" xfId="0" applyFont="1" applyAlignment="1">
      <alignment horizontal="left" vertical="center" indent="1"/>
    </xf>
    <xf numFmtId="168" fontId="358" fillId="0" borderId="0" xfId="1" applyNumberFormat="1" applyFont="1" applyAlignment="1">
      <alignment vertical="center"/>
    </xf>
    <xf numFmtId="9" fontId="358" fillId="0" borderId="0" xfId="0" applyNumberFormat="1" applyFont="1" applyAlignment="1">
      <alignment horizontal="right" vertical="center"/>
    </xf>
    <xf numFmtId="184" fontId="356" fillId="7" borderId="0" xfId="0" applyNumberFormat="1" applyFont="1" applyFill="1"/>
    <xf numFmtId="9" fontId="356" fillId="7" borderId="96" xfId="2" applyFont="1" applyFill="1" applyBorder="1" applyAlignment="1">
      <alignment horizontal="right" vertical="center"/>
    </xf>
    <xf numFmtId="9" fontId="377" fillId="7" borderId="96" xfId="2" applyFont="1" applyFill="1" applyBorder="1" applyAlignment="1">
      <alignment horizontal="right" vertical="center"/>
    </xf>
    <xf numFmtId="168" fontId="356" fillId="7" borderId="82" xfId="1" applyNumberFormat="1" applyFont="1" applyFill="1" applyBorder="1" applyAlignment="1">
      <alignment horizontal="right" vertical="center"/>
    </xf>
    <xf numFmtId="168" fontId="377" fillId="7" borderId="82" xfId="1" applyNumberFormat="1" applyFont="1" applyFill="1" applyBorder="1" applyAlignment="1">
      <alignment horizontal="right" vertical="center"/>
    </xf>
    <xf numFmtId="0" fontId="358" fillId="7" borderId="92" xfId="0" applyFont="1" applyFill="1" applyBorder="1" applyAlignment="1">
      <alignment horizontal="left" vertical="center"/>
    </xf>
    <xf numFmtId="168" fontId="377" fillId="7" borderId="92" xfId="1" applyNumberFormat="1" applyFont="1" applyFill="1" applyBorder="1" applyAlignment="1">
      <alignment horizontal="right" vertical="center"/>
    </xf>
    <xf numFmtId="168" fontId="356" fillId="7" borderId="92" xfId="1" applyNumberFormat="1" applyFont="1" applyFill="1" applyBorder="1" applyAlignment="1">
      <alignment vertical="center"/>
    </xf>
    <xf numFmtId="9" fontId="358" fillId="7" borderId="62" xfId="2" applyFont="1" applyFill="1" applyBorder="1" applyAlignment="1">
      <alignment vertical="center"/>
    </xf>
    <xf numFmtId="175" fontId="356" fillId="7" borderId="96" xfId="0" applyNumberFormat="1" applyFont="1" applyFill="1" applyBorder="1" applyAlignment="1">
      <alignment vertical="center"/>
    </xf>
    <xf numFmtId="175" fontId="356" fillId="7" borderId="97" xfId="0" applyNumberFormat="1" applyFont="1" applyFill="1" applyBorder="1" applyAlignment="1">
      <alignment vertical="center"/>
    </xf>
    <xf numFmtId="176" fontId="356" fillId="7" borderId="92" xfId="1" applyNumberFormat="1" applyFont="1" applyFill="1" applyBorder="1"/>
    <xf numFmtId="176" fontId="356" fillId="7" borderId="0" xfId="1" applyNumberFormat="1" applyFont="1" applyFill="1"/>
    <xf numFmtId="176" fontId="356" fillId="7" borderId="40" xfId="1" applyNumberFormat="1" applyFont="1" applyFill="1" applyBorder="1"/>
    <xf numFmtId="175" fontId="9" fillId="7" borderId="92" xfId="0" applyNumberFormat="1" applyFont="1" applyFill="1" applyBorder="1" applyAlignment="1">
      <alignment vertical="center"/>
    </xf>
    <xf numFmtId="175" fontId="9" fillId="7" borderId="0" xfId="0" applyNumberFormat="1" applyFont="1" applyFill="1" applyAlignment="1">
      <alignment vertical="center"/>
    </xf>
    <xf numFmtId="175" fontId="9" fillId="7" borderId="40" xfId="0" applyNumberFormat="1" applyFont="1" applyFill="1" applyBorder="1" applyAlignment="1">
      <alignment vertical="center"/>
    </xf>
    <xf numFmtId="176" fontId="356" fillId="7" borderId="82" xfId="1" applyNumberFormat="1" applyFont="1" applyFill="1" applyBorder="1"/>
    <xf numFmtId="9" fontId="358" fillId="109" borderId="92" xfId="0" applyNumberFormat="1" applyFont="1" applyFill="1" applyBorder="1" applyAlignment="1">
      <alignment horizontal="right" vertical="center"/>
    </xf>
    <xf numFmtId="175" fontId="9" fillId="7" borderId="25" xfId="0" applyNumberFormat="1" applyFont="1" applyFill="1" applyBorder="1" applyAlignment="1">
      <alignment vertical="center"/>
    </xf>
    <xf numFmtId="167" fontId="356" fillId="7" borderId="0" xfId="0" applyNumberFormat="1" applyFont="1" applyFill="1"/>
    <xf numFmtId="43" fontId="356" fillId="0" borderId="0" xfId="1" applyFont="1"/>
    <xf numFmtId="39" fontId="356" fillId="0" borderId="0" xfId="0" applyNumberFormat="1" applyFont="1"/>
    <xf numFmtId="179" fontId="356" fillId="0" borderId="0" xfId="0" applyNumberFormat="1" applyFont="1"/>
    <xf numFmtId="10" fontId="356" fillId="0" borderId="0" xfId="2" applyNumberFormat="1" applyFont="1"/>
    <xf numFmtId="185" fontId="356" fillId="0" borderId="0" xfId="0" applyNumberFormat="1" applyFont="1"/>
    <xf numFmtId="1" fontId="356" fillId="0" borderId="83" xfId="2" applyNumberFormat="1" applyFont="1" applyBorder="1" applyAlignment="1">
      <alignment vertical="center"/>
    </xf>
    <xf numFmtId="178" fontId="356" fillId="0" borderId="0" xfId="0" applyNumberFormat="1" applyFont="1"/>
    <xf numFmtId="9" fontId="356" fillId="0" borderId="0" xfId="1" applyNumberFormat="1" applyFont="1"/>
    <xf numFmtId="9" fontId="356" fillId="114" borderId="0" xfId="0" applyNumberFormat="1" applyFont="1" applyFill="1"/>
    <xf numFmtId="0" fontId="356" fillId="114" borderId="0" xfId="0" applyFont="1" applyFill="1"/>
    <xf numFmtId="182" fontId="9" fillId="0" borderId="0" xfId="1" applyNumberFormat="1" applyFont="1"/>
    <xf numFmtId="0" fontId="9" fillId="107" borderId="114" xfId="0" applyFont="1" applyFill="1" applyBorder="1" applyAlignment="1">
      <alignment horizontal="center" vertical="center"/>
    </xf>
    <xf numFmtId="0" fontId="376" fillId="7" borderId="114" xfId="0" applyFont="1" applyFill="1" applyBorder="1" applyAlignment="1">
      <alignment horizontal="center" vertical="center" wrapText="1"/>
    </xf>
    <xf numFmtId="0" fontId="376" fillId="7" borderId="110" xfId="0" applyFont="1" applyFill="1" applyBorder="1" applyAlignment="1">
      <alignment horizontal="center" vertical="center" wrapText="1"/>
    </xf>
    <xf numFmtId="9" fontId="358" fillId="7" borderId="110" xfId="2" applyFont="1" applyFill="1" applyBorder="1" applyAlignment="1">
      <alignment horizontal="right" vertical="center"/>
    </xf>
    <xf numFmtId="9" fontId="358" fillId="7" borderId="110" xfId="0" applyNumberFormat="1" applyFont="1" applyFill="1" applyBorder="1" applyAlignment="1">
      <alignment horizontal="right" vertical="center"/>
    </xf>
    <xf numFmtId="9" fontId="356" fillId="7" borderId="110" xfId="2" applyFont="1" applyFill="1" applyBorder="1" applyAlignment="1">
      <alignment horizontal="right" vertical="center"/>
    </xf>
    <xf numFmtId="0" fontId="358" fillId="7" borderId="110" xfId="0" applyFont="1" applyFill="1" applyBorder="1" applyAlignment="1">
      <alignment horizontal="left" vertical="center"/>
    </xf>
    <xf numFmtId="9" fontId="377" fillId="7" borderId="110" xfId="2" applyFont="1" applyFill="1" applyBorder="1" applyAlignment="1">
      <alignment horizontal="right" vertical="center"/>
    </xf>
    <xf numFmtId="0" fontId="358" fillId="7" borderId="115" xfId="0" applyFont="1" applyFill="1" applyBorder="1" applyAlignment="1">
      <alignment horizontal="left" vertical="center"/>
    </xf>
    <xf numFmtId="9" fontId="358" fillId="7" borderId="113" xfId="2" applyFont="1" applyFill="1" applyBorder="1" applyAlignment="1">
      <alignment vertical="center"/>
    </xf>
    <xf numFmtId="9" fontId="358" fillId="7" borderId="115" xfId="2" applyFont="1" applyFill="1" applyBorder="1" applyAlignment="1">
      <alignment vertical="center"/>
    </xf>
    <xf numFmtId="9" fontId="358" fillId="7" borderId="113" xfId="0" applyNumberFormat="1" applyFont="1" applyFill="1" applyBorder="1" applyAlignment="1">
      <alignment horizontal="right" vertical="center"/>
    </xf>
    <xf numFmtId="0" fontId="358" fillId="7" borderId="113" xfId="0" applyFont="1" applyFill="1" applyBorder="1" applyAlignment="1">
      <alignment horizontal="left" vertical="center"/>
    </xf>
    <xf numFmtId="175" fontId="356" fillId="7" borderId="110" xfId="0" applyNumberFormat="1" applyFont="1" applyFill="1" applyBorder="1" applyAlignment="1">
      <alignment vertical="center"/>
    </xf>
    <xf numFmtId="0" fontId="376" fillId="7" borderId="115" xfId="0" applyFont="1" applyFill="1" applyBorder="1" applyAlignment="1">
      <alignment horizontal="left" vertical="center"/>
    </xf>
    <xf numFmtId="175" fontId="9" fillId="7" borderId="113" xfId="0" applyNumberFormat="1" applyFont="1" applyFill="1" applyBorder="1" applyAlignment="1">
      <alignment vertical="center"/>
    </xf>
    <xf numFmtId="177" fontId="356" fillId="127" borderId="114" xfId="0" applyNumberFormat="1" applyFont="1" applyFill="1" applyBorder="1" applyAlignment="1">
      <alignment horizontal="center" vertical="center"/>
    </xf>
    <xf numFmtId="168" fontId="356" fillId="127" borderId="114" xfId="1" applyNumberFormat="1" applyFont="1" applyFill="1" applyBorder="1" applyAlignment="1">
      <alignment horizontal="center" vertical="center"/>
    </xf>
    <xf numFmtId="167" fontId="356" fillId="7" borderId="114" xfId="0" applyNumberFormat="1" applyFont="1" applyFill="1" applyBorder="1"/>
    <xf numFmtId="175" fontId="9" fillId="7" borderId="114" xfId="0" applyNumberFormat="1" applyFont="1" applyFill="1" applyBorder="1" applyAlignment="1">
      <alignment vertical="center"/>
    </xf>
    <xf numFmtId="164" fontId="356" fillId="108" borderId="114" xfId="2" applyNumberFormat="1" applyFont="1" applyFill="1" applyBorder="1" applyAlignment="1">
      <alignment vertical="center"/>
    </xf>
    <xf numFmtId="164" fontId="9" fillId="108" borderId="114" xfId="2" applyNumberFormat="1" applyFont="1" applyFill="1" applyBorder="1" applyAlignment="1">
      <alignment vertical="center"/>
    </xf>
    <xf numFmtId="168" fontId="356" fillId="108" borderId="114" xfId="1" applyNumberFormat="1" applyFont="1" applyFill="1" applyBorder="1" applyAlignment="1">
      <alignment vertical="center"/>
    </xf>
    <xf numFmtId="168" fontId="9" fillId="108" borderId="114" xfId="1" applyNumberFormat="1" applyFont="1" applyFill="1" applyBorder="1" applyAlignment="1">
      <alignment vertical="center"/>
    </xf>
    <xf numFmtId="167" fontId="9" fillId="7" borderId="114" xfId="0" applyNumberFormat="1" applyFont="1" applyFill="1" applyBorder="1"/>
    <xf numFmtId="168" fontId="356" fillId="108" borderId="114" xfId="1" applyNumberFormat="1" applyFont="1" applyFill="1" applyBorder="1" applyAlignment="1">
      <alignment horizontal="center" vertical="center"/>
    </xf>
    <xf numFmtId="164" fontId="356" fillId="121" borderId="114" xfId="2" applyNumberFormat="1" applyFont="1" applyFill="1" applyBorder="1" applyAlignment="1">
      <alignment vertical="center"/>
    </xf>
    <xf numFmtId="164" fontId="9" fillId="121" borderId="114" xfId="2" applyNumberFormat="1" applyFont="1" applyFill="1" applyBorder="1" applyAlignment="1">
      <alignment vertical="center"/>
    </xf>
    <xf numFmtId="168" fontId="356" fillId="121" borderId="114" xfId="1" applyNumberFormat="1" applyFont="1" applyFill="1" applyBorder="1" applyAlignment="1">
      <alignment vertical="center"/>
    </xf>
    <xf numFmtId="168" fontId="9" fillId="121" borderId="114" xfId="1" applyNumberFormat="1" applyFont="1" applyFill="1" applyBorder="1" applyAlignment="1">
      <alignment vertical="center"/>
    </xf>
    <xf numFmtId="166" fontId="9" fillId="7" borderId="114" xfId="0" applyNumberFormat="1" applyFont="1" applyFill="1" applyBorder="1"/>
    <xf numFmtId="164" fontId="356" fillId="0" borderId="114" xfId="2" applyNumberFormat="1" applyFont="1" applyBorder="1" applyAlignment="1">
      <alignment vertical="center"/>
    </xf>
    <xf numFmtId="164" fontId="9" fillId="7" borderId="114" xfId="2" applyNumberFormat="1" applyFont="1" applyFill="1" applyBorder="1" applyAlignment="1">
      <alignment vertical="center"/>
    </xf>
    <xf numFmtId="168" fontId="356" fillId="0" borderId="114" xfId="1" applyNumberFormat="1" applyFont="1" applyBorder="1" applyAlignment="1">
      <alignment vertical="center"/>
    </xf>
    <xf numFmtId="38" fontId="9" fillId="7" borderId="114" xfId="57184" applyFont="1" applyFill="1" applyBorder="1">
      <alignment vertical="center"/>
    </xf>
    <xf numFmtId="38" fontId="9" fillId="0" borderId="114" xfId="57184" applyFont="1" applyBorder="1">
      <alignment vertical="center"/>
    </xf>
    <xf numFmtId="177" fontId="356" fillId="0" borderId="114" xfId="0" applyNumberFormat="1" applyFont="1" applyBorder="1" applyAlignment="1">
      <alignment horizontal="center" vertical="center"/>
    </xf>
    <xf numFmtId="177" fontId="9" fillId="0" borderId="113" xfId="0" applyNumberFormat="1" applyFont="1" applyBorder="1" applyAlignment="1">
      <alignment horizontal="center" vertical="center" wrapText="1"/>
    </xf>
    <xf numFmtId="166" fontId="9" fillId="7" borderId="114" xfId="1" applyNumberFormat="1" applyFont="1" applyFill="1" applyBorder="1"/>
    <xf numFmtId="167" fontId="9" fillId="7" borderId="114" xfId="1" applyNumberFormat="1" applyFont="1" applyFill="1" applyBorder="1"/>
    <xf numFmtId="181" fontId="356" fillId="108" borderId="114" xfId="1" applyNumberFormat="1" applyFont="1" applyFill="1" applyBorder="1"/>
    <xf numFmtId="181" fontId="9" fillId="108" borderId="114" xfId="1" applyNumberFormat="1" applyFont="1" applyFill="1" applyBorder="1"/>
    <xf numFmtId="181" fontId="356" fillId="121" borderId="114" xfId="1" applyNumberFormat="1" applyFont="1" applyFill="1" applyBorder="1"/>
    <xf numFmtId="181" fontId="394" fillId="121" borderId="114" xfId="1" applyNumberFormat="1" applyFont="1" applyFill="1" applyBorder="1"/>
    <xf numFmtId="181" fontId="397" fillId="121" borderId="114" xfId="1" applyNumberFormat="1" applyFont="1" applyFill="1" applyBorder="1"/>
    <xf numFmtId="168" fontId="377" fillId="108" borderId="114" xfId="1" applyNumberFormat="1" applyFont="1" applyFill="1" applyBorder="1" applyAlignment="1">
      <alignment vertical="center"/>
    </xf>
    <xf numFmtId="181" fontId="9" fillId="7" borderId="114" xfId="1" applyNumberFormat="1" applyFont="1" applyFill="1" applyBorder="1"/>
    <xf numFmtId="168" fontId="377" fillId="7" borderId="114" xfId="1" applyNumberFormat="1" applyFont="1" applyFill="1" applyBorder="1" applyAlignment="1">
      <alignment vertical="center"/>
    </xf>
    <xf numFmtId="168" fontId="356" fillId="7" borderId="114" xfId="1" applyNumberFormat="1" applyFont="1" applyFill="1" applyBorder="1" applyAlignment="1">
      <alignment vertical="center"/>
    </xf>
    <xf numFmtId="167" fontId="356" fillId="108" borderId="114" xfId="1" applyNumberFormat="1" applyFont="1" applyFill="1" applyBorder="1"/>
    <xf numFmtId="167" fontId="9" fillId="108" borderId="114" xfId="1" applyNumberFormat="1" applyFont="1" applyFill="1" applyBorder="1"/>
    <xf numFmtId="9" fontId="356" fillId="121" borderId="114" xfId="2" applyFont="1" applyFill="1" applyBorder="1" applyAlignment="1">
      <alignment vertical="center"/>
    </xf>
    <xf numFmtId="9" fontId="394" fillId="121" borderId="114" xfId="2" applyFont="1" applyFill="1" applyBorder="1" applyAlignment="1">
      <alignment vertical="center"/>
    </xf>
    <xf numFmtId="167" fontId="356" fillId="121" borderId="114" xfId="1" applyNumberFormat="1" applyFont="1" applyFill="1" applyBorder="1"/>
    <xf numFmtId="167" fontId="394" fillId="121" borderId="114" xfId="1" applyNumberFormat="1" applyFont="1" applyFill="1" applyBorder="1"/>
    <xf numFmtId="167" fontId="9" fillId="121" borderId="114" xfId="1" applyNumberFormat="1" applyFont="1" applyFill="1" applyBorder="1"/>
    <xf numFmtId="168" fontId="394" fillId="121" borderId="114" xfId="1" applyNumberFormat="1" applyFont="1" applyFill="1" applyBorder="1" applyAlignment="1">
      <alignment vertical="center"/>
    </xf>
    <xf numFmtId="9" fontId="356" fillId="108" borderId="114" xfId="0" applyNumberFormat="1" applyFont="1" applyFill="1" applyBorder="1"/>
    <xf numFmtId="9" fontId="9" fillId="108" borderId="114" xfId="0" applyNumberFormat="1" applyFont="1" applyFill="1" applyBorder="1"/>
    <xf numFmtId="9" fontId="356" fillId="121" borderId="114" xfId="2" applyFont="1" applyFill="1" applyBorder="1"/>
    <xf numFmtId="9" fontId="394" fillId="121" borderId="114" xfId="2" applyFont="1" applyFill="1" applyBorder="1"/>
    <xf numFmtId="9" fontId="9" fillId="121" borderId="114" xfId="2" applyFont="1" applyFill="1" applyBorder="1"/>
    <xf numFmtId="0" fontId="356" fillId="8" borderId="114" xfId="0" applyFont="1" applyFill="1" applyBorder="1" applyAlignment="1">
      <alignment horizontal="center" vertical="center"/>
    </xf>
    <xf numFmtId="164" fontId="9" fillId="8" borderId="114" xfId="2" applyNumberFormat="1" applyFont="1" applyFill="1" applyBorder="1" applyAlignment="1">
      <alignment vertical="center"/>
    </xf>
    <xf numFmtId="9" fontId="9" fillId="8" borderId="114" xfId="2" applyFont="1" applyFill="1" applyBorder="1" applyAlignment="1">
      <alignment vertical="center"/>
    </xf>
    <xf numFmtId="9" fontId="9" fillId="7" borderId="114" xfId="2" applyFont="1" applyFill="1" applyBorder="1"/>
    <xf numFmtId="9" fontId="9" fillId="7" borderId="114" xfId="0" applyNumberFormat="1" applyFont="1" applyFill="1" applyBorder="1"/>
    <xf numFmtId="0" fontId="356" fillId="0" borderId="113" xfId="0" applyFont="1" applyBorder="1" applyAlignment="1">
      <alignment vertical="center"/>
    </xf>
    <xf numFmtId="168" fontId="9" fillId="8" borderId="114" xfId="1" applyNumberFormat="1" applyFont="1" applyFill="1" applyBorder="1" applyAlignment="1">
      <alignment vertical="center"/>
    </xf>
    <xf numFmtId="0" fontId="356" fillId="0" borderId="114" xfId="0" applyFont="1" applyBorder="1"/>
    <xf numFmtId="181" fontId="9" fillId="121" borderId="114" xfId="1" applyNumberFormat="1" applyFont="1" applyFill="1" applyBorder="1"/>
    <xf numFmtId="167" fontId="397" fillId="40" borderId="114" xfId="1" applyNumberFormat="1" applyFont="1" applyFill="1" applyBorder="1"/>
    <xf numFmtId="168" fontId="9" fillId="8" borderId="114" xfId="1" applyNumberFormat="1" applyFont="1" applyFill="1" applyBorder="1" applyAlignment="1">
      <alignment horizontal="right" vertical="center"/>
    </xf>
    <xf numFmtId="167" fontId="350" fillId="7" borderId="114" xfId="1" applyNumberFormat="1" applyFont="1" applyFill="1" applyBorder="1"/>
    <xf numFmtId="167" fontId="9" fillId="0" borderId="114" xfId="1" applyNumberFormat="1" applyFont="1" applyBorder="1"/>
    <xf numFmtId="0" fontId="9" fillId="108" borderId="110" xfId="0" applyFont="1" applyFill="1" applyBorder="1" applyAlignment="1">
      <alignment horizontal="center" vertical="center"/>
    </xf>
    <xf numFmtId="0" fontId="350" fillId="108" borderId="110" xfId="0" applyFont="1" applyFill="1" applyBorder="1" applyAlignment="1">
      <alignment horizontal="center" vertical="center"/>
    </xf>
    <xf numFmtId="0" fontId="9" fillId="108" borderId="113" xfId="0" applyFont="1" applyFill="1" applyBorder="1" applyAlignment="1">
      <alignment horizontal="center" vertical="center"/>
    </xf>
    <xf numFmtId="0" fontId="350" fillId="108" borderId="113" xfId="0" applyFont="1" applyFill="1" applyBorder="1" applyAlignment="1">
      <alignment horizontal="center" vertical="center"/>
    </xf>
    <xf numFmtId="0" fontId="350" fillId="7" borderId="114" xfId="0" applyFont="1" applyFill="1" applyBorder="1" applyAlignment="1">
      <alignment horizontal="center" vertical="center" wrapText="1"/>
    </xf>
    <xf numFmtId="9" fontId="358" fillId="7" borderId="111" xfId="0" applyNumberFormat="1" applyFont="1" applyFill="1" applyBorder="1" applyAlignment="1">
      <alignment horizontal="right" vertical="center"/>
    </xf>
    <xf numFmtId="0" fontId="377" fillId="7" borderId="110" xfId="0" applyFont="1" applyFill="1" applyBorder="1" applyAlignment="1">
      <alignment horizontal="left" vertical="center"/>
    </xf>
    <xf numFmtId="9" fontId="377" fillId="7" borderId="110" xfId="0" applyNumberFormat="1" applyFont="1" applyFill="1" applyBorder="1" applyAlignment="1">
      <alignment horizontal="right" vertical="center"/>
    </xf>
    <xf numFmtId="0" fontId="377" fillId="7" borderId="115" xfId="0" applyFont="1" applyFill="1" applyBorder="1" applyAlignment="1">
      <alignment horizontal="left" vertical="center"/>
    </xf>
    <xf numFmtId="9" fontId="377" fillId="7" borderId="113" xfId="2" applyFont="1" applyFill="1" applyBorder="1" applyAlignment="1">
      <alignment vertical="center"/>
    </xf>
    <xf numFmtId="9" fontId="377" fillId="7" borderId="115" xfId="2" applyFont="1" applyFill="1" applyBorder="1" applyAlignment="1">
      <alignment vertical="center"/>
    </xf>
    <xf numFmtId="9" fontId="377" fillId="7" borderId="113" xfId="0" applyNumberFormat="1" applyFont="1" applyFill="1" applyBorder="1" applyAlignment="1">
      <alignment horizontal="right" vertical="center"/>
    </xf>
    <xf numFmtId="0" fontId="377" fillId="7" borderId="113" xfId="0" applyFont="1" applyFill="1" applyBorder="1" applyAlignment="1">
      <alignment horizontal="left" vertical="center"/>
    </xf>
    <xf numFmtId="175" fontId="377" fillId="7" borderId="110" xfId="0" applyNumberFormat="1" applyFont="1" applyFill="1" applyBorder="1" applyAlignment="1">
      <alignment vertical="center"/>
    </xf>
    <xf numFmtId="9" fontId="377" fillId="109" borderId="110" xfId="0" applyNumberFormat="1" applyFont="1" applyFill="1" applyBorder="1" applyAlignment="1">
      <alignment horizontal="right" vertical="center"/>
    </xf>
    <xf numFmtId="176" fontId="377" fillId="7" borderId="113" xfId="1" applyNumberFormat="1" applyFont="1" applyFill="1" applyBorder="1"/>
    <xf numFmtId="9" fontId="377" fillId="109" borderId="113" xfId="0" applyNumberFormat="1" applyFont="1" applyFill="1" applyBorder="1" applyAlignment="1">
      <alignment horizontal="right" vertical="center"/>
    </xf>
    <xf numFmtId="0" fontId="350" fillId="7" borderId="115" xfId="0" applyFont="1" applyFill="1" applyBorder="1" applyAlignment="1">
      <alignment horizontal="left" vertical="center"/>
    </xf>
    <xf numFmtId="175" fontId="350" fillId="7" borderId="113" xfId="0" applyNumberFormat="1" applyFont="1" applyFill="1" applyBorder="1" applyAlignment="1">
      <alignment vertical="center"/>
    </xf>
    <xf numFmtId="177" fontId="377" fillId="127" borderId="114" xfId="0" applyNumberFormat="1" applyFont="1" applyFill="1" applyBorder="1" applyAlignment="1">
      <alignment horizontal="center" vertical="center"/>
    </xf>
    <xf numFmtId="166" fontId="377" fillId="0" borderId="114" xfId="0" applyNumberFormat="1" applyFont="1" applyBorder="1"/>
    <xf numFmtId="0" fontId="377" fillId="0" borderId="114" xfId="0" applyFont="1" applyBorder="1"/>
    <xf numFmtId="166" fontId="350" fillId="0" borderId="61" xfId="0" applyNumberFormat="1" applyFont="1" applyBorder="1"/>
    <xf numFmtId="167" fontId="377" fillId="108" borderId="114" xfId="0" applyNumberFormat="1" applyFont="1" applyFill="1" applyBorder="1"/>
    <xf numFmtId="175" fontId="350" fillId="108" borderId="114" xfId="0" applyNumberFormat="1" applyFont="1" applyFill="1" applyBorder="1" applyAlignment="1">
      <alignment vertical="center"/>
    </xf>
    <xf numFmtId="167" fontId="377" fillId="128" borderId="114" xfId="0" applyNumberFormat="1" applyFont="1" applyFill="1" applyBorder="1"/>
    <xf numFmtId="175" fontId="350" fillId="128" borderId="114" xfId="0" applyNumberFormat="1" applyFont="1" applyFill="1" applyBorder="1" applyAlignment="1">
      <alignment vertical="center"/>
    </xf>
    <xf numFmtId="167" fontId="350" fillId="7" borderId="114" xfId="0" applyNumberFormat="1" applyFont="1" applyFill="1" applyBorder="1"/>
    <xf numFmtId="175" fontId="350" fillId="7" borderId="114" xfId="0" applyNumberFormat="1" applyFont="1" applyFill="1" applyBorder="1" applyAlignment="1">
      <alignment vertical="center"/>
    </xf>
    <xf numFmtId="166" fontId="350" fillId="7" borderId="114" xfId="0" applyNumberFormat="1" applyFont="1" applyFill="1" applyBorder="1"/>
    <xf numFmtId="0" fontId="9" fillId="7" borderId="114" xfId="1" applyNumberFormat="1" applyFont="1" applyFill="1" applyBorder="1" applyAlignment="1">
      <alignment vertical="center"/>
    </xf>
    <xf numFmtId="0" fontId="9" fillId="0" borderId="114" xfId="1" applyNumberFormat="1" applyFont="1" applyBorder="1" applyAlignment="1">
      <alignment vertical="center"/>
    </xf>
    <xf numFmtId="166" fontId="350" fillId="7" borderId="114" xfId="1" applyNumberFormat="1" applyFont="1" applyFill="1" applyBorder="1"/>
    <xf numFmtId="9" fontId="356" fillId="108" borderId="114" xfId="2" applyFont="1" applyFill="1" applyBorder="1" applyAlignment="1">
      <alignment vertical="center"/>
    </xf>
    <xf numFmtId="181" fontId="377" fillId="108" borderId="114" xfId="1" applyNumberFormat="1" applyFont="1" applyFill="1" applyBorder="1"/>
    <xf numFmtId="181" fontId="350" fillId="108" borderId="114" xfId="1" applyNumberFormat="1" applyFont="1" applyFill="1" applyBorder="1"/>
    <xf numFmtId="181" fontId="377" fillId="121" borderId="114" xfId="1" applyNumberFormat="1" applyFont="1" applyFill="1" applyBorder="1"/>
    <xf numFmtId="181" fontId="350" fillId="121" borderId="114" xfId="1" applyNumberFormat="1" applyFont="1" applyFill="1" applyBorder="1"/>
    <xf numFmtId="181" fontId="350" fillId="7" borderId="114" xfId="1" applyNumberFormat="1" applyFont="1" applyFill="1" applyBorder="1"/>
    <xf numFmtId="9" fontId="377" fillId="121" borderId="114" xfId="2" applyFont="1" applyFill="1" applyBorder="1" applyAlignment="1">
      <alignment vertical="center"/>
    </xf>
    <xf numFmtId="167" fontId="377" fillId="121" borderId="114" xfId="1" applyNumberFormat="1" applyFont="1" applyFill="1" applyBorder="1"/>
    <xf numFmtId="167" fontId="350" fillId="121" borderId="114" xfId="1" applyNumberFormat="1" applyFont="1" applyFill="1" applyBorder="1"/>
    <xf numFmtId="168" fontId="377" fillId="121" borderId="114" xfId="1" applyNumberFormat="1" applyFont="1" applyFill="1" applyBorder="1" applyAlignment="1">
      <alignment vertical="center"/>
    </xf>
    <xf numFmtId="9" fontId="377" fillId="108" borderId="114" xfId="0" applyNumberFormat="1" applyFont="1" applyFill="1" applyBorder="1"/>
    <xf numFmtId="9" fontId="350" fillId="108" borderId="114" xfId="0" applyNumberFormat="1" applyFont="1" applyFill="1" applyBorder="1"/>
    <xf numFmtId="9" fontId="377" fillId="121" borderId="114" xfId="2" applyFont="1" applyFill="1" applyBorder="1"/>
    <xf numFmtId="9" fontId="350" fillId="121" borderId="114" xfId="2" applyFont="1" applyFill="1" applyBorder="1"/>
    <xf numFmtId="9" fontId="350" fillId="7" borderId="114" xfId="2" applyFont="1" applyFill="1" applyBorder="1"/>
    <xf numFmtId="167" fontId="377" fillId="108" borderId="114" xfId="1" applyNumberFormat="1" applyFont="1" applyFill="1" applyBorder="1"/>
    <xf numFmtId="167" fontId="350" fillId="108" borderId="114" xfId="1" applyNumberFormat="1" applyFont="1" applyFill="1" applyBorder="1"/>
    <xf numFmtId="167" fontId="350" fillId="40" borderId="114" xfId="1" applyNumberFormat="1" applyFont="1" applyFill="1" applyBorder="1"/>
    <xf numFmtId="164" fontId="377" fillId="121" borderId="114" xfId="2" applyNumberFormat="1" applyFont="1" applyFill="1" applyBorder="1" applyAlignment="1">
      <alignment vertical="center"/>
    </xf>
    <xf numFmtId="9" fontId="350" fillId="7" borderId="114" xfId="0" applyNumberFormat="1" applyFont="1" applyFill="1" applyBorder="1"/>
    <xf numFmtId="9" fontId="350" fillId="8" borderId="114" xfId="2" applyFont="1" applyFill="1" applyBorder="1" applyAlignment="1">
      <alignment vertical="center"/>
    </xf>
    <xf numFmtId="168" fontId="350" fillId="8" borderId="114" xfId="1" applyNumberFormat="1" applyFont="1" applyFill="1" applyBorder="1" applyAlignment="1">
      <alignment vertical="center"/>
    </xf>
    <xf numFmtId="167" fontId="350" fillId="0" borderId="114" xfId="1" applyNumberFormat="1" applyFont="1" applyBorder="1"/>
    <xf numFmtId="0" fontId="356" fillId="0" borderId="114" xfId="0" applyFont="1" applyBorder="1" applyAlignment="1">
      <alignment vertical="center"/>
    </xf>
    <xf numFmtId="9" fontId="356" fillId="0" borderId="114" xfId="0" applyNumberFormat="1" applyFont="1" applyBorder="1" applyAlignment="1">
      <alignment vertical="center"/>
    </xf>
    <xf numFmtId="0" fontId="356" fillId="7" borderId="114" xfId="0" applyFont="1" applyFill="1" applyBorder="1" applyAlignment="1">
      <alignment horizontal="center" vertical="center"/>
    </xf>
    <xf numFmtId="0" fontId="356" fillId="113" borderId="114" xfId="0" applyFont="1" applyFill="1" applyBorder="1" applyAlignment="1">
      <alignment horizontal="center" vertical="center"/>
    </xf>
    <xf numFmtId="0" fontId="9" fillId="7" borderId="114" xfId="0" applyFont="1" applyFill="1" applyBorder="1" applyAlignment="1">
      <alignment horizontal="center" vertical="center"/>
    </xf>
    <xf numFmtId="3" fontId="356" fillId="7" borderId="114" xfId="0" applyNumberFormat="1" applyFont="1" applyFill="1" applyBorder="1" applyAlignment="1">
      <alignment vertical="center"/>
    </xf>
    <xf numFmtId="3" fontId="356" fillId="113" borderId="114" xfId="0" applyNumberFormat="1" applyFont="1" applyFill="1" applyBorder="1" applyAlignment="1">
      <alignment vertical="center"/>
    </xf>
    <xf numFmtId="0" fontId="9" fillId="7" borderId="114" xfId="0" applyFont="1" applyFill="1" applyBorder="1" applyAlignment="1">
      <alignment horizontal="center" vertical="center" wrapText="1"/>
    </xf>
    <xf numFmtId="3" fontId="9" fillId="7" borderId="114" xfId="0" applyNumberFormat="1" applyFont="1" applyFill="1" applyBorder="1" applyAlignment="1">
      <alignment vertical="center"/>
    </xf>
    <xf numFmtId="3" fontId="9" fillId="113" borderId="114" xfId="0" applyNumberFormat="1" applyFont="1" applyFill="1" applyBorder="1" applyAlignment="1">
      <alignment vertical="center"/>
    </xf>
    <xf numFmtId="3" fontId="356" fillId="0" borderId="114" xfId="0" applyNumberFormat="1" applyFont="1" applyBorder="1" applyAlignment="1">
      <alignment vertical="center"/>
    </xf>
    <xf numFmtId="0" fontId="0" fillId="129" borderId="114" xfId="0" applyFill="1" applyBorder="1"/>
    <xf numFmtId="3" fontId="0" fillId="129" borderId="114" xfId="0" applyNumberFormat="1" applyFill="1" applyBorder="1"/>
    <xf numFmtId="9" fontId="9" fillId="107" borderId="114" xfId="2" applyFont="1" applyFill="1" applyBorder="1" applyAlignment="1">
      <alignment horizontal="center" vertical="center"/>
    </xf>
    <xf numFmtId="0" fontId="9" fillId="113" borderId="114" xfId="0" applyFont="1" applyFill="1" applyBorder="1" applyAlignment="1">
      <alignment horizontal="center" vertical="center"/>
    </xf>
    <xf numFmtId="0" fontId="356" fillId="129" borderId="114" xfId="0" applyFont="1" applyFill="1" applyBorder="1" applyAlignment="1">
      <alignment horizontal="center" vertical="center"/>
    </xf>
    <xf numFmtId="3" fontId="356" fillId="129" borderId="114" xfId="0" applyNumberFormat="1" applyFont="1" applyFill="1" applyBorder="1" applyAlignment="1">
      <alignment vertical="center"/>
    </xf>
    <xf numFmtId="0" fontId="0" fillId="0" borderId="114" xfId="0" applyBorder="1"/>
    <xf numFmtId="0" fontId="3" fillId="119" borderId="114" xfId="0" applyFont="1" applyFill="1" applyBorder="1"/>
    <xf numFmtId="3" fontId="0" fillId="0" borderId="114" xfId="0" applyNumberFormat="1" applyBorder="1"/>
    <xf numFmtId="3" fontId="0" fillId="0" borderId="114" xfId="0" applyNumberFormat="1" applyBorder="1" applyAlignment="1">
      <alignment horizontal="center" vertical="center"/>
    </xf>
    <xf numFmtId="3" fontId="0" fillId="0" borderId="114" xfId="0" applyNumberFormat="1" applyBorder="1" applyAlignment="1">
      <alignment vertical="center"/>
    </xf>
    <xf numFmtId="9" fontId="0" fillId="0" borderId="114" xfId="2" applyFont="1" applyBorder="1"/>
    <xf numFmtId="3" fontId="0" fillId="40" borderId="114" xfId="0" applyNumberFormat="1" applyFill="1" applyBorder="1" applyAlignment="1">
      <alignment horizontal="center" vertical="center"/>
    </xf>
    <xf numFmtId="164" fontId="9" fillId="107" borderId="114" xfId="2" applyNumberFormat="1" applyFont="1" applyFill="1" applyBorder="1" applyAlignment="1">
      <alignment horizontal="center" vertical="center"/>
    </xf>
    <xf numFmtId="0" fontId="358" fillId="7" borderId="114" xfId="0" applyFont="1" applyFill="1" applyBorder="1" applyAlignment="1">
      <alignment horizontal="center" vertical="center"/>
    </xf>
    <xf numFmtId="169" fontId="358" fillId="7" borderId="110" xfId="0" applyNumberFormat="1" applyFont="1" applyFill="1" applyBorder="1" applyAlignment="1">
      <alignment horizontal="center" vertical="center"/>
    </xf>
    <xf numFmtId="0" fontId="358" fillId="7" borderId="110" xfId="0" applyFont="1" applyFill="1" applyBorder="1" applyAlignment="1">
      <alignment horizontal="center" vertical="center"/>
    </xf>
    <xf numFmtId="169" fontId="358" fillId="7" borderId="114" xfId="0" applyNumberFormat="1" applyFont="1" applyFill="1" applyBorder="1" applyAlignment="1">
      <alignment horizontal="center" vertical="center"/>
    </xf>
    <xf numFmtId="169" fontId="358" fillId="7" borderId="56" xfId="0" applyNumberFormat="1" applyFont="1" applyFill="1" applyBorder="1" applyAlignment="1">
      <alignment horizontal="center" vertical="center"/>
    </xf>
    <xf numFmtId="0" fontId="358" fillId="40" borderId="96" xfId="0" applyFont="1" applyFill="1" applyBorder="1" applyAlignment="1">
      <alignment horizontal="center" vertical="center"/>
    </xf>
    <xf numFmtId="0" fontId="358" fillId="40" borderId="110" xfId="0" applyFont="1" applyFill="1" applyBorder="1" applyAlignment="1">
      <alignment vertical="center"/>
    </xf>
    <xf numFmtId="3" fontId="358" fillId="40" borderId="97" xfId="0" applyNumberFormat="1" applyFont="1" applyFill="1" applyBorder="1" applyAlignment="1">
      <alignment vertical="center"/>
    </xf>
    <xf numFmtId="164" fontId="358" fillId="40" borderId="110" xfId="2" applyNumberFormat="1" applyFont="1" applyFill="1" applyBorder="1" applyAlignment="1">
      <alignment vertical="center"/>
    </xf>
    <xf numFmtId="0" fontId="358" fillId="108" borderId="96" xfId="0" applyFont="1" applyFill="1" applyBorder="1" applyAlignment="1">
      <alignment horizontal="center" vertical="center"/>
    </xf>
    <xf numFmtId="0" fontId="358" fillId="108" borderId="110" xfId="0" applyFont="1" applyFill="1" applyBorder="1" applyAlignment="1">
      <alignment vertical="center"/>
    </xf>
    <xf numFmtId="3" fontId="358" fillId="108" borderId="97" xfId="0" applyNumberFormat="1" applyFont="1" applyFill="1" applyBorder="1" applyAlignment="1">
      <alignment vertical="center"/>
    </xf>
    <xf numFmtId="164" fontId="358" fillId="108" borderId="110" xfId="2" applyNumberFormat="1" applyFont="1" applyFill="1" applyBorder="1" applyAlignment="1">
      <alignment vertical="center"/>
    </xf>
    <xf numFmtId="0" fontId="358" fillId="7" borderId="96" xfId="0" applyFont="1" applyFill="1" applyBorder="1" applyAlignment="1">
      <alignment horizontal="center" vertical="center"/>
    </xf>
    <xf numFmtId="0" fontId="358" fillId="7" borderId="92" xfId="0" applyFont="1" applyFill="1" applyBorder="1" applyAlignment="1">
      <alignment vertical="center"/>
    </xf>
    <xf numFmtId="3" fontId="358" fillId="7" borderId="97" xfId="0" applyNumberFormat="1" applyFont="1" applyFill="1" applyBorder="1" applyAlignment="1">
      <alignment vertical="center"/>
    </xf>
    <xf numFmtId="164" fontId="358" fillId="7" borderId="110" xfId="2" applyNumberFormat="1" applyFont="1" applyFill="1" applyBorder="1" applyAlignment="1">
      <alignment vertical="center"/>
    </xf>
    <xf numFmtId="0" fontId="358" fillId="7" borderId="110" xfId="0" applyFont="1" applyFill="1" applyBorder="1" applyAlignment="1">
      <alignment vertical="center"/>
    </xf>
    <xf numFmtId="168" fontId="356" fillId="7" borderId="110" xfId="1" applyNumberFormat="1" applyFont="1" applyFill="1" applyBorder="1" applyAlignment="1">
      <alignment vertical="center"/>
    </xf>
    <xf numFmtId="164" fontId="356" fillId="7" borderId="82" xfId="2" applyNumberFormat="1" applyFont="1" applyFill="1" applyBorder="1" applyAlignment="1">
      <alignment vertical="center"/>
    </xf>
    <xf numFmtId="0" fontId="358" fillId="7" borderId="111" xfId="0" applyFont="1" applyFill="1" applyBorder="1" applyAlignment="1">
      <alignment vertical="center"/>
    </xf>
    <xf numFmtId="164" fontId="356" fillId="7" borderId="92" xfId="2" applyNumberFormat="1" applyFont="1" applyFill="1" applyBorder="1" applyAlignment="1">
      <alignment vertical="center"/>
    </xf>
    <xf numFmtId="0" fontId="358" fillId="109" borderId="82" xfId="0" applyFont="1" applyFill="1" applyBorder="1" applyAlignment="1">
      <alignment horizontal="center" vertical="center"/>
    </xf>
    <xf numFmtId="0" fontId="358" fillId="109" borderId="92" xfId="0" applyFont="1" applyFill="1" applyBorder="1" applyAlignment="1">
      <alignment vertical="center"/>
    </xf>
    <xf numFmtId="164" fontId="358" fillId="109" borderId="92" xfId="2" applyNumberFormat="1" applyFont="1" applyFill="1" applyBorder="1" applyAlignment="1">
      <alignment vertical="center"/>
    </xf>
    <xf numFmtId="0" fontId="358" fillId="108" borderId="82" xfId="0" applyFont="1" applyFill="1" applyBorder="1" applyAlignment="1">
      <alignment horizontal="center" vertical="center"/>
    </xf>
    <xf numFmtId="0" fontId="358" fillId="108" borderId="92" xfId="0" applyFont="1" applyFill="1" applyBorder="1" applyAlignment="1">
      <alignment vertical="center"/>
    </xf>
    <xf numFmtId="164" fontId="358" fillId="108" borderId="92" xfId="2" applyNumberFormat="1" applyFont="1" applyFill="1" applyBorder="1" applyAlignment="1">
      <alignment vertical="center"/>
    </xf>
    <xf numFmtId="0" fontId="358" fillId="40" borderId="82" xfId="0" applyFont="1" applyFill="1" applyBorder="1" applyAlignment="1">
      <alignment horizontal="center" vertical="center"/>
    </xf>
    <xf numFmtId="0" fontId="358" fillId="40" borderId="92" xfId="0" applyFont="1" applyFill="1" applyBorder="1" applyAlignment="1">
      <alignment vertical="center"/>
    </xf>
    <xf numFmtId="164" fontId="358" fillId="40" borderId="92" xfId="2" applyNumberFormat="1" applyFont="1" applyFill="1" applyBorder="1" applyAlignment="1">
      <alignment vertical="center"/>
    </xf>
    <xf numFmtId="0" fontId="358" fillId="7" borderId="82" xfId="0" applyFont="1" applyFill="1" applyBorder="1" applyAlignment="1">
      <alignment horizontal="center" vertical="center"/>
    </xf>
    <xf numFmtId="164" fontId="358" fillId="7" borderId="92" xfId="2" applyNumberFormat="1" applyFont="1" applyFill="1" applyBorder="1" applyAlignment="1">
      <alignment vertical="center"/>
    </xf>
    <xf numFmtId="0" fontId="358" fillId="110" borderId="82" xfId="0" applyFont="1" applyFill="1" applyBorder="1" applyAlignment="1">
      <alignment horizontal="center" vertical="center"/>
    </xf>
    <xf numFmtId="0" fontId="358" fillId="110" borderId="92" xfId="0" applyFont="1" applyFill="1" applyBorder="1" applyAlignment="1">
      <alignment vertical="center"/>
    </xf>
    <xf numFmtId="164" fontId="358" fillId="110" borderId="92" xfId="2" applyNumberFormat="1" applyFont="1" applyFill="1" applyBorder="1" applyAlignment="1">
      <alignment vertical="center"/>
    </xf>
    <xf numFmtId="0" fontId="358" fillId="7" borderId="115" xfId="0" applyFont="1" applyFill="1" applyBorder="1" applyAlignment="1">
      <alignment horizontal="center" vertical="center"/>
    </xf>
    <xf numFmtId="0" fontId="358" fillId="7" borderId="113" xfId="0" applyFont="1" applyFill="1" applyBorder="1" applyAlignment="1">
      <alignment vertical="center"/>
    </xf>
    <xf numFmtId="164" fontId="358" fillId="7" borderId="113" xfId="2" applyNumberFormat="1" applyFont="1" applyFill="1" applyBorder="1" applyAlignment="1">
      <alignment vertical="center"/>
    </xf>
    <xf numFmtId="164" fontId="356" fillId="7" borderId="115" xfId="2" applyNumberFormat="1" applyFont="1" applyFill="1" applyBorder="1" applyAlignment="1">
      <alignment vertical="center"/>
    </xf>
    <xf numFmtId="164" fontId="356" fillId="7" borderId="113" xfId="2" applyNumberFormat="1" applyFont="1" applyFill="1" applyBorder="1" applyAlignment="1">
      <alignment vertical="center"/>
    </xf>
    <xf numFmtId="168" fontId="356" fillId="7" borderId="113" xfId="1" applyNumberFormat="1" applyFont="1" applyFill="1" applyBorder="1" applyAlignment="1">
      <alignment vertical="center"/>
    </xf>
    <xf numFmtId="168" fontId="360" fillId="7" borderId="97" xfId="1" applyNumberFormat="1" applyFont="1" applyFill="1" applyBorder="1" applyAlignment="1">
      <alignment vertical="center"/>
    </xf>
    <xf numFmtId="0" fontId="358" fillId="109" borderId="110" xfId="0" applyFont="1" applyFill="1" applyBorder="1" applyAlignment="1">
      <alignment vertical="center"/>
    </xf>
    <xf numFmtId="168" fontId="356" fillId="109" borderId="110" xfId="1" applyNumberFormat="1" applyFont="1" applyFill="1" applyBorder="1" applyAlignment="1">
      <alignment vertical="center"/>
    </xf>
    <xf numFmtId="164" fontId="356" fillId="109" borderId="92" xfId="2" applyNumberFormat="1" applyFont="1" applyFill="1" applyBorder="1" applyAlignment="1">
      <alignment vertical="center"/>
    </xf>
    <xf numFmtId="3" fontId="358" fillId="7" borderId="92" xfId="0" applyNumberFormat="1" applyFont="1" applyFill="1" applyBorder="1" applyAlignment="1">
      <alignment vertical="center"/>
    </xf>
    <xf numFmtId="168" fontId="356" fillId="109" borderId="92" xfId="1" applyNumberFormat="1" applyFont="1" applyFill="1" applyBorder="1" applyAlignment="1">
      <alignment vertical="center"/>
    </xf>
    <xf numFmtId="0" fontId="356" fillId="7" borderId="92" xfId="0" applyFont="1" applyFill="1" applyBorder="1" applyAlignment="1">
      <alignment vertical="center"/>
    </xf>
    <xf numFmtId="164" fontId="356" fillId="109" borderId="82" xfId="2" applyNumberFormat="1" applyFont="1" applyFill="1" applyBorder="1" applyAlignment="1">
      <alignment vertical="center"/>
    </xf>
    <xf numFmtId="169" fontId="358" fillId="7" borderId="96" xfId="0" applyNumberFormat="1" applyFont="1" applyFill="1" applyBorder="1" applyAlignment="1">
      <alignment horizontal="center" vertical="center"/>
    </xf>
    <xf numFmtId="3" fontId="358" fillId="109" borderId="97" xfId="0" applyNumberFormat="1" applyFont="1" applyFill="1" applyBorder="1" applyAlignment="1">
      <alignment vertical="center"/>
    </xf>
    <xf numFmtId="164" fontId="358" fillId="109" borderId="110" xfId="2" applyNumberFormat="1" applyFont="1" applyFill="1" applyBorder="1" applyAlignment="1">
      <alignment vertical="center"/>
    </xf>
    <xf numFmtId="164" fontId="358" fillId="109" borderId="96" xfId="2" applyNumberFormat="1" applyFont="1" applyFill="1" applyBorder="1" applyAlignment="1">
      <alignment vertical="center"/>
    </xf>
    <xf numFmtId="0" fontId="358" fillId="109" borderId="111" xfId="0" applyFont="1" applyFill="1" applyBorder="1" applyAlignment="1">
      <alignment vertical="center"/>
    </xf>
    <xf numFmtId="164" fontId="358" fillId="7" borderId="82" xfId="2" applyNumberFormat="1" applyFont="1" applyFill="1" applyBorder="1" applyAlignment="1">
      <alignment vertical="center"/>
    </xf>
    <xf numFmtId="164" fontId="358" fillId="7" borderId="115" xfId="2" applyNumberFormat="1" applyFont="1" applyFill="1" applyBorder="1" applyAlignment="1">
      <alignment vertical="center"/>
    </xf>
    <xf numFmtId="0" fontId="356" fillId="7" borderId="113" xfId="0" applyFont="1" applyFill="1" applyBorder="1" applyAlignment="1">
      <alignment vertical="center"/>
    </xf>
    <xf numFmtId="3" fontId="358" fillId="7" borderId="113" xfId="0" applyNumberFormat="1" applyFont="1" applyFill="1" applyBorder="1" applyAlignment="1">
      <alignment vertical="center"/>
    </xf>
    <xf numFmtId="170" fontId="362" fillId="0" borderId="96" xfId="1" applyNumberFormat="1" applyFont="1" applyBorder="1" applyAlignment="1">
      <alignment vertical="center"/>
    </xf>
    <xf numFmtId="164" fontId="358" fillId="109" borderId="120" xfId="2" applyNumberFormat="1" applyFont="1" applyFill="1" applyBorder="1" applyAlignment="1">
      <alignment vertical="center"/>
    </xf>
    <xf numFmtId="164" fontId="358" fillId="7" borderId="120" xfId="2" applyNumberFormat="1" applyFont="1" applyFill="1" applyBorder="1" applyAlignment="1">
      <alignment vertical="center"/>
    </xf>
    <xf numFmtId="0" fontId="9" fillId="7" borderId="114" xfId="0" applyFont="1" applyFill="1" applyBorder="1" applyAlignment="1">
      <alignment vertical="center"/>
    </xf>
    <xf numFmtId="0" fontId="356" fillId="7" borderId="114" xfId="0" applyFont="1" applyFill="1" applyBorder="1" applyAlignment="1">
      <alignment vertical="center"/>
    </xf>
    <xf numFmtId="0" fontId="356" fillId="7" borderId="114" xfId="0" quotePrefix="1" applyFont="1" applyFill="1" applyBorder="1" applyAlignment="1">
      <alignment horizontal="center" vertical="center"/>
    </xf>
    <xf numFmtId="16" fontId="356" fillId="7" borderId="114" xfId="0" quotePrefix="1" applyNumberFormat="1" applyFont="1" applyFill="1" applyBorder="1" applyAlignment="1">
      <alignment horizontal="center" vertical="center"/>
    </xf>
    <xf numFmtId="0" fontId="372" fillId="41" borderId="97" xfId="6" applyFont="1" applyFill="1" applyBorder="1" applyAlignment="1">
      <alignment horizontal="right"/>
    </xf>
    <xf numFmtId="0" fontId="372" fillId="41" borderId="111" xfId="6" applyFont="1" applyFill="1" applyBorder="1" applyAlignment="1">
      <alignment horizontal="right"/>
    </xf>
    <xf numFmtId="0" fontId="372" fillId="117" borderId="96" xfId="6" applyFont="1" applyFill="1" applyBorder="1" applyAlignment="1">
      <alignment horizontal="right"/>
    </xf>
    <xf numFmtId="171" fontId="373" fillId="117" borderId="97" xfId="6" applyNumberFormat="1" applyFont="1" applyFill="1" applyBorder="1"/>
    <xf numFmtId="171" fontId="373" fillId="117" borderId="111" xfId="6" applyNumberFormat="1" applyFont="1" applyFill="1" applyBorder="1"/>
    <xf numFmtId="0" fontId="372" fillId="117" borderId="115" xfId="6" applyFont="1" applyFill="1" applyBorder="1" applyAlignment="1">
      <alignment horizontal="right"/>
    </xf>
    <xf numFmtId="0" fontId="372" fillId="41" borderId="121" xfId="6" applyFont="1" applyFill="1" applyBorder="1" applyAlignment="1">
      <alignment horizontal="right"/>
    </xf>
    <xf numFmtId="0" fontId="372" fillId="41" borderId="122" xfId="6" applyFont="1" applyFill="1" applyBorder="1" applyAlignment="1">
      <alignment horizontal="right"/>
    </xf>
    <xf numFmtId="0" fontId="375" fillId="7" borderId="113" xfId="6" applyFont="1" applyFill="1" applyBorder="1" applyAlignment="1">
      <alignment horizontal="center"/>
    </xf>
    <xf numFmtId="0" fontId="375" fillId="7" borderId="115" xfId="6" applyFont="1" applyFill="1" applyBorder="1" applyAlignment="1">
      <alignment horizontal="center"/>
    </xf>
    <xf numFmtId="0" fontId="372" fillId="41" borderId="115" xfId="6" applyFont="1" applyFill="1" applyBorder="1" applyAlignment="1">
      <alignment horizontal="right"/>
    </xf>
    <xf numFmtId="172" fontId="373" fillId="117" borderId="97" xfId="6" applyNumberFormat="1" applyFont="1" applyFill="1" applyBorder="1"/>
    <xf numFmtId="172" fontId="373" fillId="117" borderId="111" xfId="6" applyNumberFormat="1" applyFont="1" applyFill="1" applyBorder="1"/>
    <xf numFmtId="172" fontId="359" fillId="7" borderId="113" xfId="6" applyNumberFormat="1" applyFont="1" applyFill="1" applyBorder="1"/>
    <xf numFmtId="0" fontId="371" fillId="116" borderId="97" xfId="6" applyFont="1" applyFill="1" applyBorder="1"/>
    <xf numFmtId="0" fontId="371" fillId="116" borderId="111" xfId="6" applyFont="1" applyFill="1" applyBorder="1"/>
    <xf numFmtId="0" fontId="371" fillId="116" borderId="121" xfId="6" applyFont="1" applyFill="1" applyBorder="1"/>
    <xf numFmtId="0" fontId="371" fillId="116" borderId="122" xfId="6" applyFont="1" applyFill="1" applyBorder="1"/>
    <xf numFmtId="0" fontId="372" fillId="41" borderId="96" xfId="6" applyFont="1" applyFill="1" applyBorder="1" applyAlignment="1">
      <alignment horizontal="right"/>
    </xf>
    <xf numFmtId="0" fontId="371" fillId="116" borderId="123" xfId="6" applyFont="1" applyFill="1" applyBorder="1"/>
    <xf numFmtId="0" fontId="371" fillId="116" borderId="124" xfId="6" applyFont="1" applyFill="1" applyBorder="1"/>
    <xf numFmtId="0" fontId="9" fillId="40" borderId="125" xfId="6" applyFont="1" applyFill="1" applyBorder="1" applyAlignment="1">
      <alignment horizontal="center"/>
    </xf>
    <xf numFmtId="0" fontId="375" fillId="7" borderId="126" xfId="6" applyFont="1" applyFill="1" applyBorder="1" applyAlignment="1">
      <alignment horizontal="center"/>
    </xf>
    <xf numFmtId="9" fontId="375" fillId="7" borderId="126" xfId="2" applyFont="1" applyFill="1" applyBorder="1" applyAlignment="1">
      <alignment horizontal="center" vertical="center"/>
    </xf>
    <xf numFmtId="9" fontId="374" fillId="115" borderId="126" xfId="2" applyFont="1" applyFill="1" applyBorder="1" applyAlignment="1">
      <alignment horizontal="center" vertical="center"/>
    </xf>
    <xf numFmtId="0" fontId="375" fillId="40" borderId="126" xfId="6" applyFont="1" applyFill="1" applyBorder="1" applyAlignment="1">
      <alignment horizontal="center"/>
    </xf>
    <xf numFmtId="173" fontId="359" fillId="7" borderId="126" xfId="6" applyNumberFormat="1" applyFont="1" applyFill="1" applyBorder="1" applyAlignment="1">
      <alignment horizontal="center"/>
    </xf>
    <xf numFmtId="0" fontId="372" fillId="41" borderId="127" xfId="6" applyFont="1" applyFill="1" applyBorder="1" applyAlignment="1">
      <alignment horizontal="right"/>
    </xf>
    <xf numFmtId="0" fontId="372" fillId="41" borderId="128" xfId="6" applyFont="1" applyFill="1" applyBorder="1" applyAlignment="1">
      <alignment horizontal="right"/>
    </xf>
    <xf numFmtId="0" fontId="372" fillId="41" borderId="129" xfId="6" applyFont="1" applyFill="1" applyBorder="1" applyAlignment="1">
      <alignment horizontal="right"/>
    </xf>
    <xf numFmtId="171" fontId="359" fillId="7" borderId="130" xfId="6" applyNumberFormat="1" applyFont="1" applyFill="1" applyBorder="1" applyAlignment="1">
      <alignment horizontal="center" wrapText="1"/>
    </xf>
    <xf numFmtId="171" fontId="373" fillId="41" borderId="131" xfId="6" applyNumberFormat="1" applyFont="1" applyFill="1" applyBorder="1"/>
    <xf numFmtId="171" fontId="373" fillId="41" borderId="132" xfId="6" applyNumberFormat="1" applyFont="1" applyFill="1" applyBorder="1"/>
    <xf numFmtId="9" fontId="375" fillId="7" borderId="130" xfId="2" applyFont="1" applyFill="1" applyBorder="1" applyAlignment="1">
      <alignment horizontal="right" vertical="center"/>
    </xf>
    <xf numFmtId="9" fontId="374" fillId="115" borderId="130" xfId="2" applyFont="1" applyFill="1" applyBorder="1" applyAlignment="1">
      <alignment horizontal="right" vertical="center"/>
    </xf>
    <xf numFmtId="0" fontId="372" fillId="41" borderId="133" xfId="6" applyFont="1" applyFill="1" applyBorder="1" applyAlignment="1">
      <alignment horizontal="right"/>
    </xf>
    <xf numFmtId="172" fontId="359" fillId="7" borderId="130" xfId="6" applyNumberFormat="1" applyFont="1" applyFill="1" applyBorder="1"/>
    <xf numFmtId="0" fontId="371" fillId="116" borderId="96" xfId="6" applyFont="1" applyFill="1" applyBorder="1"/>
    <xf numFmtId="0" fontId="3" fillId="5" borderId="130" xfId="0" applyFont="1" applyFill="1" applyBorder="1"/>
    <xf numFmtId="0" fontId="3" fillId="3" borderId="130" xfId="0" applyFont="1" applyFill="1" applyBorder="1"/>
    <xf numFmtId="9" fontId="0" fillId="0" borderId="130" xfId="2" applyFont="1" applyBorder="1"/>
    <xf numFmtId="0" fontId="0" fillId="0" borderId="130" xfId="0" applyBorder="1"/>
    <xf numFmtId="168" fontId="9" fillId="8" borderId="130" xfId="1" applyNumberFormat="1" applyFont="1" applyFill="1" applyBorder="1" applyAlignment="1">
      <alignment vertical="center"/>
    </xf>
    <xf numFmtId="43" fontId="0" fillId="0" borderId="130" xfId="0" applyNumberFormat="1" applyBorder="1"/>
    <xf numFmtId="9" fontId="356" fillId="121" borderId="130" xfId="2" applyFont="1" applyFill="1" applyBorder="1" applyAlignment="1">
      <alignment vertical="center"/>
    </xf>
    <xf numFmtId="9" fontId="377" fillId="121" borderId="130" xfId="2" applyFont="1" applyFill="1" applyBorder="1" applyAlignment="1">
      <alignment vertical="center"/>
    </xf>
    <xf numFmtId="168" fontId="356" fillId="121" borderId="130" xfId="1" applyNumberFormat="1" applyFont="1" applyFill="1" applyBorder="1" applyAlignment="1">
      <alignment vertical="center"/>
    </xf>
    <xf numFmtId="168" fontId="377" fillId="121" borderId="130" xfId="1" applyNumberFormat="1" applyFont="1" applyFill="1" applyBorder="1" applyAlignment="1">
      <alignment vertical="center"/>
    </xf>
    <xf numFmtId="166" fontId="350" fillId="7" borderId="130" xfId="1" applyNumberFormat="1" applyFont="1" applyFill="1" applyBorder="1"/>
    <xf numFmtId="167" fontId="350" fillId="7" borderId="130" xfId="1" applyNumberFormat="1" applyFont="1" applyFill="1" applyBorder="1"/>
    <xf numFmtId="167" fontId="350" fillId="40" borderId="130" xfId="1" applyNumberFormat="1" applyFont="1" applyFill="1" applyBorder="1"/>
    <xf numFmtId="43" fontId="0" fillId="0" borderId="130" xfId="1" applyFont="1" applyBorder="1"/>
    <xf numFmtId="166" fontId="9" fillId="7" borderId="130" xfId="1" applyNumberFormat="1" applyFont="1" applyFill="1" applyBorder="1"/>
    <xf numFmtId="167" fontId="9" fillId="7" borderId="130" xfId="1" applyNumberFormat="1" applyFont="1" applyFill="1" applyBorder="1"/>
    <xf numFmtId="9" fontId="9" fillId="8" borderId="130" xfId="2" applyFont="1" applyFill="1" applyBorder="1" applyAlignment="1">
      <alignment vertical="center"/>
    </xf>
    <xf numFmtId="164" fontId="356" fillId="121" borderId="130" xfId="2" applyNumberFormat="1" applyFont="1" applyFill="1" applyBorder="1" applyAlignment="1">
      <alignment vertical="center"/>
    </xf>
    <xf numFmtId="164" fontId="377" fillId="121" borderId="130" xfId="2" applyNumberFormat="1" applyFont="1" applyFill="1" applyBorder="1" applyAlignment="1">
      <alignment vertical="center"/>
    </xf>
    <xf numFmtId="167" fontId="9" fillId="40" borderId="130" xfId="1" applyNumberFormat="1" applyFont="1" applyFill="1" applyBorder="1"/>
    <xf numFmtId="167" fontId="9" fillId="129" borderId="130" xfId="1" applyNumberFormat="1" applyFont="1" applyFill="1" applyBorder="1"/>
    <xf numFmtId="0" fontId="356" fillId="7" borderId="130" xfId="0" applyFont="1" applyFill="1" applyBorder="1" applyAlignment="1">
      <alignment horizontal="center" vertical="center"/>
    </xf>
    <xf numFmtId="3" fontId="9" fillId="7" borderId="130" xfId="0" applyNumberFormat="1" applyFont="1" applyFill="1" applyBorder="1" applyAlignment="1">
      <alignment vertical="center"/>
    </xf>
    <xf numFmtId="0" fontId="9" fillId="7" borderId="130" xfId="0" applyFont="1" applyFill="1" applyBorder="1" applyAlignment="1">
      <alignment horizontal="center" vertical="center" wrapText="1"/>
    </xf>
    <xf numFmtId="0" fontId="9" fillId="7" borderId="130" xfId="0" applyFont="1" applyFill="1" applyBorder="1" applyAlignment="1">
      <alignment horizontal="center" vertical="center"/>
    </xf>
    <xf numFmtId="3" fontId="356" fillId="7" borderId="130" xfId="0" applyNumberFormat="1" applyFont="1" applyFill="1" applyBorder="1" applyAlignment="1">
      <alignment vertical="center"/>
    </xf>
    <xf numFmtId="0" fontId="356" fillId="113" borderId="130" xfId="0" applyFont="1" applyFill="1" applyBorder="1" applyAlignment="1">
      <alignment horizontal="center" vertical="center"/>
    </xf>
    <xf numFmtId="3" fontId="356" fillId="113" borderId="130" xfId="0" applyNumberFormat="1" applyFont="1" applyFill="1" applyBorder="1" applyAlignment="1">
      <alignment vertical="center"/>
    </xf>
    <xf numFmtId="3" fontId="0" fillId="0" borderId="130" xfId="0" applyNumberFormat="1" applyBorder="1"/>
    <xf numFmtId="168" fontId="356" fillId="7" borderId="130" xfId="1" applyNumberFormat="1" applyFont="1" applyFill="1" applyBorder="1" applyAlignment="1">
      <alignment vertical="center"/>
    </xf>
    <xf numFmtId="170" fontId="362" fillId="0" borderId="130" xfId="2341" applyNumberFormat="1" applyFont="1" applyBorder="1" applyAlignment="1">
      <alignment vertical="center"/>
    </xf>
    <xf numFmtId="0" fontId="401" fillId="7" borderId="0" xfId="0" applyFont="1" applyFill="1" applyAlignment="1">
      <alignment vertical="center"/>
    </xf>
    <xf numFmtId="0" fontId="357" fillId="105" borderId="130" xfId="0" applyFont="1" applyFill="1" applyBorder="1" applyAlignment="1">
      <alignment horizontal="center" vertical="center" wrapText="1"/>
    </xf>
    <xf numFmtId="0" fontId="356" fillId="7" borderId="130" xfId="0" quotePrefix="1" applyFont="1" applyFill="1" applyBorder="1" applyAlignment="1">
      <alignment horizontal="left" vertical="center"/>
    </xf>
    <xf numFmtId="3" fontId="356" fillId="0" borderId="130" xfId="0" applyNumberFormat="1" applyFont="1" applyBorder="1" applyAlignment="1">
      <alignment vertical="center"/>
    </xf>
    <xf numFmtId="164" fontId="366" fillId="7" borderId="0" xfId="2" applyNumberFormat="1" applyFont="1" applyFill="1" applyAlignment="1">
      <alignment horizontal="center" vertical="center"/>
    </xf>
    <xf numFmtId="0" fontId="9" fillId="114" borderId="130" xfId="0" applyFont="1" applyFill="1" applyBorder="1" applyAlignment="1">
      <alignment horizontal="center" vertical="center"/>
    </xf>
    <xf numFmtId="164" fontId="366" fillId="7" borderId="134" xfId="2" applyNumberFormat="1" applyFont="1" applyFill="1" applyBorder="1" applyAlignment="1">
      <alignment horizontal="center" vertical="center"/>
    </xf>
    <xf numFmtId="168" fontId="0" fillId="0" borderId="0" xfId="57190" applyNumberFormat="1" applyFont="1"/>
    <xf numFmtId="168" fontId="9" fillId="7" borderId="130" xfId="57190" applyNumberFormat="1" applyFont="1" applyFill="1" applyBorder="1" applyAlignment="1">
      <alignment horizontal="center" vertical="center"/>
    </xf>
    <xf numFmtId="0" fontId="402" fillId="0" borderId="0" xfId="0" applyFont="1"/>
    <xf numFmtId="165" fontId="0" fillId="0" borderId="0" xfId="0" applyNumberFormat="1"/>
    <xf numFmtId="9" fontId="1" fillId="0" borderId="0" xfId="2"/>
    <xf numFmtId="171" fontId="373" fillId="115" borderId="25" xfId="6" applyNumberFormat="1" applyFont="1" applyFill="1" applyBorder="1"/>
    <xf numFmtId="171" fontId="373" fillId="115" borderId="62" xfId="6" applyNumberFormat="1" applyFont="1" applyFill="1" applyBorder="1"/>
    <xf numFmtId="171" fontId="373" fillId="7" borderId="25" xfId="6" applyNumberFormat="1" applyFont="1" applyFill="1" applyBorder="1"/>
    <xf numFmtId="171" fontId="356" fillId="7" borderId="0" xfId="0" applyNumberFormat="1" applyFont="1" applyFill="1"/>
    <xf numFmtId="309" fontId="25" fillId="130" borderId="135" xfId="0" applyNumberFormat="1" applyFont="1" applyFill="1" applyBorder="1" applyAlignment="1">
      <alignment horizontal="right"/>
    </xf>
    <xf numFmtId="309" fontId="25" fillId="0" borderId="135" xfId="0" applyNumberFormat="1" applyFont="1" applyBorder="1" applyAlignment="1">
      <alignment horizontal="right"/>
    </xf>
    <xf numFmtId="4" fontId="25" fillId="0" borderId="135" xfId="0" applyNumberFormat="1" applyFont="1" applyBorder="1" applyAlignment="1">
      <alignment horizontal="right"/>
    </xf>
    <xf numFmtId="4" fontId="25" fillId="130" borderId="135" xfId="0" applyNumberFormat="1" applyFont="1" applyFill="1" applyBorder="1" applyAlignment="1">
      <alignment horizontal="right"/>
    </xf>
    <xf numFmtId="0" fontId="372" fillId="7" borderId="115" xfId="6" applyFont="1" applyFill="1" applyBorder="1" applyAlignment="1">
      <alignment horizontal="right"/>
    </xf>
    <xf numFmtId="4" fontId="25" fillId="7" borderId="135" xfId="0" applyNumberFormat="1" applyFont="1" applyFill="1" applyBorder="1" applyAlignment="1">
      <alignment horizontal="right"/>
    </xf>
    <xf numFmtId="164" fontId="375" fillId="7" borderId="0" xfId="2" applyNumberFormat="1" applyFont="1" applyFill="1" applyAlignment="1">
      <alignment horizontal="right" vertical="center"/>
    </xf>
    <xf numFmtId="10" fontId="375" fillId="7" borderId="0" xfId="2" applyNumberFormat="1" applyFont="1" applyFill="1" applyAlignment="1">
      <alignment horizontal="right" vertical="center"/>
    </xf>
    <xf numFmtId="172" fontId="356" fillId="0" borderId="0" xfId="0" applyNumberFormat="1" applyFont="1"/>
    <xf numFmtId="171" fontId="374" fillId="118" borderId="0" xfId="6" applyNumberFormat="1" applyFont="1" applyFill="1" applyAlignment="1">
      <alignment horizontal="center" vertical="center"/>
    </xf>
    <xf numFmtId="0" fontId="9" fillId="0" borderId="114" xfId="0" applyFont="1" applyBorder="1" applyAlignment="1">
      <alignment horizontal="center" vertical="center"/>
    </xf>
    <xf numFmtId="0" fontId="0" fillId="0" borderId="113" xfId="0" applyBorder="1"/>
    <xf numFmtId="0" fontId="9" fillId="0" borderId="110" xfId="0" applyFont="1" applyBorder="1" applyAlignment="1">
      <alignment horizontal="center" vertical="center"/>
    </xf>
    <xf numFmtId="0" fontId="0" fillId="0" borderId="111" xfId="0" applyBorder="1"/>
    <xf numFmtId="0" fontId="356" fillId="121" borderId="114" xfId="0" applyFont="1" applyFill="1" applyBorder="1" applyAlignment="1">
      <alignment horizontal="center" vertical="center"/>
    </xf>
    <xf numFmtId="0" fontId="0" fillId="0" borderId="61" xfId="0" applyBorder="1"/>
    <xf numFmtId="0" fontId="356" fillId="108" borderId="114" xfId="0" applyFont="1" applyFill="1" applyBorder="1" applyAlignment="1">
      <alignment horizontal="center" vertical="center"/>
    </xf>
    <xf numFmtId="0" fontId="9" fillId="107" borderId="114" xfId="0" applyFont="1" applyFill="1" applyBorder="1" applyAlignment="1">
      <alignment horizontal="center" vertical="center"/>
    </xf>
    <xf numFmtId="0" fontId="0" fillId="0" borderId="115" xfId="0" applyBorder="1"/>
    <xf numFmtId="0" fontId="0" fillId="0" borderId="62" xfId="0" applyBorder="1"/>
    <xf numFmtId="0" fontId="356" fillId="121" borderId="110" xfId="0" applyFont="1" applyFill="1" applyBorder="1" applyAlignment="1">
      <alignment horizontal="center" vertical="center"/>
    </xf>
    <xf numFmtId="0" fontId="356" fillId="107" borderId="114" xfId="0" applyFont="1" applyFill="1" applyBorder="1" applyAlignment="1">
      <alignment horizontal="center" vertical="center"/>
    </xf>
    <xf numFmtId="0" fontId="0" fillId="0" borderId="112" xfId="0" applyBorder="1"/>
    <xf numFmtId="0" fontId="356" fillId="8" borderId="114" xfId="0" applyFont="1" applyFill="1" applyBorder="1" applyAlignment="1">
      <alignment horizontal="center" vertical="center"/>
    </xf>
    <xf numFmtId="0" fontId="9" fillId="0" borderId="114" xfId="0" applyFont="1" applyBorder="1" applyAlignment="1">
      <alignment horizontal="center"/>
    </xf>
    <xf numFmtId="0" fontId="356" fillId="108" borderId="110" xfId="0" applyFont="1" applyFill="1" applyBorder="1" applyAlignment="1">
      <alignment horizontal="center" vertical="center"/>
    </xf>
    <xf numFmtId="177" fontId="9" fillId="127" borderId="114" xfId="0" applyNumberFormat="1" applyFont="1" applyFill="1" applyBorder="1" applyAlignment="1">
      <alignment horizontal="center" vertical="center" wrapText="1"/>
    </xf>
    <xf numFmtId="0" fontId="376" fillId="7" borderId="114" xfId="0" applyFont="1" applyFill="1" applyBorder="1" applyAlignment="1">
      <alignment horizontal="center" vertical="center"/>
    </xf>
    <xf numFmtId="0" fontId="357" fillId="106" borderId="114" xfId="0" applyFont="1" applyFill="1" applyBorder="1" applyAlignment="1">
      <alignment horizontal="center" vertical="center"/>
    </xf>
    <xf numFmtId="0" fontId="9" fillId="108" borderId="114" xfId="0" applyFont="1" applyFill="1" applyBorder="1" applyAlignment="1">
      <alignment horizontal="center" vertical="center"/>
    </xf>
    <xf numFmtId="0" fontId="356" fillId="0" borderId="114" xfId="0" applyFont="1" applyBorder="1" applyAlignment="1">
      <alignment horizontal="center" vertical="center"/>
    </xf>
    <xf numFmtId="0" fontId="0" fillId="0" borderId="92" xfId="0" applyBorder="1"/>
    <xf numFmtId="0" fontId="9" fillId="7" borderId="114" xfId="0" applyFont="1" applyFill="1" applyBorder="1" applyAlignment="1">
      <alignment horizontal="center"/>
    </xf>
    <xf numFmtId="0" fontId="350" fillId="7" borderId="114" xfId="0" applyFont="1" applyFill="1" applyBorder="1" applyAlignment="1">
      <alignment horizontal="center" vertical="center"/>
    </xf>
    <xf numFmtId="0" fontId="377" fillId="107" borderId="114" xfId="0" applyFont="1" applyFill="1" applyBorder="1" applyAlignment="1">
      <alignment horizontal="center" vertical="center"/>
    </xf>
    <xf numFmtId="0" fontId="350" fillId="0" borderId="114" xfId="0" applyFont="1" applyBorder="1" applyAlignment="1">
      <alignment horizontal="center" vertical="center"/>
    </xf>
    <xf numFmtId="0" fontId="9" fillId="129" borderId="114" xfId="0" applyFont="1" applyFill="1" applyBorder="1" applyAlignment="1">
      <alignment horizontal="center" vertical="center"/>
    </xf>
    <xf numFmtId="0" fontId="356" fillId="128" borderId="114" xfId="0" applyFont="1" applyFill="1" applyBorder="1" applyAlignment="1">
      <alignment horizontal="center" vertical="center"/>
    </xf>
    <xf numFmtId="0" fontId="3" fillId="119" borderId="114" xfId="0" applyFont="1" applyFill="1" applyBorder="1" applyAlignment="1">
      <alignment horizontal="center"/>
    </xf>
    <xf numFmtId="0" fontId="356" fillId="111" borderId="25" xfId="0" applyFont="1" applyFill="1" applyBorder="1" applyAlignment="1">
      <alignment horizontal="center" vertical="center"/>
    </xf>
    <xf numFmtId="0" fontId="0" fillId="0" borderId="25" xfId="0" applyBorder="1"/>
    <xf numFmtId="9" fontId="400" fillId="7" borderId="78" xfId="2" applyFont="1" applyFill="1" applyBorder="1" applyAlignment="1">
      <alignment horizontal="center" vertical="center"/>
    </xf>
    <xf numFmtId="0" fontId="0" fillId="0" borderId="77" xfId="0" applyBorder="1"/>
    <xf numFmtId="0" fontId="356" fillId="7" borderId="110" xfId="0" applyFont="1" applyFill="1" applyBorder="1" applyAlignment="1">
      <alignment horizontal="center" vertical="center"/>
    </xf>
    <xf numFmtId="17" fontId="357" fillId="106" borderId="114" xfId="0" applyNumberFormat="1" applyFont="1" applyFill="1" applyBorder="1" applyAlignment="1">
      <alignment horizontal="center" vertical="center"/>
    </xf>
    <xf numFmtId="17" fontId="357" fillId="106" borderId="114" xfId="0" quotePrefix="1" applyNumberFormat="1" applyFont="1" applyFill="1" applyBorder="1" applyAlignment="1">
      <alignment horizontal="center" vertical="center"/>
    </xf>
    <xf numFmtId="0" fontId="356" fillId="7" borderId="114" xfId="0" applyFont="1" applyFill="1" applyBorder="1" applyAlignment="1">
      <alignment horizontal="center" vertical="center"/>
    </xf>
    <xf numFmtId="17" fontId="357" fillId="106" borderId="117" xfId="0" applyNumberFormat="1" applyFont="1" applyFill="1" applyBorder="1" applyAlignment="1">
      <alignment horizontal="center" vertical="center"/>
    </xf>
    <xf numFmtId="0" fontId="0" fillId="0" borderId="63" xfId="0" applyBorder="1"/>
    <xf numFmtId="0" fontId="0" fillId="0" borderId="64" xfId="0" applyBorder="1"/>
    <xf numFmtId="0" fontId="356" fillId="7" borderId="116" xfId="0" applyFont="1" applyFill="1" applyBorder="1" applyAlignment="1">
      <alignment horizontal="center" vertical="center"/>
    </xf>
    <xf numFmtId="0" fontId="0" fillId="0" borderId="68" xfId="0" applyBorder="1"/>
    <xf numFmtId="17" fontId="357" fillId="106" borderId="118" xfId="0" applyNumberFormat="1" applyFont="1" applyFill="1" applyBorder="1" applyAlignment="1">
      <alignment horizontal="center" vertical="center"/>
    </xf>
    <xf numFmtId="0" fontId="0" fillId="0" borderId="65" xfId="0" applyBorder="1"/>
    <xf numFmtId="17" fontId="357" fillId="105" borderId="114" xfId="0" quotePrefix="1" applyNumberFormat="1" applyFont="1" applyFill="1" applyBorder="1" applyAlignment="1">
      <alignment horizontal="center" vertical="center"/>
    </xf>
    <xf numFmtId="0" fontId="0" fillId="0" borderId="66" xfId="0" applyBorder="1"/>
    <xf numFmtId="17" fontId="357" fillId="106" borderId="119" xfId="0" applyNumberFormat="1" applyFont="1" applyFill="1" applyBorder="1" applyAlignment="1">
      <alignment horizontal="center" vertical="center"/>
    </xf>
    <xf numFmtId="0" fontId="0" fillId="0" borderId="67" xfId="0" applyBorder="1"/>
  </cellXfs>
  <cellStyles count="57191">
    <cellStyle name="_x0001_" xfId="29251" xr:uid="{00000000-0005-0000-0000-000043720000}"/>
    <cellStyle name="          _x000d__x000a_shell=progman.exe_x000d__x000a_m" xfId="29252" xr:uid="{00000000-0005-0000-0000-000044720000}"/>
    <cellStyle name="_x000a_386grabber=M" xfId="54887" xr:uid="{00000000-0005-0000-0000-000067D60000}"/>
    <cellStyle name="%" xfId="9" xr:uid="{00000000-0005-0000-0000-000009000000}"/>
    <cellStyle name="% 2" xfId="54888" xr:uid="{00000000-0005-0000-0000-000068D60000}"/>
    <cellStyle name="% 2 2" xfId="56938" xr:uid="{00000000-0005-0000-0000-00006ADE0000}"/>
    <cellStyle name="% 3" xfId="54850" xr:uid="{00000000-0005-0000-0000-000042D60000}"/>
    <cellStyle name="% 4" xfId="54851" xr:uid="{00000000-0005-0000-0000-000043D60000}"/>
    <cellStyle name="%_Avatar_AD2 12 Existing Projects_2010.09.13 Full (Sent to Client) v3" xfId="54889" xr:uid="{00000000-0005-0000-0000-000069D60000}"/>
    <cellStyle name="%_Comps" xfId="54890" xr:uid="{00000000-0005-0000-0000-00006AD60000}"/>
    <cellStyle name="%_Factset" xfId="54891" xr:uid="{00000000-0005-0000-0000-00006BD60000}"/>
    <cellStyle name="%_Seller's Case (Revised)" xfId="54892" xr:uid="{00000000-0005-0000-0000-00006CD60000}"/>
    <cellStyle name="%_Snowball Model 012105" xfId="54893" xr:uid="{00000000-0005-0000-0000-00006DD60000}"/>
    <cellStyle name="%_Sterling Model Apr-30-2003" xfId="54894" xr:uid="{00000000-0005-0000-0000-00006ED60000}"/>
    <cellStyle name="%_Universe DDM 011005" xfId="54895" xr:uid="{00000000-0005-0000-0000-00006FD60000}"/>
    <cellStyle name="%0" xfId="54896" xr:uid="{00000000-0005-0000-0000-000070D60000}"/>
    <cellStyle name="%01" xfId="54897" xr:uid="{00000000-0005-0000-0000-000071D60000}"/>
    <cellStyle name="%1" xfId="54898" xr:uid="{00000000-0005-0000-0000-000072D60000}"/>
    <cellStyle name="%1#" xfId="54899" xr:uid="{00000000-0005-0000-0000-000073D60000}"/>
    <cellStyle name="%2" xfId="54900" xr:uid="{00000000-0005-0000-0000-000074D60000}"/>
    <cellStyle name="&amp;1" xfId="54901" xr:uid="{00000000-0005-0000-0000-000075D60000}"/>
    <cellStyle name=",." xfId="29253" xr:uid="{00000000-0005-0000-0000-000045720000}"/>
    <cellStyle name="､@ｯ・AP" xfId="29254" xr:uid="{00000000-0005-0000-0000-000046720000}"/>
    <cellStyle name="､@ｯ・AR" xfId="29255" xr:uid="{00000000-0005-0000-0000-000047720000}"/>
    <cellStyle name="､@ｯ・FROM-11" xfId="29256" xr:uid="{00000000-0005-0000-0000-000048720000}"/>
    <cellStyle name="､@ｯ・GROUP" xfId="29257" xr:uid="{00000000-0005-0000-0000-000049720000}"/>
    <cellStyle name="､@ｯ・INVESTMENT" xfId="29258" xr:uid="{00000000-0005-0000-0000-00004A720000}"/>
    <cellStyle name="､@ｯ・LAND &amp; BLDG" xfId="29259" xr:uid="{00000000-0005-0000-0000-00004B720000}"/>
    <cellStyle name="､@ｯ・MACHINERY &amp; EQUIPMENT" xfId="29260" xr:uid="{00000000-0005-0000-0000-00004C720000}"/>
    <cellStyle name="､@ｯ・OTHER ASSETS" xfId="29261" xr:uid="{00000000-0005-0000-0000-00004D720000}"/>
    <cellStyle name="､@ｯ・OTHER LIABILITIES" xfId="29262" xr:uid="{00000000-0005-0000-0000-00004E720000}"/>
    <cellStyle name="." xfId="29263" xr:uid="{00000000-0005-0000-0000-00004F720000}"/>
    <cellStyle name="?" xfId="54902" xr:uid="{00000000-0005-0000-0000-000076D60000}"/>
    <cellStyle name="? BP" xfId="54903" xr:uid="{00000000-0005-0000-0000-000077D60000}"/>
    <cellStyle name="? JY" xfId="54904" xr:uid="{00000000-0005-0000-0000-000078D60000}"/>
    <cellStyle name="??" xfId="10" xr:uid="{00000000-0005-0000-0000-00000A000000}"/>
    <cellStyle name="?? - Style1" xfId="29264" xr:uid="{00000000-0005-0000-0000-000050720000}"/>
    <cellStyle name="?? ?? ?????_Dep.&amp; Prepaid as of Dec. 04." xfId="54905" xr:uid="{00000000-0005-0000-0000-000079D60000}"/>
    <cellStyle name="?? [0.00]_Book2 ??? 2" xfId="29265" xr:uid="{00000000-0005-0000-0000-000051720000}"/>
    <cellStyle name="?? [0]" xfId="29266" xr:uid="{00000000-0005-0000-0000-000052720000}"/>
    <cellStyle name="?? [0] - Style2" xfId="29267" xr:uid="{00000000-0005-0000-0000-000053720000}"/>
    <cellStyle name="?? [0]_01??" xfId="11" xr:uid="{00000000-0005-0000-0000-00000B000000}"/>
    <cellStyle name="?? 1" xfId="54906" xr:uid="{00000000-0005-0000-0000-00007AD60000}"/>
    <cellStyle name="?? 10" xfId="12" xr:uid="{00000000-0005-0000-0000-00000C000000}"/>
    <cellStyle name="?? 10 2" xfId="54595" xr:uid="{00000000-0005-0000-0000-000043D50000}"/>
    <cellStyle name="?? 10 2 2" xfId="54907" xr:uid="{00000000-0005-0000-0000-00007BD60000}"/>
    <cellStyle name="?? 10 2 3" xfId="54908" xr:uid="{00000000-0005-0000-0000-00007CD60000}"/>
    <cellStyle name="?? 10 2 4" xfId="54909" xr:uid="{00000000-0005-0000-0000-00007DD60000}"/>
    <cellStyle name="?? 10 2 5" xfId="54910" xr:uid="{00000000-0005-0000-0000-00007ED60000}"/>
    <cellStyle name="?? 10 3" xfId="54911" xr:uid="{00000000-0005-0000-0000-00007FD60000}"/>
    <cellStyle name="?? 10 3 2" xfId="54912" xr:uid="{00000000-0005-0000-0000-000080D60000}"/>
    <cellStyle name="?? 10 3 3" xfId="54913" xr:uid="{00000000-0005-0000-0000-000081D60000}"/>
    <cellStyle name="?? 10 3 4" xfId="54914" xr:uid="{00000000-0005-0000-0000-000082D60000}"/>
    <cellStyle name="?? 10 3 5" xfId="54915" xr:uid="{00000000-0005-0000-0000-000083D60000}"/>
    <cellStyle name="?? 10 4" xfId="54916" xr:uid="{00000000-0005-0000-0000-000084D60000}"/>
    <cellStyle name="?? 10 4 2" xfId="54917" xr:uid="{00000000-0005-0000-0000-000085D60000}"/>
    <cellStyle name="?? 10 4 3" xfId="54918" xr:uid="{00000000-0005-0000-0000-000086D60000}"/>
    <cellStyle name="?? 10 4 4" xfId="54919" xr:uid="{00000000-0005-0000-0000-000087D60000}"/>
    <cellStyle name="?? 10 4 5" xfId="54920" xr:uid="{00000000-0005-0000-0000-000088D60000}"/>
    <cellStyle name="?? 10 5" xfId="54921" xr:uid="{00000000-0005-0000-0000-000089D60000}"/>
    <cellStyle name="?? 11" xfId="13" xr:uid="{00000000-0005-0000-0000-00000D000000}"/>
    <cellStyle name="?? 11 2" xfId="54596" xr:uid="{00000000-0005-0000-0000-000044D50000}"/>
    <cellStyle name="?? 11 2 2" xfId="54922" xr:uid="{00000000-0005-0000-0000-00008AD60000}"/>
    <cellStyle name="?? 11 2 3" xfId="54923" xr:uid="{00000000-0005-0000-0000-00008BD60000}"/>
    <cellStyle name="?? 11 2 4" xfId="54924" xr:uid="{00000000-0005-0000-0000-00008CD60000}"/>
    <cellStyle name="?? 11 2 5" xfId="54925" xr:uid="{00000000-0005-0000-0000-00008DD60000}"/>
    <cellStyle name="?? 11 3" xfId="54926" xr:uid="{00000000-0005-0000-0000-00008ED60000}"/>
    <cellStyle name="?? 11 3 2" xfId="54927" xr:uid="{00000000-0005-0000-0000-00008FD60000}"/>
    <cellStyle name="?? 11 3 3" xfId="54928" xr:uid="{00000000-0005-0000-0000-000090D60000}"/>
    <cellStyle name="?? 11 3 4" xfId="54929" xr:uid="{00000000-0005-0000-0000-000091D60000}"/>
    <cellStyle name="?? 11 3 5" xfId="54930" xr:uid="{00000000-0005-0000-0000-000092D60000}"/>
    <cellStyle name="?? 11 4" xfId="54931" xr:uid="{00000000-0005-0000-0000-000093D60000}"/>
    <cellStyle name="?? 11 4 2" xfId="54932" xr:uid="{00000000-0005-0000-0000-000094D60000}"/>
    <cellStyle name="?? 11 4 3" xfId="54933" xr:uid="{00000000-0005-0000-0000-000095D60000}"/>
    <cellStyle name="?? 11 4 4" xfId="54934" xr:uid="{00000000-0005-0000-0000-000096D60000}"/>
    <cellStyle name="?? 11 4 5" xfId="54935" xr:uid="{00000000-0005-0000-0000-000097D60000}"/>
    <cellStyle name="?? 11 5" xfId="54936" xr:uid="{00000000-0005-0000-0000-000098D60000}"/>
    <cellStyle name="?? 12" xfId="14" xr:uid="{00000000-0005-0000-0000-00000E000000}"/>
    <cellStyle name="?? 12 2" xfId="54597" xr:uid="{00000000-0005-0000-0000-000045D50000}"/>
    <cellStyle name="?? 12 2 2" xfId="54937" xr:uid="{00000000-0005-0000-0000-000099D60000}"/>
    <cellStyle name="?? 12 2 3" xfId="54938" xr:uid="{00000000-0005-0000-0000-00009AD60000}"/>
    <cellStyle name="?? 12 2 4" xfId="54939" xr:uid="{00000000-0005-0000-0000-00009BD60000}"/>
    <cellStyle name="?? 12 2 5" xfId="54940" xr:uid="{00000000-0005-0000-0000-00009CD60000}"/>
    <cellStyle name="?? 12 3" xfId="54941" xr:uid="{00000000-0005-0000-0000-00009DD60000}"/>
    <cellStyle name="?? 12 3 2" xfId="54942" xr:uid="{00000000-0005-0000-0000-00009ED60000}"/>
    <cellStyle name="?? 12 3 3" xfId="54943" xr:uid="{00000000-0005-0000-0000-00009FD60000}"/>
    <cellStyle name="?? 12 3 4" xfId="54944" xr:uid="{00000000-0005-0000-0000-0000A0D60000}"/>
    <cellStyle name="?? 12 3 5" xfId="54945" xr:uid="{00000000-0005-0000-0000-0000A1D60000}"/>
    <cellStyle name="?? 12 4" xfId="54946" xr:uid="{00000000-0005-0000-0000-0000A2D60000}"/>
    <cellStyle name="?? 12 4 2" xfId="54947" xr:uid="{00000000-0005-0000-0000-0000A3D60000}"/>
    <cellStyle name="?? 12 4 3" xfId="54948" xr:uid="{00000000-0005-0000-0000-0000A4D60000}"/>
    <cellStyle name="?? 12 4 4" xfId="54949" xr:uid="{00000000-0005-0000-0000-0000A5D60000}"/>
    <cellStyle name="?? 12 4 5" xfId="54950" xr:uid="{00000000-0005-0000-0000-0000A6D60000}"/>
    <cellStyle name="?? 12 5" xfId="54951" xr:uid="{00000000-0005-0000-0000-0000A7D60000}"/>
    <cellStyle name="?? 13" xfId="15" xr:uid="{00000000-0005-0000-0000-00000F000000}"/>
    <cellStyle name="?? 13 2" xfId="54598" xr:uid="{00000000-0005-0000-0000-000046D50000}"/>
    <cellStyle name="?? 13 2 2" xfId="54952" xr:uid="{00000000-0005-0000-0000-0000A8D60000}"/>
    <cellStyle name="?? 13 2 3" xfId="54953" xr:uid="{00000000-0005-0000-0000-0000A9D60000}"/>
    <cellStyle name="?? 13 2 4" xfId="54954" xr:uid="{00000000-0005-0000-0000-0000AAD60000}"/>
    <cellStyle name="?? 13 2 5" xfId="54955" xr:uid="{00000000-0005-0000-0000-0000ABD60000}"/>
    <cellStyle name="?? 13 3" xfId="54956" xr:uid="{00000000-0005-0000-0000-0000ACD60000}"/>
    <cellStyle name="?? 13 3 2" xfId="54957" xr:uid="{00000000-0005-0000-0000-0000ADD60000}"/>
    <cellStyle name="?? 13 3 3" xfId="54958" xr:uid="{00000000-0005-0000-0000-0000AED60000}"/>
    <cellStyle name="?? 13 3 4" xfId="54959" xr:uid="{00000000-0005-0000-0000-0000AFD60000}"/>
    <cellStyle name="?? 13 3 5" xfId="54960" xr:uid="{00000000-0005-0000-0000-0000B0D60000}"/>
    <cellStyle name="?? 13 4" xfId="54961" xr:uid="{00000000-0005-0000-0000-0000B1D60000}"/>
    <cellStyle name="?? 13 4 2" xfId="54962" xr:uid="{00000000-0005-0000-0000-0000B2D60000}"/>
    <cellStyle name="?? 13 4 3" xfId="54963" xr:uid="{00000000-0005-0000-0000-0000B3D60000}"/>
    <cellStyle name="?? 13 4 4" xfId="54964" xr:uid="{00000000-0005-0000-0000-0000B4D60000}"/>
    <cellStyle name="?? 13 4 5" xfId="54965" xr:uid="{00000000-0005-0000-0000-0000B5D60000}"/>
    <cellStyle name="?? 13 5" xfId="54966" xr:uid="{00000000-0005-0000-0000-0000B6D60000}"/>
    <cellStyle name="?? 14" xfId="16" xr:uid="{00000000-0005-0000-0000-000010000000}"/>
    <cellStyle name="?? 14 2" xfId="54599" xr:uid="{00000000-0005-0000-0000-000047D50000}"/>
    <cellStyle name="?? 14 2 2" xfId="54967" xr:uid="{00000000-0005-0000-0000-0000B7D60000}"/>
    <cellStyle name="?? 14 2 3" xfId="54968" xr:uid="{00000000-0005-0000-0000-0000B8D60000}"/>
    <cellStyle name="?? 14 2 4" xfId="54969" xr:uid="{00000000-0005-0000-0000-0000B9D60000}"/>
    <cellStyle name="?? 14 2 5" xfId="54970" xr:uid="{00000000-0005-0000-0000-0000BAD60000}"/>
    <cellStyle name="?? 14 3" xfId="54971" xr:uid="{00000000-0005-0000-0000-0000BBD60000}"/>
    <cellStyle name="?? 14 3 2" xfId="54972" xr:uid="{00000000-0005-0000-0000-0000BCD60000}"/>
    <cellStyle name="?? 14 3 3" xfId="54973" xr:uid="{00000000-0005-0000-0000-0000BDD60000}"/>
    <cellStyle name="?? 14 3 4" xfId="54974" xr:uid="{00000000-0005-0000-0000-0000BED60000}"/>
    <cellStyle name="?? 14 3 5" xfId="54975" xr:uid="{00000000-0005-0000-0000-0000BFD60000}"/>
    <cellStyle name="?? 14 4" xfId="54976" xr:uid="{00000000-0005-0000-0000-0000C0D60000}"/>
    <cellStyle name="?? 14 4 2" xfId="54977" xr:uid="{00000000-0005-0000-0000-0000C1D60000}"/>
    <cellStyle name="?? 14 4 3" xfId="54978" xr:uid="{00000000-0005-0000-0000-0000C2D60000}"/>
    <cellStyle name="?? 14 4 4" xfId="54979" xr:uid="{00000000-0005-0000-0000-0000C3D60000}"/>
    <cellStyle name="?? 14 4 5" xfId="54980" xr:uid="{00000000-0005-0000-0000-0000C4D60000}"/>
    <cellStyle name="?? 14 5" xfId="54981" xr:uid="{00000000-0005-0000-0000-0000C5D60000}"/>
    <cellStyle name="?? 15" xfId="17" xr:uid="{00000000-0005-0000-0000-000011000000}"/>
    <cellStyle name="?? 15 2" xfId="54600" xr:uid="{00000000-0005-0000-0000-000048D50000}"/>
    <cellStyle name="?? 15 2 2" xfId="54982" xr:uid="{00000000-0005-0000-0000-0000C6D60000}"/>
    <cellStyle name="?? 15 2 3" xfId="54983" xr:uid="{00000000-0005-0000-0000-0000C7D60000}"/>
    <cellStyle name="?? 15 2 4" xfId="54984" xr:uid="{00000000-0005-0000-0000-0000C8D60000}"/>
    <cellStyle name="?? 15 2 5" xfId="54985" xr:uid="{00000000-0005-0000-0000-0000C9D60000}"/>
    <cellStyle name="?? 15 3" xfId="54986" xr:uid="{00000000-0005-0000-0000-0000CAD60000}"/>
    <cellStyle name="?? 15 3 2" xfId="54987" xr:uid="{00000000-0005-0000-0000-0000CBD60000}"/>
    <cellStyle name="?? 15 3 3" xfId="54988" xr:uid="{00000000-0005-0000-0000-0000CCD60000}"/>
    <cellStyle name="?? 15 3 4" xfId="54989" xr:uid="{00000000-0005-0000-0000-0000CDD60000}"/>
    <cellStyle name="?? 15 3 5" xfId="54990" xr:uid="{00000000-0005-0000-0000-0000CED60000}"/>
    <cellStyle name="?? 15 4" xfId="54991" xr:uid="{00000000-0005-0000-0000-0000CFD60000}"/>
    <cellStyle name="?? 15 4 2" xfId="54992" xr:uid="{00000000-0005-0000-0000-0000D0D60000}"/>
    <cellStyle name="?? 15 4 3" xfId="54993" xr:uid="{00000000-0005-0000-0000-0000D1D60000}"/>
    <cellStyle name="?? 15 4 4" xfId="54994" xr:uid="{00000000-0005-0000-0000-0000D2D60000}"/>
    <cellStyle name="?? 15 4 5" xfId="54995" xr:uid="{00000000-0005-0000-0000-0000D3D60000}"/>
    <cellStyle name="?? 15 5" xfId="54996" xr:uid="{00000000-0005-0000-0000-0000D4D60000}"/>
    <cellStyle name="?? 16" xfId="29268" xr:uid="{00000000-0005-0000-0000-000054720000}"/>
    <cellStyle name="?? 16 2" xfId="54601" xr:uid="{00000000-0005-0000-0000-000049D50000}"/>
    <cellStyle name="?? 16 3" xfId="54997" xr:uid="{00000000-0005-0000-0000-0000D5D60000}"/>
    <cellStyle name="?? 16 4" xfId="54998" xr:uid="{00000000-0005-0000-0000-0000D6D60000}"/>
    <cellStyle name="?? 16 5" xfId="54999" xr:uid="{00000000-0005-0000-0000-0000D7D60000}"/>
    <cellStyle name="?? 17" xfId="29269" xr:uid="{00000000-0005-0000-0000-000055720000}"/>
    <cellStyle name="?? 17 2" xfId="54602" xr:uid="{00000000-0005-0000-0000-00004AD50000}"/>
    <cellStyle name="?? 17 3" xfId="55000" xr:uid="{00000000-0005-0000-0000-0000D8D60000}"/>
    <cellStyle name="?? 17 4" xfId="55001" xr:uid="{00000000-0005-0000-0000-0000D9D60000}"/>
    <cellStyle name="?? 17 5" xfId="55002" xr:uid="{00000000-0005-0000-0000-0000DAD60000}"/>
    <cellStyle name="?? 18" xfId="29270" xr:uid="{00000000-0005-0000-0000-000056720000}"/>
    <cellStyle name="?? 18 2" xfId="54603" xr:uid="{00000000-0005-0000-0000-00004BD50000}"/>
    <cellStyle name="?? 19" xfId="29271" xr:uid="{00000000-0005-0000-0000-000057720000}"/>
    <cellStyle name="?? 19 2" xfId="54604" xr:uid="{00000000-0005-0000-0000-00004CD50000}"/>
    <cellStyle name="?? 2" xfId="18" xr:uid="{00000000-0005-0000-0000-000012000000}"/>
    <cellStyle name="?? 2 2" xfId="19" xr:uid="{00000000-0005-0000-0000-000013000000}"/>
    <cellStyle name="?? 2 2 2" xfId="55003" xr:uid="{00000000-0005-0000-0000-0000DBD60000}"/>
    <cellStyle name="?? 2 2 3" xfId="55004" xr:uid="{00000000-0005-0000-0000-0000DCD60000}"/>
    <cellStyle name="?? 2 2 4" xfId="55005" xr:uid="{00000000-0005-0000-0000-0000DDD60000}"/>
    <cellStyle name="?? 2 2 5" xfId="55006" xr:uid="{00000000-0005-0000-0000-0000DED60000}"/>
    <cellStyle name="?? 2 3" xfId="20" xr:uid="{00000000-0005-0000-0000-000014000000}"/>
    <cellStyle name="?? 2 3 2" xfId="55007" xr:uid="{00000000-0005-0000-0000-0000DFD60000}"/>
    <cellStyle name="?? 2 3 3" xfId="55008" xr:uid="{00000000-0005-0000-0000-0000E0D60000}"/>
    <cellStyle name="?? 2 3 4" xfId="55009" xr:uid="{00000000-0005-0000-0000-0000E1D60000}"/>
    <cellStyle name="?? 2 3 5" xfId="55010" xr:uid="{00000000-0005-0000-0000-0000E2D60000}"/>
    <cellStyle name="?? 2 4" xfId="21" xr:uid="{00000000-0005-0000-0000-000015000000}"/>
    <cellStyle name="?? 2 4 2" xfId="55011" xr:uid="{00000000-0005-0000-0000-0000E3D60000}"/>
    <cellStyle name="?? 2 4 3" xfId="55012" xr:uid="{00000000-0005-0000-0000-0000E4D60000}"/>
    <cellStyle name="?? 2 4 4" xfId="55013" xr:uid="{00000000-0005-0000-0000-0000E5D60000}"/>
    <cellStyle name="?? 2 4 5" xfId="55014" xr:uid="{00000000-0005-0000-0000-0000E6D60000}"/>
    <cellStyle name="?? 2 5" xfId="54605" xr:uid="{00000000-0005-0000-0000-00004DD50000}"/>
    <cellStyle name="?? 20" xfId="29272" xr:uid="{00000000-0005-0000-0000-000058720000}"/>
    <cellStyle name="?? 20 2" xfId="54606" xr:uid="{00000000-0005-0000-0000-00004ED50000}"/>
    <cellStyle name="?? 21" xfId="29273" xr:uid="{00000000-0005-0000-0000-000059720000}"/>
    <cellStyle name="?? 22" xfId="29274" xr:uid="{00000000-0005-0000-0000-00005A720000}"/>
    <cellStyle name="?? 23" xfId="29275" xr:uid="{00000000-0005-0000-0000-00005B720000}"/>
    <cellStyle name="?? 24" xfId="29276" xr:uid="{00000000-0005-0000-0000-00005C720000}"/>
    <cellStyle name="?? 25" xfId="54607" xr:uid="{00000000-0005-0000-0000-00004FD50000}"/>
    <cellStyle name="?? 3" xfId="22" xr:uid="{00000000-0005-0000-0000-000016000000}"/>
    <cellStyle name="?? 3 2" xfId="23" xr:uid="{00000000-0005-0000-0000-000017000000}"/>
    <cellStyle name="?? 3 2 2" xfId="55015" xr:uid="{00000000-0005-0000-0000-0000E7D60000}"/>
    <cellStyle name="?? 3 2 3" xfId="55016" xr:uid="{00000000-0005-0000-0000-0000E8D60000}"/>
    <cellStyle name="?? 3 2 4" xfId="55017" xr:uid="{00000000-0005-0000-0000-0000E9D60000}"/>
    <cellStyle name="?? 3 2 5" xfId="55018" xr:uid="{00000000-0005-0000-0000-0000EAD60000}"/>
    <cellStyle name="?? 3 3" xfId="24" xr:uid="{00000000-0005-0000-0000-000018000000}"/>
    <cellStyle name="?? 3 3 2" xfId="55019" xr:uid="{00000000-0005-0000-0000-0000EBD60000}"/>
    <cellStyle name="?? 3 3 3" xfId="55020" xr:uid="{00000000-0005-0000-0000-0000ECD60000}"/>
    <cellStyle name="?? 3 3 4" xfId="55021" xr:uid="{00000000-0005-0000-0000-0000EDD60000}"/>
    <cellStyle name="?? 3 3 5" xfId="55022" xr:uid="{00000000-0005-0000-0000-0000EED60000}"/>
    <cellStyle name="?? 3 4" xfId="54608" xr:uid="{00000000-0005-0000-0000-000050D50000}"/>
    <cellStyle name="?? 3 4 2" xfId="55023" xr:uid="{00000000-0005-0000-0000-0000EFD60000}"/>
    <cellStyle name="?? 3 4 3" xfId="55024" xr:uid="{00000000-0005-0000-0000-0000F0D60000}"/>
    <cellStyle name="?? 3 4 4" xfId="55025" xr:uid="{00000000-0005-0000-0000-0000F1D60000}"/>
    <cellStyle name="?? 3 4 5" xfId="55026" xr:uid="{00000000-0005-0000-0000-0000F2D60000}"/>
    <cellStyle name="?? 3 5" xfId="55027" xr:uid="{00000000-0005-0000-0000-0000F3D60000}"/>
    <cellStyle name="?? 4" xfId="25" xr:uid="{00000000-0005-0000-0000-000019000000}"/>
    <cellStyle name="?? 4 2" xfId="54609" xr:uid="{00000000-0005-0000-0000-000051D50000}"/>
    <cellStyle name="?? 4 2 2" xfId="55028" xr:uid="{00000000-0005-0000-0000-0000F4D60000}"/>
    <cellStyle name="?? 4 2 3" xfId="55029" xr:uid="{00000000-0005-0000-0000-0000F5D60000}"/>
    <cellStyle name="?? 4 2 4" xfId="55030" xr:uid="{00000000-0005-0000-0000-0000F6D60000}"/>
    <cellStyle name="?? 4 2 5" xfId="55031" xr:uid="{00000000-0005-0000-0000-0000F7D60000}"/>
    <cellStyle name="?? 4 3" xfId="55032" xr:uid="{00000000-0005-0000-0000-0000F8D60000}"/>
    <cellStyle name="?? 4 3 2" xfId="55033" xr:uid="{00000000-0005-0000-0000-0000F9D60000}"/>
    <cellStyle name="?? 4 3 3" xfId="55034" xr:uid="{00000000-0005-0000-0000-0000FAD60000}"/>
    <cellStyle name="?? 4 3 4" xfId="55035" xr:uid="{00000000-0005-0000-0000-0000FBD60000}"/>
    <cellStyle name="?? 4 3 5" xfId="55036" xr:uid="{00000000-0005-0000-0000-0000FCD60000}"/>
    <cellStyle name="?? 4 4" xfId="55037" xr:uid="{00000000-0005-0000-0000-0000FDD60000}"/>
    <cellStyle name="?? 4 4 2" xfId="55038" xr:uid="{00000000-0005-0000-0000-0000FED60000}"/>
    <cellStyle name="?? 4 4 3" xfId="55039" xr:uid="{00000000-0005-0000-0000-0000FFD60000}"/>
    <cellStyle name="?? 4 4 4" xfId="55040" xr:uid="{00000000-0005-0000-0000-000000D70000}"/>
    <cellStyle name="?? 4 4 5" xfId="55041" xr:uid="{00000000-0005-0000-0000-000001D70000}"/>
    <cellStyle name="?? 4 5" xfId="55042" xr:uid="{00000000-0005-0000-0000-000002D70000}"/>
    <cellStyle name="?? 5" xfId="26" xr:uid="{00000000-0005-0000-0000-00001A000000}"/>
    <cellStyle name="?? 5 2" xfId="54610" xr:uid="{00000000-0005-0000-0000-000052D50000}"/>
    <cellStyle name="?? 5 2 2" xfId="55043" xr:uid="{00000000-0005-0000-0000-000003D70000}"/>
    <cellStyle name="?? 5 2 3" xfId="55044" xr:uid="{00000000-0005-0000-0000-000004D70000}"/>
    <cellStyle name="?? 5 2 4" xfId="55045" xr:uid="{00000000-0005-0000-0000-000005D70000}"/>
    <cellStyle name="?? 5 2 5" xfId="55046" xr:uid="{00000000-0005-0000-0000-000006D70000}"/>
    <cellStyle name="?? 5 3" xfId="55047" xr:uid="{00000000-0005-0000-0000-000007D70000}"/>
    <cellStyle name="?? 5 3 2" xfId="55048" xr:uid="{00000000-0005-0000-0000-000008D70000}"/>
    <cellStyle name="?? 5 3 3" xfId="55049" xr:uid="{00000000-0005-0000-0000-000009D70000}"/>
    <cellStyle name="?? 5 3 4" xfId="55050" xr:uid="{00000000-0005-0000-0000-00000AD70000}"/>
    <cellStyle name="?? 5 3 5" xfId="55051" xr:uid="{00000000-0005-0000-0000-00000BD70000}"/>
    <cellStyle name="?? 5 4" xfId="55052" xr:uid="{00000000-0005-0000-0000-00000CD70000}"/>
    <cellStyle name="?? 5 4 2" xfId="55053" xr:uid="{00000000-0005-0000-0000-00000DD70000}"/>
    <cellStyle name="?? 5 4 3" xfId="55054" xr:uid="{00000000-0005-0000-0000-00000ED70000}"/>
    <cellStyle name="?? 5 4 4" xfId="55055" xr:uid="{00000000-0005-0000-0000-00000FD70000}"/>
    <cellStyle name="?? 5 4 5" xfId="55056" xr:uid="{00000000-0005-0000-0000-000010D70000}"/>
    <cellStyle name="?? 5 5" xfId="55057" xr:uid="{00000000-0005-0000-0000-000011D70000}"/>
    <cellStyle name="?? 6" xfId="27" xr:uid="{00000000-0005-0000-0000-00001B000000}"/>
    <cellStyle name="?? 6 2" xfId="54611" xr:uid="{00000000-0005-0000-0000-000053D50000}"/>
    <cellStyle name="?? 6 2 2" xfId="55058" xr:uid="{00000000-0005-0000-0000-000012D70000}"/>
    <cellStyle name="?? 6 2 3" xfId="55059" xr:uid="{00000000-0005-0000-0000-000013D70000}"/>
    <cellStyle name="?? 6 2 4" xfId="55060" xr:uid="{00000000-0005-0000-0000-000014D70000}"/>
    <cellStyle name="?? 6 2 5" xfId="55061" xr:uid="{00000000-0005-0000-0000-000015D70000}"/>
    <cellStyle name="?? 6 3" xfId="55062" xr:uid="{00000000-0005-0000-0000-000016D70000}"/>
    <cellStyle name="?? 6 3 2" xfId="55063" xr:uid="{00000000-0005-0000-0000-000017D70000}"/>
    <cellStyle name="?? 6 3 3" xfId="55064" xr:uid="{00000000-0005-0000-0000-000018D70000}"/>
    <cellStyle name="?? 6 3 4" xfId="55065" xr:uid="{00000000-0005-0000-0000-000019D70000}"/>
    <cellStyle name="?? 6 3 5" xfId="55066" xr:uid="{00000000-0005-0000-0000-00001AD70000}"/>
    <cellStyle name="?? 6 4" xfId="55067" xr:uid="{00000000-0005-0000-0000-00001BD70000}"/>
    <cellStyle name="?? 6 4 2" xfId="55068" xr:uid="{00000000-0005-0000-0000-00001CD70000}"/>
    <cellStyle name="?? 6 4 3" xfId="55069" xr:uid="{00000000-0005-0000-0000-00001DD70000}"/>
    <cellStyle name="?? 6 4 4" xfId="55070" xr:uid="{00000000-0005-0000-0000-00001ED70000}"/>
    <cellStyle name="?? 6 4 5" xfId="55071" xr:uid="{00000000-0005-0000-0000-00001FD70000}"/>
    <cellStyle name="?? 6 5" xfId="55072" xr:uid="{00000000-0005-0000-0000-000020D70000}"/>
    <cellStyle name="?? 7" xfId="28" xr:uid="{00000000-0005-0000-0000-00001C000000}"/>
    <cellStyle name="?? 7 2" xfId="54612" xr:uid="{00000000-0005-0000-0000-000054D50000}"/>
    <cellStyle name="?? 7 2 2" xfId="55073" xr:uid="{00000000-0005-0000-0000-000021D70000}"/>
    <cellStyle name="?? 7 2 3" xfId="55074" xr:uid="{00000000-0005-0000-0000-000022D70000}"/>
    <cellStyle name="?? 7 2 4" xfId="55075" xr:uid="{00000000-0005-0000-0000-000023D70000}"/>
    <cellStyle name="?? 7 2 5" xfId="55076" xr:uid="{00000000-0005-0000-0000-000024D70000}"/>
    <cellStyle name="?? 7 3" xfId="55077" xr:uid="{00000000-0005-0000-0000-000025D70000}"/>
    <cellStyle name="?? 7 3 2" xfId="55078" xr:uid="{00000000-0005-0000-0000-000026D70000}"/>
    <cellStyle name="?? 7 3 3" xfId="55079" xr:uid="{00000000-0005-0000-0000-000027D70000}"/>
    <cellStyle name="?? 7 3 4" xfId="55080" xr:uid="{00000000-0005-0000-0000-000028D70000}"/>
    <cellStyle name="?? 7 3 5" xfId="55081" xr:uid="{00000000-0005-0000-0000-000029D70000}"/>
    <cellStyle name="?? 7 4" xfId="55082" xr:uid="{00000000-0005-0000-0000-00002AD70000}"/>
    <cellStyle name="?? 7 4 2" xfId="55083" xr:uid="{00000000-0005-0000-0000-00002BD70000}"/>
    <cellStyle name="?? 7 4 3" xfId="55084" xr:uid="{00000000-0005-0000-0000-00002CD70000}"/>
    <cellStyle name="?? 7 4 4" xfId="55085" xr:uid="{00000000-0005-0000-0000-00002DD70000}"/>
    <cellStyle name="?? 7 4 5" xfId="55086" xr:uid="{00000000-0005-0000-0000-00002ED70000}"/>
    <cellStyle name="?? 7 5" xfId="55087" xr:uid="{00000000-0005-0000-0000-00002FD70000}"/>
    <cellStyle name="?? 8" xfId="29" xr:uid="{00000000-0005-0000-0000-00001D000000}"/>
    <cellStyle name="?? 8 2" xfId="54613" xr:uid="{00000000-0005-0000-0000-000055D50000}"/>
    <cellStyle name="?? 8 2 2" xfId="55088" xr:uid="{00000000-0005-0000-0000-000030D70000}"/>
    <cellStyle name="?? 8 2 3" xfId="55089" xr:uid="{00000000-0005-0000-0000-000031D70000}"/>
    <cellStyle name="?? 8 2 4" xfId="55090" xr:uid="{00000000-0005-0000-0000-000032D70000}"/>
    <cellStyle name="?? 8 2 5" xfId="55091" xr:uid="{00000000-0005-0000-0000-000033D70000}"/>
    <cellStyle name="?? 8 3" xfId="55092" xr:uid="{00000000-0005-0000-0000-000034D70000}"/>
    <cellStyle name="?? 8 3 2" xfId="55093" xr:uid="{00000000-0005-0000-0000-000035D70000}"/>
    <cellStyle name="?? 8 3 3" xfId="55094" xr:uid="{00000000-0005-0000-0000-000036D70000}"/>
    <cellStyle name="?? 8 3 4" xfId="55095" xr:uid="{00000000-0005-0000-0000-000037D70000}"/>
    <cellStyle name="?? 8 3 5" xfId="55096" xr:uid="{00000000-0005-0000-0000-000038D70000}"/>
    <cellStyle name="?? 8 4" xfId="55097" xr:uid="{00000000-0005-0000-0000-000039D70000}"/>
    <cellStyle name="?? 8 4 2" xfId="55098" xr:uid="{00000000-0005-0000-0000-00003AD70000}"/>
    <cellStyle name="?? 8 4 3" xfId="55099" xr:uid="{00000000-0005-0000-0000-00003BD70000}"/>
    <cellStyle name="?? 8 4 4" xfId="55100" xr:uid="{00000000-0005-0000-0000-00003CD70000}"/>
    <cellStyle name="?? 8 4 5" xfId="55101" xr:uid="{00000000-0005-0000-0000-00003DD70000}"/>
    <cellStyle name="?? 8 5" xfId="55102" xr:uid="{00000000-0005-0000-0000-00003ED70000}"/>
    <cellStyle name="?? 9" xfId="30" xr:uid="{00000000-0005-0000-0000-00001E000000}"/>
    <cellStyle name="?? 9 2" xfId="54614" xr:uid="{00000000-0005-0000-0000-000056D50000}"/>
    <cellStyle name="?? 9 2 2" xfId="55103" xr:uid="{00000000-0005-0000-0000-00003FD70000}"/>
    <cellStyle name="?? 9 2 3" xfId="55104" xr:uid="{00000000-0005-0000-0000-000040D70000}"/>
    <cellStyle name="?? 9 2 4" xfId="55105" xr:uid="{00000000-0005-0000-0000-000041D70000}"/>
    <cellStyle name="?? 9 2 5" xfId="55106" xr:uid="{00000000-0005-0000-0000-000042D70000}"/>
    <cellStyle name="?? 9 3" xfId="55107" xr:uid="{00000000-0005-0000-0000-000043D70000}"/>
    <cellStyle name="?? 9 3 2" xfId="55108" xr:uid="{00000000-0005-0000-0000-000044D70000}"/>
    <cellStyle name="?? 9 3 3" xfId="55109" xr:uid="{00000000-0005-0000-0000-000045D70000}"/>
    <cellStyle name="?? 9 3 4" xfId="55110" xr:uid="{00000000-0005-0000-0000-000046D70000}"/>
    <cellStyle name="?? 9 3 5" xfId="55111" xr:uid="{00000000-0005-0000-0000-000047D70000}"/>
    <cellStyle name="?? 9 4" xfId="55112" xr:uid="{00000000-0005-0000-0000-000048D70000}"/>
    <cellStyle name="?? 9 4 2" xfId="55113" xr:uid="{00000000-0005-0000-0000-000049D70000}"/>
    <cellStyle name="?? 9 4 3" xfId="55114" xr:uid="{00000000-0005-0000-0000-00004AD70000}"/>
    <cellStyle name="?? 9 4 4" xfId="55115" xr:uid="{00000000-0005-0000-0000-00004BD70000}"/>
    <cellStyle name="?? 9 4 5" xfId="55116" xr:uid="{00000000-0005-0000-0000-00004CD70000}"/>
    <cellStyle name="?? 9 5" xfId="55117" xr:uid="{00000000-0005-0000-0000-00004DD70000}"/>
    <cellStyle name="???" xfId="55118" xr:uid="{00000000-0005-0000-0000-00004ED70000}"/>
    <cellStyle name="????" xfId="55119" xr:uid="{00000000-0005-0000-0000-00004FD70000}"/>
    <cellStyle name="???? ??" xfId="31" xr:uid="{00000000-0005-0000-0000-00001F000000}"/>
    <cellStyle name="???? ?? 2" xfId="55120" xr:uid="{00000000-0005-0000-0000-000050D70000}"/>
    <cellStyle name="???? [0.00]_laroux" xfId="29277" xr:uid="{00000000-0005-0000-0000-00005D720000}"/>
    <cellStyle name="?????" xfId="55121" xr:uid="{00000000-0005-0000-0000-000051D70000}"/>
    <cellStyle name="??????" xfId="55122" xr:uid="{00000000-0005-0000-0000-000052D70000}"/>
    <cellStyle name="?????? - Style3" xfId="29278" xr:uid="{00000000-0005-0000-0000-00005E720000}"/>
    <cellStyle name="?????? - Style4" xfId="29279" xr:uid="{00000000-0005-0000-0000-00005F720000}"/>
    <cellStyle name="???????" xfId="29280" xr:uid="{00000000-0005-0000-0000-000060720000}"/>
    <cellStyle name="??????????????" xfId="29281" xr:uid="{00000000-0005-0000-0000-000061720000}"/>
    <cellStyle name="??????????????????? [0]_PERSONAL" xfId="29282" xr:uid="{00000000-0005-0000-0000-000062720000}"/>
    <cellStyle name="???????????????????_PERSONAL" xfId="29283" xr:uid="{00000000-0005-0000-0000-000063720000}"/>
    <cellStyle name="????_laroux" xfId="29284" xr:uid="{00000000-0005-0000-0000-000064720000}"/>
    <cellStyle name="???[0]_Book1" xfId="29285" xr:uid="{00000000-0005-0000-0000-000065720000}"/>
    <cellStyle name="??_(????)??????" xfId="29286" xr:uid="{00000000-0005-0000-0000-000066720000}"/>
    <cellStyle name="??1" xfId="55123" xr:uid="{00000000-0005-0000-0000-000053D70000}"/>
    <cellStyle name="??2" xfId="55124" xr:uid="{00000000-0005-0000-0000-000054D70000}"/>
    <cellStyle name="??3" xfId="55125" xr:uid="{00000000-0005-0000-0000-000055D70000}"/>
    <cellStyle name="??4" xfId="55126" xr:uid="{00000000-0005-0000-0000-000056D70000}"/>
    <cellStyle name="??5" xfId="55127" xr:uid="{00000000-0005-0000-0000-000057D70000}"/>
    <cellStyle name="??6" xfId="55128" xr:uid="{00000000-0005-0000-0000-000058D70000}"/>
    <cellStyle name="?_Port-Detailed" xfId="55129" xr:uid="{00000000-0005-0000-0000-000059D70000}"/>
    <cellStyle name="?…?a唇?e_laroux" xfId="29287" xr:uid="{00000000-0005-0000-0000-000067720000}"/>
    <cellStyle name="?H?????W?s??" xfId="29288" xr:uid="{00000000-0005-0000-0000-000068720000}"/>
    <cellStyle name="?W?s??" xfId="29289" xr:uid="{00000000-0005-0000-0000-000069720000}"/>
    <cellStyle name="?W_98 FRAME" xfId="29290" xr:uid="{00000000-0005-0000-0000-00006A720000}"/>
    <cellStyle name="?W準_?}?E-1001" xfId="29291" xr:uid="{00000000-0005-0000-0000-00006B720000}"/>
    <cellStyle name="[pi" xfId="55130" xr:uid="{00000000-0005-0000-0000-00005AD70000}"/>
    <cellStyle name="[po" xfId="55131" xr:uid="{00000000-0005-0000-0000-00005BD70000}"/>
    <cellStyle name="_1" xfId="29292" xr:uid="{00000000-0005-0000-0000-00006C720000}"/>
    <cellStyle name="_1.L142_Lead LH_Q2'08" xfId="29293" xr:uid="{00000000-0005-0000-0000-00006D720000}"/>
    <cellStyle name="_1.L142_Lead LH_Q3'08" xfId="29294" xr:uid="{00000000-0005-0000-0000-00006E720000}"/>
    <cellStyle name="_2008-DC&amp;MI SUMMARY CONTROL" xfId="29295" xr:uid="{00000000-0005-0000-0000-00006F720000}"/>
    <cellStyle name="_90" xfId="29296" xr:uid="{00000000-0005-0000-0000-000070720000}"/>
    <cellStyle name="_Amount" xfId="29131" xr:uid="{00000000-0005-0000-0000-0000CB710000}"/>
    <cellStyle name="_Anol_PCC_06.30.05" xfId="29297" xr:uid="{00000000-0005-0000-0000-000071720000}"/>
    <cellStyle name="_Book2" xfId="29298" xr:uid="{00000000-0005-0000-0000-000072720000}"/>
    <cellStyle name="_Center" xfId="29132" xr:uid="{00000000-0005-0000-0000-0000CC710000}"/>
    <cellStyle name="_Chorus_Financial model_2007.02.27 (revised) (v3)" xfId="55132" xr:uid="{00000000-0005-0000-0000-00005CD70000}"/>
    <cellStyle name="_CITY 2PS'09 UPDATE MONTH 03-09" xfId="29299" xr:uid="{00000000-0005-0000-0000-000073720000}"/>
    <cellStyle name="_CIVIC 2ZH'09 MODEL ( NEW ) 10-08" xfId="29300" xr:uid="{00000000-0005-0000-0000-000074720000}"/>
    <cellStyle name="_CIVIC 2ZH'09 MODEL ( NEW )11-08" xfId="29301" xr:uid="{00000000-0005-0000-0000-000075720000}"/>
    <cellStyle name="_DataMenu_0509" xfId="55133" xr:uid="{00000000-0005-0000-0000-00005DD70000}"/>
    <cellStyle name="_DataMenu_0509_AS" xfId="55134" xr:uid="{00000000-0005-0000-0000-00005ED70000}"/>
    <cellStyle name="_DataMenu_0509_Classic" xfId="55135" xr:uid="{00000000-0005-0000-0000-00005FD70000}"/>
    <cellStyle name="_DataMenu_0509_Gold" xfId="55136" xr:uid="{00000000-0005-0000-0000-000060D70000}"/>
    <cellStyle name="_DataMenu_0509_Platinum" xfId="55137" xr:uid="{00000000-0005-0000-0000-000061D70000}"/>
    <cellStyle name="_DataMenu_0509_P-Loan" xfId="55138" xr:uid="{00000000-0005-0000-0000-000062D70000}"/>
    <cellStyle name="_DataMenu_0509_Port-Detailed" xfId="55139" xr:uid="{00000000-0005-0000-0000-000063D70000}"/>
    <cellStyle name="_DataMenu_0509_Valuation" xfId="55140" xr:uid="{00000000-0005-0000-0000-000064D70000}"/>
    <cellStyle name="_DataMenu_0603" xfId="55141" xr:uid="{00000000-0005-0000-0000-000065D70000}"/>
    <cellStyle name="_DataMenu_0603_AS" xfId="55142" xr:uid="{00000000-0005-0000-0000-000066D70000}"/>
    <cellStyle name="_DataMenu_0603_Classic" xfId="55143" xr:uid="{00000000-0005-0000-0000-000067D70000}"/>
    <cellStyle name="_DataMenu_0603_Gold" xfId="55144" xr:uid="{00000000-0005-0000-0000-000068D70000}"/>
    <cellStyle name="_DataMenu_0603_Platinum" xfId="55145" xr:uid="{00000000-0005-0000-0000-000069D70000}"/>
    <cellStyle name="_DataMenu_0603_P-Loan" xfId="55146" xr:uid="{00000000-0005-0000-0000-00006AD70000}"/>
    <cellStyle name="_DataMenu_0603_Port-Detailed" xfId="55147" xr:uid="{00000000-0005-0000-0000-00006BD70000}"/>
    <cellStyle name="_DataMenu_0603_Valuation" xfId="55148" xr:uid="{00000000-0005-0000-0000-00006CD70000}"/>
    <cellStyle name="_Delivery Plan Ani 34-08-08" xfId="29302" xr:uid="{00000000-0005-0000-0000-000076720000}"/>
    <cellStyle name="_Desc" xfId="29133" xr:uid="{00000000-0005-0000-0000-0000CD710000}"/>
    <cellStyle name="_FTM_2006_ACT10_Section E_Q2'06" xfId="29303" xr:uid="{00000000-0005-0000-0000-000077720000}"/>
    <cellStyle name="_GECT Template 20081118 sent to MS V4" xfId="55149" xr:uid="{00000000-0005-0000-0000-00006DD70000}"/>
    <cellStyle name="_I128_2007_Q2_Lead" xfId="29134" xr:uid="{00000000-0005-0000-0000-0000CE710000}"/>
    <cellStyle name="_JAZZ'2AP'09 MONTH 02 2009" xfId="29304" xr:uid="{00000000-0005-0000-0000-000078720000}"/>
    <cellStyle name="_JAZZ'2AP'09 MONTH 03 2009" xfId="29305" xr:uid="{00000000-0005-0000-0000-000079720000}"/>
    <cellStyle name="_kế hoạch" xfId="29306" xr:uid="{00000000-0005-0000-0000-00007A720000}"/>
    <cellStyle name="_LHA-Boat" xfId="29307" xr:uid="{00000000-0005-0000-0000-00007B720000}"/>
    <cellStyle name="_LHW YE'06" xfId="29308" xr:uid="{00000000-0005-0000-0000-00007C720000}"/>
    <cellStyle name="_ORDER WEEK 15" xfId="29309" xr:uid="{00000000-0005-0000-0000-00007D720000}"/>
    <cellStyle name="_PART Delivery Plan AF1-MS  38-10-01" xfId="29310" xr:uid="{00000000-0005-0000-0000-00007E720000}"/>
    <cellStyle name="_PART Delivery Plan MS-AF1 26-07-01" xfId="29311" xr:uid="{00000000-0005-0000-0000-00007F720000}"/>
    <cellStyle name="_PART LIST 2PS'09.5 2009 (UPDATE 09.5)" xfId="29312" xr:uid="{00000000-0005-0000-0000-000080720000}"/>
    <cellStyle name="_PART LIST MONTH 10" xfId="29313" xr:uid="{00000000-0005-0000-0000-000081720000}"/>
    <cellStyle name="_PCC Q3' 06" xfId="29314" xr:uid="{00000000-0005-0000-0000-000082720000}"/>
    <cellStyle name="_PCC Top" xfId="29315" xr:uid="{00000000-0005-0000-0000-000083720000}"/>
    <cellStyle name="_PCC YE'06" xfId="29316" xr:uid="{00000000-0005-0000-0000-000084720000}"/>
    <cellStyle name="_PCC-Boat" xfId="29317" xr:uid="{00000000-0005-0000-0000-000085720000}"/>
    <cellStyle name="_Plan Lot Control Sheet 47-12-08" xfId="29318" xr:uid="{00000000-0005-0000-0000-000086720000}"/>
    <cellStyle name="_RP-layout_0512" xfId="55150" xr:uid="{00000000-0005-0000-0000-00006ED70000}"/>
    <cellStyle name="_RP-layout_0512_AS" xfId="55151" xr:uid="{00000000-0005-0000-0000-00006FD70000}"/>
    <cellStyle name="_RP-layout_0512_Classic" xfId="55152" xr:uid="{00000000-0005-0000-0000-000070D70000}"/>
    <cellStyle name="_RP-layout_0512_Gold" xfId="55153" xr:uid="{00000000-0005-0000-0000-000071D70000}"/>
    <cellStyle name="_RP-layout_0512_Platinum" xfId="55154" xr:uid="{00000000-0005-0000-0000-000072D70000}"/>
    <cellStyle name="_RP-layout_0512_P-Loan" xfId="55155" xr:uid="{00000000-0005-0000-0000-000073D70000}"/>
    <cellStyle name="_RP-layout_0512_Port-Detailed" xfId="55156" xr:uid="{00000000-0005-0000-0000-000074D70000}"/>
    <cellStyle name="_RP-layout_0512_Valuation" xfId="55157" xr:uid="{00000000-0005-0000-0000-000075D70000}"/>
    <cellStyle name="_RPT from VDR" xfId="55158" xr:uid="{00000000-0005-0000-0000-000076D70000}"/>
    <cellStyle name="_Seller's Case (Revised)" xfId="55159" xr:uid="{00000000-0005-0000-0000-000077D70000}"/>
    <cellStyle name="_SSC_YE'05_Jin" xfId="29319" xr:uid="{00000000-0005-0000-0000-000087720000}"/>
    <cellStyle name="_Top PCC 2006 - Equity" xfId="29320" xr:uid="{00000000-0005-0000-0000-000088720000}"/>
    <cellStyle name="_Tower Model v53" xfId="55160" xr:uid="{00000000-0005-0000-0000-000078D70000}"/>
    <cellStyle name="_TST Q3' 06" xfId="29321" xr:uid="{00000000-0005-0000-0000-000089720000}"/>
    <cellStyle name="’?・ [0.00]_98 FRAME" xfId="29322" xr:uid="{00000000-0005-0000-0000-00008A720000}"/>
    <cellStyle name="’?・_98 FRAME" xfId="29323" xr:uid="{00000000-0005-0000-0000-00008B720000}"/>
    <cellStyle name="’E‰Y [0.00]_laroux" xfId="29324" xr:uid="{00000000-0005-0000-0000-00008C720000}"/>
    <cellStyle name="’Ê‰Ý [0.00]_laroux" xfId="29325" xr:uid="{00000000-0005-0000-0000-00008D720000}"/>
    <cellStyle name="’E‰Y_laroux" xfId="29326" xr:uid="{00000000-0005-0000-0000-00008E720000}"/>
    <cellStyle name="’Ê‰Ý_laroux" xfId="29327" xr:uid="{00000000-0005-0000-0000-00008F720000}"/>
    <cellStyle name="’E‰Y_laroux_01. PART LIST 2PY'11  MONTH 01  2011( Proc.250 Units )" xfId="29328" xr:uid="{00000000-0005-0000-0000-000090720000}"/>
    <cellStyle name="’ส [0.00]_ArticleMacro" xfId="29329" xr:uid="{00000000-0005-0000-0000-000091720000}"/>
    <cellStyle name="’ส_ArticleMacro" xfId="29330" xr:uid="{00000000-0005-0000-0000-000092720000}"/>
    <cellStyle name="£ BP" xfId="55161" xr:uid="{00000000-0005-0000-0000-000079D70000}"/>
    <cellStyle name="¥ JY" xfId="55162" xr:uid="{00000000-0005-0000-0000-00007AD70000}"/>
    <cellStyle name="=C:\WINNT35\SYSTEM32\COMMAND.COM" xfId="29331" xr:uid="{00000000-0005-0000-0000-000093720000}"/>
    <cellStyle name="•W€_070-2" xfId="29332" xr:uid="{00000000-0005-0000-0000-000094720000}"/>
    <cellStyle name="•W_@”\๊——•\P" xfId="29333" xr:uid="{00000000-0005-0000-0000-000095720000}"/>
    <cellStyle name="\¦ÏÝÌnCp[N" xfId="29334" xr:uid="{00000000-0005-0000-0000-000096720000}"/>
    <cellStyle name="…ๆุ่ [0.00]_ArticleMacro" xfId="29335" xr:uid="{00000000-0005-0000-0000-000097720000}"/>
    <cellStyle name="…ๆุ่_ArticleMacro" xfId="29336" xr:uid="{00000000-0005-0000-0000-000098720000}"/>
    <cellStyle name="fEñY [0.00]_??AN2O‹?T" xfId="29337" xr:uid="{00000000-0005-0000-0000-000099720000}"/>
    <cellStyle name="fEñY_??AN2O‹?T" xfId="29338" xr:uid="{00000000-0005-0000-0000-00009A720000}"/>
    <cellStyle name="nCp[N" xfId="29339" xr:uid="{00000000-0005-0000-0000-00009B720000}"/>
    <cellStyle name="W_070-2" xfId="29340" xr:uid="{00000000-0005-0000-0000-00009C720000}"/>
    <cellStyle name="0" xfId="55163" xr:uid="{00000000-0005-0000-0000-00007BD70000}"/>
    <cellStyle name="0,0_x000d__x000a_NA_x000d__x000a_" xfId="29341" xr:uid="{00000000-0005-0000-0000-00009D720000}"/>
    <cellStyle name="0_Gazelle DDM Jul-9-2003 (FINAL Base Case)" xfId="55164" xr:uid="{00000000-0005-0000-0000-00007CD70000}"/>
    <cellStyle name="0_Snowball Model 012105" xfId="55165" xr:uid="{00000000-0005-0000-0000-00007DD70000}"/>
    <cellStyle name="0_Snowball Model 012105_2005-07-13 Financials (3)" xfId="55166" xr:uid="{00000000-0005-0000-0000-00007ED70000}"/>
    <cellStyle name="0_Snowball Model 012105_Theta DDM 071305" xfId="55167" xr:uid="{00000000-0005-0000-0000-00007FD70000}"/>
    <cellStyle name="0_Snowball Model 012105_Tulip Model 020205" xfId="55168" xr:uid="{00000000-0005-0000-0000-000080D70000}"/>
    <cellStyle name="0_Snowball Model 012105_Tulip Model 020205 v4" xfId="55169" xr:uid="{00000000-0005-0000-0000-000081D70000}"/>
    <cellStyle name="0_Universe DDM 011005" xfId="55170" xr:uid="{00000000-0005-0000-0000-000082D70000}"/>
    <cellStyle name="1" xfId="29342" xr:uid="{00000000-0005-0000-0000-00009E720000}"/>
    <cellStyle name="1_02_FG-Mer' Feb11" xfId="29343" xr:uid="{00000000-0005-0000-0000-00009F720000}"/>
    <cellStyle name="100" xfId="29344" xr:uid="{00000000-0005-0000-0000-0000A0720000}"/>
    <cellStyle name="15" xfId="29345" xr:uid="{00000000-0005-0000-0000-0000A1720000}"/>
    <cellStyle name="18" xfId="29346" xr:uid="{00000000-0005-0000-0000-0000A2720000}"/>
    <cellStyle name="2" xfId="29347" xr:uid="{00000000-0005-0000-0000-0000A3720000}"/>
    <cellStyle name="2)" xfId="29348" xr:uid="{00000000-0005-0000-0000-0000A4720000}"/>
    <cellStyle name="20% - ??1" xfId="55171" xr:uid="{00000000-0005-0000-0000-000083D70000}"/>
    <cellStyle name="20% - ??2" xfId="55172" xr:uid="{00000000-0005-0000-0000-000084D70000}"/>
    <cellStyle name="20% - ??3" xfId="55173" xr:uid="{00000000-0005-0000-0000-000085D70000}"/>
    <cellStyle name="20% - ??4" xfId="55174" xr:uid="{00000000-0005-0000-0000-000086D70000}"/>
    <cellStyle name="20% - ??5" xfId="55175" xr:uid="{00000000-0005-0000-0000-000087D70000}"/>
    <cellStyle name="20% - ??6" xfId="55176" xr:uid="{00000000-0005-0000-0000-000088D70000}"/>
    <cellStyle name="20% - Accent1 10" xfId="32" xr:uid="{00000000-0005-0000-0000-000020000000}"/>
    <cellStyle name="20% - Accent1 10 2" xfId="33" xr:uid="{00000000-0005-0000-0000-000021000000}"/>
    <cellStyle name="20% - Accent1 10 2 2" xfId="34" xr:uid="{00000000-0005-0000-0000-000022000000}"/>
    <cellStyle name="20% - Accent1 10 2 2 2" xfId="30821" xr:uid="{00000000-0005-0000-0000-000065780000}"/>
    <cellStyle name="20% - Accent1 10 2 3" xfId="30822" xr:uid="{00000000-0005-0000-0000-000066780000}"/>
    <cellStyle name="20% - Accent1 10 3" xfId="35" xr:uid="{00000000-0005-0000-0000-000023000000}"/>
    <cellStyle name="20% - Accent1 10 3 2" xfId="30823" xr:uid="{00000000-0005-0000-0000-000067780000}"/>
    <cellStyle name="20% - Accent1 10 4" xfId="30824" xr:uid="{00000000-0005-0000-0000-000068780000}"/>
    <cellStyle name="20% - Accent1 10 5" xfId="55177" xr:uid="{00000000-0005-0000-0000-000089D70000}"/>
    <cellStyle name="20% - Accent1 11" xfId="36" xr:uid="{00000000-0005-0000-0000-000024000000}"/>
    <cellStyle name="20% - Accent1 11 2" xfId="37" xr:uid="{00000000-0005-0000-0000-000025000000}"/>
    <cellStyle name="20% - Accent1 11 2 2" xfId="38" xr:uid="{00000000-0005-0000-0000-000026000000}"/>
    <cellStyle name="20% - Accent1 11 2 2 2" xfId="30825" xr:uid="{00000000-0005-0000-0000-000069780000}"/>
    <cellStyle name="20% - Accent1 11 2 3" xfId="30826" xr:uid="{00000000-0005-0000-0000-00006A780000}"/>
    <cellStyle name="20% - Accent1 11 3" xfId="39" xr:uid="{00000000-0005-0000-0000-000027000000}"/>
    <cellStyle name="20% - Accent1 11 3 2" xfId="30827" xr:uid="{00000000-0005-0000-0000-00006B780000}"/>
    <cellStyle name="20% - Accent1 11 4" xfId="30828" xr:uid="{00000000-0005-0000-0000-00006C780000}"/>
    <cellStyle name="20% - Accent1 11 5" xfId="55178" xr:uid="{00000000-0005-0000-0000-00008AD70000}"/>
    <cellStyle name="20% - Accent1 12" xfId="40" xr:uid="{00000000-0005-0000-0000-000028000000}"/>
    <cellStyle name="20% - Accent1 12 2" xfId="41" xr:uid="{00000000-0005-0000-0000-000029000000}"/>
    <cellStyle name="20% - Accent1 12 2 2" xfId="42" xr:uid="{00000000-0005-0000-0000-00002A000000}"/>
    <cellStyle name="20% - Accent1 12 2 2 2" xfId="30829" xr:uid="{00000000-0005-0000-0000-00006D780000}"/>
    <cellStyle name="20% - Accent1 12 2 3" xfId="30830" xr:uid="{00000000-0005-0000-0000-00006E780000}"/>
    <cellStyle name="20% - Accent1 12 3" xfId="43" xr:uid="{00000000-0005-0000-0000-00002B000000}"/>
    <cellStyle name="20% - Accent1 12 3 2" xfId="30831" xr:uid="{00000000-0005-0000-0000-00006F780000}"/>
    <cellStyle name="20% - Accent1 12 4" xfId="30832" xr:uid="{00000000-0005-0000-0000-000070780000}"/>
    <cellStyle name="20% - Accent1 12 5" xfId="55179" xr:uid="{00000000-0005-0000-0000-00008BD70000}"/>
    <cellStyle name="20% - Accent1 13" xfId="44" xr:uid="{00000000-0005-0000-0000-00002C000000}"/>
    <cellStyle name="20% - Accent1 13 2" xfId="45" xr:uid="{00000000-0005-0000-0000-00002D000000}"/>
    <cellStyle name="20% - Accent1 13 2 2" xfId="46" xr:uid="{00000000-0005-0000-0000-00002E000000}"/>
    <cellStyle name="20% - Accent1 13 2 2 2" xfId="30833" xr:uid="{00000000-0005-0000-0000-000071780000}"/>
    <cellStyle name="20% - Accent1 13 2 3" xfId="30834" xr:uid="{00000000-0005-0000-0000-000072780000}"/>
    <cellStyle name="20% - Accent1 13 3" xfId="47" xr:uid="{00000000-0005-0000-0000-00002F000000}"/>
    <cellStyle name="20% - Accent1 13 3 2" xfId="30835" xr:uid="{00000000-0005-0000-0000-000073780000}"/>
    <cellStyle name="20% - Accent1 13 4" xfId="30836" xr:uid="{00000000-0005-0000-0000-000074780000}"/>
    <cellStyle name="20% - Accent1 13 5" xfId="55180" xr:uid="{00000000-0005-0000-0000-00008CD70000}"/>
    <cellStyle name="20% - Accent1 14" xfId="48" xr:uid="{00000000-0005-0000-0000-000030000000}"/>
    <cellStyle name="20% - Accent1 14 2" xfId="49" xr:uid="{00000000-0005-0000-0000-000031000000}"/>
    <cellStyle name="20% - Accent1 14 2 2" xfId="50" xr:uid="{00000000-0005-0000-0000-000032000000}"/>
    <cellStyle name="20% - Accent1 14 2 2 2" xfId="30837" xr:uid="{00000000-0005-0000-0000-000075780000}"/>
    <cellStyle name="20% - Accent1 14 2 3" xfId="30838" xr:uid="{00000000-0005-0000-0000-000076780000}"/>
    <cellStyle name="20% - Accent1 14 3" xfId="51" xr:uid="{00000000-0005-0000-0000-000033000000}"/>
    <cellStyle name="20% - Accent1 14 3 2" xfId="30839" xr:uid="{00000000-0005-0000-0000-000077780000}"/>
    <cellStyle name="20% - Accent1 14 4" xfId="30840" xr:uid="{00000000-0005-0000-0000-000078780000}"/>
    <cellStyle name="20% - Accent1 14 5" xfId="55181" xr:uid="{00000000-0005-0000-0000-00008DD70000}"/>
    <cellStyle name="20% - Accent1 15" xfId="52" xr:uid="{00000000-0005-0000-0000-000034000000}"/>
    <cellStyle name="20% - Accent1 15 2" xfId="53" xr:uid="{00000000-0005-0000-0000-000035000000}"/>
    <cellStyle name="20% - Accent1 15 2 2" xfId="54" xr:uid="{00000000-0005-0000-0000-000036000000}"/>
    <cellStyle name="20% - Accent1 15 2 2 2" xfId="30841" xr:uid="{00000000-0005-0000-0000-000079780000}"/>
    <cellStyle name="20% - Accent1 15 2 3" xfId="30842" xr:uid="{00000000-0005-0000-0000-00007A780000}"/>
    <cellStyle name="20% - Accent1 15 3" xfId="55" xr:uid="{00000000-0005-0000-0000-000037000000}"/>
    <cellStyle name="20% - Accent1 15 3 2" xfId="30843" xr:uid="{00000000-0005-0000-0000-00007B780000}"/>
    <cellStyle name="20% - Accent1 15 4" xfId="30844" xr:uid="{00000000-0005-0000-0000-00007C780000}"/>
    <cellStyle name="20% - Accent1 15 5" xfId="55182" xr:uid="{00000000-0005-0000-0000-00008ED70000}"/>
    <cellStyle name="20% - Accent1 16" xfId="56" xr:uid="{00000000-0005-0000-0000-000038000000}"/>
    <cellStyle name="20% - Accent1 16 2" xfId="57" xr:uid="{00000000-0005-0000-0000-000039000000}"/>
    <cellStyle name="20% - Accent1 16 2 2" xfId="58" xr:uid="{00000000-0005-0000-0000-00003A000000}"/>
    <cellStyle name="20% - Accent1 16 2 2 2" xfId="30845" xr:uid="{00000000-0005-0000-0000-00007D780000}"/>
    <cellStyle name="20% - Accent1 16 2 3" xfId="30846" xr:uid="{00000000-0005-0000-0000-00007E780000}"/>
    <cellStyle name="20% - Accent1 16 3" xfId="59" xr:uid="{00000000-0005-0000-0000-00003B000000}"/>
    <cellStyle name="20% - Accent1 16 3 2" xfId="30847" xr:uid="{00000000-0005-0000-0000-00007F780000}"/>
    <cellStyle name="20% - Accent1 16 4" xfId="30848" xr:uid="{00000000-0005-0000-0000-000080780000}"/>
    <cellStyle name="20% - Accent1 16 5" xfId="55183" xr:uid="{00000000-0005-0000-0000-00008FD70000}"/>
    <cellStyle name="20% - Accent1 17" xfId="60" xr:uid="{00000000-0005-0000-0000-00003C000000}"/>
    <cellStyle name="20% - Accent1 17 2" xfId="61" xr:uid="{00000000-0005-0000-0000-00003D000000}"/>
    <cellStyle name="20% - Accent1 17 2 2" xfId="62" xr:uid="{00000000-0005-0000-0000-00003E000000}"/>
    <cellStyle name="20% - Accent1 17 2 2 2" xfId="30849" xr:uid="{00000000-0005-0000-0000-000081780000}"/>
    <cellStyle name="20% - Accent1 17 2 3" xfId="30850" xr:uid="{00000000-0005-0000-0000-000082780000}"/>
    <cellStyle name="20% - Accent1 17 3" xfId="63" xr:uid="{00000000-0005-0000-0000-00003F000000}"/>
    <cellStyle name="20% - Accent1 17 3 2" xfId="30851" xr:uid="{00000000-0005-0000-0000-000083780000}"/>
    <cellStyle name="20% - Accent1 17 4" xfId="30852" xr:uid="{00000000-0005-0000-0000-000084780000}"/>
    <cellStyle name="20% - Accent1 17 5" xfId="55184" xr:uid="{00000000-0005-0000-0000-000090D70000}"/>
    <cellStyle name="20% - Accent1 18" xfId="64" xr:uid="{00000000-0005-0000-0000-000040000000}"/>
    <cellStyle name="20% - Accent1 18 2" xfId="65" xr:uid="{00000000-0005-0000-0000-000041000000}"/>
    <cellStyle name="20% - Accent1 18 2 2" xfId="66" xr:uid="{00000000-0005-0000-0000-000042000000}"/>
    <cellStyle name="20% - Accent1 18 2 2 2" xfId="30853" xr:uid="{00000000-0005-0000-0000-000085780000}"/>
    <cellStyle name="20% - Accent1 18 2 3" xfId="30854" xr:uid="{00000000-0005-0000-0000-000086780000}"/>
    <cellStyle name="20% - Accent1 18 3" xfId="67" xr:uid="{00000000-0005-0000-0000-000043000000}"/>
    <cellStyle name="20% - Accent1 18 3 2" xfId="30855" xr:uid="{00000000-0005-0000-0000-000087780000}"/>
    <cellStyle name="20% - Accent1 18 4" xfId="30856" xr:uid="{00000000-0005-0000-0000-000088780000}"/>
    <cellStyle name="20% - Accent1 18 5" xfId="55185" xr:uid="{00000000-0005-0000-0000-000091D70000}"/>
    <cellStyle name="20% - Accent1 19" xfId="68" xr:uid="{00000000-0005-0000-0000-000044000000}"/>
    <cellStyle name="20% - Accent1 19 2" xfId="69" xr:uid="{00000000-0005-0000-0000-000045000000}"/>
    <cellStyle name="20% - Accent1 19 2 2" xfId="30857" xr:uid="{00000000-0005-0000-0000-000089780000}"/>
    <cellStyle name="20% - Accent1 19 3" xfId="30858" xr:uid="{00000000-0005-0000-0000-00008A780000}"/>
    <cellStyle name="20% - Accent1 19 4" xfId="55186" xr:uid="{00000000-0005-0000-0000-000092D70000}"/>
    <cellStyle name="20% - Accent1 2" xfId="70" xr:uid="{00000000-0005-0000-0000-000046000000}"/>
    <cellStyle name="20% - Accent1 2 10" xfId="71" xr:uid="{00000000-0005-0000-0000-000047000000}"/>
    <cellStyle name="20% - Accent1 2 10 2" xfId="55187" xr:uid="{00000000-0005-0000-0000-000093D70000}"/>
    <cellStyle name="20% - Accent1 2 11" xfId="72" xr:uid="{00000000-0005-0000-0000-000048000000}"/>
    <cellStyle name="20% - Accent1 2 11 2" xfId="55188" xr:uid="{00000000-0005-0000-0000-000094D70000}"/>
    <cellStyle name="20% - Accent1 2 12" xfId="55189" xr:uid="{00000000-0005-0000-0000-000095D70000}"/>
    <cellStyle name="20% - Accent1 2 2" xfId="73" xr:uid="{00000000-0005-0000-0000-000049000000}"/>
    <cellStyle name="20% - Accent1 2 2 2" xfId="74" xr:uid="{00000000-0005-0000-0000-00004A000000}"/>
    <cellStyle name="20% - Accent1 2 2 2 2" xfId="75" xr:uid="{00000000-0005-0000-0000-00004B000000}"/>
    <cellStyle name="20% - Accent1 2 2 2 2 2" xfId="76" xr:uid="{00000000-0005-0000-0000-00004C000000}"/>
    <cellStyle name="20% - Accent1 2 2 2 2 2 2" xfId="30859" xr:uid="{00000000-0005-0000-0000-00008B780000}"/>
    <cellStyle name="20% - Accent1 2 2 2 2 3" xfId="30860" xr:uid="{00000000-0005-0000-0000-00008C780000}"/>
    <cellStyle name="20% - Accent1 2 2 2 3" xfId="77" xr:uid="{00000000-0005-0000-0000-00004D000000}"/>
    <cellStyle name="20% - Accent1 2 2 2 3 2" xfId="30861" xr:uid="{00000000-0005-0000-0000-00008D780000}"/>
    <cellStyle name="20% - Accent1 2 2 2 4" xfId="30862" xr:uid="{00000000-0005-0000-0000-00008E780000}"/>
    <cellStyle name="20% - Accent1 2 2 3" xfId="78" xr:uid="{00000000-0005-0000-0000-00004E000000}"/>
    <cellStyle name="20% - Accent1 2 2 3 2" xfId="79" xr:uid="{00000000-0005-0000-0000-00004F000000}"/>
    <cellStyle name="20% - Accent1 2 2 3 2 2" xfId="30863" xr:uid="{00000000-0005-0000-0000-00008F780000}"/>
    <cellStyle name="20% - Accent1 2 2 3 3" xfId="30864" xr:uid="{00000000-0005-0000-0000-000090780000}"/>
    <cellStyle name="20% - Accent1 2 2 4" xfId="80" xr:uid="{00000000-0005-0000-0000-000050000000}"/>
    <cellStyle name="20% - Accent1 2 2 4 2" xfId="30865" xr:uid="{00000000-0005-0000-0000-000091780000}"/>
    <cellStyle name="20% - Accent1 2 2 5" xfId="30866" xr:uid="{00000000-0005-0000-0000-000092780000}"/>
    <cellStyle name="20% - Accent1 2 2 6" xfId="55190" xr:uid="{00000000-0005-0000-0000-000096D70000}"/>
    <cellStyle name="20% - Accent1 2 3" xfId="81" xr:uid="{00000000-0005-0000-0000-000051000000}"/>
    <cellStyle name="20% - Accent1 2 3 2" xfId="82" xr:uid="{00000000-0005-0000-0000-000052000000}"/>
    <cellStyle name="20% - Accent1 2 3 2 2" xfId="83" xr:uid="{00000000-0005-0000-0000-000053000000}"/>
    <cellStyle name="20% - Accent1 2 3 2 2 2" xfId="30867" xr:uid="{00000000-0005-0000-0000-000093780000}"/>
    <cellStyle name="20% - Accent1 2 3 2 3" xfId="30868" xr:uid="{00000000-0005-0000-0000-000094780000}"/>
    <cellStyle name="20% - Accent1 2 3 3" xfId="84" xr:uid="{00000000-0005-0000-0000-000054000000}"/>
    <cellStyle name="20% - Accent1 2 3 3 2" xfId="30869" xr:uid="{00000000-0005-0000-0000-000095780000}"/>
    <cellStyle name="20% - Accent1 2 3 4" xfId="30870" xr:uid="{00000000-0005-0000-0000-000096780000}"/>
    <cellStyle name="20% - Accent1 2 3 5" xfId="55191" xr:uid="{00000000-0005-0000-0000-000097D70000}"/>
    <cellStyle name="20% - Accent1 2 4" xfId="85" xr:uid="{00000000-0005-0000-0000-000055000000}"/>
    <cellStyle name="20% - Accent1 2 4 2" xfId="86" xr:uid="{00000000-0005-0000-0000-000056000000}"/>
    <cellStyle name="20% - Accent1 2 4 2 2" xfId="87" xr:uid="{00000000-0005-0000-0000-000057000000}"/>
    <cellStyle name="20% - Accent1 2 4 2 2 2" xfId="30871" xr:uid="{00000000-0005-0000-0000-000097780000}"/>
    <cellStyle name="20% - Accent1 2 4 2 3" xfId="30872" xr:uid="{00000000-0005-0000-0000-000098780000}"/>
    <cellStyle name="20% - Accent1 2 4 3" xfId="88" xr:uid="{00000000-0005-0000-0000-000058000000}"/>
    <cellStyle name="20% - Accent1 2 4 3 2" xfId="30873" xr:uid="{00000000-0005-0000-0000-000099780000}"/>
    <cellStyle name="20% - Accent1 2 4 4" xfId="30874" xr:uid="{00000000-0005-0000-0000-00009A780000}"/>
    <cellStyle name="20% - Accent1 2 4 5" xfId="55192" xr:uid="{00000000-0005-0000-0000-000098D70000}"/>
    <cellStyle name="20% - Accent1 2 5" xfId="89" xr:uid="{00000000-0005-0000-0000-000059000000}"/>
    <cellStyle name="20% - Accent1 2 6" xfId="90" xr:uid="{00000000-0005-0000-0000-00005A000000}"/>
    <cellStyle name="20% - Accent1 2 7" xfId="91" xr:uid="{00000000-0005-0000-0000-00005B000000}"/>
    <cellStyle name="20% - Accent1 2 8" xfId="92" xr:uid="{00000000-0005-0000-0000-00005C000000}"/>
    <cellStyle name="20% - Accent1 2 8 2" xfId="93" xr:uid="{00000000-0005-0000-0000-00005D000000}"/>
    <cellStyle name="20% - Accent1 2 8 2 2" xfId="30875" xr:uid="{00000000-0005-0000-0000-00009B780000}"/>
    <cellStyle name="20% - Accent1 2 8 3" xfId="30876" xr:uid="{00000000-0005-0000-0000-00009C780000}"/>
    <cellStyle name="20% - Accent1 2 9" xfId="94" xr:uid="{00000000-0005-0000-0000-00005E000000}"/>
    <cellStyle name="20% - Accent1 2 9 2" xfId="30877" xr:uid="{00000000-0005-0000-0000-00009D780000}"/>
    <cellStyle name="20% - Accent1 20" xfId="95" xr:uid="{00000000-0005-0000-0000-00005F000000}"/>
    <cellStyle name="20% - Accent1 20 2" xfId="96" xr:uid="{00000000-0005-0000-0000-000060000000}"/>
    <cellStyle name="20% - Accent1 20 2 2" xfId="30878" xr:uid="{00000000-0005-0000-0000-00009E780000}"/>
    <cellStyle name="20% - Accent1 20 3" xfId="30879" xr:uid="{00000000-0005-0000-0000-00009F780000}"/>
    <cellStyle name="20% - Accent1 20 4" xfId="55193" xr:uid="{00000000-0005-0000-0000-000099D70000}"/>
    <cellStyle name="20% - Accent1 21" xfId="97" xr:uid="{00000000-0005-0000-0000-000061000000}"/>
    <cellStyle name="20% - Accent1 21 2" xfId="30880" xr:uid="{00000000-0005-0000-0000-0000A0780000}"/>
    <cellStyle name="20% - Accent1 22" xfId="98" xr:uid="{00000000-0005-0000-0000-000062000000}"/>
    <cellStyle name="20% - Accent1 22 2" xfId="30881" xr:uid="{00000000-0005-0000-0000-0000A1780000}"/>
    <cellStyle name="20% - Accent1 23" xfId="30882" xr:uid="{00000000-0005-0000-0000-0000A2780000}"/>
    <cellStyle name="20% - Accent1 23 2" xfId="30883" xr:uid="{00000000-0005-0000-0000-0000A3780000}"/>
    <cellStyle name="20% - Accent1 24" xfId="30884" xr:uid="{00000000-0005-0000-0000-0000A4780000}"/>
    <cellStyle name="20% - Accent1 24 2" xfId="30885" xr:uid="{00000000-0005-0000-0000-0000A5780000}"/>
    <cellStyle name="20% - Accent1 25" xfId="30886" xr:uid="{00000000-0005-0000-0000-0000A6780000}"/>
    <cellStyle name="20% - Accent1 25 2" xfId="30887" xr:uid="{00000000-0005-0000-0000-0000A7780000}"/>
    <cellStyle name="20% - Accent1 26" xfId="30888" xr:uid="{00000000-0005-0000-0000-0000A8780000}"/>
    <cellStyle name="20% - Accent1 26 2" xfId="30889" xr:uid="{00000000-0005-0000-0000-0000A9780000}"/>
    <cellStyle name="20% - Accent1 27" xfId="30890" xr:uid="{00000000-0005-0000-0000-0000AA780000}"/>
    <cellStyle name="20% - Accent1 28" xfId="55194" xr:uid="{00000000-0005-0000-0000-00009AD70000}"/>
    <cellStyle name="20% - Accent1 29" xfId="55195" xr:uid="{00000000-0005-0000-0000-00009BD70000}"/>
    <cellStyle name="20% - Accent1 3" xfId="99" xr:uid="{00000000-0005-0000-0000-000063000000}"/>
    <cellStyle name="20% - Accent1 3 2" xfId="100" xr:uid="{00000000-0005-0000-0000-000064000000}"/>
    <cellStyle name="20% - Accent1 3 2 2" xfId="101" xr:uid="{00000000-0005-0000-0000-000065000000}"/>
    <cellStyle name="20% - Accent1 3 2 2 2" xfId="102" xr:uid="{00000000-0005-0000-0000-000066000000}"/>
    <cellStyle name="20% - Accent1 3 2 2 2 2" xfId="103" xr:uid="{00000000-0005-0000-0000-000067000000}"/>
    <cellStyle name="20% - Accent1 3 2 2 2 2 2" xfId="30891" xr:uid="{00000000-0005-0000-0000-0000AB780000}"/>
    <cellStyle name="20% - Accent1 3 2 2 2 3" xfId="30892" xr:uid="{00000000-0005-0000-0000-0000AC780000}"/>
    <cellStyle name="20% - Accent1 3 2 2 3" xfId="104" xr:uid="{00000000-0005-0000-0000-000068000000}"/>
    <cellStyle name="20% - Accent1 3 2 2 3 2" xfId="30893" xr:uid="{00000000-0005-0000-0000-0000AD780000}"/>
    <cellStyle name="20% - Accent1 3 2 2 4" xfId="30894" xr:uid="{00000000-0005-0000-0000-0000AE780000}"/>
    <cellStyle name="20% - Accent1 3 2 3" xfId="105" xr:uid="{00000000-0005-0000-0000-000069000000}"/>
    <cellStyle name="20% - Accent1 3 2 3 2" xfId="106" xr:uid="{00000000-0005-0000-0000-00006A000000}"/>
    <cellStyle name="20% - Accent1 3 2 3 2 2" xfId="30895" xr:uid="{00000000-0005-0000-0000-0000AF780000}"/>
    <cellStyle name="20% - Accent1 3 2 3 3" xfId="30896" xr:uid="{00000000-0005-0000-0000-0000B0780000}"/>
    <cellStyle name="20% - Accent1 3 2 4" xfId="107" xr:uid="{00000000-0005-0000-0000-00006B000000}"/>
    <cellStyle name="20% - Accent1 3 2 4 2" xfId="30897" xr:uid="{00000000-0005-0000-0000-0000B1780000}"/>
    <cellStyle name="20% - Accent1 3 2 5" xfId="30898" xr:uid="{00000000-0005-0000-0000-0000B2780000}"/>
    <cellStyle name="20% - Accent1 3 3" xfId="108" xr:uid="{00000000-0005-0000-0000-00006C000000}"/>
    <cellStyle name="20% - Accent1 3 3 2" xfId="109" xr:uid="{00000000-0005-0000-0000-00006D000000}"/>
    <cellStyle name="20% - Accent1 3 3 2 2" xfId="110" xr:uid="{00000000-0005-0000-0000-00006E000000}"/>
    <cellStyle name="20% - Accent1 3 3 2 2 2" xfId="30899" xr:uid="{00000000-0005-0000-0000-0000B3780000}"/>
    <cellStyle name="20% - Accent1 3 3 2 3" xfId="30900" xr:uid="{00000000-0005-0000-0000-0000B4780000}"/>
    <cellStyle name="20% - Accent1 3 3 3" xfId="111" xr:uid="{00000000-0005-0000-0000-00006F000000}"/>
    <cellStyle name="20% - Accent1 3 3 3 2" xfId="30901" xr:uid="{00000000-0005-0000-0000-0000B5780000}"/>
    <cellStyle name="20% - Accent1 3 3 4" xfId="30902" xr:uid="{00000000-0005-0000-0000-0000B6780000}"/>
    <cellStyle name="20% - Accent1 3 4" xfId="112" xr:uid="{00000000-0005-0000-0000-000070000000}"/>
    <cellStyle name="20% - Accent1 3 4 2" xfId="113" xr:uid="{00000000-0005-0000-0000-000071000000}"/>
    <cellStyle name="20% - Accent1 3 4 2 2" xfId="114" xr:uid="{00000000-0005-0000-0000-000072000000}"/>
    <cellStyle name="20% - Accent1 3 4 2 2 2" xfId="30903" xr:uid="{00000000-0005-0000-0000-0000B7780000}"/>
    <cellStyle name="20% - Accent1 3 4 2 3" xfId="30904" xr:uid="{00000000-0005-0000-0000-0000B8780000}"/>
    <cellStyle name="20% - Accent1 3 4 3" xfId="115" xr:uid="{00000000-0005-0000-0000-000073000000}"/>
    <cellStyle name="20% - Accent1 3 4 3 2" xfId="30905" xr:uid="{00000000-0005-0000-0000-0000B9780000}"/>
    <cellStyle name="20% - Accent1 3 4 4" xfId="30906" xr:uid="{00000000-0005-0000-0000-0000BA780000}"/>
    <cellStyle name="20% - Accent1 3 5" xfId="116" xr:uid="{00000000-0005-0000-0000-000074000000}"/>
    <cellStyle name="20% - Accent1 3 5 2" xfId="117" xr:uid="{00000000-0005-0000-0000-000075000000}"/>
    <cellStyle name="20% - Accent1 3 5 2 2" xfId="30907" xr:uid="{00000000-0005-0000-0000-0000BB780000}"/>
    <cellStyle name="20% - Accent1 3 5 3" xfId="30908" xr:uid="{00000000-0005-0000-0000-0000BC780000}"/>
    <cellStyle name="20% - Accent1 3 6" xfId="118" xr:uid="{00000000-0005-0000-0000-000076000000}"/>
    <cellStyle name="20% - Accent1 3 6 2" xfId="30909" xr:uid="{00000000-0005-0000-0000-0000BD780000}"/>
    <cellStyle name="20% - Accent1 3 7" xfId="119" xr:uid="{00000000-0005-0000-0000-000077000000}"/>
    <cellStyle name="20% - Accent1 3 7 2" xfId="55196" xr:uid="{00000000-0005-0000-0000-00009CD70000}"/>
    <cellStyle name="20% - Accent1 3 8" xfId="120" xr:uid="{00000000-0005-0000-0000-000078000000}"/>
    <cellStyle name="20% - Accent1 3 8 2" xfId="55197" xr:uid="{00000000-0005-0000-0000-00009DD70000}"/>
    <cellStyle name="20% - Accent1 3 9" xfId="55198" xr:uid="{00000000-0005-0000-0000-00009ED70000}"/>
    <cellStyle name="20% - Accent1 30" xfId="1034" xr:uid="{00000000-0005-0000-0000-00000A040000}"/>
    <cellStyle name="20% - Accent1 4" xfId="121" xr:uid="{00000000-0005-0000-0000-000079000000}"/>
    <cellStyle name="20% - Accent1 4 2" xfId="122" xr:uid="{00000000-0005-0000-0000-00007A000000}"/>
    <cellStyle name="20% - Accent1 4 2 2" xfId="123" xr:uid="{00000000-0005-0000-0000-00007B000000}"/>
    <cellStyle name="20% - Accent1 4 2 2 2" xfId="124" xr:uid="{00000000-0005-0000-0000-00007C000000}"/>
    <cellStyle name="20% - Accent1 4 2 2 2 2" xfId="125" xr:uid="{00000000-0005-0000-0000-00007D000000}"/>
    <cellStyle name="20% - Accent1 4 2 2 2 2 2" xfId="30910" xr:uid="{00000000-0005-0000-0000-0000BE780000}"/>
    <cellStyle name="20% - Accent1 4 2 2 2 3" xfId="30911" xr:uid="{00000000-0005-0000-0000-0000BF780000}"/>
    <cellStyle name="20% - Accent1 4 2 2 3" xfId="126" xr:uid="{00000000-0005-0000-0000-00007E000000}"/>
    <cellStyle name="20% - Accent1 4 2 2 3 2" xfId="30912" xr:uid="{00000000-0005-0000-0000-0000C0780000}"/>
    <cellStyle name="20% - Accent1 4 2 2 4" xfId="30913" xr:uid="{00000000-0005-0000-0000-0000C1780000}"/>
    <cellStyle name="20% - Accent1 4 2 3" xfId="127" xr:uid="{00000000-0005-0000-0000-00007F000000}"/>
    <cellStyle name="20% - Accent1 4 2 3 2" xfId="128" xr:uid="{00000000-0005-0000-0000-000080000000}"/>
    <cellStyle name="20% - Accent1 4 2 3 2 2" xfId="30914" xr:uid="{00000000-0005-0000-0000-0000C2780000}"/>
    <cellStyle name="20% - Accent1 4 2 3 3" xfId="30915" xr:uid="{00000000-0005-0000-0000-0000C3780000}"/>
    <cellStyle name="20% - Accent1 4 2 4" xfId="129" xr:uid="{00000000-0005-0000-0000-000081000000}"/>
    <cellStyle name="20% - Accent1 4 2 4 2" xfId="30916" xr:uid="{00000000-0005-0000-0000-0000C4780000}"/>
    <cellStyle name="20% - Accent1 4 2 5" xfId="30917" xr:uid="{00000000-0005-0000-0000-0000C5780000}"/>
    <cellStyle name="20% - Accent1 4 3" xfId="130" xr:uid="{00000000-0005-0000-0000-000082000000}"/>
    <cellStyle name="20% - Accent1 4 3 2" xfId="131" xr:uid="{00000000-0005-0000-0000-000083000000}"/>
    <cellStyle name="20% - Accent1 4 3 2 2" xfId="132" xr:uid="{00000000-0005-0000-0000-000084000000}"/>
    <cellStyle name="20% - Accent1 4 3 2 2 2" xfId="30918" xr:uid="{00000000-0005-0000-0000-0000C6780000}"/>
    <cellStyle name="20% - Accent1 4 3 2 3" xfId="30919" xr:uid="{00000000-0005-0000-0000-0000C7780000}"/>
    <cellStyle name="20% - Accent1 4 3 3" xfId="133" xr:uid="{00000000-0005-0000-0000-000085000000}"/>
    <cellStyle name="20% - Accent1 4 3 3 2" xfId="30920" xr:uid="{00000000-0005-0000-0000-0000C8780000}"/>
    <cellStyle name="20% - Accent1 4 3 4" xfId="30921" xr:uid="{00000000-0005-0000-0000-0000C9780000}"/>
    <cellStyle name="20% - Accent1 4 4" xfId="134" xr:uid="{00000000-0005-0000-0000-000086000000}"/>
    <cellStyle name="20% - Accent1 4 4 2" xfId="135" xr:uid="{00000000-0005-0000-0000-000087000000}"/>
    <cellStyle name="20% - Accent1 4 4 2 2" xfId="136" xr:uid="{00000000-0005-0000-0000-000088000000}"/>
    <cellStyle name="20% - Accent1 4 4 2 2 2" xfId="30922" xr:uid="{00000000-0005-0000-0000-0000CA780000}"/>
    <cellStyle name="20% - Accent1 4 4 2 3" xfId="30923" xr:uid="{00000000-0005-0000-0000-0000CB780000}"/>
    <cellStyle name="20% - Accent1 4 4 3" xfId="137" xr:uid="{00000000-0005-0000-0000-000089000000}"/>
    <cellStyle name="20% - Accent1 4 4 3 2" xfId="30924" xr:uid="{00000000-0005-0000-0000-0000CC780000}"/>
    <cellStyle name="20% - Accent1 4 4 4" xfId="30925" xr:uid="{00000000-0005-0000-0000-0000CD780000}"/>
    <cellStyle name="20% - Accent1 4 5" xfId="138" xr:uid="{00000000-0005-0000-0000-00008A000000}"/>
    <cellStyle name="20% - Accent1 4 5 2" xfId="139" xr:uid="{00000000-0005-0000-0000-00008B000000}"/>
    <cellStyle name="20% - Accent1 4 5 2 2" xfId="30926" xr:uid="{00000000-0005-0000-0000-0000CE780000}"/>
    <cellStyle name="20% - Accent1 4 5 3" xfId="30927" xr:uid="{00000000-0005-0000-0000-0000CF780000}"/>
    <cellStyle name="20% - Accent1 4 6" xfId="140" xr:uid="{00000000-0005-0000-0000-00008C000000}"/>
    <cellStyle name="20% - Accent1 4 6 2" xfId="30928" xr:uid="{00000000-0005-0000-0000-0000D0780000}"/>
    <cellStyle name="20% - Accent1 4 7" xfId="141" xr:uid="{00000000-0005-0000-0000-00008D000000}"/>
    <cellStyle name="20% - Accent1 4 7 2" xfId="55199" xr:uid="{00000000-0005-0000-0000-00009FD70000}"/>
    <cellStyle name="20% - Accent1 4 8" xfId="142" xr:uid="{00000000-0005-0000-0000-00008E000000}"/>
    <cellStyle name="20% - Accent1 4 8 2" xfId="55200" xr:uid="{00000000-0005-0000-0000-0000A0D70000}"/>
    <cellStyle name="20% - Accent1 4 9" xfId="55201" xr:uid="{00000000-0005-0000-0000-0000A1D70000}"/>
    <cellStyle name="20% - Accent1 5" xfId="143" xr:uid="{00000000-0005-0000-0000-00008F000000}"/>
    <cellStyle name="20% - Accent1 5 2" xfId="144" xr:uid="{00000000-0005-0000-0000-000090000000}"/>
    <cellStyle name="20% - Accent1 5 2 2" xfId="145" xr:uid="{00000000-0005-0000-0000-000091000000}"/>
    <cellStyle name="20% - Accent1 5 2 2 2" xfId="146" xr:uid="{00000000-0005-0000-0000-000092000000}"/>
    <cellStyle name="20% - Accent1 5 2 2 2 2" xfId="147" xr:uid="{00000000-0005-0000-0000-000093000000}"/>
    <cellStyle name="20% - Accent1 5 2 2 2 2 2" xfId="30929" xr:uid="{00000000-0005-0000-0000-0000D1780000}"/>
    <cellStyle name="20% - Accent1 5 2 2 2 3" xfId="30930" xr:uid="{00000000-0005-0000-0000-0000D2780000}"/>
    <cellStyle name="20% - Accent1 5 2 2 3" xfId="148" xr:uid="{00000000-0005-0000-0000-000094000000}"/>
    <cellStyle name="20% - Accent1 5 2 2 3 2" xfId="30931" xr:uid="{00000000-0005-0000-0000-0000D3780000}"/>
    <cellStyle name="20% - Accent1 5 2 2 4" xfId="30932" xr:uid="{00000000-0005-0000-0000-0000D4780000}"/>
    <cellStyle name="20% - Accent1 5 2 3" xfId="149" xr:uid="{00000000-0005-0000-0000-000095000000}"/>
    <cellStyle name="20% - Accent1 5 2 3 2" xfId="150" xr:uid="{00000000-0005-0000-0000-000096000000}"/>
    <cellStyle name="20% - Accent1 5 2 3 2 2" xfId="30933" xr:uid="{00000000-0005-0000-0000-0000D5780000}"/>
    <cellStyle name="20% - Accent1 5 2 3 3" xfId="30934" xr:uid="{00000000-0005-0000-0000-0000D6780000}"/>
    <cellStyle name="20% - Accent1 5 2 4" xfId="151" xr:uid="{00000000-0005-0000-0000-000097000000}"/>
    <cellStyle name="20% - Accent1 5 2 4 2" xfId="30935" xr:uid="{00000000-0005-0000-0000-0000D7780000}"/>
    <cellStyle name="20% - Accent1 5 2 5" xfId="30936" xr:uid="{00000000-0005-0000-0000-0000D8780000}"/>
    <cellStyle name="20% - Accent1 5 3" xfId="152" xr:uid="{00000000-0005-0000-0000-000098000000}"/>
    <cellStyle name="20% - Accent1 5 3 2" xfId="153" xr:uid="{00000000-0005-0000-0000-000099000000}"/>
    <cellStyle name="20% - Accent1 5 3 2 2" xfId="154" xr:uid="{00000000-0005-0000-0000-00009A000000}"/>
    <cellStyle name="20% - Accent1 5 3 2 2 2" xfId="30937" xr:uid="{00000000-0005-0000-0000-0000D9780000}"/>
    <cellStyle name="20% - Accent1 5 3 2 3" xfId="30938" xr:uid="{00000000-0005-0000-0000-0000DA780000}"/>
    <cellStyle name="20% - Accent1 5 3 3" xfId="155" xr:uid="{00000000-0005-0000-0000-00009B000000}"/>
    <cellStyle name="20% - Accent1 5 3 3 2" xfId="30939" xr:uid="{00000000-0005-0000-0000-0000DB780000}"/>
    <cellStyle name="20% - Accent1 5 3 4" xfId="30940" xr:uid="{00000000-0005-0000-0000-0000DC780000}"/>
    <cellStyle name="20% - Accent1 5 4" xfId="156" xr:uid="{00000000-0005-0000-0000-00009C000000}"/>
    <cellStyle name="20% - Accent1 5 4 2" xfId="157" xr:uid="{00000000-0005-0000-0000-00009D000000}"/>
    <cellStyle name="20% - Accent1 5 4 2 2" xfId="158" xr:uid="{00000000-0005-0000-0000-00009E000000}"/>
    <cellStyle name="20% - Accent1 5 4 2 2 2" xfId="30941" xr:uid="{00000000-0005-0000-0000-0000DD780000}"/>
    <cellStyle name="20% - Accent1 5 4 2 3" xfId="30942" xr:uid="{00000000-0005-0000-0000-0000DE780000}"/>
    <cellStyle name="20% - Accent1 5 4 3" xfId="159" xr:uid="{00000000-0005-0000-0000-00009F000000}"/>
    <cellStyle name="20% - Accent1 5 4 3 2" xfId="30943" xr:uid="{00000000-0005-0000-0000-0000DF780000}"/>
    <cellStyle name="20% - Accent1 5 4 4" xfId="30944" xr:uid="{00000000-0005-0000-0000-0000E0780000}"/>
    <cellStyle name="20% - Accent1 5 5" xfId="160" xr:uid="{00000000-0005-0000-0000-0000A0000000}"/>
    <cellStyle name="20% - Accent1 5 5 2" xfId="161" xr:uid="{00000000-0005-0000-0000-0000A1000000}"/>
    <cellStyle name="20% - Accent1 5 5 2 2" xfId="30945" xr:uid="{00000000-0005-0000-0000-0000E1780000}"/>
    <cellStyle name="20% - Accent1 5 5 3" xfId="30946" xr:uid="{00000000-0005-0000-0000-0000E2780000}"/>
    <cellStyle name="20% - Accent1 5 6" xfId="162" xr:uid="{00000000-0005-0000-0000-0000A2000000}"/>
    <cellStyle name="20% - Accent1 5 6 2" xfId="30947" xr:uid="{00000000-0005-0000-0000-0000E3780000}"/>
    <cellStyle name="20% - Accent1 5 7" xfId="163" xr:uid="{00000000-0005-0000-0000-0000A3000000}"/>
    <cellStyle name="20% - Accent1 5 7 2" xfId="55202" xr:uid="{00000000-0005-0000-0000-0000A2D70000}"/>
    <cellStyle name="20% - Accent1 5 8" xfId="164" xr:uid="{00000000-0005-0000-0000-0000A4000000}"/>
    <cellStyle name="20% - Accent1 5 8 2" xfId="55203" xr:uid="{00000000-0005-0000-0000-0000A3D70000}"/>
    <cellStyle name="20% - Accent1 5 9" xfId="55204" xr:uid="{00000000-0005-0000-0000-0000A4D70000}"/>
    <cellStyle name="20% - Accent1 6" xfId="165" xr:uid="{00000000-0005-0000-0000-0000A5000000}"/>
    <cellStyle name="20% - Accent1 6 2" xfId="166" xr:uid="{00000000-0005-0000-0000-0000A6000000}"/>
    <cellStyle name="20% - Accent1 6 2 2" xfId="167" xr:uid="{00000000-0005-0000-0000-0000A7000000}"/>
    <cellStyle name="20% - Accent1 6 2 2 2" xfId="168" xr:uid="{00000000-0005-0000-0000-0000A8000000}"/>
    <cellStyle name="20% - Accent1 6 2 2 2 2" xfId="169" xr:uid="{00000000-0005-0000-0000-0000A9000000}"/>
    <cellStyle name="20% - Accent1 6 2 2 2 2 2" xfId="30948" xr:uid="{00000000-0005-0000-0000-0000E4780000}"/>
    <cellStyle name="20% - Accent1 6 2 2 2 3" xfId="30949" xr:uid="{00000000-0005-0000-0000-0000E5780000}"/>
    <cellStyle name="20% - Accent1 6 2 2 3" xfId="170" xr:uid="{00000000-0005-0000-0000-0000AA000000}"/>
    <cellStyle name="20% - Accent1 6 2 2 3 2" xfId="30950" xr:uid="{00000000-0005-0000-0000-0000E6780000}"/>
    <cellStyle name="20% - Accent1 6 2 2 4" xfId="30951" xr:uid="{00000000-0005-0000-0000-0000E7780000}"/>
    <cellStyle name="20% - Accent1 6 2 3" xfId="171" xr:uid="{00000000-0005-0000-0000-0000AB000000}"/>
    <cellStyle name="20% - Accent1 6 2 3 2" xfId="172" xr:uid="{00000000-0005-0000-0000-0000AC000000}"/>
    <cellStyle name="20% - Accent1 6 2 3 2 2" xfId="30952" xr:uid="{00000000-0005-0000-0000-0000E8780000}"/>
    <cellStyle name="20% - Accent1 6 2 3 3" xfId="30953" xr:uid="{00000000-0005-0000-0000-0000E9780000}"/>
    <cellStyle name="20% - Accent1 6 2 4" xfId="173" xr:uid="{00000000-0005-0000-0000-0000AD000000}"/>
    <cellStyle name="20% - Accent1 6 2 4 2" xfId="30954" xr:uid="{00000000-0005-0000-0000-0000EA780000}"/>
    <cellStyle name="20% - Accent1 6 2 5" xfId="30955" xr:uid="{00000000-0005-0000-0000-0000EB780000}"/>
    <cellStyle name="20% - Accent1 6 3" xfId="174" xr:uid="{00000000-0005-0000-0000-0000AE000000}"/>
    <cellStyle name="20% - Accent1 6 3 2" xfId="175" xr:uid="{00000000-0005-0000-0000-0000AF000000}"/>
    <cellStyle name="20% - Accent1 6 3 2 2" xfId="176" xr:uid="{00000000-0005-0000-0000-0000B0000000}"/>
    <cellStyle name="20% - Accent1 6 3 2 2 2" xfId="30956" xr:uid="{00000000-0005-0000-0000-0000EC780000}"/>
    <cellStyle name="20% - Accent1 6 3 2 3" xfId="30957" xr:uid="{00000000-0005-0000-0000-0000ED780000}"/>
    <cellStyle name="20% - Accent1 6 3 3" xfId="177" xr:uid="{00000000-0005-0000-0000-0000B1000000}"/>
    <cellStyle name="20% - Accent1 6 3 3 2" xfId="30958" xr:uid="{00000000-0005-0000-0000-0000EE780000}"/>
    <cellStyle name="20% - Accent1 6 3 4" xfId="30959" xr:uid="{00000000-0005-0000-0000-0000EF780000}"/>
    <cellStyle name="20% - Accent1 6 4" xfId="178" xr:uid="{00000000-0005-0000-0000-0000B2000000}"/>
    <cellStyle name="20% - Accent1 6 4 2" xfId="179" xr:uid="{00000000-0005-0000-0000-0000B3000000}"/>
    <cellStyle name="20% - Accent1 6 4 2 2" xfId="180" xr:uid="{00000000-0005-0000-0000-0000B4000000}"/>
    <cellStyle name="20% - Accent1 6 4 2 2 2" xfId="30960" xr:uid="{00000000-0005-0000-0000-0000F0780000}"/>
    <cellStyle name="20% - Accent1 6 4 2 3" xfId="30961" xr:uid="{00000000-0005-0000-0000-0000F1780000}"/>
    <cellStyle name="20% - Accent1 6 4 3" xfId="181" xr:uid="{00000000-0005-0000-0000-0000B5000000}"/>
    <cellStyle name="20% - Accent1 6 4 3 2" xfId="30962" xr:uid="{00000000-0005-0000-0000-0000F2780000}"/>
    <cellStyle name="20% - Accent1 6 4 4" xfId="30963" xr:uid="{00000000-0005-0000-0000-0000F3780000}"/>
    <cellStyle name="20% - Accent1 6 5" xfId="182" xr:uid="{00000000-0005-0000-0000-0000B6000000}"/>
    <cellStyle name="20% - Accent1 6 5 2" xfId="183" xr:uid="{00000000-0005-0000-0000-0000B7000000}"/>
    <cellStyle name="20% - Accent1 6 5 2 2" xfId="30964" xr:uid="{00000000-0005-0000-0000-0000F4780000}"/>
    <cellStyle name="20% - Accent1 6 5 3" xfId="30965" xr:uid="{00000000-0005-0000-0000-0000F5780000}"/>
    <cellStyle name="20% - Accent1 6 6" xfId="184" xr:uid="{00000000-0005-0000-0000-0000B8000000}"/>
    <cellStyle name="20% - Accent1 6 6 2" xfId="30966" xr:uid="{00000000-0005-0000-0000-0000F6780000}"/>
    <cellStyle name="20% - Accent1 6 7" xfId="185" xr:uid="{00000000-0005-0000-0000-0000B9000000}"/>
    <cellStyle name="20% - Accent1 6 7 2" xfId="55205" xr:uid="{00000000-0005-0000-0000-0000A5D70000}"/>
    <cellStyle name="20% - Accent1 6 8" xfId="186" xr:uid="{00000000-0005-0000-0000-0000BA000000}"/>
    <cellStyle name="20% - Accent1 6 8 2" xfId="55206" xr:uid="{00000000-0005-0000-0000-0000A6D70000}"/>
    <cellStyle name="20% - Accent1 6 9" xfId="55207" xr:uid="{00000000-0005-0000-0000-0000A7D70000}"/>
    <cellStyle name="20% - Accent1 7" xfId="187" xr:uid="{00000000-0005-0000-0000-0000BB000000}"/>
    <cellStyle name="20% - Accent1 7 2" xfId="188" xr:uid="{00000000-0005-0000-0000-0000BC000000}"/>
    <cellStyle name="20% - Accent1 7 2 2" xfId="189" xr:uid="{00000000-0005-0000-0000-0000BD000000}"/>
    <cellStyle name="20% - Accent1 7 2 2 2" xfId="30967" xr:uid="{00000000-0005-0000-0000-0000F7780000}"/>
    <cellStyle name="20% - Accent1 7 2 3" xfId="30968" xr:uid="{00000000-0005-0000-0000-0000F8780000}"/>
    <cellStyle name="20% - Accent1 7 3" xfId="190" xr:uid="{00000000-0005-0000-0000-0000BE000000}"/>
    <cellStyle name="20% - Accent1 7 3 2" xfId="30969" xr:uid="{00000000-0005-0000-0000-0000F9780000}"/>
    <cellStyle name="20% - Accent1 7 4" xfId="30970" xr:uid="{00000000-0005-0000-0000-0000FA780000}"/>
    <cellStyle name="20% - Accent1 7 5" xfId="55208" xr:uid="{00000000-0005-0000-0000-0000A8D70000}"/>
    <cellStyle name="20% - Accent1 8" xfId="191" xr:uid="{00000000-0005-0000-0000-0000BF000000}"/>
    <cellStyle name="20% - Accent1 8 2" xfId="192" xr:uid="{00000000-0005-0000-0000-0000C0000000}"/>
    <cellStyle name="20% - Accent1 8 2 2" xfId="193" xr:uid="{00000000-0005-0000-0000-0000C1000000}"/>
    <cellStyle name="20% - Accent1 8 2 2 2" xfId="30971" xr:uid="{00000000-0005-0000-0000-0000FB780000}"/>
    <cellStyle name="20% - Accent1 8 2 3" xfId="30972" xr:uid="{00000000-0005-0000-0000-0000FC780000}"/>
    <cellStyle name="20% - Accent1 8 3" xfId="194" xr:uid="{00000000-0005-0000-0000-0000C2000000}"/>
    <cellStyle name="20% - Accent1 8 3 2" xfId="30973" xr:uid="{00000000-0005-0000-0000-0000FD780000}"/>
    <cellStyle name="20% - Accent1 8 4" xfId="30974" xr:uid="{00000000-0005-0000-0000-0000FE780000}"/>
    <cellStyle name="20% - Accent1 8 5" xfId="55209" xr:uid="{00000000-0005-0000-0000-0000A9D70000}"/>
    <cellStyle name="20% - Accent1 9" xfId="195" xr:uid="{00000000-0005-0000-0000-0000C3000000}"/>
    <cellStyle name="20% - Accent1 9 2" xfId="196" xr:uid="{00000000-0005-0000-0000-0000C4000000}"/>
    <cellStyle name="20% - Accent1 9 2 2" xfId="197" xr:uid="{00000000-0005-0000-0000-0000C5000000}"/>
    <cellStyle name="20% - Accent1 9 2 2 2" xfId="30975" xr:uid="{00000000-0005-0000-0000-0000FF780000}"/>
    <cellStyle name="20% - Accent1 9 2 3" xfId="30976" xr:uid="{00000000-0005-0000-0000-000000790000}"/>
    <cellStyle name="20% - Accent1 9 3" xfId="198" xr:uid="{00000000-0005-0000-0000-0000C6000000}"/>
    <cellStyle name="20% - Accent1 9 3 2" xfId="30977" xr:uid="{00000000-0005-0000-0000-000001790000}"/>
    <cellStyle name="20% - Accent1 9 4" xfId="30978" xr:uid="{00000000-0005-0000-0000-000002790000}"/>
    <cellStyle name="20% - Accent1 9 5" xfId="55210" xr:uid="{00000000-0005-0000-0000-0000AAD70000}"/>
    <cellStyle name="20% - Accent2 10" xfId="199" xr:uid="{00000000-0005-0000-0000-0000C7000000}"/>
    <cellStyle name="20% - Accent2 10 2" xfId="200" xr:uid="{00000000-0005-0000-0000-0000C8000000}"/>
    <cellStyle name="20% - Accent2 10 2 2" xfId="201" xr:uid="{00000000-0005-0000-0000-0000C9000000}"/>
    <cellStyle name="20% - Accent2 10 2 2 2" xfId="30979" xr:uid="{00000000-0005-0000-0000-000003790000}"/>
    <cellStyle name="20% - Accent2 10 2 3" xfId="30980" xr:uid="{00000000-0005-0000-0000-000004790000}"/>
    <cellStyle name="20% - Accent2 10 3" xfId="202" xr:uid="{00000000-0005-0000-0000-0000CA000000}"/>
    <cellStyle name="20% - Accent2 10 3 2" xfId="30981" xr:uid="{00000000-0005-0000-0000-000005790000}"/>
    <cellStyle name="20% - Accent2 10 4" xfId="30982" xr:uid="{00000000-0005-0000-0000-000006790000}"/>
    <cellStyle name="20% - Accent2 10 5" xfId="55211" xr:uid="{00000000-0005-0000-0000-0000ABD70000}"/>
    <cellStyle name="20% - Accent2 11" xfId="203" xr:uid="{00000000-0005-0000-0000-0000CB000000}"/>
    <cellStyle name="20% - Accent2 11 2" xfId="204" xr:uid="{00000000-0005-0000-0000-0000CC000000}"/>
    <cellStyle name="20% - Accent2 11 2 2" xfId="205" xr:uid="{00000000-0005-0000-0000-0000CD000000}"/>
    <cellStyle name="20% - Accent2 11 2 2 2" xfId="30983" xr:uid="{00000000-0005-0000-0000-000007790000}"/>
    <cellStyle name="20% - Accent2 11 2 3" xfId="30984" xr:uid="{00000000-0005-0000-0000-000008790000}"/>
    <cellStyle name="20% - Accent2 11 3" xfId="206" xr:uid="{00000000-0005-0000-0000-0000CE000000}"/>
    <cellStyle name="20% - Accent2 11 3 2" xfId="30985" xr:uid="{00000000-0005-0000-0000-000009790000}"/>
    <cellStyle name="20% - Accent2 11 4" xfId="30986" xr:uid="{00000000-0005-0000-0000-00000A790000}"/>
    <cellStyle name="20% - Accent2 11 5" xfId="55212" xr:uid="{00000000-0005-0000-0000-0000ACD70000}"/>
    <cellStyle name="20% - Accent2 12" xfId="207" xr:uid="{00000000-0005-0000-0000-0000CF000000}"/>
    <cellStyle name="20% - Accent2 12 2" xfId="208" xr:uid="{00000000-0005-0000-0000-0000D0000000}"/>
    <cellStyle name="20% - Accent2 12 2 2" xfId="209" xr:uid="{00000000-0005-0000-0000-0000D1000000}"/>
    <cellStyle name="20% - Accent2 12 2 2 2" xfId="30987" xr:uid="{00000000-0005-0000-0000-00000B790000}"/>
    <cellStyle name="20% - Accent2 12 2 3" xfId="30988" xr:uid="{00000000-0005-0000-0000-00000C790000}"/>
    <cellStyle name="20% - Accent2 12 3" xfId="210" xr:uid="{00000000-0005-0000-0000-0000D2000000}"/>
    <cellStyle name="20% - Accent2 12 3 2" xfId="30989" xr:uid="{00000000-0005-0000-0000-00000D790000}"/>
    <cellStyle name="20% - Accent2 12 4" xfId="30990" xr:uid="{00000000-0005-0000-0000-00000E790000}"/>
    <cellStyle name="20% - Accent2 12 5" xfId="55213" xr:uid="{00000000-0005-0000-0000-0000ADD70000}"/>
    <cellStyle name="20% - Accent2 13" xfId="211" xr:uid="{00000000-0005-0000-0000-0000D3000000}"/>
    <cellStyle name="20% - Accent2 13 2" xfId="212" xr:uid="{00000000-0005-0000-0000-0000D4000000}"/>
    <cellStyle name="20% - Accent2 13 2 2" xfId="213" xr:uid="{00000000-0005-0000-0000-0000D5000000}"/>
    <cellStyle name="20% - Accent2 13 2 2 2" xfId="30991" xr:uid="{00000000-0005-0000-0000-00000F790000}"/>
    <cellStyle name="20% - Accent2 13 2 3" xfId="30992" xr:uid="{00000000-0005-0000-0000-000010790000}"/>
    <cellStyle name="20% - Accent2 13 3" xfId="214" xr:uid="{00000000-0005-0000-0000-0000D6000000}"/>
    <cellStyle name="20% - Accent2 13 3 2" xfId="30993" xr:uid="{00000000-0005-0000-0000-000011790000}"/>
    <cellStyle name="20% - Accent2 13 4" xfId="30994" xr:uid="{00000000-0005-0000-0000-000012790000}"/>
    <cellStyle name="20% - Accent2 13 5" xfId="55214" xr:uid="{00000000-0005-0000-0000-0000AED70000}"/>
    <cellStyle name="20% - Accent2 14" xfId="215" xr:uid="{00000000-0005-0000-0000-0000D7000000}"/>
    <cellStyle name="20% - Accent2 14 2" xfId="216" xr:uid="{00000000-0005-0000-0000-0000D8000000}"/>
    <cellStyle name="20% - Accent2 14 2 2" xfId="217" xr:uid="{00000000-0005-0000-0000-0000D9000000}"/>
    <cellStyle name="20% - Accent2 14 2 2 2" xfId="30995" xr:uid="{00000000-0005-0000-0000-000013790000}"/>
    <cellStyle name="20% - Accent2 14 2 3" xfId="30996" xr:uid="{00000000-0005-0000-0000-000014790000}"/>
    <cellStyle name="20% - Accent2 14 3" xfId="218" xr:uid="{00000000-0005-0000-0000-0000DA000000}"/>
    <cellStyle name="20% - Accent2 14 3 2" xfId="30997" xr:uid="{00000000-0005-0000-0000-000015790000}"/>
    <cellStyle name="20% - Accent2 14 4" xfId="30998" xr:uid="{00000000-0005-0000-0000-000016790000}"/>
    <cellStyle name="20% - Accent2 14 5" xfId="55215" xr:uid="{00000000-0005-0000-0000-0000AFD70000}"/>
    <cellStyle name="20% - Accent2 15" xfId="219" xr:uid="{00000000-0005-0000-0000-0000DB000000}"/>
    <cellStyle name="20% - Accent2 15 2" xfId="220" xr:uid="{00000000-0005-0000-0000-0000DC000000}"/>
    <cellStyle name="20% - Accent2 15 2 2" xfId="221" xr:uid="{00000000-0005-0000-0000-0000DD000000}"/>
    <cellStyle name="20% - Accent2 15 2 2 2" xfId="30999" xr:uid="{00000000-0005-0000-0000-000017790000}"/>
    <cellStyle name="20% - Accent2 15 2 3" xfId="31000" xr:uid="{00000000-0005-0000-0000-000018790000}"/>
    <cellStyle name="20% - Accent2 15 3" xfId="222" xr:uid="{00000000-0005-0000-0000-0000DE000000}"/>
    <cellStyle name="20% - Accent2 15 3 2" xfId="31001" xr:uid="{00000000-0005-0000-0000-000019790000}"/>
    <cellStyle name="20% - Accent2 15 4" xfId="31002" xr:uid="{00000000-0005-0000-0000-00001A790000}"/>
    <cellStyle name="20% - Accent2 15 5" xfId="55216" xr:uid="{00000000-0005-0000-0000-0000B0D70000}"/>
    <cellStyle name="20% - Accent2 16" xfId="223" xr:uid="{00000000-0005-0000-0000-0000DF000000}"/>
    <cellStyle name="20% - Accent2 16 2" xfId="224" xr:uid="{00000000-0005-0000-0000-0000E0000000}"/>
    <cellStyle name="20% - Accent2 16 2 2" xfId="225" xr:uid="{00000000-0005-0000-0000-0000E1000000}"/>
    <cellStyle name="20% - Accent2 16 2 2 2" xfId="31003" xr:uid="{00000000-0005-0000-0000-00001B790000}"/>
    <cellStyle name="20% - Accent2 16 2 3" xfId="31004" xr:uid="{00000000-0005-0000-0000-00001C790000}"/>
    <cellStyle name="20% - Accent2 16 3" xfId="226" xr:uid="{00000000-0005-0000-0000-0000E2000000}"/>
    <cellStyle name="20% - Accent2 16 3 2" xfId="31005" xr:uid="{00000000-0005-0000-0000-00001D790000}"/>
    <cellStyle name="20% - Accent2 16 4" xfId="31006" xr:uid="{00000000-0005-0000-0000-00001E790000}"/>
    <cellStyle name="20% - Accent2 16 5" xfId="55217" xr:uid="{00000000-0005-0000-0000-0000B1D70000}"/>
    <cellStyle name="20% - Accent2 17" xfId="227" xr:uid="{00000000-0005-0000-0000-0000E3000000}"/>
    <cellStyle name="20% - Accent2 17 2" xfId="228" xr:uid="{00000000-0005-0000-0000-0000E4000000}"/>
    <cellStyle name="20% - Accent2 17 2 2" xfId="229" xr:uid="{00000000-0005-0000-0000-0000E5000000}"/>
    <cellStyle name="20% - Accent2 17 2 2 2" xfId="31007" xr:uid="{00000000-0005-0000-0000-00001F790000}"/>
    <cellStyle name="20% - Accent2 17 2 3" xfId="31008" xr:uid="{00000000-0005-0000-0000-000020790000}"/>
    <cellStyle name="20% - Accent2 17 3" xfId="230" xr:uid="{00000000-0005-0000-0000-0000E6000000}"/>
    <cellStyle name="20% - Accent2 17 3 2" xfId="31009" xr:uid="{00000000-0005-0000-0000-000021790000}"/>
    <cellStyle name="20% - Accent2 17 4" xfId="31010" xr:uid="{00000000-0005-0000-0000-000022790000}"/>
    <cellStyle name="20% - Accent2 17 5" xfId="55218" xr:uid="{00000000-0005-0000-0000-0000B2D70000}"/>
    <cellStyle name="20% - Accent2 18" xfId="231" xr:uid="{00000000-0005-0000-0000-0000E7000000}"/>
    <cellStyle name="20% - Accent2 18 2" xfId="232" xr:uid="{00000000-0005-0000-0000-0000E8000000}"/>
    <cellStyle name="20% - Accent2 18 2 2" xfId="233" xr:uid="{00000000-0005-0000-0000-0000E9000000}"/>
    <cellStyle name="20% - Accent2 18 2 2 2" xfId="31011" xr:uid="{00000000-0005-0000-0000-000023790000}"/>
    <cellStyle name="20% - Accent2 18 2 3" xfId="31012" xr:uid="{00000000-0005-0000-0000-000024790000}"/>
    <cellStyle name="20% - Accent2 18 3" xfId="234" xr:uid="{00000000-0005-0000-0000-0000EA000000}"/>
    <cellStyle name="20% - Accent2 18 3 2" xfId="31013" xr:uid="{00000000-0005-0000-0000-000025790000}"/>
    <cellStyle name="20% - Accent2 18 4" xfId="31014" xr:uid="{00000000-0005-0000-0000-000026790000}"/>
    <cellStyle name="20% - Accent2 18 5" xfId="55219" xr:uid="{00000000-0005-0000-0000-0000B3D70000}"/>
    <cellStyle name="20% - Accent2 19" xfId="235" xr:uid="{00000000-0005-0000-0000-0000EB000000}"/>
    <cellStyle name="20% - Accent2 19 2" xfId="236" xr:uid="{00000000-0005-0000-0000-0000EC000000}"/>
    <cellStyle name="20% - Accent2 19 2 2" xfId="31015" xr:uid="{00000000-0005-0000-0000-000027790000}"/>
    <cellStyle name="20% - Accent2 19 3" xfId="31016" xr:uid="{00000000-0005-0000-0000-000028790000}"/>
    <cellStyle name="20% - Accent2 19 4" xfId="55220" xr:uid="{00000000-0005-0000-0000-0000B4D70000}"/>
    <cellStyle name="20% - Accent2 2" xfId="237" xr:uid="{00000000-0005-0000-0000-0000ED000000}"/>
    <cellStyle name="20% - Accent2 2 10" xfId="238" xr:uid="{00000000-0005-0000-0000-0000EE000000}"/>
    <cellStyle name="20% - Accent2 2 10 2" xfId="55221" xr:uid="{00000000-0005-0000-0000-0000B5D70000}"/>
    <cellStyle name="20% - Accent2 2 11" xfId="239" xr:uid="{00000000-0005-0000-0000-0000EF000000}"/>
    <cellStyle name="20% - Accent2 2 11 2" xfId="55222" xr:uid="{00000000-0005-0000-0000-0000B6D70000}"/>
    <cellStyle name="20% - Accent2 2 12" xfId="55223" xr:uid="{00000000-0005-0000-0000-0000B7D70000}"/>
    <cellStyle name="20% - Accent2 2 2" xfId="240" xr:uid="{00000000-0005-0000-0000-0000F0000000}"/>
    <cellStyle name="20% - Accent2 2 2 2" xfId="241" xr:uid="{00000000-0005-0000-0000-0000F1000000}"/>
    <cellStyle name="20% - Accent2 2 2 2 2" xfId="242" xr:uid="{00000000-0005-0000-0000-0000F2000000}"/>
    <cellStyle name="20% - Accent2 2 2 2 2 2" xfId="243" xr:uid="{00000000-0005-0000-0000-0000F3000000}"/>
    <cellStyle name="20% - Accent2 2 2 2 2 2 2" xfId="31017" xr:uid="{00000000-0005-0000-0000-000029790000}"/>
    <cellStyle name="20% - Accent2 2 2 2 2 3" xfId="31018" xr:uid="{00000000-0005-0000-0000-00002A790000}"/>
    <cellStyle name="20% - Accent2 2 2 2 3" xfId="244" xr:uid="{00000000-0005-0000-0000-0000F4000000}"/>
    <cellStyle name="20% - Accent2 2 2 2 3 2" xfId="31019" xr:uid="{00000000-0005-0000-0000-00002B790000}"/>
    <cellStyle name="20% - Accent2 2 2 2 4" xfId="31020" xr:uid="{00000000-0005-0000-0000-00002C790000}"/>
    <cellStyle name="20% - Accent2 2 2 3" xfId="245" xr:uid="{00000000-0005-0000-0000-0000F5000000}"/>
    <cellStyle name="20% - Accent2 2 2 3 2" xfId="246" xr:uid="{00000000-0005-0000-0000-0000F6000000}"/>
    <cellStyle name="20% - Accent2 2 2 3 2 2" xfId="31021" xr:uid="{00000000-0005-0000-0000-00002D790000}"/>
    <cellStyle name="20% - Accent2 2 2 3 3" xfId="31022" xr:uid="{00000000-0005-0000-0000-00002E790000}"/>
    <cellStyle name="20% - Accent2 2 2 4" xfId="247" xr:uid="{00000000-0005-0000-0000-0000F7000000}"/>
    <cellStyle name="20% - Accent2 2 2 4 2" xfId="31023" xr:uid="{00000000-0005-0000-0000-00002F790000}"/>
    <cellStyle name="20% - Accent2 2 2 5" xfId="31024" xr:uid="{00000000-0005-0000-0000-000030790000}"/>
    <cellStyle name="20% - Accent2 2 2 6" xfId="55224" xr:uid="{00000000-0005-0000-0000-0000B8D70000}"/>
    <cellStyle name="20% - Accent2 2 3" xfId="248" xr:uid="{00000000-0005-0000-0000-0000F8000000}"/>
    <cellStyle name="20% - Accent2 2 3 2" xfId="249" xr:uid="{00000000-0005-0000-0000-0000F9000000}"/>
    <cellStyle name="20% - Accent2 2 3 2 2" xfId="250" xr:uid="{00000000-0005-0000-0000-0000FA000000}"/>
    <cellStyle name="20% - Accent2 2 3 2 2 2" xfId="31025" xr:uid="{00000000-0005-0000-0000-000031790000}"/>
    <cellStyle name="20% - Accent2 2 3 2 3" xfId="31026" xr:uid="{00000000-0005-0000-0000-000032790000}"/>
    <cellStyle name="20% - Accent2 2 3 3" xfId="251" xr:uid="{00000000-0005-0000-0000-0000FB000000}"/>
    <cellStyle name="20% - Accent2 2 3 3 2" xfId="31027" xr:uid="{00000000-0005-0000-0000-000033790000}"/>
    <cellStyle name="20% - Accent2 2 3 4" xfId="31028" xr:uid="{00000000-0005-0000-0000-000034790000}"/>
    <cellStyle name="20% - Accent2 2 3 5" xfId="55225" xr:uid="{00000000-0005-0000-0000-0000B9D70000}"/>
    <cellStyle name="20% - Accent2 2 4" xfId="252" xr:uid="{00000000-0005-0000-0000-0000FC000000}"/>
    <cellStyle name="20% - Accent2 2 4 2" xfId="253" xr:uid="{00000000-0005-0000-0000-0000FD000000}"/>
    <cellStyle name="20% - Accent2 2 4 2 2" xfId="254" xr:uid="{00000000-0005-0000-0000-0000FE000000}"/>
    <cellStyle name="20% - Accent2 2 4 2 2 2" xfId="31029" xr:uid="{00000000-0005-0000-0000-000035790000}"/>
    <cellStyle name="20% - Accent2 2 4 2 3" xfId="31030" xr:uid="{00000000-0005-0000-0000-000036790000}"/>
    <cellStyle name="20% - Accent2 2 4 3" xfId="255" xr:uid="{00000000-0005-0000-0000-0000FF000000}"/>
    <cellStyle name="20% - Accent2 2 4 3 2" xfId="31031" xr:uid="{00000000-0005-0000-0000-000037790000}"/>
    <cellStyle name="20% - Accent2 2 4 4" xfId="31032" xr:uid="{00000000-0005-0000-0000-000038790000}"/>
    <cellStyle name="20% - Accent2 2 4 5" xfId="55226" xr:uid="{00000000-0005-0000-0000-0000BAD70000}"/>
    <cellStyle name="20% - Accent2 2 5" xfId="256" xr:uid="{00000000-0005-0000-0000-000000010000}"/>
    <cellStyle name="20% - Accent2 2 6" xfId="257" xr:uid="{00000000-0005-0000-0000-000001010000}"/>
    <cellStyle name="20% - Accent2 2 7" xfId="258" xr:uid="{00000000-0005-0000-0000-000002010000}"/>
    <cellStyle name="20% - Accent2 2 8" xfId="259" xr:uid="{00000000-0005-0000-0000-000003010000}"/>
    <cellStyle name="20% - Accent2 2 8 2" xfId="260" xr:uid="{00000000-0005-0000-0000-000004010000}"/>
    <cellStyle name="20% - Accent2 2 8 2 2" xfId="31033" xr:uid="{00000000-0005-0000-0000-000039790000}"/>
    <cellStyle name="20% - Accent2 2 8 3" xfId="31034" xr:uid="{00000000-0005-0000-0000-00003A790000}"/>
    <cellStyle name="20% - Accent2 2 9" xfId="261" xr:uid="{00000000-0005-0000-0000-000005010000}"/>
    <cellStyle name="20% - Accent2 2 9 2" xfId="31035" xr:uid="{00000000-0005-0000-0000-00003B790000}"/>
    <cellStyle name="20% - Accent2 20" xfId="262" xr:uid="{00000000-0005-0000-0000-000006010000}"/>
    <cellStyle name="20% - Accent2 20 2" xfId="263" xr:uid="{00000000-0005-0000-0000-000007010000}"/>
    <cellStyle name="20% - Accent2 20 2 2" xfId="31036" xr:uid="{00000000-0005-0000-0000-00003C790000}"/>
    <cellStyle name="20% - Accent2 20 3" xfId="31037" xr:uid="{00000000-0005-0000-0000-00003D790000}"/>
    <cellStyle name="20% - Accent2 20 4" xfId="55227" xr:uid="{00000000-0005-0000-0000-0000BBD70000}"/>
    <cellStyle name="20% - Accent2 21" xfId="264" xr:uid="{00000000-0005-0000-0000-000008010000}"/>
    <cellStyle name="20% - Accent2 21 2" xfId="31038" xr:uid="{00000000-0005-0000-0000-00003E790000}"/>
    <cellStyle name="20% - Accent2 22" xfId="265" xr:uid="{00000000-0005-0000-0000-000009010000}"/>
    <cellStyle name="20% - Accent2 22 2" xfId="31039" xr:uid="{00000000-0005-0000-0000-00003F790000}"/>
    <cellStyle name="20% - Accent2 23" xfId="31040" xr:uid="{00000000-0005-0000-0000-000040790000}"/>
    <cellStyle name="20% - Accent2 23 2" xfId="31041" xr:uid="{00000000-0005-0000-0000-000041790000}"/>
    <cellStyle name="20% - Accent2 24" xfId="31042" xr:uid="{00000000-0005-0000-0000-000042790000}"/>
    <cellStyle name="20% - Accent2 24 2" xfId="31043" xr:uid="{00000000-0005-0000-0000-000043790000}"/>
    <cellStyle name="20% - Accent2 25" xfId="31044" xr:uid="{00000000-0005-0000-0000-000044790000}"/>
    <cellStyle name="20% - Accent2 25 2" xfId="31045" xr:uid="{00000000-0005-0000-0000-000045790000}"/>
    <cellStyle name="20% - Accent2 26" xfId="31046" xr:uid="{00000000-0005-0000-0000-000046790000}"/>
    <cellStyle name="20% - Accent2 26 2" xfId="31047" xr:uid="{00000000-0005-0000-0000-000047790000}"/>
    <cellStyle name="20% - Accent2 27" xfId="31048" xr:uid="{00000000-0005-0000-0000-000048790000}"/>
    <cellStyle name="20% - Accent2 28" xfId="55228" xr:uid="{00000000-0005-0000-0000-0000BCD70000}"/>
    <cellStyle name="20% - Accent2 29" xfId="55229" xr:uid="{00000000-0005-0000-0000-0000BDD70000}"/>
    <cellStyle name="20% - Accent2 3" xfId="266" xr:uid="{00000000-0005-0000-0000-00000A010000}"/>
    <cellStyle name="20% - Accent2 3 2" xfId="267" xr:uid="{00000000-0005-0000-0000-00000B010000}"/>
    <cellStyle name="20% - Accent2 3 2 2" xfId="268" xr:uid="{00000000-0005-0000-0000-00000C010000}"/>
    <cellStyle name="20% - Accent2 3 2 2 2" xfId="269" xr:uid="{00000000-0005-0000-0000-00000D010000}"/>
    <cellStyle name="20% - Accent2 3 2 2 2 2" xfId="270" xr:uid="{00000000-0005-0000-0000-00000E010000}"/>
    <cellStyle name="20% - Accent2 3 2 2 2 2 2" xfId="31049" xr:uid="{00000000-0005-0000-0000-000049790000}"/>
    <cellStyle name="20% - Accent2 3 2 2 2 3" xfId="31050" xr:uid="{00000000-0005-0000-0000-00004A790000}"/>
    <cellStyle name="20% - Accent2 3 2 2 3" xfId="271" xr:uid="{00000000-0005-0000-0000-00000F010000}"/>
    <cellStyle name="20% - Accent2 3 2 2 3 2" xfId="31051" xr:uid="{00000000-0005-0000-0000-00004B790000}"/>
    <cellStyle name="20% - Accent2 3 2 2 4" xfId="31052" xr:uid="{00000000-0005-0000-0000-00004C790000}"/>
    <cellStyle name="20% - Accent2 3 2 3" xfId="272" xr:uid="{00000000-0005-0000-0000-000010010000}"/>
    <cellStyle name="20% - Accent2 3 2 3 2" xfId="273" xr:uid="{00000000-0005-0000-0000-000011010000}"/>
    <cellStyle name="20% - Accent2 3 2 3 2 2" xfId="31053" xr:uid="{00000000-0005-0000-0000-00004D790000}"/>
    <cellStyle name="20% - Accent2 3 2 3 3" xfId="31054" xr:uid="{00000000-0005-0000-0000-00004E790000}"/>
    <cellStyle name="20% - Accent2 3 2 4" xfId="274" xr:uid="{00000000-0005-0000-0000-000012010000}"/>
    <cellStyle name="20% - Accent2 3 2 4 2" xfId="31055" xr:uid="{00000000-0005-0000-0000-00004F790000}"/>
    <cellStyle name="20% - Accent2 3 2 5" xfId="31056" xr:uid="{00000000-0005-0000-0000-000050790000}"/>
    <cellStyle name="20% - Accent2 3 3" xfId="275" xr:uid="{00000000-0005-0000-0000-000013010000}"/>
    <cellStyle name="20% - Accent2 3 3 2" xfId="276" xr:uid="{00000000-0005-0000-0000-000014010000}"/>
    <cellStyle name="20% - Accent2 3 3 2 2" xfId="277" xr:uid="{00000000-0005-0000-0000-000015010000}"/>
    <cellStyle name="20% - Accent2 3 3 2 2 2" xfId="31057" xr:uid="{00000000-0005-0000-0000-000051790000}"/>
    <cellStyle name="20% - Accent2 3 3 2 3" xfId="31058" xr:uid="{00000000-0005-0000-0000-000052790000}"/>
    <cellStyle name="20% - Accent2 3 3 3" xfId="278" xr:uid="{00000000-0005-0000-0000-000016010000}"/>
    <cellStyle name="20% - Accent2 3 3 3 2" xfId="31059" xr:uid="{00000000-0005-0000-0000-000053790000}"/>
    <cellStyle name="20% - Accent2 3 3 4" xfId="31060" xr:uid="{00000000-0005-0000-0000-000054790000}"/>
    <cellStyle name="20% - Accent2 3 4" xfId="279" xr:uid="{00000000-0005-0000-0000-000017010000}"/>
    <cellStyle name="20% - Accent2 3 4 2" xfId="280" xr:uid="{00000000-0005-0000-0000-000018010000}"/>
    <cellStyle name="20% - Accent2 3 4 2 2" xfId="281" xr:uid="{00000000-0005-0000-0000-000019010000}"/>
    <cellStyle name="20% - Accent2 3 4 2 2 2" xfId="31061" xr:uid="{00000000-0005-0000-0000-000055790000}"/>
    <cellStyle name="20% - Accent2 3 4 2 3" xfId="31062" xr:uid="{00000000-0005-0000-0000-000056790000}"/>
    <cellStyle name="20% - Accent2 3 4 3" xfId="282" xr:uid="{00000000-0005-0000-0000-00001A010000}"/>
    <cellStyle name="20% - Accent2 3 4 3 2" xfId="31063" xr:uid="{00000000-0005-0000-0000-000057790000}"/>
    <cellStyle name="20% - Accent2 3 4 4" xfId="31064" xr:uid="{00000000-0005-0000-0000-000058790000}"/>
    <cellStyle name="20% - Accent2 3 5" xfId="283" xr:uid="{00000000-0005-0000-0000-00001B010000}"/>
    <cellStyle name="20% - Accent2 3 5 2" xfId="284" xr:uid="{00000000-0005-0000-0000-00001C010000}"/>
    <cellStyle name="20% - Accent2 3 5 2 2" xfId="31065" xr:uid="{00000000-0005-0000-0000-000059790000}"/>
    <cellStyle name="20% - Accent2 3 5 3" xfId="31066" xr:uid="{00000000-0005-0000-0000-00005A790000}"/>
    <cellStyle name="20% - Accent2 3 6" xfId="285" xr:uid="{00000000-0005-0000-0000-00001D010000}"/>
    <cellStyle name="20% - Accent2 3 6 2" xfId="31067" xr:uid="{00000000-0005-0000-0000-00005B790000}"/>
    <cellStyle name="20% - Accent2 3 7" xfId="286" xr:uid="{00000000-0005-0000-0000-00001E010000}"/>
    <cellStyle name="20% - Accent2 3 7 2" xfId="55230" xr:uid="{00000000-0005-0000-0000-0000BED70000}"/>
    <cellStyle name="20% - Accent2 3 8" xfId="287" xr:uid="{00000000-0005-0000-0000-00001F010000}"/>
    <cellStyle name="20% - Accent2 3 8 2" xfId="55231" xr:uid="{00000000-0005-0000-0000-0000BFD70000}"/>
    <cellStyle name="20% - Accent2 3 9" xfId="55232" xr:uid="{00000000-0005-0000-0000-0000C0D70000}"/>
    <cellStyle name="20% - Accent2 30" xfId="1035" xr:uid="{00000000-0005-0000-0000-00000B040000}"/>
    <cellStyle name="20% - Accent2 4" xfId="288" xr:uid="{00000000-0005-0000-0000-000020010000}"/>
    <cellStyle name="20% - Accent2 4 2" xfId="289" xr:uid="{00000000-0005-0000-0000-000021010000}"/>
    <cellStyle name="20% - Accent2 4 2 2" xfId="290" xr:uid="{00000000-0005-0000-0000-000022010000}"/>
    <cellStyle name="20% - Accent2 4 2 2 2" xfId="291" xr:uid="{00000000-0005-0000-0000-000023010000}"/>
    <cellStyle name="20% - Accent2 4 2 2 2 2" xfId="292" xr:uid="{00000000-0005-0000-0000-000024010000}"/>
    <cellStyle name="20% - Accent2 4 2 2 2 2 2" xfId="31068" xr:uid="{00000000-0005-0000-0000-00005C790000}"/>
    <cellStyle name="20% - Accent2 4 2 2 2 3" xfId="31069" xr:uid="{00000000-0005-0000-0000-00005D790000}"/>
    <cellStyle name="20% - Accent2 4 2 2 3" xfId="293" xr:uid="{00000000-0005-0000-0000-000025010000}"/>
    <cellStyle name="20% - Accent2 4 2 2 3 2" xfId="31070" xr:uid="{00000000-0005-0000-0000-00005E790000}"/>
    <cellStyle name="20% - Accent2 4 2 2 4" xfId="31071" xr:uid="{00000000-0005-0000-0000-00005F790000}"/>
    <cellStyle name="20% - Accent2 4 2 3" xfId="294" xr:uid="{00000000-0005-0000-0000-000026010000}"/>
    <cellStyle name="20% - Accent2 4 2 3 2" xfId="295" xr:uid="{00000000-0005-0000-0000-000027010000}"/>
    <cellStyle name="20% - Accent2 4 2 3 2 2" xfId="31072" xr:uid="{00000000-0005-0000-0000-000060790000}"/>
    <cellStyle name="20% - Accent2 4 2 3 3" xfId="31073" xr:uid="{00000000-0005-0000-0000-000061790000}"/>
    <cellStyle name="20% - Accent2 4 2 4" xfId="296" xr:uid="{00000000-0005-0000-0000-000028010000}"/>
    <cellStyle name="20% - Accent2 4 2 4 2" xfId="31074" xr:uid="{00000000-0005-0000-0000-000062790000}"/>
    <cellStyle name="20% - Accent2 4 2 5" xfId="31075" xr:uid="{00000000-0005-0000-0000-000063790000}"/>
    <cellStyle name="20% - Accent2 4 3" xfId="297" xr:uid="{00000000-0005-0000-0000-000029010000}"/>
    <cellStyle name="20% - Accent2 4 3 2" xfId="298" xr:uid="{00000000-0005-0000-0000-00002A010000}"/>
    <cellStyle name="20% - Accent2 4 3 2 2" xfId="299" xr:uid="{00000000-0005-0000-0000-00002B010000}"/>
    <cellStyle name="20% - Accent2 4 3 2 2 2" xfId="31076" xr:uid="{00000000-0005-0000-0000-000064790000}"/>
    <cellStyle name="20% - Accent2 4 3 2 3" xfId="31077" xr:uid="{00000000-0005-0000-0000-000065790000}"/>
    <cellStyle name="20% - Accent2 4 3 3" xfId="300" xr:uid="{00000000-0005-0000-0000-00002C010000}"/>
    <cellStyle name="20% - Accent2 4 3 3 2" xfId="31078" xr:uid="{00000000-0005-0000-0000-000066790000}"/>
    <cellStyle name="20% - Accent2 4 3 4" xfId="31079" xr:uid="{00000000-0005-0000-0000-000067790000}"/>
    <cellStyle name="20% - Accent2 4 4" xfId="301" xr:uid="{00000000-0005-0000-0000-00002D010000}"/>
    <cellStyle name="20% - Accent2 4 4 2" xfId="302" xr:uid="{00000000-0005-0000-0000-00002E010000}"/>
    <cellStyle name="20% - Accent2 4 4 2 2" xfId="303" xr:uid="{00000000-0005-0000-0000-00002F010000}"/>
    <cellStyle name="20% - Accent2 4 4 2 2 2" xfId="31080" xr:uid="{00000000-0005-0000-0000-000068790000}"/>
    <cellStyle name="20% - Accent2 4 4 2 3" xfId="31081" xr:uid="{00000000-0005-0000-0000-000069790000}"/>
    <cellStyle name="20% - Accent2 4 4 3" xfId="304" xr:uid="{00000000-0005-0000-0000-000030010000}"/>
    <cellStyle name="20% - Accent2 4 4 3 2" xfId="31082" xr:uid="{00000000-0005-0000-0000-00006A790000}"/>
    <cellStyle name="20% - Accent2 4 4 4" xfId="31083" xr:uid="{00000000-0005-0000-0000-00006B790000}"/>
    <cellStyle name="20% - Accent2 4 5" xfId="305" xr:uid="{00000000-0005-0000-0000-000031010000}"/>
    <cellStyle name="20% - Accent2 4 5 2" xfId="306" xr:uid="{00000000-0005-0000-0000-000032010000}"/>
    <cellStyle name="20% - Accent2 4 5 2 2" xfId="31084" xr:uid="{00000000-0005-0000-0000-00006C790000}"/>
    <cellStyle name="20% - Accent2 4 5 3" xfId="31085" xr:uid="{00000000-0005-0000-0000-00006D790000}"/>
    <cellStyle name="20% - Accent2 4 6" xfId="307" xr:uid="{00000000-0005-0000-0000-000033010000}"/>
    <cellStyle name="20% - Accent2 4 6 2" xfId="31086" xr:uid="{00000000-0005-0000-0000-00006E790000}"/>
    <cellStyle name="20% - Accent2 4 7" xfId="308" xr:uid="{00000000-0005-0000-0000-000034010000}"/>
    <cellStyle name="20% - Accent2 4 7 2" xfId="55233" xr:uid="{00000000-0005-0000-0000-0000C1D70000}"/>
    <cellStyle name="20% - Accent2 4 8" xfId="309" xr:uid="{00000000-0005-0000-0000-000035010000}"/>
    <cellStyle name="20% - Accent2 4 8 2" xfId="55234" xr:uid="{00000000-0005-0000-0000-0000C2D70000}"/>
    <cellStyle name="20% - Accent2 4 9" xfId="55235" xr:uid="{00000000-0005-0000-0000-0000C3D70000}"/>
    <cellStyle name="20% - Accent2 5" xfId="310" xr:uid="{00000000-0005-0000-0000-000036010000}"/>
    <cellStyle name="20% - Accent2 5 2" xfId="311" xr:uid="{00000000-0005-0000-0000-000037010000}"/>
    <cellStyle name="20% - Accent2 5 2 2" xfId="312" xr:uid="{00000000-0005-0000-0000-000038010000}"/>
    <cellStyle name="20% - Accent2 5 2 2 2" xfId="313" xr:uid="{00000000-0005-0000-0000-000039010000}"/>
    <cellStyle name="20% - Accent2 5 2 2 2 2" xfId="314" xr:uid="{00000000-0005-0000-0000-00003A010000}"/>
    <cellStyle name="20% - Accent2 5 2 2 2 2 2" xfId="31087" xr:uid="{00000000-0005-0000-0000-00006F790000}"/>
    <cellStyle name="20% - Accent2 5 2 2 2 3" xfId="31088" xr:uid="{00000000-0005-0000-0000-000070790000}"/>
    <cellStyle name="20% - Accent2 5 2 2 3" xfId="315" xr:uid="{00000000-0005-0000-0000-00003B010000}"/>
    <cellStyle name="20% - Accent2 5 2 2 3 2" xfId="31089" xr:uid="{00000000-0005-0000-0000-000071790000}"/>
    <cellStyle name="20% - Accent2 5 2 2 4" xfId="31090" xr:uid="{00000000-0005-0000-0000-000072790000}"/>
    <cellStyle name="20% - Accent2 5 2 3" xfId="316" xr:uid="{00000000-0005-0000-0000-00003C010000}"/>
    <cellStyle name="20% - Accent2 5 2 3 2" xfId="317" xr:uid="{00000000-0005-0000-0000-00003D010000}"/>
    <cellStyle name="20% - Accent2 5 2 3 2 2" xfId="31091" xr:uid="{00000000-0005-0000-0000-000073790000}"/>
    <cellStyle name="20% - Accent2 5 2 3 3" xfId="31092" xr:uid="{00000000-0005-0000-0000-000074790000}"/>
    <cellStyle name="20% - Accent2 5 2 4" xfId="318" xr:uid="{00000000-0005-0000-0000-00003E010000}"/>
    <cellStyle name="20% - Accent2 5 2 4 2" xfId="31093" xr:uid="{00000000-0005-0000-0000-000075790000}"/>
    <cellStyle name="20% - Accent2 5 2 5" xfId="31094" xr:uid="{00000000-0005-0000-0000-000076790000}"/>
    <cellStyle name="20% - Accent2 5 3" xfId="319" xr:uid="{00000000-0005-0000-0000-00003F010000}"/>
    <cellStyle name="20% - Accent2 5 3 2" xfId="320" xr:uid="{00000000-0005-0000-0000-000040010000}"/>
    <cellStyle name="20% - Accent2 5 3 2 2" xfId="321" xr:uid="{00000000-0005-0000-0000-000041010000}"/>
    <cellStyle name="20% - Accent2 5 3 2 2 2" xfId="31095" xr:uid="{00000000-0005-0000-0000-000077790000}"/>
    <cellStyle name="20% - Accent2 5 3 2 3" xfId="31096" xr:uid="{00000000-0005-0000-0000-000078790000}"/>
    <cellStyle name="20% - Accent2 5 3 3" xfId="322" xr:uid="{00000000-0005-0000-0000-000042010000}"/>
    <cellStyle name="20% - Accent2 5 3 3 2" xfId="31097" xr:uid="{00000000-0005-0000-0000-000079790000}"/>
    <cellStyle name="20% - Accent2 5 3 4" xfId="31098" xr:uid="{00000000-0005-0000-0000-00007A790000}"/>
    <cellStyle name="20% - Accent2 5 4" xfId="323" xr:uid="{00000000-0005-0000-0000-000043010000}"/>
    <cellStyle name="20% - Accent2 5 4 2" xfId="324" xr:uid="{00000000-0005-0000-0000-000044010000}"/>
    <cellStyle name="20% - Accent2 5 4 2 2" xfId="325" xr:uid="{00000000-0005-0000-0000-000045010000}"/>
    <cellStyle name="20% - Accent2 5 4 2 2 2" xfId="31099" xr:uid="{00000000-0005-0000-0000-00007B790000}"/>
    <cellStyle name="20% - Accent2 5 4 2 3" xfId="31100" xr:uid="{00000000-0005-0000-0000-00007C790000}"/>
    <cellStyle name="20% - Accent2 5 4 3" xfId="326" xr:uid="{00000000-0005-0000-0000-000046010000}"/>
    <cellStyle name="20% - Accent2 5 4 3 2" xfId="31101" xr:uid="{00000000-0005-0000-0000-00007D790000}"/>
    <cellStyle name="20% - Accent2 5 4 4" xfId="31102" xr:uid="{00000000-0005-0000-0000-00007E790000}"/>
    <cellStyle name="20% - Accent2 5 5" xfId="327" xr:uid="{00000000-0005-0000-0000-000047010000}"/>
    <cellStyle name="20% - Accent2 5 5 2" xfId="328" xr:uid="{00000000-0005-0000-0000-000048010000}"/>
    <cellStyle name="20% - Accent2 5 5 2 2" xfId="31103" xr:uid="{00000000-0005-0000-0000-00007F790000}"/>
    <cellStyle name="20% - Accent2 5 5 3" xfId="31104" xr:uid="{00000000-0005-0000-0000-000080790000}"/>
    <cellStyle name="20% - Accent2 5 6" xfId="329" xr:uid="{00000000-0005-0000-0000-000049010000}"/>
    <cellStyle name="20% - Accent2 5 6 2" xfId="31105" xr:uid="{00000000-0005-0000-0000-000081790000}"/>
    <cellStyle name="20% - Accent2 5 7" xfId="330" xr:uid="{00000000-0005-0000-0000-00004A010000}"/>
    <cellStyle name="20% - Accent2 5 7 2" xfId="55236" xr:uid="{00000000-0005-0000-0000-0000C4D70000}"/>
    <cellStyle name="20% - Accent2 5 8" xfId="331" xr:uid="{00000000-0005-0000-0000-00004B010000}"/>
    <cellStyle name="20% - Accent2 5 8 2" xfId="55237" xr:uid="{00000000-0005-0000-0000-0000C5D70000}"/>
    <cellStyle name="20% - Accent2 5 9" xfId="55238" xr:uid="{00000000-0005-0000-0000-0000C6D70000}"/>
    <cellStyle name="20% - Accent2 6" xfId="332" xr:uid="{00000000-0005-0000-0000-00004C010000}"/>
    <cellStyle name="20% - Accent2 6 2" xfId="333" xr:uid="{00000000-0005-0000-0000-00004D010000}"/>
    <cellStyle name="20% - Accent2 6 2 2" xfId="334" xr:uid="{00000000-0005-0000-0000-00004E010000}"/>
    <cellStyle name="20% - Accent2 6 2 2 2" xfId="335" xr:uid="{00000000-0005-0000-0000-00004F010000}"/>
    <cellStyle name="20% - Accent2 6 2 2 2 2" xfId="336" xr:uid="{00000000-0005-0000-0000-000050010000}"/>
    <cellStyle name="20% - Accent2 6 2 2 2 2 2" xfId="31106" xr:uid="{00000000-0005-0000-0000-000082790000}"/>
    <cellStyle name="20% - Accent2 6 2 2 2 3" xfId="31107" xr:uid="{00000000-0005-0000-0000-000083790000}"/>
    <cellStyle name="20% - Accent2 6 2 2 3" xfId="337" xr:uid="{00000000-0005-0000-0000-000051010000}"/>
    <cellStyle name="20% - Accent2 6 2 2 3 2" xfId="31108" xr:uid="{00000000-0005-0000-0000-000084790000}"/>
    <cellStyle name="20% - Accent2 6 2 2 4" xfId="31109" xr:uid="{00000000-0005-0000-0000-000085790000}"/>
    <cellStyle name="20% - Accent2 6 2 3" xfId="338" xr:uid="{00000000-0005-0000-0000-000052010000}"/>
    <cellStyle name="20% - Accent2 6 2 3 2" xfId="339" xr:uid="{00000000-0005-0000-0000-000053010000}"/>
    <cellStyle name="20% - Accent2 6 2 3 2 2" xfId="31110" xr:uid="{00000000-0005-0000-0000-000086790000}"/>
    <cellStyle name="20% - Accent2 6 2 3 3" xfId="31111" xr:uid="{00000000-0005-0000-0000-000087790000}"/>
    <cellStyle name="20% - Accent2 6 2 4" xfId="340" xr:uid="{00000000-0005-0000-0000-000054010000}"/>
    <cellStyle name="20% - Accent2 6 2 4 2" xfId="31112" xr:uid="{00000000-0005-0000-0000-000088790000}"/>
    <cellStyle name="20% - Accent2 6 2 5" xfId="31113" xr:uid="{00000000-0005-0000-0000-000089790000}"/>
    <cellStyle name="20% - Accent2 6 3" xfId="341" xr:uid="{00000000-0005-0000-0000-000055010000}"/>
    <cellStyle name="20% - Accent2 6 3 2" xfId="342" xr:uid="{00000000-0005-0000-0000-000056010000}"/>
    <cellStyle name="20% - Accent2 6 3 2 2" xfId="343" xr:uid="{00000000-0005-0000-0000-000057010000}"/>
    <cellStyle name="20% - Accent2 6 3 2 2 2" xfId="31114" xr:uid="{00000000-0005-0000-0000-00008A790000}"/>
    <cellStyle name="20% - Accent2 6 3 2 3" xfId="31115" xr:uid="{00000000-0005-0000-0000-00008B790000}"/>
    <cellStyle name="20% - Accent2 6 3 3" xfId="344" xr:uid="{00000000-0005-0000-0000-000058010000}"/>
    <cellStyle name="20% - Accent2 6 3 3 2" xfId="31116" xr:uid="{00000000-0005-0000-0000-00008C790000}"/>
    <cellStyle name="20% - Accent2 6 3 4" xfId="31117" xr:uid="{00000000-0005-0000-0000-00008D790000}"/>
    <cellStyle name="20% - Accent2 6 4" xfId="345" xr:uid="{00000000-0005-0000-0000-000059010000}"/>
    <cellStyle name="20% - Accent2 6 4 2" xfId="346" xr:uid="{00000000-0005-0000-0000-00005A010000}"/>
    <cellStyle name="20% - Accent2 6 4 2 2" xfId="347" xr:uid="{00000000-0005-0000-0000-00005B010000}"/>
    <cellStyle name="20% - Accent2 6 4 2 2 2" xfId="31118" xr:uid="{00000000-0005-0000-0000-00008E790000}"/>
    <cellStyle name="20% - Accent2 6 4 2 3" xfId="31119" xr:uid="{00000000-0005-0000-0000-00008F790000}"/>
    <cellStyle name="20% - Accent2 6 4 3" xfId="348" xr:uid="{00000000-0005-0000-0000-00005C010000}"/>
    <cellStyle name="20% - Accent2 6 4 3 2" xfId="31120" xr:uid="{00000000-0005-0000-0000-000090790000}"/>
    <cellStyle name="20% - Accent2 6 4 4" xfId="31121" xr:uid="{00000000-0005-0000-0000-000091790000}"/>
    <cellStyle name="20% - Accent2 6 5" xfId="349" xr:uid="{00000000-0005-0000-0000-00005D010000}"/>
    <cellStyle name="20% - Accent2 6 5 2" xfId="350" xr:uid="{00000000-0005-0000-0000-00005E010000}"/>
    <cellStyle name="20% - Accent2 6 5 2 2" xfId="31122" xr:uid="{00000000-0005-0000-0000-000092790000}"/>
    <cellStyle name="20% - Accent2 6 5 3" xfId="31123" xr:uid="{00000000-0005-0000-0000-000093790000}"/>
    <cellStyle name="20% - Accent2 6 6" xfId="351" xr:uid="{00000000-0005-0000-0000-00005F010000}"/>
    <cellStyle name="20% - Accent2 6 6 2" xfId="31124" xr:uid="{00000000-0005-0000-0000-000094790000}"/>
    <cellStyle name="20% - Accent2 6 7" xfId="352" xr:uid="{00000000-0005-0000-0000-000060010000}"/>
    <cellStyle name="20% - Accent2 6 7 2" xfId="55239" xr:uid="{00000000-0005-0000-0000-0000C7D70000}"/>
    <cellStyle name="20% - Accent2 6 8" xfId="353" xr:uid="{00000000-0005-0000-0000-000061010000}"/>
    <cellStyle name="20% - Accent2 6 8 2" xfId="55240" xr:uid="{00000000-0005-0000-0000-0000C8D70000}"/>
    <cellStyle name="20% - Accent2 6 9" xfId="55241" xr:uid="{00000000-0005-0000-0000-0000C9D70000}"/>
    <cellStyle name="20% - Accent2 7" xfId="354" xr:uid="{00000000-0005-0000-0000-000062010000}"/>
    <cellStyle name="20% - Accent2 7 2" xfId="355" xr:uid="{00000000-0005-0000-0000-000063010000}"/>
    <cellStyle name="20% - Accent2 7 2 2" xfId="356" xr:uid="{00000000-0005-0000-0000-000064010000}"/>
    <cellStyle name="20% - Accent2 7 2 2 2" xfId="31125" xr:uid="{00000000-0005-0000-0000-000095790000}"/>
    <cellStyle name="20% - Accent2 7 2 3" xfId="31126" xr:uid="{00000000-0005-0000-0000-000096790000}"/>
    <cellStyle name="20% - Accent2 7 3" xfId="357" xr:uid="{00000000-0005-0000-0000-000065010000}"/>
    <cellStyle name="20% - Accent2 7 3 2" xfId="31127" xr:uid="{00000000-0005-0000-0000-000097790000}"/>
    <cellStyle name="20% - Accent2 7 4" xfId="31128" xr:uid="{00000000-0005-0000-0000-000098790000}"/>
    <cellStyle name="20% - Accent2 7 5" xfId="55242" xr:uid="{00000000-0005-0000-0000-0000CAD70000}"/>
    <cellStyle name="20% - Accent2 8" xfId="358" xr:uid="{00000000-0005-0000-0000-000066010000}"/>
    <cellStyle name="20% - Accent2 8 2" xfId="359" xr:uid="{00000000-0005-0000-0000-000067010000}"/>
    <cellStyle name="20% - Accent2 8 2 2" xfId="360" xr:uid="{00000000-0005-0000-0000-000068010000}"/>
    <cellStyle name="20% - Accent2 8 2 2 2" xfId="31129" xr:uid="{00000000-0005-0000-0000-000099790000}"/>
    <cellStyle name="20% - Accent2 8 2 3" xfId="31130" xr:uid="{00000000-0005-0000-0000-00009A790000}"/>
    <cellStyle name="20% - Accent2 8 3" xfId="361" xr:uid="{00000000-0005-0000-0000-000069010000}"/>
    <cellStyle name="20% - Accent2 8 3 2" xfId="31131" xr:uid="{00000000-0005-0000-0000-00009B790000}"/>
    <cellStyle name="20% - Accent2 8 4" xfId="31132" xr:uid="{00000000-0005-0000-0000-00009C790000}"/>
    <cellStyle name="20% - Accent2 8 5" xfId="55243" xr:uid="{00000000-0005-0000-0000-0000CBD70000}"/>
    <cellStyle name="20% - Accent2 9" xfId="362" xr:uid="{00000000-0005-0000-0000-00006A010000}"/>
    <cellStyle name="20% - Accent2 9 2" xfId="363" xr:uid="{00000000-0005-0000-0000-00006B010000}"/>
    <cellStyle name="20% - Accent2 9 2 2" xfId="364" xr:uid="{00000000-0005-0000-0000-00006C010000}"/>
    <cellStyle name="20% - Accent2 9 2 2 2" xfId="31133" xr:uid="{00000000-0005-0000-0000-00009D790000}"/>
    <cellStyle name="20% - Accent2 9 2 3" xfId="31134" xr:uid="{00000000-0005-0000-0000-00009E790000}"/>
    <cellStyle name="20% - Accent2 9 3" xfId="365" xr:uid="{00000000-0005-0000-0000-00006D010000}"/>
    <cellStyle name="20% - Accent2 9 3 2" xfId="31135" xr:uid="{00000000-0005-0000-0000-00009F790000}"/>
    <cellStyle name="20% - Accent2 9 4" xfId="31136" xr:uid="{00000000-0005-0000-0000-0000A0790000}"/>
    <cellStyle name="20% - Accent2 9 5" xfId="55244" xr:uid="{00000000-0005-0000-0000-0000CCD70000}"/>
    <cellStyle name="20% - Accent3 10" xfId="366" xr:uid="{00000000-0005-0000-0000-00006E010000}"/>
    <cellStyle name="20% - Accent3 10 2" xfId="367" xr:uid="{00000000-0005-0000-0000-00006F010000}"/>
    <cellStyle name="20% - Accent3 10 2 2" xfId="368" xr:uid="{00000000-0005-0000-0000-000070010000}"/>
    <cellStyle name="20% - Accent3 10 2 2 2" xfId="31137" xr:uid="{00000000-0005-0000-0000-0000A1790000}"/>
    <cellStyle name="20% - Accent3 10 2 3" xfId="31138" xr:uid="{00000000-0005-0000-0000-0000A2790000}"/>
    <cellStyle name="20% - Accent3 10 3" xfId="369" xr:uid="{00000000-0005-0000-0000-000071010000}"/>
    <cellStyle name="20% - Accent3 10 3 2" xfId="31139" xr:uid="{00000000-0005-0000-0000-0000A3790000}"/>
    <cellStyle name="20% - Accent3 10 4" xfId="31140" xr:uid="{00000000-0005-0000-0000-0000A4790000}"/>
    <cellStyle name="20% - Accent3 10 5" xfId="55245" xr:uid="{00000000-0005-0000-0000-0000CDD70000}"/>
    <cellStyle name="20% - Accent3 11" xfId="370" xr:uid="{00000000-0005-0000-0000-000072010000}"/>
    <cellStyle name="20% - Accent3 11 2" xfId="371" xr:uid="{00000000-0005-0000-0000-000073010000}"/>
    <cellStyle name="20% - Accent3 11 2 2" xfId="372" xr:uid="{00000000-0005-0000-0000-000074010000}"/>
    <cellStyle name="20% - Accent3 11 2 2 2" xfId="31141" xr:uid="{00000000-0005-0000-0000-0000A5790000}"/>
    <cellStyle name="20% - Accent3 11 2 3" xfId="31142" xr:uid="{00000000-0005-0000-0000-0000A6790000}"/>
    <cellStyle name="20% - Accent3 11 3" xfId="373" xr:uid="{00000000-0005-0000-0000-000075010000}"/>
    <cellStyle name="20% - Accent3 11 3 2" xfId="31143" xr:uid="{00000000-0005-0000-0000-0000A7790000}"/>
    <cellStyle name="20% - Accent3 11 4" xfId="31144" xr:uid="{00000000-0005-0000-0000-0000A8790000}"/>
    <cellStyle name="20% - Accent3 11 5" xfId="55246" xr:uid="{00000000-0005-0000-0000-0000CED70000}"/>
    <cellStyle name="20% - Accent3 12" xfId="374" xr:uid="{00000000-0005-0000-0000-000076010000}"/>
    <cellStyle name="20% - Accent3 12 2" xfId="375" xr:uid="{00000000-0005-0000-0000-000077010000}"/>
    <cellStyle name="20% - Accent3 12 2 2" xfId="376" xr:uid="{00000000-0005-0000-0000-000078010000}"/>
    <cellStyle name="20% - Accent3 12 2 2 2" xfId="31145" xr:uid="{00000000-0005-0000-0000-0000A9790000}"/>
    <cellStyle name="20% - Accent3 12 2 3" xfId="31146" xr:uid="{00000000-0005-0000-0000-0000AA790000}"/>
    <cellStyle name="20% - Accent3 12 3" xfId="377" xr:uid="{00000000-0005-0000-0000-000079010000}"/>
    <cellStyle name="20% - Accent3 12 3 2" xfId="31147" xr:uid="{00000000-0005-0000-0000-0000AB790000}"/>
    <cellStyle name="20% - Accent3 12 4" xfId="31148" xr:uid="{00000000-0005-0000-0000-0000AC790000}"/>
    <cellStyle name="20% - Accent3 12 5" xfId="55247" xr:uid="{00000000-0005-0000-0000-0000CFD70000}"/>
    <cellStyle name="20% - Accent3 13" xfId="378" xr:uid="{00000000-0005-0000-0000-00007A010000}"/>
    <cellStyle name="20% - Accent3 13 2" xfId="379" xr:uid="{00000000-0005-0000-0000-00007B010000}"/>
    <cellStyle name="20% - Accent3 13 2 2" xfId="380" xr:uid="{00000000-0005-0000-0000-00007C010000}"/>
    <cellStyle name="20% - Accent3 13 2 2 2" xfId="31149" xr:uid="{00000000-0005-0000-0000-0000AD790000}"/>
    <cellStyle name="20% - Accent3 13 2 3" xfId="31150" xr:uid="{00000000-0005-0000-0000-0000AE790000}"/>
    <cellStyle name="20% - Accent3 13 3" xfId="381" xr:uid="{00000000-0005-0000-0000-00007D010000}"/>
    <cellStyle name="20% - Accent3 13 3 2" xfId="31151" xr:uid="{00000000-0005-0000-0000-0000AF790000}"/>
    <cellStyle name="20% - Accent3 13 4" xfId="31152" xr:uid="{00000000-0005-0000-0000-0000B0790000}"/>
    <cellStyle name="20% - Accent3 13 5" xfId="55248" xr:uid="{00000000-0005-0000-0000-0000D0D70000}"/>
    <cellStyle name="20% - Accent3 14" xfId="382" xr:uid="{00000000-0005-0000-0000-00007E010000}"/>
    <cellStyle name="20% - Accent3 14 2" xfId="383" xr:uid="{00000000-0005-0000-0000-00007F010000}"/>
    <cellStyle name="20% - Accent3 14 2 2" xfId="384" xr:uid="{00000000-0005-0000-0000-000080010000}"/>
    <cellStyle name="20% - Accent3 14 2 2 2" xfId="31153" xr:uid="{00000000-0005-0000-0000-0000B1790000}"/>
    <cellStyle name="20% - Accent3 14 2 3" xfId="31154" xr:uid="{00000000-0005-0000-0000-0000B2790000}"/>
    <cellStyle name="20% - Accent3 14 3" xfId="385" xr:uid="{00000000-0005-0000-0000-000081010000}"/>
    <cellStyle name="20% - Accent3 14 3 2" xfId="31155" xr:uid="{00000000-0005-0000-0000-0000B3790000}"/>
    <cellStyle name="20% - Accent3 14 4" xfId="31156" xr:uid="{00000000-0005-0000-0000-0000B4790000}"/>
    <cellStyle name="20% - Accent3 14 5" xfId="55249" xr:uid="{00000000-0005-0000-0000-0000D1D70000}"/>
    <cellStyle name="20% - Accent3 15" xfId="386" xr:uid="{00000000-0005-0000-0000-000082010000}"/>
    <cellStyle name="20% - Accent3 15 2" xfId="387" xr:uid="{00000000-0005-0000-0000-000083010000}"/>
    <cellStyle name="20% - Accent3 15 2 2" xfId="388" xr:uid="{00000000-0005-0000-0000-000084010000}"/>
    <cellStyle name="20% - Accent3 15 2 2 2" xfId="31157" xr:uid="{00000000-0005-0000-0000-0000B5790000}"/>
    <cellStyle name="20% - Accent3 15 2 3" xfId="31158" xr:uid="{00000000-0005-0000-0000-0000B6790000}"/>
    <cellStyle name="20% - Accent3 15 3" xfId="389" xr:uid="{00000000-0005-0000-0000-000085010000}"/>
    <cellStyle name="20% - Accent3 15 3 2" xfId="31159" xr:uid="{00000000-0005-0000-0000-0000B7790000}"/>
    <cellStyle name="20% - Accent3 15 4" xfId="31160" xr:uid="{00000000-0005-0000-0000-0000B8790000}"/>
    <cellStyle name="20% - Accent3 15 5" xfId="55250" xr:uid="{00000000-0005-0000-0000-0000D2D70000}"/>
    <cellStyle name="20% - Accent3 16" xfId="390" xr:uid="{00000000-0005-0000-0000-000086010000}"/>
    <cellStyle name="20% - Accent3 16 2" xfId="391" xr:uid="{00000000-0005-0000-0000-000087010000}"/>
    <cellStyle name="20% - Accent3 16 2 2" xfId="392" xr:uid="{00000000-0005-0000-0000-000088010000}"/>
    <cellStyle name="20% - Accent3 16 2 2 2" xfId="31161" xr:uid="{00000000-0005-0000-0000-0000B9790000}"/>
    <cellStyle name="20% - Accent3 16 2 3" xfId="31162" xr:uid="{00000000-0005-0000-0000-0000BA790000}"/>
    <cellStyle name="20% - Accent3 16 3" xfId="393" xr:uid="{00000000-0005-0000-0000-000089010000}"/>
    <cellStyle name="20% - Accent3 16 3 2" xfId="31163" xr:uid="{00000000-0005-0000-0000-0000BB790000}"/>
    <cellStyle name="20% - Accent3 16 4" xfId="31164" xr:uid="{00000000-0005-0000-0000-0000BC790000}"/>
    <cellStyle name="20% - Accent3 16 5" xfId="55251" xr:uid="{00000000-0005-0000-0000-0000D3D70000}"/>
    <cellStyle name="20% - Accent3 17" xfId="394" xr:uid="{00000000-0005-0000-0000-00008A010000}"/>
    <cellStyle name="20% - Accent3 17 2" xfId="395" xr:uid="{00000000-0005-0000-0000-00008B010000}"/>
    <cellStyle name="20% - Accent3 17 2 2" xfId="396" xr:uid="{00000000-0005-0000-0000-00008C010000}"/>
    <cellStyle name="20% - Accent3 17 2 2 2" xfId="31165" xr:uid="{00000000-0005-0000-0000-0000BD790000}"/>
    <cellStyle name="20% - Accent3 17 2 3" xfId="31166" xr:uid="{00000000-0005-0000-0000-0000BE790000}"/>
    <cellStyle name="20% - Accent3 17 3" xfId="397" xr:uid="{00000000-0005-0000-0000-00008D010000}"/>
    <cellStyle name="20% - Accent3 17 3 2" xfId="31167" xr:uid="{00000000-0005-0000-0000-0000BF790000}"/>
    <cellStyle name="20% - Accent3 17 4" xfId="31168" xr:uid="{00000000-0005-0000-0000-0000C0790000}"/>
    <cellStyle name="20% - Accent3 17 5" xfId="55252" xr:uid="{00000000-0005-0000-0000-0000D4D70000}"/>
    <cellStyle name="20% - Accent3 18" xfId="398" xr:uid="{00000000-0005-0000-0000-00008E010000}"/>
    <cellStyle name="20% - Accent3 18 2" xfId="399" xr:uid="{00000000-0005-0000-0000-00008F010000}"/>
    <cellStyle name="20% - Accent3 18 2 2" xfId="400" xr:uid="{00000000-0005-0000-0000-000090010000}"/>
    <cellStyle name="20% - Accent3 18 2 2 2" xfId="31169" xr:uid="{00000000-0005-0000-0000-0000C1790000}"/>
    <cellStyle name="20% - Accent3 18 2 3" xfId="31170" xr:uid="{00000000-0005-0000-0000-0000C2790000}"/>
    <cellStyle name="20% - Accent3 18 3" xfId="401" xr:uid="{00000000-0005-0000-0000-000091010000}"/>
    <cellStyle name="20% - Accent3 18 3 2" xfId="31171" xr:uid="{00000000-0005-0000-0000-0000C3790000}"/>
    <cellStyle name="20% - Accent3 18 4" xfId="31172" xr:uid="{00000000-0005-0000-0000-0000C4790000}"/>
    <cellStyle name="20% - Accent3 18 5" xfId="55253" xr:uid="{00000000-0005-0000-0000-0000D5D70000}"/>
    <cellStyle name="20% - Accent3 19" xfId="402" xr:uid="{00000000-0005-0000-0000-000092010000}"/>
    <cellStyle name="20% - Accent3 19 2" xfId="403" xr:uid="{00000000-0005-0000-0000-000093010000}"/>
    <cellStyle name="20% - Accent3 19 2 2" xfId="31173" xr:uid="{00000000-0005-0000-0000-0000C5790000}"/>
    <cellStyle name="20% - Accent3 19 3" xfId="31174" xr:uid="{00000000-0005-0000-0000-0000C6790000}"/>
    <cellStyle name="20% - Accent3 19 4" xfId="55254" xr:uid="{00000000-0005-0000-0000-0000D6D70000}"/>
    <cellStyle name="20% - Accent3 2" xfId="404" xr:uid="{00000000-0005-0000-0000-000094010000}"/>
    <cellStyle name="20% - Accent3 2 10" xfId="405" xr:uid="{00000000-0005-0000-0000-000095010000}"/>
    <cellStyle name="20% - Accent3 2 10 2" xfId="55255" xr:uid="{00000000-0005-0000-0000-0000D7D70000}"/>
    <cellStyle name="20% - Accent3 2 11" xfId="406" xr:uid="{00000000-0005-0000-0000-000096010000}"/>
    <cellStyle name="20% - Accent3 2 11 2" xfId="55256" xr:uid="{00000000-0005-0000-0000-0000D8D70000}"/>
    <cellStyle name="20% - Accent3 2 12" xfId="55257" xr:uid="{00000000-0005-0000-0000-0000D9D70000}"/>
    <cellStyle name="20% - Accent3 2 2" xfId="407" xr:uid="{00000000-0005-0000-0000-000097010000}"/>
    <cellStyle name="20% - Accent3 2 2 2" xfId="408" xr:uid="{00000000-0005-0000-0000-000098010000}"/>
    <cellStyle name="20% - Accent3 2 2 2 2" xfId="409" xr:uid="{00000000-0005-0000-0000-000099010000}"/>
    <cellStyle name="20% - Accent3 2 2 2 2 2" xfId="410" xr:uid="{00000000-0005-0000-0000-00009A010000}"/>
    <cellStyle name="20% - Accent3 2 2 2 2 2 2" xfId="31175" xr:uid="{00000000-0005-0000-0000-0000C7790000}"/>
    <cellStyle name="20% - Accent3 2 2 2 2 3" xfId="31176" xr:uid="{00000000-0005-0000-0000-0000C8790000}"/>
    <cellStyle name="20% - Accent3 2 2 2 3" xfId="411" xr:uid="{00000000-0005-0000-0000-00009B010000}"/>
    <cellStyle name="20% - Accent3 2 2 2 3 2" xfId="31177" xr:uid="{00000000-0005-0000-0000-0000C9790000}"/>
    <cellStyle name="20% - Accent3 2 2 2 4" xfId="31178" xr:uid="{00000000-0005-0000-0000-0000CA790000}"/>
    <cellStyle name="20% - Accent3 2 2 3" xfId="412" xr:uid="{00000000-0005-0000-0000-00009C010000}"/>
    <cellStyle name="20% - Accent3 2 2 3 2" xfId="413" xr:uid="{00000000-0005-0000-0000-00009D010000}"/>
    <cellStyle name="20% - Accent3 2 2 3 2 2" xfId="31179" xr:uid="{00000000-0005-0000-0000-0000CB790000}"/>
    <cellStyle name="20% - Accent3 2 2 3 3" xfId="31180" xr:uid="{00000000-0005-0000-0000-0000CC790000}"/>
    <cellStyle name="20% - Accent3 2 2 4" xfId="414" xr:uid="{00000000-0005-0000-0000-00009E010000}"/>
    <cellStyle name="20% - Accent3 2 2 4 2" xfId="31181" xr:uid="{00000000-0005-0000-0000-0000CD790000}"/>
    <cellStyle name="20% - Accent3 2 2 5" xfId="31182" xr:uid="{00000000-0005-0000-0000-0000CE790000}"/>
    <cellStyle name="20% - Accent3 2 2 6" xfId="55258" xr:uid="{00000000-0005-0000-0000-0000DAD70000}"/>
    <cellStyle name="20% - Accent3 2 3" xfId="415" xr:uid="{00000000-0005-0000-0000-00009F010000}"/>
    <cellStyle name="20% - Accent3 2 3 2" xfId="416" xr:uid="{00000000-0005-0000-0000-0000A0010000}"/>
    <cellStyle name="20% - Accent3 2 3 2 2" xfId="417" xr:uid="{00000000-0005-0000-0000-0000A1010000}"/>
    <cellStyle name="20% - Accent3 2 3 2 2 2" xfId="31183" xr:uid="{00000000-0005-0000-0000-0000CF790000}"/>
    <cellStyle name="20% - Accent3 2 3 2 3" xfId="31184" xr:uid="{00000000-0005-0000-0000-0000D0790000}"/>
    <cellStyle name="20% - Accent3 2 3 3" xfId="418" xr:uid="{00000000-0005-0000-0000-0000A2010000}"/>
    <cellStyle name="20% - Accent3 2 3 3 2" xfId="31185" xr:uid="{00000000-0005-0000-0000-0000D1790000}"/>
    <cellStyle name="20% - Accent3 2 3 4" xfId="31186" xr:uid="{00000000-0005-0000-0000-0000D2790000}"/>
    <cellStyle name="20% - Accent3 2 3 5" xfId="55259" xr:uid="{00000000-0005-0000-0000-0000DBD70000}"/>
    <cellStyle name="20% - Accent3 2 4" xfId="419" xr:uid="{00000000-0005-0000-0000-0000A3010000}"/>
    <cellStyle name="20% - Accent3 2 4 2" xfId="420" xr:uid="{00000000-0005-0000-0000-0000A4010000}"/>
    <cellStyle name="20% - Accent3 2 4 2 2" xfId="421" xr:uid="{00000000-0005-0000-0000-0000A5010000}"/>
    <cellStyle name="20% - Accent3 2 4 2 2 2" xfId="31187" xr:uid="{00000000-0005-0000-0000-0000D3790000}"/>
    <cellStyle name="20% - Accent3 2 4 2 3" xfId="31188" xr:uid="{00000000-0005-0000-0000-0000D4790000}"/>
    <cellStyle name="20% - Accent3 2 4 3" xfId="422" xr:uid="{00000000-0005-0000-0000-0000A6010000}"/>
    <cellStyle name="20% - Accent3 2 4 3 2" xfId="31189" xr:uid="{00000000-0005-0000-0000-0000D5790000}"/>
    <cellStyle name="20% - Accent3 2 4 4" xfId="31190" xr:uid="{00000000-0005-0000-0000-0000D6790000}"/>
    <cellStyle name="20% - Accent3 2 4 5" xfId="55260" xr:uid="{00000000-0005-0000-0000-0000DCD70000}"/>
    <cellStyle name="20% - Accent3 2 5" xfId="423" xr:uid="{00000000-0005-0000-0000-0000A7010000}"/>
    <cellStyle name="20% - Accent3 2 6" xfId="424" xr:uid="{00000000-0005-0000-0000-0000A8010000}"/>
    <cellStyle name="20% - Accent3 2 7" xfId="425" xr:uid="{00000000-0005-0000-0000-0000A9010000}"/>
    <cellStyle name="20% - Accent3 2 8" xfId="426" xr:uid="{00000000-0005-0000-0000-0000AA010000}"/>
    <cellStyle name="20% - Accent3 2 8 2" xfId="427" xr:uid="{00000000-0005-0000-0000-0000AB010000}"/>
    <cellStyle name="20% - Accent3 2 8 2 2" xfId="31191" xr:uid="{00000000-0005-0000-0000-0000D7790000}"/>
    <cellStyle name="20% - Accent3 2 8 3" xfId="31192" xr:uid="{00000000-0005-0000-0000-0000D8790000}"/>
    <cellStyle name="20% - Accent3 2 9" xfId="428" xr:uid="{00000000-0005-0000-0000-0000AC010000}"/>
    <cellStyle name="20% - Accent3 2 9 2" xfId="31193" xr:uid="{00000000-0005-0000-0000-0000D9790000}"/>
    <cellStyle name="20% - Accent3 20" xfId="429" xr:uid="{00000000-0005-0000-0000-0000AD010000}"/>
    <cellStyle name="20% - Accent3 20 2" xfId="430" xr:uid="{00000000-0005-0000-0000-0000AE010000}"/>
    <cellStyle name="20% - Accent3 20 2 2" xfId="31194" xr:uid="{00000000-0005-0000-0000-0000DA790000}"/>
    <cellStyle name="20% - Accent3 20 3" xfId="31195" xr:uid="{00000000-0005-0000-0000-0000DB790000}"/>
    <cellStyle name="20% - Accent3 20 4" xfId="55261" xr:uid="{00000000-0005-0000-0000-0000DDD70000}"/>
    <cellStyle name="20% - Accent3 21" xfId="431" xr:uid="{00000000-0005-0000-0000-0000AF010000}"/>
    <cellStyle name="20% - Accent3 21 2" xfId="31196" xr:uid="{00000000-0005-0000-0000-0000DC790000}"/>
    <cellStyle name="20% - Accent3 22" xfId="432" xr:uid="{00000000-0005-0000-0000-0000B0010000}"/>
    <cellStyle name="20% - Accent3 22 2" xfId="31197" xr:uid="{00000000-0005-0000-0000-0000DD790000}"/>
    <cellStyle name="20% - Accent3 23" xfId="31198" xr:uid="{00000000-0005-0000-0000-0000DE790000}"/>
    <cellStyle name="20% - Accent3 23 2" xfId="31199" xr:uid="{00000000-0005-0000-0000-0000DF790000}"/>
    <cellStyle name="20% - Accent3 24" xfId="31200" xr:uid="{00000000-0005-0000-0000-0000E0790000}"/>
    <cellStyle name="20% - Accent3 24 2" xfId="31201" xr:uid="{00000000-0005-0000-0000-0000E1790000}"/>
    <cellStyle name="20% - Accent3 25" xfId="31202" xr:uid="{00000000-0005-0000-0000-0000E2790000}"/>
    <cellStyle name="20% - Accent3 25 2" xfId="31203" xr:uid="{00000000-0005-0000-0000-0000E3790000}"/>
    <cellStyle name="20% - Accent3 26" xfId="31204" xr:uid="{00000000-0005-0000-0000-0000E4790000}"/>
    <cellStyle name="20% - Accent3 26 2" xfId="31205" xr:uid="{00000000-0005-0000-0000-0000E5790000}"/>
    <cellStyle name="20% - Accent3 27" xfId="31206" xr:uid="{00000000-0005-0000-0000-0000E6790000}"/>
    <cellStyle name="20% - Accent3 28" xfId="55262" xr:uid="{00000000-0005-0000-0000-0000DED70000}"/>
    <cellStyle name="20% - Accent3 29" xfId="55263" xr:uid="{00000000-0005-0000-0000-0000DFD70000}"/>
    <cellStyle name="20% - Accent3 3" xfId="433" xr:uid="{00000000-0005-0000-0000-0000B1010000}"/>
    <cellStyle name="20% - Accent3 3 2" xfId="434" xr:uid="{00000000-0005-0000-0000-0000B2010000}"/>
    <cellStyle name="20% - Accent3 3 2 2" xfId="435" xr:uid="{00000000-0005-0000-0000-0000B3010000}"/>
    <cellStyle name="20% - Accent3 3 2 2 2" xfId="436" xr:uid="{00000000-0005-0000-0000-0000B4010000}"/>
    <cellStyle name="20% - Accent3 3 2 2 2 2" xfId="437" xr:uid="{00000000-0005-0000-0000-0000B5010000}"/>
    <cellStyle name="20% - Accent3 3 2 2 2 2 2" xfId="31207" xr:uid="{00000000-0005-0000-0000-0000E7790000}"/>
    <cellStyle name="20% - Accent3 3 2 2 2 3" xfId="31208" xr:uid="{00000000-0005-0000-0000-0000E8790000}"/>
    <cellStyle name="20% - Accent3 3 2 2 3" xfId="438" xr:uid="{00000000-0005-0000-0000-0000B6010000}"/>
    <cellStyle name="20% - Accent3 3 2 2 3 2" xfId="31209" xr:uid="{00000000-0005-0000-0000-0000E9790000}"/>
    <cellStyle name="20% - Accent3 3 2 2 4" xfId="31210" xr:uid="{00000000-0005-0000-0000-0000EA790000}"/>
    <cellStyle name="20% - Accent3 3 2 3" xfId="439" xr:uid="{00000000-0005-0000-0000-0000B7010000}"/>
    <cellStyle name="20% - Accent3 3 2 3 2" xfId="440" xr:uid="{00000000-0005-0000-0000-0000B8010000}"/>
    <cellStyle name="20% - Accent3 3 2 3 2 2" xfId="31211" xr:uid="{00000000-0005-0000-0000-0000EB790000}"/>
    <cellStyle name="20% - Accent3 3 2 3 3" xfId="31212" xr:uid="{00000000-0005-0000-0000-0000EC790000}"/>
    <cellStyle name="20% - Accent3 3 2 4" xfId="441" xr:uid="{00000000-0005-0000-0000-0000B9010000}"/>
    <cellStyle name="20% - Accent3 3 2 4 2" xfId="31213" xr:uid="{00000000-0005-0000-0000-0000ED790000}"/>
    <cellStyle name="20% - Accent3 3 2 5" xfId="31214" xr:uid="{00000000-0005-0000-0000-0000EE790000}"/>
    <cellStyle name="20% - Accent3 3 3" xfId="442" xr:uid="{00000000-0005-0000-0000-0000BA010000}"/>
    <cellStyle name="20% - Accent3 3 3 2" xfId="443" xr:uid="{00000000-0005-0000-0000-0000BB010000}"/>
    <cellStyle name="20% - Accent3 3 3 2 2" xfId="444" xr:uid="{00000000-0005-0000-0000-0000BC010000}"/>
    <cellStyle name="20% - Accent3 3 3 2 2 2" xfId="31215" xr:uid="{00000000-0005-0000-0000-0000EF790000}"/>
    <cellStyle name="20% - Accent3 3 3 2 3" xfId="31216" xr:uid="{00000000-0005-0000-0000-0000F0790000}"/>
    <cellStyle name="20% - Accent3 3 3 3" xfId="445" xr:uid="{00000000-0005-0000-0000-0000BD010000}"/>
    <cellStyle name="20% - Accent3 3 3 3 2" xfId="31217" xr:uid="{00000000-0005-0000-0000-0000F1790000}"/>
    <cellStyle name="20% - Accent3 3 3 4" xfId="31218" xr:uid="{00000000-0005-0000-0000-0000F2790000}"/>
    <cellStyle name="20% - Accent3 3 4" xfId="446" xr:uid="{00000000-0005-0000-0000-0000BE010000}"/>
    <cellStyle name="20% - Accent3 3 4 2" xfId="447" xr:uid="{00000000-0005-0000-0000-0000BF010000}"/>
    <cellStyle name="20% - Accent3 3 4 2 2" xfId="448" xr:uid="{00000000-0005-0000-0000-0000C0010000}"/>
    <cellStyle name="20% - Accent3 3 4 2 2 2" xfId="31219" xr:uid="{00000000-0005-0000-0000-0000F3790000}"/>
    <cellStyle name="20% - Accent3 3 4 2 3" xfId="31220" xr:uid="{00000000-0005-0000-0000-0000F4790000}"/>
    <cellStyle name="20% - Accent3 3 4 3" xfId="449" xr:uid="{00000000-0005-0000-0000-0000C1010000}"/>
    <cellStyle name="20% - Accent3 3 4 3 2" xfId="31221" xr:uid="{00000000-0005-0000-0000-0000F5790000}"/>
    <cellStyle name="20% - Accent3 3 4 4" xfId="31222" xr:uid="{00000000-0005-0000-0000-0000F6790000}"/>
    <cellStyle name="20% - Accent3 3 5" xfId="450" xr:uid="{00000000-0005-0000-0000-0000C2010000}"/>
    <cellStyle name="20% - Accent3 3 5 2" xfId="451" xr:uid="{00000000-0005-0000-0000-0000C3010000}"/>
    <cellStyle name="20% - Accent3 3 5 2 2" xfId="31223" xr:uid="{00000000-0005-0000-0000-0000F7790000}"/>
    <cellStyle name="20% - Accent3 3 5 3" xfId="31224" xr:uid="{00000000-0005-0000-0000-0000F8790000}"/>
    <cellStyle name="20% - Accent3 3 6" xfId="452" xr:uid="{00000000-0005-0000-0000-0000C4010000}"/>
    <cellStyle name="20% - Accent3 3 6 2" xfId="31225" xr:uid="{00000000-0005-0000-0000-0000F9790000}"/>
    <cellStyle name="20% - Accent3 3 7" xfId="453" xr:uid="{00000000-0005-0000-0000-0000C5010000}"/>
    <cellStyle name="20% - Accent3 3 7 2" xfId="55264" xr:uid="{00000000-0005-0000-0000-0000E0D70000}"/>
    <cellStyle name="20% - Accent3 3 8" xfId="454" xr:uid="{00000000-0005-0000-0000-0000C6010000}"/>
    <cellStyle name="20% - Accent3 3 8 2" xfId="55265" xr:uid="{00000000-0005-0000-0000-0000E1D70000}"/>
    <cellStyle name="20% - Accent3 3 9" xfId="55266" xr:uid="{00000000-0005-0000-0000-0000E2D70000}"/>
    <cellStyle name="20% - Accent3 30" xfId="1036" xr:uid="{00000000-0005-0000-0000-00000C040000}"/>
    <cellStyle name="20% - Accent3 4" xfId="455" xr:uid="{00000000-0005-0000-0000-0000C7010000}"/>
    <cellStyle name="20% - Accent3 4 2" xfId="456" xr:uid="{00000000-0005-0000-0000-0000C8010000}"/>
    <cellStyle name="20% - Accent3 4 2 2" xfId="457" xr:uid="{00000000-0005-0000-0000-0000C9010000}"/>
    <cellStyle name="20% - Accent3 4 2 2 2" xfId="458" xr:uid="{00000000-0005-0000-0000-0000CA010000}"/>
    <cellStyle name="20% - Accent3 4 2 2 2 2" xfId="459" xr:uid="{00000000-0005-0000-0000-0000CB010000}"/>
    <cellStyle name="20% - Accent3 4 2 2 2 2 2" xfId="31226" xr:uid="{00000000-0005-0000-0000-0000FA790000}"/>
    <cellStyle name="20% - Accent3 4 2 2 2 3" xfId="31227" xr:uid="{00000000-0005-0000-0000-0000FB790000}"/>
    <cellStyle name="20% - Accent3 4 2 2 3" xfId="460" xr:uid="{00000000-0005-0000-0000-0000CC010000}"/>
    <cellStyle name="20% - Accent3 4 2 2 3 2" xfId="31228" xr:uid="{00000000-0005-0000-0000-0000FC790000}"/>
    <cellStyle name="20% - Accent3 4 2 2 4" xfId="31229" xr:uid="{00000000-0005-0000-0000-0000FD790000}"/>
    <cellStyle name="20% - Accent3 4 2 3" xfId="461" xr:uid="{00000000-0005-0000-0000-0000CD010000}"/>
    <cellStyle name="20% - Accent3 4 2 3 2" xfId="462" xr:uid="{00000000-0005-0000-0000-0000CE010000}"/>
    <cellStyle name="20% - Accent3 4 2 3 2 2" xfId="31230" xr:uid="{00000000-0005-0000-0000-0000FE790000}"/>
    <cellStyle name="20% - Accent3 4 2 3 3" xfId="31231" xr:uid="{00000000-0005-0000-0000-0000FF790000}"/>
    <cellStyle name="20% - Accent3 4 2 4" xfId="463" xr:uid="{00000000-0005-0000-0000-0000CF010000}"/>
    <cellStyle name="20% - Accent3 4 2 4 2" xfId="31232" xr:uid="{00000000-0005-0000-0000-0000007A0000}"/>
    <cellStyle name="20% - Accent3 4 2 5" xfId="31233" xr:uid="{00000000-0005-0000-0000-0000017A0000}"/>
    <cellStyle name="20% - Accent3 4 3" xfId="464" xr:uid="{00000000-0005-0000-0000-0000D0010000}"/>
    <cellStyle name="20% - Accent3 4 3 2" xfId="465" xr:uid="{00000000-0005-0000-0000-0000D1010000}"/>
    <cellStyle name="20% - Accent3 4 3 2 2" xfId="466" xr:uid="{00000000-0005-0000-0000-0000D2010000}"/>
    <cellStyle name="20% - Accent3 4 3 2 2 2" xfId="31234" xr:uid="{00000000-0005-0000-0000-0000027A0000}"/>
    <cellStyle name="20% - Accent3 4 3 2 3" xfId="31235" xr:uid="{00000000-0005-0000-0000-0000037A0000}"/>
    <cellStyle name="20% - Accent3 4 3 3" xfId="467" xr:uid="{00000000-0005-0000-0000-0000D3010000}"/>
    <cellStyle name="20% - Accent3 4 3 3 2" xfId="31236" xr:uid="{00000000-0005-0000-0000-0000047A0000}"/>
    <cellStyle name="20% - Accent3 4 3 4" xfId="31237" xr:uid="{00000000-0005-0000-0000-0000057A0000}"/>
    <cellStyle name="20% - Accent3 4 4" xfId="468" xr:uid="{00000000-0005-0000-0000-0000D4010000}"/>
    <cellStyle name="20% - Accent3 4 4 2" xfId="469" xr:uid="{00000000-0005-0000-0000-0000D5010000}"/>
    <cellStyle name="20% - Accent3 4 4 2 2" xfId="470" xr:uid="{00000000-0005-0000-0000-0000D6010000}"/>
    <cellStyle name="20% - Accent3 4 4 2 2 2" xfId="31238" xr:uid="{00000000-0005-0000-0000-0000067A0000}"/>
    <cellStyle name="20% - Accent3 4 4 2 3" xfId="31239" xr:uid="{00000000-0005-0000-0000-0000077A0000}"/>
    <cellStyle name="20% - Accent3 4 4 3" xfId="471" xr:uid="{00000000-0005-0000-0000-0000D7010000}"/>
    <cellStyle name="20% - Accent3 4 4 3 2" xfId="31240" xr:uid="{00000000-0005-0000-0000-0000087A0000}"/>
    <cellStyle name="20% - Accent3 4 4 4" xfId="31241" xr:uid="{00000000-0005-0000-0000-0000097A0000}"/>
    <cellStyle name="20% - Accent3 4 5" xfId="472" xr:uid="{00000000-0005-0000-0000-0000D8010000}"/>
    <cellStyle name="20% - Accent3 4 5 2" xfId="473" xr:uid="{00000000-0005-0000-0000-0000D9010000}"/>
    <cellStyle name="20% - Accent3 4 5 2 2" xfId="31242" xr:uid="{00000000-0005-0000-0000-00000A7A0000}"/>
    <cellStyle name="20% - Accent3 4 5 3" xfId="31243" xr:uid="{00000000-0005-0000-0000-00000B7A0000}"/>
    <cellStyle name="20% - Accent3 4 6" xfId="474" xr:uid="{00000000-0005-0000-0000-0000DA010000}"/>
    <cellStyle name="20% - Accent3 4 6 2" xfId="31244" xr:uid="{00000000-0005-0000-0000-00000C7A0000}"/>
    <cellStyle name="20% - Accent3 4 7" xfId="475" xr:uid="{00000000-0005-0000-0000-0000DB010000}"/>
    <cellStyle name="20% - Accent3 4 7 2" xfId="55267" xr:uid="{00000000-0005-0000-0000-0000E3D70000}"/>
    <cellStyle name="20% - Accent3 4 8" xfId="476" xr:uid="{00000000-0005-0000-0000-0000DC010000}"/>
    <cellStyle name="20% - Accent3 4 8 2" xfId="55268" xr:uid="{00000000-0005-0000-0000-0000E4D70000}"/>
    <cellStyle name="20% - Accent3 4 9" xfId="55269" xr:uid="{00000000-0005-0000-0000-0000E5D70000}"/>
    <cellStyle name="20% - Accent3 5" xfId="477" xr:uid="{00000000-0005-0000-0000-0000DD010000}"/>
    <cellStyle name="20% - Accent3 5 2" xfId="478" xr:uid="{00000000-0005-0000-0000-0000DE010000}"/>
    <cellStyle name="20% - Accent3 5 2 2" xfId="479" xr:uid="{00000000-0005-0000-0000-0000DF010000}"/>
    <cellStyle name="20% - Accent3 5 2 2 2" xfId="480" xr:uid="{00000000-0005-0000-0000-0000E0010000}"/>
    <cellStyle name="20% - Accent3 5 2 2 2 2" xfId="481" xr:uid="{00000000-0005-0000-0000-0000E1010000}"/>
    <cellStyle name="20% - Accent3 5 2 2 2 2 2" xfId="31245" xr:uid="{00000000-0005-0000-0000-00000D7A0000}"/>
    <cellStyle name="20% - Accent3 5 2 2 2 3" xfId="31246" xr:uid="{00000000-0005-0000-0000-00000E7A0000}"/>
    <cellStyle name="20% - Accent3 5 2 2 3" xfId="482" xr:uid="{00000000-0005-0000-0000-0000E2010000}"/>
    <cellStyle name="20% - Accent3 5 2 2 3 2" xfId="31247" xr:uid="{00000000-0005-0000-0000-00000F7A0000}"/>
    <cellStyle name="20% - Accent3 5 2 2 4" xfId="31248" xr:uid="{00000000-0005-0000-0000-0000107A0000}"/>
    <cellStyle name="20% - Accent3 5 2 3" xfId="483" xr:uid="{00000000-0005-0000-0000-0000E3010000}"/>
    <cellStyle name="20% - Accent3 5 2 3 2" xfId="484" xr:uid="{00000000-0005-0000-0000-0000E4010000}"/>
    <cellStyle name="20% - Accent3 5 2 3 2 2" xfId="31249" xr:uid="{00000000-0005-0000-0000-0000117A0000}"/>
    <cellStyle name="20% - Accent3 5 2 3 3" xfId="31250" xr:uid="{00000000-0005-0000-0000-0000127A0000}"/>
    <cellStyle name="20% - Accent3 5 2 4" xfId="485" xr:uid="{00000000-0005-0000-0000-0000E5010000}"/>
    <cellStyle name="20% - Accent3 5 2 4 2" xfId="31251" xr:uid="{00000000-0005-0000-0000-0000137A0000}"/>
    <cellStyle name="20% - Accent3 5 2 5" xfId="31252" xr:uid="{00000000-0005-0000-0000-0000147A0000}"/>
    <cellStyle name="20% - Accent3 5 3" xfId="486" xr:uid="{00000000-0005-0000-0000-0000E6010000}"/>
    <cellStyle name="20% - Accent3 5 3 2" xfId="487" xr:uid="{00000000-0005-0000-0000-0000E7010000}"/>
    <cellStyle name="20% - Accent3 5 3 2 2" xfId="488" xr:uid="{00000000-0005-0000-0000-0000E8010000}"/>
    <cellStyle name="20% - Accent3 5 3 2 2 2" xfId="31253" xr:uid="{00000000-0005-0000-0000-0000157A0000}"/>
    <cellStyle name="20% - Accent3 5 3 2 3" xfId="31254" xr:uid="{00000000-0005-0000-0000-0000167A0000}"/>
    <cellStyle name="20% - Accent3 5 3 3" xfId="489" xr:uid="{00000000-0005-0000-0000-0000E9010000}"/>
    <cellStyle name="20% - Accent3 5 3 3 2" xfId="31255" xr:uid="{00000000-0005-0000-0000-0000177A0000}"/>
    <cellStyle name="20% - Accent3 5 3 4" xfId="31256" xr:uid="{00000000-0005-0000-0000-0000187A0000}"/>
    <cellStyle name="20% - Accent3 5 4" xfId="490" xr:uid="{00000000-0005-0000-0000-0000EA010000}"/>
    <cellStyle name="20% - Accent3 5 4 2" xfId="491" xr:uid="{00000000-0005-0000-0000-0000EB010000}"/>
    <cellStyle name="20% - Accent3 5 4 2 2" xfId="492" xr:uid="{00000000-0005-0000-0000-0000EC010000}"/>
    <cellStyle name="20% - Accent3 5 4 2 2 2" xfId="31257" xr:uid="{00000000-0005-0000-0000-0000197A0000}"/>
    <cellStyle name="20% - Accent3 5 4 2 3" xfId="31258" xr:uid="{00000000-0005-0000-0000-00001A7A0000}"/>
    <cellStyle name="20% - Accent3 5 4 3" xfId="493" xr:uid="{00000000-0005-0000-0000-0000ED010000}"/>
    <cellStyle name="20% - Accent3 5 4 3 2" xfId="31259" xr:uid="{00000000-0005-0000-0000-00001B7A0000}"/>
    <cellStyle name="20% - Accent3 5 4 4" xfId="31260" xr:uid="{00000000-0005-0000-0000-00001C7A0000}"/>
    <cellStyle name="20% - Accent3 5 5" xfId="494" xr:uid="{00000000-0005-0000-0000-0000EE010000}"/>
    <cellStyle name="20% - Accent3 5 5 2" xfId="495" xr:uid="{00000000-0005-0000-0000-0000EF010000}"/>
    <cellStyle name="20% - Accent3 5 5 2 2" xfId="31261" xr:uid="{00000000-0005-0000-0000-00001D7A0000}"/>
    <cellStyle name="20% - Accent3 5 5 3" xfId="31262" xr:uid="{00000000-0005-0000-0000-00001E7A0000}"/>
    <cellStyle name="20% - Accent3 5 6" xfId="496" xr:uid="{00000000-0005-0000-0000-0000F0010000}"/>
    <cellStyle name="20% - Accent3 5 6 2" xfId="31263" xr:uid="{00000000-0005-0000-0000-00001F7A0000}"/>
    <cellStyle name="20% - Accent3 5 7" xfId="497" xr:uid="{00000000-0005-0000-0000-0000F1010000}"/>
    <cellStyle name="20% - Accent3 5 7 2" xfId="55270" xr:uid="{00000000-0005-0000-0000-0000E6D70000}"/>
    <cellStyle name="20% - Accent3 5 8" xfId="498" xr:uid="{00000000-0005-0000-0000-0000F2010000}"/>
    <cellStyle name="20% - Accent3 5 8 2" xfId="55271" xr:uid="{00000000-0005-0000-0000-0000E7D70000}"/>
    <cellStyle name="20% - Accent3 5 9" xfId="55272" xr:uid="{00000000-0005-0000-0000-0000E8D70000}"/>
    <cellStyle name="20% - Accent3 6" xfId="499" xr:uid="{00000000-0005-0000-0000-0000F3010000}"/>
    <cellStyle name="20% - Accent3 6 2" xfId="500" xr:uid="{00000000-0005-0000-0000-0000F4010000}"/>
    <cellStyle name="20% - Accent3 6 2 2" xfId="501" xr:uid="{00000000-0005-0000-0000-0000F5010000}"/>
    <cellStyle name="20% - Accent3 6 2 2 2" xfId="502" xr:uid="{00000000-0005-0000-0000-0000F6010000}"/>
    <cellStyle name="20% - Accent3 6 2 2 2 2" xfId="503" xr:uid="{00000000-0005-0000-0000-0000F7010000}"/>
    <cellStyle name="20% - Accent3 6 2 2 2 2 2" xfId="31264" xr:uid="{00000000-0005-0000-0000-0000207A0000}"/>
    <cellStyle name="20% - Accent3 6 2 2 2 3" xfId="31265" xr:uid="{00000000-0005-0000-0000-0000217A0000}"/>
    <cellStyle name="20% - Accent3 6 2 2 3" xfId="504" xr:uid="{00000000-0005-0000-0000-0000F8010000}"/>
    <cellStyle name="20% - Accent3 6 2 2 3 2" xfId="31266" xr:uid="{00000000-0005-0000-0000-0000227A0000}"/>
    <cellStyle name="20% - Accent3 6 2 2 4" xfId="31267" xr:uid="{00000000-0005-0000-0000-0000237A0000}"/>
    <cellStyle name="20% - Accent3 6 2 3" xfId="505" xr:uid="{00000000-0005-0000-0000-0000F9010000}"/>
    <cellStyle name="20% - Accent3 6 2 3 2" xfId="506" xr:uid="{00000000-0005-0000-0000-0000FA010000}"/>
    <cellStyle name="20% - Accent3 6 2 3 2 2" xfId="31268" xr:uid="{00000000-0005-0000-0000-0000247A0000}"/>
    <cellStyle name="20% - Accent3 6 2 3 3" xfId="31269" xr:uid="{00000000-0005-0000-0000-0000257A0000}"/>
    <cellStyle name="20% - Accent3 6 2 4" xfId="507" xr:uid="{00000000-0005-0000-0000-0000FB010000}"/>
    <cellStyle name="20% - Accent3 6 2 4 2" xfId="31270" xr:uid="{00000000-0005-0000-0000-0000267A0000}"/>
    <cellStyle name="20% - Accent3 6 2 5" xfId="31271" xr:uid="{00000000-0005-0000-0000-0000277A0000}"/>
    <cellStyle name="20% - Accent3 6 3" xfId="508" xr:uid="{00000000-0005-0000-0000-0000FC010000}"/>
    <cellStyle name="20% - Accent3 6 3 2" xfId="509" xr:uid="{00000000-0005-0000-0000-0000FD010000}"/>
    <cellStyle name="20% - Accent3 6 3 2 2" xfId="510" xr:uid="{00000000-0005-0000-0000-0000FE010000}"/>
    <cellStyle name="20% - Accent3 6 3 2 2 2" xfId="31272" xr:uid="{00000000-0005-0000-0000-0000287A0000}"/>
    <cellStyle name="20% - Accent3 6 3 2 3" xfId="31273" xr:uid="{00000000-0005-0000-0000-0000297A0000}"/>
    <cellStyle name="20% - Accent3 6 3 3" xfId="511" xr:uid="{00000000-0005-0000-0000-0000FF010000}"/>
    <cellStyle name="20% - Accent3 6 3 3 2" xfId="31274" xr:uid="{00000000-0005-0000-0000-00002A7A0000}"/>
    <cellStyle name="20% - Accent3 6 3 4" xfId="31275" xr:uid="{00000000-0005-0000-0000-00002B7A0000}"/>
    <cellStyle name="20% - Accent3 6 4" xfId="512" xr:uid="{00000000-0005-0000-0000-000000020000}"/>
    <cellStyle name="20% - Accent3 6 4 2" xfId="513" xr:uid="{00000000-0005-0000-0000-000001020000}"/>
    <cellStyle name="20% - Accent3 6 4 2 2" xfId="514" xr:uid="{00000000-0005-0000-0000-000002020000}"/>
    <cellStyle name="20% - Accent3 6 4 2 2 2" xfId="31276" xr:uid="{00000000-0005-0000-0000-00002C7A0000}"/>
    <cellStyle name="20% - Accent3 6 4 2 3" xfId="31277" xr:uid="{00000000-0005-0000-0000-00002D7A0000}"/>
    <cellStyle name="20% - Accent3 6 4 3" xfId="515" xr:uid="{00000000-0005-0000-0000-000003020000}"/>
    <cellStyle name="20% - Accent3 6 4 3 2" xfId="31278" xr:uid="{00000000-0005-0000-0000-00002E7A0000}"/>
    <cellStyle name="20% - Accent3 6 4 4" xfId="31279" xr:uid="{00000000-0005-0000-0000-00002F7A0000}"/>
    <cellStyle name="20% - Accent3 6 5" xfId="516" xr:uid="{00000000-0005-0000-0000-000004020000}"/>
    <cellStyle name="20% - Accent3 6 5 2" xfId="517" xr:uid="{00000000-0005-0000-0000-000005020000}"/>
    <cellStyle name="20% - Accent3 6 5 2 2" xfId="31280" xr:uid="{00000000-0005-0000-0000-0000307A0000}"/>
    <cellStyle name="20% - Accent3 6 5 3" xfId="31281" xr:uid="{00000000-0005-0000-0000-0000317A0000}"/>
    <cellStyle name="20% - Accent3 6 6" xfId="518" xr:uid="{00000000-0005-0000-0000-000006020000}"/>
    <cellStyle name="20% - Accent3 6 6 2" xfId="31282" xr:uid="{00000000-0005-0000-0000-0000327A0000}"/>
    <cellStyle name="20% - Accent3 6 7" xfId="519" xr:uid="{00000000-0005-0000-0000-000007020000}"/>
    <cellStyle name="20% - Accent3 6 7 2" xfId="55273" xr:uid="{00000000-0005-0000-0000-0000E9D70000}"/>
    <cellStyle name="20% - Accent3 6 8" xfId="520" xr:uid="{00000000-0005-0000-0000-000008020000}"/>
    <cellStyle name="20% - Accent3 6 8 2" xfId="55274" xr:uid="{00000000-0005-0000-0000-0000EAD70000}"/>
    <cellStyle name="20% - Accent3 6 9" xfId="55275" xr:uid="{00000000-0005-0000-0000-0000EBD70000}"/>
    <cellStyle name="20% - Accent3 7" xfId="521" xr:uid="{00000000-0005-0000-0000-000009020000}"/>
    <cellStyle name="20% - Accent3 7 2" xfId="522" xr:uid="{00000000-0005-0000-0000-00000A020000}"/>
    <cellStyle name="20% - Accent3 7 2 2" xfId="523" xr:uid="{00000000-0005-0000-0000-00000B020000}"/>
    <cellStyle name="20% - Accent3 7 2 2 2" xfId="31283" xr:uid="{00000000-0005-0000-0000-0000337A0000}"/>
    <cellStyle name="20% - Accent3 7 2 3" xfId="31284" xr:uid="{00000000-0005-0000-0000-0000347A0000}"/>
    <cellStyle name="20% - Accent3 7 3" xfId="524" xr:uid="{00000000-0005-0000-0000-00000C020000}"/>
    <cellStyle name="20% - Accent3 7 3 2" xfId="31285" xr:uid="{00000000-0005-0000-0000-0000357A0000}"/>
    <cellStyle name="20% - Accent3 7 4" xfId="31286" xr:uid="{00000000-0005-0000-0000-0000367A0000}"/>
    <cellStyle name="20% - Accent3 7 5" xfId="55276" xr:uid="{00000000-0005-0000-0000-0000ECD70000}"/>
    <cellStyle name="20% - Accent3 8" xfId="525" xr:uid="{00000000-0005-0000-0000-00000D020000}"/>
    <cellStyle name="20% - Accent3 8 2" xfId="526" xr:uid="{00000000-0005-0000-0000-00000E020000}"/>
    <cellStyle name="20% - Accent3 8 2 2" xfId="527" xr:uid="{00000000-0005-0000-0000-00000F020000}"/>
    <cellStyle name="20% - Accent3 8 2 2 2" xfId="31287" xr:uid="{00000000-0005-0000-0000-0000377A0000}"/>
    <cellStyle name="20% - Accent3 8 2 3" xfId="31288" xr:uid="{00000000-0005-0000-0000-0000387A0000}"/>
    <cellStyle name="20% - Accent3 8 3" xfId="528" xr:uid="{00000000-0005-0000-0000-000010020000}"/>
    <cellStyle name="20% - Accent3 8 3 2" xfId="31289" xr:uid="{00000000-0005-0000-0000-0000397A0000}"/>
    <cellStyle name="20% - Accent3 8 4" xfId="31290" xr:uid="{00000000-0005-0000-0000-00003A7A0000}"/>
    <cellStyle name="20% - Accent3 8 5" xfId="55277" xr:uid="{00000000-0005-0000-0000-0000EDD70000}"/>
    <cellStyle name="20% - Accent3 9" xfId="529" xr:uid="{00000000-0005-0000-0000-000011020000}"/>
    <cellStyle name="20% - Accent3 9 2" xfId="530" xr:uid="{00000000-0005-0000-0000-000012020000}"/>
    <cellStyle name="20% - Accent3 9 2 2" xfId="531" xr:uid="{00000000-0005-0000-0000-000013020000}"/>
    <cellStyle name="20% - Accent3 9 2 2 2" xfId="31291" xr:uid="{00000000-0005-0000-0000-00003B7A0000}"/>
    <cellStyle name="20% - Accent3 9 2 3" xfId="31292" xr:uid="{00000000-0005-0000-0000-00003C7A0000}"/>
    <cellStyle name="20% - Accent3 9 3" xfId="532" xr:uid="{00000000-0005-0000-0000-000014020000}"/>
    <cellStyle name="20% - Accent3 9 3 2" xfId="31293" xr:uid="{00000000-0005-0000-0000-00003D7A0000}"/>
    <cellStyle name="20% - Accent3 9 4" xfId="31294" xr:uid="{00000000-0005-0000-0000-00003E7A0000}"/>
    <cellStyle name="20% - Accent3 9 5" xfId="55278" xr:uid="{00000000-0005-0000-0000-0000EED70000}"/>
    <cellStyle name="20% - Accent4 10" xfId="533" xr:uid="{00000000-0005-0000-0000-000015020000}"/>
    <cellStyle name="20% - Accent4 10 2" xfId="534" xr:uid="{00000000-0005-0000-0000-000016020000}"/>
    <cellStyle name="20% - Accent4 10 2 2" xfId="535" xr:uid="{00000000-0005-0000-0000-000017020000}"/>
    <cellStyle name="20% - Accent4 10 2 2 2" xfId="31295" xr:uid="{00000000-0005-0000-0000-00003F7A0000}"/>
    <cellStyle name="20% - Accent4 10 2 3" xfId="31296" xr:uid="{00000000-0005-0000-0000-0000407A0000}"/>
    <cellStyle name="20% - Accent4 10 3" xfId="536" xr:uid="{00000000-0005-0000-0000-000018020000}"/>
    <cellStyle name="20% - Accent4 10 3 2" xfId="31297" xr:uid="{00000000-0005-0000-0000-0000417A0000}"/>
    <cellStyle name="20% - Accent4 10 4" xfId="31298" xr:uid="{00000000-0005-0000-0000-0000427A0000}"/>
    <cellStyle name="20% - Accent4 10 5" xfId="55279" xr:uid="{00000000-0005-0000-0000-0000EFD70000}"/>
    <cellStyle name="20% - Accent4 11" xfId="537" xr:uid="{00000000-0005-0000-0000-000019020000}"/>
    <cellStyle name="20% - Accent4 11 2" xfId="538" xr:uid="{00000000-0005-0000-0000-00001A020000}"/>
    <cellStyle name="20% - Accent4 11 2 2" xfId="539" xr:uid="{00000000-0005-0000-0000-00001B020000}"/>
    <cellStyle name="20% - Accent4 11 2 2 2" xfId="31299" xr:uid="{00000000-0005-0000-0000-0000437A0000}"/>
    <cellStyle name="20% - Accent4 11 2 3" xfId="31300" xr:uid="{00000000-0005-0000-0000-0000447A0000}"/>
    <cellStyle name="20% - Accent4 11 3" xfId="540" xr:uid="{00000000-0005-0000-0000-00001C020000}"/>
    <cellStyle name="20% - Accent4 11 3 2" xfId="31301" xr:uid="{00000000-0005-0000-0000-0000457A0000}"/>
    <cellStyle name="20% - Accent4 11 4" xfId="31302" xr:uid="{00000000-0005-0000-0000-0000467A0000}"/>
    <cellStyle name="20% - Accent4 11 5" xfId="55280" xr:uid="{00000000-0005-0000-0000-0000F0D70000}"/>
    <cellStyle name="20% - Accent4 12" xfId="541" xr:uid="{00000000-0005-0000-0000-00001D020000}"/>
    <cellStyle name="20% - Accent4 12 2" xfId="542" xr:uid="{00000000-0005-0000-0000-00001E020000}"/>
    <cellStyle name="20% - Accent4 12 2 2" xfId="543" xr:uid="{00000000-0005-0000-0000-00001F020000}"/>
    <cellStyle name="20% - Accent4 12 2 2 2" xfId="31303" xr:uid="{00000000-0005-0000-0000-0000477A0000}"/>
    <cellStyle name="20% - Accent4 12 2 3" xfId="31304" xr:uid="{00000000-0005-0000-0000-0000487A0000}"/>
    <cellStyle name="20% - Accent4 12 3" xfId="544" xr:uid="{00000000-0005-0000-0000-000020020000}"/>
    <cellStyle name="20% - Accent4 12 3 2" xfId="31305" xr:uid="{00000000-0005-0000-0000-0000497A0000}"/>
    <cellStyle name="20% - Accent4 12 4" xfId="31306" xr:uid="{00000000-0005-0000-0000-00004A7A0000}"/>
    <cellStyle name="20% - Accent4 12 5" xfId="55281" xr:uid="{00000000-0005-0000-0000-0000F1D70000}"/>
    <cellStyle name="20% - Accent4 13" xfId="545" xr:uid="{00000000-0005-0000-0000-000021020000}"/>
    <cellStyle name="20% - Accent4 13 2" xfId="546" xr:uid="{00000000-0005-0000-0000-000022020000}"/>
    <cellStyle name="20% - Accent4 13 2 2" xfId="547" xr:uid="{00000000-0005-0000-0000-000023020000}"/>
    <cellStyle name="20% - Accent4 13 2 2 2" xfId="31307" xr:uid="{00000000-0005-0000-0000-00004B7A0000}"/>
    <cellStyle name="20% - Accent4 13 2 3" xfId="31308" xr:uid="{00000000-0005-0000-0000-00004C7A0000}"/>
    <cellStyle name="20% - Accent4 13 3" xfId="548" xr:uid="{00000000-0005-0000-0000-000024020000}"/>
    <cellStyle name="20% - Accent4 13 3 2" xfId="31309" xr:uid="{00000000-0005-0000-0000-00004D7A0000}"/>
    <cellStyle name="20% - Accent4 13 4" xfId="31310" xr:uid="{00000000-0005-0000-0000-00004E7A0000}"/>
    <cellStyle name="20% - Accent4 13 5" xfId="55282" xr:uid="{00000000-0005-0000-0000-0000F2D70000}"/>
    <cellStyle name="20% - Accent4 14" xfId="549" xr:uid="{00000000-0005-0000-0000-000025020000}"/>
    <cellStyle name="20% - Accent4 14 2" xfId="550" xr:uid="{00000000-0005-0000-0000-000026020000}"/>
    <cellStyle name="20% - Accent4 14 2 2" xfId="551" xr:uid="{00000000-0005-0000-0000-000027020000}"/>
    <cellStyle name="20% - Accent4 14 2 2 2" xfId="31311" xr:uid="{00000000-0005-0000-0000-00004F7A0000}"/>
    <cellStyle name="20% - Accent4 14 2 3" xfId="31312" xr:uid="{00000000-0005-0000-0000-0000507A0000}"/>
    <cellStyle name="20% - Accent4 14 3" xfId="552" xr:uid="{00000000-0005-0000-0000-000028020000}"/>
    <cellStyle name="20% - Accent4 14 3 2" xfId="31313" xr:uid="{00000000-0005-0000-0000-0000517A0000}"/>
    <cellStyle name="20% - Accent4 14 4" xfId="31314" xr:uid="{00000000-0005-0000-0000-0000527A0000}"/>
    <cellStyle name="20% - Accent4 14 5" xfId="55283" xr:uid="{00000000-0005-0000-0000-0000F3D70000}"/>
    <cellStyle name="20% - Accent4 15" xfId="553" xr:uid="{00000000-0005-0000-0000-000029020000}"/>
    <cellStyle name="20% - Accent4 15 2" xfId="554" xr:uid="{00000000-0005-0000-0000-00002A020000}"/>
    <cellStyle name="20% - Accent4 15 2 2" xfId="555" xr:uid="{00000000-0005-0000-0000-00002B020000}"/>
    <cellStyle name="20% - Accent4 15 2 2 2" xfId="31315" xr:uid="{00000000-0005-0000-0000-0000537A0000}"/>
    <cellStyle name="20% - Accent4 15 2 3" xfId="31316" xr:uid="{00000000-0005-0000-0000-0000547A0000}"/>
    <cellStyle name="20% - Accent4 15 3" xfId="556" xr:uid="{00000000-0005-0000-0000-00002C020000}"/>
    <cellStyle name="20% - Accent4 15 3 2" xfId="31317" xr:uid="{00000000-0005-0000-0000-0000557A0000}"/>
    <cellStyle name="20% - Accent4 15 4" xfId="31318" xr:uid="{00000000-0005-0000-0000-0000567A0000}"/>
    <cellStyle name="20% - Accent4 15 5" xfId="55284" xr:uid="{00000000-0005-0000-0000-0000F4D70000}"/>
    <cellStyle name="20% - Accent4 16" xfId="557" xr:uid="{00000000-0005-0000-0000-00002D020000}"/>
    <cellStyle name="20% - Accent4 16 2" xfId="558" xr:uid="{00000000-0005-0000-0000-00002E020000}"/>
    <cellStyle name="20% - Accent4 16 2 2" xfId="559" xr:uid="{00000000-0005-0000-0000-00002F020000}"/>
    <cellStyle name="20% - Accent4 16 2 2 2" xfId="31319" xr:uid="{00000000-0005-0000-0000-0000577A0000}"/>
    <cellStyle name="20% - Accent4 16 2 3" xfId="31320" xr:uid="{00000000-0005-0000-0000-0000587A0000}"/>
    <cellStyle name="20% - Accent4 16 3" xfId="560" xr:uid="{00000000-0005-0000-0000-000030020000}"/>
    <cellStyle name="20% - Accent4 16 3 2" xfId="31321" xr:uid="{00000000-0005-0000-0000-0000597A0000}"/>
    <cellStyle name="20% - Accent4 16 4" xfId="31322" xr:uid="{00000000-0005-0000-0000-00005A7A0000}"/>
    <cellStyle name="20% - Accent4 16 5" xfId="55285" xr:uid="{00000000-0005-0000-0000-0000F5D70000}"/>
    <cellStyle name="20% - Accent4 17" xfId="561" xr:uid="{00000000-0005-0000-0000-000031020000}"/>
    <cellStyle name="20% - Accent4 17 2" xfId="562" xr:uid="{00000000-0005-0000-0000-000032020000}"/>
    <cellStyle name="20% - Accent4 17 2 2" xfId="563" xr:uid="{00000000-0005-0000-0000-000033020000}"/>
    <cellStyle name="20% - Accent4 17 2 2 2" xfId="31323" xr:uid="{00000000-0005-0000-0000-00005B7A0000}"/>
    <cellStyle name="20% - Accent4 17 2 3" xfId="31324" xr:uid="{00000000-0005-0000-0000-00005C7A0000}"/>
    <cellStyle name="20% - Accent4 17 3" xfId="564" xr:uid="{00000000-0005-0000-0000-000034020000}"/>
    <cellStyle name="20% - Accent4 17 3 2" xfId="31325" xr:uid="{00000000-0005-0000-0000-00005D7A0000}"/>
    <cellStyle name="20% - Accent4 17 4" xfId="31326" xr:uid="{00000000-0005-0000-0000-00005E7A0000}"/>
    <cellStyle name="20% - Accent4 17 5" xfId="55286" xr:uid="{00000000-0005-0000-0000-0000F6D70000}"/>
    <cellStyle name="20% - Accent4 18" xfId="565" xr:uid="{00000000-0005-0000-0000-000035020000}"/>
    <cellStyle name="20% - Accent4 18 2" xfId="566" xr:uid="{00000000-0005-0000-0000-000036020000}"/>
    <cellStyle name="20% - Accent4 18 2 2" xfId="567" xr:uid="{00000000-0005-0000-0000-000037020000}"/>
    <cellStyle name="20% - Accent4 18 2 2 2" xfId="31327" xr:uid="{00000000-0005-0000-0000-00005F7A0000}"/>
    <cellStyle name="20% - Accent4 18 2 3" xfId="31328" xr:uid="{00000000-0005-0000-0000-0000607A0000}"/>
    <cellStyle name="20% - Accent4 18 3" xfId="568" xr:uid="{00000000-0005-0000-0000-000038020000}"/>
    <cellStyle name="20% - Accent4 18 3 2" xfId="31329" xr:uid="{00000000-0005-0000-0000-0000617A0000}"/>
    <cellStyle name="20% - Accent4 18 4" xfId="31330" xr:uid="{00000000-0005-0000-0000-0000627A0000}"/>
    <cellStyle name="20% - Accent4 18 5" xfId="55287" xr:uid="{00000000-0005-0000-0000-0000F7D70000}"/>
    <cellStyle name="20% - Accent4 19" xfId="569" xr:uid="{00000000-0005-0000-0000-000039020000}"/>
    <cellStyle name="20% - Accent4 19 2" xfId="570" xr:uid="{00000000-0005-0000-0000-00003A020000}"/>
    <cellStyle name="20% - Accent4 19 2 2" xfId="31331" xr:uid="{00000000-0005-0000-0000-0000637A0000}"/>
    <cellStyle name="20% - Accent4 19 3" xfId="31332" xr:uid="{00000000-0005-0000-0000-0000647A0000}"/>
    <cellStyle name="20% - Accent4 19 4" xfId="55288" xr:uid="{00000000-0005-0000-0000-0000F8D70000}"/>
    <cellStyle name="20% - Accent4 2" xfId="571" xr:uid="{00000000-0005-0000-0000-00003B020000}"/>
    <cellStyle name="20% - Accent4 2 10" xfId="572" xr:uid="{00000000-0005-0000-0000-00003C020000}"/>
    <cellStyle name="20% - Accent4 2 10 2" xfId="55289" xr:uid="{00000000-0005-0000-0000-0000F9D70000}"/>
    <cellStyle name="20% - Accent4 2 11" xfId="573" xr:uid="{00000000-0005-0000-0000-00003D020000}"/>
    <cellStyle name="20% - Accent4 2 11 2" xfId="55290" xr:uid="{00000000-0005-0000-0000-0000FAD70000}"/>
    <cellStyle name="20% - Accent4 2 12" xfId="55291" xr:uid="{00000000-0005-0000-0000-0000FBD70000}"/>
    <cellStyle name="20% - Accent4 2 2" xfId="574" xr:uid="{00000000-0005-0000-0000-00003E020000}"/>
    <cellStyle name="20% - Accent4 2 2 2" xfId="575" xr:uid="{00000000-0005-0000-0000-00003F020000}"/>
    <cellStyle name="20% - Accent4 2 2 2 2" xfId="576" xr:uid="{00000000-0005-0000-0000-000040020000}"/>
    <cellStyle name="20% - Accent4 2 2 2 2 2" xfId="577" xr:uid="{00000000-0005-0000-0000-000041020000}"/>
    <cellStyle name="20% - Accent4 2 2 2 2 2 2" xfId="31333" xr:uid="{00000000-0005-0000-0000-0000657A0000}"/>
    <cellStyle name="20% - Accent4 2 2 2 2 3" xfId="31334" xr:uid="{00000000-0005-0000-0000-0000667A0000}"/>
    <cellStyle name="20% - Accent4 2 2 2 3" xfId="578" xr:uid="{00000000-0005-0000-0000-000042020000}"/>
    <cellStyle name="20% - Accent4 2 2 2 3 2" xfId="31335" xr:uid="{00000000-0005-0000-0000-0000677A0000}"/>
    <cellStyle name="20% - Accent4 2 2 2 4" xfId="31336" xr:uid="{00000000-0005-0000-0000-0000687A0000}"/>
    <cellStyle name="20% - Accent4 2 2 3" xfId="579" xr:uid="{00000000-0005-0000-0000-000043020000}"/>
    <cellStyle name="20% - Accent4 2 2 3 2" xfId="580" xr:uid="{00000000-0005-0000-0000-000044020000}"/>
    <cellStyle name="20% - Accent4 2 2 3 2 2" xfId="31337" xr:uid="{00000000-0005-0000-0000-0000697A0000}"/>
    <cellStyle name="20% - Accent4 2 2 3 3" xfId="31338" xr:uid="{00000000-0005-0000-0000-00006A7A0000}"/>
    <cellStyle name="20% - Accent4 2 2 4" xfId="581" xr:uid="{00000000-0005-0000-0000-000045020000}"/>
    <cellStyle name="20% - Accent4 2 2 4 2" xfId="31339" xr:uid="{00000000-0005-0000-0000-00006B7A0000}"/>
    <cellStyle name="20% - Accent4 2 2 5" xfId="31340" xr:uid="{00000000-0005-0000-0000-00006C7A0000}"/>
    <cellStyle name="20% - Accent4 2 2 6" xfId="55292" xr:uid="{00000000-0005-0000-0000-0000FCD70000}"/>
    <cellStyle name="20% - Accent4 2 3" xfId="582" xr:uid="{00000000-0005-0000-0000-000046020000}"/>
    <cellStyle name="20% - Accent4 2 3 2" xfId="583" xr:uid="{00000000-0005-0000-0000-000047020000}"/>
    <cellStyle name="20% - Accent4 2 3 2 2" xfId="584" xr:uid="{00000000-0005-0000-0000-000048020000}"/>
    <cellStyle name="20% - Accent4 2 3 2 2 2" xfId="31341" xr:uid="{00000000-0005-0000-0000-00006D7A0000}"/>
    <cellStyle name="20% - Accent4 2 3 2 3" xfId="31342" xr:uid="{00000000-0005-0000-0000-00006E7A0000}"/>
    <cellStyle name="20% - Accent4 2 3 3" xfId="585" xr:uid="{00000000-0005-0000-0000-000049020000}"/>
    <cellStyle name="20% - Accent4 2 3 3 2" xfId="31343" xr:uid="{00000000-0005-0000-0000-00006F7A0000}"/>
    <cellStyle name="20% - Accent4 2 3 4" xfId="31344" xr:uid="{00000000-0005-0000-0000-0000707A0000}"/>
    <cellStyle name="20% - Accent4 2 3 5" xfId="55293" xr:uid="{00000000-0005-0000-0000-0000FDD70000}"/>
    <cellStyle name="20% - Accent4 2 4" xfId="586" xr:uid="{00000000-0005-0000-0000-00004A020000}"/>
    <cellStyle name="20% - Accent4 2 4 2" xfId="587" xr:uid="{00000000-0005-0000-0000-00004B020000}"/>
    <cellStyle name="20% - Accent4 2 4 2 2" xfId="588" xr:uid="{00000000-0005-0000-0000-00004C020000}"/>
    <cellStyle name="20% - Accent4 2 4 2 2 2" xfId="31345" xr:uid="{00000000-0005-0000-0000-0000717A0000}"/>
    <cellStyle name="20% - Accent4 2 4 2 3" xfId="31346" xr:uid="{00000000-0005-0000-0000-0000727A0000}"/>
    <cellStyle name="20% - Accent4 2 4 3" xfId="589" xr:uid="{00000000-0005-0000-0000-00004D020000}"/>
    <cellStyle name="20% - Accent4 2 4 3 2" xfId="31347" xr:uid="{00000000-0005-0000-0000-0000737A0000}"/>
    <cellStyle name="20% - Accent4 2 4 4" xfId="31348" xr:uid="{00000000-0005-0000-0000-0000747A0000}"/>
    <cellStyle name="20% - Accent4 2 4 5" xfId="55294" xr:uid="{00000000-0005-0000-0000-0000FED70000}"/>
    <cellStyle name="20% - Accent4 2 5" xfId="590" xr:uid="{00000000-0005-0000-0000-00004E020000}"/>
    <cellStyle name="20% - Accent4 2 6" xfId="591" xr:uid="{00000000-0005-0000-0000-00004F020000}"/>
    <cellStyle name="20% - Accent4 2 7" xfId="592" xr:uid="{00000000-0005-0000-0000-000050020000}"/>
    <cellStyle name="20% - Accent4 2 8" xfId="593" xr:uid="{00000000-0005-0000-0000-000051020000}"/>
    <cellStyle name="20% - Accent4 2 8 2" xfId="594" xr:uid="{00000000-0005-0000-0000-000052020000}"/>
    <cellStyle name="20% - Accent4 2 8 2 2" xfId="31349" xr:uid="{00000000-0005-0000-0000-0000757A0000}"/>
    <cellStyle name="20% - Accent4 2 8 3" xfId="31350" xr:uid="{00000000-0005-0000-0000-0000767A0000}"/>
    <cellStyle name="20% - Accent4 2 9" xfId="595" xr:uid="{00000000-0005-0000-0000-000053020000}"/>
    <cellStyle name="20% - Accent4 2 9 2" xfId="31351" xr:uid="{00000000-0005-0000-0000-0000777A0000}"/>
    <cellStyle name="20% - Accent4 20" xfId="596" xr:uid="{00000000-0005-0000-0000-000054020000}"/>
    <cellStyle name="20% - Accent4 20 2" xfId="597" xr:uid="{00000000-0005-0000-0000-000055020000}"/>
    <cellStyle name="20% - Accent4 20 2 2" xfId="31352" xr:uid="{00000000-0005-0000-0000-0000787A0000}"/>
    <cellStyle name="20% - Accent4 20 3" xfId="31353" xr:uid="{00000000-0005-0000-0000-0000797A0000}"/>
    <cellStyle name="20% - Accent4 20 4" xfId="55295" xr:uid="{00000000-0005-0000-0000-0000FFD70000}"/>
    <cellStyle name="20% - Accent4 21" xfId="598" xr:uid="{00000000-0005-0000-0000-000056020000}"/>
    <cellStyle name="20% - Accent4 21 2" xfId="31354" xr:uid="{00000000-0005-0000-0000-00007A7A0000}"/>
    <cellStyle name="20% - Accent4 22" xfId="599" xr:uid="{00000000-0005-0000-0000-000057020000}"/>
    <cellStyle name="20% - Accent4 22 2" xfId="31355" xr:uid="{00000000-0005-0000-0000-00007B7A0000}"/>
    <cellStyle name="20% - Accent4 23" xfId="31356" xr:uid="{00000000-0005-0000-0000-00007C7A0000}"/>
    <cellStyle name="20% - Accent4 23 2" xfId="31357" xr:uid="{00000000-0005-0000-0000-00007D7A0000}"/>
    <cellStyle name="20% - Accent4 24" xfId="31358" xr:uid="{00000000-0005-0000-0000-00007E7A0000}"/>
    <cellStyle name="20% - Accent4 24 2" xfId="31359" xr:uid="{00000000-0005-0000-0000-00007F7A0000}"/>
    <cellStyle name="20% - Accent4 25" xfId="31360" xr:uid="{00000000-0005-0000-0000-0000807A0000}"/>
    <cellStyle name="20% - Accent4 25 2" xfId="31361" xr:uid="{00000000-0005-0000-0000-0000817A0000}"/>
    <cellStyle name="20% - Accent4 26" xfId="31362" xr:uid="{00000000-0005-0000-0000-0000827A0000}"/>
    <cellStyle name="20% - Accent4 26 2" xfId="31363" xr:uid="{00000000-0005-0000-0000-0000837A0000}"/>
    <cellStyle name="20% - Accent4 27" xfId="31364" xr:uid="{00000000-0005-0000-0000-0000847A0000}"/>
    <cellStyle name="20% - Accent4 28" xfId="55296" xr:uid="{00000000-0005-0000-0000-000000D80000}"/>
    <cellStyle name="20% - Accent4 29" xfId="55297" xr:uid="{00000000-0005-0000-0000-000001D80000}"/>
    <cellStyle name="20% - Accent4 3" xfId="600" xr:uid="{00000000-0005-0000-0000-000058020000}"/>
    <cellStyle name="20% - Accent4 3 2" xfId="601" xr:uid="{00000000-0005-0000-0000-000059020000}"/>
    <cellStyle name="20% - Accent4 3 2 2" xfId="602" xr:uid="{00000000-0005-0000-0000-00005A020000}"/>
    <cellStyle name="20% - Accent4 3 2 2 2" xfId="603" xr:uid="{00000000-0005-0000-0000-00005B020000}"/>
    <cellStyle name="20% - Accent4 3 2 2 2 2" xfId="604" xr:uid="{00000000-0005-0000-0000-00005C020000}"/>
    <cellStyle name="20% - Accent4 3 2 2 2 2 2" xfId="31365" xr:uid="{00000000-0005-0000-0000-0000857A0000}"/>
    <cellStyle name="20% - Accent4 3 2 2 2 3" xfId="31366" xr:uid="{00000000-0005-0000-0000-0000867A0000}"/>
    <cellStyle name="20% - Accent4 3 2 2 3" xfId="605" xr:uid="{00000000-0005-0000-0000-00005D020000}"/>
    <cellStyle name="20% - Accent4 3 2 2 3 2" xfId="31367" xr:uid="{00000000-0005-0000-0000-0000877A0000}"/>
    <cellStyle name="20% - Accent4 3 2 2 4" xfId="31368" xr:uid="{00000000-0005-0000-0000-0000887A0000}"/>
    <cellStyle name="20% - Accent4 3 2 3" xfId="606" xr:uid="{00000000-0005-0000-0000-00005E020000}"/>
    <cellStyle name="20% - Accent4 3 2 3 2" xfId="607" xr:uid="{00000000-0005-0000-0000-00005F020000}"/>
    <cellStyle name="20% - Accent4 3 2 3 2 2" xfId="31369" xr:uid="{00000000-0005-0000-0000-0000897A0000}"/>
    <cellStyle name="20% - Accent4 3 2 3 3" xfId="31370" xr:uid="{00000000-0005-0000-0000-00008A7A0000}"/>
    <cellStyle name="20% - Accent4 3 2 4" xfId="608" xr:uid="{00000000-0005-0000-0000-000060020000}"/>
    <cellStyle name="20% - Accent4 3 2 4 2" xfId="31371" xr:uid="{00000000-0005-0000-0000-00008B7A0000}"/>
    <cellStyle name="20% - Accent4 3 2 5" xfId="31372" xr:uid="{00000000-0005-0000-0000-00008C7A0000}"/>
    <cellStyle name="20% - Accent4 3 3" xfId="609" xr:uid="{00000000-0005-0000-0000-000061020000}"/>
    <cellStyle name="20% - Accent4 3 3 2" xfId="610" xr:uid="{00000000-0005-0000-0000-000062020000}"/>
    <cellStyle name="20% - Accent4 3 3 2 2" xfId="611" xr:uid="{00000000-0005-0000-0000-000063020000}"/>
    <cellStyle name="20% - Accent4 3 3 2 2 2" xfId="31373" xr:uid="{00000000-0005-0000-0000-00008D7A0000}"/>
    <cellStyle name="20% - Accent4 3 3 2 3" xfId="31374" xr:uid="{00000000-0005-0000-0000-00008E7A0000}"/>
    <cellStyle name="20% - Accent4 3 3 3" xfId="612" xr:uid="{00000000-0005-0000-0000-000064020000}"/>
    <cellStyle name="20% - Accent4 3 3 3 2" xfId="31375" xr:uid="{00000000-0005-0000-0000-00008F7A0000}"/>
    <cellStyle name="20% - Accent4 3 3 4" xfId="31376" xr:uid="{00000000-0005-0000-0000-0000907A0000}"/>
    <cellStyle name="20% - Accent4 3 4" xfId="613" xr:uid="{00000000-0005-0000-0000-000065020000}"/>
    <cellStyle name="20% - Accent4 3 4 2" xfId="614" xr:uid="{00000000-0005-0000-0000-000066020000}"/>
    <cellStyle name="20% - Accent4 3 4 2 2" xfId="615" xr:uid="{00000000-0005-0000-0000-000067020000}"/>
    <cellStyle name="20% - Accent4 3 4 2 2 2" xfId="31377" xr:uid="{00000000-0005-0000-0000-0000917A0000}"/>
    <cellStyle name="20% - Accent4 3 4 2 3" xfId="31378" xr:uid="{00000000-0005-0000-0000-0000927A0000}"/>
    <cellStyle name="20% - Accent4 3 4 3" xfId="616" xr:uid="{00000000-0005-0000-0000-000068020000}"/>
    <cellStyle name="20% - Accent4 3 4 3 2" xfId="31379" xr:uid="{00000000-0005-0000-0000-0000937A0000}"/>
    <cellStyle name="20% - Accent4 3 4 4" xfId="31380" xr:uid="{00000000-0005-0000-0000-0000947A0000}"/>
    <cellStyle name="20% - Accent4 3 5" xfId="617" xr:uid="{00000000-0005-0000-0000-000069020000}"/>
    <cellStyle name="20% - Accent4 3 5 2" xfId="618" xr:uid="{00000000-0005-0000-0000-00006A020000}"/>
    <cellStyle name="20% - Accent4 3 5 2 2" xfId="31381" xr:uid="{00000000-0005-0000-0000-0000957A0000}"/>
    <cellStyle name="20% - Accent4 3 5 3" xfId="31382" xr:uid="{00000000-0005-0000-0000-0000967A0000}"/>
    <cellStyle name="20% - Accent4 3 6" xfId="619" xr:uid="{00000000-0005-0000-0000-00006B020000}"/>
    <cellStyle name="20% - Accent4 3 6 2" xfId="31383" xr:uid="{00000000-0005-0000-0000-0000977A0000}"/>
    <cellStyle name="20% - Accent4 3 7" xfId="620" xr:uid="{00000000-0005-0000-0000-00006C020000}"/>
    <cellStyle name="20% - Accent4 3 7 2" xfId="55298" xr:uid="{00000000-0005-0000-0000-000002D80000}"/>
    <cellStyle name="20% - Accent4 3 8" xfId="621" xr:uid="{00000000-0005-0000-0000-00006D020000}"/>
    <cellStyle name="20% - Accent4 3 8 2" xfId="55299" xr:uid="{00000000-0005-0000-0000-000003D80000}"/>
    <cellStyle name="20% - Accent4 3 9" xfId="55300" xr:uid="{00000000-0005-0000-0000-000004D80000}"/>
    <cellStyle name="20% - Accent4 30" xfId="1037" xr:uid="{00000000-0005-0000-0000-00000D040000}"/>
    <cellStyle name="20% - Accent4 4" xfId="622" xr:uid="{00000000-0005-0000-0000-00006E020000}"/>
    <cellStyle name="20% - Accent4 4 2" xfId="623" xr:uid="{00000000-0005-0000-0000-00006F020000}"/>
    <cellStyle name="20% - Accent4 4 2 2" xfId="624" xr:uid="{00000000-0005-0000-0000-000070020000}"/>
    <cellStyle name="20% - Accent4 4 2 2 2" xfId="625" xr:uid="{00000000-0005-0000-0000-000071020000}"/>
    <cellStyle name="20% - Accent4 4 2 2 2 2" xfId="626" xr:uid="{00000000-0005-0000-0000-000072020000}"/>
    <cellStyle name="20% - Accent4 4 2 2 2 2 2" xfId="31384" xr:uid="{00000000-0005-0000-0000-0000987A0000}"/>
    <cellStyle name="20% - Accent4 4 2 2 2 3" xfId="31385" xr:uid="{00000000-0005-0000-0000-0000997A0000}"/>
    <cellStyle name="20% - Accent4 4 2 2 3" xfId="627" xr:uid="{00000000-0005-0000-0000-000073020000}"/>
    <cellStyle name="20% - Accent4 4 2 2 3 2" xfId="31386" xr:uid="{00000000-0005-0000-0000-00009A7A0000}"/>
    <cellStyle name="20% - Accent4 4 2 2 4" xfId="31387" xr:uid="{00000000-0005-0000-0000-00009B7A0000}"/>
    <cellStyle name="20% - Accent4 4 2 3" xfId="628" xr:uid="{00000000-0005-0000-0000-000074020000}"/>
    <cellStyle name="20% - Accent4 4 2 3 2" xfId="629" xr:uid="{00000000-0005-0000-0000-000075020000}"/>
    <cellStyle name="20% - Accent4 4 2 3 2 2" xfId="31388" xr:uid="{00000000-0005-0000-0000-00009C7A0000}"/>
    <cellStyle name="20% - Accent4 4 2 3 3" xfId="31389" xr:uid="{00000000-0005-0000-0000-00009D7A0000}"/>
    <cellStyle name="20% - Accent4 4 2 4" xfId="630" xr:uid="{00000000-0005-0000-0000-000076020000}"/>
    <cellStyle name="20% - Accent4 4 2 4 2" xfId="31390" xr:uid="{00000000-0005-0000-0000-00009E7A0000}"/>
    <cellStyle name="20% - Accent4 4 2 5" xfId="31391" xr:uid="{00000000-0005-0000-0000-00009F7A0000}"/>
    <cellStyle name="20% - Accent4 4 3" xfId="631" xr:uid="{00000000-0005-0000-0000-000077020000}"/>
    <cellStyle name="20% - Accent4 4 3 2" xfId="632" xr:uid="{00000000-0005-0000-0000-000078020000}"/>
    <cellStyle name="20% - Accent4 4 3 2 2" xfId="633" xr:uid="{00000000-0005-0000-0000-000079020000}"/>
    <cellStyle name="20% - Accent4 4 3 2 2 2" xfId="31392" xr:uid="{00000000-0005-0000-0000-0000A07A0000}"/>
    <cellStyle name="20% - Accent4 4 3 2 3" xfId="31393" xr:uid="{00000000-0005-0000-0000-0000A17A0000}"/>
    <cellStyle name="20% - Accent4 4 3 3" xfId="634" xr:uid="{00000000-0005-0000-0000-00007A020000}"/>
    <cellStyle name="20% - Accent4 4 3 3 2" xfId="31394" xr:uid="{00000000-0005-0000-0000-0000A27A0000}"/>
    <cellStyle name="20% - Accent4 4 3 4" xfId="31395" xr:uid="{00000000-0005-0000-0000-0000A37A0000}"/>
    <cellStyle name="20% - Accent4 4 4" xfId="635" xr:uid="{00000000-0005-0000-0000-00007B020000}"/>
    <cellStyle name="20% - Accent4 4 4 2" xfId="636" xr:uid="{00000000-0005-0000-0000-00007C020000}"/>
    <cellStyle name="20% - Accent4 4 4 2 2" xfId="637" xr:uid="{00000000-0005-0000-0000-00007D020000}"/>
    <cellStyle name="20% - Accent4 4 4 2 2 2" xfId="31396" xr:uid="{00000000-0005-0000-0000-0000A47A0000}"/>
    <cellStyle name="20% - Accent4 4 4 2 3" xfId="31397" xr:uid="{00000000-0005-0000-0000-0000A57A0000}"/>
    <cellStyle name="20% - Accent4 4 4 3" xfId="638" xr:uid="{00000000-0005-0000-0000-00007E020000}"/>
    <cellStyle name="20% - Accent4 4 4 3 2" xfId="31398" xr:uid="{00000000-0005-0000-0000-0000A67A0000}"/>
    <cellStyle name="20% - Accent4 4 4 4" xfId="31399" xr:uid="{00000000-0005-0000-0000-0000A77A0000}"/>
    <cellStyle name="20% - Accent4 4 5" xfId="639" xr:uid="{00000000-0005-0000-0000-00007F020000}"/>
    <cellStyle name="20% - Accent4 4 5 2" xfId="640" xr:uid="{00000000-0005-0000-0000-000080020000}"/>
    <cellStyle name="20% - Accent4 4 5 2 2" xfId="31400" xr:uid="{00000000-0005-0000-0000-0000A87A0000}"/>
    <cellStyle name="20% - Accent4 4 5 3" xfId="31401" xr:uid="{00000000-0005-0000-0000-0000A97A0000}"/>
    <cellStyle name="20% - Accent4 4 6" xfId="641" xr:uid="{00000000-0005-0000-0000-000081020000}"/>
    <cellStyle name="20% - Accent4 4 6 2" xfId="31402" xr:uid="{00000000-0005-0000-0000-0000AA7A0000}"/>
    <cellStyle name="20% - Accent4 4 7" xfId="642" xr:uid="{00000000-0005-0000-0000-000082020000}"/>
    <cellStyle name="20% - Accent4 4 7 2" xfId="55301" xr:uid="{00000000-0005-0000-0000-000005D80000}"/>
    <cellStyle name="20% - Accent4 4 8" xfId="643" xr:uid="{00000000-0005-0000-0000-000083020000}"/>
    <cellStyle name="20% - Accent4 4 8 2" xfId="55302" xr:uid="{00000000-0005-0000-0000-000006D80000}"/>
    <cellStyle name="20% - Accent4 4 9" xfId="55303" xr:uid="{00000000-0005-0000-0000-000007D80000}"/>
    <cellStyle name="20% - Accent4 5" xfId="644" xr:uid="{00000000-0005-0000-0000-000084020000}"/>
    <cellStyle name="20% - Accent4 5 2" xfId="645" xr:uid="{00000000-0005-0000-0000-000085020000}"/>
    <cellStyle name="20% - Accent4 5 2 2" xfId="646" xr:uid="{00000000-0005-0000-0000-000086020000}"/>
    <cellStyle name="20% - Accent4 5 2 2 2" xfId="647" xr:uid="{00000000-0005-0000-0000-000087020000}"/>
    <cellStyle name="20% - Accent4 5 2 2 2 2" xfId="648" xr:uid="{00000000-0005-0000-0000-000088020000}"/>
    <cellStyle name="20% - Accent4 5 2 2 2 2 2" xfId="31403" xr:uid="{00000000-0005-0000-0000-0000AB7A0000}"/>
    <cellStyle name="20% - Accent4 5 2 2 2 3" xfId="31404" xr:uid="{00000000-0005-0000-0000-0000AC7A0000}"/>
    <cellStyle name="20% - Accent4 5 2 2 3" xfId="649" xr:uid="{00000000-0005-0000-0000-000089020000}"/>
    <cellStyle name="20% - Accent4 5 2 2 3 2" xfId="31405" xr:uid="{00000000-0005-0000-0000-0000AD7A0000}"/>
    <cellStyle name="20% - Accent4 5 2 2 4" xfId="31406" xr:uid="{00000000-0005-0000-0000-0000AE7A0000}"/>
    <cellStyle name="20% - Accent4 5 2 3" xfId="650" xr:uid="{00000000-0005-0000-0000-00008A020000}"/>
    <cellStyle name="20% - Accent4 5 2 3 2" xfId="651" xr:uid="{00000000-0005-0000-0000-00008B020000}"/>
    <cellStyle name="20% - Accent4 5 2 3 2 2" xfId="31407" xr:uid="{00000000-0005-0000-0000-0000AF7A0000}"/>
    <cellStyle name="20% - Accent4 5 2 3 3" xfId="31408" xr:uid="{00000000-0005-0000-0000-0000B07A0000}"/>
    <cellStyle name="20% - Accent4 5 2 4" xfId="652" xr:uid="{00000000-0005-0000-0000-00008C020000}"/>
    <cellStyle name="20% - Accent4 5 2 4 2" xfId="31409" xr:uid="{00000000-0005-0000-0000-0000B17A0000}"/>
    <cellStyle name="20% - Accent4 5 2 5" xfId="31410" xr:uid="{00000000-0005-0000-0000-0000B27A0000}"/>
    <cellStyle name="20% - Accent4 5 3" xfId="653" xr:uid="{00000000-0005-0000-0000-00008D020000}"/>
    <cellStyle name="20% - Accent4 5 3 2" xfId="654" xr:uid="{00000000-0005-0000-0000-00008E020000}"/>
    <cellStyle name="20% - Accent4 5 3 2 2" xfId="655" xr:uid="{00000000-0005-0000-0000-00008F020000}"/>
    <cellStyle name="20% - Accent4 5 3 2 2 2" xfId="31411" xr:uid="{00000000-0005-0000-0000-0000B37A0000}"/>
    <cellStyle name="20% - Accent4 5 3 2 3" xfId="31412" xr:uid="{00000000-0005-0000-0000-0000B47A0000}"/>
    <cellStyle name="20% - Accent4 5 3 3" xfId="656" xr:uid="{00000000-0005-0000-0000-000090020000}"/>
    <cellStyle name="20% - Accent4 5 3 3 2" xfId="31413" xr:uid="{00000000-0005-0000-0000-0000B57A0000}"/>
    <cellStyle name="20% - Accent4 5 3 4" xfId="31414" xr:uid="{00000000-0005-0000-0000-0000B67A0000}"/>
    <cellStyle name="20% - Accent4 5 4" xfId="657" xr:uid="{00000000-0005-0000-0000-000091020000}"/>
    <cellStyle name="20% - Accent4 5 4 2" xfId="658" xr:uid="{00000000-0005-0000-0000-000092020000}"/>
    <cellStyle name="20% - Accent4 5 4 2 2" xfId="659" xr:uid="{00000000-0005-0000-0000-000093020000}"/>
    <cellStyle name="20% - Accent4 5 4 2 2 2" xfId="31415" xr:uid="{00000000-0005-0000-0000-0000B77A0000}"/>
    <cellStyle name="20% - Accent4 5 4 2 3" xfId="31416" xr:uid="{00000000-0005-0000-0000-0000B87A0000}"/>
    <cellStyle name="20% - Accent4 5 4 3" xfId="660" xr:uid="{00000000-0005-0000-0000-000094020000}"/>
    <cellStyle name="20% - Accent4 5 4 3 2" xfId="31417" xr:uid="{00000000-0005-0000-0000-0000B97A0000}"/>
    <cellStyle name="20% - Accent4 5 4 4" xfId="31418" xr:uid="{00000000-0005-0000-0000-0000BA7A0000}"/>
    <cellStyle name="20% - Accent4 5 5" xfId="661" xr:uid="{00000000-0005-0000-0000-000095020000}"/>
    <cellStyle name="20% - Accent4 5 5 2" xfId="662" xr:uid="{00000000-0005-0000-0000-000096020000}"/>
    <cellStyle name="20% - Accent4 5 5 2 2" xfId="31419" xr:uid="{00000000-0005-0000-0000-0000BB7A0000}"/>
    <cellStyle name="20% - Accent4 5 5 3" xfId="31420" xr:uid="{00000000-0005-0000-0000-0000BC7A0000}"/>
    <cellStyle name="20% - Accent4 5 6" xfId="663" xr:uid="{00000000-0005-0000-0000-000097020000}"/>
    <cellStyle name="20% - Accent4 5 6 2" xfId="31421" xr:uid="{00000000-0005-0000-0000-0000BD7A0000}"/>
    <cellStyle name="20% - Accent4 5 7" xfId="664" xr:uid="{00000000-0005-0000-0000-000098020000}"/>
    <cellStyle name="20% - Accent4 5 7 2" xfId="55304" xr:uid="{00000000-0005-0000-0000-000008D80000}"/>
    <cellStyle name="20% - Accent4 5 8" xfId="665" xr:uid="{00000000-0005-0000-0000-000099020000}"/>
    <cellStyle name="20% - Accent4 5 8 2" xfId="55305" xr:uid="{00000000-0005-0000-0000-000009D80000}"/>
    <cellStyle name="20% - Accent4 5 9" xfId="55306" xr:uid="{00000000-0005-0000-0000-00000AD80000}"/>
    <cellStyle name="20% - Accent4 6" xfId="666" xr:uid="{00000000-0005-0000-0000-00009A020000}"/>
    <cellStyle name="20% - Accent4 6 2" xfId="667" xr:uid="{00000000-0005-0000-0000-00009B020000}"/>
    <cellStyle name="20% - Accent4 6 2 2" xfId="668" xr:uid="{00000000-0005-0000-0000-00009C020000}"/>
    <cellStyle name="20% - Accent4 6 2 2 2" xfId="669" xr:uid="{00000000-0005-0000-0000-00009D020000}"/>
    <cellStyle name="20% - Accent4 6 2 2 2 2" xfId="670" xr:uid="{00000000-0005-0000-0000-00009E020000}"/>
    <cellStyle name="20% - Accent4 6 2 2 2 2 2" xfId="31422" xr:uid="{00000000-0005-0000-0000-0000BE7A0000}"/>
    <cellStyle name="20% - Accent4 6 2 2 2 3" xfId="31423" xr:uid="{00000000-0005-0000-0000-0000BF7A0000}"/>
    <cellStyle name="20% - Accent4 6 2 2 3" xfId="671" xr:uid="{00000000-0005-0000-0000-00009F020000}"/>
    <cellStyle name="20% - Accent4 6 2 2 3 2" xfId="31424" xr:uid="{00000000-0005-0000-0000-0000C07A0000}"/>
    <cellStyle name="20% - Accent4 6 2 2 4" xfId="31425" xr:uid="{00000000-0005-0000-0000-0000C17A0000}"/>
    <cellStyle name="20% - Accent4 6 2 3" xfId="672" xr:uid="{00000000-0005-0000-0000-0000A0020000}"/>
    <cellStyle name="20% - Accent4 6 2 3 2" xfId="673" xr:uid="{00000000-0005-0000-0000-0000A1020000}"/>
    <cellStyle name="20% - Accent4 6 2 3 2 2" xfId="31426" xr:uid="{00000000-0005-0000-0000-0000C27A0000}"/>
    <cellStyle name="20% - Accent4 6 2 3 3" xfId="31427" xr:uid="{00000000-0005-0000-0000-0000C37A0000}"/>
    <cellStyle name="20% - Accent4 6 2 4" xfId="674" xr:uid="{00000000-0005-0000-0000-0000A2020000}"/>
    <cellStyle name="20% - Accent4 6 2 4 2" xfId="31428" xr:uid="{00000000-0005-0000-0000-0000C47A0000}"/>
    <cellStyle name="20% - Accent4 6 2 5" xfId="31429" xr:uid="{00000000-0005-0000-0000-0000C57A0000}"/>
    <cellStyle name="20% - Accent4 6 3" xfId="675" xr:uid="{00000000-0005-0000-0000-0000A3020000}"/>
    <cellStyle name="20% - Accent4 6 3 2" xfId="676" xr:uid="{00000000-0005-0000-0000-0000A4020000}"/>
    <cellStyle name="20% - Accent4 6 3 2 2" xfId="677" xr:uid="{00000000-0005-0000-0000-0000A5020000}"/>
    <cellStyle name="20% - Accent4 6 3 2 2 2" xfId="31430" xr:uid="{00000000-0005-0000-0000-0000C67A0000}"/>
    <cellStyle name="20% - Accent4 6 3 2 3" xfId="31431" xr:uid="{00000000-0005-0000-0000-0000C77A0000}"/>
    <cellStyle name="20% - Accent4 6 3 3" xfId="678" xr:uid="{00000000-0005-0000-0000-0000A6020000}"/>
    <cellStyle name="20% - Accent4 6 3 3 2" xfId="31432" xr:uid="{00000000-0005-0000-0000-0000C87A0000}"/>
    <cellStyle name="20% - Accent4 6 3 4" xfId="31433" xr:uid="{00000000-0005-0000-0000-0000C97A0000}"/>
    <cellStyle name="20% - Accent4 6 4" xfId="679" xr:uid="{00000000-0005-0000-0000-0000A7020000}"/>
    <cellStyle name="20% - Accent4 6 4 2" xfId="680" xr:uid="{00000000-0005-0000-0000-0000A8020000}"/>
    <cellStyle name="20% - Accent4 6 4 2 2" xfId="681" xr:uid="{00000000-0005-0000-0000-0000A9020000}"/>
    <cellStyle name="20% - Accent4 6 4 2 2 2" xfId="31434" xr:uid="{00000000-0005-0000-0000-0000CA7A0000}"/>
    <cellStyle name="20% - Accent4 6 4 2 3" xfId="31435" xr:uid="{00000000-0005-0000-0000-0000CB7A0000}"/>
    <cellStyle name="20% - Accent4 6 4 3" xfId="682" xr:uid="{00000000-0005-0000-0000-0000AA020000}"/>
    <cellStyle name="20% - Accent4 6 4 3 2" xfId="31436" xr:uid="{00000000-0005-0000-0000-0000CC7A0000}"/>
    <cellStyle name="20% - Accent4 6 4 4" xfId="31437" xr:uid="{00000000-0005-0000-0000-0000CD7A0000}"/>
    <cellStyle name="20% - Accent4 6 5" xfId="683" xr:uid="{00000000-0005-0000-0000-0000AB020000}"/>
    <cellStyle name="20% - Accent4 6 5 2" xfId="684" xr:uid="{00000000-0005-0000-0000-0000AC020000}"/>
    <cellStyle name="20% - Accent4 6 5 2 2" xfId="31438" xr:uid="{00000000-0005-0000-0000-0000CE7A0000}"/>
    <cellStyle name="20% - Accent4 6 5 3" xfId="31439" xr:uid="{00000000-0005-0000-0000-0000CF7A0000}"/>
    <cellStyle name="20% - Accent4 6 6" xfId="685" xr:uid="{00000000-0005-0000-0000-0000AD020000}"/>
    <cellStyle name="20% - Accent4 6 6 2" xfId="31440" xr:uid="{00000000-0005-0000-0000-0000D07A0000}"/>
    <cellStyle name="20% - Accent4 6 7" xfId="686" xr:uid="{00000000-0005-0000-0000-0000AE020000}"/>
    <cellStyle name="20% - Accent4 6 7 2" xfId="55307" xr:uid="{00000000-0005-0000-0000-00000BD80000}"/>
    <cellStyle name="20% - Accent4 6 8" xfId="687" xr:uid="{00000000-0005-0000-0000-0000AF020000}"/>
    <cellStyle name="20% - Accent4 6 8 2" xfId="55308" xr:uid="{00000000-0005-0000-0000-00000CD80000}"/>
    <cellStyle name="20% - Accent4 6 9" xfId="55309" xr:uid="{00000000-0005-0000-0000-00000DD80000}"/>
    <cellStyle name="20% - Accent4 7" xfId="688" xr:uid="{00000000-0005-0000-0000-0000B0020000}"/>
    <cellStyle name="20% - Accent4 7 2" xfId="689" xr:uid="{00000000-0005-0000-0000-0000B1020000}"/>
    <cellStyle name="20% - Accent4 7 2 2" xfId="690" xr:uid="{00000000-0005-0000-0000-0000B2020000}"/>
    <cellStyle name="20% - Accent4 7 2 2 2" xfId="31441" xr:uid="{00000000-0005-0000-0000-0000D17A0000}"/>
    <cellStyle name="20% - Accent4 7 2 3" xfId="31442" xr:uid="{00000000-0005-0000-0000-0000D27A0000}"/>
    <cellStyle name="20% - Accent4 7 3" xfId="691" xr:uid="{00000000-0005-0000-0000-0000B3020000}"/>
    <cellStyle name="20% - Accent4 7 3 2" xfId="31443" xr:uid="{00000000-0005-0000-0000-0000D37A0000}"/>
    <cellStyle name="20% - Accent4 7 4" xfId="31444" xr:uid="{00000000-0005-0000-0000-0000D47A0000}"/>
    <cellStyle name="20% - Accent4 7 5" xfId="55310" xr:uid="{00000000-0005-0000-0000-00000ED80000}"/>
    <cellStyle name="20% - Accent4 8" xfId="692" xr:uid="{00000000-0005-0000-0000-0000B4020000}"/>
    <cellStyle name="20% - Accent4 8 2" xfId="693" xr:uid="{00000000-0005-0000-0000-0000B5020000}"/>
    <cellStyle name="20% - Accent4 8 2 2" xfId="694" xr:uid="{00000000-0005-0000-0000-0000B6020000}"/>
    <cellStyle name="20% - Accent4 8 2 2 2" xfId="31445" xr:uid="{00000000-0005-0000-0000-0000D57A0000}"/>
    <cellStyle name="20% - Accent4 8 2 3" xfId="31446" xr:uid="{00000000-0005-0000-0000-0000D67A0000}"/>
    <cellStyle name="20% - Accent4 8 3" xfId="695" xr:uid="{00000000-0005-0000-0000-0000B7020000}"/>
    <cellStyle name="20% - Accent4 8 3 2" xfId="31447" xr:uid="{00000000-0005-0000-0000-0000D77A0000}"/>
    <cellStyle name="20% - Accent4 8 4" xfId="31448" xr:uid="{00000000-0005-0000-0000-0000D87A0000}"/>
    <cellStyle name="20% - Accent4 8 5" xfId="55311" xr:uid="{00000000-0005-0000-0000-00000FD80000}"/>
    <cellStyle name="20% - Accent4 9" xfId="696" xr:uid="{00000000-0005-0000-0000-0000B8020000}"/>
    <cellStyle name="20% - Accent4 9 2" xfId="697" xr:uid="{00000000-0005-0000-0000-0000B9020000}"/>
    <cellStyle name="20% - Accent4 9 2 2" xfId="698" xr:uid="{00000000-0005-0000-0000-0000BA020000}"/>
    <cellStyle name="20% - Accent4 9 2 2 2" xfId="31449" xr:uid="{00000000-0005-0000-0000-0000D97A0000}"/>
    <cellStyle name="20% - Accent4 9 2 3" xfId="31450" xr:uid="{00000000-0005-0000-0000-0000DA7A0000}"/>
    <cellStyle name="20% - Accent4 9 3" xfId="699" xr:uid="{00000000-0005-0000-0000-0000BB020000}"/>
    <cellStyle name="20% - Accent4 9 3 2" xfId="31451" xr:uid="{00000000-0005-0000-0000-0000DB7A0000}"/>
    <cellStyle name="20% - Accent4 9 4" xfId="31452" xr:uid="{00000000-0005-0000-0000-0000DC7A0000}"/>
    <cellStyle name="20% - Accent4 9 5" xfId="55312" xr:uid="{00000000-0005-0000-0000-000010D80000}"/>
    <cellStyle name="20% - Accent5 10" xfId="700" xr:uid="{00000000-0005-0000-0000-0000BC020000}"/>
    <cellStyle name="20% - Accent5 10 2" xfId="701" xr:uid="{00000000-0005-0000-0000-0000BD020000}"/>
    <cellStyle name="20% - Accent5 10 2 2" xfId="702" xr:uid="{00000000-0005-0000-0000-0000BE020000}"/>
    <cellStyle name="20% - Accent5 10 2 2 2" xfId="31453" xr:uid="{00000000-0005-0000-0000-0000DD7A0000}"/>
    <cellStyle name="20% - Accent5 10 2 3" xfId="31454" xr:uid="{00000000-0005-0000-0000-0000DE7A0000}"/>
    <cellStyle name="20% - Accent5 10 3" xfId="703" xr:uid="{00000000-0005-0000-0000-0000BF020000}"/>
    <cellStyle name="20% - Accent5 10 3 2" xfId="31455" xr:uid="{00000000-0005-0000-0000-0000DF7A0000}"/>
    <cellStyle name="20% - Accent5 10 4" xfId="31456" xr:uid="{00000000-0005-0000-0000-0000E07A0000}"/>
    <cellStyle name="20% - Accent5 10 5" xfId="55313" xr:uid="{00000000-0005-0000-0000-000011D80000}"/>
    <cellStyle name="20% - Accent5 11" xfId="704" xr:uid="{00000000-0005-0000-0000-0000C0020000}"/>
    <cellStyle name="20% - Accent5 11 2" xfId="705" xr:uid="{00000000-0005-0000-0000-0000C1020000}"/>
    <cellStyle name="20% - Accent5 11 2 2" xfId="706" xr:uid="{00000000-0005-0000-0000-0000C2020000}"/>
    <cellStyle name="20% - Accent5 11 2 2 2" xfId="31457" xr:uid="{00000000-0005-0000-0000-0000E17A0000}"/>
    <cellStyle name="20% - Accent5 11 2 3" xfId="31458" xr:uid="{00000000-0005-0000-0000-0000E27A0000}"/>
    <cellStyle name="20% - Accent5 11 3" xfId="707" xr:uid="{00000000-0005-0000-0000-0000C3020000}"/>
    <cellStyle name="20% - Accent5 11 3 2" xfId="31459" xr:uid="{00000000-0005-0000-0000-0000E37A0000}"/>
    <cellStyle name="20% - Accent5 11 4" xfId="31460" xr:uid="{00000000-0005-0000-0000-0000E47A0000}"/>
    <cellStyle name="20% - Accent5 11 5" xfId="55314" xr:uid="{00000000-0005-0000-0000-000012D80000}"/>
    <cellStyle name="20% - Accent5 12" xfId="708" xr:uid="{00000000-0005-0000-0000-0000C4020000}"/>
    <cellStyle name="20% - Accent5 12 2" xfId="709" xr:uid="{00000000-0005-0000-0000-0000C5020000}"/>
    <cellStyle name="20% - Accent5 12 2 2" xfId="710" xr:uid="{00000000-0005-0000-0000-0000C6020000}"/>
    <cellStyle name="20% - Accent5 12 2 2 2" xfId="31461" xr:uid="{00000000-0005-0000-0000-0000E57A0000}"/>
    <cellStyle name="20% - Accent5 12 2 3" xfId="31462" xr:uid="{00000000-0005-0000-0000-0000E67A0000}"/>
    <cellStyle name="20% - Accent5 12 3" xfId="711" xr:uid="{00000000-0005-0000-0000-0000C7020000}"/>
    <cellStyle name="20% - Accent5 12 3 2" xfId="31463" xr:uid="{00000000-0005-0000-0000-0000E77A0000}"/>
    <cellStyle name="20% - Accent5 12 4" xfId="31464" xr:uid="{00000000-0005-0000-0000-0000E87A0000}"/>
    <cellStyle name="20% - Accent5 12 5" xfId="55315" xr:uid="{00000000-0005-0000-0000-000013D80000}"/>
    <cellStyle name="20% - Accent5 13" xfId="712" xr:uid="{00000000-0005-0000-0000-0000C8020000}"/>
    <cellStyle name="20% - Accent5 13 2" xfId="713" xr:uid="{00000000-0005-0000-0000-0000C9020000}"/>
    <cellStyle name="20% - Accent5 13 2 2" xfId="714" xr:uid="{00000000-0005-0000-0000-0000CA020000}"/>
    <cellStyle name="20% - Accent5 13 2 2 2" xfId="31465" xr:uid="{00000000-0005-0000-0000-0000E97A0000}"/>
    <cellStyle name="20% - Accent5 13 2 3" xfId="31466" xr:uid="{00000000-0005-0000-0000-0000EA7A0000}"/>
    <cellStyle name="20% - Accent5 13 3" xfId="715" xr:uid="{00000000-0005-0000-0000-0000CB020000}"/>
    <cellStyle name="20% - Accent5 13 3 2" xfId="31467" xr:uid="{00000000-0005-0000-0000-0000EB7A0000}"/>
    <cellStyle name="20% - Accent5 13 4" xfId="31468" xr:uid="{00000000-0005-0000-0000-0000EC7A0000}"/>
    <cellStyle name="20% - Accent5 13 5" xfId="55316" xr:uid="{00000000-0005-0000-0000-000014D80000}"/>
    <cellStyle name="20% - Accent5 14" xfId="716" xr:uid="{00000000-0005-0000-0000-0000CC020000}"/>
    <cellStyle name="20% - Accent5 14 2" xfId="717" xr:uid="{00000000-0005-0000-0000-0000CD020000}"/>
    <cellStyle name="20% - Accent5 14 2 2" xfId="718" xr:uid="{00000000-0005-0000-0000-0000CE020000}"/>
    <cellStyle name="20% - Accent5 14 2 2 2" xfId="31469" xr:uid="{00000000-0005-0000-0000-0000ED7A0000}"/>
    <cellStyle name="20% - Accent5 14 2 3" xfId="31470" xr:uid="{00000000-0005-0000-0000-0000EE7A0000}"/>
    <cellStyle name="20% - Accent5 14 3" xfId="719" xr:uid="{00000000-0005-0000-0000-0000CF020000}"/>
    <cellStyle name="20% - Accent5 14 3 2" xfId="31471" xr:uid="{00000000-0005-0000-0000-0000EF7A0000}"/>
    <cellStyle name="20% - Accent5 14 4" xfId="31472" xr:uid="{00000000-0005-0000-0000-0000F07A0000}"/>
    <cellStyle name="20% - Accent5 14 5" xfId="55317" xr:uid="{00000000-0005-0000-0000-000015D80000}"/>
    <cellStyle name="20% - Accent5 15" xfId="720" xr:uid="{00000000-0005-0000-0000-0000D0020000}"/>
    <cellStyle name="20% - Accent5 15 2" xfId="721" xr:uid="{00000000-0005-0000-0000-0000D1020000}"/>
    <cellStyle name="20% - Accent5 15 2 2" xfId="722" xr:uid="{00000000-0005-0000-0000-0000D2020000}"/>
    <cellStyle name="20% - Accent5 15 2 2 2" xfId="31473" xr:uid="{00000000-0005-0000-0000-0000F17A0000}"/>
    <cellStyle name="20% - Accent5 15 2 3" xfId="31474" xr:uid="{00000000-0005-0000-0000-0000F27A0000}"/>
    <cellStyle name="20% - Accent5 15 3" xfId="723" xr:uid="{00000000-0005-0000-0000-0000D3020000}"/>
    <cellStyle name="20% - Accent5 15 3 2" xfId="31475" xr:uid="{00000000-0005-0000-0000-0000F37A0000}"/>
    <cellStyle name="20% - Accent5 15 4" xfId="31476" xr:uid="{00000000-0005-0000-0000-0000F47A0000}"/>
    <cellStyle name="20% - Accent5 15 5" xfId="55318" xr:uid="{00000000-0005-0000-0000-000016D80000}"/>
    <cellStyle name="20% - Accent5 16" xfId="724" xr:uid="{00000000-0005-0000-0000-0000D4020000}"/>
    <cellStyle name="20% - Accent5 16 2" xfId="725" xr:uid="{00000000-0005-0000-0000-0000D5020000}"/>
    <cellStyle name="20% - Accent5 16 2 2" xfId="726" xr:uid="{00000000-0005-0000-0000-0000D6020000}"/>
    <cellStyle name="20% - Accent5 16 2 2 2" xfId="31477" xr:uid="{00000000-0005-0000-0000-0000F57A0000}"/>
    <cellStyle name="20% - Accent5 16 2 3" xfId="31478" xr:uid="{00000000-0005-0000-0000-0000F67A0000}"/>
    <cellStyle name="20% - Accent5 16 3" xfId="727" xr:uid="{00000000-0005-0000-0000-0000D7020000}"/>
    <cellStyle name="20% - Accent5 16 3 2" xfId="31479" xr:uid="{00000000-0005-0000-0000-0000F77A0000}"/>
    <cellStyle name="20% - Accent5 16 4" xfId="31480" xr:uid="{00000000-0005-0000-0000-0000F87A0000}"/>
    <cellStyle name="20% - Accent5 16 5" xfId="55319" xr:uid="{00000000-0005-0000-0000-000017D80000}"/>
    <cellStyle name="20% - Accent5 17" xfId="728" xr:uid="{00000000-0005-0000-0000-0000D8020000}"/>
    <cellStyle name="20% - Accent5 17 2" xfId="729" xr:uid="{00000000-0005-0000-0000-0000D9020000}"/>
    <cellStyle name="20% - Accent5 17 2 2" xfId="730" xr:uid="{00000000-0005-0000-0000-0000DA020000}"/>
    <cellStyle name="20% - Accent5 17 2 2 2" xfId="31481" xr:uid="{00000000-0005-0000-0000-0000F97A0000}"/>
    <cellStyle name="20% - Accent5 17 2 3" xfId="31482" xr:uid="{00000000-0005-0000-0000-0000FA7A0000}"/>
    <cellStyle name="20% - Accent5 17 3" xfId="731" xr:uid="{00000000-0005-0000-0000-0000DB020000}"/>
    <cellStyle name="20% - Accent5 17 3 2" xfId="31483" xr:uid="{00000000-0005-0000-0000-0000FB7A0000}"/>
    <cellStyle name="20% - Accent5 17 4" xfId="31484" xr:uid="{00000000-0005-0000-0000-0000FC7A0000}"/>
    <cellStyle name="20% - Accent5 17 5" xfId="55320" xr:uid="{00000000-0005-0000-0000-000018D80000}"/>
    <cellStyle name="20% - Accent5 18" xfId="732" xr:uid="{00000000-0005-0000-0000-0000DC020000}"/>
    <cellStyle name="20% - Accent5 18 2" xfId="733" xr:uid="{00000000-0005-0000-0000-0000DD020000}"/>
    <cellStyle name="20% - Accent5 18 2 2" xfId="734" xr:uid="{00000000-0005-0000-0000-0000DE020000}"/>
    <cellStyle name="20% - Accent5 18 2 2 2" xfId="31485" xr:uid="{00000000-0005-0000-0000-0000FD7A0000}"/>
    <cellStyle name="20% - Accent5 18 2 3" xfId="31486" xr:uid="{00000000-0005-0000-0000-0000FE7A0000}"/>
    <cellStyle name="20% - Accent5 18 3" xfId="735" xr:uid="{00000000-0005-0000-0000-0000DF020000}"/>
    <cellStyle name="20% - Accent5 18 3 2" xfId="31487" xr:uid="{00000000-0005-0000-0000-0000FF7A0000}"/>
    <cellStyle name="20% - Accent5 18 4" xfId="31488" xr:uid="{00000000-0005-0000-0000-0000007B0000}"/>
    <cellStyle name="20% - Accent5 18 5" xfId="55321" xr:uid="{00000000-0005-0000-0000-000019D80000}"/>
    <cellStyle name="20% - Accent5 19" xfId="736" xr:uid="{00000000-0005-0000-0000-0000E0020000}"/>
    <cellStyle name="20% - Accent5 19 2" xfId="737" xr:uid="{00000000-0005-0000-0000-0000E1020000}"/>
    <cellStyle name="20% - Accent5 19 2 2" xfId="31489" xr:uid="{00000000-0005-0000-0000-0000017B0000}"/>
    <cellStyle name="20% - Accent5 19 3" xfId="31490" xr:uid="{00000000-0005-0000-0000-0000027B0000}"/>
    <cellStyle name="20% - Accent5 19 4" xfId="55322" xr:uid="{00000000-0005-0000-0000-00001AD80000}"/>
    <cellStyle name="20% - Accent5 2" xfId="738" xr:uid="{00000000-0005-0000-0000-0000E2020000}"/>
    <cellStyle name="20% - Accent5 2 10" xfId="739" xr:uid="{00000000-0005-0000-0000-0000E3020000}"/>
    <cellStyle name="20% - Accent5 2 10 2" xfId="55323" xr:uid="{00000000-0005-0000-0000-00001BD80000}"/>
    <cellStyle name="20% - Accent5 2 11" xfId="740" xr:uid="{00000000-0005-0000-0000-0000E4020000}"/>
    <cellStyle name="20% - Accent5 2 11 2" xfId="55324" xr:uid="{00000000-0005-0000-0000-00001CD80000}"/>
    <cellStyle name="20% - Accent5 2 12" xfId="55325" xr:uid="{00000000-0005-0000-0000-00001DD80000}"/>
    <cellStyle name="20% - Accent5 2 2" xfId="741" xr:uid="{00000000-0005-0000-0000-0000E5020000}"/>
    <cellStyle name="20% - Accent5 2 2 2" xfId="742" xr:uid="{00000000-0005-0000-0000-0000E6020000}"/>
    <cellStyle name="20% - Accent5 2 2 2 2" xfId="743" xr:uid="{00000000-0005-0000-0000-0000E7020000}"/>
    <cellStyle name="20% - Accent5 2 2 2 2 2" xfId="744" xr:uid="{00000000-0005-0000-0000-0000E8020000}"/>
    <cellStyle name="20% - Accent5 2 2 2 2 2 2" xfId="31491" xr:uid="{00000000-0005-0000-0000-0000037B0000}"/>
    <cellStyle name="20% - Accent5 2 2 2 2 3" xfId="31492" xr:uid="{00000000-0005-0000-0000-0000047B0000}"/>
    <cellStyle name="20% - Accent5 2 2 2 3" xfId="745" xr:uid="{00000000-0005-0000-0000-0000E9020000}"/>
    <cellStyle name="20% - Accent5 2 2 2 3 2" xfId="31493" xr:uid="{00000000-0005-0000-0000-0000057B0000}"/>
    <cellStyle name="20% - Accent5 2 2 2 4" xfId="31494" xr:uid="{00000000-0005-0000-0000-0000067B0000}"/>
    <cellStyle name="20% - Accent5 2 2 3" xfId="746" xr:uid="{00000000-0005-0000-0000-0000EA020000}"/>
    <cellStyle name="20% - Accent5 2 2 3 2" xfId="747" xr:uid="{00000000-0005-0000-0000-0000EB020000}"/>
    <cellStyle name="20% - Accent5 2 2 3 2 2" xfId="31495" xr:uid="{00000000-0005-0000-0000-0000077B0000}"/>
    <cellStyle name="20% - Accent5 2 2 3 3" xfId="31496" xr:uid="{00000000-0005-0000-0000-0000087B0000}"/>
    <cellStyle name="20% - Accent5 2 2 4" xfId="748" xr:uid="{00000000-0005-0000-0000-0000EC020000}"/>
    <cellStyle name="20% - Accent5 2 2 4 2" xfId="31497" xr:uid="{00000000-0005-0000-0000-0000097B0000}"/>
    <cellStyle name="20% - Accent5 2 2 5" xfId="31498" xr:uid="{00000000-0005-0000-0000-00000A7B0000}"/>
    <cellStyle name="20% - Accent5 2 2 6" xfId="55326" xr:uid="{00000000-0005-0000-0000-00001ED80000}"/>
    <cellStyle name="20% - Accent5 2 3" xfId="749" xr:uid="{00000000-0005-0000-0000-0000ED020000}"/>
    <cellStyle name="20% - Accent5 2 3 2" xfId="750" xr:uid="{00000000-0005-0000-0000-0000EE020000}"/>
    <cellStyle name="20% - Accent5 2 3 2 2" xfId="751" xr:uid="{00000000-0005-0000-0000-0000EF020000}"/>
    <cellStyle name="20% - Accent5 2 3 2 2 2" xfId="31499" xr:uid="{00000000-0005-0000-0000-00000B7B0000}"/>
    <cellStyle name="20% - Accent5 2 3 2 3" xfId="31500" xr:uid="{00000000-0005-0000-0000-00000C7B0000}"/>
    <cellStyle name="20% - Accent5 2 3 3" xfId="752" xr:uid="{00000000-0005-0000-0000-0000F0020000}"/>
    <cellStyle name="20% - Accent5 2 3 3 2" xfId="31501" xr:uid="{00000000-0005-0000-0000-00000D7B0000}"/>
    <cellStyle name="20% - Accent5 2 3 4" xfId="31502" xr:uid="{00000000-0005-0000-0000-00000E7B0000}"/>
    <cellStyle name="20% - Accent5 2 3 5" xfId="55327" xr:uid="{00000000-0005-0000-0000-00001FD80000}"/>
    <cellStyle name="20% - Accent5 2 4" xfId="753" xr:uid="{00000000-0005-0000-0000-0000F1020000}"/>
    <cellStyle name="20% - Accent5 2 4 2" xfId="754" xr:uid="{00000000-0005-0000-0000-0000F2020000}"/>
    <cellStyle name="20% - Accent5 2 4 2 2" xfId="755" xr:uid="{00000000-0005-0000-0000-0000F3020000}"/>
    <cellStyle name="20% - Accent5 2 4 2 2 2" xfId="31503" xr:uid="{00000000-0005-0000-0000-00000F7B0000}"/>
    <cellStyle name="20% - Accent5 2 4 2 3" xfId="31504" xr:uid="{00000000-0005-0000-0000-0000107B0000}"/>
    <cellStyle name="20% - Accent5 2 4 3" xfId="756" xr:uid="{00000000-0005-0000-0000-0000F4020000}"/>
    <cellStyle name="20% - Accent5 2 4 3 2" xfId="31505" xr:uid="{00000000-0005-0000-0000-0000117B0000}"/>
    <cellStyle name="20% - Accent5 2 4 4" xfId="31506" xr:uid="{00000000-0005-0000-0000-0000127B0000}"/>
    <cellStyle name="20% - Accent5 2 4 5" xfId="55328" xr:uid="{00000000-0005-0000-0000-000020D80000}"/>
    <cellStyle name="20% - Accent5 2 5" xfId="757" xr:uid="{00000000-0005-0000-0000-0000F5020000}"/>
    <cellStyle name="20% - Accent5 2 6" xfId="758" xr:uid="{00000000-0005-0000-0000-0000F6020000}"/>
    <cellStyle name="20% - Accent5 2 7" xfId="759" xr:uid="{00000000-0005-0000-0000-0000F7020000}"/>
    <cellStyle name="20% - Accent5 2 8" xfId="760" xr:uid="{00000000-0005-0000-0000-0000F8020000}"/>
    <cellStyle name="20% - Accent5 2 8 2" xfId="761" xr:uid="{00000000-0005-0000-0000-0000F9020000}"/>
    <cellStyle name="20% - Accent5 2 8 2 2" xfId="31507" xr:uid="{00000000-0005-0000-0000-0000137B0000}"/>
    <cellStyle name="20% - Accent5 2 8 3" xfId="31508" xr:uid="{00000000-0005-0000-0000-0000147B0000}"/>
    <cellStyle name="20% - Accent5 2 9" xfId="762" xr:uid="{00000000-0005-0000-0000-0000FA020000}"/>
    <cellStyle name="20% - Accent5 2 9 2" xfId="31509" xr:uid="{00000000-0005-0000-0000-0000157B0000}"/>
    <cellStyle name="20% - Accent5 20" xfId="763" xr:uid="{00000000-0005-0000-0000-0000FB020000}"/>
    <cellStyle name="20% - Accent5 20 2" xfId="764" xr:uid="{00000000-0005-0000-0000-0000FC020000}"/>
    <cellStyle name="20% - Accent5 20 2 2" xfId="31510" xr:uid="{00000000-0005-0000-0000-0000167B0000}"/>
    <cellStyle name="20% - Accent5 20 3" xfId="31511" xr:uid="{00000000-0005-0000-0000-0000177B0000}"/>
    <cellStyle name="20% - Accent5 20 4" xfId="55329" xr:uid="{00000000-0005-0000-0000-000021D80000}"/>
    <cellStyle name="20% - Accent5 21" xfId="765" xr:uid="{00000000-0005-0000-0000-0000FD020000}"/>
    <cellStyle name="20% - Accent5 21 2" xfId="31512" xr:uid="{00000000-0005-0000-0000-0000187B0000}"/>
    <cellStyle name="20% - Accent5 22" xfId="766" xr:uid="{00000000-0005-0000-0000-0000FE020000}"/>
    <cellStyle name="20% - Accent5 22 2" xfId="31513" xr:uid="{00000000-0005-0000-0000-0000197B0000}"/>
    <cellStyle name="20% - Accent5 23" xfId="31514" xr:uid="{00000000-0005-0000-0000-00001A7B0000}"/>
    <cellStyle name="20% - Accent5 23 2" xfId="31515" xr:uid="{00000000-0005-0000-0000-00001B7B0000}"/>
    <cellStyle name="20% - Accent5 24" xfId="31516" xr:uid="{00000000-0005-0000-0000-00001C7B0000}"/>
    <cellStyle name="20% - Accent5 24 2" xfId="31517" xr:uid="{00000000-0005-0000-0000-00001D7B0000}"/>
    <cellStyle name="20% - Accent5 25" xfId="31518" xr:uid="{00000000-0005-0000-0000-00001E7B0000}"/>
    <cellStyle name="20% - Accent5 25 2" xfId="31519" xr:uid="{00000000-0005-0000-0000-00001F7B0000}"/>
    <cellStyle name="20% - Accent5 26" xfId="31520" xr:uid="{00000000-0005-0000-0000-0000207B0000}"/>
    <cellStyle name="20% - Accent5 26 2" xfId="31521" xr:uid="{00000000-0005-0000-0000-0000217B0000}"/>
    <cellStyle name="20% - Accent5 27" xfId="31522" xr:uid="{00000000-0005-0000-0000-0000227B0000}"/>
    <cellStyle name="20% - Accent5 28" xfId="55330" xr:uid="{00000000-0005-0000-0000-000022D80000}"/>
    <cellStyle name="20% - Accent5 29" xfId="55331" xr:uid="{00000000-0005-0000-0000-000023D80000}"/>
    <cellStyle name="20% - Accent5 3" xfId="767" xr:uid="{00000000-0005-0000-0000-0000FF020000}"/>
    <cellStyle name="20% - Accent5 3 2" xfId="768" xr:uid="{00000000-0005-0000-0000-000000030000}"/>
    <cellStyle name="20% - Accent5 3 2 2" xfId="769" xr:uid="{00000000-0005-0000-0000-000001030000}"/>
    <cellStyle name="20% - Accent5 3 2 2 2" xfId="770" xr:uid="{00000000-0005-0000-0000-000002030000}"/>
    <cellStyle name="20% - Accent5 3 2 2 2 2" xfId="771" xr:uid="{00000000-0005-0000-0000-000003030000}"/>
    <cellStyle name="20% - Accent5 3 2 2 2 2 2" xfId="31523" xr:uid="{00000000-0005-0000-0000-0000237B0000}"/>
    <cellStyle name="20% - Accent5 3 2 2 2 3" xfId="31524" xr:uid="{00000000-0005-0000-0000-0000247B0000}"/>
    <cellStyle name="20% - Accent5 3 2 2 3" xfId="772" xr:uid="{00000000-0005-0000-0000-000004030000}"/>
    <cellStyle name="20% - Accent5 3 2 2 3 2" xfId="31525" xr:uid="{00000000-0005-0000-0000-0000257B0000}"/>
    <cellStyle name="20% - Accent5 3 2 2 4" xfId="31526" xr:uid="{00000000-0005-0000-0000-0000267B0000}"/>
    <cellStyle name="20% - Accent5 3 2 3" xfId="773" xr:uid="{00000000-0005-0000-0000-000005030000}"/>
    <cellStyle name="20% - Accent5 3 2 3 2" xfId="774" xr:uid="{00000000-0005-0000-0000-000006030000}"/>
    <cellStyle name="20% - Accent5 3 2 3 2 2" xfId="31527" xr:uid="{00000000-0005-0000-0000-0000277B0000}"/>
    <cellStyle name="20% - Accent5 3 2 3 3" xfId="31528" xr:uid="{00000000-0005-0000-0000-0000287B0000}"/>
    <cellStyle name="20% - Accent5 3 2 4" xfId="775" xr:uid="{00000000-0005-0000-0000-000007030000}"/>
    <cellStyle name="20% - Accent5 3 2 4 2" xfId="31529" xr:uid="{00000000-0005-0000-0000-0000297B0000}"/>
    <cellStyle name="20% - Accent5 3 2 5" xfId="31530" xr:uid="{00000000-0005-0000-0000-00002A7B0000}"/>
    <cellStyle name="20% - Accent5 3 3" xfId="776" xr:uid="{00000000-0005-0000-0000-000008030000}"/>
    <cellStyle name="20% - Accent5 3 3 2" xfId="777" xr:uid="{00000000-0005-0000-0000-000009030000}"/>
    <cellStyle name="20% - Accent5 3 3 2 2" xfId="778" xr:uid="{00000000-0005-0000-0000-00000A030000}"/>
    <cellStyle name="20% - Accent5 3 3 2 2 2" xfId="31531" xr:uid="{00000000-0005-0000-0000-00002B7B0000}"/>
    <cellStyle name="20% - Accent5 3 3 2 3" xfId="31532" xr:uid="{00000000-0005-0000-0000-00002C7B0000}"/>
    <cellStyle name="20% - Accent5 3 3 3" xfId="779" xr:uid="{00000000-0005-0000-0000-00000B030000}"/>
    <cellStyle name="20% - Accent5 3 3 3 2" xfId="31533" xr:uid="{00000000-0005-0000-0000-00002D7B0000}"/>
    <cellStyle name="20% - Accent5 3 3 4" xfId="31534" xr:uid="{00000000-0005-0000-0000-00002E7B0000}"/>
    <cellStyle name="20% - Accent5 3 4" xfId="780" xr:uid="{00000000-0005-0000-0000-00000C030000}"/>
    <cellStyle name="20% - Accent5 3 4 2" xfId="781" xr:uid="{00000000-0005-0000-0000-00000D030000}"/>
    <cellStyle name="20% - Accent5 3 4 2 2" xfId="782" xr:uid="{00000000-0005-0000-0000-00000E030000}"/>
    <cellStyle name="20% - Accent5 3 4 2 2 2" xfId="31535" xr:uid="{00000000-0005-0000-0000-00002F7B0000}"/>
    <cellStyle name="20% - Accent5 3 4 2 3" xfId="31536" xr:uid="{00000000-0005-0000-0000-0000307B0000}"/>
    <cellStyle name="20% - Accent5 3 4 3" xfId="783" xr:uid="{00000000-0005-0000-0000-00000F030000}"/>
    <cellStyle name="20% - Accent5 3 4 3 2" xfId="31537" xr:uid="{00000000-0005-0000-0000-0000317B0000}"/>
    <cellStyle name="20% - Accent5 3 4 4" xfId="31538" xr:uid="{00000000-0005-0000-0000-0000327B0000}"/>
    <cellStyle name="20% - Accent5 3 5" xfId="784" xr:uid="{00000000-0005-0000-0000-000010030000}"/>
    <cellStyle name="20% - Accent5 3 5 2" xfId="785" xr:uid="{00000000-0005-0000-0000-000011030000}"/>
    <cellStyle name="20% - Accent5 3 5 2 2" xfId="31539" xr:uid="{00000000-0005-0000-0000-0000337B0000}"/>
    <cellStyle name="20% - Accent5 3 5 3" xfId="31540" xr:uid="{00000000-0005-0000-0000-0000347B0000}"/>
    <cellStyle name="20% - Accent5 3 6" xfId="786" xr:uid="{00000000-0005-0000-0000-000012030000}"/>
    <cellStyle name="20% - Accent5 3 6 2" xfId="31541" xr:uid="{00000000-0005-0000-0000-0000357B0000}"/>
    <cellStyle name="20% - Accent5 3 7" xfId="787" xr:uid="{00000000-0005-0000-0000-000013030000}"/>
    <cellStyle name="20% - Accent5 3 7 2" xfId="55332" xr:uid="{00000000-0005-0000-0000-000024D80000}"/>
    <cellStyle name="20% - Accent5 3 8" xfId="788" xr:uid="{00000000-0005-0000-0000-000014030000}"/>
    <cellStyle name="20% - Accent5 3 8 2" xfId="55333" xr:uid="{00000000-0005-0000-0000-000025D80000}"/>
    <cellStyle name="20% - Accent5 3 9" xfId="55334" xr:uid="{00000000-0005-0000-0000-000026D80000}"/>
    <cellStyle name="20% - Accent5 30" xfId="1038" xr:uid="{00000000-0005-0000-0000-00000E040000}"/>
    <cellStyle name="20% - Accent5 4" xfId="789" xr:uid="{00000000-0005-0000-0000-000015030000}"/>
    <cellStyle name="20% - Accent5 4 2" xfId="790" xr:uid="{00000000-0005-0000-0000-000016030000}"/>
    <cellStyle name="20% - Accent5 4 2 2" xfId="791" xr:uid="{00000000-0005-0000-0000-000017030000}"/>
    <cellStyle name="20% - Accent5 4 2 2 2" xfId="792" xr:uid="{00000000-0005-0000-0000-000018030000}"/>
    <cellStyle name="20% - Accent5 4 2 2 2 2" xfId="793" xr:uid="{00000000-0005-0000-0000-000019030000}"/>
    <cellStyle name="20% - Accent5 4 2 2 2 2 2" xfId="31542" xr:uid="{00000000-0005-0000-0000-0000367B0000}"/>
    <cellStyle name="20% - Accent5 4 2 2 2 3" xfId="31543" xr:uid="{00000000-0005-0000-0000-0000377B0000}"/>
    <cellStyle name="20% - Accent5 4 2 2 3" xfId="794" xr:uid="{00000000-0005-0000-0000-00001A030000}"/>
    <cellStyle name="20% - Accent5 4 2 2 3 2" xfId="31544" xr:uid="{00000000-0005-0000-0000-0000387B0000}"/>
    <cellStyle name="20% - Accent5 4 2 2 4" xfId="31545" xr:uid="{00000000-0005-0000-0000-0000397B0000}"/>
    <cellStyle name="20% - Accent5 4 2 3" xfId="795" xr:uid="{00000000-0005-0000-0000-00001B030000}"/>
    <cellStyle name="20% - Accent5 4 2 3 2" xfId="796" xr:uid="{00000000-0005-0000-0000-00001C030000}"/>
    <cellStyle name="20% - Accent5 4 2 3 2 2" xfId="31546" xr:uid="{00000000-0005-0000-0000-00003A7B0000}"/>
    <cellStyle name="20% - Accent5 4 2 3 3" xfId="31547" xr:uid="{00000000-0005-0000-0000-00003B7B0000}"/>
    <cellStyle name="20% - Accent5 4 2 4" xfId="797" xr:uid="{00000000-0005-0000-0000-00001D030000}"/>
    <cellStyle name="20% - Accent5 4 2 4 2" xfId="31548" xr:uid="{00000000-0005-0000-0000-00003C7B0000}"/>
    <cellStyle name="20% - Accent5 4 2 5" xfId="31549" xr:uid="{00000000-0005-0000-0000-00003D7B0000}"/>
    <cellStyle name="20% - Accent5 4 3" xfId="798" xr:uid="{00000000-0005-0000-0000-00001E030000}"/>
    <cellStyle name="20% - Accent5 4 3 2" xfId="799" xr:uid="{00000000-0005-0000-0000-00001F030000}"/>
    <cellStyle name="20% - Accent5 4 3 2 2" xfId="800" xr:uid="{00000000-0005-0000-0000-000020030000}"/>
    <cellStyle name="20% - Accent5 4 3 2 2 2" xfId="31550" xr:uid="{00000000-0005-0000-0000-00003E7B0000}"/>
    <cellStyle name="20% - Accent5 4 3 2 3" xfId="31551" xr:uid="{00000000-0005-0000-0000-00003F7B0000}"/>
    <cellStyle name="20% - Accent5 4 3 3" xfId="801" xr:uid="{00000000-0005-0000-0000-000021030000}"/>
    <cellStyle name="20% - Accent5 4 3 3 2" xfId="31552" xr:uid="{00000000-0005-0000-0000-0000407B0000}"/>
    <cellStyle name="20% - Accent5 4 3 4" xfId="31553" xr:uid="{00000000-0005-0000-0000-0000417B0000}"/>
    <cellStyle name="20% - Accent5 4 4" xfId="802" xr:uid="{00000000-0005-0000-0000-000022030000}"/>
    <cellStyle name="20% - Accent5 4 4 2" xfId="803" xr:uid="{00000000-0005-0000-0000-000023030000}"/>
    <cellStyle name="20% - Accent5 4 4 2 2" xfId="804" xr:uid="{00000000-0005-0000-0000-000024030000}"/>
    <cellStyle name="20% - Accent5 4 4 2 2 2" xfId="31554" xr:uid="{00000000-0005-0000-0000-0000427B0000}"/>
    <cellStyle name="20% - Accent5 4 4 2 3" xfId="31555" xr:uid="{00000000-0005-0000-0000-0000437B0000}"/>
    <cellStyle name="20% - Accent5 4 4 3" xfId="805" xr:uid="{00000000-0005-0000-0000-000025030000}"/>
    <cellStyle name="20% - Accent5 4 4 3 2" xfId="31556" xr:uid="{00000000-0005-0000-0000-0000447B0000}"/>
    <cellStyle name="20% - Accent5 4 4 4" xfId="31557" xr:uid="{00000000-0005-0000-0000-0000457B0000}"/>
    <cellStyle name="20% - Accent5 4 5" xfId="806" xr:uid="{00000000-0005-0000-0000-000026030000}"/>
    <cellStyle name="20% - Accent5 4 5 2" xfId="807" xr:uid="{00000000-0005-0000-0000-000027030000}"/>
    <cellStyle name="20% - Accent5 4 5 2 2" xfId="31558" xr:uid="{00000000-0005-0000-0000-0000467B0000}"/>
    <cellStyle name="20% - Accent5 4 5 3" xfId="31559" xr:uid="{00000000-0005-0000-0000-0000477B0000}"/>
    <cellStyle name="20% - Accent5 4 6" xfId="808" xr:uid="{00000000-0005-0000-0000-000028030000}"/>
    <cellStyle name="20% - Accent5 4 6 2" xfId="31560" xr:uid="{00000000-0005-0000-0000-0000487B0000}"/>
    <cellStyle name="20% - Accent5 4 7" xfId="809" xr:uid="{00000000-0005-0000-0000-000029030000}"/>
    <cellStyle name="20% - Accent5 4 7 2" xfId="55335" xr:uid="{00000000-0005-0000-0000-000027D80000}"/>
    <cellStyle name="20% - Accent5 4 8" xfId="810" xr:uid="{00000000-0005-0000-0000-00002A030000}"/>
    <cellStyle name="20% - Accent5 4 8 2" xfId="55336" xr:uid="{00000000-0005-0000-0000-000028D80000}"/>
    <cellStyle name="20% - Accent5 4 9" xfId="55337" xr:uid="{00000000-0005-0000-0000-000029D80000}"/>
    <cellStyle name="20% - Accent5 5" xfId="811" xr:uid="{00000000-0005-0000-0000-00002B030000}"/>
    <cellStyle name="20% - Accent5 5 2" xfId="812" xr:uid="{00000000-0005-0000-0000-00002C030000}"/>
    <cellStyle name="20% - Accent5 5 2 2" xfId="813" xr:uid="{00000000-0005-0000-0000-00002D030000}"/>
    <cellStyle name="20% - Accent5 5 2 2 2" xfId="814" xr:uid="{00000000-0005-0000-0000-00002E030000}"/>
    <cellStyle name="20% - Accent5 5 2 2 2 2" xfId="815" xr:uid="{00000000-0005-0000-0000-00002F030000}"/>
    <cellStyle name="20% - Accent5 5 2 2 2 2 2" xfId="31561" xr:uid="{00000000-0005-0000-0000-0000497B0000}"/>
    <cellStyle name="20% - Accent5 5 2 2 2 3" xfId="31562" xr:uid="{00000000-0005-0000-0000-00004A7B0000}"/>
    <cellStyle name="20% - Accent5 5 2 2 3" xfId="816" xr:uid="{00000000-0005-0000-0000-000030030000}"/>
    <cellStyle name="20% - Accent5 5 2 2 3 2" xfId="31563" xr:uid="{00000000-0005-0000-0000-00004B7B0000}"/>
    <cellStyle name="20% - Accent5 5 2 2 4" xfId="31564" xr:uid="{00000000-0005-0000-0000-00004C7B0000}"/>
    <cellStyle name="20% - Accent5 5 2 3" xfId="817" xr:uid="{00000000-0005-0000-0000-000031030000}"/>
    <cellStyle name="20% - Accent5 5 2 3 2" xfId="818" xr:uid="{00000000-0005-0000-0000-000032030000}"/>
    <cellStyle name="20% - Accent5 5 2 3 2 2" xfId="31565" xr:uid="{00000000-0005-0000-0000-00004D7B0000}"/>
    <cellStyle name="20% - Accent5 5 2 3 3" xfId="31566" xr:uid="{00000000-0005-0000-0000-00004E7B0000}"/>
    <cellStyle name="20% - Accent5 5 2 4" xfId="819" xr:uid="{00000000-0005-0000-0000-000033030000}"/>
    <cellStyle name="20% - Accent5 5 2 4 2" xfId="31567" xr:uid="{00000000-0005-0000-0000-00004F7B0000}"/>
    <cellStyle name="20% - Accent5 5 2 5" xfId="31568" xr:uid="{00000000-0005-0000-0000-0000507B0000}"/>
    <cellStyle name="20% - Accent5 5 3" xfId="820" xr:uid="{00000000-0005-0000-0000-000034030000}"/>
    <cellStyle name="20% - Accent5 5 3 2" xfId="821" xr:uid="{00000000-0005-0000-0000-000035030000}"/>
    <cellStyle name="20% - Accent5 5 3 2 2" xfId="822" xr:uid="{00000000-0005-0000-0000-000036030000}"/>
    <cellStyle name="20% - Accent5 5 3 2 2 2" xfId="31569" xr:uid="{00000000-0005-0000-0000-0000517B0000}"/>
    <cellStyle name="20% - Accent5 5 3 2 3" xfId="31570" xr:uid="{00000000-0005-0000-0000-0000527B0000}"/>
    <cellStyle name="20% - Accent5 5 3 3" xfId="823" xr:uid="{00000000-0005-0000-0000-000037030000}"/>
    <cellStyle name="20% - Accent5 5 3 3 2" xfId="31571" xr:uid="{00000000-0005-0000-0000-0000537B0000}"/>
    <cellStyle name="20% - Accent5 5 3 4" xfId="31572" xr:uid="{00000000-0005-0000-0000-0000547B0000}"/>
    <cellStyle name="20% - Accent5 5 4" xfId="824" xr:uid="{00000000-0005-0000-0000-000038030000}"/>
    <cellStyle name="20% - Accent5 5 4 2" xfId="825" xr:uid="{00000000-0005-0000-0000-000039030000}"/>
    <cellStyle name="20% - Accent5 5 4 2 2" xfId="826" xr:uid="{00000000-0005-0000-0000-00003A030000}"/>
    <cellStyle name="20% - Accent5 5 4 2 2 2" xfId="31573" xr:uid="{00000000-0005-0000-0000-0000557B0000}"/>
    <cellStyle name="20% - Accent5 5 4 2 3" xfId="31574" xr:uid="{00000000-0005-0000-0000-0000567B0000}"/>
    <cellStyle name="20% - Accent5 5 4 3" xfId="827" xr:uid="{00000000-0005-0000-0000-00003B030000}"/>
    <cellStyle name="20% - Accent5 5 4 3 2" xfId="31575" xr:uid="{00000000-0005-0000-0000-0000577B0000}"/>
    <cellStyle name="20% - Accent5 5 4 4" xfId="31576" xr:uid="{00000000-0005-0000-0000-0000587B0000}"/>
    <cellStyle name="20% - Accent5 5 5" xfId="828" xr:uid="{00000000-0005-0000-0000-00003C030000}"/>
    <cellStyle name="20% - Accent5 5 5 2" xfId="829" xr:uid="{00000000-0005-0000-0000-00003D030000}"/>
    <cellStyle name="20% - Accent5 5 5 2 2" xfId="31577" xr:uid="{00000000-0005-0000-0000-0000597B0000}"/>
    <cellStyle name="20% - Accent5 5 5 3" xfId="31578" xr:uid="{00000000-0005-0000-0000-00005A7B0000}"/>
    <cellStyle name="20% - Accent5 5 6" xfId="830" xr:uid="{00000000-0005-0000-0000-00003E030000}"/>
    <cellStyle name="20% - Accent5 5 6 2" xfId="31579" xr:uid="{00000000-0005-0000-0000-00005B7B0000}"/>
    <cellStyle name="20% - Accent5 5 7" xfId="831" xr:uid="{00000000-0005-0000-0000-00003F030000}"/>
    <cellStyle name="20% - Accent5 5 7 2" xfId="55338" xr:uid="{00000000-0005-0000-0000-00002AD80000}"/>
    <cellStyle name="20% - Accent5 5 8" xfId="832" xr:uid="{00000000-0005-0000-0000-000040030000}"/>
    <cellStyle name="20% - Accent5 5 8 2" xfId="55339" xr:uid="{00000000-0005-0000-0000-00002BD80000}"/>
    <cellStyle name="20% - Accent5 5 9" xfId="55340" xr:uid="{00000000-0005-0000-0000-00002CD80000}"/>
    <cellStyle name="20% - Accent5 6" xfId="833" xr:uid="{00000000-0005-0000-0000-000041030000}"/>
    <cellStyle name="20% - Accent5 6 2" xfId="834" xr:uid="{00000000-0005-0000-0000-000042030000}"/>
    <cellStyle name="20% - Accent5 6 2 2" xfId="835" xr:uid="{00000000-0005-0000-0000-000043030000}"/>
    <cellStyle name="20% - Accent5 6 2 2 2" xfId="836" xr:uid="{00000000-0005-0000-0000-000044030000}"/>
    <cellStyle name="20% - Accent5 6 2 2 2 2" xfId="837" xr:uid="{00000000-0005-0000-0000-000045030000}"/>
    <cellStyle name="20% - Accent5 6 2 2 2 2 2" xfId="31580" xr:uid="{00000000-0005-0000-0000-00005C7B0000}"/>
    <cellStyle name="20% - Accent5 6 2 2 2 3" xfId="31581" xr:uid="{00000000-0005-0000-0000-00005D7B0000}"/>
    <cellStyle name="20% - Accent5 6 2 2 3" xfId="838" xr:uid="{00000000-0005-0000-0000-000046030000}"/>
    <cellStyle name="20% - Accent5 6 2 2 3 2" xfId="31582" xr:uid="{00000000-0005-0000-0000-00005E7B0000}"/>
    <cellStyle name="20% - Accent5 6 2 2 4" xfId="31583" xr:uid="{00000000-0005-0000-0000-00005F7B0000}"/>
    <cellStyle name="20% - Accent5 6 2 3" xfId="839" xr:uid="{00000000-0005-0000-0000-000047030000}"/>
    <cellStyle name="20% - Accent5 6 2 3 2" xfId="840" xr:uid="{00000000-0005-0000-0000-000048030000}"/>
    <cellStyle name="20% - Accent5 6 2 3 2 2" xfId="31584" xr:uid="{00000000-0005-0000-0000-0000607B0000}"/>
    <cellStyle name="20% - Accent5 6 2 3 3" xfId="31585" xr:uid="{00000000-0005-0000-0000-0000617B0000}"/>
    <cellStyle name="20% - Accent5 6 2 4" xfId="841" xr:uid="{00000000-0005-0000-0000-000049030000}"/>
    <cellStyle name="20% - Accent5 6 2 4 2" xfId="31586" xr:uid="{00000000-0005-0000-0000-0000627B0000}"/>
    <cellStyle name="20% - Accent5 6 2 5" xfId="31587" xr:uid="{00000000-0005-0000-0000-0000637B0000}"/>
    <cellStyle name="20% - Accent5 6 3" xfId="842" xr:uid="{00000000-0005-0000-0000-00004A030000}"/>
    <cellStyle name="20% - Accent5 6 3 2" xfId="843" xr:uid="{00000000-0005-0000-0000-00004B030000}"/>
    <cellStyle name="20% - Accent5 6 3 2 2" xfId="844" xr:uid="{00000000-0005-0000-0000-00004C030000}"/>
    <cellStyle name="20% - Accent5 6 3 2 2 2" xfId="31588" xr:uid="{00000000-0005-0000-0000-0000647B0000}"/>
    <cellStyle name="20% - Accent5 6 3 2 3" xfId="31589" xr:uid="{00000000-0005-0000-0000-0000657B0000}"/>
    <cellStyle name="20% - Accent5 6 3 3" xfId="845" xr:uid="{00000000-0005-0000-0000-00004D030000}"/>
    <cellStyle name="20% - Accent5 6 3 3 2" xfId="31590" xr:uid="{00000000-0005-0000-0000-0000667B0000}"/>
    <cellStyle name="20% - Accent5 6 3 4" xfId="31591" xr:uid="{00000000-0005-0000-0000-0000677B0000}"/>
    <cellStyle name="20% - Accent5 6 4" xfId="846" xr:uid="{00000000-0005-0000-0000-00004E030000}"/>
    <cellStyle name="20% - Accent5 6 4 2" xfId="847" xr:uid="{00000000-0005-0000-0000-00004F030000}"/>
    <cellStyle name="20% - Accent5 6 4 2 2" xfId="848" xr:uid="{00000000-0005-0000-0000-000050030000}"/>
    <cellStyle name="20% - Accent5 6 4 2 2 2" xfId="31592" xr:uid="{00000000-0005-0000-0000-0000687B0000}"/>
    <cellStyle name="20% - Accent5 6 4 2 3" xfId="31593" xr:uid="{00000000-0005-0000-0000-0000697B0000}"/>
    <cellStyle name="20% - Accent5 6 4 3" xfId="849" xr:uid="{00000000-0005-0000-0000-000051030000}"/>
    <cellStyle name="20% - Accent5 6 4 3 2" xfId="31594" xr:uid="{00000000-0005-0000-0000-00006A7B0000}"/>
    <cellStyle name="20% - Accent5 6 4 4" xfId="31595" xr:uid="{00000000-0005-0000-0000-00006B7B0000}"/>
    <cellStyle name="20% - Accent5 6 5" xfId="850" xr:uid="{00000000-0005-0000-0000-000052030000}"/>
    <cellStyle name="20% - Accent5 6 5 2" xfId="851" xr:uid="{00000000-0005-0000-0000-000053030000}"/>
    <cellStyle name="20% - Accent5 6 5 2 2" xfId="31596" xr:uid="{00000000-0005-0000-0000-00006C7B0000}"/>
    <cellStyle name="20% - Accent5 6 5 3" xfId="31597" xr:uid="{00000000-0005-0000-0000-00006D7B0000}"/>
    <cellStyle name="20% - Accent5 6 6" xfId="852" xr:uid="{00000000-0005-0000-0000-000054030000}"/>
    <cellStyle name="20% - Accent5 6 6 2" xfId="31598" xr:uid="{00000000-0005-0000-0000-00006E7B0000}"/>
    <cellStyle name="20% - Accent5 6 7" xfId="853" xr:uid="{00000000-0005-0000-0000-000055030000}"/>
    <cellStyle name="20% - Accent5 6 7 2" xfId="55341" xr:uid="{00000000-0005-0000-0000-00002DD80000}"/>
    <cellStyle name="20% - Accent5 6 8" xfId="854" xr:uid="{00000000-0005-0000-0000-000056030000}"/>
    <cellStyle name="20% - Accent5 6 8 2" xfId="55342" xr:uid="{00000000-0005-0000-0000-00002ED80000}"/>
    <cellStyle name="20% - Accent5 6 9" xfId="55343" xr:uid="{00000000-0005-0000-0000-00002FD80000}"/>
    <cellStyle name="20% - Accent5 7" xfId="855" xr:uid="{00000000-0005-0000-0000-000057030000}"/>
    <cellStyle name="20% - Accent5 7 2" xfId="856" xr:uid="{00000000-0005-0000-0000-000058030000}"/>
    <cellStyle name="20% - Accent5 7 2 2" xfId="857" xr:uid="{00000000-0005-0000-0000-000059030000}"/>
    <cellStyle name="20% - Accent5 7 2 2 2" xfId="31599" xr:uid="{00000000-0005-0000-0000-00006F7B0000}"/>
    <cellStyle name="20% - Accent5 7 2 3" xfId="31600" xr:uid="{00000000-0005-0000-0000-0000707B0000}"/>
    <cellStyle name="20% - Accent5 7 3" xfId="858" xr:uid="{00000000-0005-0000-0000-00005A030000}"/>
    <cellStyle name="20% - Accent5 7 3 2" xfId="31601" xr:uid="{00000000-0005-0000-0000-0000717B0000}"/>
    <cellStyle name="20% - Accent5 7 4" xfId="31602" xr:uid="{00000000-0005-0000-0000-0000727B0000}"/>
    <cellStyle name="20% - Accent5 7 5" xfId="55344" xr:uid="{00000000-0005-0000-0000-000030D80000}"/>
    <cellStyle name="20% - Accent5 8" xfId="859" xr:uid="{00000000-0005-0000-0000-00005B030000}"/>
    <cellStyle name="20% - Accent5 8 2" xfId="860" xr:uid="{00000000-0005-0000-0000-00005C030000}"/>
    <cellStyle name="20% - Accent5 8 2 2" xfId="861" xr:uid="{00000000-0005-0000-0000-00005D030000}"/>
    <cellStyle name="20% - Accent5 8 2 2 2" xfId="31603" xr:uid="{00000000-0005-0000-0000-0000737B0000}"/>
    <cellStyle name="20% - Accent5 8 2 3" xfId="31604" xr:uid="{00000000-0005-0000-0000-0000747B0000}"/>
    <cellStyle name="20% - Accent5 8 3" xfId="862" xr:uid="{00000000-0005-0000-0000-00005E030000}"/>
    <cellStyle name="20% - Accent5 8 3 2" xfId="31605" xr:uid="{00000000-0005-0000-0000-0000757B0000}"/>
    <cellStyle name="20% - Accent5 8 4" xfId="31606" xr:uid="{00000000-0005-0000-0000-0000767B0000}"/>
    <cellStyle name="20% - Accent5 8 5" xfId="55345" xr:uid="{00000000-0005-0000-0000-000031D80000}"/>
    <cellStyle name="20% - Accent5 9" xfId="863" xr:uid="{00000000-0005-0000-0000-00005F030000}"/>
    <cellStyle name="20% - Accent5 9 2" xfId="864" xr:uid="{00000000-0005-0000-0000-000060030000}"/>
    <cellStyle name="20% - Accent5 9 2 2" xfId="865" xr:uid="{00000000-0005-0000-0000-000061030000}"/>
    <cellStyle name="20% - Accent5 9 2 2 2" xfId="31607" xr:uid="{00000000-0005-0000-0000-0000777B0000}"/>
    <cellStyle name="20% - Accent5 9 2 3" xfId="31608" xr:uid="{00000000-0005-0000-0000-0000787B0000}"/>
    <cellStyle name="20% - Accent5 9 3" xfId="866" xr:uid="{00000000-0005-0000-0000-000062030000}"/>
    <cellStyle name="20% - Accent5 9 3 2" xfId="31609" xr:uid="{00000000-0005-0000-0000-0000797B0000}"/>
    <cellStyle name="20% - Accent5 9 4" xfId="31610" xr:uid="{00000000-0005-0000-0000-00007A7B0000}"/>
    <cellStyle name="20% - Accent5 9 5" xfId="55346" xr:uid="{00000000-0005-0000-0000-000032D80000}"/>
    <cellStyle name="20% - Accent6 10" xfId="867" xr:uid="{00000000-0005-0000-0000-000063030000}"/>
    <cellStyle name="20% - Accent6 10 2" xfId="868" xr:uid="{00000000-0005-0000-0000-000064030000}"/>
    <cellStyle name="20% - Accent6 10 2 2" xfId="869" xr:uid="{00000000-0005-0000-0000-000065030000}"/>
    <cellStyle name="20% - Accent6 10 2 2 2" xfId="31611" xr:uid="{00000000-0005-0000-0000-00007B7B0000}"/>
    <cellStyle name="20% - Accent6 10 2 3" xfId="31612" xr:uid="{00000000-0005-0000-0000-00007C7B0000}"/>
    <cellStyle name="20% - Accent6 10 3" xfId="870" xr:uid="{00000000-0005-0000-0000-000066030000}"/>
    <cellStyle name="20% - Accent6 10 3 2" xfId="31613" xr:uid="{00000000-0005-0000-0000-00007D7B0000}"/>
    <cellStyle name="20% - Accent6 10 4" xfId="31614" xr:uid="{00000000-0005-0000-0000-00007E7B0000}"/>
    <cellStyle name="20% - Accent6 10 5" xfId="55347" xr:uid="{00000000-0005-0000-0000-000033D80000}"/>
    <cellStyle name="20% - Accent6 11" xfId="871" xr:uid="{00000000-0005-0000-0000-000067030000}"/>
    <cellStyle name="20% - Accent6 11 2" xfId="872" xr:uid="{00000000-0005-0000-0000-000068030000}"/>
    <cellStyle name="20% - Accent6 11 2 2" xfId="873" xr:uid="{00000000-0005-0000-0000-000069030000}"/>
    <cellStyle name="20% - Accent6 11 2 2 2" xfId="31615" xr:uid="{00000000-0005-0000-0000-00007F7B0000}"/>
    <cellStyle name="20% - Accent6 11 2 3" xfId="31616" xr:uid="{00000000-0005-0000-0000-0000807B0000}"/>
    <cellStyle name="20% - Accent6 11 3" xfId="874" xr:uid="{00000000-0005-0000-0000-00006A030000}"/>
    <cellStyle name="20% - Accent6 11 3 2" xfId="31617" xr:uid="{00000000-0005-0000-0000-0000817B0000}"/>
    <cellStyle name="20% - Accent6 11 4" xfId="31618" xr:uid="{00000000-0005-0000-0000-0000827B0000}"/>
    <cellStyle name="20% - Accent6 11 5" xfId="55348" xr:uid="{00000000-0005-0000-0000-000034D80000}"/>
    <cellStyle name="20% - Accent6 12" xfId="875" xr:uid="{00000000-0005-0000-0000-00006B030000}"/>
    <cellStyle name="20% - Accent6 12 2" xfId="876" xr:uid="{00000000-0005-0000-0000-00006C030000}"/>
    <cellStyle name="20% - Accent6 12 2 2" xfId="877" xr:uid="{00000000-0005-0000-0000-00006D030000}"/>
    <cellStyle name="20% - Accent6 12 2 2 2" xfId="31619" xr:uid="{00000000-0005-0000-0000-0000837B0000}"/>
    <cellStyle name="20% - Accent6 12 2 3" xfId="31620" xr:uid="{00000000-0005-0000-0000-0000847B0000}"/>
    <cellStyle name="20% - Accent6 12 3" xfId="878" xr:uid="{00000000-0005-0000-0000-00006E030000}"/>
    <cellStyle name="20% - Accent6 12 3 2" xfId="31621" xr:uid="{00000000-0005-0000-0000-0000857B0000}"/>
    <cellStyle name="20% - Accent6 12 4" xfId="31622" xr:uid="{00000000-0005-0000-0000-0000867B0000}"/>
    <cellStyle name="20% - Accent6 12 5" xfId="55349" xr:uid="{00000000-0005-0000-0000-000035D80000}"/>
    <cellStyle name="20% - Accent6 13" xfId="879" xr:uid="{00000000-0005-0000-0000-00006F030000}"/>
    <cellStyle name="20% - Accent6 13 2" xfId="880" xr:uid="{00000000-0005-0000-0000-000070030000}"/>
    <cellStyle name="20% - Accent6 13 2 2" xfId="881" xr:uid="{00000000-0005-0000-0000-000071030000}"/>
    <cellStyle name="20% - Accent6 13 2 2 2" xfId="31623" xr:uid="{00000000-0005-0000-0000-0000877B0000}"/>
    <cellStyle name="20% - Accent6 13 2 3" xfId="31624" xr:uid="{00000000-0005-0000-0000-0000887B0000}"/>
    <cellStyle name="20% - Accent6 13 3" xfId="882" xr:uid="{00000000-0005-0000-0000-000072030000}"/>
    <cellStyle name="20% - Accent6 13 3 2" xfId="31625" xr:uid="{00000000-0005-0000-0000-0000897B0000}"/>
    <cellStyle name="20% - Accent6 13 4" xfId="31626" xr:uid="{00000000-0005-0000-0000-00008A7B0000}"/>
    <cellStyle name="20% - Accent6 13 5" xfId="55350" xr:uid="{00000000-0005-0000-0000-000036D80000}"/>
    <cellStyle name="20% - Accent6 14" xfId="883" xr:uid="{00000000-0005-0000-0000-000073030000}"/>
    <cellStyle name="20% - Accent6 14 2" xfId="884" xr:uid="{00000000-0005-0000-0000-000074030000}"/>
    <cellStyle name="20% - Accent6 14 2 2" xfId="885" xr:uid="{00000000-0005-0000-0000-000075030000}"/>
    <cellStyle name="20% - Accent6 14 2 2 2" xfId="31627" xr:uid="{00000000-0005-0000-0000-00008B7B0000}"/>
    <cellStyle name="20% - Accent6 14 2 3" xfId="31628" xr:uid="{00000000-0005-0000-0000-00008C7B0000}"/>
    <cellStyle name="20% - Accent6 14 3" xfId="886" xr:uid="{00000000-0005-0000-0000-000076030000}"/>
    <cellStyle name="20% - Accent6 14 3 2" xfId="31629" xr:uid="{00000000-0005-0000-0000-00008D7B0000}"/>
    <cellStyle name="20% - Accent6 14 4" xfId="31630" xr:uid="{00000000-0005-0000-0000-00008E7B0000}"/>
    <cellStyle name="20% - Accent6 14 5" xfId="55351" xr:uid="{00000000-0005-0000-0000-000037D80000}"/>
    <cellStyle name="20% - Accent6 15" xfId="887" xr:uid="{00000000-0005-0000-0000-000077030000}"/>
    <cellStyle name="20% - Accent6 15 2" xfId="888" xr:uid="{00000000-0005-0000-0000-000078030000}"/>
    <cellStyle name="20% - Accent6 15 2 2" xfId="889" xr:uid="{00000000-0005-0000-0000-000079030000}"/>
    <cellStyle name="20% - Accent6 15 2 2 2" xfId="31631" xr:uid="{00000000-0005-0000-0000-00008F7B0000}"/>
    <cellStyle name="20% - Accent6 15 2 3" xfId="31632" xr:uid="{00000000-0005-0000-0000-0000907B0000}"/>
    <cellStyle name="20% - Accent6 15 3" xfId="890" xr:uid="{00000000-0005-0000-0000-00007A030000}"/>
    <cellStyle name="20% - Accent6 15 3 2" xfId="31633" xr:uid="{00000000-0005-0000-0000-0000917B0000}"/>
    <cellStyle name="20% - Accent6 15 4" xfId="31634" xr:uid="{00000000-0005-0000-0000-0000927B0000}"/>
    <cellStyle name="20% - Accent6 15 5" xfId="55352" xr:uid="{00000000-0005-0000-0000-000038D80000}"/>
    <cellStyle name="20% - Accent6 16" xfId="891" xr:uid="{00000000-0005-0000-0000-00007B030000}"/>
    <cellStyle name="20% - Accent6 16 2" xfId="892" xr:uid="{00000000-0005-0000-0000-00007C030000}"/>
    <cellStyle name="20% - Accent6 16 2 2" xfId="893" xr:uid="{00000000-0005-0000-0000-00007D030000}"/>
    <cellStyle name="20% - Accent6 16 2 2 2" xfId="31635" xr:uid="{00000000-0005-0000-0000-0000937B0000}"/>
    <cellStyle name="20% - Accent6 16 2 3" xfId="31636" xr:uid="{00000000-0005-0000-0000-0000947B0000}"/>
    <cellStyle name="20% - Accent6 16 3" xfId="894" xr:uid="{00000000-0005-0000-0000-00007E030000}"/>
    <cellStyle name="20% - Accent6 16 3 2" xfId="31637" xr:uid="{00000000-0005-0000-0000-0000957B0000}"/>
    <cellStyle name="20% - Accent6 16 4" xfId="31638" xr:uid="{00000000-0005-0000-0000-0000967B0000}"/>
    <cellStyle name="20% - Accent6 16 5" xfId="55353" xr:uid="{00000000-0005-0000-0000-000039D80000}"/>
    <cellStyle name="20% - Accent6 17" xfId="895" xr:uid="{00000000-0005-0000-0000-00007F030000}"/>
    <cellStyle name="20% - Accent6 17 2" xfId="896" xr:uid="{00000000-0005-0000-0000-000080030000}"/>
    <cellStyle name="20% - Accent6 17 2 2" xfId="897" xr:uid="{00000000-0005-0000-0000-000081030000}"/>
    <cellStyle name="20% - Accent6 17 2 2 2" xfId="31639" xr:uid="{00000000-0005-0000-0000-0000977B0000}"/>
    <cellStyle name="20% - Accent6 17 2 3" xfId="31640" xr:uid="{00000000-0005-0000-0000-0000987B0000}"/>
    <cellStyle name="20% - Accent6 17 3" xfId="898" xr:uid="{00000000-0005-0000-0000-000082030000}"/>
    <cellStyle name="20% - Accent6 17 3 2" xfId="31641" xr:uid="{00000000-0005-0000-0000-0000997B0000}"/>
    <cellStyle name="20% - Accent6 17 4" xfId="31642" xr:uid="{00000000-0005-0000-0000-00009A7B0000}"/>
    <cellStyle name="20% - Accent6 17 5" xfId="55354" xr:uid="{00000000-0005-0000-0000-00003AD80000}"/>
    <cellStyle name="20% - Accent6 18" xfId="899" xr:uid="{00000000-0005-0000-0000-000083030000}"/>
    <cellStyle name="20% - Accent6 18 2" xfId="900" xr:uid="{00000000-0005-0000-0000-000084030000}"/>
    <cellStyle name="20% - Accent6 18 2 2" xfId="901" xr:uid="{00000000-0005-0000-0000-000085030000}"/>
    <cellStyle name="20% - Accent6 18 2 2 2" xfId="31643" xr:uid="{00000000-0005-0000-0000-00009B7B0000}"/>
    <cellStyle name="20% - Accent6 18 2 3" xfId="31644" xr:uid="{00000000-0005-0000-0000-00009C7B0000}"/>
    <cellStyle name="20% - Accent6 18 3" xfId="902" xr:uid="{00000000-0005-0000-0000-000086030000}"/>
    <cellStyle name="20% - Accent6 18 3 2" xfId="31645" xr:uid="{00000000-0005-0000-0000-00009D7B0000}"/>
    <cellStyle name="20% - Accent6 18 4" xfId="31646" xr:uid="{00000000-0005-0000-0000-00009E7B0000}"/>
    <cellStyle name="20% - Accent6 18 5" xfId="55355" xr:uid="{00000000-0005-0000-0000-00003BD80000}"/>
    <cellStyle name="20% - Accent6 19" xfId="903" xr:uid="{00000000-0005-0000-0000-000087030000}"/>
    <cellStyle name="20% - Accent6 19 2" xfId="904" xr:uid="{00000000-0005-0000-0000-000088030000}"/>
    <cellStyle name="20% - Accent6 19 2 2" xfId="31647" xr:uid="{00000000-0005-0000-0000-00009F7B0000}"/>
    <cellStyle name="20% - Accent6 19 3" xfId="31648" xr:uid="{00000000-0005-0000-0000-0000A07B0000}"/>
    <cellStyle name="20% - Accent6 19 4" xfId="55356" xr:uid="{00000000-0005-0000-0000-00003CD80000}"/>
    <cellStyle name="20% - Accent6 2" xfId="905" xr:uid="{00000000-0005-0000-0000-000089030000}"/>
    <cellStyle name="20% - Accent6 2 10" xfId="906" xr:uid="{00000000-0005-0000-0000-00008A030000}"/>
    <cellStyle name="20% - Accent6 2 10 2" xfId="55357" xr:uid="{00000000-0005-0000-0000-00003DD80000}"/>
    <cellStyle name="20% - Accent6 2 11" xfId="907" xr:uid="{00000000-0005-0000-0000-00008B030000}"/>
    <cellStyle name="20% - Accent6 2 11 2" xfId="55358" xr:uid="{00000000-0005-0000-0000-00003ED80000}"/>
    <cellStyle name="20% - Accent6 2 12" xfId="55359" xr:uid="{00000000-0005-0000-0000-00003FD80000}"/>
    <cellStyle name="20% - Accent6 2 2" xfId="908" xr:uid="{00000000-0005-0000-0000-00008C030000}"/>
    <cellStyle name="20% - Accent6 2 2 2" xfId="909" xr:uid="{00000000-0005-0000-0000-00008D030000}"/>
    <cellStyle name="20% - Accent6 2 2 2 2" xfId="910" xr:uid="{00000000-0005-0000-0000-00008E030000}"/>
    <cellStyle name="20% - Accent6 2 2 2 2 2" xfId="911" xr:uid="{00000000-0005-0000-0000-00008F030000}"/>
    <cellStyle name="20% - Accent6 2 2 2 2 2 2" xfId="31649" xr:uid="{00000000-0005-0000-0000-0000A17B0000}"/>
    <cellStyle name="20% - Accent6 2 2 2 2 3" xfId="31650" xr:uid="{00000000-0005-0000-0000-0000A27B0000}"/>
    <cellStyle name="20% - Accent6 2 2 2 3" xfId="912" xr:uid="{00000000-0005-0000-0000-000090030000}"/>
    <cellStyle name="20% - Accent6 2 2 2 3 2" xfId="31651" xr:uid="{00000000-0005-0000-0000-0000A37B0000}"/>
    <cellStyle name="20% - Accent6 2 2 2 4" xfId="31652" xr:uid="{00000000-0005-0000-0000-0000A47B0000}"/>
    <cellStyle name="20% - Accent6 2 2 3" xfId="913" xr:uid="{00000000-0005-0000-0000-000091030000}"/>
    <cellStyle name="20% - Accent6 2 2 3 2" xfId="914" xr:uid="{00000000-0005-0000-0000-000092030000}"/>
    <cellStyle name="20% - Accent6 2 2 3 2 2" xfId="31653" xr:uid="{00000000-0005-0000-0000-0000A57B0000}"/>
    <cellStyle name="20% - Accent6 2 2 3 3" xfId="31654" xr:uid="{00000000-0005-0000-0000-0000A67B0000}"/>
    <cellStyle name="20% - Accent6 2 2 4" xfId="915" xr:uid="{00000000-0005-0000-0000-000093030000}"/>
    <cellStyle name="20% - Accent6 2 2 4 2" xfId="31655" xr:uid="{00000000-0005-0000-0000-0000A77B0000}"/>
    <cellStyle name="20% - Accent6 2 2 5" xfId="31656" xr:uid="{00000000-0005-0000-0000-0000A87B0000}"/>
    <cellStyle name="20% - Accent6 2 2 6" xfId="55360" xr:uid="{00000000-0005-0000-0000-000040D80000}"/>
    <cellStyle name="20% - Accent6 2 3" xfId="916" xr:uid="{00000000-0005-0000-0000-000094030000}"/>
    <cellStyle name="20% - Accent6 2 3 2" xfId="917" xr:uid="{00000000-0005-0000-0000-000095030000}"/>
    <cellStyle name="20% - Accent6 2 3 2 2" xfId="918" xr:uid="{00000000-0005-0000-0000-000096030000}"/>
    <cellStyle name="20% - Accent6 2 3 2 2 2" xfId="31657" xr:uid="{00000000-0005-0000-0000-0000A97B0000}"/>
    <cellStyle name="20% - Accent6 2 3 2 3" xfId="31658" xr:uid="{00000000-0005-0000-0000-0000AA7B0000}"/>
    <cellStyle name="20% - Accent6 2 3 3" xfId="919" xr:uid="{00000000-0005-0000-0000-000097030000}"/>
    <cellStyle name="20% - Accent6 2 3 3 2" xfId="31659" xr:uid="{00000000-0005-0000-0000-0000AB7B0000}"/>
    <cellStyle name="20% - Accent6 2 3 4" xfId="31660" xr:uid="{00000000-0005-0000-0000-0000AC7B0000}"/>
    <cellStyle name="20% - Accent6 2 3 5" xfId="55361" xr:uid="{00000000-0005-0000-0000-000041D80000}"/>
    <cellStyle name="20% - Accent6 2 4" xfId="920" xr:uid="{00000000-0005-0000-0000-000098030000}"/>
    <cellStyle name="20% - Accent6 2 4 2" xfId="921" xr:uid="{00000000-0005-0000-0000-000099030000}"/>
    <cellStyle name="20% - Accent6 2 4 2 2" xfId="922" xr:uid="{00000000-0005-0000-0000-00009A030000}"/>
    <cellStyle name="20% - Accent6 2 4 2 2 2" xfId="31661" xr:uid="{00000000-0005-0000-0000-0000AD7B0000}"/>
    <cellStyle name="20% - Accent6 2 4 2 3" xfId="31662" xr:uid="{00000000-0005-0000-0000-0000AE7B0000}"/>
    <cellStyle name="20% - Accent6 2 4 3" xfId="923" xr:uid="{00000000-0005-0000-0000-00009B030000}"/>
    <cellStyle name="20% - Accent6 2 4 3 2" xfId="31663" xr:uid="{00000000-0005-0000-0000-0000AF7B0000}"/>
    <cellStyle name="20% - Accent6 2 4 4" xfId="31664" xr:uid="{00000000-0005-0000-0000-0000B07B0000}"/>
    <cellStyle name="20% - Accent6 2 4 5" xfId="55362" xr:uid="{00000000-0005-0000-0000-000042D80000}"/>
    <cellStyle name="20% - Accent6 2 5" xfId="924" xr:uid="{00000000-0005-0000-0000-00009C030000}"/>
    <cellStyle name="20% - Accent6 2 6" xfId="925" xr:uid="{00000000-0005-0000-0000-00009D030000}"/>
    <cellStyle name="20% - Accent6 2 7" xfId="926" xr:uid="{00000000-0005-0000-0000-00009E030000}"/>
    <cellStyle name="20% - Accent6 2 8" xfId="927" xr:uid="{00000000-0005-0000-0000-00009F030000}"/>
    <cellStyle name="20% - Accent6 2 8 2" xfId="928" xr:uid="{00000000-0005-0000-0000-0000A0030000}"/>
    <cellStyle name="20% - Accent6 2 8 2 2" xfId="31665" xr:uid="{00000000-0005-0000-0000-0000B17B0000}"/>
    <cellStyle name="20% - Accent6 2 8 3" xfId="31666" xr:uid="{00000000-0005-0000-0000-0000B27B0000}"/>
    <cellStyle name="20% - Accent6 2 9" xfId="929" xr:uid="{00000000-0005-0000-0000-0000A1030000}"/>
    <cellStyle name="20% - Accent6 2 9 2" xfId="31667" xr:uid="{00000000-0005-0000-0000-0000B37B0000}"/>
    <cellStyle name="20% - Accent6 20" xfId="930" xr:uid="{00000000-0005-0000-0000-0000A2030000}"/>
    <cellStyle name="20% - Accent6 20 2" xfId="931" xr:uid="{00000000-0005-0000-0000-0000A3030000}"/>
    <cellStyle name="20% - Accent6 20 2 2" xfId="31668" xr:uid="{00000000-0005-0000-0000-0000B47B0000}"/>
    <cellStyle name="20% - Accent6 20 3" xfId="31669" xr:uid="{00000000-0005-0000-0000-0000B57B0000}"/>
    <cellStyle name="20% - Accent6 20 4" xfId="55363" xr:uid="{00000000-0005-0000-0000-000043D80000}"/>
    <cellStyle name="20% - Accent6 21" xfId="932" xr:uid="{00000000-0005-0000-0000-0000A4030000}"/>
    <cellStyle name="20% - Accent6 21 2" xfId="31670" xr:uid="{00000000-0005-0000-0000-0000B67B0000}"/>
    <cellStyle name="20% - Accent6 22" xfId="933" xr:uid="{00000000-0005-0000-0000-0000A5030000}"/>
    <cellStyle name="20% - Accent6 22 2" xfId="31671" xr:uid="{00000000-0005-0000-0000-0000B77B0000}"/>
    <cellStyle name="20% - Accent6 23" xfId="31672" xr:uid="{00000000-0005-0000-0000-0000B87B0000}"/>
    <cellStyle name="20% - Accent6 23 2" xfId="31673" xr:uid="{00000000-0005-0000-0000-0000B97B0000}"/>
    <cellStyle name="20% - Accent6 24" xfId="31674" xr:uid="{00000000-0005-0000-0000-0000BA7B0000}"/>
    <cellStyle name="20% - Accent6 24 2" xfId="31675" xr:uid="{00000000-0005-0000-0000-0000BB7B0000}"/>
    <cellStyle name="20% - Accent6 25" xfId="31676" xr:uid="{00000000-0005-0000-0000-0000BC7B0000}"/>
    <cellStyle name="20% - Accent6 25 2" xfId="31677" xr:uid="{00000000-0005-0000-0000-0000BD7B0000}"/>
    <cellStyle name="20% - Accent6 26" xfId="31678" xr:uid="{00000000-0005-0000-0000-0000BE7B0000}"/>
    <cellStyle name="20% - Accent6 26 2" xfId="31679" xr:uid="{00000000-0005-0000-0000-0000BF7B0000}"/>
    <cellStyle name="20% - Accent6 27" xfId="31680" xr:uid="{00000000-0005-0000-0000-0000C07B0000}"/>
    <cellStyle name="20% - Accent6 28" xfId="55364" xr:uid="{00000000-0005-0000-0000-000044D80000}"/>
    <cellStyle name="20% - Accent6 29" xfId="55365" xr:uid="{00000000-0005-0000-0000-000045D80000}"/>
    <cellStyle name="20% - Accent6 3" xfId="934" xr:uid="{00000000-0005-0000-0000-0000A6030000}"/>
    <cellStyle name="20% - Accent6 3 2" xfId="935" xr:uid="{00000000-0005-0000-0000-0000A7030000}"/>
    <cellStyle name="20% - Accent6 3 2 2" xfId="936" xr:uid="{00000000-0005-0000-0000-0000A8030000}"/>
    <cellStyle name="20% - Accent6 3 2 2 2" xfId="937" xr:uid="{00000000-0005-0000-0000-0000A9030000}"/>
    <cellStyle name="20% - Accent6 3 2 2 2 2" xfId="938" xr:uid="{00000000-0005-0000-0000-0000AA030000}"/>
    <cellStyle name="20% - Accent6 3 2 2 2 2 2" xfId="31681" xr:uid="{00000000-0005-0000-0000-0000C17B0000}"/>
    <cellStyle name="20% - Accent6 3 2 2 2 3" xfId="31682" xr:uid="{00000000-0005-0000-0000-0000C27B0000}"/>
    <cellStyle name="20% - Accent6 3 2 2 3" xfId="939" xr:uid="{00000000-0005-0000-0000-0000AB030000}"/>
    <cellStyle name="20% - Accent6 3 2 2 3 2" xfId="31683" xr:uid="{00000000-0005-0000-0000-0000C37B0000}"/>
    <cellStyle name="20% - Accent6 3 2 2 4" xfId="31684" xr:uid="{00000000-0005-0000-0000-0000C47B0000}"/>
    <cellStyle name="20% - Accent6 3 2 3" xfId="940" xr:uid="{00000000-0005-0000-0000-0000AC030000}"/>
    <cellStyle name="20% - Accent6 3 2 3 2" xfId="941" xr:uid="{00000000-0005-0000-0000-0000AD030000}"/>
    <cellStyle name="20% - Accent6 3 2 3 2 2" xfId="31685" xr:uid="{00000000-0005-0000-0000-0000C57B0000}"/>
    <cellStyle name="20% - Accent6 3 2 3 3" xfId="31686" xr:uid="{00000000-0005-0000-0000-0000C67B0000}"/>
    <cellStyle name="20% - Accent6 3 2 4" xfId="942" xr:uid="{00000000-0005-0000-0000-0000AE030000}"/>
    <cellStyle name="20% - Accent6 3 2 4 2" xfId="31687" xr:uid="{00000000-0005-0000-0000-0000C77B0000}"/>
    <cellStyle name="20% - Accent6 3 2 5" xfId="31688" xr:uid="{00000000-0005-0000-0000-0000C87B0000}"/>
    <cellStyle name="20% - Accent6 3 3" xfId="943" xr:uid="{00000000-0005-0000-0000-0000AF030000}"/>
    <cellStyle name="20% - Accent6 3 3 2" xfId="944" xr:uid="{00000000-0005-0000-0000-0000B0030000}"/>
    <cellStyle name="20% - Accent6 3 3 2 2" xfId="945" xr:uid="{00000000-0005-0000-0000-0000B1030000}"/>
    <cellStyle name="20% - Accent6 3 3 2 2 2" xfId="31689" xr:uid="{00000000-0005-0000-0000-0000C97B0000}"/>
    <cellStyle name="20% - Accent6 3 3 2 3" xfId="31690" xr:uid="{00000000-0005-0000-0000-0000CA7B0000}"/>
    <cellStyle name="20% - Accent6 3 3 3" xfId="946" xr:uid="{00000000-0005-0000-0000-0000B2030000}"/>
    <cellStyle name="20% - Accent6 3 3 3 2" xfId="31691" xr:uid="{00000000-0005-0000-0000-0000CB7B0000}"/>
    <cellStyle name="20% - Accent6 3 3 4" xfId="31692" xr:uid="{00000000-0005-0000-0000-0000CC7B0000}"/>
    <cellStyle name="20% - Accent6 3 4" xfId="947" xr:uid="{00000000-0005-0000-0000-0000B3030000}"/>
    <cellStyle name="20% - Accent6 3 4 2" xfId="948" xr:uid="{00000000-0005-0000-0000-0000B4030000}"/>
    <cellStyle name="20% - Accent6 3 4 2 2" xfId="949" xr:uid="{00000000-0005-0000-0000-0000B5030000}"/>
    <cellStyle name="20% - Accent6 3 4 2 2 2" xfId="31693" xr:uid="{00000000-0005-0000-0000-0000CD7B0000}"/>
    <cellStyle name="20% - Accent6 3 4 2 3" xfId="31694" xr:uid="{00000000-0005-0000-0000-0000CE7B0000}"/>
    <cellStyle name="20% - Accent6 3 4 3" xfId="950" xr:uid="{00000000-0005-0000-0000-0000B6030000}"/>
    <cellStyle name="20% - Accent6 3 4 3 2" xfId="31695" xr:uid="{00000000-0005-0000-0000-0000CF7B0000}"/>
    <cellStyle name="20% - Accent6 3 4 4" xfId="31696" xr:uid="{00000000-0005-0000-0000-0000D07B0000}"/>
    <cellStyle name="20% - Accent6 3 5" xfId="951" xr:uid="{00000000-0005-0000-0000-0000B7030000}"/>
    <cellStyle name="20% - Accent6 3 5 2" xfId="952" xr:uid="{00000000-0005-0000-0000-0000B8030000}"/>
    <cellStyle name="20% - Accent6 3 5 2 2" xfId="31697" xr:uid="{00000000-0005-0000-0000-0000D17B0000}"/>
    <cellStyle name="20% - Accent6 3 5 3" xfId="31698" xr:uid="{00000000-0005-0000-0000-0000D27B0000}"/>
    <cellStyle name="20% - Accent6 3 6" xfId="953" xr:uid="{00000000-0005-0000-0000-0000B9030000}"/>
    <cellStyle name="20% - Accent6 3 6 2" xfId="31699" xr:uid="{00000000-0005-0000-0000-0000D37B0000}"/>
    <cellStyle name="20% - Accent6 3 7" xfId="954" xr:uid="{00000000-0005-0000-0000-0000BA030000}"/>
    <cellStyle name="20% - Accent6 3 7 2" xfId="55366" xr:uid="{00000000-0005-0000-0000-000046D80000}"/>
    <cellStyle name="20% - Accent6 3 8" xfId="955" xr:uid="{00000000-0005-0000-0000-0000BB030000}"/>
    <cellStyle name="20% - Accent6 3 8 2" xfId="55367" xr:uid="{00000000-0005-0000-0000-000047D80000}"/>
    <cellStyle name="20% - Accent6 3 9" xfId="55368" xr:uid="{00000000-0005-0000-0000-000048D80000}"/>
    <cellStyle name="20% - Accent6 30" xfId="1039" xr:uid="{00000000-0005-0000-0000-00000F040000}"/>
    <cellStyle name="20% - Accent6 4" xfId="956" xr:uid="{00000000-0005-0000-0000-0000BC030000}"/>
    <cellStyle name="20% - Accent6 4 2" xfId="957" xr:uid="{00000000-0005-0000-0000-0000BD030000}"/>
    <cellStyle name="20% - Accent6 4 2 2" xfId="958" xr:uid="{00000000-0005-0000-0000-0000BE030000}"/>
    <cellStyle name="20% - Accent6 4 2 2 2" xfId="959" xr:uid="{00000000-0005-0000-0000-0000BF030000}"/>
    <cellStyle name="20% - Accent6 4 2 2 2 2" xfId="960" xr:uid="{00000000-0005-0000-0000-0000C0030000}"/>
    <cellStyle name="20% - Accent6 4 2 2 2 2 2" xfId="31700" xr:uid="{00000000-0005-0000-0000-0000D47B0000}"/>
    <cellStyle name="20% - Accent6 4 2 2 2 3" xfId="31701" xr:uid="{00000000-0005-0000-0000-0000D57B0000}"/>
    <cellStyle name="20% - Accent6 4 2 2 3" xfId="961" xr:uid="{00000000-0005-0000-0000-0000C1030000}"/>
    <cellStyle name="20% - Accent6 4 2 2 3 2" xfId="31702" xr:uid="{00000000-0005-0000-0000-0000D67B0000}"/>
    <cellStyle name="20% - Accent6 4 2 2 4" xfId="31703" xr:uid="{00000000-0005-0000-0000-0000D77B0000}"/>
    <cellStyle name="20% - Accent6 4 2 3" xfId="962" xr:uid="{00000000-0005-0000-0000-0000C2030000}"/>
    <cellStyle name="20% - Accent6 4 2 3 2" xfId="963" xr:uid="{00000000-0005-0000-0000-0000C3030000}"/>
    <cellStyle name="20% - Accent6 4 2 3 2 2" xfId="31704" xr:uid="{00000000-0005-0000-0000-0000D87B0000}"/>
    <cellStyle name="20% - Accent6 4 2 3 3" xfId="31705" xr:uid="{00000000-0005-0000-0000-0000D97B0000}"/>
    <cellStyle name="20% - Accent6 4 2 4" xfId="964" xr:uid="{00000000-0005-0000-0000-0000C4030000}"/>
    <cellStyle name="20% - Accent6 4 2 4 2" xfId="31706" xr:uid="{00000000-0005-0000-0000-0000DA7B0000}"/>
    <cellStyle name="20% - Accent6 4 2 5" xfId="31707" xr:uid="{00000000-0005-0000-0000-0000DB7B0000}"/>
    <cellStyle name="20% - Accent6 4 3" xfId="965" xr:uid="{00000000-0005-0000-0000-0000C5030000}"/>
    <cellStyle name="20% - Accent6 4 3 2" xfId="966" xr:uid="{00000000-0005-0000-0000-0000C6030000}"/>
    <cellStyle name="20% - Accent6 4 3 2 2" xfId="967" xr:uid="{00000000-0005-0000-0000-0000C7030000}"/>
    <cellStyle name="20% - Accent6 4 3 2 2 2" xfId="31708" xr:uid="{00000000-0005-0000-0000-0000DC7B0000}"/>
    <cellStyle name="20% - Accent6 4 3 2 3" xfId="31709" xr:uid="{00000000-0005-0000-0000-0000DD7B0000}"/>
    <cellStyle name="20% - Accent6 4 3 3" xfId="968" xr:uid="{00000000-0005-0000-0000-0000C8030000}"/>
    <cellStyle name="20% - Accent6 4 3 3 2" xfId="31710" xr:uid="{00000000-0005-0000-0000-0000DE7B0000}"/>
    <cellStyle name="20% - Accent6 4 3 4" xfId="31711" xr:uid="{00000000-0005-0000-0000-0000DF7B0000}"/>
    <cellStyle name="20% - Accent6 4 4" xfId="969" xr:uid="{00000000-0005-0000-0000-0000C9030000}"/>
    <cellStyle name="20% - Accent6 4 4 2" xfId="970" xr:uid="{00000000-0005-0000-0000-0000CA030000}"/>
    <cellStyle name="20% - Accent6 4 4 2 2" xfId="971" xr:uid="{00000000-0005-0000-0000-0000CB030000}"/>
    <cellStyle name="20% - Accent6 4 4 2 2 2" xfId="31712" xr:uid="{00000000-0005-0000-0000-0000E07B0000}"/>
    <cellStyle name="20% - Accent6 4 4 2 3" xfId="31713" xr:uid="{00000000-0005-0000-0000-0000E17B0000}"/>
    <cellStyle name="20% - Accent6 4 4 3" xfId="972" xr:uid="{00000000-0005-0000-0000-0000CC030000}"/>
    <cellStyle name="20% - Accent6 4 4 3 2" xfId="31714" xr:uid="{00000000-0005-0000-0000-0000E27B0000}"/>
    <cellStyle name="20% - Accent6 4 4 4" xfId="31715" xr:uid="{00000000-0005-0000-0000-0000E37B0000}"/>
    <cellStyle name="20% - Accent6 4 5" xfId="973" xr:uid="{00000000-0005-0000-0000-0000CD030000}"/>
    <cellStyle name="20% - Accent6 4 5 2" xfId="974" xr:uid="{00000000-0005-0000-0000-0000CE030000}"/>
    <cellStyle name="20% - Accent6 4 5 2 2" xfId="31716" xr:uid="{00000000-0005-0000-0000-0000E47B0000}"/>
    <cellStyle name="20% - Accent6 4 5 3" xfId="31717" xr:uid="{00000000-0005-0000-0000-0000E57B0000}"/>
    <cellStyle name="20% - Accent6 4 6" xfId="975" xr:uid="{00000000-0005-0000-0000-0000CF030000}"/>
    <cellStyle name="20% - Accent6 4 6 2" xfId="31718" xr:uid="{00000000-0005-0000-0000-0000E67B0000}"/>
    <cellStyle name="20% - Accent6 4 7" xfId="976" xr:uid="{00000000-0005-0000-0000-0000D0030000}"/>
    <cellStyle name="20% - Accent6 4 7 2" xfId="55369" xr:uid="{00000000-0005-0000-0000-000049D80000}"/>
    <cellStyle name="20% - Accent6 4 8" xfId="977" xr:uid="{00000000-0005-0000-0000-0000D1030000}"/>
    <cellStyle name="20% - Accent6 4 8 2" xfId="55370" xr:uid="{00000000-0005-0000-0000-00004AD80000}"/>
    <cellStyle name="20% - Accent6 4 9" xfId="55371" xr:uid="{00000000-0005-0000-0000-00004BD80000}"/>
    <cellStyle name="20% - Accent6 5" xfId="978" xr:uid="{00000000-0005-0000-0000-0000D2030000}"/>
    <cellStyle name="20% - Accent6 5 2" xfId="979" xr:uid="{00000000-0005-0000-0000-0000D3030000}"/>
    <cellStyle name="20% - Accent6 5 2 2" xfId="980" xr:uid="{00000000-0005-0000-0000-0000D4030000}"/>
    <cellStyle name="20% - Accent6 5 2 2 2" xfId="981" xr:uid="{00000000-0005-0000-0000-0000D5030000}"/>
    <cellStyle name="20% - Accent6 5 2 2 2 2" xfId="982" xr:uid="{00000000-0005-0000-0000-0000D6030000}"/>
    <cellStyle name="20% - Accent6 5 2 2 2 2 2" xfId="31719" xr:uid="{00000000-0005-0000-0000-0000E77B0000}"/>
    <cellStyle name="20% - Accent6 5 2 2 2 3" xfId="31720" xr:uid="{00000000-0005-0000-0000-0000E87B0000}"/>
    <cellStyle name="20% - Accent6 5 2 2 3" xfId="983" xr:uid="{00000000-0005-0000-0000-0000D7030000}"/>
    <cellStyle name="20% - Accent6 5 2 2 3 2" xfId="31721" xr:uid="{00000000-0005-0000-0000-0000E97B0000}"/>
    <cellStyle name="20% - Accent6 5 2 2 4" xfId="31722" xr:uid="{00000000-0005-0000-0000-0000EA7B0000}"/>
    <cellStyle name="20% - Accent6 5 2 3" xfId="984" xr:uid="{00000000-0005-0000-0000-0000D8030000}"/>
    <cellStyle name="20% - Accent6 5 2 3 2" xfId="985" xr:uid="{00000000-0005-0000-0000-0000D9030000}"/>
    <cellStyle name="20% - Accent6 5 2 3 2 2" xfId="31723" xr:uid="{00000000-0005-0000-0000-0000EB7B0000}"/>
    <cellStyle name="20% - Accent6 5 2 3 3" xfId="31724" xr:uid="{00000000-0005-0000-0000-0000EC7B0000}"/>
    <cellStyle name="20% - Accent6 5 2 4" xfId="986" xr:uid="{00000000-0005-0000-0000-0000DA030000}"/>
    <cellStyle name="20% - Accent6 5 2 4 2" xfId="31725" xr:uid="{00000000-0005-0000-0000-0000ED7B0000}"/>
    <cellStyle name="20% - Accent6 5 2 5" xfId="31726" xr:uid="{00000000-0005-0000-0000-0000EE7B0000}"/>
    <cellStyle name="20% - Accent6 5 3" xfId="987" xr:uid="{00000000-0005-0000-0000-0000DB030000}"/>
    <cellStyle name="20% - Accent6 5 3 2" xfId="988" xr:uid="{00000000-0005-0000-0000-0000DC030000}"/>
    <cellStyle name="20% - Accent6 5 3 2 2" xfId="989" xr:uid="{00000000-0005-0000-0000-0000DD030000}"/>
    <cellStyle name="20% - Accent6 5 3 2 2 2" xfId="31727" xr:uid="{00000000-0005-0000-0000-0000EF7B0000}"/>
    <cellStyle name="20% - Accent6 5 3 2 3" xfId="31728" xr:uid="{00000000-0005-0000-0000-0000F07B0000}"/>
    <cellStyle name="20% - Accent6 5 3 3" xfId="990" xr:uid="{00000000-0005-0000-0000-0000DE030000}"/>
    <cellStyle name="20% - Accent6 5 3 3 2" xfId="31729" xr:uid="{00000000-0005-0000-0000-0000F17B0000}"/>
    <cellStyle name="20% - Accent6 5 3 4" xfId="31730" xr:uid="{00000000-0005-0000-0000-0000F27B0000}"/>
    <cellStyle name="20% - Accent6 5 4" xfId="991" xr:uid="{00000000-0005-0000-0000-0000DF030000}"/>
    <cellStyle name="20% - Accent6 5 4 2" xfId="992" xr:uid="{00000000-0005-0000-0000-0000E0030000}"/>
    <cellStyle name="20% - Accent6 5 4 2 2" xfId="993" xr:uid="{00000000-0005-0000-0000-0000E1030000}"/>
    <cellStyle name="20% - Accent6 5 4 2 2 2" xfId="31731" xr:uid="{00000000-0005-0000-0000-0000F37B0000}"/>
    <cellStyle name="20% - Accent6 5 4 2 3" xfId="31732" xr:uid="{00000000-0005-0000-0000-0000F47B0000}"/>
    <cellStyle name="20% - Accent6 5 4 3" xfId="994" xr:uid="{00000000-0005-0000-0000-0000E2030000}"/>
    <cellStyle name="20% - Accent6 5 4 3 2" xfId="31733" xr:uid="{00000000-0005-0000-0000-0000F57B0000}"/>
    <cellStyle name="20% - Accent6 5 4 4" xfId="31734" xr:uid="{00000000-0005-0000-0000-0000F67B0000}"/>
    <cellStyle name="20% - Accent6 5 5" xfId="995" xr:uid="{00000000-0005-0000-0000-0000E3030000}"/>
    <cellStyle name="20% - Accent6 5 5 2" xfId="996" xr:uid="{00000000-0005-0000-0000-0000E4030000}"/>
    <cellStyle name="20% - Accent6 5 5 2 2" xfId="31735" xr:uid="{00000000-0005-0000-0000-0000F77B0000}"/>
    <cellStyle name="20% - Accent6 5 5 3" xfId="31736" xr:uid="{00000000-0005-0000-0000-0000F87B0000}"/>
    <cellStyle name="20% - Accent6 5 6" xfId="997" xr:uid="{00000000-0005-0000-0000-0000E5030000}"/>
    <cellStyle name="20% - Accent6 5 6 2" xfId="31737" xr:uid="{00000000-0005-0000-0000-0000F97B0000}"/>
    <cellStyle name="20% - Accent6 5 7" xfId="998" xr:uid="{00000000-0005-0000-0000-0000E6030000}"/>
    <cellStyle name="20% - Accent6 5 7 2" xfId="55372" xr:uid="{00000000-0005-0000-0000-00004CD80000}"/>
    <cellStyle name="20% - Accent6 5 8" xfId="999" xr:uid="{00000000-0005-0000-0000-0000E7030000}"/>
    <cellStyle name="20% - Accent6 5 8 2" xfId="55373" xr:uid="{00000000-0005-0000-0000-00004DD80000}"/>
    <cellStyle name="20% - Accent6 5 9" xfId="55374" xr:uid="{00000000-0005-0000-0000-00004ED80000}"/>
    <cellStyle name="20% - Accent6 6" xfId="1000" xr:uid="{00000000-0005-0000-0000-0000E8030000}"/>
    <cellStyle name="20% - Accent6 6 2" xfId="1001" xr:uid="{00000000-0005-0000-0000-0000E9030000}"/>
    <cellStyle name="20% - Accent6 6 2 2" xfId="1002" xr:uid="{00000000-0005-0000-0000-0000EA030000}"/>
    <cellStyle name="20% - Accent6 6 2 2 2" xfId="1003" xr:uid="{00000000-0005-0000-0000-0000EB030000}"/>
    <cellStyle name="20% - Accent6 6 2 2 2 2" xfId="1004" xr:uid="{00000000-0005-0000-0000-0000EC030000}"/>
    <cellStyle name="20% - Accent6 6 2 2 2 2 2" xfId="31738" xr:uid="{00000000-0005-0000-0000-0000FA7B0000}"/>
    <cellStyle name="20% - Accent6 6 2 2 2 3" xfId="31739" xr:uid="{00000000-0005-0000-0000-0000FB7B0000}"/>
    <cellStyle name="20% - Accent6 6 2 2 3" xfId="1005" xr:uid="{00000000-0005-0000-0000-0000ED030000}"/>
    <cellStyle name="20% - Accent6 6 2 2 3 2" xfId="31740" xr:uid="{00000000-0005-0000-0000-0000FC7B0000}"/>
    <cellStyle name="20% - Accent6 6 2 2 4" xfId="31741" xr:uid="{00000000-0005-0000-0000-0000FD7B0000}"/>
    <cellStyle name="20% - Accent6 6 2 3" xfId="1006" xr:uid="{00000000-0005-0000-0000-0000EE030000}"/>
    <cellStyle name="20% - Accent6 6 2 3 2" xfId="1007" xr:uid="{00000000-0005-0000-0000-0000EF030000}"/>
    <cellStyle name="20% - Accent6 6 2 3 2 2" xfId="31742" xr:uid="{00000000-0005-0000-0000-0000FE7B0000}"/>
    <cellStyle name="20% - Accent6 6 2 3 3" xfId="31743" xr:uid="{00000000-0005-0000-0000-0000FF7B0000}"/>
    <cellStyle name="20% - Accent6 6 2 4" xfId="1008" xr:uid="{00000000-0005-0000-0000-0000F0030000}"/>
    <cellStyle name="20% - Accent6 6 2 4 2" xfId="31744" xr:uid="{00000000-0005-0000-0000-0000007C0000}"/>
    <cellStyle name="20% - Accent6 6 2 5" xfId="31745" xr:uid="{00000000-0005-0000-0000-0000017C0000}"/>
    <cellStyle name="20% - Accent6 6 3" xfId="1009" xr:uid="{00000000-0005-0000-0000-0000F1030000}"/>
    <cellStyle name="20% - Accent6 6 3 2" xfId="1010" xr:uid="{00000000-0005-0000-0000-0000F2030000}"/>
    <cellStyle name="20% - Accent6 6 3 2 2" xfId="1011" xr:uid="{00000000-0005-0000-0000-0000F3030000}"/>
    <cellStyle name="20% - Accent6 6 3 2 2 2" xfId="31746" xr:uid="{00000000-0005-0000-0000-0000027C0000}"/>
    <cellStyle name="20% - Accent6 6 3 2 3" xfId="31747" xr:uid="{00000000-0005-0000-0000-0000037C0000}"/>
    <cellStyle name="20% - Accent6 6 3 3" xfId="1012" xr:uid="{00000000-0005-0000-0000-0000F4030000}"/>
    <cellStyle name="20% - Accent6 6 3 3 2" xfId="31748" xr:uid="{00000000-0005-0000-0000-0000047C0000}"/>
    <cellStyle name="20% - Accent6 6 3 4" xfId="31749" xr:uid="{00000000-0005-0000-0000-0000057C0000}"/>
    <cellStyle name="20% - Accent6 6 4" xfId="1013" xr:uid="{00000000-0005-0000-0000-0000F5030000}"/>
    <cellStyle name="20% - Accent6 6 4 2" xfId="1014" xr:uid="{00000000-0005-0000-0000-0000F6030000}"/>
    <cellStyle name="20% - Accent6 6 4 2 2" xfId="1015" xr:uid="{00000000-0005-0000-0000-0000F7030000}"/>
    <cellStyle name="20% - Accent6 6 4 2 2 2" xfId="31750" xr:uid="{00000000-0005-0000-0000-0000067C0000}"/>
    <cellStyle name="20% - Accent6 6 4 2 3" xfId="31751" xr:uid="{00000000-0005-0000-0000-0000077C0000}"/>
    <cellStyle name="20% - Accent6 6 4 3" xfId="1016" xr:uid="{00000000-0005-0000-0000-0000F8030000}"/>
    <cellStyle name="20% - Accent6 6 4 3 2" xfId="31752" xr:uid="{00000000-0005-0000-0000-0000087C0000}"/>
    <cellStyle name="20% - Accent6 6 4 4" xfId="31753" xr:uid="{00000000-0005-0000-0000-0000097C0000}"/>
    <cellStyle name="20% - Accent6 6 5" xfId="1017" xr:uid="{00000000-0005-0000-0000-0000F9030000}"/>
    <cellStyle name="20% - Accent6 6 5 2" xfId="1018" xr:uid="{00000000-0005-0000-0000-0000FA030000}"/>
    <cellStyle name="20% - Accent6 6 5 2 2" xfId="31754" xr:uid="{00000000-0005-0000-0000-00000A7C0000}"/>
    <cellStyle name="20% - Accent6 6 5 3" xfId="31755" xr:uid="{00000000-0005-0000-0000-00000B7C0000}"/>
    <cellStyle name="20% - Accent6 6 6" xfId="1019" xr:uid="{00000000-0005-0000-0000-0000FB030000}"/>
    <cellStyle name="20% - Accent6 6 6 2" xfId="31756" xr:uid="{00000000-0005-0000-0000-00000C7C0000}"/>
    <cellStyle name="20% - Accent6 6 7" xfId="1020" xr:uid="{00000000-0005-0000-0000-0000FC030000}"/>
    <cellStyle name="20% - Accent6 6 7 2" xfId="55375" xr:uid="{00000000-0005-0000-0000-00004FD80000}"/>
    <cellStyle name="20% - Accent6 6 8" xfId="1021" xr:uid="{00000000-0005-0000-0000-0000FD030000}"/>
    <cellStyle name="20% - Accent6 6 8 2" xfId="55376" xr:uid="{00000000-0005-0000-0000-000050D80000}"/>
    <cellStyle name="20% - Accent6 6 9" xfId="55377" xr:uid="{00000000-0005-0000-0000-000051D80000}"/>
    <cellStyle name="20% - Accent6 7" xfId="1022" xr:uid="{00000000-0005-0000-0000-0000FE030000}"/>
    <cellStyle name="20% - Accent6 7 2" xfId="1023" xr:uid="{00000000-0005-0000-0000-0000FF030000}"/>
    <cellStyle name="20% - Accent6 7 2 2" xfId="1024" xr:uid="{00000000-0005-0000-0000-000000040000}"/>
    <cellStyle name="20% - Accent6 7 2 2 2" xfId="31757" xr:uid="{00000000-0005-0000-0000-00000D7C0000}"/>
    <cellStyle name="20% - Accent6 7 2 3" xfId="31758" xr:uid="{00000000-0005-0000-0000-00000E7C0000}"/>
    <cellStyle name="20% - Accent6 7 3" xfId="1025" xr:uid="{00000000-0005-0000-0000-000001040000}"/>
    <cellStyle name="20% - Accent6 7 3 2" xfId="31759" xr:uid="{00000000-0005-0000-0000-00000F7C0000}"/>
    <cellStyle name="20% - Accent6 7 4" xfId="31760" xr:uid="{00000000-0005-0000-0000-0000107C0000}"/>
    <cellStyle name="20% - Accent6 7 5" xfId="55378" xr:uid="{00000000-0005-0000-0000-000052D80000}"/>
    <cellStyle name="20% - Accent6 8" xfId="1026" xr:uid="{00000000-0005-0000-0000-000002040000}"/>
    <cellStyle name="20% - Accent6 8 2" xfId="1027" xr:uid="{00000000-0005-0000-0000-000003040000}"/>
    <cellStyle name="20% - Accent6 8 2 2" xfId="1028" xr:uid="{00000000-0005-0000-0000-000004040000}"/>
    <cellStyle name="20% - Accent6 8 2 2 2" xfId="31761" xr:uid="{00000000-0005-0000-0000-0000117C0000}"/>
    <cellStyle name="20% - Accent6 8 2 3" xfId="31762" xr:uid="{00000000-0005-0000-0000-0000127C0000}"/>
    <cellStyle name="20% - Accent6 8 3" xfId="1029" xr:uid="{00000000-0005-0000-0000-000005040000}"/>
    <cellStyle name="20% - Accent6 8 3 2" xfId="31763" xr:uid="{00000000-0005-0000-0000-0000137C0000}"/>
    <cellStyle name="20% - Accent6 8 4" xfId="31764" xr:uid="{00000000-0005-0000-0000-0000147C0000}"/>
    <cellStyle name="20% - Accent6 8 5" xfId="55379" xr:uid="{00000000-0005-0000-0000-000053D80000}"/>
    <cellStyle name="20% - Accent6 9" xfId="1030" xr:uid="{00000000-0005-0000-0000-000006040000}"/>
    <cellStyle name="20% - Accent6 9 2" xfId="1031" xr:uid="{00000000-0005-0000-0000-000007040000}"/>
    <cellStyle name="20% - Accent6 9 2 2" xfId="1032" xr:uid="{00000000-0005-0000-0000-000008040000}"/>
    <cellStyle name="20% - Accent6 9 2 2 2" xfId="31765" xr:uid="{00000000-0005-0000-0000-0000157C0000}"/>
    <cellStyle name="20% - Accent6 9 2 3" xfId="31766" xr:uid="{00000000-0005-0000-0000-0000167C0000}"/>
    <cellStyle name="20% - Accent6 9 3" xfId="1033" xr:uid="{00000000-0005-0000-0000-000009040000}"/>
    <cellStyle name="20% - Accent6 9 3 2" xfId="31767" xr:uid="{00000000-0005-0000-0000-0000177C0000}"/>
    <cellStyle name="20% - Accent6 9 4" xfId="31768" xr:uid="{00000000-0005-0000-0000-0000187C0000}"/>
    <cellStyle name="20% - Accent6 9 5" xfId="55380" xr:uid="{00000000-0005-0000-0000-000054D80000}"/>
    <cellStyle name="20% - ส่วนที่ถูกเน้น1" xfId="29349" xr:uid="{00000000-0005-0000-0000-0000A5720000}"/>
    <cellStyle name="20% - ส่วนที่ถูกเน้น1 2" xfId="29350" xr:uid="{00000000-0005-0000-0000-0000A6720000}"/>
    <cellStyle name="20% - ส่วนที่ถูกเน้น1 2 2" xfId="56997" xr:uid="{00000000-0005-0000-0000-0000A5DE0000}"/>
    <cellStyle name="20% - ส่วนที่ถูกเน้น1_FS_State_1107_Draft" xfId="29351" xr:uid="{00000000-0005-0000-0000-0000A7720000}"/>
    <cellStyle name="20% - ส่วนที่ถูกเน้น2" xfId="29352" xr:uid="{00000000-0005-0000-0000-0000A8720000}"/>
    <cellStyle name="20% - ส่วนที่ถูกเน้น2 2" xfId="29353" xr:uid="{00000000-0005-0000-0000-0000A9720000}"/>
    <cellStyle name="20% - ส่วนที่ถูกเน้น2 2 2" xfId="56998" xr:uid="{00000000-0005-0000-0000-0000A6DE0000}"/>
    <cellStyle name="20% - ส่วนที่ถูกเน้น2_FS_State_1107_Draft" xfId="29354" xr:uid="{00000000-0005-0000-0000-0000AA720000}"/>
    <cellStyle name="20% - ส่วนที่ถูกเน้น3" xfId="29355" xr:uid="{00000000-0005-0000-0000-0000AB720000}"/>
    <cellStyle name="20% - ส่วนที่ถูกเน้น3 2" xfId="29356" xr:uid="{00000000-0005-0000-0000-0000AC720000}"/>
    <cellStyle name="20% - ส่วนที่ถูกเน้น3 2 2" xfId="56999" xr:uid="{00000000-0005-0000-0000-0000A7DE0000}"/>
    <cellStyle name="20% - ส่วนที่ถูกเน้น3_FS_State_1107_Draft" xfId="29357" xr:uid="{00000000-0005-0000-0000-0000AD720000}"/>
    <cellStyle name="20% - ส่วนที่ถูกเน้น4" xfId="29358" xr:uid="{00000000-0005-0000-0000-0000AE720000}"/>
    <cellStyle name="20% - ส่วนที่ถูกเน้น4 2" xfId="29359" xr:uid="{00000000-0005-0000-0000-0000AF720000}"/>
    <cellStyle name="20% - ส่วนที่ถูกเน้น4 2 2" xfId="57000" xr:uid="{00000000-0005-0000-0000-0000A8DE0000}"/>
    <cellStyle name="20% - ส่วนที่ถูกเน้น4_FS_State_1107_Draft" xfId="29360" xr:uid="{00000000-0005-0000-0000-0000B0720000}"/>
    <cellStyle name="20% - ส่วนที่ถูกเน้น5" xfId="29361" xr:uid="{00000000-0005-0000-0000-0000B1720000}"/>
    <cellStyle name="20% - ส่วนที่ถูกเน้น5 2" xfId="57001" xr:uid="{00000000-0005-0000-0000-0000A9DE0000}"/>
    <cellStyle name="20% - ส่วนที่ถูกเน้น6" xfId="29362" xr:uid="{00000000-0005-0000-0000-0000B2720000}"/>
    <cellStyle name="20% - ส่วนที่ถูกเน้น6 2" xfId="57002" xr:uid="{00000000-0005-0000-0000-0000AADE0000}"/>
    <cellStyle name="20% - 輔色1" xfId="1040" xr:uid="{00000000-0005-0000-0000-000010040000}"/>
    <cellStyle name="20% - 輔色1 2" xfId="55381" xr:uid="{00000000-0005-0000-0000-000055D80000}"/>
    <cellStyle name="20% - 輔色2" xfId="1041" xr:uid="{00000000-0005-0000-0000-000011040000}"/>
    <cellStyle name="20% - 輔色2 2" xfId="55382" xr:uid="{00000000-0005-0000-0000-000056D80000}"/>
    <cellStyle name="20% - 輔色3" xfId="1042" xr:uid="{00000000-0005-0000-0000-000012040000}"/>
    <cellStyle name="20% - 輔色3 2" xfId="55383" xr:uid="{00000000-0005-0000-0000-000057D80000}"/>
    <cellStyle name="20% - 輔色4" xfId="1043" xr:uid="{00000000-0005-0000-0000-000013040000}"/>
    <cellStyle name="20% - 輔色4 2" xfId="55384" xr:uid="{00000000-0005-0000-0000-000058D80000}"/>
    <cellStyle name="20% - 輔色5" xfId="1044" xr:uid="{00000000-0005-0000-0000-000014040000}"/>
    <cellStyle name="20% - 輔色5 2" xfId="55385" xr:uid="{00000000-0005-0000-0000-000059D80000}"/>
    <cellStyle name="20% - 輔色6" xfId="1045" xr:uid="{00000000-0005-0000-0000-000015040000}"/>
    <cellStyle name="20% - 輔色6 2" xfId="55386" xr:uid="{00000000-0005-0000-0000-00005AD80000}"/>
    <cellStyle name="3" xfId="29363" xr:uid="{00000000-0005-0000-0000-0000B3720000}"/>
    <cellStyle name="4" xfId="29364" xr:uid="{00000000-0005-0000-0000-0000B4720000}"/>
    <cellStyle name="40% - ??1" xfId="55387" xr:uid="{00000000-0005-0000-0000-00005BD80000}"/>
    <cellStyle name="40% - ??2" xfId="55388" xr:uid="{00000000-0005-0000-0000-00005CD80000}"/>
    <cellStyle name="40% - ??3" xfId="55389" xr:uid="{00000000-0005-0000-0000-00005DD80000}"/>
    <cellStyle name="40% - ??4" xfId="55390" xr:uid="{00000000-0005-0000-0000-00005ED80000}"/>
    <cellStyle name="40% - ??5" xfId="55391" xr:uid="{00000000-0005-0000-0000-00005FD80000}"/>
    <cellStyle name="40% - ??6" xfId="55392" xr:uid="{00000000-0005-0000-0000-000060D80000}"/>
    <cellStyle name="40% - Accent1 10" xfId="1046" xr:uid="{00000000-0005-0000-0000-000016040000}"/>
    <cellStyle name="40% - Accent1 10 2" xfId="1047" xr:uid="{00000000-0005-0000-0000-000017040000}"/>
    <cellStyle name="40% - Accent1 10 2 2" xfId="1048" xr:uid="{00000000-0005-0000-0000-000018040000}"/>
    <cellStyle name="40% - Accent1 10 2 2 2" xfId="31769" xr:uid="{00000000-0005-0000-0000-0000197C0000}"/>
    <cellStyle name="40% - Accent1 10 2 3" xfId="31770" xr:uid="{00000000-0005-0000-0000-00001A7C0000}"/>
    <cellStyle name="40% - Accent1 10 3" xfId="1049" xr:uid="{00000000-0005-0000-0000-000019040000}"/>
    <cellStyle name="40% - Accent1 10 3 2" xfId="31771" xr:uid="{00000000-0005-0000-0000-00001B7C0000}"/>
    <cellStyle name="40% - Accent1 10 4" xfId="31772" xr:uid="{00000000-0005-0000-0000-00001C7C0000}"/>
    <cellStyle name="40% - Accent1 10 5" xfId="55393" xr:uid="{00000000-0005-0000-0000-000061D80000}"/>
    <cellStyle name="40% - Accent1 11" xfId="1050" xr:uid="{00000000-0005-0000-0000-00001A040000}"/>
    <cellStyle name="40% - Accent1 11 2" xfId="1051" xr:uid="{00000000-0005-0000-0000-00001B040000}"/>
    <cellStyle name="40% - Accent1 11 2 2" xfId="1052" xr:uid="{00000000-0005-0000-0000-00001C040000}"/>
    <cellStyle name="40% - Accent1 11 2 2 2" xfId="31773" xr:uid="{00000000-0005-0000-0000-00001D7C0000}"/>
    <cellStyle name="40% - Accent1 11 2 3" xfId="31774" xr:uid="{00000000-0005-0000-0000-00001E7C0000}"/>
    <cellStyle name="40% - Accent1 11 3" xfId="1053" xr:uid="{00000000-0005-0000-0000-00001D040000}"/>
    <cellStyle name="40% - Accent1 11 3 2" xfId="31775" xr:uid="{00000000-0005-0000-0000-00001F7C0000}"/>
    <cellStyle name="40% - Accent1 11 4" xfId="31776" xr:uid="{00000000-0005-0000-0000-0000207C0000}"/>
    <cellStyle name="40% - Accent1 11 5" xfId="55394" xr:uid="{00000000-0005-0000-0000-000062D80000}"/>
    <cellStyle name="40% - Accent1 12" xfId="1054" xr:uid="{00000000-0005-0000-0000-00001E040000}"/>
    <cellStyle name="40% - Accent1 12 2" xfId="1055" xr:uid="{00000000-0005-0000-0000-00001F040000}"/>
    <cellStyle name="40% - Accent1 12 2 2" xfId="1056" xr:uid="{00000000-0005-0000-0000-000020040000}"/>
    <cellStyle name="40% - Accent1 12 2 2 2" xfId="31777" xr:uid="{00000000-0005-0000-0000-0000217C0000}"/>
    <cellStyle name="40% - Accent1 12 2 3" xfId="31778" xr:uid="{00000000-0005-0000-0000-0000227C0000}"/>
    <cellStyle name="40% - Accent1 12 3" xfId="1057" xr:uid="{00000000-0005-0000-0000-000021040000}"/>
    <cellStyle name="40% - Accent1 12 3 2" xfId="31779" xr:uid="{00000000-0005-0000-0000-0000237C0000}"/>
    <cellStyle name="40% - Accent1 12 4" xfId="31780" xr:uid="{00000000-0005-0000-0000-0000247C0000}"/>
    <cellStyle name="40% - Accent1 12 5" xfId="55395" xr:uid="{00000000-0005-0000-0000-000063D80000}"/>
    <cellStyle name="40% - Accent1 13" xfId="1058" xr:uid="{00000000-0005-0000-0000-000022040000}"/>
    <cellStyle name="40% - Accent1 13 2" xfId="1059" xr:uid="{00000000-0005-0000-0000-000023040000}"/>
    <cellStyle name="40% - Accent1 13 2 2" xfId="1060" xr:uid="{00000000-0005-0000-0000-000024040000}"/>
    <cellStyle name="40% - Accent1 13 2 2 2" xfId="31781" xr:uid="{00000000-0005-0000-0000-0000257C0000}"/>
    <cellStyle name="40% - Accent1 13 2 3" xfId="31782" xr:uid="{00000000-0005-0000-0000-0000267C0000}"/>
    <cellStyle name="40% - Accent1 13 3" xfId="1061" xr:uid="{00000000-0005-0000-0000-000025040000}"/>
    <cellStyle name="40% - Accent1 13 3 2" xfId="31783" xr:uid="{00000000-0005-0000-0000-0000277C0000}"/>
    <cellStyle name="40% - Accent1 13 4" xfId="31784" xr:uid="{00000000-0005-0000-0000-0000287C0000}"/>
    <cellStyle name="40% - Accent1 13 5" xfId="55396" xr:uid="{00000000-0005-0000-0000-000064D80000}"/>
    <cellStyle name="40% - Accent1 14" xfId="1062" xr:uid="{00000000-0005-0000-0000-000026040000}"/>
    <cellStyle name="40% - Accent1 14 2" xfId="1063" xr:uid="{00000000-0005-0000-0000-000027040000}"/>
    <cellStyle name="40% - Accent1 14 2 2" xfId="1064" xr:uid="{00000000-0005-0000-0000-000028040000}"/>
    <cellStyle name="40% - Accent1 14 2 2 2" xfId="31785" xr:uid="{00000000-0005-0000-0000-0000297C0000}"/>
    <cellStyle name="40% - Accent1 14 2 3" xfId="31786" xr:uid="{00000000-0005-0000-0000-00002A7C0000}"/>
    <cellStyle name="40% - Accent1 14 3" xfId="1065" xr:uid="{00000000-0005-0000-0000-000029040000}"/>
    <cellStyle name="40% - Accent1 14 3 2" xfId="31787" xr:uid="{00000000-0005-0000-0000-00002B7C0000}"/>
    <cellStyle name="40% - Accent1 14 4" xfId="31788" xr:uid="{00000000-0005-0000-0000-00002C7C0000}"/>
    <cellStyle name="40% - Accent1 14 5" xfId="55397" xr:uid="{00000000-0005-0000-0000-000065D80000}"/>
    <cellStyle name="40% - Accent1 15" xfId="1066" xr:uid="{00000000-0005-0000-0000-00002A040000}"/>
    <cellStyle name="40% - Accent1 15 2" xfId="1067" xr:uid="{00000000-0005-0000-0000-00002B040000}"/>
    <cellStyle name="40% - Accent1 15 2 2" xfId="1068" xr:uid="{00000000-0005-0000-0000-00002C040000}"/>
    <cellStyle name="40% - Accent1 15 2 2 2" xfId="31789" xr:uid="{00000000-0005-0000-0000-00002D7C0000}"/>
    <cellStyle name="40% - Accent1 15 2 3" xfId="31790" xr:uid="{00000000-0005-0000-0000-00002E7C0000}"/>
    <cellStyle name="40% - Accent1 15 3" xfId="1069" xr:uid="{00000000-0005-0000-0000-00002D040000}"/>
    <cellStyle name="40% - Accent1 15 3 2" xfId="31791" xr:uid="{00000000-0005-0000-0000-00002F7C0000}"/>
    <cellStyle name="40% - Accent1 15 4" xfId="31792" xr:uid="{00000000-0005-0000-0000-0000307C0000}"/>
    <cellStyle name="40% - Accent1 15 5" xfId="55398" xr:uid="{00000000-0005-0000-0000-000066D80000}"/>
    <cellStyle name="40% - Accent1 16" xfId="1070" xr:uid="{00000000-0005-0000-0000-00002E040000}"/>
    <cellStyle name="40% - Accent1 16 2" xfId="1071" xr:uid="{00000000-0005-0000-0000-00002F040000}"/>
    <cellStyle name="40% - Accent1 16 2 2" xfId="1072" xr:uid="{00000000-0005-0000-0000-000030040000}"/>
    <cellStyle name="40% - Accent1 16 2 2 2" xfId="31793" xr:uid="{00000000-0005-0000-0000-0000317C0000}"/>
    <cellStyle name="40% - Accent1 16 2 3" xfId="31794" xr:uid="{00000000-0005-0000-0000-0000327C0000}"/>
    <cellStyle name="40% - Accent1 16 3" xfId="1073" xr:uid="{00000000-0005-0000-0000-000031040000}"/>
    <cellStyle name="40% - Accent1 16 3 2" xfId="31795" xr:uid="{00000000-0005-0000-0000-0000337C0000}"/>
    <cellStyle name="40% - Accent1 16 4" xfId="31796" xr:uid="{00000000-0005-0000-0000-0000347C0000}"/>
    <cellStyle name="40% - Accent1 16 5" xfId="55399" xr:uid="{00000000-0005-0000-0000-000067D80000}"/>
    <cellStyle name="40% - Accent1 17" xfId="1074" xr:uid="{00000000-0005-0000-0000-000032040000}"/>
    <cellStyle name="40% - Accent1 17 2" xfId="1075" xr:uid="{00000000-0005-0000-0000-000033040000}"/>
    <cellStyle name="40% - Accent1 17 2 2" xfId="1076" xr:uid="{00000000-0005-0000-0000-000034040000}"/>
    <cellStyle name="40% - Accent1 17 2 2 2" xfId="31797" xr:uid="{00000000-0005-0000-0000-0000357C0000}"/>
    <cellStyle name="40% - Accent1 17 2 3" xfId="31798" xr:uid="{00000000-0005-0000-0000-0000367C0000}"/>
    <cellStyle name="40% - Accent1 17 3" xfId="1077" xr:uid="{00000000-0005-0000-0000-000035040000}"/>
    <cellStyle name="40% - Accent1 17 3 2" xfId="31799" xr:uid="{00000000-0005-0000-0000-0000377C0000}"/>
    <cellStyle name="40% - Accent1 17 4" xfId="31800" xr:uid="{00000000-0005-0000-0000-0000387C0000}"/>
    <cellStyle name="40% - Accent1 17 5" xfId="55400" xr:uid="{00000000-0005-0000-0000-000068D80000}"/>
    <cellStyle name="40% - Accent1 18" xfId="1078" xr:uid="{00000000-0005-0000-0000-000036040000}"/>
    <cellStyle name="40% - Accent1 18 2" xfId="1079" xr:uid="{00000000-0005-0000-0000-000037040000}"/>
    <cellStyle name="40% - Accent1 18 2 2" xfId="1080" xr:uid="{00000000-0005-0000-0000-000038040000}"/>
    <cellStyle name="40% - Accent1 18 2 2 2" xfId="31801" xr:uid="{00000000-0005-0000-0000-0000397C0000}"/>
    <cellStyle name="40% - Accent1 18 2 3" xfId="31802" xr:uid="{00000000-0005-0000-0000-00003A7C0000}"/>
    <cellStyle name="40% - Accent1 18 3" xfId="1081" xr:uid="{00000000-0005-0000-0000-000039040000}"/>
    <cellStyle name="40% - Accent1 18 3 2" xfId="31803" xr:uid="{00000000-0005-0000-0000-00003B7C0000}"/>
    <cellStyle name="40% - Accent1 18 4" xfId="31804" xr:uid="{00000000-0005-0000-0000-00003C7C0000}"/>
    <cellStyle name="40% - Accent1 18 5" xfId="55401" xr:uid="{00000000-0005-0000-0000-000069D80000}"/>
    <cellStyle name="40% - Accent1 19" xfId="1082" xr:uid="{00000000-0005-0000-0000-00003A040000}"/>
    <cellStyle name="40% - Accent1 19 2" xfId="1083" xr:uid="{00000000-0005-0000-0000-00003B040000}"/>
    <cellStyle name="40% - Accent1 19 2 2" xfId="31805" xr:uid="{00000000-0005-0000-0000-00003D7C0000}"/>
    <cellStyle name="40% - Accent1 19 3" xfId="31806" xr:uid="{00000000-0005-0000-0000-00003E7C0000}"/>
    <cellStyle name="40% - Accent1 19 4" xfId="55402" xr:uid="{00000000-0005-0000-0000-00006AD80000}"/>
    <cellStyle name="40% - Accent1 2" xfId="1084" xr:uid="{00000000-0005-0000-0000-00003C040000}"/>
    <cellStyle name="40% - Accent1 2 10" xfId="1085" xr:uid="{00000000-0005-0000-0000-00003D040000}"/>
    <cellStyle name="40% - Accent1 2 10 2" xfId="55403" xr:uid="{00000000-0005-0000-0000-00006BD80000}"/>
    <cellStyle name="40% - Accent1 2 11" xfId="1086" xr:uid="{00000000-0005-0000-0000-00003E040000}"/>
    <cellStyle name="40% - Accent1 2 11 2" xfId="55404" xr:uid="{00000000-0005-0000-0000-00006CD80000}"/>
    <cellStyle name="40% - Accent1 2 12" xfId="55405" xr:uid="{00000000-0005-0000-0000-00006DD80000}"/>
    <cellStyle name="40% - Accent1 2 13" xfId="57050" xr:uid="{00000000-0005-0000-0000-0000DADE0000}"/>
    <cellStyle name="40% - Accent1 2 2" xfId="1087" xr:uid="{00000000-0005-0000-0000-00003F040000}"/>
    <cellStyle name="40% - Accent1 2 2 2" xfId="1088" xr:uid="{00000000-0005-0000-0000-000040040000}"/>
    <cellStyle name="40% - Accent1 2 2 2 2" xfId="1089" xr:uid="{00000000-0005-0000-0000-000041040000}"/>
    <cellStyle name="40% - Accent1 2 2 2 2 2" xfId="1090" xr:uid="{00000000-0005-0000-0000-000042040000}"/>
    <cellStyle name="40% - Accent1 2 2 2 2 2 2" xfId="31807" xr:uid="{00000000-0005-0000-0000-00003F7C0000}"/>
    <cellStyle name="40% - Accent1 2 2 2 2 3" xfId="31808" xr:uid="{00000000-0005-0000-0000-0000407C0000}"/>
    <cellStyle name="40% - Accent1 2 2 2 3" xfId="1091" xr:uid="{00000000-0005-0000-0000-000043040000}"/>
    <cellStyle name="40% - Accent1 2 2 2 3 2" xfId="31809" xr:uid="{00000000-0005-0000-0000-0000417C0000}"/>
    <cellStyle name="40% - Accent1 2 2 2 4" xfId="31810" xr:uid="{00000000-0005-0000-0000-0000427C0000}"/>
    <cellStyle name="40% - Accent1 2 2 3" xfId="1092" xr:uid="{00000000-0005-0000-0000-000044040000}"/>
    <cellStyle name="40% - Accent1 2 2 3 2" xfId="1093" xr:uid="{00000000-0005-0000-0000-000045040000}"/>
    <cellStyle name="40% - Accent1 2 2 3 2 2" xfId="31811" xr:uid="{00000000-0005-0000-0000-0000437C0000}"/>
    <cellStyle name="40% - Accent1 2 2 3 3" xfId="31812" xr:uid="{00000000-0005-0000-0000-0000447C0000}"/>
    <cellStyle name="40% - Accent1 2 2 4" xfId="1094" xr:uid="{00000000-0005-0000-0000-000046040000}"/>
    <cellStyle name="40% - Accent1 2 2 4 2" xfId="31813" xr:uid="{00000000-0005-0000-0000-0000457C0000}"/>
    <cellStyle name="40% - Accent1 2 2 5" xfId="31814" xr:uid="{00000000-0005-0000-0000-0000467C0000}"/>
    <cellStyle name="40% - Accent1 2 2 6" xfId="55406" xr:uid="{00000000-0005-0000-0000-00006ED80000}"/>
    <cellStyle name="40% - Accent1 2 3" xfId="1095" xr:uid="{00000000-0005-0000-0000-000047040000}"/>
    <cellStyle name="40% - Accent1 2 3 2" xfId="1096" xr:uid="{00000000-0005-0000-0000-000048040000}"/>
    <cellStyle name="40% - Accent1 2 3 2 2" xfId="1097" xr:uid="{00000000-0005-0000-0000-000049040000}"/>
    <cellStyle name="40% - Accent1 2 3 2 2 2" xfId="31815" xr:uid="{00000000-0005-0000-0000-0000477C0000}"/>
    <cellStyle name="40% - Accent1 2 3 2 3" xfId="31816" xr:uid="{00000000-0005-0000-0000-0000487C0000}"/>
    <cellStyle name="40% - Accent1 2 3 3" xfId="1098" xr:uid="{00000000-0005-0000-0000-00004A040000}"/>
    <cellStyle name="40% - Accent1 2 3 3 2" xfId="31817" xr:uid="{00000000-0005-0000-0000-0000497C0000}"/>
    <cellStyle name="40% - Accent1 2 3 4" xfId="31818" xr:uid="{00000000-0005-0000-0000-00004A7C0000}"/>
    <cellStyle name="40% - Accent1 2 3 5" xfId="55407" xr:uid="{00000000-0005-0000-0000-00006FD80000}"/>
    <cellStyle name="40% - Accent1 2 4" xfId="1099" xr:uid="{00000000-0005-0000-0000-00004B040000}"/>
    <cellStyle name="40% - Accent1 2 4 2" xfId="1100" xr:uid="{00000000-0005-0000-0000-00004C040000}"/>
    <cellStyle name="40% - Accent1 2 4 2 2" xfId="1101" xr:uid="{00000000-0005-0000-0000-00004D040000}"/>
    <cellStyle name="40% - Accent1 2 4 2 2 2" xfId="31819" xr:uid="{00000000-0005-0000-0000-00004B7C0000}"/>
    <cellStyle name="40% - Accent1 2 4 2 3" xfId="31820" xr:uid="{00000000-0005-0000-0000-00004C7C0000}"/>
    <cellStyle name="40% - Accent1 2 4 3" xfId="1102" xr:uid="{00000000-0005-0000-0000-00004E040000}"/>
    <cellStyle name="40% - Accent1 2 4 3 2" xfId="31821" xr:uid="{00000000-0005-0000-0000-00004D7C0000}"/>
    <cellStyle name="40% - Accent1 2 4 4" xfId="31822" xr:uid="{00000000-0005-0000-0000-00004E7C0000}"/>
    <cellStyle name="40% - Accent1 2 4 5" xfId="55408" xr:uid="{00000000-0005-0000-0000-000070D80000}"/>
    <cellStyle name="40% - Accent1 2 5" xfId="1103" xr:uid="{00000000-0005-0000-0000-00004F040000}"/>
    <cellStyle name="40% - Accent1 2 6" xfId="1104" xr:uid="{00000000-0005-0000-0000-000050040000}"/>
    <cellStyle name="40% - Accent1 2 7" xfId="1105" xr:uid="{00000000-0005-0000-0000-000051040000}"/>
    <cellStyle name="40% - Accent1 2 8" xfId="1106" xr:uid="{00000000-0005-0000-0000-000052040000}"/>
    <cellStyle name="40% - Accent1 2 8 2" xfId="1107" xr:uid="{00000000-0005-0000-0000-000053040000}"/>
    <cellStyle name="40% - Accent1 2 8 2 2" xfId="31823" xr:uid="{00000000-0005-0000-0000-00004F7C0000}"/>
    <cellStyle name="40% - Accent1 2 8 3" xfId="31824" xr:uid="{00000000-0005-0000-0000-0000507C0000}"/>
    <cellStyle name="40% - Accent1 2 9" xfId="1108" xr:uid="{00000000-0005-0000-0000-000054040000}"/>
    <cellStyle name="40% - Accent1 2 9 2" xfId="31825" xr:uid="{00000000-0005-0000-0000-0000517C0000}"/>
    <cellStyle name="40% - Accent1 20" xfId="1109" xr:uid="{00000000-0005-0000-0000-000055040000}"/>
    <cellStyle name="40% - Accent1 20 2" xfId="1110" xr:uid="{00000000-0005-0000-0000-000056040000}"/>
    <cellStyle name="40% - Accent1 20 2 2" xfId="31826" xr:uid="{00000000-0005-0000-0000-0000527C0000}"/>
    <cellStyle name="40% - Accent1 20 3" xfId="31827" xr:uid="{00000000-0005-0000-0000-0000537C0000}"/>
    <cellStyle name="40% - Accent1 20 4" xfId="55409" xr:uid="{00000000-0005-0000-0000-000071D80000}"/>
    <cellStyle name="40% - Accent1 21" xfId="1111" xr:uid="{00000000-0005-0000-0000-000057040000}"/>
    <cellStyle name="40% - Accent1 21 2" xfId="31828" xr:uid="{00000000-0005-0000-0000-0000547C0000}"/>
    <cellStyle name="40% - Accent1 22" xfId="1112" xr:uid="{00000000-0005-0000-0000-000058040000}"/>
    <cellStyle name="40% - Accent1 22 2" xfId="31829" xr:uid="{00000000-0005-0000-0000-0000557C0000}"/>
    <cellStyle name="40% - Accent1 23" xfId="31830" xr:uid="{00000000-0005-0000-0000-0000567C0000}"/>
    <cellStyle name="40% - Accent1 23 2" xfId="31831" xr:uid="{00000000-0005-0000-0000-0000577C0000}"/>
    <cellStyle name="40% - Accent1 24" xfId="31832" xr:uid="{00000000-0005-0000-0000-0000587C0000}"/>
    <cellStyle name="40% - Accent1 24 2" xfId="31833" xr:uid="{00000000-0005-0000-0000-0000597C0000}"/>
    <cellStyle name="40% - Accent1 25" xfId="31834" xr:uid="{00000000-0005-0000-0000-00005A7C0000}"/>
    <cellStyle name="40% - Accent1 25 2" xfId="31835" xr:uid="{00000000-0005-0000-0000-00005B7C0000}"/>
    <cellStyle name="40% - Accent1 26" xfId="31836" xr:uid="{00000000-0005-0000-0000-00005C7C0000}"/>
    <cellStyle name="40% - Accent1 26 2" xfId="31837" xr:uid="{00000000-0005-0000-0000-00005D7C0000}"/>
    <cellStyle name="40% - Accent1 27" xfId="31838" xr:uid="{00000000-0005-0000-0000-00005E7C0000}"/>
    <cellStyle name="40% - Accent1 28" xfId="55410" xr:uid="{00000000-0005-0000-0000-000072D80000}"/>
    <cellStyle name="40% - Accent1 29" xfId="55411" xr:uid="{00000000-0005-0000-0000-000073D80000}"/>
    <cellStyle name="40% - Accent1 3" xfId="1113" xr:uid="{00000000-0005-0000-0000-000059040000}"/>
    <cellStyle name="40% - Accent1 3 2" xfId="1114" xr:uid="{00000000-0005-0000-0000-00005A040000}"/>
    <cellStyle name="40% - Accent1 3 2 2" xfId="1115" xr:uid="{00000000-0005-0000-0000-00005B040000}"/>
    <cellStyle name="40% - Accent1 3 2 2 2" xfId="1116" xr:uid="{00000000-0005-0000-0000-00005C040000}"/>
    <cellStyle name="40% - Accent1 3 2 2 2 2" xfId="1117" xr:uid="{00000000-0005-0000-0000-00005D040000}"/>
    <cellStyle name="40% - Accent1 3 2 2 2 2 2" xfId="31839" xr:uid="{00000000-0005-0000-0000-00005F7C0000}"/>
    <cellStyle name="40% - Accent1 3 2 2 2 3" xfId="31840" xr:uid="{00000000-0005-0000-0000-0000607C0000}"/>
    <cellStyle name="40% - Accent1 3 2 2 3" xfId="1118" xr:uid="{00000000-0005-0000-0000-00005E040000}"/>
    <cellStyle name="40% - Accent1 3 2 2 3 2" xfId="31841" xr:uid="{00000000-0005-0000-0000-0000617C0000}"/>
    <cellStyle name="40% - Accent1 3 2 2 4" xfId="31842" xr:uid="{00000000-0005-0000-0000-0000627C0000}"/>
    <cellStyle name="40% - Accent1 3 2 3" xfId="1119" xr:uid="{00000000-0005-0000-0000-00005F040000}"/>
    <cellStyle name="40% - Accent1 3 2 3 2" xfId="1120" xr:uid="{00000000-0005-0000-0000-000060040000}"/>
    <cellStyle name="40% - Accent1 3 2 3 2 2" xfId="31843" xr:uid="{00000000-0005-0000-0000-0000637C0000}"/>
    <cellStyle name="40% - Accent1 3 2 3 3" xfId="31844" xr:uid="{00000000-0005-0000-0000-0000647C0000}"/>
    <cellStyle name="40% - Accent1 3 2 4" xfId="1121" xr:uid="{00000000-0005-0000-0000-000061040000}"/>
    <cellStyle name="40% - Accent1 3 2 4 2" xfId="31845" xr:uid="{00000000-0005-0000-0000-0000657C0000}"/>
    <cellStyle name="40% - Accent1 3 2 5" xfId="31846" xr:uid="{00000000-0005-0000-0000-0000667C0000}"/>
    <cellStyle name="40% - Accent1 3 3" xfId="1122" xr:uid="{00000000-0005-0000-0000-000062040000}"/>
    <cellStyle name="40% - Accent1 3 3 2" xfId="1123" xr:uid="{00000000-0005-0000-0000-000063040000}"/>
    <cellStyle name="40% - Accent1 3 3 2 2" xfId="1124" xr:uid="{00000000-0005-0000-0000-000064040000}"/>
    <cellStyle name="40% - Accent1 3 3 2 2 2" xfId="31847" xr:uid="{00000000-0005-0000-0000-0000677C0000}"/>
    <cellStyle name="40% - Accent1 3 3 2 3" xfId="31848" xr:uid="{00000000-0005-0000-0000-0000687C0000}"/>
    <cellStyle name="40% - Accent1 3 3 3" xfId="1125" xr:uid="{00000000-0005-0000-0000-000065040000}"/>
    <cellStyle name="40% - Accent1 3 3 3 2" xfId="31849" xr:uid="{00000000-0005-0000-0000-0000697C0000}"/>
    <cellStyle name="40% - Accent1 3 3 4" xfId="31850" xr:uid="{00000000-0005-0000-0000-00006A7C0000}"/>
    <cellStyle name="40% - Accent1 3 4" xfId="1126" xr:uid="{00000000-0005-0000-0000-000066040000}"/>
    <cellStyle name="40% - Accent1 3 4 2" xfId="1127" xr:uid="{00000000-0005-0000-0000-000067040000}"/>
    <cellStyle name="40% - Accent1 3 4 2 2" xfId="1128" xr:uid="{00000000-0005-0000-0000-000068040000}"/>
    <cellStyle name="40% - Accent1 3 4 2 2 2" xfId="31851" xr:uid="{00000000-0005-0000-0000-00006B7C0000}"/>
    <cellStyle name="40% - Accent1 3 4 2 3" xfId="31852" xr:uid="{00000000-0005-0000-0000-00006C7C0000}"/>
    <cellStyle name="40% - Accent1 3 4 3" xfId="1129" xr:uid="{00000000-0005-0000-0000-000069040000}"/>
    <cellStyle name="40% - Accent1 3 4 3 2" xfId="31853" xr:uid="{00000000-0005-0000-0000-00006D7C0000}"/>
    <cellStyle name="40% - Accent1 3 4 4" xfId="31854" xr:uid="{00000000-0005-0000-0000-00006E7C0000}"/>
    <cellStyle name="40% - Accent1 3 5" xfId="1130" xr:uid="{00000000-0005-0000-0000-00006A040000}"/>
    <cellStyle name="40% - Accent1 3 5 2" xfId="1131" xr:uid="{00000000-0005-0000-0000-00006B040000}"/>
    <cellStyle name="40% - Accent1 3 5 2 2" xfId="31855" xr:uid="{00000000-0005-0000-0000-00006F7C0000}"/>
    <cellStyle name="40% - Accent1 3 5 3" xfId="31856" xr:uid="{00000000-0005-0000-0000-0000707C0000}"/>
    <cellStyle name="40% - Accent1 3 6" xfId="1132" xr:uid="{00000000-0005-0000-0000-00006C040000}"/>
    <cellStyle name="40% - Accent1 3 6 2" xfId="31857" xr:uid="{00000000-0005-0000-0000-0000717C0000}"/>
    <cellStyle name="40% - Accent1 3 7" xfId="1133" xr:uid="{00000000-0005-0000-0000-00006D040000}"/>
    <cellStyle name="40% - Accent1 3 7 2" xfId="55412" xr:uid="{00000000-0005-0000-0000-000074D80000}"/>
    <cellStyle name="40% - Accent1 3 8" xfId="1134" xr:uid="{00000000-0005-0000-0000-00006E040000}"/>
    <cellStyle name="40% - Accent1 3 8 2" xfId="55413" xr:uid="{00000000-0005-0000-0000-000075D80000}"/>
    <cellStyle name="40% - Accent1 3 9" xfId="55414" xr:uid="{00000000-0005-0000-0000-000076D80000}"/>
    <cellStyle name="40% - Accent1 30" xfId="2048" xr:uid="{00000000-0005-0000-0000-000000080000}"/>
    <cellStyle name="40% - Accent1 4" xfId="1135" xr:uid="{00000000-0005-0000-0000-00006F040000}"/>
    <cellStyle name="40% - Accent1 4 2" xfId="1136" xr:uid="{00000000-0005-0000-0000-000070040000}"/>
    <cellStyle name="40% - Accent1 4 2 2" xfId="1137" xr:uid="{00000000-0005-0000-0000-000071040000}"/>
    <cellStyle name="40% - Accent1 4 2 2 2" xfId="1138" xr:uid="{00000000-0005-0000-0000-000072040000}"/>
    <cellStyle name="40% - Accent1 4 2 2 2 2" xfId="1139" xr:uid="{00000000-0005-0000-0000-000073040000}"/>
    <cellStyle name="40% - Accent1 4 2 2 2 2 2" xfId="31858" xr:uid="{00000000-0005-0000-0000-0000727C0000}"/>
    <cellStyle name="40% - Accent1 4 2 2 2 3" xfId="31859" xr:uid="{00000000-0005-0000-0000-0000737C0000}"/>
    <cellStyle name="40% - Accent1 4 2 2 3" xfId="1140" xr:uid="{00000000-0005-0000-0000-000074040000}"/>
    <cellStyle name="40% - Accent1 4 2 2 3 2" xfId="31860" xr:uid="{00000000-0005-0000-0000-0000747C0000}"/>
    <cellStyle name="40% - Accent1 4 2 2 4" xfId="31861" xr:uid="{00000000-0005-0000-0000-0000757C0000}"/>
    <cellStyle name="40% - Accent1 4 2 3" xfId="1141" xr:uid="{00000000-0005-0000-0000-000075040000}"/>
    <cellStyle name="40% - Accent1 4 2 3 2" xfId="1142" xr:uid="{00000000-0005-0000-0000-000076040000}"/>
    <cellStyle name="40% - Accent1 4 2 3 2 2" xfId="31862" xr:uid="{00000000-0005-0000-0000-0000767C0000}"/>
    <cellStyle name="40% - Accent1 4 2 3 3" xfId="31863" xr:uid="{00000000-0005-0000-0000-0000777C0000}"/>
    <cellStyle name="40% - Accent1 4 2 4" xfId="1143" xr:uid="{00000000-0005-0000-0000-000077040000}"/>
    <cellStyle name="40% - Accent1 4 2 4 2" xfId="31864" xr:uid="{00000000-0005-0000-0000-0000787C0000}"/>
    <cellStyle name="40% - Accent1 4 2 5" xfId="31865" xr:uid="{00000000-0005-0000-0000-0000797C0000}"/>
    <cellStyle name="40% - Accent1 4 3" xfId="1144" xr:uid="{00000000-0005-0000-0000-000078040000}"/>
    <cellStyle name="40% - Accent1 4 3 2" xfId="1145" xr:uid="{00000000-0005-0000-0000-000079040000}"/>
    <cellStyle name="40% - Accent1 4 3 2 2" xfId="1146" xr:uid="{00000000-0005-0000-0000-00007A040000}"/>
    <cellStyle name="40% - Accent1 4 3 2 2 2" xfId="31866" xr:uid="{00000000-0005-0000-0000-00007A7C0000}"/>
    <cellStyle name="40% - Accent1 4 3 2 3" xfId="31867" xr:uid="{00000000-0005-0000-0000-00007B7C0000}"/>
    <cellStyle name="40% - Accent1 4 3 3" xfId="1147" xr:uid="{00000000-0005-0000-0000-00007B040000}"/>
    <cellStyle name="40% - Accent1 4 3 3 2" xfId="31868" xr:uid="{00000000-0005-0000-0000-00007C7C0000}"/>
    <cellStyle name="40% - Accent1 4 3 4" xfId="31869" xr:uid="{00000000-0005-0000-0000-00007D7C0000}"/>
    <cellStyle name="40% - Accent1 4 4" xfId="1148" xr:uid="{00000000-0005-0000-0000-00007C040000}"/>
    <cellStyle name="40% - Accent1 4 4 2" xfId="1149" xr:uid="{00000000-0005-0000-0000-00007D040000}"/>
    <cellStyle name="40% - Accent1 4 4 2 2" xfId="1150" xr:uid="{00000000-0005-0000-0000-00007E040000}"/>
    <cellStyle name="40% - Accent1 4 4 2 2 2" xfId="31870" xr:uid="{00000000-0005-0000-0000-00007E7C0000}"/>
    <cellStyle name="40% - Accent1 4 4 2 3" xfId="31871" xr:uid="{00000000-0005-0000-0000-00007F7C0000}"/>
    <cellStyle name="40% - Accent1 4 4 3" xfId="1151" xr:uid="{00000000-0005-0000-0000-00007F040000}"/>
    <cellStyle name="40% - Accent1 4 4 3 2" xfId="31872" xr:uid="{00000000-0005-0000-0000-0000807C0000}"/>
    <cellStyle name="40% - Accent1 4 4 4" xfId="31873" xr:uid="{00000000-0005-0000-0000-0000817C0000}"/>
    <cellStyle name="40% - Accent1 4 5" xfId="1152" xr:uid="{00000000-0005-0000-0000-000080040000}"/>
    <cellStyle name="40% - Accent1 4 5 2" xfId="1153" xr:uid="{00000000-0005-0000-0000-000081040000}"/>
    <cellStyle name="40% - Accent1 4 5 2 2" xfId="31874" xr:uid="{00000000-0005-0000-0000-0000827C0000}"/>
    <cellStyle name="40% - Accent1 4 5 3" xfId="31875" xr:uid="{00000000-0005-0000-0000-0000837C0000}"/>
    <cellStyle name="40% - Accent1 4 6" xfId="1154" xr:uid="{00000000-0005-0000-0000-000082040000}"/>
    <cellStyle name="40% - Accent1 4 6 2" xfId="31876" xr:uid="{00000000-0005-0000-0000-0000847C0000}"/>
    <cellStyle name="40% - Accent1 4 7" xfId="1155" xr:uid="{00000000-0005-0000-0000-000083040000}"/>
    <cellStyle name="40% - Accent1 4 7 2" xfId="55415" xr:uid="{00000000-0005-0000-0000-000077D80000}"/>
    <cellStyle name="40% - Accent1 4 8" xfId="1156" xr:uid="{00000000-0005-0000-0000-000084040000}"/>
    <cellStyle name="40% - Accent1 4 8 2" xfId="55416" xr:uid="{00000000-0005-0000-0000-000078D80000}"/>
    <cellStyle name="40% - Accent1 4 9" xfId="55417" xr:uid="{00000000-0005-0000-0000-000079D80000}"/>
    <cellStyle name="40% - Accent1 5" xfId="1157" xr:uid="{00000000-0005-0000-0000-000085040000}"/>
    <cellStyle name="40% - Accent1 5 2" xfId="1158" xr:uid="{00000000-0005-0000-0000-000086040000}"/>
    <cellStyle name="40% - Accent1 5 2 2" xfId="1159" xr:uid="{00000000-0005-0000-0000-000087040000}"/>
    <cellStyle name="40% - Accent1 5 2 2 2" xfId="1160" xr:uid="{00000000-0005-0000-0000-000088040000}"/>
    <cellStyle name="40% - Accent1 5 2 2 2 2" xfId="1161" xr:uid="{00000000-0005-0000-0000-000089040000}"/>
    <cellStyle name="40% - Accent1 5 2 2 2 2 2" xfId="31877" xr:uid="{00000000-0005-0000-0000-0000857C0000}"/>
    <cellStyle name="40% - Accent1 5 2 2 2 3" xfId="31878" xr:uid="{00000000-0005-0000-0000-0000867C0000}"/>
    <cellStyle name="40% - Accent1 5 2 2 3" xfId="1162" xr:uid="{00000000-0005-0000-0000-00008A040000}"/>
    <cellStyle name="40% - Accent1 5 2 2 3 2" xfId="31879" xr:uid="{00000000-0005-0000-0000-0000877C0000}"/>
    <cellStyle name="40% - Accent1 5 2 2 4" xfId="31880" xr:uid="{00000000-0005-0000-0000-0000887C0000}"/>
    <cellStyle name="40% - Accent1 5 2 3" xfId="1163" xr:uid="{00000000-0005-0000-0000-00008B040000}"/>
    <cellStyle name="40% - Accent1 5 2 3 2" xfId="1164" xr:uid="{00000000-0005-0000-0000-00008C040000}"/>
    <cellStyle name="40% - Accent1 5 2 3 2 2" xfId="31881" xr:uid="{00000000-0005-0000-0000-0000897C0000}"/>
    <cellStyle name="40% - Accent1 5 2 3 3" xfId="31882" xr:uid="{00000000-0005-0000-0000-00008A7C0000}"/>
    <cellStyle name="40% - Accent1 5 2 4" xfId="1165" xr:uid="{00000000-0005-0000-0000-00008D040000}"/>
    <cellStyle name="40% - Accent1 5 2 4 2" xfId="31883" xr:uid="{00000000-0005-0000-0000-00008B7C0000}"/>
    <cellStyle name="40% - Accent1 5 2 5" xfId="31884" xr:uid="{00000000-0005-0000-0000-00008C7C0000}"/>
    <cellStyle name="40% - Accent1 5 3" xfId="1166" xr:uid="{00000000-0005-0000-0000-00008E040000}"/>
    <cellStyle name="40% - Accent1 5 3 2" xfId="1167" xr:uid="{00000000-0005-0000-0000-00008F040000}"/>
    <cellStyle name="40% - Accent1 5 3 2 2" xfId="1168" xr:uid="{00000000-0005-0000-0000-000090040000}"/>
    <cellStyle name="40% - Accent1 5 3 2 2 2" xfId="31885" xr:uid="{00000000-0005-0000-0000-00008D7C0000}"/>
    <cellStyle name="40% - Accent1 5 3 2 3" xfId="31886" xr:uid="{00000000-0005-0000-0000-00008E7C0000}"/>
    <cellStyle name="40% - Accent1 5 3 3" xfId="1169" xr:uid="{00000000-0005-0000-0000-000091040000}"/>
    <cellStyle name="40% - Accent1 5 3 3 2" xfId="31887" xr:uid="{00000000-0005-0000-0000-00008F7C0000}"/>
    <cellStyle name="40% - Accent1 5 3 4" xfId="31888" xr:uid="{00000000-0005-0000-0000-0000907C0000}"/>
    <cellStyle name="40% - Accent1 5 4" xfId="1170" xr:uid="{00000000-0005-0000-0000-000092040000}"/>
    <cellStyle name="40% - Accent1 5 4 2" xfId="1171" xr:uid="{00000000-0005-0000-0000-000093040000}"/>
    <cellStyle name="40% - Accent1 5 4 2 2" xfId="1172" xr:uid="{00000000-0005-0000-0000-000094040000}"/>
    <cellStyle name="40% - Accent1 5 4 2 2 2" xfId="31889" xr:uid="{00000000-0005-0000-0000-0000917C0000}"/>
    <cellStyle name="40% - Accent1 5 4 2 3" xfId="31890" xr:uid="{00000000-0005-0000-0000-0000927C0000}"/>
    <cellStyle name="40% - Accent1 5 4 3" xfId="1173" xr:uid="{00000000-0005-0000-0000-000095040000}"/>
    <cellStyle name="40% - Accent1 5 4 3 2" xfId="31891" xr:uid="{00000000-0005-0000-0000-0000937C0000}"/>
    <cellStyle name="40% - Accent1 5 4 4" xfId="31892" xr:uid="{00000000-0005-0000-0000-0000947C0000}"/>
    <cellStyle name="40% - Accent1 5 5" xfId="1174" xr:uid="{00000000-0005-0000-0000-000096040000}"/>
    <cellStyle name="40% - Accent1 5 5 2" xfId="1175" xr:uid="{00000000-0005-0000-0000-000097040000}"/>
    <cellStyle name="40% - Accent1 5 5 2 2" xfId="31893" xr:uid="{00000000-0005-0000-0000-0000957C0000}"/>
    <cellStyle name="40% - Accent1 5 5 3" xfId="31894" xr:uid="{00000000-0005-0000-0000-0000967C0000}"/>
    <cellStyle name="40% - Accent1 5 6" xfId="1176" xr:uid="{00000000-0005-0000-0000-000098040000}"/>
    <cellStyle name="40% - Accent1 5 6 2" xfId="31895" xr:uid="{00000000-0005-0000-0000-0000977C0000}"/>
    <cellStyle name="40% - Accent1 5 7" xfId="1177" xr:uid="{00000000-0005-0000-0000-000099040000}"/>
    <cellStyle name="40% - Accent1 5 7 2" xfId="55418" xr:uid="{00000000-0005-0000-0000-00007AD80000}"/>
    <cellStyle name="40% - Accent1 5 8" xfId="1178" xr:uid="{00000000-0005-0000-0000-00009A040000}"/>
    <cellStyle name="40% - Accent1 5 8 2" xfId="55419" xr:uid="{00000000-0005-0000-0000-00007BD80000}"/>
    <cellStyle name="40% - Accent1 5 9" xfId="55420" xr:uid="{00000000-0005-0000-0000-00007CD80000}"/>
    <cellStyle name="40% - Accent1 6" xfId="1179" xr:uid="{00000000-0005-0000-0000-00009B040000}"/>
    <cellStyle name="40% - Accent1 6 2" xfId="1180" xr:uid="{00000000-0005-0000-0000-00009C040000}"/>
    <cellStyle name="40% - Accent1 6 2 2" xfId="1181" xr:uid="{00000000-0005-0000-0000-00009D040000}"/>
    <cellStyle name="40% - Accent1 6 2 2 2" xfId="1182" xr:uid="{00000000-0005-0000-0000-00009E040000}"/>
    <cellStyle name="40% - Accent1 6 2 2 2 2" xfId="1183" xr:uid="{00000000-0005-0000-0000-00009F040000}"/>
    <cellStyle name="40% - Accent1 6 2 2 2 2 2" xfId="31896" xr:uid="{00000000-0005-0000-0000-0000987C0000}"/>
    <cellStyle name="40% - Accent1 6 2 2 2 3" xfId="31897" xr:uid="{00000000-0005-0000-0000-0000997C0000}"/>
    <cellStyle name="40% - Accent1 6 2 2 3" xfId="1184" xr:uid="{00000000-0005-0000-0000-0000A0040000}"/>
    <cellStyle name="40% - Accent1 6 2 2 3 2" xfId="31898" xr:uid="{00000000-0005-0000-0000-00009A7C0000}"/>
    <cellStyle name="40% - Accent1 6 2 2 4" xfId="31899" xr:uid="{00000000-0005-0000-0000-00009B7C0000}"/>
    <cellStyle name="40% - Accent1 6 2 3" xfId="1185" xr:uid="{00000000-0005-0000-0000-0000A1040000}"/>
    <cellStyle name="40% - Accent1 6 2 3 2" xfId="1186" xr:uid="{00000000-0005-0000-0000-0000A2040000}"/>
    <cellStyle name="40% - Accent1 6 2 3 2 2" xfId="31900" xr:uid="{00000000-0005-0000-0000-00009C7C0000}"/>
    <cellStyle name="40% - Accent1 6 2 3 3" xfId="31901" xr:uid="{00000000-0005-0000-0000-00009D7C0000}"/>
    <cellStyle name="40% - Accent1 6 2 4" xfId="1187" xr:uid="{00000000-0005-0000-0000-0000A3040000}"/>
    <cellStyle name="40% - Accent1 6 2 4 2" xfId="31902" xr:uid="{00000000-0005-0000-0000-00009E7C0000}"/>
    <cellStyle name="40% - Accent1 6 2 5" xfId="31903" xr:uid="{00000000-0005-0000-0000-00009F7C0000}"/>
    <cellStyle name="40% - Accent1 6 3" xfId="1188" xr:uid="{00000000-0005-0000-0000-0000A4040000}"/>
    <cellStyle name="40% - Accent1 6 3 2" xfId="1189" xr:uid="{00000000-0005-0000-0000-0000A5040000}"/>
    <cellStyle name="40% - Accent1 6 3 2 2" xfId="1190" xr:uid="{00000000-0005-0000-0000-0000A6040000}"/>
    <cellStyle name="40% - Accent1 6 3 2 2 2" xfId="31904" xr:uid="{00000000-0005-0000-0000-0000A07C0000}"/>
    <cellStyle name="40% - Accent1 6 3 2 3" xfId="31905" xr:uid="{00000000-0005-0000-0000-0000A17C0000}"/>
    <cellStyle name="40% - Accent1 6 3 3" xfId="1191" xr:uid="{00000000-0005-0000-0000-0000A7040000}"/>
    <cellStyle name="40% - Accent1 6 3 3 2" xfId="31906" xr:uid="{00000000-0005-0000-0000-0000A27C0000}"/>
    <cellStyle name="40% - Accent1 6 3 4" xfId="31907" xr:uid="{00000000-0005-0000-0000-0000A37C0000}"/>
    <cellStyle name="40% - Accent1 6 4" xfId="1192" xr:uid="{00000000-0005-0000-0000-0000A8040000}"/>
    <cellStyle name="40% - Accent1 6 4 2" xfId="1193" xr:uid="{00000000-0005-0000-0000-0000A9040000}"/>
    <cellStyle name="40% - Accent1 6 4 2 2" xfId="1194" xr:uid="{00000000-0005-0000-0000-0000AA040000}"/>
    <cellStyle name="40% - Accent1 6 4 2 2 2" xfId="31908" xr:uid="{00000000-0005-0000-0000-0000A47C0000}"/>
    <cellStyle name="40% - Accent1 6 4 2 3" xfId="31909" xr:uid="{00000000-0005-0000-0000-0000A57C0000}"/>
    <cellStyle name="40% - Accent1 6 4 3" xfId="1195" xr:uid="{00000000-0005-0000-0000-0000AB040000}"/>
    <cellStyle name="40% - Accent1 6 4 3 2" xfId="31910" xr:uid="{00000000-0005-0000-0000-0000A67C0000}"/>
    <cellStyle name="40% - Accent1 6 4 4" xfId="31911" xr:uid="{00000000-0005-0000-0000-0000A77C0000}"/>
    <cellStyle name="40% - Accent1 6 5" xfId="1196" xr:uid="{00000000-0005-0000-0000-0000AC040000}"/>
    <cellStyle name="40% - Accent1 6 5 2" xfId="1197" xr:uid="{00000000-0005-0000-0000-0000AD040000}"/>
    <cellStyle name="40% - Accent1 6 5 2 2" xfId="31912" xr:uid="{00000000-0005-0000-0000-0000A87C0000}"/>
    <cellStyle name="40% - Accent1 6 5 3" xfId="31913" xr:uid="{00000000-0005-0000-0000-0000A97C0000}"/>
    <cellStyle name="40% - Accent1 6 6" xfId="1198" xr:uid="{00000000-0005-0000-0000-0000AE040000}"/>
    <cellStyle name="40% - Accent1 6 6 2" xfId="31914" xr:uid="{00000000-0005-0000-0000-0000AA7C0000}"/>
    <cellStyle name="40% - Accent1 6 7" xfId="1199" xr:uid="{00000000-0005-0000-0000-0000AF040000}"/>
    <cellStyle name="40% - Accent1 6 7 2" xfId="55421" xr:uid="{00000000-0005-0000-0000-00007DD80000}"/>
    <cellStyle name="40% - Accent1 6 8" xfId="1200" xr:uid="{00000000-0005-0000-0000-0000B0040000}"/>
    <cellStyle name="40% - Accent1 6 8 2" xfId="55422" xr:uid="{00000000-0005-0000-0000-00007ED80000}"/>
    <cellStyle name="40% - Accent1 6 9" xfId="55423" xr:uid="{00000000-0005-0000-0000-00007FD80000}"/>
    <cellStyle name="40% - Accent1 7" xfId="1201" xr:uid="{00000000-0005-0000-0000-0000B1040000}"/>
    <cellStyle name="40% - Accent1 7 2" xfId="1202" xr:uid="{00000000-0005-0000-0000-0000B2040000}"/>
    <cellStyle name="40% - Accent1 7 2 2" xfId="1203" xr:uid="{00000000-0005-0000-0000-0000B3040000}"/>
    <cellStyle name="40% - Accent1 7 2 2 2" xfId="31915" xr:uid="{00000000-0005-0000-0000-0000AB7C0000}"/>
    <cellStyle name="40% - Accent1 7 2 3" xfId="31916" xr:uid="{00000000-0005-0000-0000-0000AC7C0000}"/>
    <cellStyle name="40% - Accent1 7 3" xfId="1204" xr:uid="{00000000-0005-0000-0000-0000B4040000}"/>
    <cellStyle name="40% - Accent1 7 3 2" xfId="31917" xr:uid="{00000000-0005-0000-0000-0000AD7C0000}"/>
    <cellStyle name="40% - Accent1 7 4" xfId="31918" xr:uid="{00000000-0005-0000-0000-0000AE7C0000}"/>
    <cellStyle name="40% - Accent1 7 5" xfId="55424" xr:uid="{00000000-0005-0000-0000-000080D80000}"/>
    <cellStyle name="40% - Accent1 8" xfId="1205" xr:uid="{00000000-0005-0000-0000-0000B5040000}"/>
    <cellStyle name="40% - Accent1 8 2" xfId="1206" xr:uid="{00000000-0005-0000-0000-0000B6040000}"/>
    <cellStyle name="40% - Accent1 8 2 2" xfId="1207" xr:uid="{00000000-0005-0000-0000-0000B7040000}"/>
    <cellStyle name="40% - Accent1 8 2 2 2" xfId="31919" xr:uid="{00000000-0005-0000-0000-0000AF7C0000}"/>
    <cellStyle name="40% - Accent1 8 2 3" xfId="31920" xr:uid="{00000000-0005-0000-0000-0000B07C0000}"/>
    <cellStyle name="40% - Accent1 8 3" xfId="1208" xr:uid="{00000000-0005-0000-0000-0000B8040000}"/>
    <cellStyle name="40% - Accent1 8 3 2" xfId="31921" xr:uid="{00000000-0005-0000-0000-0000B17C0000}"/>
    <cellStyle name="40% - Accent1 8 4" xfId="31922" xr:uid="{00000000-0005-0000-0000-0000B27C0000}"/>
    <cellStyle name="40% - Accent1 8 5" xfId="55425" xr:uid="{00000000-0005-0000-0000-000081D80000}"/>
    <cellStyle name="40% - Accent1 9" xfId="1209" xr:uid="{00000000-0005-0000-0000-0000B9040000}"/>
    <cellStyle name="40% - Accent1 9 2" xfId="1210" xr:uid="{00000000-0005-0000-0000-0000BA040000}"/>
    <cellStyle name="40% - Accent1 9 2 2" xfId="1211" xr:uid="{00000000-0005-0000-0000-0000BB040000}"/>
    <cellStyle name="40% - Accent1 9 2 2 2" xfId="31923" xr:uid="{00000000-0005-0000-0000-0000B37C0000}"/>
    <cellStyle name="40% - Accent1 9 2 3" xfId="31924" xr:uid="{00000000-0005-0000-0000-0000B47C0000}"/>
    <cellStyle name="40% - Accent1 9 3" xfId="1212" xr:uid="{00000000-0005-0000-0000-0000BC040000}"/>
    <cellStyle name="40% - Accent1 9 3 2" xfId="31925" xr:uid="{00000000-0005-0000-0000-0000B57C0000}"/>
    <cellStyle name="40% - Accent1 9 4" xfId="31926" xr:uid="{00000000-0005-0000-0000-0000B67C0000}"/>
    <cellStyle name="40% - Accent1 9 5" xfId="55426" xr:uid="{00000000-0005-0000-0000-000082D80000}"/>
    <cellStyle name="40% - Accent2 10" xfId="1213" xr:uid="{00000000-0005-0000-0000-0000BD040000}"/>
    <cellStyle name="40% - Accent2 10 2" xfId="1214" xr:uid="{00000000-0005-0000-0000-0000BE040000}"/>
    <cellStyle name="40% - Accent2 10 2 2" xfId="1215" xr:uid="{00000000-0005-0000-0000-0000BF040000}"/>
    <cellStyle name="40% - Accent2 10 2 2 2" xfId="31927" xr:uid="{00000000-0005-0000-0000-0000B77C0000}"/>
    <cellStyle name="40% - Accent2 10 2 3" xfId="31928" xr:uid="{00000000-0005-0000-0000-0000B87C0000}"/>
    <cellStyle name="40% - Accent2 10 3" xfId="1216" xr:uid="{00000000-0005-0000-0000-0000C0040000}"/>
    <cellStyle name="40% - Accent2 10 3 2" xfId="31929" xr:uid="{00000000-0005-0000-0000-0000B97C0000}"/>
    <cellStyle name="40% - Accent2 10 4" xfId="31930" xr:uid="{00000000-0005-0000-0000-0000BA7C0000}"/>
    <cellStyle name="40% - Accent2 10 5" xfId="55427" xr:uid="{00000000-0005-0000-0000-000083D80000}"/>
    <cellStyle name="40% - Accent2 11" xfId="1217" xr:uid="{00000000-0005-0000-0000-0000C1040000}"/>
    <cellStyle name="40% - Accent2 11 2" xfId="1218" xr:uid="{00000000-0005-0000-0000-0000C2040000}"/>
    <cellStyle name="40% - Accent2 11 2 2" xfId="1219" xr:uid="{00000000-0005-0000-0000-0000C3040000}"/>
    <cellStyle name="40% - Accent2 11 2 2 2" xfId="31931" xr:uid="{00000000-0005-0000-0000-0000BB7C0000}"/>
    <cellStyle name="40% - Accent2 11 2 3" xfId="31932" xr:uid="{00000000-0005-0000-0000-0000BC7C0000}"/>
    <cellStyle name="40% - Accent2 11 3" xfId="1220" xr:uid="{00000000-0005-0000-0000-0000C4040000}"/>
    <cellStyle name="40% - Accent2 11 3 2" xfId="31933" xr:uid="{00000000-0005-0000-0000-0000BD7C0000}"/>
    <cellStyle name="40% - Accent2 11 4" xfId="31934" xr:uid="{00000000-0005-0000-0000-0000BE7C0000}"/>
    <cellStyle name="40% - Accent2 11 5" xfId="55428" xr:uid="{00000000-0005-0000-0000-000084D80000}"/>
    <cellStyle name="40% - Accent2 12" xfId="1221" xr:uid="{00000000-0005-0000-0000-0000C5040000}"/>
    <cellStyle name="40% - Accent2 12 2" xfId="1222" xr:uid="{00000000-0005-0000-0000-0000C6040000}"/>
    <cellStyle name="40% - Accent2 12 2 2" xfId="1223" xr:uid="{00000000-0005-0000-0000-0000C7040000}"/>
    <cellStyle name="40% - Accent2 12 2 2 2" xfId="31935" xr:uid="{00000000-0005-0000-0000-0000BF7C0000}"/>
    <cellStyle name="40% - Accent2 12 2 3" xfId="31936" xr:uid="{00000000-0005-0000-0000-0000C07C0000}"/>
    <cellStyle name="40% - Accent2 12 3" xfId="1224" xr:uid="{00000000-0005-0000-0000-0000C8040000}"/>
    <cellStyle name="40% - Accent2 12 3 2" xfId="31937" xr:uid="{00000000-0005-0000-0000-0000C17C0000}"/>
    <cellStyle name="40% - Accent2 12 4" xfId="31938" xr:uid="{00000000-0005-0000-0000-0000C27C0000}"/>
    <cellStyle name="40% - Accent2 12 5" xfId="55429" xr:uid="{00000000-0005-0000-0000-000085D80000}"/>
    <cellStyle name="40% - Accent2 13" xfId="1225" xr:uid="{00000000-0005-0000-0000-0000C9040000}"/>
    <cellStyle name="40% - Accent2 13 2" xfId="1226" xr:uid="{00000000-0005-0000-0000-0000CA040000}"/>
    <cellStyle name="40% - Accent2 13 2 2" xfId="1227" xr:uid="{00000000-0005-0000-0000-0000CB040000}"/>
    <cellStyle name="40% - Accent2 13 2 2 2" xfId="31939" xr:uid="{00000000-0005-0000-0000-0000C37C0000}"/>
    <cellStyle name="40% - Accent2 13 2 3" xfId="31940" xr:uid="{00000000-0005-0000-0000-0000C47C0000}"/>
    <cellStyle name="40% - Accent2 13 3" xfId="1228" xr:uid="{00000000-0005-0000-0000-0000CC040000}"/>
    <cellStyle name="40% - Accent2 13 3 2" xfId="31941" xr:uid="{00000000-0005-0000-0000-0000C57C0000}"/>
    <cellStyle name="40% - Accent2 13 4" xfId="31942" xr:uid="{00000000-0005-0000-0000-0000C67C0000}"/>
    <cellStyle name="40% - Accent2 13 5" xfId="55430" xr:uid="{00000000-0005-0000-0000-000086D80000}"/>
    <cellStyle name="40% - Accent2 14" xfId="1229" xr:uid="{00000000-0005-0000-0000-0000CD040000}"/>
    <cellStyle name="40% - Accent2 14 2" xfId="1230" xr:uid="{00000000-0005-0000-0000-0000CE040000}"/>
    <cellStyle name="40% - Accent2 14 2 2" xfId="1231" xr:uid="{00000000-0005-0000-0000-0000CF040000}"/>
    <cellStyle name="40% - Accent2 14 2 2 2" xfId="31943" xr:uid="{00000000-0005-0000-0000-0000C77C0000}"/>
    <cellStyle name="40% - Accent2 14 2 3" xfId="31944" xr:uid="{00000000-0005-0000-0000-0000C87C0000}"/>
    <cellStyle name="40% - Accent2 14 3" xfId="1232" xr:uid="{00000000-0005-0000-0000-0000D0040000}"/>
    <cellStyle name="40% - Accent2 14 3 2" xfId="31945" xr:uid="{00000000-0005-0000-0000-0000C97C0000}"/>
    <cellStyle name="40% - Accent2 14 4" xfId="31946" xr:uid="{00000000-0005-0000-0000-0000CA7C0000}"/>
    <cellStyle name="40% - Accent2 14 5" xfId="55431" xr:uid="{00000000-0005-0000-0000-000087D80000}"/>
    <cellStyle name="40% - Accent2 15" xfId="1233" xr:uid="{00000000-0005-0000-0000-0000D1040000}"/>
    <cellStyle name="40% - Accent2 15 2" xfId="1234" xr:uid="{00000000-0005-0000-0000-0000D2040000}"/>
    <cellStyle name="40% - Accent2 15 2 2" xfId="1235" xr:uid="{00000000-0005-0000-0000-0000D3040000}"/>
    <cellStyle name="40% - Accent2 15 2 2 2" xfId="31947" xr:uid="{00000000-0005-0000-0000-0000CB7C0000}"/>
    <cellStyle name="40% - Accent2 15 2 3" xfId="31948" xr:uid="{00000000-0005-0000-0000-0000CC7C0000}"/>
    <cellStyle name="40% - Accent2 15 3" xfId="1236" xr:uid="{00000000-0005-0000-0000-0000D4040000}"/>
    <cellStyle name="40% - Accent2 15 3 2" xfId="31949" xr:uid="{00000000-0005-0000-0000-0000CD7C0000}"/>
    <cellStyle name="40% - Accent2 15 4" xfId="31950" xr:uid="{00000000-0005-0000-0000-0000CE7C0000}"/>
    <cellStyle name="40% - Accent2 15 5" xfId="55432" xr:uid="{00000000-0005-0000-0000-000088D80000}"/>
    <cellStyle name="40% - Accent2 16" xfId="1237" xr:uid="{00000000-0005-0000-0000-0000D5040000}"/>
    <cellStyle name="40% - Accent2 16 2" xfId="1238" xr:uid="{00000000-0005-0000-0000-0000D6040000}"/>
    <cellStyle name="40% - Accent2 16 2 2" xfId="1239" xr:uid="{00000000-0005-0000-0000-0000D7040000}"/>
    <cellStyle name="40% - Accent2 16 2 2 2" xfId="31951" xr:uid="{00000000-0005-0000-0000-0000CF7C0000}"/>
    <cellStyle name="40% - Accent2 16 2 3" xfId="31952" xr:uid="{00000000-0005-0000-0000-0000D07C0000}"/>
    <cellStyle name="40% - Accent2 16 3" xfId="1240" xr:uid="{00000000-0005-0000-0000-0000D8040000}"/>
    <cellStyle name="40% - Accent2 16 3 2" xfId="31953" xr:uid="{00000000-0005-0000-0000-0000D17C0000}"/>
    <cellStyle name="40% - Accent2 16 4" xfId="31954" xr:uid="{00000000-0005-0000-0000-0000D27C0000}"/>
    <cellStyle name="40% - Accent2 16 5" xfId="55433" xr:uid="{00000000-0005-0000-0000-000089D80000}"/>
    <cellStyle name="40% - Accent2 17" xfId="1241" xr:uid="{00000000-0005-0000-0000-0000D9040000}"/>
    <cellStyle name="40% - Accent2 17 2" xfId="1242" xr:uid="{00000000-0005-0000-0000-0000DA040000}"/>
    <cellStyle name="40% - Accent2 17 2 2" xfId="1243" xr:uid="{00000000-0005-0000-0000-0000DB040000}"/>
    <cellStyle name="40% - Accent2 17 2 2 2" xfId="31955" xr:uid="{00000000-0005-0000-0000-0000D37C0000}"/>
    <cellStyle name="40% - Accent2 17 2 3" xfId="31956" xr:uid="{00000000-0005-0000-0000-0000D47C0000}"/>
    <cellStyle name="40% - Accent2 17 3" xfId="1244" xr:uid="{00000000-0005-0000-0000-0000DC040000}"/>
    <cellStyle name="40% - Accent2 17 3 2" xfId="31957" xr:uid="{00000000-0005-0000-0000-0000D57C0000}"/>
    <cellStyle name="40% - Accent2 17 4" xfId="31958" xr:uid="{00000000-0005-0000-0000-0000D67C0000}"/>
    <cellStyle name="40% - Accent2 17 5" xfId="55434" xr:uid="{00000000-0005-0000-0000-00008AD80000}"/>
    <cellStyle name="40% - Accent2 18" xfId="1245" xr:uid="{00000000-0005-0000-0000-0000DD040000}"/>
    <cellStyle name="40% - Accent2 18 2" xfId="1246" xr:uid="{00000000-0005-0000-0000-0000DE040000}"/>
    <cellStyle name="40% - Accent2 18 2 2" xfId="1247" xr:uid="{00000000-0005-0000-0000-0000DF040000}"/>
    <cellStyle name="40% - Accent2 18 2 2 2" xfId="31959" xr:uid="{00000000-0005-0000-0000-0000D77C0000}"/>
    <cellStyle name="40% - Accent2 18 2 3" xfId="31960" xr:uid="{00000000-0005-0000-0000-0000D87C0000}"/>
    <cellStyle name="40% - Accent2 18 3" xfId="1248" xr:uid="{00000000-0005-0000-0000-0000E0040000}"/>
    <cellStyle name="40% - Accent2 18 3 2" xfId="31961" xr:uid="{00000000-0005-0000-0000-0000D97C0000}"/>
    <cellStyle name="40% - Accent2 18 4" xfId="31962" xr:uid="{00000000-0005-0000-0000-0000DA7C0000}"/>
    <cellStyle name="40% - Accent2 18 5" xfId="55435" xr:uid="{00000000-0005-0000-0000-00008BD80000}"/>
    <cellStyle name="40% - Accent2 19" xfId="1249" xr:uid="{00000000-0005-0000-0000-0000E1040000}"/>
    <cellStyle name="40% - Accent2 19 2" xfId="1250" xr:uid="{00000000-0005-0000-0000-0000E2040000}"/>
    <cellStyle name="40% - Accent2 19 2 2" xfId="31963" xr:uid="{00000000-0005-0000-0000-0000DB7C0000}"/>
    <cellStyle name="40% - Accent2 19 3" xfId="31964" xr:uid="{00000000-0005-0000-0000-0000DC7C0000}"/>
    <cellStyle name="40% - Accent2 19 4" xfId="55436" xr:uid="{00000000-0005-0000-0000-00008CD80000}"/>
    <cellStyle name="40% - Accent2 2" xfId="1251" xr:uid="{00000000-0005-0000-0000-0000E3040000}"/>
    <cellStyle name="40% - Accent2 2 10" xfId="1252" xr:uid="{00000000-0005-0000-0000-0000E4040000}"/>
    <cellStyle name="40% - Accent2 2 10 2" xfId="55437" xr:uid="{00000000-0005-0000-0000-00008DD80000}"/>
    <cellStyle name="40% - Accent2 2 11" xfId="1253" xr:uid="{00000000-0005-0000-0000-0000E5040000}"/>
    <cellStyle name="40% - Accent2 2 11 2" xfId="55438" xr:uid="{00000000-0005-0000-0000-00008ED80000}"/>
    <cellStyle name="40% - Accent2 2 12" xfId="55439" xr:uid="{00000000-0005-0000-0000-00008FD80000}"/>
    <cellStyle name="40% - Accent2 2 13" xfId="57049" xr:uid="{00000000-0005-0000-0000-0000D9DE0000}"/>
    <cellStyle name="40% - Accent2 2 2" xfId="1254" xr:uid="{00000000-0005-0000-0000-0000E6040000}"/>
    <cellStyle name="40% - Accent2 2 2 2" xfId="1255" xr:uid="{00000000-0005-0000-0000-0000E7040000}"/>
    <cellStyle name="40% - Accent2 2 2 2 2" xfId="1256" xr:uid="{00000000-0005-0000-0000-0000E8040000}"/>
    <cellStyle name="40% - Accent2 2 2 2 2 2" xfId="1257" xr:uid="{00000000-0005-0000-0000-0000E9040000}"/>
    <cellStyle name="40% - Accent2 2 2 2 2 2 2" xfId="31965" xr:uid="{00000000-0005-0000-0000-0000DD7C0000}"/>
    <cellStyle name="40% - Accent2 2 2 2 2 3" xfId="31966" xr:uid="{00000000-0005-0000-0000-0000DE7C0000}"/>
    <cellStyle name="40% - Accent2 2 2 2 3" xfId="1258" xr:uid="{00000000-0005-0000-0000-0000EA040000}"/>
    <cellStyle name="40% - Accent2 2 2 2 3 2" xfId="31967" xr:uid="{00000000-0005-0000-0000-0000DF7C0000}"/>
    <cellStyle name="40% - Accent2 2 2 2 4" xfId="31968" xr:uid="{00000000-0005-0000-0000-0000E07C0000}"/>
    <cellStyle name="40% - Accent2 2 2 3" xfId="1259" xr:uid="{00000000-0005-0000-0000-0000EB040000}"/>
    <cellStyle name="40% - Accent2 2 2 3 2" xfId="1260" xr:uid="{00000000-0005-0000-0000-0000EC040000}"/>
    <cellStyle name="40% - Accent2 2 2 3 2 2" xfId="31969" xr:uid="{00000000-0005-0000-0000-0000E17C0000}"/>
    <cellStyle name="40% - Accent2 2 2 3 3" xfId="31970" xr:uid="{00000000-0005-0000-0000-0000E27C0000}"/>
    <cellStyle name="40% - Accent2 2 2 4" xfId="1261" xr:uid="{00000000-0005-0000-0000-0000ED040000}"/>
    <cellStyle name="40% - Accent2 2 2 4 2" xfId="31971" xr:uid="{00000000-0005-0000-0000-0000E37C0000}"/>
    <cellStyle name="40% - Accent2 2 2 5" xfId="31972" xr:uid="{00000000-0005-0000-0000-0000E47C0000}"/>
    <cellStyle name="40% - Accent2 2 2 6" xfId="55440" xr:uid="{00000000-0005-0000-0000-000090D80000}"/>
    <cellStyle name="40% - Accent2 2 3" xfId="1262" xr:uid="{00000000-0005-0000-0000-0000EE040000}"/>
    <cellStyle name="40% - Accent2 2 3 2" xfId="1263" xr:uid="{00000000-0005-0000-0000-0000EF040000}"/>
    <cellStyle name="40% - Accent2 2 3 2 2" xfId="1264" xr:uid="{00000000-0005-0000-0000-0000F0040000}"/>
    <cellStyle name="40% - Accent2 2 3 2 2 2" xfId="31973" xr:uid="{00000000-0005-0000-0000-0000E57C0000}"/>
    <cellStyle name="40% - Accent2 2 3 2 3" xfId="31974" xr:uid="{00000000-0005-0000-0000-0000E67C0000}"/>
    <cellStyle name="40% - Accent2 2 3 3" xfId="1265" xr:uid="{00000000-0005-0000-0000-0000F1040000}"/>
    <cellStyle name="40% - Accent2 2 3 3 2" xfId="31975" xr:uid="{00000000-0005-0000-0000-0000E77C0000}"/>
    <cellStyle name="40% - Accent2 2 3 4" xfId="31976" xr:uid="{00000000-0005-0000-0000-0000E87C0000}"/>
    <cellStyle name="40% - Accent2 2 3 5" xfId="55441" xr:uid="{00000000-0005-0000-0000-000091D80000}"/>
    <cellStyle name="40% - Accent2 2 4" xfId="1266" xr:uid="{00000000-0005-0000-0000-0000F2040000}"/>
    <cellStyle name="40% - Accent2 2 4 2" xfId="1267" xr:uid="{00000000-0005-0000-0000-0000F3040000}"/>
    <cellStyle name="40% - Accent2 2 4 2 2" xfId="1268" xr:uid="{00000000-0005-0000-0000-0000F4040000}"/>
    <cellStyle name="40% - Accent2 2 4 2 2 2" xfId="31977" xr:uid="{00000000-0005-0000-0000-0000E97C0000}"/>
    <cellStyle name="40% - Accent2 2 4 2 3" xfId="31978" xr:uid="{00000000-0005-0000-0000-0000EA7C0000}"/>
    <cellStyle name="40% - Accent2 2 4 3" xfId="1269" xr:uid="{00000000-0005-0000-0000-0000F5040000}"/>
    <cellStyle name="40% - Accent2 2 4 3 2" xfId="31979" xr:uid="{00000000-0005-0000-0000-0000EB7C0000}"/>
    <cellStyle name="40% - Accent2 2 4 4" xfId="31980" xr:uid="{00000000-0005-0000-0000-0000EC7C0000}"/>
    <cellStyle name="40% - Accent2 2 4 5" xfId="55442" xr:uid="{00000000-0005-0000-0000-000092D80000}"/>
    <cellStyle name="40% - Accent2 2 5" xfId="1270" xr:uid="{00000000-0005-0000-0000-0000F6040000}"/>
    <cellStyle name="40% - Accent2 2 6" xfId="1271" xr:uid="{00000000-0005-0000-0000-0000F7040000}"/>
    <cellStyle name="40% - Accent2 2 7" xfId="1272" xr:uid="{00000000-0005-0000-0000-0000F8040000}"/>
    <cellStyle name="40% - Accent2 2 8" xfId="1273" xr:uid="{00000000-0005-0000-0000-0000F9040000}"/>
    <cellStyle name="40% - Accent2 2 8 2" xfId="1274" xr:uid="{00000000-0005-0000-0000-0000FA040000}"/>
    <cellStyle name="40% - Accent2 2 8 2 2" xfId="31981" xr:uid="{00000000-0005-0000-0000-0000ED7C0000}"/>
    <cellStyle name="40% - Accent2 2 8 3" xfId="31982" xr:uid="{00000000-0005-0000-0000-0000EE7C0000}"/>
    <cellStyle name="40% - Accent2 2 9" xfId="1275" xr:uid="{00000000-0005-0000-0000-0000FB040000}"/>
    <cellStyle name="40% - Accent2 2 9 2" xfId="31983" xr:uid="{00000000-0005-0000-0000-0000EF7C0000}"/>
    <cellStyle name="40% - Accent2 20" xfId="1276" xr:uid="{00000000-0005-0000-0000-0000FC040000}"/>
    <cellStyle name="40% - Accent2 20 2" xfId="1277" xr:uid="{00000000-0005-0000-0000-0000FD040000}"/>
    <cellStyle name="40% - Accent2 20 2 2" xfId="31984" xr:uid="{00000000-0005-0000-0000-0000F07C0000}"/>
    <cellStyle name="40% - Accent2 20 3" xfId="31985" xr:uid="{00000000-0005-0000-0000-0000F17C0000}"/>
    <cellStyle name="40% - Accent2 20 4" xfId="55443" xr:uid="{00000000-0005-0000-0000-000093D80000}"/>
    <cellStyle name="40% - Accent2 21" xfId="1278" xr:uid="{00000000-0005-0000-0000-0000FE040000}"/>
    <cellStyle name="40% - Accent2 21 2" xfId="31986" xr:uid="{00000000-0005-0000-0000-0000F27C0000}"/>
    <cellStyle name="40% - Accent2 22" xfId="1279" xr:uid="{00000000-0005-0000-0000-0000FF040000}"/>
    <cellStyle name="40% - Accent2 22 2" xfId="31987" xr:uid="{00000000-0005-0000-0000-0000F37C0000}"/>
    <cellStyle name="40% - Accent2 23" xfId="31988" xr:uid="{00000000-0005-0000-0000-0000F47C0000}"/>
    <cellStyle name="40% - Accent2 23 2" xfId="31989" xr:uid="{00000000-0005-0000-0000-0000F57C0000}"/>
    <cellStyle name="40% - Accent2 24" xfId="31990" xr:uid="{00000000-0005-0000-0000-0000F67C0000}"/>
    <cellStyle name="40% - Accent2 24 2" xfId="31991" xr:uid="{00000000-0005-0000-0000-0000F77C0000}"/>
    <cellStyle name="40% - Accent2 25" xfId="31992" xr:uid="{00000000-0005-0000-0000-0000F87C0000}"/>
    <cellStyle name="40% - Accent2 25 2" xfId="31993" xr:uid="{00000000-0005-0000-0000-0000F97C0000}"/>
    <cellStyle name="40% - Accent2 26" xfId="31994" xr:uid="{00000000-0005-0000-0000-0000FA7C0000}"/>
    <cellStyle name="40% - Accent2 26 2" xfId="31995" xr:uid="{00000000-0005-0000-0000-0000FB7C0000}"/>
    <cellStyle name="40% - Accent2 27" xfId="31996" xr:uid="{00000000-0005-0000-0000-0000FC7C0000}"/>
    <cellStyle name="40% - Accent2 28" xfId="55444" xr:uid="{00000000-0005-0000-0000-000094D80000}"/>
    <cellStyle name="40% - Accent2 29" xfId="55445" xr:uid="{00000000-0005-0000-0000-000095D80000}"/>
    <cellStyle name="40% - Accent2 3" xfId="1280" xr:uid="{00000000-0005-0000-0000-000000050000}"/>
    <cellStyle name="40% - Accent2 3 2" xfId="1281" xr:uid="{00000000-0005-0000-0000-000001050000}"/>
    <cellStyle name="40% - Accent2 3 2 2" xfId="1282" xr:uid="{00000000-0005-0000-0000-000002050000}"/>
    <cellStyle name="40% - Accent2 3 2 2 2" xfId="1283" xr:uid="{00000000-0005-0000-0000-000003050000}"/>
    <cellStyle name="40% - Accent2 3 2 2 2 2" xfId="1284" xr:uid="{00000000-0005-0000-0000-000004050000}"/>
    <cellStyle name="40% - Accent2 3 2 2 2 2 2" xfId="31997" xr:uid="{00000000-0005-0000-0000-0000FD7C0000}"/>
    <cellStyle name="40% - Accent2 3 2 2 2 3" xfId="31998" xr:uid="{00000000-0005-0000-0000-0000FE7C0000}"/>
    <cellStyle name="40% - Accent2 3 2 2 3" xfId="1285" xr:uid="{00000000-0005-0000-0000-000005050000}"/>
    <cellStyle name="40% - Accent2 3 2 2 3 2" xfId="31999" xr:uid="{00000000-0005-0000-0000-0000FF7C0000}"/>
    <cellStyle name="40% - Accent2 3 2 2 4" xfId="32000" xr:uid="{00000000-0005-0000-0000-0000007D0000}"/>
    <cellStyle name="40% - Accent2 3 2 3" xfId="1286" xr:uid="{00000000-0005-0000-0000-000006050000}"/>
    <cellStyle name="40% - Accent2 3 2 3 2" xfId="1287" xr:uid="{00000000-0005-0000-0000-000007050000}"/>
    <cellStyle name="40% - Accent2 3 2 3 2 2" xfId="32001" xr:uid="{00000000-0005-0000-0000-0000017D0000}"/>
    <cellStyle name="40% - Accent2 3 2 3 3" xfId="32002" xr:uid="{00000000-0005-0000-0000-0000027D0000}"/>
    <cellStyle name="40% - Accent2 3 2 4" xfId="1288" xr:uid="{00000000-0005-0000-0000-000008050000}"/>
    <cellStyle name="40% - Accent2 3 2 4 2" xfId="32003" xr:uid="{00000000-0005-0000-0000-0000037D0000}"/>
    <cellStyle name="40% - Accent2 3 2 5" xfId="32004" xr:uid="{00000000-0005-0000-0000-0000047D0000}"/>
    <cellStyle name="40% - Accent2 3 3" xfId="1289" xr:uid="{00000000-0005-0000-0000-000009050000}"/>
    <cellStyle name="40% - Accent2 3 3 2" xfId="1290" xr:uid="{00000000-0005-0000-0000-00000A050000}"/>
    <cellStyle name="40% - Accent2 3 3 2 2" xfId="1291" xr:uid="{00000000-0005-0000-0000-00000B050000}"/>
    <cellStyle name="40% - Accent2 3 3 2 2 2" xfId="32005" xr:uid="{00000000-0005-0000-0000-0000057D0000}"/>
    <cellStyle name="40% - Accent2 3 3 2 3" xfId="32006" xr:uid="{00000000-0005-0000-0000-0000067D0000}"/>
    <cellStyle name="40% - Accent2 3 3 3" xfId="1292" xr:uid="{00000000-0005-0000-0000-00000C050000}"/>
    <cellStyle name="40% - Accent2 3 3 3 2" xfId="32007" xr:uid="{00000000-0005-0000-0000-0000077D0000}"/>
    <cellStyle name="40% - Accent2 3 3 4" xfId="32008" xr:uid="{00000000-0005-0000-0000-0000087D0000}"/>
    <cellStyle name="40% - Accent2 3 4" xfId="1293" xr:uid="{00000000-0005-0000-0000-00000D050000}"/>
    <cellStyle name="40% - Accent2 3 4 2" xfId="1294" xr:uid="{00000000-0005-0000-0000-00000E050000}"/>
    <cellStyle name="40% - Accent2 3 4 2 2" xfId="1295" xr:uid="{00000000-0005-0000-0000-00000F050000}"/>
    <cellStyle name="40% - Accent2 3 4 2 2 2" xfId="32009" xr:uid="{00000000-0005-0000-0000-0000097D0000}"/>
    <cellStyle name="40% - Accent2 3 4 2 3" xfId="32010" xr:uid="{00000000-0005-0000-0000-00000A7D0000}"/>
    <cellStyle name="40% - Accent2 3 4 3" xfId="1296" xr:uid="{00000000-0005-0000-0000-000010050000}"/>
    <cellStyle name="40% - Accent2 3 4 3 2" xfId="32011" xr:uid="{00000000-0005-0000-0000-00000B7D0000}"/>
    <cellStyle name="40% - Accent2 3 4 4" xfId="32012" xr:uid="{00000000-0005-0000-0000-00000C7D0000}"/>
    <cellStyle name="40% - Accent2 3 5" xfId="1297" xr:uid="{00000000-0005-0000-0000-000011050000}"/>
    <cellStyle name="40% - Accent2 3 5 2" xfId="1298" xr:uid="{00000000-0005-0000-0000-000012050000}"/>
    <cellStyle name="40% - Accent2 3 5 2 2" xfId="32013" xr:uid="{00000000-0005-0000-0000-00000D7D0000}"/>
    <cellStyle name="40% - Accent2 3 5 3" xfId="32014" xr:uid="{00000000-0005-0000-0000-00000E7D0000}"/>
    <cellStyle name="40% - Accent2 3 6" xfId="1299" xr:uid="{00000000-0005-0000-0000-000013050000}"/>
    <cellStyle name="40% - Accent2 3 6 2" xfId="32015" xr:uid="{00000000-0005-0000-0000-00000F7D0000}"/>
    <cellStyle name="40% - Accent2 3 7" xfId="1300" xr:uid="{00000000-0005-0000-0000-000014050000}"/>
    <cellStyle name="40% - Accent2 3 7 2" xfId="55446" xr:uid="{00000000-0005-0000-0000-000096D80000}"/>
    <cellStyle name="40% - Accent2 3 8" xfId="1301" xr:uid="{00000000-0005-0000-0000-000015050000}"/>
    <cellStyle name="40% - Accent2 3 8 2" xfId="55447" xr:uid="{00000000-0005-0000-0000-000097D80000}"/>
    <cellStyle name="40% - Accent2 3 9" xfId="55448" xr:uid="{00000000-0005-0000-0000-000098D80000}"/>
    <cellStyle name="40% - Accent2 30" xfId="2049" xr:uid="{00000000-0005-0000-0000-000001080000}"/>
    <cellStyle name="40% - Accent2 4" xfId="1302" xr:uid="{00000000-0005-0000-0000-000016050000}"/>
    <cellStyle name="40% - Accent2 4 2" xfId="1303" xr:uid="{00000000-0005-0000-0000-000017050000}"/>
    <cellStyle name="40% - Accent2 4 2 2" xfId="1304" xr:uid="{00000000-0005-0000-0000-000018050000}"/>
    <cellStyle name="40% - Accent2 4 2 2 2" xfId="1305" xr:uid="{00000000-0005-0000-0000-000019050000}"/>
    <cellStyle name="40% - Accent2 4 2 2 2 2" xfId="1306" xr:uid="{00000000-0005-0000-0000-00001A050000}"/>
    <cellStyle name="40% - Accent2 4 2 2 2 2 2" xfId="32016" xr:uid="{00000000-0005-0000-0000-0000107D0000}"/>
    <cellStyle name="40% - Accent2 4 2 2 2 3" xfId="32017" xr:uid="{00000000-0005-0000-0000-0000117D0000}"/>
    <cellStyle name="40% - Accent2 4 2 2 3" xfId="1307" xr:uid="{00000000-0005-0000-0000-00001B050000}"/>
    <cellStyle name="40% - Accent2 4 2 2 3 2" xfId="32018" xr:uid="{00000000-0005-0000-0000-0000127D0000}"/>
    <cellStyle name="40% - Accent2 4 2 2 4" xfId="32019" xr:uid="{00000000-0005-0000-0000-0000137D0000}"/>
    <cellStyle name="40% - Accent2 4 2 3" xfId="1308" xr:uid="{00000000-0005-0000-0000-00001C050000}"/>
    <cellStyle name="40% - Accent2 4 2 3 2" xfId="1309" xr:uid="{00000000-0005-0000-0000-00001D050000}"/>
    <cellStyle name="40% - Accent2 4 2 3 2 2" xfId="32020" xr:uid="{00000000-0005-0000-0000-0000147D0000}"/>
    <cellStyle name="40% - Accent2 4 2 3 3" xfId="32021" xr:uid="{00000000-0005-0000-0000-0000157D0000}"/>
    <cellStyle name="40% - Accent2 4 2 4" xfId="1310" xr:uid="{00000000-0005-0000-0000-00001E050000}"/>
    <cellStyle name="40% - Accent2 4 2 4 2" xfId="32022" xr:uid="{00000000-0005-0000-0000-0000167D0000}"/>
    <cellStyle name="40% - Accent2 4 2 5" xfId="32023" xr:uid="{00000000-0005-0000-0000-0000177D0000}"/>
    <cellStyle name="40% - Accent2 4 3" xfId="1311" xr:uid="{00000000-0005-0000-0000-00001F050000}"/>
    <cellStyle name="40% - Accent2 4 3 2" xfId="1312" xr:uid="{00000000-0005-0000-0000-000020050000}"/>
    <cellStyle name="40% - Accent2 4 3 2 2" xfId="1313" xr:uid="{00000000-0005-0000-0000-000021050000}"/>
    <cellStyle name="40% - Accent2 4 3 2 2 2" xfId="32024" xr:uid="{00000000-0005-0000-0000-0000187D0000}"/>
    <cellStyle name="40% - Accent2 4 3 2 3" xfId="32025" xr:uid="{00000000-0005-0000-0000-0000197D0000}"/>
    <cellStyle name="40% - Accent2 4 3 3" xfId="1314" xr:uid="{00000000-0005-0000-0000-000022050000}"/>
    <cellStyle name="40% - Accent2 4 3 3 2" xfId="32026" xr:uid="{00000000-0005-0000-0000-00001A7D0000}"/>
    <cellStyle name="40% - Accent2 4 3 4" xfId="32027" xr:uid="{00000000-0005-0000-0000-00001B7D0000}"/>
    <cellStyle name="40% - Accent2 4 4" xfId="1315" xr:uid="{00000000-0005-0000-0000-000023050000}"/>
    <cellStyle name="40% - Accent2 4 4 2" xfId="1316" xr:uid="{00000000-0005-0000-0000-000024050000}"/>
    <cellStyle name="40% - Accent2 4 4 2 2" xfId="1317" xr:uid="{00000000-0005-0000-0000-000025050000}"/>
    <cellStyle name="40% - Accent2 4 4 2 2 2" xfId="32028" xr:uid="{00000000-0005-0000-0000-00001C7D0000}"/>
    <cellStyle name="40% - Accent2 4 4 2 3" xfId="32029" xr:uid="{00000000-0005-0000-0000-00001D7D0000}"/>
    <cellStyle name="40% - Accent2 4 4 3" xfId="1318" xr:uid="{00000000-0005-0000-0000-000026050000}"/>
    <cellStyle name="40% - Accent2 4 4 3 2" xfId="32030" xr:uid="{00000000-0005-0000-0000-00001E7D0000}"/>
    <cellStyle name="40% - Accent2 4 4 4" xfId="32031" xr:uid="{00000000-0005-0000-0000-00001F7D0000}"/>
    <cellStyle name="40% - Accent2 4 5" xfId="1319" xr:uid="{00000000-0005-0000-0000-000027050000}"/>
    <cellStyle name="40% - Accent2 4 5 2" xfId="1320" xr:uid="{00000000-0005-0000-0000-000028050000}"/>
    <cellStyle name="40% - Accent2 4 5 2 2" xfId="32032" xr:uid="{00000000-0005-0000-0000-0000207D0000}"/>
    <cellStyle name="40% - Accent2 4 5 3" xfId="32033" xr:uid="{00000000-0005-0000-0000-0000217D0000}"/>
    <cellStyle name="40% - Accent2 4 6" xfId="1321" xr:uid="{00000000-0005-0000-0000-000029050000}"/>
    <cellStyle name="40% - Accent2 4 6 2" xfId="32034" xr:uid="{00000000-0005-0000-0000-0000227D0000}"/>
    <cellStyle name="40% - Accent2 4 7" xfId="1322" xr:uid="{00000000-0005-0000-0000-00002A050000}"/>
    <cellStyle name="40% - Accent2 4 7 2" xfId="55449" xr:uid="{00000000-0005-0000-0000-000099D80000}"/>
    <cellStyle name="40% - Accent2 4 8" xfId="1323" xr:uid="{00000000-0005-0000-0000-00002B050000}"/>
    <cellStyle name="40% - Accent2 4 8 2" xfId="55450" xr:uid="{00000000-0005-0000-0000-00009AD80000}"/>
    <cellStyle name="40% - Accent2 4 9" xfId="55451" xr:uid="{00000000-0005-0000-0000-00009BD80000}"/>
    <cellStyle name="40% - Accent2 5" xfId="1324" xr:uid="{00000000-0005-0000-0000-00002C050000}"/>
    <cellStyle name="40% - Accent2 5 2" xfId="1325" xr:uid="{00000000-0005-0000-0000-00002D050000}"/>
    <cellStyle name="40% - Accent2 5 2 2" xfId="1326" xr:uid="{00000000-0005-0000-0000-00002E050000}"/>
    <cellStyle name="40% - Accent2 5 2 2 2" xfId="1327" xr:uid="{00000000-0005-0000-0000-00002F050000}"/>
    <cellStyle name="40% - Accent2 5 2 2 2 2" xfId="1328" xr:uid="{00000000-0005-0000-0000-000030050000}"/>
    <cellStyle name="40% - Accent2 5 2 2 2 2 2" xfId="32035" xr:uid="{00000000-0005-0000-0000-0000237D0000}"/>
    <cellStyle name="40% - Accent2 5 2 2 2 3" xfId="32036" xr:uid="{00000000-0005-0000-0000-0000247D0000}"/>
    <cellStyle name="40% - Accent2 5 2 2 3" xfId="1329" xr:uid="{00000000-0005-0000-0000-000031050000}"/>
    <cellStyle name="40% - Accent2 5 2 2 3 2" xfId="32037" xr:uid="{00000000-0005-0000-0000-0000257D0000}"/>
    <cellStyle name="40% - Accent2 5 2 2 4" xfId="32038" xr:uid="{00000000-0005-0000-0000-0000267D0000}"/>
    <cellStyle name="40% - Accent2 5 2 3" xfId="1330" xr:uid="{00000000-0005-0000-0000-000032050000}"/>
    <cellStyle name="40% - Accent2 5 2 3 2" xfId="1331" xr:uid="{00000000-0005-0000-0000-000033050000}"/>
    <cellStyle name="40% - Accent2 5 2 3 2 2" xfId="32039" xr:uid="{00000000-0005-0000-0000-0000277D0000}"/>
    <cellStyle name="40% - Accent2 5 2 3 3" xfId="32040" xr:uid="{00000000-0005-0000-0000-0000287D0000}"/>
    <cellStyle name="40% - Accent2 5 2 4" xfId="1332" xr:uid="{00000000-0005-0000-0000-000034050000}"/>
    <cellStyle name="40% - Accent2 5 2 4 2" xfId="32041" xr:uid="{00000000-0005-0000-0000-0000297D0000}"/>
    <cellStyle name="40% - Accent2 5 2 5" xfId="32042" xr:uid="{00000000-0005-0000-0000-00002A7D0000}"/>
    <cellStyle name="40% - Accent2 5 3" xfId="1333" xr:uid="{00000000-0005-0000-0000-000035050000}"/>
    <cellStyle name="40% - Accent2 5 3 2" xfId="1334" xr:uid="{00000000-0005-0000-0000-000036050000}"/>
    <cellStyle name="40% - Accent2 5 3 2 2" xfId="1335" xr:uid="{00000000-0005-0000-0000-000037050000}"/>
    <cellStyle name="40% - Accent2 5 3 2 2 2" xfId="32043" xr:uid="{00000000-0005-0000-0000-00002B7D0000}"/>
    <cellStyle name="40% - Accent2 5 3 2 3" xfId="32044" xr:uid="{00000000-0005-0000-0000-00002C7D0000}"/>
    <cellStyle name="40% - Accent2 5 3 3" xfId="1336" xr:uid="{00000000-0005-0000-0000-000038050000}"/>
    <cellStyle name="40% - Accent2 5 3 3 2" xfId="32045" xr:uid="{00000000-0005-0000-0000-00002D7D0000}"/>
    <cellStyle name="40% - Accent2 5 3 4" xfId="32046" xr:uid="{00000000-0005-0000-0000-00002E7D0000}"/>
    <cellStyle name="40% - Accent2 5 4" xfId="1337" xr:uid="{00000000-0005-0000-0000-000039050000}"/>
    <cellStyle name="40% - Accent2 5 4 2" xfId="1338" xr:uid="{00000000-0005-0000-0000-00003A050000}"/>
    <cellStyle name="40% - Accent2 5 4 2 2" xfId="1339" xr:uid="{00000000-0005-0000-0000-00003B050000}"/>
    <cellStyle name="40% - Accent2 5 4 2 2 2" xfId="32047" xr:uid="{00000000-0005-0000-0000-00002F7D0000}"/>
    <cellStyle name="40% - Accent2 5 4 2 3" xfId="32048" xr:uid="{00000000-0005-0000-0000-0000307D0000}"/>
    <cellStyle name="40% - Accent2 5 4 3" xfId="1340" xr:uid="{00000000-0005-0000-0000-00003C050000}"/>
    <cellStyle name="40% - Accent2 5 4 3 2" xfId="32049" xr:uid="{00000000-0005-0000-0000-0000317D0000}"/>
    <cellStyle name="40% - Accent2 5 4 4" xfId="32050" xr:uid="{00000000-0005-0000-0000-0000327D0000}"/>
    <cellStyle name="40% - Accent2 5 5" xfId="1341" xr:uid="{00000000-0005-0000-0000-00003D050000}"/>
    <cellStyle name="40% - Accent2 5 5 2" xfId="1342" xr:uid="{00000000-0005-0000-0000-00003E050000}"/>
    <cellStyle name="40% - Accent2 5 5 2 2" xfId="32051" xr:uid="{00000000-0005-0000-0000-0000337D0000}"/>
    <cellStyle name="40% - Accent2 5 5 3" xfId="32052" xr:uid="{00000000-0005-0000-0000-0000347D0000}"/>
    <cellStyle name="40% - Accent2 5 6" xfId="1343" xr:uid="{00000000-0005-0000-0000-00003F050000}"/>
    <cellStyle name="40% - Accent2 5 6 2" xfId="32053" xr:uid="{00000000-0005-0000-0000-0000357D0000}"/>
    <cellStyle name="40% - Accent2 5 7" xfId="1344" xr:uid="{00000000-0005-0000-0000-000040050000}"/>
    <cellStyle name="40% - Accent2 5 7 2" xfId="55452" xr:uid="{00000000-0005-0000-0000-00009CD80000}"/>
    <cellStyle name="40% - Accent2 5 8" xfId="1345" xr:uid="{00000000-0005-0000-0000-000041050000}"/>
    <cellStyle name="40% - Accent2 5 8 2" xfId="55453" xr:uid="{00000000-0005-0000-0000-00009DD80000}"/>
    <cellStyle name="40% - Accent2 5 9" xfId="55454" xr:uid="{00000000-0005-0000-0000-00009ED80000}"/>
    <cellStyle name="40% - Accent2 6" xfId="1346" xr:uid="{00000000-0005-0000-0000-000042050000}"/>
    <cellStyle name="40% - Accent2 6 2" xfId="1347" xr:uid="{00000000-0005-0000-0000-000043050000}"/>
    <cellStyle name="40% - Accent2 6 2 2" xfId="1348" xr:uid="{00000000-0005-0000-0000-000044050000}"/>
    <cellStyle name="40% - Accent2 6 2 2 2" xfId="1349" xr:uid="{00000000-0005-0000-0000-000045050000}"/>
    <cellStyle name="40% - Accent2 6 2 2 2 2" xfId="1350" xr:uid="{00000000-0005-0000-0000-000046050000}"/>
    <cellStyle name="40% - Accent2 6 2 2 2 2 2" xfId="32054" xr:uid="{00000000-0005-0000-0000-0000367D0000}"/>
    <cellStyle name="40% - Accent2 6 2 2 2 3" xfId="32055" xr:uid="{00000000-0005-0000-0000-0000377D0000}"/>
    <cellStyle name="40% - Accent2 6 2 2 3" xfId="1351" xr:uid="{00000000-0005-0000-0000-000047050000}"/>
    <cellStyle name="40% - Accent2 6 2 2 3 2" xfId="32056" xr:uid="{00000000-0005-0000-0000-0000387D0000}"/>
    <cellStyle name="40% - Accent2 6 2 2 4" xfId="32057" xr:uid="{00000000-0005-0000-0000-0000397D0000}"/>
    <cellStyle name="40% - Accent2 6 2 3" xfId="1352" xr:uid="{00000000-0005-0000-0000-000048050000}"/>
    <cellStyle name="40% - Accent2 6 2 3 2" xfId="1353" xr:uid="{00000000-0005-0000-0000-000049050000}"/>
    <cellStyle name="40% - Accent2 6 2 3 2 2" xfId="32058" xr:uid="{00000000-0005-0000-0000-00003A7D0000}"/>
    <cellStyle name="40% - Accent2 6 2 3 3" xfId="32059" xr:uid="{00000000-0005-0000-0000-00003B7D0000}"/>
    <cellStyle name="40% - Accent2 6 2 4" xfId="1354" xr:uid="{00000000-0005-0000-0000-00004A050000}"/>
    <cellStyle name="40% - Accent2 6 2 4 2" xfId="32060" xr:uid="{00000000-0005-0000-0000-00003C7D0000}"/>
    <cellStyle name="40% - Accent2 6 2 5" xfId="32061" xr:uid="{00000000-0005-0000-0000-00003D7D0000}"/>
    <cellStyle name="40% - Accent2 6 3" xfId="1355" xr:uid="{00000000-0005-0000-0000-00004B050000}"/>
    <cellStyle name="40% - Accent2 6 3 2" xfId="1356" xr:uid="{00000000-0005-0000-0000-00004C050000}"/>
    <cellStyle name="40% - Accent2 6 3 2 2" xfId="1357" xr:uid="{00000000-0005-0000-0000-00004D050000}"/>
    <cellStyle name="40% - Accent2 6 3 2 2 2" xfId="32062" xr:uid="{00000000-0005-0000-0000-00003E7D0000}"/>
    <cellStyle name="40% - Accent2 6 3 2 3" xfId="32063" xr:uid="{00000000-0005-0000-0000-00003F7D0000}"/>
    <cellStyle name="40% - Accent2 6 3 3" xfId="1358" xr:uid="{00000000-0005-0000-0000-00004E050000}"/>
    <cellStyle name="40% - Accent2 6 3 3 2" xfId="32064" xr:uid="{00000000-0005-0000-0000-0000407D0000}"/>
    <cellStyle name="40% - Accent2 6 3 4" xfId="32065" xr:uid="{00000000-0005-0000-0000-0000417D0000}"/>
    <cellStyle name="40% - Accent2 6 4" xfId="1359" xr:uid="{00000000-0005-0000-0000-00004F050000}"/>
    <cellStyle name="40% - Accent2 6 4 2" xfId="1360" xr:uid="{00000000-0005-0000-0000-000050050000}"/>
    <cellStyle name="40% - Accent2 6 4 2 2" xfId="1361" xr:uid="{00000000-0005-0000-0000-000051050000}"/>
    <cellStyle name="40% - Accent2 6 4 2 2 2" xfId="32066" xr:uid="{00000000-0005-0000-0000-0000427D0000}"/>
    <cellStyle name="40% - Accent2 6 4 2 3" xfId="32067" xr:uid="{00000000-0005-0000-0000-0000437D0000}"/>
    <cellStyle name="40% - Accent2 6 4 3" xfId="1362" xr:uid="{00000000-0005-0000-0000-000052050000}"/>
    <cellStyle name="40% - Accent2 6 4 3 2" xfId="32068" xr:uid="{00000000-0005-0000-0000-0000447D0000}"/>
    <cellStyle name="40% - Accent2 6 4 4" xfId="32069" xr:uid="{00000000-0005-0000-0000-0000457D0000}"/>
    <cellStyle name="40% - Accent2 6 5" xfId="1363" xr:uid="{00000000-0005-0000-0000-000053050000}"/>
    <cellStyle name="40% - Accent2 6 5 2" xfId="1364" xr:uid="{00000000-0005-0000-0000-000054050000}"/>
    <cellStyle name="40% - Accent2 6 5 2 2" xfId="32070" xr:uid="{00000000-0005-0000-0000-0000467D0000}"/>
    <cellStyle name="40% - Accent2 6 5 3" xfId="32071" xr:uid="{00000000-0005-0000-0000-0000477D0000}"/>
    <cellStyle name="40% - Accent2 6 6" xfId="1365" xr:uid="{00000000-0005-0000-0000-000055050000}"/>
    <cellStyle name="40% - Accent2 6 6 2" xfId="32072" xr:uid="{00000000-0005-0000-0000-0000487D0000}"/>
    <cellStyle name="40% - Accent2 6 7" xfId="1366" xr:uid="{00000000-0005-0000-0000-000056050000}"/>
    <cellStyle name="40% - Accent2 6 7 2" xfId="55455" xr:uid="{00000000-0005-0000-0000-00009FD80000}"/>
    <cellStyle name="40% - Accent2 6 8" xfId="1367" xr:uid="{00000000-0005-0000-0000-000057050000}"/>
    <cellStyle name="40% - Accent2 6 8 2" xfId="55456" xr:uid="{00000000-0005-0000-0000-0000A0D80000}"/>
    <cellStyle name="40% - Accent2 6 9" xfId="55457" xr:uid="{00000000-0005-0000-0000-0000A1D80000}"/>
    <cellStyle name="40% - Accent2 7" xfId="1368" xr:uid="{00000000-0005-0000-0000-000058050000}"/>
    <cellStyle name="40% - Accent2 7 2" xfId="1369" xr:uid="{00000000-0005-0000-0000-000059050000}"/>
    <cellStyle name="40% - Accent2 7 2 2" xfId="1370" xr:uid="{00000000-0005-0000-0000-00005A050000}"/>
    <cellStyle name="40% - Accent2 7 2 2 2" xfId="32073" xr:uid="{00000000-0005-0000-0000-0000497D0000}"/>
    <cellStyle name="40% - Accent2 7 2 3" xfId="32074" xr:uid="{00000000-0005-0000-0000-00004A7D0000}"/>
    <cellStyle name="40% - Accent2 7 3" xfId="1371" xr:uid="{00000000-0005-0000-0000-00005B050000}"/>
    <cellStyle name="40% - Accent2 7 3 2" xfId="32075" xr:uid="{00000000-0005-0000-0000-00004B7D0000}"/>
    <cellStyle name="40% - Accent2 7 4" xfId="32076" xr:uid="{00000000-0005-0000-0000-00004C7D0000}"/>
    <cellStyle name="40% - Accent2 7 5" xfId="55458" xr:uid="{00000000-0005-0000-0000-0000A2D80000}"/>
    <cellStyle name="40% - Accent2 8" xfId="1372" xr:uid="{00000000-0005-0000-0000-00005C050000}"/>
    <cellStyle name="40% - Accent2 8 2" xfId="1373" xr:uid="{00000000-0005-0000-0000-00005D050000}"/>
    <cellStyle name="40% - Accent2 8 2 2" xfId="1374" xr:uid="{00000000-0005-0000-0000-00005E050000}"/>
    <cellStyle name="40% - Accent2 8 2 2 2" xfId="32077" xr:uid="{00000000-0005-0000-0000-00004D7D0000}"/>
    <cellStyle name="40% - Accent2 8 2 3" xfId="32078" xr:uid="{00000000-0005-0000-0000-00004E7D0000}"/>
    <cellStyle name="40% - Accent2 8 3" xfId="1375" xr:uid="{00000000-0005-0000-0000-00005F050000}"/>
    <cellStyle name="40% - Accent2 8 3 2" xfId="32079" xr:uid="{00000000-0005-0000-0000-00004F7D0000}"/>
    <cellStyle name="40% - Accent2 8 4" xfId="32080" xr:uid="{00000000-0005-0000-0000-0000507D0000}"/>
    <cellStyle name="40% - Accent2 8 5" xfId="55459" xr:uid="{00000000-0005-0000-0000-0000A3D80000}"/>
    <cellStyle name="40% - Accent2 9" xfId="1376" xr:uid="{00000000-0005-0000-0000-000060050000}"/>
    <cellStyle name="40% - Accent2 9 2" xfId="1377" xr:uid="{00000000-0005-0000-0000-000061050000}"/>
    <cellStyle name="40% - Accent2 9 2 2" xfId="1378" xr:uid="{00000000-0005-0000-0000-000062050000}"/>
    <cellStyle name="40% - Accent2 9 2 2 2" xfId="32081" xr:uid="{00000000-0005-0000-0000-0000517D0000}"/>
    <cellStyle name="40% - Accent2 9 2 3" xfId="32082" xr:uid="{00000000-0005-0000-0000-0000527D0000}"/>
    <cellStyle name="40% - Accent2 9 3" xfId="1379" xr:uid="{00000000-0005-0000-0000-000063050000}"/>
    <cellStyle name="40% - Accent2 9 3 2" xfId="32083" xr:uid="{00000000-0005-0000-0000-0000537D0000}"/>
    <cellStyle name="40% - Accent2 9 4" xfId="32084" xr:uid="{00000000-0005-0000-0000-0000547D0000}"/>
    <cellStyle name="40% - Accent2 9 5" xfId="55460" xr:uid="{00000000-0005-0000-0000-0000A4D80000}"/>
    <cellStyle name="40% - Accent3 10" xfId="1380" xr:uid="{00000000-0005-0000-0000-000064050000}"/>
    <cellStyle name="40% - Accent3 10 2" xfId="1381" xr:uid="{00000000-0005-0000-0000-000065050000}"/>
    <cellStyle name="40% - Accent3 10 2 2" xfId="1382" xr:uid="{00000000-0005-0000-0000-000066050000}"/>
    <cellStyle name="40% - Accent3 10 2 2 2" xfId="32085" xr:uid="{00000000-0005-0000-0000-0000557D0000}"/>
    <cellStyle name="40% - Accent3 10 2 3" xfId="32086" xr:uid="{00000000-0005-0000-0000-0000567D0000}"/>
    <cellStyle name="40% - Accent3 10 3" xfId="1383" xr:uid="{00000000-0005-0000-0000-000067050000}"/>
    <cellStyle name="40% - Accent3 10 3 2" xfId="32087" xr:uid="{00000000-0005-0000-0000-0000577D0000}"/>
    <cellStyle name="40% - Accent3 10 4" xfId="32088" xr:uid="{00000000-0005-0000-0000-0000587D0000}"/>
    <cellStyle name="40% - Accent3 10 5" xfId="55461" xr:uid="{00000000-0005-0000-0000-0000A5D80000}"/>
    <cellStyle name="40% - Accent3 11" xfId="1384" xr:uid="{00000000-0005-0000-0000-000068050000}"/>
    <cellStyle name="40% - Accent3 11 2" xfId="1385" xr:uid="{00000000-0005-0000-0000-000069050000}"/>
    <cellStyle name="40% - Accent3 11 2 2" xfId="1386" xr:uid="{00000000-0005-0000-0000-00006A050000}"/>
    <cellStyle name="40% - Accent3 11 2 2 2" xfId="32089" xr:uid="{00000000-0005-0000-0000-0000597D0000}"/>
    <cellStyle name="40% - Accent3 11 2 3" xfId="32090" xr:uid="{00000000-0005-0000-0000-00005A7D0000}"/>
    <cellStyle name="40% - Accent3 11 3" xfId="1387" xr:uid="{00000000-0005-0000-0000-00006B050000}"/>
    <cellStyle name="40% - Accent3 11 3 2" xfId="32091" xr:uid="{00000000-0005-0000-0000-00005B7D0000}"/>
    <cellStyle name="40% - Accent3 11 4" xfId="32092" xr:uid="{00000000-0005-0000-0000-00005C7D0000}"/>
    <cellStyle name="40% - Accent3 11 5" xfId="55462" xr:uid="{00000000-0005-0000-0000-0000A6D80000}"/>
    <cellStyle name="40% - Accent3 12" xfId="1388" xr:uid="{00000000-0005-0000-0000-00006C050000}"/>
    <cellStyle name="40% - Accent3 12 2" xfId="1389" xr:uid="{00000000-0005-0000-0000-00006D050000}"/>
    <cellStyle name="40% - Accent3 12 2 2" xfId="1390" xr:uid="{00000000-0005-0000-0000-00006E050000}"/>
    <cellStyle name="40% - Accent3 12 2 2 2" xfId="32093" xr:uid="{00000000-0005-0000-0000-00005D7D0000}"/>
    <cellStyle name="40% - Accent3 12 2 3" xfId="32094" xr:uid="{00000000-0005-0000-0000-00005E7D0000}"/>
    <cellStyle name="40% - Accent3 12 3" xfId="1391" xr:uid="{00000000-0005-0000-0000-00006F050000}"/>
    <cellStyle name="40% - Accent3 12 3 2" xfId="32095" xr:uid="{00000000-0005-0000-0000-00005F7D0000}"/>
    <cellStyle name="40% - Accent3 12 4" xfId="32096" xr:uid="{00000000-0005-0000-0000-0000607D0000}"/>
    <cellStyle name="40% - Accent3 12 5" xfId="55463" xr:uid="{00000000-0005-0000-0000-0000A7D80000}"/>
    <cellStyle name="40% - Accent3 13" xfId="1392" xr:uid="{00000000-0005-0000-0000-000070050000}"/>
    <cellStyle name="40% - Accent3 13 2" xfId="1393" xr:uid="{00000000-0005-0000-0000-000071050000}"/>
    <cellStyle name="40% - Accent3 13 2 2" xfId="1394" xr:uid="{00000000-0005-0000-0000-000072050000}"/>
    <cellStyle name="40% - Accent3 13 2 2 2" xfId="32097" xr:uid="{00000000-0005-0000-0000-0000617D0000}"/>
    <cellStyle name="40% - Accent3 13 2 3" xfId="32098" xr:uid="{00000000-0005-0000-0000-0000627D0000}"/>
    <cellStyle name="40% - Accent3 13 3" xfId="1395" xr:uid="{00000000-0005-0000-0000-000073050000}"/>
    <cellStyle name="40% - Accent3 13 3 2" xfId="32099" xr:uid="{00000000-0005-0000-0000-0000637D0000}"/>
    <cellStyle name="40% - Accent3 13 4" xfId="32100" xr:uid="{00000000-0005-0000-0000-0000647D0000}"/>
    <cellStyle name="40% - Accent3 13 5" xfId="55464" xr:uid="{00000000-0005-0000-0000-0000A8D80000}"/>
    <cellStyle name="40% - Accent3 14" xfId="1396" xr:uid="{00000000-0005-0000-0000-000074050000}"/>
    <cellStyle name="40% - Accent3 14 2" xfId="1397" xr:uid="{00000000-0005-0000-0000-000075050000}"/>
    <cellStyle name="40% - Accent3 14 2 2" xfId="1398" xr:uid="{00000000-0005-0000-0000-000076050000}"/>
    <cellStyle name="40% - Accent3 14 2 2 2" xfId="32101" xr:uid="{00000000-0005-0000-0000-0000657D0000}"/>
    <cellStyle name="40% - Accent3 14 2 3" xfId="32102" xr:uid="{00000000-0005-0000-0000-0000667D0000}"/>
    <cellStyle name="40% - Accent3 14 3" xfId="1399" xr:uid="{00000000-0005-0000-0000-000077050000}"/>
    <cellStyle name="40% - Accent3 14 3 2" xfId="32103" xr:uid="{00000000-0005-0000-0000-0000677D0000}"/>
    <cellStyle name="40% - Accent3 14 4" xfId="32104" xr:uid="{00000000-0005-0000-0000-0000687D0000}"/>
    <cellStyle name="40% - Accent3 14 5" xfId="55465" xr:uid="{00000000-0005-0000-0000-0000A9D80000}"/>
    <cellStyle name="40% - Accent3 15" xfId="1400" xr:uid="{00000000-0005-0000-0000-000078050000}"/>
    <cellStyle name="40% - Accent3 15 2" xfId="1401" xr:uid="{00000000-0005-0000-0000-000079050000}"/>
    <cellStyle name="40% - Accent3 15 2 2" xfId="1402" xr:uid="{00000000-0005-0000-0000-00007A050000}"/>
    <cellStyle name="40% - Accent3 15 2 2 2" xfId="32105" xr:uid="{00000000-0005-0000-0000-0000697D0000}"/>
    <cellStyle name="40% - Accent3 15 2 3" xfId="32106" xr:uid="{00000000-0005-0000-0000-00006A7D0000}"/>
    <cellStyle name="40% - Accent3 15 3" xfId="1403" xr:uid="{00000000-0005-0000-0000-00007B050000}"/>
    <cellStyle name="40% - Accent3 15 3 2" xfId="32107" xr:uid="{00000000-0005-0000-0000-00006B7D0000}"/>
    <cellStyle name="40% - Accent3 15 4" xfId="32108" xr:uid="{00000000-0005-0000-0000-00006C7D0000}"/>
    <cellStyle name="40% - Accent3 15 5" xfId="55466" xr:uid="{00000000-0005-0000-0000-0000AAD80000}"/>
    <cellStyle name="40% - Accent3 16" xfId="1404" xr:uid="{00000000-0005-0000-0000-00007C050000}"/>
    <cellStyle name="40% - Accent3 16 2" xfId="1405" xr:uid="{00000000-0005-0000-0000-00007D050000}"/>
    <cellStyle name="40% - Accent3 16 2 2" xfId="1406" xr:uid="{00000000-0005-0000-0000-00007E050000}"/>
    <cellStyle name="40% - Accent3 16 2 2 2" xfId="32109" xr:uid="{00000000-0005-0000-0000-00006D7D0000}"/>
    <cellStyle name="40% - Accent3 16 2 3" xfId="32110" xr:uid="{00000000-0005-0000-0000-00006E7D0000}"/>
    <cellStyle name="40% - Accent3 16 3" xfId="1407" xr:uid="{00000000-0005-0000-0000-00007F050000}"/>
    <cellStyle name="40% - Accent3 16 3 2" xfId="32111" xr:uid="{00000000-0005-0000-0000-00006F7D0000}"/>
    <cellStyle name="40% - Accent3 16 4" xfId="32112" xr:uid="{00000000-0005-0000-0000-0000707D0000}"/>
    <cellStyle name="40% - Accent3 16 5" xfId="55467" xr:uid="{00000000-0005-0000-0000-0000ABD80000}"/>
    <cellStyle name="40% - Accent3 17" xfId="1408" xr:uid="{00000000-0005-0000-0000-000080050000}"/>
    <cellStyle name="40% - Accent3 17 2" xfId="1409" xr:uid="{00000000-0005-0000-0000-000081050000}"/>
    <cellStyle name="40% - Accent3 17 2 2" xfId="1410" xr:uid="{00000000-0005-0000-0000-000082050000}"/>
    <cellStyle name="40% - Accent3 17 2 2 2" xfId="32113" xr:uid="{00000000-0005-0000-0000-0000717D0000}"/>
    <cellStyle name="40% - Accent3 17 2 3" xfId="32114" xr:uid="{00000000-0005-0000-0000-0000727D0000}"/>
    <cellStyle name="40% - Accent3 17 3" xfId="1411" xr:uid="{00000000-0005-0000-0000-000083050000}"/>
    <cellStyle name="40% - Accent3 17 3 2" xfId="32115" xr:uid="{00000000-0005-0000-0000-0000737D0000}"/>
    <cellStyle name="40% - Accent3 17 4" xfId="32116" xr:uid="{00000000-0005-0000-0000-0000747D0000}"/>
    <cellStyle name="40% - Accent3 17 5" xfId="55468" xr:uid="{00000000-0005-0000-0000-0000ACD80000}"/>
    <cellStyle name="40% - Accent3 18" xfId="1412" xr:uid="{00000000-0005-0000-0000-000084050000}"/>
    <cellStyle name="40% - Accent3 18 2" xfId="1413" xr:uid="{00000000-0005-0000-0000-000085050000}"/>
    <cellStyle name="40% - Accent3 18 2 2" xfId="1414" xr:uid="{00000000-0005-0000-0000-000086050000}"/>
    <cellStyle name="40% - Accent3 18 2 2 2" xfId="32117" xr:uid="{00000000-0005-0000-0000-0000757D0000}"/>
    <cellStyle name="40% - Accent3 18 2 3" xfId="32118" xr:uid="{00000000-0005-0000-0000-0000767D0000}"/>
    <cellStyle name="40% - Accent3 18 3" xfId="1415" xr:uid="{00000000-0005-0000-0000-000087050000}"/>
    <cellStyle name="40% - Accent3 18 3 2" xfId="32119" xr:uid="{00000000-0005-0000-0000-0000777D0000}"/>
    <cellStyle name="40% - Accent3 18 4" xfId="32120" xr:uid="{00000000-0005-0000-0000-0000787D0000}"/>
    <cellStyle name="40% - Accent3 18 5" xfId="55469" xr:uid="{00000000-0005-0000-0000-0000ADD80000}"/>
    <cellStyle name="40% - Accent3 19" xfId="1416" xr:uid="{00000000-0005-0000-0000-000088050000}"/>
    <cellStyle name="40% - Accent3 19 2" xfId="1417" xr:uid="{00000000-0005-0000-0000-000089050000}"/>
    <cellStyle name="40% - Accent3 19 2 2" xfId="32121" xr:uid="{00000000-0005-0000-0000-0000797D0000}"/>
    <cellStyle name="40% - Accent3 19 3" xfId="32122" xr:uid="{00000000-0005-0000-0000-00007A7D0000}"/>
    <cellStyle name="40% - Accent3 19 4" xfId="55470" xr:uid="{00000000-0005-0000-0000-0000AED80000}"/>
    <cellStyle name="40% - Accent3 2" xfId="1418" xr:uid="{00000000-0005-0000-0000-00008A050000}"/>
    <cellStyle name="40% - Accent3 2 10" xfId="1419" xr:uid="{00000000-0005-0000-0000-00008B050000}"/>
    <cellStyle name="40% - Accent3 2 10 2" xfId="55471" xr:uid="{00000000-0005-0000-0000-0000AFD80000}"/>
    <cellStyle name="40% - Accent3 2 11" xfId="1420" xr:uid="{00000000-0005-0000-0000-00008C050000}"/>
    <cellStyle name="40% - Accent3 2 11 2" xfId="55472" xr:uid="{00000000-0005-0000-0000-0000B0D80000}"/>
    <cellStyle name="40% - Accent3 2 12" xfId="55473" xr:uid="{00000000-0005-0000-0000-0000B1D80000}"/>
    <cellStyle name="40% - Accent3 2 13" xfId="57048" xr:uid="{00000000-0005-0000-0000-0000D8DE0000}"/>
    <cellStyle name="40% - Accent3 2 2" xfId="1421" xr:uid="{00000000-0005-0000-0000-00008D050000}"/>
    <cellStyle name="40% - Accent3 2 2 2" xfId="1422" xr:uid="{00000000-0005-0000-0000-00008E050000}"/>
    <cellStyle name="40% - Accent3 2 2 2 2" xfId="1423" xr:uid="{00000000-0005-0000-0000-00008F050000}"/>
    <cellStyle name="40% - Accent3 2 2 2 2 2" xfId="1424" xr:uid="{00000000-0005-0000-0000-000090050000}"/>
    <cellStyle name="40% - Accent3 2 2 2 2 2 2" xfId="32123" xr:uid="{00000000-0005-0000-0000-00007B7D0000}"/>
    <cellStyle name="40% - Accent3 2 2 2 2 3" xfId="32124" xr:uid="{00000000-0005-0000-0000-00007C7D0000}"/>
    <cellStyle name="40% - Accent3 2 2 2 3" xfId="1425" xr:uid="{00000000-0005-0000-0000-000091050000}"/>
    <cellStyle name="40% - Accent3 2 2 2 3 2" xfId="32125" xr:uid="{00000000-0005-0000-0000-00007D7D0000}"/>
    <cellStyle name="40% - Accent3 2 2 2 4" xfId="32126" xr:uid="{00000000-0005-0000-0000-00007E7D0000}"/>
    <cellStyle name="40% - Accent3 2 2 3" xfId="1426" xr:uid="{00000000-0005-0000-0000-000092050000}"/>
    <cellStyle name="40% - Accent3 2 2 3 2" xfId="1427" xr:uid="{00000000-0005-0000-0000-000093050000}"/>
    <cellStyle name="40% - Accent3 2 2 3 2 2" xfId="32127" xr:uid="{00000000-0005-0000-0000-00007F7D0000}"/>
    <cellStyle name="40% - Accent3 2 2 3 3" xfId="32128" xr:uid="{00000000-0005-0000-0000-0000807D0000}"/>
    <cellStyle name="40% - Accent3 2 2 4" xfId="1428" xr:uid="{00000000-0005-0000-0000-000094050000}"/>
    <cellStyle name="40% - Accent3 2 2 4 2" xfId="32129" xr:uid="{00000000-0005-0000-0000-0000817D0000}"/>
    <cellStyle name="40% - Accent3 2 2 5" xfId="32130" xr:uid="{00000000-0005-0000-0000-0000827D0000}"/>
    <cellStyle name="40% - Accent3 2 2 6" xfId="55474" xr:uid="{00000000-0005-0000-0000-0000B2D80000}"/>
    <cellStyle name="40% - Accent3 2 3" xfId="1429" xr:uid="{00000000-0005-0000-0000-000095050000}"/>
    <cellStyle name="40% - Accent3 2 3 2" xfId="1430" xr:uid="{00000000-0005-0000-0000-000096050000}"/>
    <cellStyle name="40% - Accent3 2 3 2 2" xfId="1431" xr:uid="{00000000-0005-0000-0000-000097050000}"/>
    <cellStyle name="40% - Accent3 2 3 2 2 2" xfId="32131" xr:uid="{00000000-0005-0000-0000-0000837D0000}"/>
    <cellStyle name="40% - Accent3 2 3 2 3" xfId="32132" xr:uid="{00000000-0005-0000-0000-0000847D0000}"/>
    <cellStyle name="40% - Accent3 2 3 3" xfId="1432" xr:uid="{00000000-0005-0000-0000-000098050000}"/>
    <cellStyle name="40% - Accent3 2 3 3 2" xfId="32133" xr:uid="{00000000-0005-0000-0000-0000857D0000}"/>
    <cellStyle name="40% - Accent3 2 3 4" xfId="32134" xr:uid="{00000000-0005-0000-0000-0000867D0000}"/>
    <cellStyle name="40% - Accent3 2 3 5" xfId="55475" xr:uid="{00000000-0005-0000-0000-0000B3D80000}"/>
    <cellStyle name="40% - Accent3 2 4" xfId="1433" xr:uid="{00000000-0005-0000-0000-000099050000}"/>
    <cellStyle name="40% - Accent3 2 4 2" xfId="1434" xr:uid="{00000000-0005-0000-0000-00009A050000}"/>
    <cellStyle name="40% - Accent3 2 4 2 2" xfId="1435" xr:uid="{00000000-0005-0000-0000-00009B050000}"/>
    <cellStyle name="40% - Accent3 2 4 2 2 2" xfId="32135" xr:uid="{00000000-0005-0000-0000-0000877D0000}"/>
    <cellStyle name="40% - Accent3 2 4 2 3" xfId="32136" xr:uid="{00000000-0005-0000-0000-0000887D0000}"/>
    <cellStyle name="40% - Accent3 2 4 3" xfId="1436" xr:uid="{00000000-0005-0000-0000-00009C050000}"/>
    <cellStyle name="40% - Accent3 2 4 3 2" xfId="32137" xr:uid="{00000000-0005-0000-0000-0000897D0000}"/>
    <cellStyle name="40% - Accent3 2 4 4" xfId="32138" xr:uid="{00000000-0005-0000-0000-00008A7D0000}"/>
    <cellStyle name="40% - Accent3 2 4 5" xfId="55476" xr:uid="{00000000-0005-0000-0000-0000B4D80000}"/>
    <cellStyle name="40% - Accent3 2 5" xfId="1437" xr:uid="{00000000-0005-0000-0000-00009D050000}"/>
    <cellStyle name="40% - Accent3 2 6" xfId="1438" xr:uid="{00000000-0005-0000-0000-00009E050000}"/>
    <cellStyle name="40% - Accent3 2 7" xfId="1439" xr:uid="{00000000-0005-0000-0000-00009F050000}"/>
    <cellStyle name="40% - Accent3 2 8" xfId="1440" xr:uid="{00000000-0005-0000-0000-0000A0050000}"/>
    <cellStyle name="40% - Accent3 2 8 2" xfId="1441" xr:uid="{00000000-0005-0000-0000-0000A1050000}"/>
    <cellStyle name="40% - Accent3 2 8 2 2" xfId="32139" xr:uid="{00000000-0005-0000-0000-00008B7D0000}"/>
    <cellStyle name="40% - Accent3 2 8 3" xfId="32140" xr:uid="{00000000-0005-0000-0000-00008C7D0000}"/>
    <cellStyle name="40% - Accent3 2 9" xfId="1442" xr:uid="{00000000-0005-0000-0000-0000A2050000}"/>
    <cellStyle name="40% - Accent3 2 9 2" xfId="32141" xr:uid="{00000000-0005-0000-0000-00008D7D0000}"/>
    <cellStyle name="40% - Accent3 20" xfId="1443" xr:uid="{00000000-0005-0000-0000-0000A3050000}"/>
    <cellStyle name="40% - Accent3 20 2" xfId="1444" xr:uid="{00000000-0005-0000-0000-0000A4050000}"/>
    <cellStyle name="40% - Accent3 20 2 2" xfId="32142" xr:uid="{00000000-0005-0000-0000-00008E7D0000}"/>
    <cellStyle name="40% - Accent3 20 3" xfId="32143" xr:uid="{00000000-0005-0000-0000-00008F7D0000}"/>
    <cellStyle name="40% - Accent3 20 4" xfId="55477" xr:uid="{00000000-0005-0000-0000-0000B5D80000}"/>
    <cellStyle name="40% - Accent3 21" xfId="1445" xr:uid="{00000000-0005-0000-0000-0000A5050000}"/>
    <cellStyle name="40% - Accent3 21 2" xfId="32144" xr:uid="{00000000-0005-0000-0000-0000907D0000}"/>
    <cellStyle name="40% - Accent3 22" xfId="1446" xr:uid="{00000000-0005-0000-0000-0000A6050000}"/>
    <cellStyle name="40% - Accent3 22 2" xfId="32145" xr:uid="{00000000-0005-0000-0000-0000917D0000}"/>
    <cellStyle name="40% - Accent3 23" xfId="32146" xr:uid="{00000000-0005-0000-0000-0000927D0000}"/>
    <cellStyle name="40% - Accent3 23 2" xfId="32147" xr:uid="{00000000-0005-0000-0000-0000937D0000}"/>
    <cellStyle name="40% - Accent3 24" xfId="32148" xr:uid="{00000000-0005-0000-0000-0000947D0000}"/>
    <cellStyle name="40% - Accent3 24 2" xfId="32149" xr:uid="{00000000-0005-0000-0000-0000957D0000}"/>
    <cellStyle name="40% - Accent3 25" xfId="32150" xr:uid="{00000000-0005-0000-0000-0000967D0000}"/>
    <cellStyle name="40% - Accent3 25 2" xfId="32151" xr:uid="{00000000-0005-0000-0000-0000977D0000}"/>
    <cellStyle name="40% - Accent3 26" xfId="32152" xr:uid="{00000000-0005-0000-0000-0000987D0000}"/>
    <cellStyle name="40% - Accent3 26 2" xfId="32153" xr:uid="{00000000-0005-0000-0000-0000997D0000}"/>
    <cellStyle name="40% - Accent3 27" xfId="32154" xr:uid="{00000000-0005-0000-0000-00009A7D0000}"/>
    <cellStyle name="40% - Accent3 28" xfId="55478" xr:uid="{00000000-0005-0000-0000-0000B6D80000}"/>
    <cellStyle name="40% - Accent3 29" xfId="55479" xr:uid="{00000000-0005-0000-0000-0000B7D80000}"/>
    <cellStyle name="40% - Accent3 3" xfId="1447" xr:uid="{00000000-0005-0000-0000-0000A7050000}"/>
    <cellStyle name="40% - Accent3 3 2" xfId="1448" xr:uid="{00000000-0005-0000-0000-0000A8050000}"/>
    <cellStyle name="40% - Accent3 3 2 2" xfId="1449" xr:uid="{00000000-0005-0000-0000-0000A9050000}"/>
    <cellStyle name="40% - Accent3 3 2 2 2" xfId="1450" xr:uid="{00000000-0005-0000-0000-0000AA050000}"/>
    <cellStyle name="40% - Accent3 3 2 2 2 2" xfId="1451" xr:uid="{00000000-0005-0000-0000-0000AB050000}"/>
    <cellStyle name="40% - Accent3 3 2 2 2 2 2" xfId="32155" xr:uid="{00000000-0005-0000-0000-00009B7D0000}"/>
    <cellStyle name="40% - Accent3 3 2 2 2 3" xfId="32156" xr:uid="{00000000-0005-0000-0000-00009C7D0000}"/>
    <cellStyle name="40% - Accent3 3 2 2 3" xfId="1452" xr:uid="{00000000-0005-0000-0000-0000AC050000}"/>
    <cellStyle name="40% - Accent3 3 2 2 3 2" xfId="32157" xr:uid="{00000000-0005-0000-0000-00009D7D0000}"/>
    <cellStyle name="40% - Accent3 3 2 2 4" xfId="32158" xr:uid="{00000000-0005-0000-0000-00009E7D0000}"/>
    <cellStyle name="40% - Accent3 3 2 3" xfId="1453" xr:uid="{00000000-0005-0000-0000-0000AD050000}"/>
    <cellStyle name="40% - Accent3 3 2 3 2" xfId="1454" xr:uid="{00000000-0005-0000-0000-0000AE050000}"/>
    <cellStyle name="40% - Accent3 3 2 3 2 2" xfId="32159" xr:uid="{00000000-0005-0000-0000-00009F7D0000}"/>
    <cellStyle name="40% - Accent3 3 2 3 3" xfId="32160" xr:uid="{00000000-0005-0000-0000-0000A07D0000}"/>
    <cellStyle name="40% - Accent3 3 2 4" xfId="1455" xr:uid="{00000000-0005-0000-0000-0000AF050000}"/>
    <cellStyle name="40% - Accent3 3 2 4 2" xfId="32161" xr:uid="{00000000-0005-0000-0000-0000A17D0000}"/>
    <cellStyle name="40% - Accent3 3 2 5" xfId="32162" xr:uid="{00000000-0005-0000-0000-0000A27D0000}"/>
    <cellStyle name="40% - Accent3 3 3" xfId="1456" xr:uid="{00000000-0005-0000-0000-0000B0050000}"/>
    <cellStyle name="40% - Accent3 3 3 2" xfId="1457" xr:uid="{00000000-0005-0000-0000-0000B1050000}"/>
    <cellStyle name="40% - Accent3 3 3 2 2" xfId="1458" xr:uid="{00000000-0005-0000-0000-0000B2050000}"/>
    <cellStyle name="40% - Accent3 3 3 2 2 2" xfId="32163" xr:uid="{00000000-0005-0000-0000-0000A37D0000}"/>
    <cellStyle name="40% - Accent3 3 3 2 3" xfId="32164" xr:uid="{00000000-0005-0000-0000-0000A47D0000}"/>
    <cellStyle name="40% - Accent3 3 3 3" xfId="1459" xr:uid="{00000000-0005-0000-0000-0000B3050000}"/>
    <cellStyle name="40% - Accent3 3 3 3 2" xfId="32165" xr:uid="{00000000-0005-0000-0000-0000A57D0000}"/>
    <cellStyle name="40% - Accent3 3 3 4" xfId="32166" xr:uid="{00000000-0005-0000-0000-0000A67D0000}"/>
    <cellStyle name="40% - Accent3 3 4" xfId="1460" xr:uid="{00000000-0005-0000-0000-0000B4050000}"/>
    <cellStyle name="40% - Accent3 3 4 2" xfId="1461" xr:uid="{00000000-0005-0000-0000-0000B5050000}"/>
    <cellStyle name="40% - Accent3 3 4 2 2" xfId="1462" xr:uid="{00000000-0005-0000-0000-0000B6050000}"/>
    <cellStyle name="40% - Accent3 3 4 2 2 2" xfId="32167" xr:uid="{00000000-0005-0000-0000-0000A77D0000}"/>
    <cellStyle name="40% - Accent3 3 4 2 3" xfId="32168" xr:uid="{00000000-0005-0000-0000-0000A87D0000}"/>
    <cellStyle name="40% - Accent3 3 4 3" xfId="1463" xr:uid="{00000000-0005-0000-0000-0000B7050000}"/>
    <cellStyle name="40% - Accent3 3 4 3 2" xfId="32169" xr:uid="{00000000-0005-0000-0000-0000A97D0000}"/>
    <cellStyle name="40% - Accent3 3 4 4" xfId="32170" xr:uid="{00000000-0005-0000-0000-0000AA7D0000}"/>
    <cellStyle name="40% - Accent3 3 5" xfId="1464" xr:uid="{00000000-0005-0000-0000-0000B8050000}"/>
    <cellStyle name="40% - Accent3 3 5 2" xfId="1465" xr:uid="{00000000-0005-0000-0000-0000B9050000}"/>
    <cellStyle name="40% - Accent3 3 5 2 2" xfId="32171" xr:uid="{00000000-0005-0000-0000-0000AB7D0000}"/>
    <cellStyle name="40% - Accent3 3 5 3" xfId="32172" xr:uid="{00000000-0005-0000-0000-0000AC7D0000}"/>
    <cellStyle name="40% - Accent3 3 6" xfId="1466" xr:uid="{00000000-0005-0000-0000-0000BA050000}"/>
    <cellStyle name="40% - Accent3 3 6 2" xfId="32173" xr:uid="{00000000-0005-0000-0000-0000AD7D0000}"/>
    <cellStyle name="40% - Accent3 3 7" xfId="1467" xr:uid="{00000000-0005-0000-0000-0000BB050000}"/>
    <cellStyle name="40% - Accent3 3 7 2" xfId="55480" xr:uid="{00000000-0005-0000-0000-0000B8D80000}"/>
    <cellStyle name="40% - Accent3 3 8" xfId="1468" xr:uid="{00000000-0005-0000-0000-0000BC050000}"/>
    <cellStyle name="40% - Accent3 3 8 2" xfId="55481" xr:uid="{00000000-0005-0000-0000-0000B9D80000}"/>
    <cellStyle name="40% - Accent3 3 9" xfId="55482" xr:uid="{00000000-0005-0000-0000-0000BAD80000}"/>
    <cellStyle name="40% - Accent3 30" xfId="2050" xr:uid="{00000000-0005-0000-0000-000002080000}"/>
    <cellStyle name="40% - Accent3 4" xfId="1469" xr:uid="{00000000-0005-0000-0000-0000BD050000}"/>
    <cellStyle name="40% - Accent3 4 2" xfId="1470" xr:uid="{00000000-0005-0000-0000-0000BE050000}"/>
    <cellStyle name="40% - Accent3 4 2 2" xfId="1471" xr:uid="{00000000-0005-0000-0000-0000BF050000}"/>
    <cellStyle name="40% - Accent3 4 2 2 2" xfId="1472" xr:uid="{00000000-0005-0000-0000-0000C0050000}"/>
    <cellStyle name="40% - Accent3 4 2 2 2 2" xfId="1473" xr:uid="{00000000-0005-0000-0000-0000C1050000}"/>
    <cellStyle name="40% - Accent3 4 2 2 2 2 2" xfId="32174" xr:uid="{00000000-0005-0000-0000-0000AE7D0000}"/>
    <cellStyle name="40% - Accent3 4 2 2 2 3" xfId="32175" xr:uid="{00000000-0005-0000-0000-0000AF7D0000}"/>
    <cellStyle name="40% - Accent3 4 2 2 3" xfId="1474" xr:uid="{00000000-0005-0000-0000-0000C2050000}"/>
    <cellStyle name="40% - Accent3 4 2 2 3 2" xfId="32176" xr:uid="{00000000-0005-0000-0000-0000B07D0000}"/>
    <cellStyle name="40% - Accent3 4 2 2 4" xfId="32177" xr:uid="{00000000-0005-0000-0000-0000B17D0000}"/>
    <cellStyle name="40% - Accent3 4 2 3" xfId="1475" xr:uid="{00000000-0005-0000-0000-0000C3050000}"/>
    <cellStyle name="40% - Accent3 4 2 3 2" xfId="1476" xr:uid="{00000000-0005-0000-0000-0000C4050000}"/>
    <cellStyle name="40% - Accent3 4 2 3 2 2" xfId="32178" xr:uid="{00000000-0005-0000-0000-0000B27D0000}"/>
    <cellStyle name="40% - Accent3 4 2 3 3" xfId="32179" xr:uid="{00000000-0005-0000-0000-0000B37D0000}"/>
    <cellStyle name="40% - Accent3 4 2 4" xfId="1477" xr:uid="{00000000-0005-0000-0000-0000C5050000}"/>
    <cellStyle name="40% - Accent3 4 2 4 2" xfId="32180" xr:uid="{00000000-0005-0000-0000-0000B47D0000}"/>
    <cellStyle name="40% - Accent3 4 2 5" xfId="32181" xr:uid="{00000000-0005-0000-0000-0000B57D0000}"/>
    <cellStyle name="40% - Accent3 4 3" xfId="1478" xr:uid="{00000000-0005-0000-0000-0000C6050000}"/>
    <cellStyle name="40% - Accent3 4 3 2" xfId="1479" xr:uid="{00000000-0005-0000-0000-0000C7050000}"/>
    <cellStyle name="40% - Accent3 4 3 2 2" xfId="1480" xr:uid="{00000000-0005-0000-0000-0000C8050000}"/>
    <cellStyle name="40% - Accent3 4 3 2 2 2" xfId="32182" xr:uid="{00000000-0005-0000-0000-0000B67D0000}"/>
    <cellStyle name="40% - Accent3 4 3 2 3" xfId="32183" xr:uid="{00000000-0005-0000-0000-0000B77D0000}"/>
    <cellStyle name="40% - Accent3 4 3 3" xfId="1481" xr:uid="{00000000-0005-0000-0000-0000C9050000}"/>
    <cellStyle name="40% - Accent3 4 3 3 2" xfId="32184" xr:uid="{00000000-0005-0000-0000-0000B87D0000}"/>
    <cellStyle name="40% - Accent3 4 3 4" xfId="32185" xr:uid="{00000000-0005-0000-0000-0000B97D0000}"/>
    <cellStyle name="40% - Accent3 4 4" xfId="1482" xr:uid="{00000000-0005-0000-0000-0000CA050000}"/>
    <cellStyle name="40% - Accent3 4 4 2" xfId="1483" xr:uid="{00000000-0005-0000-0000-0000CB050000}"/>
    <cellStyle name="40% - Accent3 4 4 2 2" xfId="1484" xr:uid="{00000000-0005-0000-0000-0000CC050000}"/>
    <cellStyle name="40% - Accent3 4 4 2 2 2" xfId="32186" xr:uid="{00000000-0005-0000-0000-0000BA7D0000}"/>
    <cellStyle name="40% - Accent3 4 4 2 3" xfId="32187" xr:uid="{00000000-0005-0000-0000-0000BB7D0000}"/>
    <cellStyle name="40% - Accent3 4 4 3" xfId="1485" xr:uid="{00000000-0005-0000-0000-0000CD050000}"/>
    <cellStyle name="40% - Accent3 4 4 3 2" xfId="32188" xr:uid="{00000000-0005-0000-0000-0000BC7D0000}"/>
    <cellStyle name="40% - Accent3 4 4 4" xfId="32189" xr:uid="{00000000-0005-0000-0000-0000BD7D0000}"/>
    <cellStyle name="40% - Accent3 4 5" xfId="1486" xr:uid="{00000000-0005-0000-0000-0000CE050000}"/>
    <cellStyle name="40% - Accent3 4 5 2" xfId="1487" xr:uid="{00000000-0005-0000-0000-0000CF050000}"/>
    <cellStyle name="40% - Accent3 4 5 2 2" xfId="32190" xr:uid="{00000000-0005-0000-0000-0000BE7D0000}"/>
    <cellStyle name="40% - Accent3 4 5 3" xfId="32191" xr:uid="{00000000-0005-0000-0000-0000BF7D0000}"/>
    <cellStyle name="40% - Accent3 4 6" xfId="1488" xr:uid="{00000000-0005-0000-0000-0000D0050000}"/>
    <cellStyle name="40% - Accent3 4 6 2" xfId="32192" xr:uid="{00000000-0005-0000-0000-0000C07D0000}"/>
    <cellStyle name="40% - Accent3 4 7" xfId="1489" xr:uid="{00000000-0005-0000-0000-0000D1050000}"/>
    <cellStyle name="40% - Accent3 4 7 2" xfId="55483" xr:uid="{00000000-0005-0000-0000-0000BBD80000}"/>
    <cellStyle name="40% - Accent3 4 8" xfId="1490" xr:uid="{00000000-0005-0000-0000-0000D2050000}"/>
    <cellStyle name="40% - Accent3 4 8 2" xfId="55484" xr:uid="{00000000-0005-0000-0000-0000BCD80000}"/>
    <cellStyle name="40% - Accent3 4 9" xfId="55485" xr:uid="{00000000-0005-0000-0000-0000BDD80000}"/>
    <cellStyle name="40% - Accent3 5" xfId="1491" xr:uid="{00000000-0005-0000-0000-0000D3050000}"/>
    <cellStyle name="40% - Accent3 5 2" xfId="1492" xr:uid="{00000000-0005-0000-0000-0000D4050000}"/>
    <cellStyle name="40% - Accent3 5 2 2" xfId="1493" xr:uid="{00000000-0005-0000-0000-0000D5050000}"/>
    <cellStyle name="40% - Accent3 5 2 2 2" xfId="1494" xr:uid="{00000000-0005-0000-0000-0000D6050000}"/>
    <cellStyle name="40% - Accent3 5 2 2 2 2" xfId="1495" xr:uid="{00000000-0005-0000-0000-0000D7050000}"/>
    <cellStyle name="40% - Accent3 5 2 2 2 2 2" xfId="32193" xr:uid="{00000000-0005-0000-0000-0000C17D0000}"/>
    <cellStyle name="40% - Accent3 5 2 2 2 3" xfId="32194" xr:uid="{00000000-0005-0000-0000-0000C27D0000}"/>
    <cellStyle name="40% - Accent3 5 2 2 3" xfId="1496" xr:uid="{00000000-0005-0000-0000-0000D8050000}"/>
    <cellStyle name="40% - Accent3 5 2 2 3 2" xfId="32195" xr:uid="{00000000-0005-0000-0000-0000C37D0000}"/>
    <cellStyle name="40% - Accent3 5 2 2 4" xfId="32196" xr:uid="{00000000-0005-0000-0000-0000C47D0000}"/>
    <cellStyle name="40% - Accent3 5 2 3" xfId="1497" xr:uid="{00000000-0005-0000-0000-0000D9050000}"/>
    <cellStyle name="40% - Accent3 5 2 3 2" xfId="1498" xr:uid="{00000000-0005-0000-0000-0000DA050000}"/>
    <cellStyle name="40% - Accent3 5 2 3 2 2" xfId="32197" xr:uid="{00000000-0005-0000-0000-0000C57D0000}"/>
    <cellStyle name="40% - Accent3 5 2 3 3" xfId="32198" xr:uid="{00000000-0005-0000-0000-0000C67D0000}"/>
    <cellStyle name="40% - Accent3 5 2 4" xfId="1499" xr:uid="{00000000-0005-0000-0000-0000DB050000}"/>
    <cellStyle name="40% - Accent3 5 2 4 2" xfId="32199" xr:uid="{00000000-0005-0000-0000-0000C77D0000}"/>
    <cellStyle name="40% - Accent3 5 2 5" xfId="32200" xr:uid="{00000000-0005-0000-0000-0000C87D0000}"/>
    <cellStyle name="40% - Accent3 5 3" xfId="1500" xr:uid="{00000000-0005-0000-0000-0000DC050000}"/>
    <cellStyle name="40% - Accent3 5 3 2" xfId="1501" xr:uid="{00000000-0005-0000-0000-0000DD050000}"/>
    <cellStyle name="40% - Accent3 5 3 2 2" xfId="1502" xr:uid="{00000000-0005-0000-0000-0000DE050000}"/>
    <cellStyle name="40% - Accent3 5 3 2 2 2" xfId="32201" xr:uid="{00000000-0005-0000-0000-0000C97D0000}"/>
    <cellStyle name="40% - Accent3 5 3 2 3" xfId="32202" xr:uid="{00000000-0005-0000-0000-0000CA7D0000}"/>
    <cellStyle name="40% - Accent3 5 3 3" xfId="1503" xr:uid="{00000000-0005-0000-0000-0000DF050000}"/>
    <cellStyle name="40% - Accent3 5 3 3 2" xfId="32203" xr:uid="{00000000-0005-0000-0000-0000CB7D0000}"/>
    <cellStyle name="40% - Accent3 5 3 4" xfId="32204" xr:uid="{00000000-0005-0000-0000-0000CC7D0000}"/>
    <cellStyle name="40% - Accent3 5 4" xfId="1504" xr:uid="{00000000-0005-0000-0000-0000E0050000}"/>
    <cellStyle name="40% - Accent3 5 4 2" xfId="1505" xr:uid="{00000000-0005-0000-0000-0000E1050000}"/>
    <cellStyle name="40% - Accent3 5 4 2 2" xfId="1506" xr:uid="{00000000-0005-0000-0000-0000E2050000}"/>
    <cellStyle name="40% - Accent3 5 4 2 2 2" xfId="32205" xr:uid="{00000000-0005-0000-0000-0000CD7D0000}"/>
    <cellStyle name="40% - Accent3 5 4 2 3" xfId="32206" xr:uid="{00000000-0005-0000-0000-0000CE7D0000}"/>
    <cellStyle name="40% - Accent3 5 4 3" xfId="1507" xr:uid="{00000000-0005-0000-0000-0000E3050000}"/>
    <cellStyle name="40% - Accent3 5 4 3 2" xfId="32207" xr:uid="{00000000-0005-0000-0000-0000CF7D0000}"/>
    <cellStyle name="40% - Accent3 5 4 4" xfId="32208" xr:uid="{00000000-0005-0000-0000-0000D07D0000}"/>
    <cellStyle name="40% - Accent3 5 5" xfId="1508" xr:uid="{00000000-0005-0000-0000-0000E4050000}"/>
    <cellStyle name="40% - Accent3 5 5 2" xfId="1509" xr:uid="{00000000-0005-0000-0000-0000E5050000}"/>
    <cellStyle name="40% - Accent3 5 5 2 2" xfId="32209" xr:uid="{00000000-0005-0000-0000-0000D17D0000}"/>
    <cellStyle name="40% - Accent3 5 5 3" xfId="32210" xr:uid="{00000000-0005-0000-0000-0000D27D0000}"/>
    <cellStyle name="40% - Accent3 5 6" xfId="1510" xr:uid="{00000000-0005-0000-0000-0000E6050000}"/>
    <cellStyle name="40% - Accent3 5 6 2" xfId="32211" xr:uid="{00000000-0005-0000-0000-0000D37D0000}"/>
    <cellStyle name="40% - Accent3 5 7" xfId="1511" xr:uid="{00000000-0005-0000-0000-0000E7050000}"/>
    <cellStyle name="40% - Accent3 5 7 2" xfId="55486" xr:uid="{00000000-0005-0000-0000-0000BED80000}"/>
    <cellStyle name="40% - Accent3 5 8" xfId="1512" xr:uid="{00000000-0005-0000-0000-0000E8050000}"/>
    <cellStyle name="40% - Accent3 5 8 2" xfId="55487" xr:uid="{00000000-0005-0000-0000-0000BFD80000}"/>
    <cellStyle name="40% - Accent3 5 9" xfId="55488" xr:uid="{00000000-0005-0000-0000-0000C0D80000}"/>
    <cellStyle name="40% - Accent3 6" xfId="1513" xr:uid="{00000000-0005-0000-0000-0000E9050000}"/>
    <cellStyle name="40% - Accent3 6 2" xfId="1514" xr:uid="{00000000-0005-0000-0000-0000EA050000}"/>
    <cellStyle name="40% - Accent3 6 2 2" xfId="1515" xr:uid="{00000000-0005-0000-0000-0000EB050000}"/>
    <cellStyle name="40% - Accent3 6 2 2 2" xfId="1516" xr:uid="{00000000-0005-0000-0000-0000EC050000}"/>
    <cellStyle name="40% - Accent3 6 2 2 2 2" xfId="1517" xr:uid="{00000000-0005-0000-0000-0000ED050000}"/>
    <cellStyle name="40% - Accent3 6 2 2 2 2 2" xfId="32212" xr:uid="{00000000-0005-0000-0000-0000D47D0000}"/>
    <cellStyle name="40% - Accent3 6 2 2 2 3" xfId="32213" xr:uid="{00000000-0005-0000-0000-0000D57D0000}"/>
    <cellStyle name="40% - Accent3 6 2 2 3" xfId="1518" xr:uid="{00000000-0005-0000-0000-0000EE050000}"/>
    <cellStyle name="40% - Accent3 6 2 2 3 2" xfId="32214" xr:uid="{00000000-0005-0000-0000-0000D67D0000}"/>
    <cellStyle name="40% - Accent3 6 2 2 4" xfId="32215" xr:uid="{00000000-0005-0000-0000-0000D77D0000}"/>
    <cellStyle name="40% - Accent3 6 2 3" xfId="1519" xr:uid="{00000000-0005-0000-0000-0000EF050000}"/>
    <cellStyle name="40% - Accent3 6 2 3 2" xfId="1520" xr:uid="{00000000-0005-0000-0000-0000F0050000}"/>
    <cellStyle name="40% - Accent3 6 2 3 2 2" xfId="32216" xr:uid="{00000000-0005-0000-0000-0000D87D0000}"/>
    <cellStyle name="40% - Accent3 6 2 3 3" xfId="32217" xr:uid="{00000000-0005-0000-0000-0000D97D0000}"/>
    <cellStyle name="40% - Accent3 6 2 4" xfId="1521" xr:uid="{00000000-0005-0000-0000-0000F1050000}"/>
    <cellStyle name="40% - Accent3 6 2 4 2" xfId="32218" xr:uid="{00000000-0005-0000-0000-0000DA7D0000}"/>
    <cellStyle name="40% - Accent3 6 2 5" xfId="32219" xr:uid="{00000000-0005-0000-0000-0000DB7D0000}"/>
    <cellStyle name="40% - Accent3 6 3" xfId="1522" xr:uid="{00000000-0005-0000-0000-0000F2050000}"/>
    <cellStyle name="40% - Accent3 6 3 2" xfId="1523" xr:uid="{00000000-0005-0000-0000-0000F3050000}"/>
    <cellStyle name="40% - Accent3 6 3 2 2" xfId="1524" xr:uid="{00000000-0005-0000-0000-0000F4050000}"/>
    <cellStyle name="40% - Accent3 6 3 2 2 2" xfId="32220" xr:uid="{00000000-0005-0000-0000-0000DC7D0000}"/>
    <cellStyle name="40% - Accent3 6 3 2 3" xfId="32221" xr:uid="{00000000-0005-0000-0000-0000DD7D0000}"/>
    <cellStyle name="40% - Accent3 6 3 3" xfId="1525" xr:uid="{00000000-0005-0000-0000-0000F5050000}"/>
    <cellStyle name="40% - Accent3 6 3 3 2" xfId="32222" xr:uid="{00000000-0005-0000-0000-0000DE7D0000}"/>
    <cellStyle name="40% - Accent3 6 3 4" xfId="32223" xr:uid="{00000000-0005-0000-0000-0000DF7D0000}"/>
    <cellStyle name="40% - Accent3 6 4" xfId="1526" xr:uid="{00000000-0005-0000-0000-0000F6050000}"/>
    <cellStyle name="40% - Accent3 6 4 2" xfId="1527" xr:uid="{00000000-0005-0000-0000-0000F7050000}"/>
    <cellStyle name="40% - Accent3 6 4 2 2" xfId="1528" xr:uid="{00000000-0005-0000-0000-0000F8050000}"/>
    <cellStyle name="40% - Accent3 6 4 2 2 2" xfId="32224" xr:uid="{00000000-0005-0000-0000-0000E07D0000}"/>
    <cellStyle name="40% - Accent3 6 4 2 3" xfId="32225" xr:uid="{00000000-0005-0000-0000-0000E17D0000}"/>
    <cellStyle name="40% - Accent3 6 4 3" xfId="1529" xr:uid="{00000000-0005-0000-0000-0000F9050000}"/>
    <cellStyle name="40% - Accent3 6 4 3 2" xfId="32226" xr:uid="{00000000-0005-0000-0000-0000E27D0000}"/>
    <cellStyle name="40% - Accent3 6 4 4" xfId="32227" xr:uid="{00000000-0005-0000-0000-0000E37D0000}"/>
    <cellStyle name="40% - Accent3 6 5" xfId="1530" xr:uid="{00000000-0005-0000-0000-0000FA050000}"/>
    <cellStyle name="40% - Accent3 6 5 2" xfId="1531" xr:uid="{00000000-0005-0000-0000-0000FB050000}"/>
    <cellStyle name="40% - Accent3 6 5 2 2" xfId="32228" xr:uid="{00000000-0005-0000-0000-0000E47D0000}"/>
    <cellStyle name="40% - Accent3 6 5 3" xfId="32229" xr:uid="{00000000-0005-0000-0000-0000E57D0000}"/>
    <cellStyle name="40% - Accent3 6 6" xfId="1532" xr:uid="{00000000-0005-0000-0000-0000FC050000}"/>
    <cellStyle name="40% - Accent3 6 6 2" xfId="32230" xr:uid="{00000000-0005-0000-0000-0000E67D0000}"/>
    <cellStyle name="40% - Accent3 6 7" xfId="1533" xr:uid="{00000000-0005-0000-0000-0000FD050000}"/>
    <cellStyle name="40% - Accent3 6 7 2" xfId="55489" xr:uid="{00000000-0005-0000-0000-0000C1D80000}"/>
    <cellStyle name="40% - Accent3 6 8" xfId="1534" xr:uid="{00000000-0005-0000-0000-0000FE050000}"/>
    <cellStyle name="40% - Accent3 6 8 2" xfId="55490" xr:uid="{00000000-0005-0000-0000-0000C2D80000}"/>
    <cellStyle name="40% - Accent3 6 9" xfId="55491" xr:uid="{00000000-0005-0000-0000-0000C3D80000}"/>
    <cellStyle name="40% - Accent3 7" xfId="1535" xr:uid="{00000000-0005-0000-0000-0000FF050000}"/>
    <cellStyle name="40% - Accent3 7 2" xfId="1536" xr:uid="{00000000-0005-0000-0000-000000060000}"/>
    <cellStyle name="40% - Accent3 7 2 2" xfId="1537" xr:uid="{00000000-0005-0000-0000-000001060000}"/>
    <cellStyle name="40% - Accent3 7 2 2 2" xfId="32231" xr:uid="{00000000-0005-0000-0000-0000E77D0000}"/>
    <cellStyle name="40% - Accent3 7 2 3" xfId="32232" xr:uid="{00000000-0005-0000-0000-0000E87D0000}"/>
    <cellStyle name="40% - Accent3 7 3" xfId="1538" xr:uid="{00000000-0005-0000-0000-000002060000}"/>
    <cellStyle name="40% - Accent3 7 3 2" xfId="32233" xr:uid="{00000000-0005-0000-0000-0000E97D0000}"/>
    <cellStyle name="40% - Accent3 7 4" xfId="32234" xr:uid="{00000000-0005-0000-0000-0000EA7D0000}"/>
    <cellStyle name="40% - Accent3 7 5" xfId="55492" xr:uid="{00000000-0005-0000-0000-0000C4D80000}"/>
    <cellStyle name="40% - Accent3 8" xfId="1539" xr:uid="{00000000-0005-0000-0000-000003060000}"/>
    <cellStyle name="40% - Accent3 8 2" xfId="1540" xr:uid="{00000000-0005-0000-0000-000004060000}"/>
    <cellStyle name="40% - Accent3 8 2 2" xfId="1541" xr:uid="{00000000-0005-0000-0000-000005060000}"/>
    <cellStyle name="40% - Accent3 8 2 2 2" xfId="32235" xr:uid="{00000000-0005-0000-0000-0000EB7D0000}"/>
    <cellStyle name="40% - Accent3 8 2 3" xfId="32236" xr:uid="{00000000-0005-0000-0000-0000EC7D0000}"/>
    <cellStyle name="40% - Accent3 8 3" xfId="1542" xr:uid="{00000000-0005-0000-0000-000006060000}"/>
    <cellStyle name="40% - Accent3 8 3 2" xfId="32237" xr:uid="{00000000-0005-0000-0000-0000ED7D0000}"/>
    <cellStyle name="40% - Accent3 8 4" xfId="32238" xr:uid="{00000000-0005-0000-0000-0000EE7D0000}"/>
    <cellStyle name="40% - Accent3 8 5" xfId="55493" xr:uid="{00000000-0005-0000-0000-0000C5D80000}"/>
    <cellStyle name="40% - Accent3 9" xfId="1543" xr:uid="{00000000-0005-0000-0000-000007060000}"/>
    <cellStyle name="40% - Accent3 9 2" xfId="1544" xr:uid="{00000000-0005-0000-0000-000008060000}"/>
    <cellStyle name="40% - Accent3 9 2 2" xfId="1545" xr:uid="{00000000-0005-0000-0000-000009060000}"/>
    <cellStyle name="40% - Accent3 9 2 2 2" xfId="32239" xr:uid="{00000000-0005-0000-0000-0000EF7D0000}"/>
    <cellStyle name="40% - Accent3 9 2 3" xfId="32240" xr:uid="{00000000-0005-0000-0000-0000F07D0000}"/>
    <cellStyle name="40% - Accent3 9 3" xfId="1546" xr:uid="{00000000-0005-0000-0000-00000A060000}"/>
    <cellStyle name="40% - Accent3 9 3 2" xfId="32241" xr:uid="{00000000-0005-0000-0000-0000F17D0000}"/>
    <cellStyle name="40% - Accent3 9 4" xfId="32242" xr:uid="{00000000-0005-0000-0000-0000F27D0000}"/>
    <cellStyle name="40% - Accent3 9 5" xfId="55494" xr:uid="{00000000-0005-0000-0000-0000C6D80000}"/>
    <cellStyle name="40% - Accent4 10" xfId="1547" xr:uid="{00000000-0005-0000-0000-00000B060000}"/>
    <cellStyle name="40% - Accent4 10 2" xfId="1548" xr:uid="{00000000-0005-0000-0000-00000C060000}"/>
    <cellStyle name="40% - Accent4 10 2 2" xfId="1549" xr:uid="{00000000-0005-0000-0000-00000D060000}"/>
    <cellStyle name="40% - Accent4 10 2 2 2" xfId="32243" xr:uid="{00000000-0005-0000-0000-0000F37D0000}"/>
    <cellStyle name="40% - Accent4 10 2 3" xfId="32244" xr:uid="{00000000-0005-0000-0000-0000F47D0000}"/>
    <cellStyle name="40% - Accent4 10 3" xfId="1550" xr:uid="{00000000-0005-0000-0000-00000E060000}"/>
    <cellStyle name="40% - Accent4 10 3 2" xfId="32245" xr:uid="{00000000-0005-0000-0000-0000F57D0000}"/>
    <cellStyle name="40% - Accent4 10 4" xfId="32246" xr:uid="{00000000-0005-0000-0000-0000F67D0000}"/>
    <cellStyle name="40% - Accent4 10 5" xfId="55495" xr:uid="{00000000-0005-0000-0000-0000C7D80000}"/>
    <cellStyle name="40% - Accent4 11" xfId="1551" xr:uid="{00000000-0005-0000-0000-00000F060000}"/>
    <cellStyle name="40% - Accent4 11 2" xfId="1552" xr:uid="{00000000-0005-0000-0000-000010060000}"/>
    <cellStyle name="40% - Accent4 11 2 2" xfId="1553" xr:uid="{00000000-0005-0000-0000-000011060000}"/>
    <cellStyle name="40% - Accent4 11 2 2 2" xfId="32247" xr:uid="{00000000-0005-0000-0000-0000F77D0000}"/>
    <cellStyle name="40% - Accent4 11 2 3" xfId="32248" xr:uid="{00000000-0005-0000-0000-0000F87D0000}"/>
    <cellStyle name="40% - Accent4 11 3" xfId="1554" xr:uid="{00000000-0005-0000-0000-000012060000}"/>
    <cellStyle name="40% - Accent4 11 3 2" xfId="32249" xr:uid="{00000000-0005-0000-0000-0000F97D0000}"/>
    <cellStyle name="40% - Accent4 11 4" xfId="32250" xr:uid="{00000000-0005-0000-0000-0000FA7D0000}"/>
    <cellStyle name="40% - Accent4 11 5" xfId="55496" xr:uid="{00000000-0005-0000-0000-0000C8D80000}"/>
    <cellStyle name="40% - Accent4 12" xfId="1555" xr:uid="{00000000-0005-0000-0000-000013060000}"/>
    <cellStyle name="40% - Accent4 12 2" xfId="1556" xr:uid="{00000000-0005-0000-0000-000014060000}"/>
    <cellStyle name="40% - Accent4 12 2 2" xfId="1557" xr:uid="{00000000-0005-0000-0000-000015060000}"/>
    <cellStyle name="40% - Accent4 12 2 2 2" xfId="32251" xr:uid="{00000000-0005-0000-0000-0000FB7D0000}"/>
    <cellStyle name="40% - Accent4 12 2 3" xfId="32252" xr:uid="{00000000-0005-0000-0000-0000FC7D0000}"/>
    <cellStyle name="40% - Accent4 12 3" xfId="1558" xr:uid="{00000000-0005-0000-0000-000016060000}"/>
    <cellStyle name="40% - Accent4 12 3 2" xfId="32253" xr:uid="{00000000-0005-0000-0000-0000FD7D0000}"/>
    <cellStyle name="40% - Accent4 12 4" xfId="32254" xr:uid="{00000000-0005-0000-0000-0000FE7D0000}"/>
    <cellStyle name="40% - Accent4 12 5" xfId="55497" xr:uid="{00000000-0005-0000-0000-0000C9D80000}"/>
    <cellStyle name="40% - Accent4 13" xfId="1559" xr:uid="{00000000-0005-0000-0000-000017060000}"/>
    <cellStyle name="40% - Accent4 13 2" xfId="1560" xr:uid="{00000000-0005-0000-0000-000018060000}"/>
    <cellStyle name="40% - Accent4 13 2 2" xfId="1561" xr:uid="{00000000-0005-0000-0000-000019060000}"/>
    <cellStyle name="40% - Accent4 13 2 2 2" xfId="32255" xr:uid="{00000000-0005-0000-0000-0000FF7D0000}"/>
    <cellStyle name="40% - Accent4 13 2 3" xfId="32256" xr:uid="{00000000-0005-0000-0000-0000007E0000}"/>
    <cellStyle name="40% - Accent4 13 3" xfId="1562" xr:uid="{00000000-0005-0000-0000-00001A060000}"/>
    <cellStyle name="40% - Accent4 13 3 2" xfId="32257" xr:uid="{00000000-0005-0000-0000-0000017E0000}"/>
    <cellStyle name="40% - Accent4 13 4" xfId="32258" xr:uid="{00000000-0005-0000-0000-0000027E0000}"/>
    <cellStyle name="40% - Accent4 13 5" xfId="55498" xr:uid="{00000000-0005-0000-0000-0000CAD80000}"/>
    <cellStyle name="40% - Accent4 14" xfId="1563" xr:uid="{00000000-0005-0000-0000-00001B060000}"/>
    <cellStyle name="40% - Accent4 14 2" xfId="1564" xr:uid="{00000000-0005-0000-0000-00001C060000}"/>
    <cellStyle name="40% - Accent4 14 2 2" xfId="1565" xr:uid="{00000000-0005-0000-0000-00001D060000}"/>
    <cellStyle name="40% - Accent4 14 2 2 2" xfId="32259" xr:uid="{00000000-0005-0000-0000-0000037E0000}"/>
    <cellStyle name="40% - Accent4 14 2 3" xfId="32260" xr:uid="{00000000-0005-0000-0000-0000047E0000}"/>
    <cellStyle name="40% - Accent4 14 3" xfId="1566" xr:uid="{00000000-0005-0000-0000-00001E060000}"/>
    <cellStyle name="40% - Accent4 14 3 2" xfId="32261" xr:uid="{00000000-0005-0000-0000-0000057E0000}"/>
    <cellStyle name="40% - Accent4 14 4" xfId="32262" xr:uid="{00000000-0005-0000-0000-0000067E0000}"/>
    <cellStyle name="40% - Accent4 14 5" xfId="55499" xr:uid="{00000000-0005-0000-0000-0000CBD80000}"/>
    <cellStyle name="40% - Accent4 15" xfId="1567" xr:uid="{00000000-0005-0000-0000-00001F060000}"/>
    <cellStyle name="40% - Accent4 15 2" xfId="1568" xr:uid="{00000000-0005-0000-0000-000020060000}"/>
    <cellStyle name="40% - Accent4 15 2 2" xfId="1569" xr:uid="{00000000-0005-0000-0000-000021060000}"/>
    <cellStyle name="40% - Accent4 15 2 2 2" xfId="32263" xr:uid="{00000000-0005-0000-0000-0000077E0000}"/>
    <cellStyle name="40% - Accent4 15 2 3" xfId="32264" xr:uid="{00000000-0005-0000-0000-0000087E0000}"/>
    <cellStyle name="40% - Accent4 15 3" xfId="1570" xr:uid="{00000000-0005-0000-0000-000022060000}"/>
    <cellStyle name="40% - Accent4 15 3 2" xfId="32265" xr:uid="{00000000-0005-0000-0000-0000097E0000}"/>
    <cellStyle name="40% - Accent4 15 4" xfId="32266" xr:uid="{00000000-0005-0000-0000-00000A7E0000}"/>
    <cellStyle name="40% - Accent4 15 5" xfId="55500" xr:uid="{00000000-0005-0000-0000-0000CCD80000}"/>
    <cellStyle name="40% - Accent4 16" xfId="1571" xr:uid="{00000000-0005-0000-0000-000023060000}"/>
    <cellStyle name="40% - Accent4 16 2" xfId="1572" xr:uid="{00000000-0005-0000-0000-000024060000}"/>
    <cellStyle name="40% - Accent4 16 2 2" xfId="1573" xr:uid="{00000000-0005-0000-0000-000025060000}"/>
    <cellStyle name="40% - Accent4 16 2 2 2" xfId="32267" xr:uid="{00000000-0005-0000-0000-00000B7E0000}"/>
    <cellStyle name="40% - Accent4 16 2 3" xfId="32268" xr:uid="{00000000-0005-0000-0000-00000C7E0000}"/>
    <cellStyle name="40% - Accent4 16 3" xfId="1574" xr:uid="{00000000-0005-0000-0000-000026060000}"/>
    <cellStyle name="40% - Accent4 16 3 2" xfId="32269" xr:uid="{00000000-0005-0000-0000-00000D7E0000}"/>
    <cellStyle name="40% - Accent4 16 4" xfId="32270" xr:uid="{00000000-0005-0000-0000-00000E7E0000}"/>
    <cellStyle name="40% - Accent4 16 5" xfId="55501" xr:uid="{00000000-0005-0000-0000-0000CDD80000}"/>
    <cellStyle name="40% - Accent4 17" xfId="1575" xr:uid="{00000000-0005-0000-0000-000027060000}"/>
    <cellStyle name="40% - Accent4 17 2" xfId="1576" xr:uid="{00000000-0005-0000-0000-000028060000}"/>
    <cellStyle name="40% - Accent4 17 2 2" xfId="1577" xr:uid="{00000000-0005-0000-0000-000029060000}"/>
    <cellStyle name="40% - Accent4 17 2 2 2" xfId="32271" xr:uid="{00000000-0005-0000-0000-00000F7E0000}"/>
    <cellStyle name="40% - Accent4 17 2 3" xfId="32272" xr:uid="{00000000-0005-0000-0000-0000107E0000}"/>
    <cellStyle name="40% - Accent4 17 3" xfId="1578" xr:uid="{00000000-0005-0000-0000-00002A060000}"/>
    <cellStyle name="40% - Accent4 17 3 2" xfId="32273" xr:uid="{00000000-0005-0000-0000-0000117E0000}"/>
    <cellStyle name="40% - Accent4 17 4" xfId="32274" xr:uid="{00000000-0005-0000-0000-0000127E0000}"/>
    <cellStyle name="40% - Accent4 17 5" xfId="55502" xr:uid="{00000000-0005-0000-0000-0000CED80000}"/>
    <cellStyle name="40% - Accent4 18" xfId="1579" xr:uid="{00000000-0005-0000-0000-00002B060000}"/>
    <cellStyle name="40% - Accent4 18 2" xfId="1580" xr:uid="{00000000-0005-0000-0000-00002C060000}"/>
    <cellStyle name="40% - Accent4 18 2 2" xfId="1581" xr:uid="{00000000-0005-0000-0000-00002D060000}"/>
    <cellStyle name="40% - Accent4 18 2 2 2" xfId="32275" xr:uid="{00000000-0005-0000-0000-0000137E0000}"/>
    <cellStyle name="40% - Accent4 18 2 3" xfId="32276" xr:uid="{00000000-0005-0000-0000-0000147E0000}"/>
    <cellStyle name="40% - Accent4 18 3" xfId="1582" xr:uid="{00000000-0005-0000-0000-00002E060000}"/>
    <cellStyle name="40% - Accent4 18 3 2" xfId="32277" xr:uid="{00000000-0005-0000-0000-0000157E0000}"/>
    <cellStyle name="40% - Accent4 18 4" xfId="32278" xr:uid="{00000000-0005-0000-0000-0000167E0000}"/>
    <cellStyle name="40% - Accent4 18 5" xfId="55503" xr:uid="{00000000-0005-0000-0000-0000CFD80000}"/>
    <cellStyle name="40% - Accent4 19" xfId="1583" xr:uid="{00000000-0005-0000-0000-00002F060000}"/>
    <cellStyle name="40% - Accent4 19 2" xfId="1584" xr:uid="{00000000-0005-0000-0000-000030060000}"/>
    <cellStyle name="40% - Accent4 19 2 2" xfId="32279" xr:uid="{00000000-0005-0000-0000-0000177E0000}"/>
    <cellStyle name="40% - Accent4 19 3" xfId="32280" xr:uid="{00000000-0005-0000-0000-0000187E0000}"/>
    <cellStyle name="40% - Accent4 19 4" xfId="55504" xr:uid="{00000000-0005-0000-0000-0000D0D80000}"/>
    <cellStyle name="40% - Accent4 2" xfId="1585" xr:uid="{00000000-0005-0000-0000-000031060000}"/>
    <cellStyle name="40% - Accent4 2 10" xfId="1586" xr:uid="{00000000-0005-0000-0000-000032060000}"/>
    <cellStyle name="40% - Accent4 2 10 2" xfId="55505" xr:uid="{00000000-0005-0000-0000-0000D1D80000}"/>
    <cellStyle name="40% - Accent4 2 11" xfId="1587" xr:uid="{00000000-0005-0000-0000-000033060000}"/>
    <cellStyle name="40% - Accent4 2 11 2" xfId="55506" xr:uid="{00000000-0005-0000-0000-0000D2D80000}"/>
    <cellStyle name="40% - Accent4 2 12" xfId="55507" xr:uid="{00000000-0005-0000-0000-0000D3D80000}"/>
    <cellStyle name="40% - Accent4 2 2" xfId="1588" xr:uid="{00000000-0005-0000-0000-000034060000}"/>
    <cellStyle name="40% - Accent4 2 2 2" xfId="1589" xr:uid="{00000000-0005-0000-0000-000035060000}"/>
    <cellStyle name="40% - Accent4 2 2 2 2" xfId="1590" xr:uid="{00000000-0005-0000-0000-000036060000}"/>
    <cellStyle name="40% - Accent4 2 2 2 2 2" xfId="1591" xr:uid="{00000000-0005-0000-0000-000037060000}"/>
    <cellStyle name="40% - Accent4 2 2 2 2 2 2" xfId="32281" xr:uid="{00000000-0005-0000-0000-0000197E0000}"/>
    <cellStyle name="40% - Accent4 2 2 2 2 3" xfId="32282" xr:uid="{00000000-0005-0000-0000-00001A7E0000}"/>
    <cellStyle name="40% - Accent4 2 2 2 3" xfId="1592" xr:uid="{00000000-0005-0000-0000-000038060000}"/>
    <cellStyle name="40% - Accent4 2 2 2 3 2" xfId="32283" xr:uid="{00000000-0005-0000-0000-00001B7E0000}"/>
    <cellStyle name="40% - Accent4 2 2 2 4" xfId="32284" xr:uid="{00000000-0005-0000-0000-00001C7E0000}"/>
    <cellStyle name="40% - Accent4 2 2 3" xfId="1593" xr:uid="{00000000-0005-0000-0000-000039060000}"/>
    <cellStyle name="40% - Accent4 2 2 3 2" xfId="1594" xr:uid="{00000000-0005-0000-0000-00003A060000}"/>
    <cellStyle name="40% - Accent4 2 2 3 2 2" xfId="32285" xr:uid="{00000000-0005-0000-0000-00001D7E0000}"/>
    <cellStyle name="40% - Accent4 2 2 3 3" xfId="32286" xr:uid="{00000000-0005-0000-0000-00001E7E0000}"/>
    <cellStyle name="40% - Accent4 2 2 4" xfId="1595" xr:uid="{00000000-0005-0000-0000-00003B060000}"/>
    <cellStyle name="40% - Accent4 2 2 4 2" xfId="32287" xr:uid="{00000000-0005-0000-0000-00001F7E0000}"/>
    <cellStyle name="40% - Accent4 2 2 5" xfId="32288" xr:uid="{00000000-0005-0000-0000-0000207E0000}"/>
    <cellStyle name="40% - Accent4 2 2 6" xfId="55508" xr:uid="{00000000-0005-0000-0000-0000D4D80000}"/>
    <cellStyle name="40% - Accent4 2 3" xfId="1596" xr:uid="{00000000-0005-0000-0000-00003C060000}"/>
    <cellStyle name="40% - Accent4 2 3 2" xfId="1597" xr:uid="{00000000-0005-0000-0000-00003D060000}"/>
    <cellStyle name="40% - Accent4 2 3 2 2" xfId="1598" xr:uid="{00000000-0005-0000-0000-00003E060000}"/>
    <cellStyle name="40% - Accent4 2 3 2 2 2" xfId="32289" xr:uid="{00000000-0005-0000-0000-0000217E0000}"/>
    <cellStyle name="40% - Accent4 2 3 2 3" xfId="32290" xr:uid="{00000000-0005-0000-0000-0000227E0000}"/>
    <cellStyle name="40% - Accent4 2 3 3" xfId="1599" xr:uid="{00000000-0005-0000-0000-00003F060000}"/>
    <cellStyle name="40% - Accent4 2 3 3 2" xfId="32291" xr:uid="{00000000-0005-0000-0000-0000237E0000}"/>
    <cellStyle name="40% - Accent4 2 3 4" xfId="32292" xr:uid="{00000000-0005-0000-0000-0000247E0000}"/>
    <cellStyle name="40% - Accent4 2 3 5" xfId="55509" xr:uid="{00000000-0005-0000-0000-0000D5D80000}"/>
    <cellStyle name="40% - Accent4 2 4" xfId="1600" xr:uid="{00000000-0005-0000-0000-000040060000}"/>
    <cellStyle name="40% - Accent4 2 4 2" xfId="1601" xr:uid="{00000000-0005-0000-0000-000041060000}"/>
    <cellStyle name="40% - Accent4 2 4 2 2" xfId="1602" xr:uid="{00000000-0005-0000-0000-000042060000}"/>
    <cellStyle name="40% - Accent4 2 4 2 2 2" xfId="32293" xr:uid="{00000000-0005-0000-0000-0000257E0000}"/>
    <cellStyle name="40% - Accent4 2 4 2 3" xfId="32294" xr:uid="{00000000-0005-0000-0000-0000267E0000}"/>
    <cellStyle name="40% - Accent4 2 4 3" xfId="1603" xr:uid="{00000000-0005-0000-0000-000043060000}"/>
    <cellStyle name="40% - Accent4 2 4 3 2" xfId="32295" xr:uid="{00000000-0005-0000-0000-0000277E0000}"/>
    <cellStyle name="40% - Accent4 2 4 4" xfId="32296" xr:uid="{00000000-0005-0000-0000-0000287E0000}"/>
    <cellStyle name="40% - Accent4 2 4 5" xfId="55510" xr:uid="{00000000-0005-0000-0000-0000D6D80000}"/>
    <cellStyle name="40% - Accent4 2 5" xfId="1604" xr:uid="{00000000-0005-0000-0000-000044060000}"/>
    <cellStyle name="40% - Accent4 2 6" xfId="1605" xr:uid="{00000000-0005-0000-0000-000045060000}"/>
    <cellStyle name="40% - Accent4 2 7" xfId="1606" xr:uid="{00000000-0005-0000-0000-000046060000}"/>
    <cellStyle name="40% - Accent4 2 8" xfId="1607" xr:uid="{00000000-0005-0000-0000-000047060000}"/>
    <cellStyle name="40% - Accent4 2 8 2" xfId="1608" xr:uid="{00000000-0005-0000-0000-000048060000}"/>
    <cellStyle name="40% - Accent4 2 8 2 2" xfId="32297" xr:uid="{00000000-0005-0000-0000-0000297E0000}"/>
    <cellStyle name="40% - Accent4 2 8 3" xfId="32298" xr:uid="{00000000-0005-0000-0000-00002A7E0000}"/>
    <cellStyle name="40% - Accent4 2 9" xfId="1609" xr:uid="{00000000-0005-0000-0000-000049060000}"/>
    <cellStyle name="40% - Accent4 2 9 2" xfId="32299" xr:uid="{00000000-0005-0000-0000-00002B7E0000}"/>
    <cellStyle name="40% - Accent4 20" xfId="1610" xr:uid="{00000000-0005-0000-0000-00004A060000}"/>
    <cellStyle name="40% - Accent4 20 2" xfId="1611" xr:uid="{00000000-0005-0000-0000-00004B060000}"/>
    <cellStyle name="40% - Accent4 20 2 2" xfId="32300" xr:uid="{00000000-0005-0000-0000-00002C7E0000}"/>
    <cellStyle name="40% - Accent4 20 3" xfId="32301" xr:uid="{00000000-0005-0000-0000-00002D7E0000}"/>
    <cellStyle name="40% - Accent4 20 4" xfId="55511" xr:uid="{00000000-0005-0000-0000-0000D7D80000}"/>
    <cellStyle name="40% - Accent4 21" xfId="1612" xr:uid="{00000000-0005-0000-0000-00004C060000}"/>
    <cellStyle name="40% - Accent4 21 2" xfId="32302" xr:uid="{00000000-0005-0000-0000-00002E7E0000}"/>
    <cellStyle name="40% - Accent4 22" xfId="1613" xr:uid="{00000000-0005-0000-0000-00004D060000}"/>
    <cellStyle name="40% - Accent4 22 2" xfId="32303" xr:uid="{00000000-0005-0000-0000-00002F7E0000}"/>
    <cellStyle name="40% - Accent4 23" xfId="32304" xr:uid="{00000000-0005-0000-0000-0000307E0000}"/>
    <cellStyle name="40% - Accent4 23 2" xfId="32305" xr:uid="{00000000-0005-0000-0000-0000317E0000}"/>
    <cellStyle name="40% - Accent4 24" xfId="32306" xr:uid="{00000000-0005-0000-0000-0000327E0000}"/>
    <cellStyle name="40% - Accent4 24 2" xfId="32307" xr:uid="{00000000-0005-0000-0000-0000337E0000}"/>
    <cellStyle name="40% - Accent4 25" xfId="32308" xr:uid="{00000000-0005-0000-0000-0000347E0000}"/>
    <cellStyle name="40% - Accent4 25 2" xfId="32309" xr:uid="{00000000-0005-0000-0000-0000357E0000}"/>
    <cellStyle name="40% - Accent4 26" xfId="32310" xr:uid="{00000000-0005-0000-0000-0000367E0000}"/>
    <cellStyle name="40% - Accent4 26 2" xfId="32311" xr:uid="{00000000-0005-0000-0000-0000377E0000}"/>
    <cellStyle name="40% - Accent4 27" xfId="32312" xr:uid="{00000000-0005-0000-0000-0000387E0000}"/>
    <cellStyle name="40% - Accent4 28" xfId="55512" xr:uid="{00000000-0005-0000-0000-0000D8D80000}"/>
    <cellStyle name="40% - Accent4 29" xfId="55513" xr:uid="{00000000-0005-0000-0000-0000D9D80000}"/>
    <cellStyle name="40% - Accent4 3" xfId="1614" xr:uid="{00000000-0005-0000-0000-00004E060000}"/>
    <cellStyle name="40% - Accent4 3 2" xfId="1615" xr:uid="{00000000-0005-0000-0000-00004F060000}"/>
    <cellStyle name="40% - Accent4 3 2 2" xfId="1616" xr:uid="{00000000-0005-0000-0000-000050060000}"/>
    <cellStyle name="40% - Accent4 3 2 2 2" xfId="1617" xr:uid="{00000000-0005-0000-0000-000051060000}"/>
    <cellStyle name="40% - Accent4 3 2 2 2 2" xfId="1618" xr:uid="{00000000-0005-0000-0000-000052060000}"/>
    <cellStyle name="40% - Accent4 3 2 2 2 2 2" xfId="32313" xr:uid="{00000000-0005-0000-0000-0000397E0000}"/>
    <cellStyle name="40% - Accent4 3 2 2 2 3" xfId="32314" xr:uid="{00000000-0005-0000-0000-00003A7E0000}"/>
    <cellStyle name="40% - Accent4 3 2 2 3" xfId="1619" xr:uid="{00000000-0005-0000-0000-000053060000}"/>
    <cellStyle name="40% - Accent4 3 2 2 3 2" xfId="32315" xr:uid="{00000000-0005-0000-0000-00003B7E0000}"/>
    <cellStyle name="40% - Accent4 3 2 2 4" xfId="32316" xr:uid="{00000000-0005-0000-0000-00003C7E0000}"/>
    <cellStyle name="40% - Accent4 3 2 3" xfId="1620" xr:uid="{00000000-0005-0000-0000-000054060000}"/>
    <cellStyle name="40% - Accent4 3 2 3 2" xfId="1621" xr:uid="{00000000-0005-0000-0000-000055060000}"/>
    <cellStyle name="40% - Accent4 3 2 3 2 2" xfId="32317" xr:uid="{00000000-0005-0000-0000-00003D7E0000}"/>
    <cellStyle name="40% - Accent4 3 2 3 3" xfId="32318" xr:uid="{00000000-0005-0000-0000-00003E7E0000}"/>
    <cellStyle name="40% - Accent4 3 2 4" xfId="1622" xr:uid="{00000000-0005-0000-0000-000056060000}"/>
    <cellStyle name="40% - Accent4 3 2 4 2" xfId="32319" xr:uid="{00000000-0005-0000-0000-00003F7E0000}"/>
    <cellStyle name="40% - Accent4 3 2 5" xfId="32320" xr:uid="{00000000-0005-0000-0000-0000407E0000}"/>
    <cellStyle name="40% - Accent4 3 3" xfId="1623" xr:uid="{00000000-0005-0000-0000-000057060000}"/>
    <cellStyle name="40% - Accent4 3 3 2" xfId="1624" xr:uid="{00000000-0005-0000-0000-000058060000}"/>
    <cellStyle name="40% - Accent4 3 3 2 2" xfId="1625" xr:uid="{00000000-0005-0000-0000-000059060000}"/>
    <cellStyle name="40% - Accent4 3 3 2 2 2" xfId="32321" xr:uid="{00000000-0005-0000-0000-0000417E0000}"/>
    <cellStyle name="40% - Accent4 3 3 2 3" xfId="32322" xr:uid="{00000000-0005-0000-0000-0000427E0000}"/>
    <cellStyle name="40% - Accent4 3 3 3" xfId="1626" xr:uid="{00000000-0005-0000-0000-00005A060000}"/>
    <cellStyle name="40% - Accent4 3 3 3 2" xfId="32323" xr:uid="{00000000-0005-0000-0000-0000437E0000}"/>
    <cellStyle name="40% - Accent4 3 3 4" xfId="32324" xr:uid="{00000000-0005-0000-0000-0000447E0000}"/>
    <cellStyle name="40% - Accent4 3 4" xfId="1627" xr:uid="{00000000-0005-0000-0000-00005B060000}"/>
    <cellStyle name="40% - Accent4 3 4 2" xfId="1628" xr:uid="{00000000-0005-0000-0000-00005C060000}"/>
    <cellStyle name="40% - Accent4 3 4 2 2" xfId="1629" xr:uid="{00000000-0005-0000-0000-00005D060000}"/>
    <cellStyle name="40% - Accent4 3 4 2 2 2" xfId="32325" xr:uid="{00000000-0005-0000-0000-0000457E0000}"/>
    <cellStyle name="40% - Accent4 3 4 2 3" xfId="32326" xr:uid="{00000000-0005-0000-0000-0000467E0000}"/>
    <cellStyle name="40% - Accent4 3 4 3" xfId="1630" xr:uid="{00000000-0005-0000-0000-00005E060000}"/>
    <cellStyle name="40% - Accent4 3 4 3 2" xfId="32327" xr:uid="{00000000-0005-0000-0000-0000477E0000}"/>
    <cellStyle name="40% - Accent4 3 4 4" xfId="32328" xr:uid="{00000000-0005-0000-0000-0000487E0000}"/>
    <cellStyle name="40% - Accent4 3 5" xfId="1631" xr:uid="{00000000-0005-0000-0000-00005F060000}"/>
    <cellStyle name="40% - Accent4 3 5 2" xfId="1632" xr:uid="{00000000-0005-0000-0000-000060060000}"/>
    <cellStyle name="40% - Accent4 3 5 2 2" xfId="32329" xr:uid="{00000000-0005-0000-0000-0000497E0000}"/>
    <cellStyle name="40% - Accent4 3 5 3" xfId="32330" xr:uid="{00000000-0005-0000-0000-00004A7E0000}"/>
    <cellStyle name="40% - Accent4 3 6" xfId="1633" xr:uid="{00000000-0005-0000-0000-000061060000}"/>
    <cellStyle name="40% - Accent4 3 6 2" xfId="32331" xr:uid="{00000000-0005-0000-0000-00004B7E0000}"/>
    <cellStyle name="40% - Accent4 3 7" xfId="1634" xr:uid="{00000000-0005-0000-0000-000062060000}"/>
    <cellStyle name="40% - Accent4 3 7 2" xfId="55514" xr:uid="{00000000-0005-0000-0000-0000DAD80000}"/>
    <cellStyle name="40% - Accent4 3 8" xfId="1635" xr:uid="{00000000-0005-0000-0000-000063060000}"/>
    <cellStyle name="40% - Accent4 3 8 2" xfId="55515" xr:uid="{00000000-0005-0000-0000-0000DBD80000}"/>
    <cellStyle name="40% - Accent4 3 9" xfId="55516" xr:uid="{00000000-0005-0000-0000-0000DCD80000}"/>
    <cellStyle name="40% - Accent4 30" xfId="2051" xr:uid="{00000000-0005-0000-0000-000003080000}"/>
    <cellStyle name="40% - Accent4 4" xfId="1636" xr:uid="{00000000-0005-0000-0000-000064060000}"/>
    <cellStyle name="40% - Accent4 4 2" xfId="1637" xr:uid="{00000000-0005-0000-0000-000065060000}"/>
    <cellStyle name="40% - Accent4 4 2 2" xfId="1638" xr:uid="{00000000-0005-0000-0000-000066060000}"/>
    <cellStyle name="40% - Accent4 4 2 2 2" xfId="1639" xr:uid="{00000000-0005-0000-0000-000067060000}"/>
    <cellStyle name="40% - Accent4 4 2 2 2 2" xfId="1640" xr:uid="{00000000-0005-0000-0000-000068060000}"/>
    <cellStyle name="40% - Accent4 4 2 2 2 2 2" xfId="32332" xr:uid="{00000000-0005-0000-0000-00004C7E0000}"/>
    <cellStyle name="40% - Accent4 4 2 2 2 3" xfId="32333" xr:uid="{00000000-0005-0000-0000-00004D7E0000}"/>
    <cellStyle name="40% - Accent4 4 2 2 3" xfId="1641" xr:uid="{00000000-0005-0000-0000-000069060000}"/>
    <cellStyle name="40% - Accent4 4 2 2 3 2" xfId="32334" xr:uid="{00000000-0005-0000-0000-00004E7E0000}"/>
    <cellStyle name="40% - Accent4 4 2 2 4" xfId="32335" xr:uid="{00000000-0005-0000-0000-00004F7E0000}"/>
    <cellStyle name="40% - Accent4 4 2 3" xfId="1642" xr:uid="{00000000-0005-0000-0000-00006A060000}"/>
    <cellStyle name="40% - Accent4 4 2 3 2" xfId="1643" xr:uid="{00000000-0005-0000-0000-00006B060000}"/>
    <cellStyle name="40% - Accent4 4 2 3 2 2" xfId="32336" xr:uid="{00000000-0005-0000-0000-0000507E0000}"/>
    <cellStyle name="40% - Accent4 4 2 3 3" xfId="32337" xr:uid="{00000000-0005-0000-0000-0000517E0000}"/>
    <cellStyle name="40% - Accent4 4 2 4" xfId="1644" xr:uid="{00000000-0005-0000-0000-00006C060000}"/>
    <cellStyle name="40% - Accent4 4 2 4 2" xfId="32338" xr:uid="{00000000-0005-0000-0000-0000527E0000}"/>
    <cellStyle name="40% - Accent4 4 2 5" xfId="32339" xr:uid="{00000000-0005-0000-0000-0000537E0000}"/>
    <cellStyle name="40% - Accent4 4 3" xfId="1645" xr:uid="{00000000-0005-0000-0000-00006D060000}"/>
    <cellStyle name="40% - Accent4 4 3 2" xfId="1646" xr:uid="{00000000-0005-0000-0000-00006E060000}"/>
    <cellStyle name="40% - Accent4 4 3 2 2" xfId="1647" xr:uid="{00000000-0005-0000-0000-00006F060000}"/>
    <cellStyle name="40% - Accent4 4 3 2 2 2" xfId="32340" xr:uid="{00000000-0005-0000-0000-0000547E0000}"/>
    <cellStyle name="40% - Accent4 4 3 2 3" xfId="32341" xr:uid="{00000000-0005-0000-0000-0000557E0000}"/>
    <cellStyle name="40% - Accent4 4 3 3" xfId="1648" xr:uid="{00000000-0005-0000-0000-000070060000}"/>
    <cellStyle name="40% - Accent4 4 3 3 2" xfId="32342" xr:uid="{00000000-0005-0000-0000-0000567E0000}"/>
    <cellStyle name="40% - Accent4 4 3 4" xfId="32343" xr:uid="{00000000-0005-0000-0000-0000577E0000}"/>
    <cellStyle name="40% - Accent4 4 4" xfId="1649" xr:uid="{00000000-0005-0000-0000-000071060000}"/>
    <cellStyle name="40% - Accent4 4 4 2" xfId="1650" xr:uid="{00000000-0005-0000-0000-000072060000}"/>
    <cellStyle name="40% - Accent4 4 4 2 2" xfId="1651" xr:uid="{00000000-0005-0000-0000-000073060000}"/>
    <cellStyle name="40% - Accent4 4 4 2 2 2" xfId="32344" xr:uid="{00000000-0005-0000-0000-0000587E0000}"/>
    <cellStyle name="40% - Accent4 4 4 2 3" xfId="32345" xr:uid="{00000000-0005-0000-0000-0000597E0000}"/>
    <cellStyle name="40% - Accent4 4 4 3" xfId="1652" xr:uid="{00000000-0005-0000-0000-000074060000}"/>
    <cellStyle name="40% - Accent4 4 4 3 2" xfId="32346" xr:uid="{00000000-0005-0000-0000-00005A7E0000}"/>
    <cellStyle name="40% - Accent4 4 4 4" xfId="32347" xr:uid="{00000000-0005-0000-0000-00005B7E0000}"/>
    <cellStyle name="40% - Accent4 4 5" xfId="1653" xr:uid="{00000000-0005-0000-0000-000075060000}"/>
    <cellStyle name="40% - Accent4 4 5 2" xfId="1654" xr:uid="{00000000-0005-0000-0000-000076060000}"/>
    <cellStyle name="40% - Accent4 4 5 2 2" xfId="32348" xr:uid="{00000000-0005-0000-0000-00005C7E0000}"/>
    <cellStyle name="40% - Accent4 4 5 3" xfId="32349" xr:uid="{00000000-0005-0000-0000-00005D7E0000}"/>
    <cellStyle name="40% - Accent4 4 6" xfId="1655" xr:uid="{00000000-0005-0000-0000-000077060000}"/>
    <cellStyle name="40% - Accent4 4 6 2" xfId="32350" xr:uid="{00000000-0005-0000-0000-00005E7E0000}"/>
    <cellStyle name="40% - Accent4 4 7" xfId="1656" xr:uid="{00000000-0005-0000-0000-000078060000}"/>
    <cellStyle name="40% - Accent4 4 7 2" xfId="55517" xr:uid="{00000000-0005-0000-0000-0000DDD80000}"/>
    <cellStyle name="40% - Accent4 4 8" xfId="1657" xr:uid="{00000000-0005-0000-0000-000079060000}"/>
    <cellStyle name="40% - Accent4 4 8 2" xfId="55518" xr:uid="{00000000-0005-0000-0000-0000DED80000}"/>
    <cellStyle name="40% - Accent4 4 9" xfId="55519" xr:uid="{00000000-0005-0000-0000-0000DFD80000}"/>
    <cellStyle name="40% - Accent4 5" xfId="1658" xr:uid="{00000000-0005-0000-0000-00007A060000}"/>
    <cellStyle name="40% - Accent4 5 2" xfId="1659" xr:uid="{00000000-0005-0000-0000-00007B060000}"/>
    <cellStyle name="40% - Accent4 5 2 2" xfId="1660" xr:uid="{00000000-0005-0000-0000-00007C060000}"/>
    <cellStyle name="40% - Accent4 5 2 2 2" xfId="1661" xr:uid="{00000000-0005-0000-0000-00007D060000}"/>
    <cellStyle name="40% - Accent4 5 2 2 2 2" xfId="1662" xr:uid="{00000000-0005-0000-0000-00007E060000}"/>
    <cellStyle name="40% - Accent4 5 2 2 2 2 2" xfId="32351" xr:uid="{00000000-0005-0000-0000-00005F7E0000}"/>
    <cellStyle name="40% - Accent4 5 2 2 2 3" xfId="32352" xr:uid="{00000000-0005-0000-0000-0000607E0000}"/>
    <cellStyle name="40% - Accent4 5 2 2 3" xfId="1663" xr:uid="{00000000-0005-0000-0000-00007F060000}"/>
    <cellStyle name="40% - Accent4 5 2 2 3 2" xfId="32353" xr:uid="{00000000-0005-0000-0000-0000617E0000}"/>
    <cellStyle name="40% - Accent4 5 2 2 4" xfId="32354" xr:uid="{00000000-0005-0000-0000-0000627E0000}"/>
    <cellStyle name="40% - Accent4 5 2 3" xfId="1664" xr:uid="{00000000-0005-0000-0000-000080060000}"/>
    <cellStyle name="40% - Accent4 5 2 3 2" xfId="1665" xr:uid="{00000000-0005-0000-0000-000081060000}"/>
    <cellStyle name="40% - Accent4 5 2 3 2 2" xfId="32355" xr:uid="{00000000-0005-0000-0000-0000637E0000}"/>
    <cellStyle name="40% - Accent4 5 2 3 3" xfId="32356" xr:uid="{00000000-0005-0000-0000-0000647E0000}"/>
    <cellStyle name="40% - Accent4 5 2 4" xfId="1666" xr:uid="{00000000-0005-0000-0000-000082060000}"/>
    <cellStyle name="40% - Accent4 5 2 4 2" xfId="32357" xr:uid="{00000000-0005-0000-0000-0000657E0000}"/>
    <cellStyle name="40% - Accent4 5 2 5" xfId="32358" xr:uid="{00000000-0005-0000-0000-0000667E0000}"/>
    <cellStyle name="40% - Accent4 5 3" xfId="1667" xr:uid="{00000000-0005-0000-0000-000083060000}"/>
    <cellStyle name="40% - Accent4 5 3 2" xfId="1668" xr:uid="{00000000-0005-0000-0000-000084060000}"/>
    <cellStyle name="40% - Accent4 5 3 2 2" xfId="1669" xr:uid="{00000000-0005-0000-0000-000085060000}"/>
    <cellStyle name="40% - Accent4 5 3 2 2 2" xfId="32359" xr:uid="{00000000-0005-0000-0000-0000677E0000}"/>
    <cellStyle name="40% - Accent4 5 3 2 3" xfId="32360" xr:uid="{00000000-0005-0000-0000-0000687E0000}"/>
    <cellStyle name="40% - Accent4 5 3 3" xfId="1670" xr:uid="{00000000-0005-0000-0000-000086060000}"/>
    <cellStyle name="40% - Accent4 5 3 3 2" xfId="32361" xr:uid="{00000000-0005-0000-0000-0000697E0000}"/>
    <cellStyle name="40% - Accent4 5 3 4" xfId="32362" xr:uid="{00000000-0005-0000-0000-00006A7E0000}"/>
    <cellStyle name="40% - Accent4 5 4" xfId="1671" xr:uid="{00000000-0005-0000-0000-000087060000}"/>
    <cellStyle name="40% - Accent4 5 4 2" xfId="1672" xr:uid="{00000000-0005-0000-0000-000088060000}"/>
    <cellStyle name="40% - Accent4 5 4 2 2" xfId="1673" xr:uid="{00000000-0005-0000-0000-000089060000}"/>
    <cellStyle name="40% - Accent4 5 4 2 2 2" xfId="32363" xr:uid="{00000000-0005-0000-0000-00006B7E0000}"/>
    <cellStyle name="40% - Accent4 5 4 2 3" xfId="32364" xr:uid="{00000000-0005-0000-0000-00006C7E0000}"/>
    <cellStyle name="40% - Accent4 5 4 3" xfId="1674" xr:uid="{00000000-0005-0000-0000-00008A060000}"/>
    <cellStyle name="40% - Accent4 5 4 3 2" xfId="32365" xr:uid="{00000000-0005-0000-0000-00006D7E0000}"/>
    <cellStyle name="40% - Accent4 5 4 4" xfId="32366" xr:uid="{00000000-0005-0000-0000-00006E7E0000}"/>
    <cellStyle name="40% - Accent4 5 5" xfId="1675" xr:uid="{00000000-0005-0000-0000-00008B060000}"/>
    <cellStyle name="40% - Accent4 5 5 2" xfId="1676" xr:uid="{00000000-0005-0000-0000-00008C060000}"/>
    <cellStyle name="40% - Accent4 5 5 2 2" xfId="32367" xr:uid="{00000000-0005-0000-0000-00006F7E0000}"/>
    <cellStyle name="40% - Accent4 5 5 3" xfId="32368" xr:uid="{00000000-0005-0000-0000-0000707E0000}"/>
    <cellStyle name="40% - Accent4 5 6" xfId="1677" xr:uid="{00000000-0005-0000-0000-00008D060000}"/>
    <cellStyle name="40% - Accent4 5 6 2" xfId="32369" xr:uid="{00000000-0005-0000-0000-0000717E0000}"/>
    <cellStyle name="40% - Accent4 5 7" xfId="1678" xr:uid="{00000000-0005-0000-0000-00008E060000}"/>
    <cellStyle name="40% - Accent4 5 7 2" xfId="55520" xr:uid="{00000000-0005-0000-0000-0000E0D80000}"/>
    <cellStyle name="40% - Accent4 5 8" xfId="1679" xr:uid="{00000000-0005-0000-0000-00008F060000}"/>
    <cellStyle name="40% - Accent4 5 8 2" xfId="55521" xr:uid="{00000000-0005-0000-0000-0000E1D80000}"/>
    <cellStyle name="40% - Accent4 5 9" xfId="55522" xr:uid="{00000000-0005-0000-0000-0000E2D80000}"/>
    <cellStyle name="40% - Accent4 6" xfId="1680" xr:uid="{00000000-0005-0000-0000-000090060000}"/>
    <cellStyle name="40% - Accent4 6 2" xfId="1681" xr:uid="{00000000-0005-0000-0000-000091060000}"/>
    <cellStyle name="40% - Accent4 6 2 2" xfId="1682" xr:uid="{00000000-0005-0000-0000-000092060000}"/>
    <cellStyle name="40% - Accent4 6 2 2 2" xfId="1683" xr:uid="{00000000-0005-0000-0000-000093060000}"/>
    <cellStyle name="40% - Accent4 6 2 2 2 2" xfId="1684" xr:uid="{00000000-0005-0000-0000-000094060000}"/>
    <cellStyle name="40% - Accent4 6 2 2 2 2 2" xfId="32370" xr:uid="{00000000-0005-0000-0000-0000727E0000}"/>
    <cellStyle name="40% - Accent4 6 2 2 2 3" xfId="32371" xr:uid="{00000000-0005-0000-0000-0000737E0000}"/>
    <cellStyle name="40% - Accent4 6 2 2 3" xfId="1685" xr:uid="{00000000-0005-0000-0000-000095060000}"/>
    <cellStyle name="40% - Accent4 6 2 2 3 2" xfId="32372" xr:uid="{00000000-0005-0000-0000-0000747E0000}"/>
    <cellStyle name="40% - Accent4 6 2 2 4" xfId="32373" xr:uid="{00000000-0005-0000-0000-0000757E0000}"/>
    <cellStyle name="40% - Accent4 6 2 3" xfId="1686" xr:uid="{00000000-0005-0000-0000-000096060000}"/>
    <cellStyle name="40% - Accent4 6 2 3 2" xfId="1687" xr:uid="{00000000-0005-0000-0000-000097060000}"/>
    <cellStyle name="40% - Accent4 6 2 3 2 2" xfId="32374" xr:uid="{00000000-0005-0000-0000-0000767E0000}"/>
    <cellStyle name="40% - Accent4 6 2 3 3" xfId="32375" xr:uid="{00000000-0005-0000-0000-0000777E0000}"/>
    <cellStyle name="40% - Accent4 6 2 4" xfId="1688" xr:uid="{00000000-0005-0000-0000-000098060000}"/>
    <cellStyle name="40% - Accent4 6 2 4 2" xfId="32376" xr:uid="{00000000-0005-0000-0000-0000787E0000}"/>
    <cellStyle name="40% - Accent4 6 2 5" xfId="32377" xr:uid="{00000000-0005-0000-0000-0000797E0000}"/>
    <cellStyle name="40% - Accent4 6 3" xfId="1689" xr:uid="{00000000-0005-0000-0000-000099060000}"/>
    <cellStyle name="40% - Accent4 6 3 2" xfId="1690" xr:uid="{00000000-0005-0000-0000-00009A060000}"/>
    <cellStyle name="40% - Accent4 6 3 2 2" xfId="1691" xr:uid="{00000000-0005-0000-0000-00009B060000}"/>
    <cellStyle name="40% - Accent4 6 3 2 2 2" xfId="32378" xr:uid="{00000000-0005-0000-0000-00007A7E0000}"/>
    <cellStyle name="40% - Accent4 6 3 2 3" xfId="32379" xr:uid="{00000000-0005-0000-0000-00007B7E0000}"/>
    <cellStyle name="40% - Accent4 6 3 3" xfId="1692" xr:uid="{00000000-0005-0000-0000-00009C060000}"/>
    <cellStyle name="40% - Accent4 6 3 3 2" xfId="32380" xr:uid="{00000000-0005-0000-0000-00007C7E0000}"/>
    <cellStyle name="40% - Accent4 6 3 4" xfId="32381" xr:uid="{00000000-0005-0000-0000-00007D7E0000}"/>
    <cellStyle name="40% - Accent4 6 4" xfId="1693" xr:uid="{00000000-0005-0000-0000-00009D060000}"/>
    <cellStyle name="40% - Accent4 6 4 2" xfId="1694" xr:uid="{00000000-0005-0000-0000-00009E060000}"/>
    <cellStyle name="40% - Accent4 6 4 2 2" xfId="1695" xr:uid="{00000000-0005-0000-0000-00009F060000}"/>
    <cellStyle name="40% - Accent4 6 4 2 2 2" xfId="32382" xr:uid="{00000000-0005-0000-0000-00007E7E0000}"/>
    <cellStyle name="40% - Accent4 6 4 2 3" xfId="32383" xr:uid="{00000000-0005-0000-0000-00007F7E0000}"/>
    <cellStyle name="40% - Accent4 6 4 3" xfId="1696" xr:uid="{00000000-0005-0000-0000-0000A0060000}"/>
    <cellStyle name="40% - Accent4 6 4 3 2" xfId="32384" xr:uid="{00000000-0005-0000-0000-0000807E0000}"/>
    <cellStyle name="40% - Accent4 6 4 4" xfId="32385" xr:uid="{00000000-0005-0000-0000-0000817E0000}"/>
    <cellStyle name="40% - Accent4 6 5" xfId="1697" xr:uid="{00000000-0005-0000-0000-0000A1060000}"/>
    <cellStyle name="40% - Accent4 6 5 2" xfId="1698" xr:uid="{00000000-0005-0000-0000-0000A2060000}"/>
    <cellStyle name="40% - Accent4 6 5 2 2" xfId="32386" xr:uid="{00000000-0005-0000-0000-0000827E0000}"/>
    <cellStyle name="40% - Accent4 6 5 3" xfId="32387" xr:uid="{00000000-0005-0000-0000-0000837E0000}"/>
    <cellStyle name="40% - Accent4 6 6" xfId="1699" xr:uid="{00000000-0005-0000-0000-0000A3060000}"/>
    <cellStyle name="40% - Accent4 6 6 2" xfId="32388" xr:uid="{00000000-0005-0000-0000-0000847E0000}"/>
    <cellStyle name="40% - Accent4 6 7" xfId="1700" xr:uid="{00000000-0005-0000-0000-0000A4060000}"/>
    <cellStyle name="40% - Accent4 6 7 2" xfId="55523" xr:uid="{00000000-0005-0000-0000-0000E3D80000}"/>
    <cellStyle name="40% - Accent4 6 8" xfId="1701" xr:uid="{00000000-0005-0000-0000-0000A5060000}"/>
    <cellStyle name="40% - Accent4 6 8 2" xfId="55524" xr:uid="{00000000-0005-0000-0000-0000E4D80000}"/>
    <cellStyle name="40% - Accent4 6 9" xfId="55525" xr:uid="{00000000-0005-0000-0000-0000E5D80000}"/>
    <cellStyle name="40% - Accent4 7" xfId="1702" xr:uid="{00000000-0005-0000-0000-0000A6060000}"/>
    <cellStyle name="40% - Accent4 7 2" xfId="1703" xr:uid="{00000000-0005-0000-0000-0000A7060000}"/>
    <cellStyle name="40% - Accent4 7 2 2" xfId="1704" xr:uid="{00000000-0005-0000-0000-0000A8060000}"/>
    <cellStyle name="40% - Accent4 7 2 2 2" xfId="32389" xr:uid="{00000000-0005-0000-0000-0000857E0000}"/>
    <cellStyle name="40% - Accent4 7 2 3" xfId="32390" xr:uid="{00000000-0005-0000-0000-0000867E0000}"/>
    <cellStyle name="40% - Accent4 7 3" xfId="1705" xr:uid="{00000000-0005-0000-0000-0000A9060000}"/>
    <cellStyle name="40% - Accent4 7 3 2" xfId="32391" xr:uid="{00000000-0005-0000-0000-0000877E0000}"/>
    <cellStyle name="40% - Accent4 7 4" xfId="32392" xr:uid="{00000000-0005-0000-0000-0000887E0000}"/>
    <cellStyle name="40% - Accent4 7 5" xfId="55526" xr:uid="{00000000-0005-0000-0000-0000E6D80000}"/>
    <cellStyle name="40% - Accent4 8" xfId="1706" xr:uid="{00000000-0005-0000-0000-0000AA060000}"/>
    <cellStyle name="40% - Accent4 8 2" xfId="1707" xr:uid="{00000000-0005-0000-0000-0000AB060000}"/>
    <cellStyle name="40% - Accent4 8 2 2" xfId="1708" xr:uid="{00000000-0005-0000-0000-0000AC060000}"/>
    <cellStyle name="40% - Accent4 8 2 2 2" xfId="32393" xr:uid="{00000000-0005-0000-0000-0000897E0000}"/>
    <cellStyle name="40% - Accent4 8 2 3" xfId="32394" xr:uid="{00000000-0005-0000-0000-00008A7E0000}"/>
    <cellStyle name="40% - Accent4 8 3" xfId="1709" xr:uid="{00000000-0005-0000-0000-0000AD060000}"/>
    <cellStyle name="40% - Accent4 8 3 2" xfId="32395" xr:uid="{00000000-0005-0000-0000-00008B7E0000}"/>
    <cellStyle name="40% - Accent4 8 4" xfId="32396" xr:uid="{00000000-0005-0000-0000-00008C7E0000}"/>
    <cellStyle name="40% - Accent4 8 5" xfId="55527" xr:uid="{00000000-0005-0000-0000-0000E7D80000}"/>
    <cellStyle name="40% - Accent4 9" xfId="1710" xr:uid="{00000000-0005-0000-0000-0000AE060000}"/>
    <cellStyle name="40% - Accent4 9 2" xfId="1711" xr:uid="{00000000-0005-0000-0000-0000AF060000}"/>
    <cellStyle name="40% - Accent4 9 2 2" xfId="1712" xr:uid="{00000000-0005-0000-0000-0000B0060000}"/>
    <cellStyle name="40% - Accent4 9 2 2 2" xfId="32397" xr:uid="{00000000-0005-0000-0000-00008D7E0000}"/>
    <cellStyle name="40% - Accent4 9 2 3" xfId="32398" xr:uid="{00000000-0005-0000-0000-00008E7E0000}"/>
    <cellStyle name="40% - Accent4 9 3" xfId="1713" xr:uid="{00000000-0005-0000-0000-0000B1060000}"/>
    <cellStyle name="40% - Accent4 9 3 2" xfId="32399" xr:uid="{00000000-0005-0000-0000-00008F7E0000}"/>
    <cellStyle name="40% - Accent4 9 4" xfId="32400" xr:uid="{00000000-0005-0000-0000-0000907E0000}"/>
    <cellStyle name="40% - Accent4 9 5" xfId="55528" xr:uid="{00000000-0005-0000-0000-0000E8D80000}"/>
    <cellStyle name="40% - Accent5 10" xfId="1714" xr:uid="{00000000-0005-0000-0000-0000B2060000}"/>
    <cellStyle name="40% - Accent5 10 2" xfId="1715" xr:uid="{00000000-0005-0000-0000-0000B3060000}"/>
    <cellStyle name="40% - Accent5 10 2 2" xfId="1716" xr:uid="{00000000-0005-0000-0000-0000B4060000}"/>
    <cellStyle name="40% - Accent5 10 2 2 2" xfId="32401" xr:uid="{00000000-0005-0000-0000-0000917E0000}"/>
    <cellStyle name="40% - Accent5 10 2 3" xfId="32402" xr:uid="{00000000-0005-0000-0000-0000927E0000}"/>
    <cellStyle name="40% - Accent5 10 3" xfId="1717" xr:uid="{00000000-0005-0000-0000-0000B5060000}"/>
    <cellStyle name="40% - Accent5 10 3 2" xfId="32403" xr:uid="{00000000-0005-0000-0000-0000937E0000}"/>
    <cellStyle name="40% - Accent5 10 4" xfId="32404" xr:uid="{00000000-0005-0000-0000-0000947E0000}"/>
    <cellStyle name="40% - Accent5 10 5" xfId="55529" xr:uid="{00000000-0005-0000-0000-0000E9D80000}"/>
    <cellStyle name="40% - Accent5 11" xfId="1718" xr:uid="{00000000-0005-0000-0000-0000B6060000}"/>
    <cellStyle name="40% - Accent5 11 2" xfId="1719" xr:uid="{00000000-0005-0000-0000-0000B7060000}"/>
    <cellStyle name="40% - Accent5 11 2 2" xfId="1720" xr:uid="{00000000-0005-0000-0000-0000B8060000}"/>
    <cellStyle name="40% - Accent5 11 2 2 2" xfId="32405" xr:uid="{00000000-0005-0000-0000-0000957E0000}"/>
    <cellStyle name="40% - Accent5 11 2 3" xfId="32406" xr:uid="{00000000-0005-0000-0000-0000967E0000}"/>
    <cellStyle name="40% - Accent5 11 3" xfId="1721" xr:uid="{00000000-0005-0000-0000-0000B9060000}"/>
    <cellStyle name="40% - Accent5 11 3 2" xfId="32407" xr:uid="{00000000-0005-0000-0000-0000977E0000}"/>
    <cellStyle name="40% - Accent5 11 4" xfId="32408" xr:uid="{00000000-0005-0000-0000-0000987E0000}"/>
    <cellStyle name="40% - Accent5 11 5" xfId="55530" xr:uid="{00000000-0005-0000-0000-0000EAD80000}"/>
    <cellStyle name="40% - Accent5 12" xfId="1722" xr:uid="{00000000-0005-0000-0000-0000BA060000}"/>
    <cellStyle name="40% - Accent5 12 2" xfId="1723" xr:uid="{00000000-0005-0000-0000-0000BB060000}"/>
    <cellStyle name="40% - Accent5 12 2 2" xfId="1724" xr:uid="{00000000-0005-0000-0000-0000BC060000}"/>
    <cellStyle name="40% - Accent5 12 2 2 2" xfId="32409" xr:uid="{00000000-0005-0000-0000-0000997E0000}"/>
    <cellStyle name="40% - Accent5 12 2 3" xfId="32410" xr:uid="{00000000-0005-0000-0000-00009A7E0000}"/>
    <cellStyle name="40% - Accent5 12 3" xfId="1725" xr:uid="{00000000-0005-0000-0000-0000BD060000}"/>
    <cellStyle name="40% - Accent5 12 3 2" xfId="32411" xr:uid="{00000000-0005-0000-0000-00009B7E0000}"/>
    <cellStyle name="40% - Accent5 12 4" xfId="32412" xr:uid="{00000000-0005-0000-0000-00009C7E0000}"/>
    <cellStyle name="40% - Accent5 12 5" xfId="55531" xr:uid="{00000000-0005-0000-0000-0000EBD80000}"/>
    <cellStyle name="40% - Accent5 13" xfId="1726" xr:uid="{00000000-0005-0000-0000-0000BE060000}"/>
    <cellStyle name="40% - Accent5 13 2" xfId="1727" xr:uid="{00000000-0005-0000-0000-0000BF060000}"/>
    <cellStyle name="40% - Accent5 13 2 2" xfId="1728" xr:uid="{00000000-0005-0000-0000-0000C0060000}"/>
    <cellStyle name="40% - Accent5 13 2 2 2" xfId="32413" xr:uid="{00000000-0005-0000-0000-00009D7E0000}"/>
    <cellStyle name="40% - Accent5 13 2 3" xfId="32414" xr:uid="{00000000-0005-0000-0000-00009E7E0000}"/>
    <cellStyle name="40% - Accent5 13 3" xfId="1729" xr:uid="{00000000-0005-0000-0000-0000C1060000}"/>
    <cellStyle name="40% - Accent5 13 3 2" xfId="32415" xr:uid="{00000000-0005-0000-0000-00009F7E0000}"/>
    <cellStyle name="40% - Accent5 13 4" xfId="32416" xr:uid="{00000000-0005-0000-0000-0000A07E0000}"/>
    <cellStyle name="40% - Accent5 13 5" xfId="55532" xr:uid="{00000000-0005-0000-0000-0000ECD80000}"/>
    <cellStyle name="40% - Accent5 14" xfId="1730" xr:uid="{00000000-0005-0000-0000-0000C2060000}"/>
    <cellStyle name="40% - Accent5 14 2" xfId="1731" xr:uid="{00000000-0005-0000-0000-0000C3060000}"/>
    <cellStyle name="40% - Accent5 14 2 2" xfId="1732" xr:uid="{00000000-0005-0000-0000-0000C4060000}"/>
    <cellStyle name="40% - Accent5 14 2 2 2" xfId="32417" xr:uid="{00000000-0005-0000-0000-0000A17E0000}"/>
    <cellStyle name="40% - Accent5 14 2 3" xfId="32418" xr:uid="{00000000-0005-0000-0000-0000A27E0000}"/>
    <cellStyle name="40% - Accent5 14 3" xfId="1733" xr:uid="{00000000-0005-0000-0000-0000C5060000}"/>
    <cellStyle name="40% - Accent5 14 3 2" xfId="32419" xr:uid="{00000000-0005-0000-0000-0000A37E0000}"/>
    <cellStyle name="40% - Accent5 14 4" xfId="32420" xr:uid="{00000000-0005-0000-0000-0000A47E0000}"/>
    <cellStyle name="40% - Accent5 14 5" xfId="55533" xr:uid="{00000000-0005-0000-0000-0000EDD80000}"/>
    <cellStyle name="40% - Accent5 15" xfId="1734" xr:uid="{00000000-0005-0000-0000-0000C6060000}"/>
    <cellStyle name="40% - Accent5 15 2" xfId="1735" xr:uid="{00000000-0005-0000-0000-0000C7060000}"/>
    <cellStyle name="40% - Accent5 15 2 2" xfId="1736" xr:uid="{00000000-0005-0000-0000-0000C8060000}"/>
    <cellStyle name="40% - Accent5 15 2 2 2" xfId="32421" xr:uid="{00000000-0005-0000-0000-0000A57E0000}"/>
    <cellStyle name="40% - Accent5 15 2 3" xfId="32422" xr:uid="{00000000-0005-0000-0000-0000A67E0000}"/>
    <cellStyle name="40% - Accent5 15 3" xfId="1737" xr:uid="{00000000-0005-0000-0000-0000C9060000}"/>
    <cellStyle name="40% - Accent5 15 3 2" xfId="32423" xr:uid="{00000000-0005-0000-0000-0000A77E0000}"/>
    <cellStyle name="40% - Accent5 15 4" xfId="32424" xr:uid="{00000000-0005-0000-0000-0000A87E0000}"/>
    <cellStyle name="40% - Accent5 15 5" xfId="55534" xr:uid="{00000000-0005-0000-0000-0000EED80000}"/>
    <cellStyle name="40% - Accent5 16" xfId="1738" xr:uid="{00000000-0005-0000-0000-0000CA060000}"/>
    <cellStyle name="40% - Accent5 16 2" xfId="1739" xr:uid="{00000000-0005-0000-0000-0000CB060000}"/>
    <cellStyle name="40% - Accent5 16 2 2" xfId="1740" xr:uid="{00000000-0005-0000-0000-0000CC060000}"/>
    <cellStyle name="40% - Accent5 16 2 2 2" xfId="32425" xr:uid="{00000000-0005-0000-0000-0000A97E0000}"/>
    <cellStyle name="40% - Accent5 16 2 3" xfId="32426" xr:uid="{00000000-0005-0000-0000-0000AA7E0000}"/>
    <cellStyle name="40% - Accent5 16 3" xfId="1741" xr:uid="{00000000-0005-0000-0000-0000CD060000}"/>
    <cellStyle name="40% - Accent5 16 3 2" xfId="32427" xr:uid="{00000000-0005-0000-0000-0000AB7E0000}"/>
    <cellStyle name="40% - Accent5 16 4" xfId="32428" xr:uid="{00000000-0005-0000-0000-0000AC7E0000}"/>
    <cellStyle name="40% - Accent5 16 5" xfId="55535" xr:uid="{00000000-0005-0000-0000-0000EFD80000}"/>
    <cellStyle name="40% - Accent5 17" xfId="1742" xr:uid="{00000000-0005-0000-0000-0000CE060000}"/>
    <cellStyle name="40% - Accent5 17 2" xfId="1743" xr:uid="{00000000-0005-0000-0000-0000CF060000}"/>
    <cellStyle name="40% - Accent5 17 2 2" xfId="1744" xr:uid="{00000000-0005-0000-0000-0000D0060000}"/>
    <cellStyle name="40% - Accent5 17 2 2 2" xfId="32429" xr:uid="{00000000-0005-0000-0000-0000AD7E0000}"/>
    <cellStyle name="40% - Accent5 17 2 3" xfId="32430" xr:uid="{00000000-0005-0000-0000-0000AE7E0000}"/>
    <cellStyle name="40% - Accent5 17 3" xfId="1745" xr:uid="{00000000-0005-0000-0000-0000D1060000}"/>
    <cellStyle name="40% - Accent5 17 3 2" xfId="32431" xr:uid="{00000000-0005-0000-0000-0000AF7E0000}"/>
    <cellStyle name="40% - Accent5 17 4" xfId="32432" xr:uid="{00000000-0005-0000-0000-0000B07E0000}"/>
    <cellStyle name="40% - Accent5 17 5" xfId="55536" xr:uid="{00000000-0005-0000-0000-0000F0D80000}"/>
    <cellStyle name="40% - Accent5 18" xfId="1746" xr:uid="{00000000-0005-0000-0000-0000D2060000}"/>
    <cellStyle name="40% - Accent5 18 2" xfId="1747" xr:uid="{00000000-0005-0000-0000-0000D3060000}"/>
    <cellStyle name="40% - Accent5 18 2 2" xfId="1748" xr:uid="{00000000-0005-0000-0000-0000D4060000}"/>
    <cellStyle name="40% - Accent5 18 2 2 2" xfId="32433" xr:uid="{00000000-0005-0000-0000-0000B17E0000}"/>
    <cellStyle name="40% - Accent5 18 2 3" xfId="32434" xr:uid="{00000000-0005-0000-0000-0000B27E0000}"/>
    <cellStyle name="40% - Accent5 18 3" xfId="1749" xr:uid="{00000000-0005-0000-0000-0000D5060000}"/>
    <cellStyle name="40% - Accent5 18 3 2" xfId="32435" xr:uid="{00000000-0005-0000-0000-0000B37E0000}"/>
    <cellStyle name="40% - Accent5 18 4" xfId="32436" xr:uid="{00000000-0005-0000-0000-0000B47E0000}"/>
    <cellStyle name="40% - Accent5 18 5" xfId="55537" xr:uid="{00000000-0005-0000-0000-0000F1D80000}"/>
    <cellStyle name="40% - Accent5 19" xfId="1750" xr:uid="{00000000-0005-0000-0000-0000D6060000}"/>
    <cellStyle name="40% - Accent5 19 2" xfId="1751" xr:uid="{00000000-0005-0000-0000-0000D7060000}"/>
    <cellStyle name="40% - Accent5 19 2 2" xfId="32437" xr:uid="{00000000-0005-0000-0000-0000B57E0000}"/>
    <cellStyle name="40% - Accent5 19 3" xfId="32438" xr:uid="{00000000-0005-0000-0000-0000B67E0000}"/>
    <cellStyle name="40% - Accent5 19 4" xfId="55538" xr:uid="{00000000-0005-0000-0000-0000F2D80000}"/>
    <cellStyle name="40% - Accent5 2" xfId="1752" xr:uid="{00000000-0005-0000-0000-0000D8060000}"/>
    <cellStyle name="40% - Accent5 2 10" xfId="1753" xr:uid="{00000000-0005-0000-0000-0000D9060000}"/>
    <cellStyle name="40% - Accent5 2 10 2" xfId="55539" xr:uid="{00000000-0005-0000-0000-0000F3D80000}"/>
    <cellStyle name="40% - Accent5 2 11" xfId="1754" xr:uid="{00000000-0005-0000-0000-0000DA060000}"/>
    <cellStyle name="40% - Accent5 2 11 2" xfId="55540" xr:uid="{00000000-0005-0000-0000-0000F4D80000}"/>
    <cellStyle name="40% - Accent5 2 12" xfId="55541" xr:uid="{00000000-0005-0000-0000-0000F5D80000}"/>
    <cellStyle name="40% - Accent5 2 13" xfId="57053" xr:uid="{00000000-0005-0000-0000-0000DDDE0000}"/>
    <cellStyle name="40% - Accent5 2 2" xfId="1755" xr:uid="{00000000-0005-0000-0000-0000DB060000}"/>
    <cellStyle name="40% - Accent5 2 2 2" xfId="1756" xr:uid="{00000000-0005-0000-0000-0000DC060000}"/>
    <cellStyle name="40% - Accent5 2 2 2 2" xfId="1757" xr:uid="{00000000-0005-0000-0000-0000DD060000}"/>
    <cellStyle name="40% - Accent5 2 2 2 2 2" xfId="1758" xr:uid="{00000000-0005-0000-0000-0000DE060000}"/>
    <cellStyle name="40% - Accent5 2 2 2 2 2 2" xfId="32439" xr:uid="{00000000-0005-0000-0000-0000B77E0000}"/>
    <cellStyle name="40% - Accent5 2 2 2 2 3" xfId="32440" xr:uid="{00000000-0005-0000-0000-0000B87E0000}"/>
    <cellStyle name="40% - Accent5 2 2 2 3" xfId="1759" xr:uid="{00000000-0005-0000-0000-0000DF060000}"/>
    <cellStyle name="40% - Accent5 2 2 2 3 2" xfId="32441" xr:uid="{00000000-0005-0000-0000-0000B97E0000}"/>
    <cellStyle name="40% - Accent5 2 2 2 4" xfId="32442" xr:uid="{00000000-0005-0000-0000-0000BA7E0000}"/>
    <cellStyle name="40% - Accent5 2 2 3" xfId="1760" xr:uid="{00000000-0005-0000-0000-0000E0060000}"/>
    <cellStyle name="40% - Accent5 2 2 3 2" xfId="1761" xr:uid="{00000000-0005-0000-0000-0000E1060000}"/>
    <cellStyle name="40% - Accent5 2 2 3 2 2" xfId="32443" xr:uid="{00000000-0005-0000-0000-0000BB7E0000}"/>
    <cellStyle name="40% - Accent5 2 2 3 3" xfId="32444" xr:uid="{00000000-0005-0000-0000-0000BC7E0000}"/>
    <cellStyle name="40% - Accent5 2 2 4" xfId="1762" xr:uid="{00000000-0005-0000-0000-0000E2060000}"/>
    <cellStyle name="40% - Accent5 2 2 4 2" xfId="32445" xr:uid="{00000000-0005-0000-0000-0000BD7E0000}"/>
    <cellStyle name="40% - Accent5 2 2 5" xfId="32446" xr:uid="{00000000-0005-0000-0000-0000BE7E0000}"/>
    <cellStyle name="40% - Accent5 2 2 6" xfId="55542" xr:uid="{00000000-0005-0000-0000-0000F6D80000}"/>
    <cellStyle name="40% - Accent5 2 3" xfId="1763" xr:uid="{00000000-0005-0000-0000-0000E3060000}"/>
    <cellStyle name="40% - Accent5 2 3 2" xfId="1764" xr:uid="{00000000-0005-0000-0000-0000E4060000}"/>
    <cellStyle name="40% - Accent5 2 3 2 2" xfId="1765" xr:uid="{00000000-0005-0000-0000-0000E5060000}"/>
    <cellStyle name="40% - Accent5 2 3 2 2 2" xfId="32447" xr:uid="{00000000-0005-0000-0000-0000BF7E0000}"/>
    <cellStyle name="40% - Accent5 2 3 2 3" xfId="32448" xr:uid="{00000000-0005-0000-0000-0000C07E0000}"/>
    <cellStyle name="40% - Accent5 2 3 3" xfId="1766" xr:uid="{00000000-0005-0000-0000-0000E6060000}"/>
    <cellStyle name="40% - Accent5 2 3 3 2" xfId="32449" xr:uid="{00000000-0005-0000-0000-0000C17E0000}"/>
    <cellStyle name="40% - Accent5 2 3 4" xfId="32450" xr:uid="{00000000-0005-0000-0000-0000C27E0000}"/>
    <cellStyle name="40% - Accent5 2 3 5" xfId="55543" xr:uid="{00000000-0005-0000-0000-0000F7D80000}"/>
    <cellStyle name="40% - Accent5 2 4" xfId="1767" xr:uid="{00000000-0005-0000-0000-0000E7060000}"/>
    <cellStyle name="40% - Accent5 2 4 2" xfId="1768" xr:uid="{00000000-0005-0000-0000-0000E8060000}"/>
    <cellStyle name="40% - Accent5 2 4 2 2" xfId="1769" xr:uid="{00000000-0005-0000-0000-0000E9060000}"/>
    <cellStyle name="40% - Accent5 2 4 2 2 2" xfId="32451" xr:uid="{00000000-0005-0000-0000-0000C37E0000}"/>
    <cellStyle name="40% - Accent5 2 4 2 3" xfId="32452" xr:uid="{00000000-0005-0000-0000-0000C47E0000}"/>
    <cellStyle name="40% - Accent5 2 4 3" xfId="1770" xr:uid="{00000000-0005-0000-0000-0000EA060000}"/>
    <cellStyle name="40% - Accent5 2 4 3 2" xfId="32453" xr:uid="{00000000-0005-0000-0000-0000C57E0000}"/>
    <cellStyle name="40% - Accent5 2 4 4" xfId="32454" xr:uid="{00000000-0005-0000-0000-0000C67E0000}"/>
    <cellStyle name="40% - Accent5 2 4 5" xfId="55544" xr:uid="{00000000-0005-0000-0000-0000F8D80000}"/>
    <cellStyle name="40% - Accent5 2 5" xfId="1771" xr:uid="{00000000-0005-0000-0000-0000EB060000}"/>
    <cellStyle name="40% - Accent5 2 6" xfId="1772" xr:uid="{00000000-0005-0000-0000-0000EC060000}"/>
    <cellStyle name="40% - Accent5 2 7" xfId="1773" xr:uid="{00000000-0005-0000-0000-0000ED060000}"/>
    <cellStyle name="40% - Accent5 2 8" xfId="1774" xr:uid="{00000000-0005-0000-0000-0000EE060000}"/>
    <cellStyle name="40% - Accent5 2 8 2" xfId="1775" xr:uid="{00000000-0005-0000-0000-0000EF060000}"/>
    <cellStyle name="40% - Accent5 2 8 2 2" xfId="32455" xr:uid="{00000000-0005-0000-0000-0000C77E0000}"/>
    <cellStyle name="40% - Accent5 2 8 3" xfId="32456" xr:uid="{00000000-0005-0000-0000-0000C87E0000}"/>
    <cellStyle name="40% - Accent5 2 9" xfId="1776" xr:uid="{00000000-0005-0000-0000-0000F0060000}"/>
    <cellStyle name="40% - Accent5 2 9 2" xfId="32457" xr:uid="{00000000-0005-0000-0000-0000C97E0000}"/>
    <cellStyle name="40% - Accent5 20" xfId="1777" xr:uid="{00000000-0005-0000-0000-0000F1060000}"/>
    <cellStyle name="40% - Accent5 20 2" xfId="1778" xr:uid="{00000000-0005-0000-0000-0000F2060000}"/>
    <cellStyle name="40% - Accent5 20 2 2" xfId="32458" xr:uid="{00000000-0005-0000-0000-0000CA7E0000}"/>
    <cellStyle name="40% - Accent5 20 3" xfId="32459" xr:uid="{00000000-0005-0000-0000-0000CB7E0000}"/>
    <cellStyle name="40% - Accent5 20 4" xfId="55545" xr:uid="{00000000-0005-0000-0000-0000F9D80000}"/>
    <cellStyle name="40% - Accent5 21" xfId="1779" xr:uid="{00000000-0005-0000-0000-0000F3060000}"/>
    <cellStyle name="40% - Accent5 21 2" xfId="32460" xr:uid="{00000000-0005-0000-0000-0000CC7E0000}"/>
    <cellStyle name="40% - Accent5 22" xfId="1780" xr:uid="{00000000-0005-0000-0000-0000F4060000}"/>
    <cellStyle name="40% - Accent5 22 2" xfId="32461" xr:uid="{00000000-0005-0000-0000-0000CD7E0000}"/>
    <cellStyle name="40% - Accent5 23" xfId="32462" xr:uid="{00000000-0005-0000-0000-0000CE7E0000}"/>
    <cellStyle name="40% - Accent5 23 2" xfId="32463" xr:uid="{00000000-0005-0000-0000-0000CF7E0000}"/>
    <cellStyle name="40% - Accent5 24" xfId="32464" xr:uid="{00000000-0005-0000-0000-0000D07E0000}"/>
    <cellStyle name="40% - Accent5 24 2" xfId="32465" xr:uid="{00000000-0005-0000-0000-0000D17E0000}"/>
    <cellStyle name="40% - Accent5 25" xfId="32466" xr:uid="{00000000-0005-0000-0000-0000D27E0000}"/>
    <cellStyle name="40% - Accent5 25 2" xfId="32467" xr:uid="{00000000-0005-0000-0000-0000D37E0000}"/>
    <cellStyle name="40% - Accent5 26" xfId="32468" xr:uid="{00000000-0005-0000-0000-0000D47E0000}"/>
    <cellStyle name="40% - Accent5 26 2" xfId="32469" xr:uid="{00000000-0005-0000-0000-0000D57E0000}"/>
    <cellStyle name="40% - Accent5 27" xfId="32470" xr:uid="{00000000-0005-0000-0000-0000D67E0000}"/>
    <cellStyle name="40% - Accent5 28" xfId="55546" xr:uid="{00000000-0005-0000-0000-0000FAD80000}"/>
    <cellStyle name="40% - Accent5 29" xfId="55547" xr:uid="{00000000-0005-0000-0000-0000FBD80000}"/>
    <cellStyle name="40% - Accent5 3" xfId="1781" xr:uid="{00000000-0005-0000-0000-0000F5060000}"/>
    <cellStyle name="40% - Accent5 3 2" xfId="1782" xr:uid="{00000000-0005-0000-0000-0000F6060000}"/>
    <cellStyle name="40% - Accent5 3 2 2" xfId="1783" xr:uid="{00000000-0005-0000-0000-0000F7060000}"/>
    <cellStyle name="40% - Accent5 3 2 2 2" xfId="1784" xr:uid="{00000000-0005-0000-0000-0000F8060000}"/>
    <cellStyle name="40% - Accent5 3 2 2 2 2" xfId="1785" xr:uid="{00000000-0005-0000-0000-0000F9060000}"/>
    <cellStyle name="40% - Accent5 3 2 2 2 2 2" xfId="32471" xr:uid="{00000000-0005-0000-0000-0000D77E0000}"/>
    <cellStyle name="40% - Accent5 3 2 2 2 3" xfId="32472" xr:uid="{00000000-0005-0000-0000-0000D87E0000}"/>
    <cellStyle name="40% - Accent5 3 2 2 3" xfId="1786" xr:uid="{00000000-0005-0000-0000-0000FA060000}"/>
    <cellStyle name="40% - Accent5 3 2 2 3 2" xfId="32473" xr:uid="{00000000-0005-0000-0000-0000D97E0000}"/>
    <cellStyle name="40% - Accent5 3 2 2 4" xfId="32474" xr:uid="{00000000-0005-0000-0000-0000DA7E0000}"/>
    <cellStyle name="40% - Accent5 3 2 3" xfId="1787" xr:uid="{00000000-0005-0000-0000-0000FB060000}"/>
    <cellStyle name="40% - Accent5 3 2 3 2" xfId="1788" xr:uid="{00000000-0005-0000-0000-0000FC060000}"/>
    <cellStyle name="40% - Accent5 3 2 3 2 2" xfId="32475" xr:uid="{00000000-0005-0000-0000-0000DB7E0000}"/>
    <cellStyle name="40% - Accent5 3 2 3 3" xfId="32476" xr:uid="{00000000-0005-0000-0000-0000DC7E0000}"/>
    <cellStyle name="40% - Accent5 3 2 4" xfId="1789" xr:uid="{00000000-0005-0000-0000-0000FD060000}"/>
    <cellStyle name="40% - Accent5 3 2 4 2" xfId="32477" xr:uid="{00000000-0005-0000-0000-0000DD7E0000}"/>
    <cellStyle name="40% - Accent5 3 2 5" xfId="32478" xr:uid="{00000000-0005-0000-0000-0000DE7E0000}"/>
    <cellStyle name="40% - Accent5 3 3" xfId="1790" xr:uid="{00000000-0005-0000-0000-0000FE060000}"/>
    <cellStyle name="40% - Accent5 3 3 2" xfId="1791" xr:uid="{00000000-0005-0000-0000-0000FF060000}"/>
    <cellStyle name="40% - Accent5 3 3 2 2" xfId="1792" xr:uid="{00000000-0005-0000-0000-000000070000}"/>
    <cellStyle name="40% - Accent5 3 3 2 2 2" xfId="32479" xr:uid="{00000000-0005-0000-0000-0000DF7E0000}"/>
    <cellStyle name="40% - Accent5 3 3 2 3" xfId="32480" xr:uid="{00000000-0005-0000-0000-0000E07E0000}"/>
    <cellStyle name="40% - Accent5 3 3 3" xfId="1793" xr:uid="{00000000-0005-0000-0000-000001070000}"/>
    <cellStyle name="40% - Accent5 3 3 3 2" xfId="32481" xr:uid="{00000000-0005-0000-0000-0000E17E0000}"/>
    <cellStyle name="40% - Accent5 3 3 4" xfId="32482" xr:uid="{00000000-0005-0000-0000-0000E27E0000}"/>
    <cellStyle name="40% - Accent5 3 4" xfId="1794" xr:uid="{00000000-0005-0000-0000-000002070000}"/>
    <cellStyle name="40% - Accent5 3 4 2" xfId="1795" xr:uid="{00000000-0005-0000-0000-000003070000}"/>
    <cellStyle name="40% - Accent5 3 4 2 2" xfId="1796" xr:uid="{00000000-0005-0000-0000-000004070000}"/>
    <cellStyle name="40% - Accent5 3 4 2 2 2" xfId="32483" xr:uid="{00000000-0005-0000-0000-0000E37E0000}"/>
    <cellStyle name="40% - Accent5 3 4 2 3" xfId="32484" xr:uid="{00000000-0005-0000-0000-0000E47E0000}"/>
    <cellStyle name="40% - Accent5 3 4 3" xfId="1797" xr:uid="{00000000-0005-0000-0000-000005070000}"/>
    <cellStyle name="40% - Accent5 3 4 3 2" xfId="32485" xr:uid="{00000000-0005-0000-0000-0000E57E0000}"/>
    <cellStyle name="40% - Accent5 3 4 4" xfId="32486" xr:uid="{00000000-0005-0000-0000-0000E67E0000}"/>
    <cellStyle name="40% - Accent5 3 5" xfId="1798" xr:uid="{00000000-0005-0000-0000-000006070000}"/>
    <cellStyle name="40% - Accent5 3 5 2" xfId="1799" xr:uid="{00000000-0005-0000-0000-000007070000}"/>
    <cellStyle name="40% - Accent5 3 5 2 2" xfId="32487" xr:uid="{00000000-0005-0000-0000-0000E77E0000}"/>
    <cellStyle name="40% - Accent5 3 5 3" xfId="32488" xr:uid="{00000000-0005-0000-0000-0000E87E0000}"/>
    <cellStyle name="40% - Accent5 3 6" xfId="1800" xr:uid="{00000000-0005-0000-0000-000008070000}"/>
    <cellStyle name="40% - Accent5 3 6 2" xfId="32489" xr:uid="{00000000-0005-0000-0000-0000E97E0000}"/>
    <cellStyle name="40% - Accent5 3 7" xfId="1801" xr:uid="{00000000-0005-0000-0000-000009070000}"/>
    <cellStyle name="40% - Accent5 3 7 2" xfId="55548" xr:uid="{00000000-0005-0000-0000-0000FCD80000}"/>
    <cellStyle name="40% - Accent5 3 8" xfId="1802" xr:uid="{00000000-0005-0000-0000-00000A070000}"/>
    <cellStyle name="40% - Accent5 3 8 2" xfId="55549" xr:uid="{00000000-0005-0000-0000-0000FDD80000}"/>
    <cellStyle name="40% - Accent5 3 9" xfId="55550" xr:uid="{00000000-0005-0000-0000-0000FED80000}"/>
    <cellStyle name="40% - Accent5 30" xfId="2052" xr:uid="{00000000-0005-0000-0000-000004080000}"/>
    <cellStyle name="40% - Accent5 4" xfId="1803" xr:uid="{00000000-0005-0000-0000-00000B070000}"/>
    <cellStyle name="40% - Accent5 4 2" xfId="1804" xr:uid="{00000000-0005-0000-0000-00000C070000}"/>
    <cellStyle name="40% - Accent5 4 2 2" xfId="1805" xr:uid="{00000000-0005-0000-0000-00000D070000}"/>
    <cellStyle name="40% - Accent5 4 2 2 2" xfId="1806" xr:uid="{00000000-0005-0000-0000-00000E070000}"/>
    <cellStyle name="40% - Accent5 4 2 2 2 2" xfId="1807" xr:uid="{00000000-0005-0000-0000-00000F070000}"/>
    <cellStyle name="40% - Accent5 4 2 2 2 2 2" xfId="32490" xr:uid="{00000000-0005-0000-0000-0000EA7E0000}"/>
    <cellStyle name="40% - Accent5 4 2 2 2 3" xfId="32491" xr:uid="{00000000-0005-0000-0000-0000EB7E0000}"/>
    <cellStyle name="40% - Accent5 4 2 2 3" xfId="1808" xr:uid="{00000000-0005-0000-0000-000010070000}"/>
    <cellStyle name="40% - Accent5 4 2 2 3 2" xfId="32492" xr:uid="{00000000-0005-0000-0000-0000EC7E0000}"/>
    <cellStyle name="40% - Accent5 4 2 2 4" xfId="32493" xr:uid="{00000000-0005-0000-0000-0000ED7E0000}"/>
    <cellStyle name="40% - Accent5 4 2 3" xfId="1809" xr:uid="{00000000-0005-0000-0000-000011070000}"/>
    <cellStyle name="40% - Accent5 4 2 3 2" xfId="1810" xr:uid="{00000000-0005-0000-0000-000012070000}"/>
    <cellStyle name="40% - Accent5 4 2 3 2 2" xfId="32494" xr:uid="{00000000-0005-0000-0000-0000EE7E0000}"/>
    <cellStyle name="40% - Accent5 4 2 3 3" xfId="32495" xr:uid="{00000000-0005-0000-0000-0000EF7E0000}"/>
    <cellStyle name="40% - Accent5 4 2 4" xfId="1811" xr:uid="{00000000-0005-0000-0000-000013070000}"/>
    <cellStyle name="40% - Accent5 4 2 4 2" xfId="32496" xr:uid="{00000000-0005-0000-0000-0000F07E0000}"/>
    <cellStyle name="40% - Accent5 4 2 5" xfId="32497" xr:uid="{00000000-0005-0000-0000-0000F17E0000}"/>
    <cellStyle name="40% - Accent5 4 3" xfId="1812" xr:uid="{00000000-0005-0000-0000-000014070000}"/>
    <cellStyle name="40% - Accent5 4 3 2" xfId="1813" xr:uid="{00000000-0005-0000-0000-000015070000}"/>
    <cellStyle name="40% - Accent5 4 3 2 2" xfId="1814" xr:uid="{00000000-0005-0000-0000-000016070000}"/>
    <cellStyle name="40% - Accent5 4 3 2 2 2" xfId="32498" xr:uid="{00000000-0005-0000-0000-0000F27E0000}"/>
    <cellStyle name="40% - Accent5 4 3 2 3" xfId="32499" xr:uid="{00000000-0005-0000-0000-0000F37E0000}"/>
    <cellStyle name="40% - Accent5 4 3 3" xfId="1815" xr:uid="{00000000-0005-0000-0000-000017070000}"/>
    <cellStyle name="40% - Accent5 4 3 3 2" xfId="32500" xr:uid="{00000000-0005-0000-0000-0000F47E0000}"/>
    <cellStyle name="40% - Accent5 4 3 4" xfId="32501" xr:uid="{00000000-0005-0000-0000-0000F57E0000}"/>
    <cellStyle name="40% - Accent5 4 4" xfId="1816" xr:uid="{00000000-0005-0000-0000-000018070000}"/>
    <cellStyle name="40% - Accent5 4 4 2" xfId="1817" xr:uid="{00000000-0005-0000-0000-000019070000}"/>
    <cellStyle name="40% - Accent5 4 4 2 2" xfId="1818" xr:uid="{00000000-0005-0000-0000-00001A070000}"/>
    <cellStyle name="40% - Accent5 4 4 2 2 2" xfId="32502" xr:uid="{00000000-0005-0000-0000-0000F67E0000}"/>
    <cellStyle name="40% - Accent5 4 4 2 3" xfId="32503" xr:uid="{00000000-0005-0000-0000-0000F77E0000}"/>
    <cellStyle name="40% - Accent5 4 4 3" xfId="1819" xr:uid="{00000000-0005-0000-0000-00001B070000}"/>
    <cellStyle name="40% - Accent5 4 4 3 2" xfId="32504" xr:uid="{00000000-0005-0000-0000-0000F87E0000}"/>
    <cellStyle name="40% - Accent5 4 4 4" xfId="32505" xr:uid="{00000000-0005-0000-0000-0000F97E0000}"/>
    <cellStyle name="40% - Accent5 4 5" xfId="1820" xr:uid="{00000000-0005-0000-0000-00001C070000}"/>
    <cellStyle name="40% - Accent5 4 5 2" xfId="1821" xr:uid="{00000000-0005-0000-0000-00001D070000}"/>
    <cellStyle name="40% - Accent5 4 5 2 2" xfId="32506" xr:uid="{00000000-0005-0000-0000-0000FA7E0000}"/>
    <cellStyle name="40% - Accent5 4 5 3" xfId="32507" xr:uid="{00000000-0005-0000-0000-0000FB7E0000}"/>
    <cellStyle name="40% - Accent5 4 6" xfId="1822" xr:uid="{00000000-0005-0000-0000-00001E070000}"/>
    <cellStyle name="40% - Accent5 4 6 2" xfId="32508" xr:uid="{00000000-0005-0000-0000-0000FC7E0000}"/>
    <cellStyle name="40% - Accent5 4 7" xfId="1823" xr:uid="{00000000-0005-0000-0000-00001F070000}"/>
    <cellStyle name="40% - Accent5 4 7 2" xfId="55551" xr:uid="{00000000-0005-0000-0000-0000FFD80000}"/>
    <cellStyle name="40% - Accent5 4 8" xfId="1824" xr:uid="{00000000-0005-0000-0000-000020070000}"/>
    <cellStyle name="40% - Accent5 4 8 2" xfId="55552" xr:uid="{00000000-0005-0000-0000-000000D90000}"/>
    <cellStyle name="40% - Accent5 4 9" xfId="55553" xr:uid="{00000000-0005-0000-0000-000001D90000}"/>
    <cellStyle name="40% - Accent5 5" xfId="1825" xr:uid="{00000000-0005-0000-0000-000021070000}"/>
    <cellStyle name="40% - Accent5 5 2" xfId="1826" xr:uid="{00000000-0005-0000-0000-000022070000}"/>
    <cellStyle name="40% - Accent5 5 2 2" xfId="1827" xr:uid="{00000000-0005-0000-0000-000023070000}"/>
    <cellStyle name="40% - Accent5 5 2 2 2" xfId="1828" xr:uid="{00000000-0005-0000-0000-000024070000}"/>
    <cellStyle name="40% - Accent5 5 2 2 2 2" xfId="1829" xr:uid="{00000000-0005-0000-0000-000025070000}"/>
    <cellStyle name="40% - Accent5 5 2 2 2 2 2" xfId="32509" xr:uid="{00000000-0005-0000-0000-0000FD7E0000}"/>
    <cellStyle name="40% - Accent5 5 2 2 2 3" xfId="32510" xr:uid="{00000000-0005-0000-0000-0000FE7E0000}"/>
    <cellStyle name="40% - Accent5 5 2 2 3" xfId="1830" xr:uid="{00000000-0005-0000-0000-000026070000}"/>
    <cellStyle name="40% - Accent5 5 2 2 3 2" xfId="32511" xr:uid="{00000000-0005-0000-0000-0000FF7E0000}"/>
    <cellStyle name="40% - Accent5 5 2 2 4" xfId="32512" xr:uid="{00000000-0005-0000-0000-0000007F0000}"/>
    <cellStyle name="40% - Accent5 5 2 3" xfId="1831" xr:uid="{00000000-0005-0000-0000-000027070000}"/>
    <cellStyle name="40% - Accent5 5 2 3 2" xfId="1832" xr:uid="{00000000-0005-0000-0000-000028070000}"/>
    <cellStyle name="40% - Accent5 5 2 3 2 2" xfId="32513" xr:uid="{00000000-0005-0000-0000-0000017F0000}"/>
    <cellStyle name="40% - Accent5 5 2 3 3" xfId="32514" xr:uid="{00000000-0005-0000-0000-0000027F0000}"/>
    <cellStyle name="40% - Accent5 5 2 4" xfId="1833" xr:uid="{00000000-0005-0000-0000-000029070000}"/>
    <cellStyle name="40% - Accent5 5 2 4 2" xfId="32515" xr:uid="{00000000-0005-0000-0000-0000037F0000}"/>
    <cellStyle name="40% - Accent5 5 2 5" xfId="32516" xr:uid="{00000000-0005-0000-0000-0000047F0000}"/>
    <cellStyle name="40% - Accent5 5 3" xfId="1834" xr:uid="{00000000-0005-0000-0000-00002A070000}"/>
    <cellStyle name="40% - Accent5 5 3 2" xfId="1835" xr:uid="{00000000-0005-0000-0000-00002B070000}"/>
    <cellStyle name="40% - Accent5 5 3 2 2" xfId="1836" xr:uid="{00000000-0005-0000-0000-00002C070000}"/>
    <cellStyle name="40% - Accent5 5 3 2 2 2" xfId="32517" xr:uid="{00000000-0005-0000-0000-0000057F0000}"/>
    <cellStyle name="40% - Accent5 5 3 2 3" xfId="32518" xr:uid="{00000000-0005-0000-0000-0000067F0000}"/>
    <cellStyle name="40% - Accent5 5 3 3" xfId="1837" xr:uid="{00000000-0005-0000-0000-00002D070000}"/>
    <cellStyle name="40% - Accent5 5 3 3 2" xfId="32519" xr:uid="{00000000-0005-0000-0000-0000077F0000}"/>
    <cellStyle name="40% - Accent5 5 3 4" xfId="32520" xr:uid="{00000000-0005-0000-0000-0000087F0000}"/>
    <cellStyle name="40% - Accent5 5 4" xfId="1838" xr:uid="{00000000-0005-0000-0000-00002E070000}"/>
    <cellStyle name="40% - Accent5 5 4 2" xfId="1839" xr:uid="{00000000-0005-0000-0000-00002F070000}"/>
    <cellStyle name="40% - Accent5 5 4 2 2" xfId="1840" xr:uid="{00000000-0005-0000-0000-000030070000}"/>
    <cellStyle name="40% - Accent5 5 4 2 2 2" xfId="32521" xr:uid="{00000000-0005-0000-0000-0000097F0000}"/>
    <cellStyle name="40% - Accent5 5 4 2 3" xfId="32522" xr:uid="{00000000-0005-0000-0000-00000A7F0000}"/>
    <cellStyle name="40% - Accent5 5 4 3" xfId="1841" xr:uid="{00000000-0005-0000-0000-000031070000}"/>
    <cellStyle name="40% - Accent5 5 4 3 2" xfId="32523" xr:uid="{00000000-0005-0000-0000-00000B7F0000}"/>
    <cellStyle name="40% - Accent5 5 4 4" xfId="32524" xr:uid="{00000000-0005-0000-0000-00000C7F0000}"/>
    <cellStyle name="40% - Accent5 5 5" xfId="1842" xr:uid="{00000000-0005-0000-0000-000032070000}"/>
    <cellStyle name="40% - Accent5 5 5 2" xfId="1843" xr:uid="{00000000-0005-0000-0000-000033070000}"/>
    <cellStyle name="40% - Accent5 5 5 2 2" xfId="32525" xr:uid="{00000000-0005-0000-0000-00000D7F0000}"/>
    <cellStyle name="40% - Accent5 5 5 3" xfId="32526" xr:uid="{00000000-0005-0000-0000-00000E7F0000}"/>
    <cellStyle name="40% - Accent5 5 6" xfId="1844" xr:uid="{00000000-0005-0000-0000-000034070000}"/>
    <cellStyle name="40% - Accent5 5 6 2" xfId="32527" xr:uid="{00000000-0005-0000-0000-00000F7F0000}"/>
    <cellStyle name="40% - Accent5 5 7" xfId="1845" xr:uid="{00000000-0005-0000-0000-000035070000}"/>
    <cellStyle name="40% - Accent5 5 7 2" xfId="55554" xr:uid="{00000000-0005-0000-0000-000002D90000}"/>
    <cellStyle name="40% - Accent5 5 8" xfId="1846" xr:uid="{00000000-0005-0000-0000-000036070000}"/>
    <cellStyle name="40% - Accent5 5 8 2" xfId="55555" xr:uid="{00000000-0005-0000-0000-000003D90000}"/>
    <cellStyle name="40% - Accent5 5 9" xfId="55556" xr:uid="{00000000-0005-0000-0000-000004D90000}"/>
    <cellStyle name="40% - Accent5 6" xfId="1847" xr:uid="{00000000-0005-0000-0000-000037070000}"/>
    <cellStyle name="40% - Accent5 6 2" xfId="1848" xr:uid="{00000000-0005-0000-0000-000038070000}"/>
    <cellStyle name="40% - Accent5 6 2 2" xfId="1849" xr:uid="{00000000-0005-0000-0000-000039070000}"/>
    <cellStyle name="40% - Accent5 6 2 2 2" xfId="1850" xr:uid="{00000000-0005-0000-0000-00003A070000}"/>
    <cellStyle name="40% - Accent5 6 2 2 2 2" xfId="1851" xr:uid="{00000000-0005-0000-0000-00003B070000}"/>
    <cellStyle name="40% - Accent5 6 2 2 2 2 2" xfId="32528" xr:uid="{00000000-0005-0000-0000-0000107F0000}"/>
    <cellStyle name="40% - Accent5 6 2 2 2 3" xfId="32529" xr:uid="{00000000-0005-0000-0000-0000117F0000}"/>
    <cellStyle name="40% - Accent5 6 2 2 3" xfId="1852" xr:uid="{00000000-0005-0000-0000-00003C070000}"/>
    <cellStyle name="40% - Accent5 6 2 2 3 2" xfId="32530" xr:uid="{00000000-0005-0000-0000-0000127F0000}"/>
    <cellStyle name="40% - Accent5 6 2 2 4" xfId="32531" xr:uid="{00000000-0005-0000-0000-0000137F0000}"/>
    <cellStyle name="40% - Accent5 6 2 3" xfId="1853" xr:uid="{00000000-0005-0000-0000-00003D070000}"/>
    <cellStyle name="40% - Accent5 6 2 3 2" xfId="1854" xr:uid="{00000000-0005-0000-0000-00003E070000}"/>
    <cellStyle name="40% - Accent5 6 2 3 2 2" xfId="32532" xr:uid="{00000000-0005-0000-0000-0000147F0000}"/>
    <cellStyle name="40% - Accent5 6 2 3 3" xfId="32533" xr:uid="{00000000-0005-0000-0000-0000157F0000}"/>
    <cellStyle name="40% - Accent5 6 2 4" xfId="1855" xr:uid="{00000000-0005-0000-0000-00003F070000}"/>
    <cellStyle name="40% - Accent5 6 2 4 2" xfId="32534" xr:uid="{00000000-0005-0000-0000-0000167F0000}"/>
    <cellStyle name="40% - Accent5 6 2 5" xfId="32535" xr:uid="{00000000-0005-0000-0000-0000177F0000}"/>
    <cellStyle name="40% - Accent5 6 3" xfId="1856" xr:uid="{00000000-0005-0000-0000-000040070000}"/>
    <cellStyle name="40% - Accent5 6 3 2" xfId="1857" xr:uid="{00000000-0005-0000-0000-000041070000}"/>
    <cellStyle name="40% - Accent5 6 3 2 2" xfId="1858" xr:uid="{00000000-0005-0000-0000-000042070000}"/>
    <cellStyle name="40% - Accent5 6 3 2 2 2" xfId="32536" xr:uid="{00000000-0005-0000-0000-0000187F0000}"/>
    <cellStyle name="40% - Accent5 6 3 2 3" xfId="32537" xr:uid="{00000000-0005-0000-0000-0000197F0000}"/>
    <cellStyle name="40% - Accent5 6 3 3" xfId="1859" xr:uid="{00000000-0005-0000-0000-000043070000}"/>
    <cellStyle name="40% - Accent5 6 3 3 2" xfId="32538" xr:uid="{00000000-0005-0000-0000-00001A7F0000}"/>
    <cellStyle name="40% - Accent5 6 3 4" xfId="32539" xr:uid="{00000000-0005-0000-0000-00001B7F0000}"/>
    <cellStyle name="40% - Accent5 6 4" xfId="1860" xr:uid="{00000000-0005-0000-0000-000044070000}"/>
    <cellStyle name="40% - Accent5 6 4 2" xfId="1861" xr:uid="{00000000-0005-0000-0000-000045070000}"/>
    <cellStyle name="40% - Accent5 6 4 2 2" xfId="1862" xr:uid="{00000000-0005-0000-0000-000046070000}"/>
    <cellStyle name="40% - Accent5 6 4 2 2 2" xfId="32540" xr:uid="{00000000-0005-0000-0000-00001C7F0000}"/>
    <cellStyle name="40% - Accent5 6 4 2 3" xfId="32541" xr:uid="{00000000-0005-0000-0000-00001D7F0000}"/>
    <cellStyle name="40% - Accent5 6 4 3" xfId="1863" xr:uid="{00000000-0005-0000-0000-000047070000}"/>
    <cellStyle name="40% - Accent5 6 4 3 2" xfId="32542" xr:uid="{00000000-0005-0000-0000-00001E7F0000}"/>
    <cellStyle name="40% - Accent5 6 4 4" xfId="32543" xr:uid="{00000000-0005-0000-0000-00001F7F0000}"/>
    <cellStyle name="40% - Accent5 6 5" xfId="1864" xr:uid="{00000000-0005-0000-0000-000048070000}"/>
    <cellStyle name="40% - Accent5 6 5 2" xfId="1865" xr:uid="{00000000-0005-0000-0000-000049070000}"/>
    <cellStyle name="40% - Accent5 6 5 2 2" xfId="32544" xr:uid="{00000000-0005-0000-0000-0000207F0000}"/>
    <cellStyle name="40% - Accent5 6 5 3" xfId="32545" xr:uid="{00000000-0005-0000-0000-0000217F0000}"/>
    <cellStyle name="40% - Accent5 6 6" xfId="1866" xr:uid="{00000000-0005-0000-0000-00004A070000}"/>
    <cellStyle name="40% - Accent5 6 6 2" xfId="32546" xr:uid="{00000000-0005-0000-0000-0000227F0000}"/>
    <cellStyle name="40% - Accent5 6 7" xfId="1867" xr:uid="{00000000-0005-0000-0000-00004B070000}"/>
    <cellStyle name="40% - Accent5 6 7 2" xfId="55557" xr:uid="{00000000-0005-0000-0000-000005D90000}"/>
    <cellStyle name="40% - Accent5 6 8" xfId="1868" xr:uid="{00000000-0005-0000-0000-00004C070000}"/>
    <cellStyle name="40% - Accent5 6 8 2" xfId="55558" xr:uid="{00000000-0005-0000-0000-000006D90000}"/>
    <cellStyle name="40% - Accent5 6 9" xfId="55559" xr:uid="{00000000-0005-0000-0000-000007D90000}"/>
    <cellStyle name="40% - Accent5 7" xfId="1869" xr:uid="{00000000-0005-0000-0000-00004D070000}"/>
    <cellStyle name="40% - Accent5 7 2" xfId="1870" xr:uid="{00000000-0005-0000-0000-00004E070000}"/>
    <cellStyle name="40% - Accent5 7 2 2" xfId="1871" xr:uid="{00000000-0005-0000-0000-00004F070000}"/>
    <cellStyle name="40% - Accent5 7 2 2 2" xfId="32547" xr:uid="{00000000-0005-0000-0000-0000237F0000}"/>
    <cellStyle name="40% - Accent5 7 2 3" xfId="32548" xr:uid="{00000000-0005-0000-0000-0000247F0000}"/>
    <cellStyle name="40% - Accent5 7 3" xfId="1872" xr:uid="{00000000-0005-0000-0000-000050070000}"/>
    <cellStyle name="40% - Accent5 7 3 2" xfId="32549" xr:uid="{00000000-0005-0000-0000-0000257F0000}"/>
    <cellStyle name="40% - Accent5 7 4" xfId="32550" xr:uid="{00000000-0005-0000-0000-0000267F0000}"/>
    <cellStyle name="40% - Accent5 7 5" xfId="55560" xr:uid="{00000000-0005-0000-0000-000008D90000}"/>
    <cellStyle name="40% - Accent5 8" xfId="1873" xr:uid="{00000000-0005-0000-0000-000051070000}"/>
    <cellStyle name="40% - Accent5 8 2" xfId="1874" xr:uid="{00000000-0005-0000-0000-000052070000}"/>
    <cellStyle name="40% - Accent5 8 2 2" xfId="1875" xr:uid="{00000000-0005-0000-0000-000053070000}"/>
    <cellStyle name="40% - Accent5 8 2 2 2" xfId="32551" xr:uid="{00000000-0005-0000-0000-0000277F0000}"/>
    <cellStyle name="40% - Accent5 8 2 3" xfId="32552" xr:uid="{00000000-0005-0000-0000-0000287F0000}"/>
    <cellStyle name="40% - Accent5 8 3" xfId="1876" xr:uid="{00000000-0005-0000-0000-000054070000}"/>
    <cellStyle name="40% - Accent5 8 3 2" xfId="32553" xr:uid="{00000000-0005-0000-0000-0000297F0000}"/>
    <cellStyle name="40% - Accent5 8 4" xfId="32554" xr:uid="{00000000-0005-0000-0000-00002A7F0000}"/>
    <cellStyle name="40% - Accent5 8 5" xfId="55561" xr:uid="{00000000-0005-0000-0000-000009D90000}"/>
    <cellStyle name="40% - Accent5 9" xfId="1877" xr:uid="{00000000-0005-0000-0000-000055070000}"/>
    <cellStyle name="40% - Accent5 9 2" xfId="1878" xr:uid="{00000000-0005-0000-0000-000056070000}"/>
    <cellStyle name="40% - Accent5 9 2 2" xfId="1879" xr:uid="{00000000-0005-0000-0000-000057070000}"/>
    <cellStyle name="40% - Accent5 9 2 2 2" xfId="32555" xr:uid="{00000000-0005-0000-0000-00002B7F0000}"/>
    <cellStyle name="40% - Accent5 9 2 3" xfId="32556" xr:uid="{00000000-0005-0000-0000-00002C7F0000}"/>
    <cellStyle name="40% - Accent5 9 3" xfId="1880" xr:uid="{00000000-0005-0000-0000-000058070000}"/>
    <cellStyle name="40% - Accent5 9 3 2" xfId="32557" xr:uid="{00000000-0005-0000-0000-00002D7F0000}"/>
    <cellStyle name="40% - Accent5 9 4" xfId="32558" xr:uid="{00000000-0005-0000-0000-00002E7F0000}"/>
    <cellStyle name="40% - Accent5 9 5" xfId="55562" xr:uid="{00000000-0005-0000-0000-00000AD90000}"/>
    <cellStyle name="40% - Accent6 10" xfId="1881" xr:uid="{00000000-0005-0000-0000-000059070000}"/>
    <cellStyle name="40% - Accent6 10 2" xfId="1882" xr:uid="{00000000-0005-0000-0000-00005A070000}"/>
    <cellStyle name="40% - Accent6 10 2 2" xfId="1883" xr:uid="{00000000-0005-0000-0000-00005B070000}"/>
    <cellStyle name="40% - Accent6 10 2 2 2" xfId="32559" xr:uid="{00000000-0005-0000-0000-00002F7F0000}"/>
    <cellStyle name="40% - Accent6 10 2 3" xfId="32560" xr:uid="{00000000-0005-0000-0000-0000307F0000}"/>
    <cellStyle name="40% - Accent6 10 3" xfId="1884" xr:uid="{00000000-0005-0000-0000-00005C070000}"/>
    <cellStyle name="40% - Accent6 10 3 2" xfId="32561" xr:uid="{00000000-0005-0000-0000-0000317F0000}"/>
    <cellStyle name="40% - Accent6 10 4" xfId="32562" xr:uid="{00000000-0005-0000-0000-0000327F0000}"/>
    <cellStyle name="40% - Accent6 10 5" xfId="55563" xr:uid="{00000000-0005-0000-0000-00000BD90000}"/>
    <cellStyle name="40% - Accent6 11" xfId="1885" xr:uid="{00000000-0005-0000-0000-00005D070000}"/>
    <cellStyle name="40% - Accent6 11 2" xfId="1886" xr:uid="{00000000-0005-0000-0000-00005E070000}"/>
    <cellStyle name="40% - Accent6 11 2 2" xfId="1887" xr:uid="{00000000-0005-0000-0000-00005F070000}"/>
    <cellStyle name="40% - Accent6 11 2 2 2" xfId="32563" xr:uid="{00000000-0005-0000-0000-0000337F0000}"/>
    <cellStyle name="40% - Accent6 11 2 3" xfId="32564" xr:uid="{00000000-0005-0000-0000-0000347F0000}"/>
    <cellStyle name="40% - Accent6 11 3" xfId="1888" xr:uid="{00000000-0005-0000-0000-000060070000}"/>
    <cellStyle name="40% - Accent6 11 3 2" xfId="32565" xr:uid="{00000000-0005-0000-0000-0000357F0000}"/>
    <cellStyle name="40% - Accent6 11 4" xfId="32566" xr:uid="{00000000-0005-0000-0000-0000367F0000}"/>
    <cellStyle name="40% - Accent6 11 5" xfId="55564" xr:uid="{00000000-0005-0000-0000-00000CD90000}"/>
    <cellStyle name="40% - Accent6 12" xfId="1889" xr:uid="{00000000-0005-0000-0000-000061070000}"/>
    <cellStyle name="40% - Accent6 12 2" xfId="1890" xr:uid="{00000000-0005-0000-0000-000062070000}"/>
    <cellStyle name="40% - Accent6 12 2 2" xfId="1891" xr:uid="{00000000-0005-0000-0000-000063070000}"/>
    <cellStyle name="40% - Accent6 12 2 2 2" xfId="32567" xr:uid="{00000000-0005-0000-0000-0000377F0000}"/>
    <cellStyle name="40% - Accent6 12 2 3" xfId="32568" xr:uid="{00000000-0005-0000-0000-0000387F0000}"/>
    <cellStyle name="40% - Accent6 12 3" xfId="1892" xr:uid="{00000000-0005-0000-0000-000064070000}"/>
    <cellStyle name="40% - Accent6 12 3 2" xfId="32569" xr:uid="{00000000-0005-0000-0000-0000397F0000}"/>
    <cellStyle name="40% - Accent6 12 4" xfId="32570" xr:uid="{00000000-0005-0000-0000-00003A7F0000}"/>
    <cellStyle name="40% - Accent6 12 5" xfId="55565" xr:uid="{00000000-0005-0000-0000-00000DD90000}"/>
    <cellStyle name="40% - Accent6 13" xfId="1893" xr:uid="{00000000-0005-0000-0000-000065070000}"/>
    <cellStyle name="40% - Accent6 13 2" xfId="1894" xr:uid="{00000000-0005-0000-0000-000066070000}"/>
    <cellStyle name="40% - Accent6 13 2 2" xfId="1895" xr:uid="{00000000-0005-0000-0000-000067070000}"/>
    <cellStyle name="40% - Accent6 13 2 2 2" xfId="32571" xr:uid="{00000000-0005-0000-0000-00003B7F0000}"/>
    <cellStyle name="40% - Accent6 13 2 3" xfId="32572" xr:uid="{00000000-0005-0000-0000-00003C7F0000}"/>
    <cellStyle name="40% - Accent6 13 3" xfId="1896" xr:uid="{00000000-0005-0000-0000-000068070000}"/>
    <cellStyle name="40% - Accent6 13 3 2" xfId="32573" xr:uid="{00000000-0005-0000-0000-00003D7F0000}"/>
    <cellStyle name="40% - Accent6 13 4" xfId="32574" xr:uid="{00000000-0005-0000-0000-00003E7F0000}"/>
    <cellStyle name="40% - Accent6 13 5" xfId="55566" xr:uid="{00000000-0005-0000-0000-00000ED90000}"/>
    <cellStyle name="40% - Accent6 14" xfId="1897" xr:uid="{00000000-0005-0000-0000-000069070000}"/>
    <cellStyle name="40% - Accent6 14 2" xfId="1898" xr:uid="{00000000-0005-0000-0000-00006A070000}"/>
    <cellStyle name="40% - Accent6 14 2 2" xfId="1899" xr:uid="{00000000-0005-0000-0000-00006B070000}"/>
    <cellStyle name="40% - Accent6 14 2 2 2" xfId="32575" xr:uid="{00000000-0005-0000-0000-00003F7F0000}"/>
    <cellStyle name="40% - Accent6 14 2 3" xfId="32576" xr:uid="{00000000-0005-0000-0000-0000407F0000}"/>
    <cellStyle name="40% - Accent6 14 3" xfId="1900" xr:uid="{00000000-0005-0000-0000-00006C070000}"/>
    <cellStyle name="40% - Accent6 14 3 2" xfId="32577" xr:uid="{00000000-0005-0000-0000-0000417F0000}"/>
    <cellStyle name="40% - Accent6 14 4" xfId="32578" xr:uid="{00000000-0005-0000-0000-0000427F0000}"/>
    <cellStyle name="40% - Accent6 14 5" xfId="55567" xr:uid="{00000000-0005-0000-0000-00000FD90000}"/>
    <cellStyle name="40% - Accent6 15" xfId="1901" xr:uid="{00000000-0005-0000-0000-00006D070000}"/>
    <cellStyle name="40% - Accent6 15 2" xfId="1902" xr:uid="{00000000-0005-0000-0000-00006E070000}"/>
    <cellStyle name="40% - Accent6 15 2 2" xfId="1903" xr:uid="{00000000-0005-0000-0000-00006F070000}"/>
    <cellStyle name="40% - Accent6 15 2 2 2" xfId="32579" xr:uid="{00000000-0005-0000-0000-0000437F0000}"/>
    <cellStyle name="40% - Accent6 15 2 3" xfId="32580" xr:uid="{00000000-0005-0000-0000-0000447F0000}"/>
    <cellStyle name="40% - Accent6 15 3" xfId="1904" xr:uid="{00000000-0005-0000-0000-000070070000}"/>
    <cellStyle name="40% - Accent6 15 3 2" xfId="32581" xr:uid="{00000000-0005-0000-0000-0000457F0000}"/>
    <cellStyle name="40% - Accent6 15 4" xfId="32582" xr:uid="{00000000-0005-0000-0000-0000467F0000}"/>
    <cellStyle name="40% - Accent6 15 5" xfId="55568" xr:uid="{00000000-0005-0000-0000-000010D90000}"/>
    <cellStyle name="40% - Accent6 16" xfId="1905" xr:uid="{00000000-0005-0000-0000-000071070000}"/>
    <cellStyle name="40% - Accent6 16 2" xfId="1906" xr:uid="{00000000-0005-0000-0000-000072070000}"/>
    <cellStyle name="40% - Accent6 16 2 2" xfId="1907" xr:uid="{00000000-0005-0000-0000-000073070000}"/>
    <cellStyle name="40% - Accent6 16 2 2 2" xfId="32583" xr:uid="{00000000-0005-0000-0000-0000477F0000}"/>
    <cellStyle name="40% - Accent6 16 2 3" xfId="32584" xr:uid="{00000000-0005-0000-0000-0000487F0000}"/>
    <cellStyle name="40% - Accent6 16 3" xfId="1908" xr:uid="{00000000-0005-0000-0000-000074070000}"/>
    <cellStyle name="40% - Accent6 16 3 2" xfId="32585" xr:uid="{00000000-0005-0000-0000-0000497F0000}"/>
    <cellStyle name="40% - Accent6 16 4" xfId="32586" xr:uid="{00000000-0005-0000-0000-00004A7F0000}"/>
    <cellStyle name="40% - Accent6 16 5" xfId="55569" xr:uid="{00000000-0005-0000-0000-000011D90000}"/>
    <cellStyle name="40% - Accent6 17" xfId="1909" xr:uid="{00000000-0005-0000-0000-000075070000}"/>
    <cellStyle name="40% - Accent6 17 2" xfId="1910" xr:uid="{00000000-0005-0000-0000-000076070000}"/>
    <cellStyle name="40% - Accent6 17 2 2" xfId="1911" xr:uid="{00000000-0005-0000-0000-000077070000}"/>
    <cellStyle name="40% - Accent6 17 2 2 2" xfId="32587" xr:uid="{00000000-0005-0000-0000-00004B7F0000}"/>
    <cellStyle name="40% - Accent6 17 2 3" xfId="32588" xr:uid="{00000000-0005-0000-0000-00004C7F0000}"/>
    <cellStyle name="40% - Accent6 17 3" xfId="1912" xr:uid="{00000000-0005-0000-0000-000078070000}"/>
    <cellStyle name="40% - Accent6 17 3 2" xfId="32589" xr:uid="{00000000-0005-0000-0000-00004D7F0000}"/>
    <cellStyle name="40% - Accent6 17 4" xfId="32590" xr:uid="{00000000-0005-0000-0000-00004E7F0000}"/>
    <cellStyle name="40% - Accent6 17 5" xfId="55570" xr:uid="{00000000-0005-0000-0000-000012D90000}"/>
    <cellStyle name="40% - Accent6 18" xfId="1913" xr:uid="{00000000-0005-0000-0000-000079070000}"/>
    <cellStyle name="40% - Accent6 18 2" xfId="1914" xr:uid="{00000000-0005-0000-0000-00007A070000}"/>
    <cellStyle name="40% - Accent6 18 2 2" xfId="1915" xr:uid="{00000000-0005-0000-0000-00007B070000}"/>
    <cellStyle name="40% - Accent6 18 2 2 2" xfId="32591" xr:uid="{00000000-0005-0000-0000-00004F7F0000}"/>
    <cellStyle name="40% - Accent6 18 2 3" xfId="32592" xr:uid="{00000000-0005-0000-0000-0000507F0000}"/>
    <cellStyle name="40% - Accent6 18 3" xfId="1916" xr:uid="{00000000-0005-0000-0000-00007C070000}"/>
    <cellStyle name="40% - Accent6 18 3 2" xfId="32593" xr:uid="{00000000-0005-0000-0000-0000517F0000}"/>
    <cellStyle name="40% - Accent6 18 4" xfId="32594" xr:uid="{00000000-0005-0000-0000-0000527F0000}"/>
    <cellStyle name="40% - Accent6 18 5" xfId="55571" xr:uid="{00000000-0005-0000-0000-000013D90000}"/>
    <cellStyle name="40% - Accent6 19" xfId="1917" xr:uid="{00000000-0005-0000-0000-00007D070000}"/>
    <cellStyle name="40% - Accent6 19 2" xfId="1918" xr:uid="{00000000-0005-0000-0000-00007E070000}"/>
    <cellStyle name="40% - Accent6 19 2 2" xfId="32595" xr:uid="{00000000-0005-0000-0000-0000537F0000}"/>
    <cellStyle name="40% - Accent6 19 3" xfId="32596" xr:uid="{00000000-0005-0000-0000-0000547F0000}"/>
    <cellStyle name="40% - Accent6 19 4" xfId="55572" xr:uid="{00000000-0005-0000-0000-000014D90000}"/>
    <cellStyle name="40% - Accent6 2" xfId="1919" xr:uid="{00000000-0005-0000-0000-00007F070000}"/>
    <cellStyle name="40% - Accent6 2 10" xfId="1920" xr:uid="{00000000-0005-0000-0000-000080070000}"/>
    <cellStyle name="40% - Accent6 2 10 2" xfId="55573" xr:uid="{00000000-0005-0000-0000-000015D90000}"/>
    <cellStyle name="40% - Accent6 2 11" xfId="1921" xr:uid="{00000000-0005-0000-0000-000081070000}"/>
    <cellStyle name="40% - Accent6 2 11 2" xfId="55574" xr:uid="{00000000-0005-0000-0000-000016D90000}"/>
    <cellStyle name="40% - Accent6 2 12" xfId="55575" xr:uid="{00000000-0005-0000-0000-000017D90000}"/>
    <cellStyle name="40% - Accent6 2 2" xfId="1922" xr:uid="{00000000-0005-0000-0000-000082070000}"/>
    <cellStyle name="40% - Accent6 2 2 2" xfId="1923" xr:uid="{00000000-0005-0000-0000-000083070000}"/>
    <cellStyle name="40% - Accent6 2 2 2 2" xfId="1924" xr:uid="{00000000-0005-0000-0000-000084070000}"/>
    <cellStyle name="40% - Accent6 2 2 2 2 2" xfId="1925" xr:uid="{00000000-0005-0000-0000-000085070000}"/>
    <cellStyle name="40% - Accent6 2 2 2 2 2 2" xfId="32597" xr:uid="{00000000-0005-0000-0000-0000557F0000}"/>
    <cellStyle name="40% - Accent6 2 2 2 2 3" xfId="32598" xr:uid="{00000000-0005-0000-0000-0000567F0000}"/>
    <cellStyle name="40% - Accent6 2 2 2 3" xfId="1926" xr:uid="{00000000-0005-0000-0000-000086070000}"/>
    <cellStyle name="40% - Accent6 2 2 2 3 2" xfId="32599" xr:uid="{00000000-0005-0000-0000-0000577F0000}"/>
    <cellStyle name="40% - Accent6 2 2 2 4" xfId="32600" xr:uid="{00000000-0005-0000-0000-0000587F0000}"/>
    <cellStyle name="40% - Accent6 2 2 3" xfId="1927" xr:uid="{00000000-0005-0000-0000-000087070000}"/>
    <cellStyle name="40% - Accent6 2 2 3 2" xfId="1928" xr:uid="{00000000-0005-0000-0000-000088070000}"/>
    <cellStyle name="40% - Accent6 2 2 3 2 2" xfId="32601" xr:uid="{00000000-0005-0000-0000-0000597F0000}"/>
    <cellStyle name="40% - Accent6 2 2 3 3" xfId="32602" xr:uid="{00000000-0005-0000-0000-00005A7F0000}"/>
    <cellStyle name="40% - Accent6 2 2 4" xfId="1929" xr:uid="{00000000-0005-0000-0000-000089070000}"/>
    <cellStyle name="40% - Accent6 2 2 4 2" xfId="32603" xr:uid="{00000000-0005-0000-0000-00005B7F0000}"/>
    <cellStyle name="40% - Accent6 2 2 5" xfId="32604" xr:uid="{00000000-0005-0000-0000-00005C7F0000}"/>
    <cellStyle name="40% - Accent6 2 2 6" xfId="55576" xr:uid="{00000000-0005-0000-0000-000018D90000}"/>
    <cellStyle name="40% - Accent6 2 3" xfId="1930" xr:uid="{00000000-0005-0000-0000-00008A070000}"/>
    <cellStyle name="40% - Accent6 2 3 2" xfId="1931" xr:uid="{00000000-0005-0000-0000-00008B070000}"/>
    <cellStyle name="40% - Accent6 2 3 2 2" xfId="1932" xr:uid="{00000000-0005-0000-0000-00008C070000}"/>
    <cellStyle name="40% - Accent6 2 3 2 2 2" xfId="32605" xr:uid="{00000000-0005-0000-0000-00005D7F0000}"/>
    <cellStyle name="40% - Accent6 2 3 2 3" xfId="32606" xr:uid="{00000000-0005-0000-0000-00005E7F0000}"/>
    <cellStyle name="40% - Accent6 2 3 3" xfId="1933" xr:uid="{00000000-0005-0000-0000-00008D070000}"/>
    <cellStyle name="40% - Accent6 2 3 3 2" xfId="32607" xr:uid="{00000000-0005-0000-0000-00005F7F0000}"/>
    <cellStyle name="40% - Accent6 2 3 4" xfId="32608" xr:uid="{00000000-0005-0000-0000-0000607F0000}"/>
    <cellStyle name="40% - Accent6 2 3 5" xfId="55577" xr:uid="{00000000-0005-0000-0000-000019D90000}"/>
    <cellStyle name="40% - Accent6 2 4" xfId="1934" xr:uid="{00000000-0005-0000-0000-00008E070000}"/>
    <cellStyle name="40% - Accent6 2 4 2" xfId="1935" xr:uid="{00000000-0005-0000-0000-00008F070000}"/>
    <cellStyle name="40% - Accent6 2 4 2 2" xfId="1936" xr:uid="{00000000-0005-0000-0000-000090070000}"/>
    <cellStyle name="40% - Accent6 2 4 2 2 2" xfId="32609" xr:uid="{00000000-0005-0000-0000-0000617F0000}"/>
    <cellStyle name="40% - Accent6 2 4 2 3" xfId="32610" xr:uid="{00000000-0005-0000-0000-0000627F0000}"/>
    <cellStyle name="40% - Accent6 2 4 3" xfId="1937" xr:uid="{00000000-0005-0000-0000-000091070000}"/>
    <cellStyle name="40% - Accent6 2 4 3 2" xfId="32611" xr:uid="{00000000-0005-0000-0000-0000637F0000}"/>
    <cellStyle name="40% - Accent6 2 4 4" xfId="32612" xr:uid="{00000000-0005-0000-0000-0000647F0000}"/>
    <cellStyle name="40% - Accent6 2 4 5" xfId="55578" xr:uid="{00000000-0005-0000-0000-00001AD90000}"/>
    <cellStyle name="40% - Accent6 2 5" xfId="1938" xr:uid="{00000000-0005-0000-0000-000092070000}"/>
    <cellStyle name="40% - Accent6 2 6" xfId="1939" xr:uid="{00000000-0005-0000-0000-000093070000}"/>
    <cellStyle name="40% - Accent6 2 7" xfId="1940" xr:uid="{00000000-0005-0000-0000-000094070000}"/>
    <cellStyle name="40% - Accent6 2 8" xfId="1941" xr:uid="{00000000-0005-0000-0000-000095070000}"/>
    <cellStyle name="40% - Accent6 2 8 2" xfId="1942" xr:uid="{00000000-0005-0000-0000-000096070000}"/>
    <cellStyle name="40% - Accent6 2 8 2 2" xfId="32613" xr:uid="{00000000-0005-0000-0000-0000657F0000}"/>
    <cellStyle name="40% - Accent6 2 8 3" xfId="32614" xr:uid="{00000000-0005-0000-0000-0000667F0000}"/>
    <cellStyle name="40% - Accent6 2 9" xfId="1943" xr:uid="{00000000-0005-0000-0000-000097070000}"/>
    <cellStyle name="40% - Accent6 2 9 2" xfId="32615" xr:uid="{00000000-0005-0000-0000-0000677F0000}"/>
    <cellStyle name="40% - Accent6 20" xfId="1944" xr:uid="{00000000-0005-0000-0000-000098070000}"/>
    <cellStyle name="40% - Accent6 20 2" xfId="1945" xr:uid="{00000000-0005-0000-0000-000099070000}"/>
    <cellStyle name="40% - Accent6 20 2 2" xfId="32616" xr:uid="{00000000-0005-0000-0000-0000687F0000}"/>
    <cellStyle name="40% - Accent6 20 3" xfId="32617" xr:uid="{00000000-0005-0000-0000-0000697F0000}"/>
    <cellStyle name="40% - Accent6 20 4" xfId="55579" xr:uid="{00000000-0005-0000-0000-00001BD90000}"/>
    <cellStyle name="40% - Accent6 21" xfId="1946" xr:uid="{00000000-0005-0000-0000-00009A070000}"/>
    <cellStyle name="40% - Accent6 21 2" xfId="32618" xr:uid="{00000000-0005-0000-0000-00006A7F0000}"/>
    <cellStyle name="40% - Accent6 22" xfId="1947" xr:uid="{00000000-0005-0000-0000-00009B070000}"/>
    <cellStyle name="40% - Accent6 22 2" xfId="32619" xr:uid="{00000000-0005-0000-0000-00006B7F0000}"/>
    <cellStyle name="40% - Accent6 23" xfId="32620" xr:uid="{00000000-0005-0000-0000-00006C7F0000}"/>
    <cellStyle name="40% - Accent6 23 2" xfId="32621" xr:uid="{00000000-0005-0000-0000-00006D7F0000}"/>
    <cellStyle name="40% - Accent6 24" xfId="32622" xr:uid="{00000000-0005-0000-0000-00006E7F0000}"/>
    <cellStyle name="40% - Accent6 24 2" xfId="32623" xr:uid="{00000000-0005-0000-0000-00006F7F0000}"/>
    <cellStyle name="40% - Accent6 25" xfId="32624" xr:uid="{00000000-0005-0000-0000-0000707F0000}"/>
    <cellStyle name="40% - Accent6 25 2" xfId="32625" xr:uid="{00000000-0005-0000-0000-0000717F0000}"/>
    <cellStyle name="40% - Accent6 26" xfId="32626" xr:uid="{00000000-0005-0000-0000-0000727F0000}"/>
    <cellStyle name="40% - Accent6 26 2" xfId="32627" xr:uid="{00000000-0005-0000-0000-0000737F0000}"/>
    <cellStyle name="40% - Accent6 27" xfId="32628" xr:uid="{00000000-0005-0000-0000-0000747F0000}"/>
    <cellStyle name="40% - Accent6 28" xfId="55580" xr:uid="{00000000-0005-0000-0000-00001CD90000}"/>
    <cellStyle name="40% - Accent6 29" xfId="55581" xr:uid="{00000000-0005-0000-0000-00001DD90000}"/>
    <cellStyle name="40% - Accent6 3" xfId="1948" xr:uid="{00000000-0005-0000-0000-00009C070000}"/>
    <cellStyle name="40% - Accent6 3 2" xfId="1949" xr:uid="{00000000-0005-0000-0000-00009D070000}"/>
    <cellStyle name="40% - Accent6 3 2 2" xfId="1950" xr:uid="{00000000-0005-0000-0000-00009E070000}"/>
    <cellStyle name="40% - Accent6 3 2 2 2" xfId="1951" xr:uid="{00000000-0005-0000-0000-00009F070000}"/>
    <cellStyle name="40% - Accent6 3 2 2 2 2" xfId="1952" xr:uid="{00000000-0005-0000-0000-0000A0070000}"/>
    <cellStyle name="40% - Accent6 3 2 2 2 2 2" xfId="32629" xr:uid="{00000000-0005-0000-0000-0000757F0000}"/>
    <cellStyle name="40% - Accent6 3 2 2 2 3" xfId="32630" xr:uid="{00000000-0005-0000-0000-0000767F0000}"/>
    <cellStyle name="40% - Accent6 3 2 2 3" xfId="1953" xr:uid="{00000000-0005-0000-0000-0000A1070000}"/>
    <cellStyle name="40% - Accent6 3 2 2 3 2" xfId="32631" xr:uid="{00000000-0005-0000-0000-0000777F0000}"/>
    <cellStyle name="40% - Accent6 3 2 2 4" xfId="32632" xr:uid="{00000000-0005-0000-0000-0000787F0000}"/>
    <cellStyle name="40% - Accent6 3 2 3" xfId="1954" xr:uid="{00000000-0005-0000-0000-0000A2070000}"/>
    <cellStyle name="40% - Accent6 3 2 3 2" xfId="1955" xr:uid="{00000000-0005-0000-0000-0000A3070000}"/>
    <cellStyle name="40% - Accent6 3 2 3 2 2" xfId="32633" xr:uid="{00000000-0005-0000-0000-0000797F0000}"/>
    <cellStyle name="40% - Accent6 3 2 3 3" xfId="32634" xr:uid="{00000000-0005-0000-0000-00007A7F0000}"/>
    <cellStyle name="40% - Accent6 3 2 4" xfId="1956" xr:uid="{00000000-0005-0000-0000-0000A4070000}"/>
    <cellStyle name="40% - Accent6 3 2 4 2" xfId="32635" xr:uid="{00000000-0005-0000-0000-00007B7F0000}"/>
    <cellStyle name="40% - Accent6 3 2 5" xfId="32636" xr:uid="{00000000-0005-0000-0000-00007C7F0000}"/>
    <cellStyle name="40% - Accent6 3 3" xfId="1957" xr:uid="{00000000-0005-0000-0000-0000A5070000}"/>
    <cellStyle name="40% - Accent6 3 3 2" xfId="1958" xr:uid="{00000000-0005-0000-0000-0000A6070000}"/>
    <cellStyle name="40% - Accent6 3 3 2 2" xfId="1959" xr:uid="{00000000-0005-0000-0000-0000A7070000}"/>
    <cellStyle name="40% - Accent6 3 3 2 2 2" xfId="32637" xr:uid="{00000000-0005-0000-0000-00007D7F0000}"/>
    <cellStyle name="40% - Accent6 3 3 2 3" xfId="32638" xr:uid="{00000000-0005-0000-0000-00007E7F0000}"/>
    <cellStyle name="40% - Accent6 3 3 3" xfId="1960" xr:uid="{00000000-0005-0000-0000-0000A8070000}"/>
    <cellStyle name="40% - Accent6 3 3 3 2" xfId="32639" xr:uid="{00000000-0005-0000-0000-00007F7F0000}"/>
    <cellStyle name="40% - Accent6 3 3 4" xfId="32640" xr:uid="{00000000-0005-0000-0000-0000807F0000}"/>
    <cellStyle name="40% - Accent6 3 4" xfId="1961" xr:uid="{00000000-0005-0000-0000-0000A9070000}"/>
    <cellStyle name="40% - Accent6 3 4 2" xfId="1962" xr:uid="{00000000-0005-0000-0000-0000AA070000}"/>
    <cellStyle name="40% - Accent6 3 4 2 2" xfId="1963" xr:uid="{00000000-0005-0000-0000-0000AB070000}"/>
    <cellStyle name="40% - Accent6 3 4 2 2 2" xfId="32641" xr:uid="{00000000-0005-0000-0000-0000817F0000}"/>
    <cellStyle name="40% - Accent6 3 4 2 3" xfId="32642" xr:uid="{00000000-0005-0000-0000-0000827F0000}"/>
    <cellStyle name="40% - Accent6 3 4 3" xfId="1964" xr:uid="{00000000-0005-0000-0000-0000AC070000}"/>
    <cellStyle name="40% - Accent6 3 4 3 2" xfId="32643" xr:uid="{00000000-0005-0000-0000-0000837F0000}"/>
    <cellStyle name="40% - Accent6 3 4 4" xfId="32644" xr:uid="{00000000-0005-0000-0000-0000847F0000}"/>
    <cellStyle name="40% - Accent6 3 5" xfId="1965" xr:uid="{00000000-0005-0000-0000-0000AD070000}"/>
    <cellStyle name="40% - Accent6 3 5 2" xfId="1966" xr:uid="{00000000-0005-0000-0000-0000AE070000}"/>
    <cellStyle name="40% - Accent6 3 5 2 2" xfId="32645" xr:uid="{00000000-0005-0000-0000-0000857F0000}"/>
    <cellStyle name="40% - Accent6 3 5 3" xfId="32646" xr:uid="{00000000-0005-0000-0000-0000867F0000}"/>
    <cellStyle name="40% - Accent6 3 6" xfId="1967" xr:uid="{00000000-0005-0000-0000-0000AF070000}"/>
    <cellStyle name="40% - Accent6 3 6 2" xfId="32647" xr:uid="{00000000-0005-0000-0000-0000877F0000}"/>
    <cellStyle name="40% - Accent6 3 7" xfId="1968" xr:uid="{00000000-0005-0000-0000-0000B0070000}"/>
    <cellStyle name="40% - Accent6 3 7 2" xfId="55582" xr:uid="{00000000-0005-0000-0000-00001ED90000}"/>
    <cellStyle name="40% - Accent6 3 8" xfId="1969" xr:uid="{00000000-0005-0000-0000-0000B1070000}"/>
    <cellStyle name="40% - Accent6 3 8 2" xfId="55583" xr:uid="{00000000-0005-0000-0000-00001FD90000}"/>
    <cellStyle name="40% - Accent6 3 9" xfId="55584" xr:uid="{00000000-0005-0000-0000-000020D90000}"/>
    <cellStyle name="40% - Accent6 30" xfId="2053" xr:uid="{00000000-0005-0000-0000-000005080000}"/>
    <cellStyle name="40% - Accent6 4" xfId="1970" xr:uid="{00000000-0005-0000-0000-0000B2070000}"/>
    <cellStyle name="40% - Accent6 4 2" xfId="1971" xr:uid="{00000000-0005-0000-0000-0000B3070000}"/>
    <cellStyle name="40% - Accent6 4 2 2" xfId="1972" xr:uid="{00000000-0005-0000-0000-0000B4070000}"/>
    <cellStyle name="40% - Accent6 4 2 2 2" xfId="1973" xr:uid="{00000000-0005-0000-0000-0000B5070000}"/>
    <cellStyle name="40% - Accent6 4 2 2 2 2" xfId="1974" xr:uid="{00000000-0005-0000-0000-0000B6070000}"/>
    <cellStyle name="40% - Accent6 4 2 2 2 2 2" xfId="32648" xr:uid="{00000000-0005-0000-0000-0000887F0000}"/>
    <cellStyle name="40% - Accent6 4 2 2 2 3" xfId="32649" xr:uid="{00000000-0005-0000-0000-0000897F0000}"/>
    <cellStyle name="40% - Accent6 4 2 2 3" xfId="1975" xr:uid="{00000000-0005-0000-0000-0000B7070000}"/>
    <cellStyle name="40% - Accent6 4 2 2 3 2" xfId="32650" xr:uid="{00000000-0005-0000-0000-00008A7F0000}"/>
    <cellStyle name="40% - Accent6 4 2 2 4" xfId="32651" xr:uid="{00000000-0005-0000-0000-00008B7F0000}"/>
    <cellStyle name="40% - Accent6 4 2 3" xfId="1976" xr:uid="{00000000-0005-0000-0000-0000B8070000}"/>
    <cellStyle name="40% - Accent6 4 2 3 2" xfId="1977" xr:uid="{00000000-0005-0000-0000-0000B9070000}"/>
    <cellStyle name="40% - Accent6 4 2 3 2 2" xfId="32652" xr:uid="{00000000-0005-0000-0000-00008C7F0000}"/>
    <cellStyle name="40% - Accent6 4 2 3 3" xfId="32653" xr:uid="{00000000-0005-0000-0000-00008D7F0000}"/>
    <cellStyle name="40% - Accent6 4 2 4" xfId="1978" xr:uid="{00000000-0005-0000-0000-0000BA070000}"/>
    <cellStyle name="40% - Accent6 4 2 4 2" xfId="32654" xr:uid="{00000000-0005-0000-0000-00008E7F0000}"/>
    <cellStyle name="40% - Accent6 4 2 5" xfId="32655" xr:uid="{00000000-0005-0000-0000-00008F7F0000}"/>
    <cellStyle name="40% - Accent6 4 3" xfId="1979" xr:uid="{00000000-0005-0000-0000-0000BB070000}"/>
    <cellStyle name="40% - Accent6 4 3 2" xfId="1980" xr:uid="{00000000-0005-0000-0000-0000BC070000}"/>
    <cellStyle name="40% - Accent6 4 3 2 2" xfId="1981" xr:uid="{00000000-0005-0000-0000-0000BD070000}"/>
    <cellStyle name="40% - Accent6 4 3 2 2 2" xfId="32656" xr:uid="{00000000-0005-0000-0000-0000907F0000}"/>
    <cellStyle name="40% - Accent6 4 3 2 3" xfId="32657" xr:uid="{00000000-0005-0000-0000-0000917F0000}"/>
    <cellStyle name="40% - Accent6 4 3 3" xfId="1982" xr:uid="{00000000-0005-0000-0000-0000BE070000}"/>
    <cellStyle name="40% - Accent6 4 3 3 2" xfId="32658" xr:uid="{00000000-0005-0000-0000-0000927F0000}"/>
    <cellStyle name="40% - Accent6 4 3 4" xfId="32659" xr:uid="{00000000-0005-0000-0000-0000937F0000}"/>
    <cellStyle name="40% - Accent6 4 4" xfId="1983" xr:uid="{00000000-0005-0000-0000-0000BF070000}"/>
    <cellStyle name="40% - Accent6 4 4 2" xfId="1984" xr:uid="{00000000-0005-0000-0000-0000C0070000}"/>
    <cellStyle name="40% - Accent6 4 4 2 2" xfId="1985" xr:uid="{00000000-0005-0000-0000-0000C1070000}"/>
    <cellStyle name="40% - Accent6 4 4 2 2 2" xfId="32660" xr:uid="{00000000-0005-0000-0000-0000947F0000}"/>
    <cellStyle name="40% - Accent6 4 4 2 3" xfId="32661" xr:uid="{00000000-0005-0000-0000-0000957F0000}"/>
    <cellStyle name="40% - Accent6 4 4 3" xfId="1986" xr:uid="{00000000-0005-0000-0000-0000C2070000}"/>
    <cellStyle name="40% - Accent6 4 4 3 2" xfId="32662" xr:uid="{00000000-0005-0000-0000-0000967F0000}"/>
    <cellStyle name="40% - Accent6 4 4 4" xfId="32663" xr:uid="{00000000-0005-0000-0000-0000977F0000}"/>
    <cellStyle name="40% - Accent6 4 5" xfId="1987" xr:uid="{00000000-0005-0000-0000-0000C3070000}"/>
    <cellStyle name="40% - Accent6 4 5 2" xfId="1988" xr:uid="{00000000-0005-0000-0000-0000C4070000}"/>
    <cellStyle name="40% - Accent6 4 5 2 2" xfId="32664" xr:uid="{00000000-0005-0000-0000-0000987F0000}"/>
    <cellStyle name="40% - Accent6 4 5 3" xfId="32665" xr:uid="{00000000-0005-0000-0000-0000997F0000}"/>
    <cellStyle name="40% - Accent6 4 6" xfId="1989" xr:uid="{00000000-0005-0000-0000-0000C5070000}"/>
    <cellStyle name="40% - Accent6 4 6 2" xfId="32666" xr:uid="{00000000-0005-0000-0000-00009A7F0000}"/>
    <cellStyle name="40% - Accent6 4 7" xfId="1990" xr:uid="{00000000-0005-0000-0000-0000C6070000}"/>
    <cellStyle name="40% - Accent6 4 7 2" xfId="55585" xr:uid="{00000000-0005-0000-0000-000021D90000}"/>
    <cellStyle name="40% - Accent6 4 8" xfId="1991" xr:uid="{00000000-0005-0000-0000-0000C7070000}"/>
    <cellStyle name="40% - Accent6 4 8 2" xfId="55586" xr:uid="{00000000-0005-0000-0000-000022D90000}"/>
    <cellStyle name="40% - Accent6 4 9" xfId="55587" xr:uid="{00000000-0005-0000-0000-000023D90000}"/>
    <cellStyle name="40% - Accent6 5" xfId="1992" xr:uid="{00000000-0005-0000-0000-0000C8070000}"/>
    <cellStyle name="40% - Accent6 5 2" xfId="1993" xr:uid="{00000000-0005-0000-0000-0000C9070000}"/>
    <cellStyle name="40% - Accent6 5 2 2" xfId="1994" xr:uid="{00000000-0005-0000-0000-0000CA070000}"/>
    <cellStyle name="40% - Accent6 5 2 2 2" xfId="1995" xr:uid="{00000000-0005-0000-0000-0000CB070000}"/>
    <cellStyle name="40% - Accent6 5 2 2 2 2" xfId="1996" xr:uid="{00000000-0005-0000-0000-0000CC070000}"/>
    <cellStyle name="40% - Accent6 5 2 2 2 2 2" xfId="32667" xr:uid="{00000000-0005-0000-0000-00009B7F0000}"/>
    <cellStyle name="40% - Accent6 5 2 2 2 3" xfId="32668" xr:uid="{00000000-0005-0000-0000-00009C7F0000}"/>
    <cellStyle name="40% - Accent6 5 2 2 3" xfId="1997" xr:uid="{00000000-0005-0000-0000-0000CD070000}"/>
    <cellStyle name="40% - Accent6 5 2 2 3 2" xfId="32669" xr:uid="{00000000-0005-0000-0000-00009D7F0000}"/>
    <cellStyle name="40% - Accent6 5 2 2 4" xfId="32670" xr:uid="{00000000-0005-0000-0000-00009E7F0000}"/>
    <cellStyle name="40% - Accent6 5 2 3" xfId="1998" xr:uid="{00000000-0005-0000-0000-0000CE070000}"/>
    <cellStyle name="40% - Accent6 5 2 3 2" xfId="1999" xr:uid="{00000000-0005-0000-0000-0000CF070000}"/>
    <cellStyle name="40% - Accent6 5 2 3 2 2" xfId="32671" xr:uid="{00000000-0005-0000-0000-00009F7F0000}"/>
    <cellStyle name="40% - Accent6 5 2 3 3" xfId="32672" xr:uid="{00000000-0005-0000-0000-0000A07F0000}"/>
    <cellStyle name="40% - Accent6 5 2 4" xfId="2000" xr:uid="{00000000-0005-0000-0000-0000D0070000}"/>
    <cellStyle name="40% - Accent6 5 2 4 2" xfId="32673" xr:uid="{00000000-0005-0000-0000-0000A17F0000}"/>
    <cellStyle name="40% - Accent6 5 2 5" xfId="32674" xr:uid="{00000000-0005-0000-0000-0000A27F0000}"/>
    <cellStyle name="40% - Accent6 5 3" xfId="2001" xr:uid="{00000000-0005-0000-0000-0000D1070000}"/>
    <cellStyle name="40% - Accent6 5 3 2" xfId="2002" xr:uid="{00000000-0005-0000-0000-0000D2070000}"/>
    <cellStyle name="40% - Accent6 5 3 2 2" xfId="2003" xr:uid="{00000000-0005-0000-0000-0000D3070000}"/>
    <cellStyle name="40% - Accent6 5 3 2 2 2" xfId="32675" xr:uid="{00000000-0005-0000-0000-0000A37F0000}"/>
    <cellStyle name="40% - Accent6 5 3 2 3" xfId="32676" xr:uid="{00000000-0005-0000-0000-0000A47F0000}"/>
    <cellStyle name="40% - Accent6 5 3 3" xfId="2004" xr:uid="{00000000-0005-0000-0000-0000D4070000}"/>
    <cellStyle name="40% - Accent6 5 3 3 2" xfId="32677" xr:uid="{00000000-0005-0000-0000-0000A57F0000}"/>
    <cellStyle name="40% - Accent6 5 3 4" xfId="32678" xr:uid="{00000000-0005-0000-0000-0000A67F0000}"/>
    <cellStyle name="40% - Accent6 5 4" xfId="2005" xr:uid="{00000000-0005-0000-0000-0000D5070000}"/>
    <cellStyle name="40% - Accent6 5 4 2" xfId="2006" xr:uid="{00000000-0005-0000-0000-0000D6070000}"/>
    <cellStyle name="40% - Accent6 5 4 2 2" xfId="2007" xr:uid="{00000000-0005-0000-0000-0000D7070000}"/>
    <cellStyle name="40% - Accent6 5 4 2 2 2" xfId="32679" xr:uid="{00000000-0005-0000-0000-0000A77F0000}"/>
    <cellStyle name="40% - Accent6 5 4 2 3" xfId="32680" xr:uid="{00000000-0005-0000-0000-0000A87F0000}"/>
    <cellStyle name="40% - Accent6 5 4 3" xfId="2008" xr:uid="{00000000-0005-0000-0000-0000D8070000}"/>
    <cellStyle name="40% - Accent6 5 4 3 2" xfId="32681" xr:uid="{00000000-0005-0000-0000-0000A97F0000}"/>
    <cellStyle name="40% - Accent6 5 4 4" xfId="32682" xr:uid="{00000000-0005-0000-0000-0000AA7F0000}"/>
    <cellStyle name="40% - Accent6 5 5" xfId="2009" xr:uid="{00000000-0005-0000-0000-0000D9070000}"/>
    <cellStyle name="40% - Accent6 5 5 2" xfId="2010" xr:uid="{00000000-0005-0000-0000-0000DA070000}"/>
    <cellStyle name="40% - Accent6 5 5 2 2" xfId="32683" xr:uid="{00000000-0005-0000-0000-0000AB7F0000}"/>
    <cellStyle name="40% - Accent6 5 5 3" xfId="32684" xr:uid="{00000000-0005-0000-0000-0000AC7F0000}"/>
    <cellStyle name="40% - Accent6 5 6" xfId="2011" xr:uid="{00000000-0005-0000-0000-0000DB070000}"/>
    <cellStyle name="40% - Accent6 5 6 2" xfId="32685" xr:uid="{00000000-0005-0000-0000-0000AD7F0000}"/>
    <cellStyle name="40% - Accent6 5 7" xfId="2012" xr:uid="{00000000-0005-0000-0000-0000DC070000}"/>
    <cellStyle name="40% - Accent6 5 7 2" xfId="55588" xr:uid="{00000000-0005-0000-0000-000024D90000}"/>
    <cellStyle name="40% - Accent6 5 8" xfId="2013" xr:uid="{00000000-0005-0000-0000-0000DD070000}"/>
    <cellStyle name="40% - Accent6 5 8 2" xfId="55589" xr:uid="{00000000-0005-0000-0000-000025D90000}"/>
    <cellStyle name="40% - Accent6 5 9" xfId="55590" xr:uid="{00000000-0005-0000-0000-000026D90000}"/>
    <cellStyle name="40% - Accent6 6" xfId="2014" xr:uid="{00000000-0005-0000-0000-0000DE070000}"/>
    <cellStyle name="40% - Accent6 6 2" xfId="2015" xr:uid="{00000000-0005-0000-0000-0000DF070000}"/>
    <cellStyle name="40% - Accent6 6 2 2" xfId="2016" xr:uid="{00000000-0005-0000-0000-0000E0070000}"/>
    <cellStyle name="40% - Accent6 6 2 2 2" xfId="2017" xr:uid="{00000000-0005-0000-0000-0000E1070000}"/>
    <cellStyle name="40% - Accent6 6 2 2 2 2" xfId="2018" xr:uid="{00000000-0005-0000-0000-0000E2070000}"/>
    <cellStyle name="40% - Accent6 6 2 2 2 2 2" xfId="32686" xr:uid="{00000000-0005-0000-0000-0000AE7F0000}"/>
    <cellStyle name="40% - Accent6 6 2 2 2 3" xfId="32687" xr:uid="{00000000-0005-0000-0000-0000AF7F0000}"/>
    <cellStyle name="40% - Accent6 6 2 2 3" xfId="2019" xr:uid="{00000000-0005-0000-0000-0000E3070000}"/>
    <cellStyle name="40% - Accent6 6 2 2 3 2" xfId="32688" xr:uid="{00000000-0005-0000-0000-0000B07F0000}"/>
    <cellStyle name="40% - Accent6 6 2 2 4" xfId="32689" xr:uid="{00000000-0005-0000-0000-0000B17F0000}"/>
    <cellStyle name="40% - Accent6 6 2 3" xfId="2020" xr:uid="{00000000-0005-0000-0000-0000E4070000}"/>
    <cellStyle name="40% - Accent6 6 2 3 2" xfId="2021" xr:uid="{00000000-0005-0000-0000-0000E5070000}"/>
    <cellStyle name="40% - Accent6 6 2 3 2 2" xfId="32690" xr:uid="{00000000-0005-0000-0000-0000B27F0000}"/>
    <cellStyle name="40% - Accent6 6 2 3 3" xfId="32691" xr:uid="{00000000-0005-0000-0000-0000B37F0000}"/>
    <cellStyle name="40% - Accent6 6 2 4" xfId="2022" xr:uid="{00000000-0005-0000-0000-0000E6070000}"/>
    <cellStyle name="40% - Accent6 6 2 4 2" xfId="32692" xr:uid="{00000000-0005-0000-0000-0000B47F0000}"/>
    <cellStyle name="40% - Accent6 6 2 5" xfId="32693" xr:uid="{00000000-0005-0000-0000-0000B57F0000}"/>
    <cellStyle name="40% - Accent6 6 3" xfId="2023" xr:uid="{00000000-0005-0000-0000-0000E7070000}"/>
    <cellStyle name="40% - Accent6 6 3 2" xfId="2024" xr:uid="{00000000-0005-0000-0000-0000E8070000}"/>
    <cellStyle name="40% - Accent6 6 3 2 2" xfId="2025" xr:uid="{00000000-0005-0000-0000-0000E9070000}"/>
    <cellStyle name="40% - Accent6 6 3 2 2 2" xfId="32694" xr:uid="{00000000-0005-0000-0000-0000B67F0000}"/>
    <cellStyle name="40% - Accent6 6 3 2 3" xfId="32695" xr:uid="{00000000-0005-0000-0000-0000B77F0000}"/>
    <cellStyle name="40% - Accent6 6 3 3" xfId="2026" xr:uid="{00000000-0005-0000-0000-0000EA070000}"/>
    <cellStyle name="40% - Accent6 6 3 3 2" xfId="32696" xr:uid="{00000000-0005-0000-0000-0000B87F0000}"/>
    <cellStyle name="40% - Accent6 6 3 4" xfId="32697" xr:uid="{00000000-0005-0000-0000-0000B97F0000}"/>
    <cellStyle name="40% - Accent6 6 4" xfId="2027" xr:uid="{00000000-0005-0000-0000-0000EB070000}"/>
    <cellStyle name="40% - Accent6 6 4 2" xfId="2028" xr:uid="{00000000-0005-0000-0000-0000EC070000}"/>
    <cellStyle name="40% - Accent6 6 4 2 2" xfId="2029" xr:uid="{00000000-0005-0000-0000-0000ED070000}"/>
    <cellStyle name="40% - Accent6 6 4 2 2 2" xfId="32698" xr:uid="{00000000-0005-0000-0000-0000BA7F0000}"/>
    <cellStyle name="40% - Accent6 6 4 2 3" xfId="32699" xr:uid="{00000000-0005-0000-0000-0000BB7F0000}"/>
    <cellStyle name="40% - Accent6 6 4 3" xfId="2030" xr:uid="{00000000-0005-0000-0000-0000EE070000}"/>
    <cellStyle name="40% - Accent6 6 4 3 2" xfId="32700" xr:uid="{00000000-0005-0000-0000-0000BC7F0000}"/>
    <cellStyle name="40% - Accent6 6 4 4" xfId="32701" xr:uid="{00000000-0005-0000-0000-0000BD7F0000}"/>
    <cellStyle name="40% - Accent6 6 5" xfId="2031" xr:uid="{00000000-0005-0000-0000-0000EF070000}"/>
    <cellStyle name="40% - Accent6 6 5 2" xfId="2032" xr:uid="{00000000-0005-0000-0000-0000F0070000}"/>
    <cellStyle name="40% - Accent6 6 5 2 2" xfId="32702" xr:uid="{00000000-0005-0000-0000-0000BE7F0000}"/>
    <cellStyle name="40% - Accent6 6 5 3" xfId="32703" xr:uid="{00000000-0005-0000-0000-0000BF7F0000}"/>
    <cellStyle name="40% - Accent6 6 6" xfId="2033" xr:uid="{00000000-0005-0000-0000-0000F1070000}"/>
    <cellStyle name="40% - Accent6 6 6 2" xfId="32704" xr:uid="{00000000-0005-0000-0000-0000C07F0000}"/>
    <cellStyle name="40% - Accent6 6 7" xfId="2034" xr:uid="{00000000-0005-0000-0000-0000F2070000}"/>
    <cellStyle name="40% - Accent6 6 7 2" xfId="55591" xr:uid="{00000000-0005-0000-0000-000027D90000}"/>
    <cellStyle name="40% - Accent6 6 8" xfId="2035" xr:uid="{00000000-0005-0000-0000-0000F3070000}"/>
    <cellStyle name="40% - Accent6 6 8 2" xfId="55592" xr:uid="{00000000-0005-0000-0000-000028D90000}"/>
    <cellStyle name="40% - Accent6 6 9" xfId="55593" xr:uid="{00000000-0005-0000-0000-000029D90000}"/>
    <cellStyle name="40% - Accent6 7" xfId="2036" xr:uid="{00000000-0005-0000-0000-0000F4070000}"/>
    <cellStyle name="40% - Accent6 7 2" xfId="2037" xr:uid="{00000000-0005-0000-0000-0000F5070000}"/>
    <cellStyle name="40% - Accent6 7 2 2" xfId="2038" xr:uid="{00000000-0005-0000-0000-0000F6070000}"/>
    <cellStyle name="40% - Accent6 7 2 2 2" xfId="32705" xr:uid="{00000000-0005-0000-0000-0000C17F0000}"/>
    <cellStyle name="40% - Accent6 7 2 3" xfId="32706" xr:uid="{00000000-0005-0000-0000-0000C27F0000}"/>
    <cellStyle name="40% - Accent6 7 3" xfId="2039" xr:uid="{00000000-0005-0000-0000-0000F7070000}"/>
    <cellStyle name="40% - Accent6 7 3 2" xfId="32707" xr:uid="{00000000-0005-0000-0000-0000C37F0000}"/>
    <cellStyle name="40% - Accent6 7 4" xfId="32708" xr:uid="{00000000-0005-0000-0000-0000C47F0000}"/>
    <cellStyle name="40% - Accent6 7 5" xfId="55594" xr:uid="{00000000-0005-0000-0000-00002AD90000}"/>
    <cellStyle name="40% - Accent6 8" xfId="2040" xr:uid="{00000000-0005-0000-0000-0000F8070000}"/>
    <cellStyle name="40% - Accent6 8 2" xfId="2041" xr:uid="{00000000-0005-0000-0000-0000F9070000}"/>
    <cellStyle name="40% - Accent6 8 2 2" xfId="2042" xr:uid="{00000000-0005-0000-0000-0000FA070000}"/>
    <cellStyle name="40% - Accent6 8 2 2 2" xfId="32709" xr:uid="{00000000-0005-0000-0000-0000C57F0000}"/>
    <cellStyle name="40% - Accent6 8 2 3" xfId="32710" xr:uid="{00000000-0005-0000-0000-0000C67F0000}"/>
    <cellStyle name="40% - Accent6 8 3" xfId="2043" xr:uid="{00000000-0005-0000-0000-0000FB070000}"/>
    <cellStyle name="40% - Accent6 8 3 2" xfId="32711" xr:uid="{00000000-0005-0000-0000-0000C77F0000}"/>
    <cellStyle name="40% - Accent6 8 4" xfId="32712" xr:uid="{00000000-0005-0000-0000-0000C87F0000}"/>
    <cellStyle name="40% - Accent6 8 5" xfId="55595" xr:uid="{00000000-0005-0000-0000-00002BD90000}"/>
    <cellStyle name="40% - Accent6 9" xfId="2044" xr:uid="{00000000-0005-0000-0000-0000FC070000}"/>
    <cellStyle name="40% - Accent6 9 2" xfId="2045" xr:uid="{00000000-0005-0000-0000-0000FD070000}"/>
    <cellStyle name="40% - Accent6 9 2 2" xfId="2046" xr:uid="{00000000-0005-0000-0000-0000FE070000}"/>
    <cellStyle name="40% - Accent6 9 2 2 2" xfId="32713" xr:uid="{00000000-0005-0000-0000-0000C97F0000}"/>
    <cellStyle name="40% - Accent6 9 2 3" xfId="32714" xr:uid="{00000000-0005-0000-0000-0000CA7F0000}"/>
    <cellStyle name="40% - Accent6 9 3" xfId="2047" xr:uid="{00000000-0005-0000-0000-0000FF070000}"/>
    <cellStyle name="40% - Accent6 9 3 2" xfId="32715" xr:uid="{00000000-0005-0000-0000-0000CB7F0000}"/>
    <cellStyle name="40% - Accent6 9 4" xfId="32716" xr:uid="{00000000-0005-0000-0000-0000CC7F0000}"/>
    <cellStyle name="40% - Accent6 9 5" xfId="55596" xr:uid="{00000000-0005-0000-0000-00002CD90000}"/>
    <cellStyle name="40% - ส่วนที่ถูกเน้น1" xfId="29365" xr:uid="{00000000-0005-0000-0000-0000B5720000}"/>
    <cellStyle name="40% - ส่วนที่ถูกเน้น1 2" xfId="29366" xr:uid="{00000000-0005-0000-0000-0000B6720000}"/>
    <cellStyle name="40% - ส่วนที่ถูกเน้น1 2 2" xfId="57003" xr:uid="{00000000-0005-0000-0000-0000ABDE0000}"/>
    <cellStyle name="40% - ส่วนที่ถูกเน้น1_FS_State_1107_Draft" xfId="29367" xr:uid="{00000000-0005-0000-0000-0000B7720000}"/>
    <cellStyle name="40% - ส่วนที่ถูกเน้น2" xfId="29368" xr:uid="{00000000-0005-0000-0000-0000B8720000}"/>
    <cellStyle name="40% - ส่วนที่ถูกเน้น2 2" xfId="57004" xr:uid="{00000000-0005-0000-0000-0000ACDE0000}"/>
    <cellStyle name="40% - ส่วนที่ถูกเน้น3" xfId="29369" xr:uid="{00000000-0005-0000-0000-0000B9720000}"/>
    <cellStyle name="40% - ส่วนที่ถูกเน้น3 2" xfId="29370" xr:uid="{00000000-0005-0000-0000-0000BA720000}"/>
    <cellStyle name="40% - ส่วนที่ถูกเน้น3 2 2" xfId="57005" xr:uid="{00000000-0005-0000-0000-0000ADDE0000}"/>
    <cellStyle name="40% - ส่วนที่ถูกเน้น3_FS_State_1107_Draft" xfId="29371" xr:uid="{00000000-0005-0000-0000-0000BB720000}"/>
    <cellStyle name="40% - ส่วนที่ถูกเน้น4" xfId="29372" xr:uid="{00000000-0005-0000-0000-0000BC720000}"/>
    <cellStyle name="40% - ส่วนที่ถูกเน้น4 2" xfId="29373" xr:uid="{00000000-0005-0000-0000-0000BD720000}"/>
    <cellStyle name="40% - ส่วนที่ถูกเน้น4 2 2" xfId="57006" xr:uid="{00000000-0005-0000-0000-0000AEDE0000}"/>
    <cellStyle name="40% - ส่วนที่ถูกเน้น4_FS_State_1107_Draft" xfId="29374" xr:uid="{00000000-0005-0000-0000-0000BE720000}"/>
    <cellStyle name="40% - ส่วนที่ถูกเน้น5" xfId="29375" xr:uid="{00000000-0005-0000-0000-0000BF720000}"/>
    <cellStyle name="40% - ส่วนที่ถูกเน้น5 2" xfId="57007" xr:uid="{00000000-0005-0000-0000-0000AFDE0000}"/>
    <cellStyle name="40% - ส่วนที่ถูกเน้น6" xfId="29376" xr:uid="{00000000-0005-0000-0000-0000C0720000}"/>
    <cellStyle name="40% - ส่วนที่ถูกเน้น6 2" xfId="29377" xr:uid="{00000000-0005-0000-0000-0000C1720000}"/>
    <cellStyle name="40% - ส่วนที่ถูกเน้น6 2 2" xfId="57008" xr:uid="{00000000-0005-0000-0000-0000B0DE0000}"/>
    <cellStyle name="40% - ส่วนที่ถูกเน้น6_FS_State_1107_Draft" xfId="29378" xr:uid="{00000000-0005-0000-0000-0000C2720000}"/>
    <cellStyle name="40% - 輔色1" xfId="2054" xr:uid="{00000000-0005-0000-0000-000006080000}"/>
    <cellStyle name="40% - 輔色1 2" xfId="55597" xr:uid="{00000000-0005-0000-0000-00002DD90000}"/>
    <cellStyle name="40% - 輔色2" xfId="2055" xr:uid="{00000000-0005-0000-0000-000007080000}"/>
    <cellStyle name="40% - 輔色2 2" xfId="55598" xr:uid="{00000000-0005-0000-0000-00002ED90000}"/>
    <cellStyle name="40% - 輔色3" xfId="2056" xr:uid="{00000000-0005-0000-0000-000008080000}"/>
    <cellStyle name="40% - 輔色3 2" xfId="55599" xr:uid="{00000000-0005-0000-0000-00002FD90000}"/>
    <cellStyle name="40% - 輔色4" xfId="2057" xr:uid="{00000000-0005-0000-0000-000009080000}"/>
    <cellStyle name="40% - 輔色4 2" xfId="55600" xr:uid="{00000000-0005-0000-0000-000030D90000}"/>
    <cellStyle name="40% - 輔色5" xfId="2058" xr:uid="{00000000-0005-0000-0000-00000A080000}"/>
    <cellStyle name="40% - 輔色5 2" xfId="55601" xr:uid="{00000000-0005-0000-0000-000031D90000}"/>
    <cellStyle name="40% - 輔色6" xfId="2059" xr:uid="{00000000-0005-0000-0000-00000B080000}"/>
    <cellStyle name="40% - 輔色6 2" xfId="55602" xr:uid="{00000000-0005-0000-0000-000032D90000}"/>
    <cellStyle name="594941.25" xfId="29379" xr:uid="{00000000-0005-0000-0000-0000C3720000}"/>
    <cellStyle name="6" xfId="29380" xr:uid="{00000000-0005-0000-0000-0000C4720000}"/>
    <cellStyle name="60% - ??1" xfId="55603" xr:uid="{00000000-0005-0000-0000-000033D90000}"/>
    <cellStyle name="60% - ??2" xfId="55604" xr:uid="{00000000-0005-0000-0000-000034D90000}"/>
    <cellStyle name="60% - ??3" xfId="55605" xr:uid="{00000000-0005-0000-0000-000035D90000}"/>
    <cellStyle name="60% - ??4" xfId="55606" xr:uid="{00000000-0005-0000-0000-000036D90000}"/>
    <cellStyle name="60% - ??5" xfId="55607" xr:uid="{00000000-0005-0000-0000-000037D90000}"/>
    <cellStyle name="60% - ??6" xfId="55608" xr:uid="{00000000-0005-0000-0000-000038D90000}"/>
    <cellStyle name="60% - Accent1 10" xfId="56906" xr:uid="{00000000-0005-0000-0000-00004ADE0000}"/>
    <cellStyle name="60% - Accent1 11" xfId="54844" xr:uid="{00000000-0005-0000-0000-00003CD60000}"/>
    <cellStyle name="60% - Accent1 2" xfId="2060" xr:uid="{00000000-0005-0000-0000-00000C080000}"/>
    <cellStyle name="60% - Accent1 2 2" xfId="2061" xr:uid="{00000000-0005-0000-0000-00000D080000}"/>
    <cellStyle name="60% - Accent1 2 3" xfId="2062" xr:uid="{00000000-0005-0000-0000-00000E080000}"/>
    <cellStyle name="60% - Accent1 2 4" xfId="2063" xr:uid="{00000000-0005-0000-0000-00000F080000}"/>
    <cellStyle name="60% - Accent1 2 5" xfId="2064" xr:uid="{00000000-0005-0000-0000-000010080000}"/>
    <cellStyle name="60% - Accent1 2 6" xfId="2065" xr:uid="{00000000-0005-0000-0000-000011080000}"/>
    <cellStyle name="60% - Accent1 2 7" xfId="2066" xr:uid="{00000000-0005-0000-0000-000012080000}"/>
    <cellStyle name="60% - Accent1 2 8" xfId="55609" xr:uid="{00000000-0005-0000-0000-000039D90000}"/>
    <cellStyle name="60% - Accent1 3" xfId="2067" xr:uid="{00000000-0005-0000-0000-000013080000}"/>
    <cellStyle name="60% - Accent1 3 2" xfId="29381" xr:uid="{00000000-0005-0000-0000-0000C5720000}"/>
    <cellStyle name="60% - Accent1 4" xfId="2068" xr:uid="{00000000-0005-0000-0000-000014080000}"/>
    <cellStyle name="60% - Accent1 4 2" xfId="55610" xr:uid="{00000000-0005-0000-0000-00003AD90000}"/>
    <cellStyle name="60% - Accent1 5" xfId="2069" xr:uid="{00000000-0005-0000-0000-000015080000}"/>
    <cellStyle name="60% - Accent1 5 2" xfId="55611" xr:uid="{00000000-0005-0000-0000-00003BD90000}"/>
    <cellStyle name="60% - Accent1 6" xfId="2070" xr:uid="{00000000-0005-0000-0000-000016080000}"/>
    <cellStyle name="60% - Accent1 6 2" xfId="55612" xr:uid="{00000000-0005-0000-0000-00003CD90000}"/>
    <cellStyle name="60% - Accent1 7" xfId="2071" xr:uid="{00000000-0005-0000-0000-000017080000}"/>
    <cellStyle name="60% - Accent1 8" xfId="2072" xr:uid="{00000000-0005-0000-0000-000018080000}"/>
    <cellStyle name="60% - Accent1 9" xfId="54615" xr:uid="{00000000-0005-0000-0000-000057D50000}"/>
    <cellStyle name="60% - Accent2 10" xfId="56907" xr:uid="{00000000-0005-0000-0000-00004BDE0000}"/>
    <cellStyle name="60% - Accent2 11" xfId="54845" xr:uid="{00000000-0005-0000-0000-00003DD60000}"/>
    <cellStyle name="60% - Accent2 2" xfId="2073" xr:uid="{00000000-0005-0000-0000-000019080000}"/>
    <cellStyle name="60% - Accent2 2 2" xfId="2074" xr:uid="{00000000-0005-0000-0000-00001A080000}"/>
    <cellStyle name="60% - Accent2 2 3" xfId="2075" xr:uid="{00000000-0005-0000-0000-00001B080000}"/>
    <cellStyle name="60% - Accent2 2 4" xfId="2076" xr:uid="{00000000-0005-0000-0000-00001C080000}"/>
    <cellStyle name="60% - Accent2 2 5" xfId="2077" xr:uid="{00000000-0005-0000-0000-00001D080000}"/>
    <cellStyle name="60% - Accent2 2 6" xfId="2078" xr:uid="{00000000-0005-0000-0000-00001E080000}"/>
    <cellStyle name="60% - Accent2 2 7" xfId="2079" xr:uid="{00000000-0005-0000-0000-00001F080000}"/>
    <cellStyle name="60% - Accent2 2 8" xfId="55613" xr:uid="{00000000-0005-0000-0000-00003DD90000}"/>
    <cellStyle name="60% - Accent2 3" xfId="2080" xr:uid="{00000000-0005-0000-0000-000020080000}"/>
    <cellStyle name="60% - Accent2 3 2" xfId="29382" xr:uid="{00000000-0005-0000-0000-0000C6720000}"/>
    <cellStyle name="60% - Accent2 4" xfId="2081" xr:uid="{00000000-0005-0000-0000-000021080000}"/>
    <cellStyle name="60% - Accent2 4 2" xfId="55614" xr:uid="{00000000-0005-0000-0000-00003ED90000}"/>
    <cellStyle name="60% - Accent2 5" xfId="2082" xr:uid="{00000000-0005-0000-0000-000022080000}"/>
    <cellStyle name="60% - Accent2 5 2" xfId="55615" xr:uid="{00000000-0005-0000-0000-00003FD90000}"/>
    <cellStyle name="60% - Accent2 6" xfId="2083" xr:uid="{00000000-0005-0000-0000-000023080000}"/>
    <cellStyle name="60% - Accent2 6 2" xfId="55616" xr:uid="{00000000-0005-0000-0000-000040D90000}"/>
    <cellStyle name="60% - Accent2 7" xfId="2084" xr:uid="{00000000-0005-0000-0000-000024080000}"/>
    <cellStyle name="60% - Accent2 8" xfId="2085" xr:uid="{00000000-0005-0000-0000-000025080000}"/>
    <cellStyle name="60% - Accent2 9" xfId="54616" xr:uid="{00000000-0005-0000-0000-000058D50000}"/>
    <cellStyle name="60% - Accent3 10" xfId="56908" xr:uid="{00000000-0005-0000-0000-00004CDE0000}"/>
    <cellStyle name="60% - Accent3 11" xfId="54846" xr:uid="{00000000-0005-0000-0000-00003ED60000}"/>
    <cellStyle name="60% - Accent3 2" xfId="2086" xr:uid="{00000000-0005-0000-0000-000026080000}"/>
    <cellStyle name="60% - Accent3 2 2" xfId="2087" xr:uid="{00000000-0005-0000-0000-000027080000}"/>
    <cellStyle name="60% - Accent3 2 3" xfId="2088" xr:uid="{00000000-0005-0000-0000-000028080000}"/>
    <cellStyle name="60% - Accent3 2 4" xfId="2089" xr:uid="{00000000-0005-0000-0000-000029080000}"/>
    <cellStyle name="60% - Accent3 2 5" xfId="2090" xr:uid="{00000000-0005-0000-0000-00002A080000}"/>
    <cellStyle name="60% - Accent3 2 6" xfId="2091" xr:uid="{00000000-0005-0000-0000-00002B080000}"/>
    <cellStyle name="60% - Accent3 2 7" xfId="2092" xr:uid="{00000000-0005-0000-0000-00002C080000}"/>
    <cellStyle name="60% - Accent3 2 8" xfId="55617" xr:uid="{00000000-0005-0000-0000-000041D90000}"/>
    <cellStyle name="60% - Accent3 3" xfId="2093" xr:uid="{00000000-0005-0000-0000-00002D080000}"/>
    <cellStyle name="60% - Accent3 3 2" xfId="29383" xr:uid="{00000000-0005-0000-0000-0000C7720000}"/>
    <cellStyle name="60% - Accent3 4" xfId="2094" xr:uid="{00000000-0005-0000-0000-00002E080000}"/>
    <cellStyle name="60% - Accent3 4 2" xfId="55618" xr:uid="{00000000-0005-0000-0000-000042D90000}"/>
    <cellStyle name="60% - Accent3 5" xfId="2095" xr:uid="{00000000-0005-0000-0000-00002F080000}"/>
    <cellStyle name="60% - Accent3 5 2" xfId="55619" xr:uid="{00000000-0005-0000-0000-000043D90000}"/>
    <cellStyle name="60% - Accent3 6" xfId="2096" xr:uid="{00000000-0005-0000-0000-000030080000}"/>
    <cellStyle name="60% - Accent3 6 2" xfId="55620" xr:uid="{00000000-0005-0000-0000-000044D90000}"/>
    <cellStyle name="60% - Accent3 7" xfId="2097" xr:uid="{00000000-0005-0000-0000-000031080000}"/>
    <cellStyle name="60% - Accent3 8" xfId="2098" xr:uid="{00000000-0005-0000-0000-000032080000}"/>
    <cellStyle name="60% - Accent3 9" xfId="54617" xr:uid="{00000000-0005-0000-0000-000059D50000}"/>
    <cellStyle name="60% - Accent4 10" xfId="56909" xr:uid="{00000000-0005-0000-0000-00004DDE0000}"/>
    <cellStyle name="60% - Accent4 11" xfId="54847" xr:uid="{00000000-0005-0000-0000-00003FD60000}"/>
    <cellStyle name="60% - Accent4 2" xfId="2099" xr:uid="{00000000-0005-0000-0000-000033080000}"/>
    <cellStyle name="60% - Accent4 2 2" xfId="2100" xr:uid="{00000000-0005-0000-0000-000034080000}"/>
    <cellStyle name="60% - Accent4 2 3" xfId="2101" xr:uid="{00000000-0005-0000-0000-000035080000}"/>
    <cellStyle name="60% - Accent4 2 4" xfId="2102" xr:uid="{00000000-0005-0000-0000-000036080000}"/>
    <cellStyle name="60% - Accent4 2 5" xfId="2103" xr:uid="{00000000-0005-0000-0000-000037080000}"/>
    <cellStyle name="60% - Accent4 2 6" xfId="2104" xr:uid="{00000000-0005-0000-0000-000038080000}"/>
    <cellStyle name="60% - Accent4 2 7" xfId="2105" xr:uid="{00000000-0005-0000-0000-000039080000}"/>
    <cellStyle name="60% - Accent4 2 8" xfId="55621" xr:uid="{00000000-0005-0000-0000-000045D90000}"/>
    <cellStyle name="60% - Accent4 3" xfId="2106" xr:uid="{00000000-0005-0000-0000-00003A080000}"/>
    <cellStyle name="60% - Accent4 3 2" xfId="29384" xr:uid="{00000000-0005-0000-0000-0000C8720000}"/>
    <cellStyle name="60% - Accent4 4" xfId="2107" xr:uid="{00000000-0005-0000-0000-00003B080000}"/>
    <cellStyle name="60% - Accent4 4 2" xfId="55622" xr:uid="{00000000-0005-0000-0000-000046D90000}"/>
    <cellStyle name="60% - Accent4 5" xfId="2108" xr:uid="{00000000-0005-0000-0000-00003C080000}"/>
    <cellStyle name="60% - Accent4 5 2" xfId="55623" xr:uid="{00000000-0005-0000-0000-000047D90000}"/>
    <cellStyle name="60% - Accent4 6" xfId="2109" xr:uid="{00000000-0005-0000-0000-00003D080000}"/>
    <cellStyle name="60% - Accent4 6 2" xfId="55624" xr:uid="{00000000-0005-0000-0000-000048D90000}"/>
    <cellStyle name="60% - Accent4 7" xfId="2110" xr:uid="{00000000-0005-0000-0000-00003E080000}"/>
    <cellStyle name="60% - Accent4 8" xfId="2111" xr:uid="{00000000-0005-0000-0000-00003F080000}"/>
    <cellStyle name="60% - Accent4 9" xfId="54618" xr:uid="{00000000-0005-0000-0000-00005AD50000}"/>
    <cellStyle name="60% - Accent5 10" xfId="56911" xr:uid="{00000000-0005-0000-0000-00004FDE0000}"/>
    <cellStyle name="60% - Accent5 11" xfId="54848" xr:uid="{00000000-0005-0000-0000-000040D60000}"/>
    <cellStyle name="60% - Accent5 2" xfId="2112" xr:uid="{00000000-0005-0000-0000-000040080000}"/>
    <cellStyle name="60% - Accent5 2 2" xfId="2113" xr:uid="{00000000-0005-0000-0000-000041080000}"/>
    <cellStyle name="60% - Accent5 2 3" xfId="2114" xr:uid="{00000000-0005-0000-0000-000042080000}"/>
    <cellStyle name="60% - Accent5 2 4" xfId="2115" xr:uid="{00000000-0005-0000-0000-000043080000}"/>
    <cellStyle name="60% - Accent5 2 5" xfId="2116" xr:uid="{00000000-0005-0000-0000-000044080000}"/>
    <cellStyle name="60% - Accent5 2 6" xfId="2117" xr:uid="{00000000-0005-0000-0000-000045080000}"/>
    <cellStyle name="60% - Accent5 2 7" xfId="2118" xr:uid="{00000000-0005-0000-0000-000046080000}"/>
    <cellStyle name="60% - Accent5 2 8" xfId="55625" xr:uid="{00000000-0005-0000-0000-000049D90000}"/>
    <cellStyle name="60% - Accent5 3" xfId="2119" xr:uid="{00000000-0005-0000-0000-000047080000}"/>
    <cellStyle name="60% - Accent5 3 2" xfId="29385" xr:uid="{00000000-0005-0000-0000-0000C9720000}"/>
    <cellStyle name="60% - Accent5 4" xfId="2120" xr:uid="{00000000-0005-0000-0000-000048080000}"/>
    <cellStyle name="60% - Accent5 4 2" xfId="55626" xr:uid="{00000000-0005-0000-0000-00004AD90000}"/>
    <cellStyle name="60% - Accent5 5" xfId="2121" xr:uid="{00000000-0005-0000-0000-000049080000}"/>
    <cellStyle name="60% - Accent5 5 2" xfId="55627" xr:uid="{00000000-0005-0000-0000-00004BD90000}"/>
    <cellStyle name="60% - Accent5 6" xfId="2122" xr:uid="{00000000-0005-0000-0000-00004A080000}"/>
    <cellStyle name="60% - Accent5 6 2" xfId="55628" xr:uid="{00000000-0005-0000-0000-00004CD90000}"/>
    <cellStyle name="60% - Accent5 7" xfId="2123" xr:uid="{00000000-0005-0000-0000-00004B080000}"/>
    <cellStyle name="60% - Accent5 8" xfId="2124" xr:uid="{00000000-0005-0000-0000-00004C080000}"/>
    <cellStyle name="60% - Accent5 9" xfId="54619" xr:uid="{00000000-0005-0000-0000-00005BD50000}"/>
    <cellStyle name="60% - Accent6 10" xfId="56913" xr:uid="{00000000-0005-0000-0000-000051DE0000}"/>
    <cellStyle name="60% - Accent6 11" xfId="54849" xr:uid="{00000000-0005-0000-0000-000041D60000}"/>
    <cellStyle name="60% - Accent6 2" xfId="2125" xr:uid="{00000000-0005-0000-0000-00004D080000}"/>
    <cellStyle name="60% - Accent6 2 2" xfId="2126" xr:uid="{00000000-0005-0000-0000-00004E080000}"/>
    <cellStyle name="60% - Accent6 2 3" xfId="2127" xr:uid="{00000000-0005-0000-0000-00004F080000}"/>
    <cellStyle name="60% - Accent6 2 4" xfId="2128" xr:uid="{00000000-0005-0000-0000-000050080000}"/>
    <cellStyle name="60% - Accent6 2 5" xfId="2129" xr:uid="{00000000-0005-0000-0000-000051080000}"/>
    <cellStyle name="60% - Accent6 2 6" xfId="2130" xr:uid="{00000000-0005-0000-0000-000052080000}"/>
    <cellStyle name="60% - Accent6 2 7" xfId="2131" xr:uid="{00000000-0005-0000-0000-000053080000}"/>
    <cellStyle name="60% - Accent6 2 8" xfId="55629" xr:uid="{00000000-0005-0000-0000-00004DD90000}"/>
    <cellStyle name="60% - Accent6 3" xfId="2132" xr:uid="{00000000-0005-0000-0000-000054080000}"/>
    <cellStyle name="60% - Accent6 3 2" xfId="29386" xr:uid="{00000000-0005-0000-0000-0000CA720000}"/>
    <cellStyle name="60% - Accent6 4" xfId="2133" xr:uid="{00000000-0005-0000-0000-000055080000}"/>
    <cellStyle name="60% - Accent6 4 2" xfId="55630" xr:uid="{00000000-0005-0000-0000-00004ED90000}"/>
    <cellStyle name="60% - Accent6 5" xfId="2134" xr:uid="{00000000-0005-0000-0000-000056080000}"/>
    <cellStyle name="60% - Accent6 5 2" xfId="55631" xr:uid="{00000000-0005-0000-0000-00004FD90000}"/>
    <cellStyle name="60% - Accent6 6" xfId="2135" xr:uid="{00000000-0005-0000-0000-000057080000}"/>
    <cellStyle name="60% - Accent6 6 2" xfId="55632" xr:uid="{00000000-0005-0000-0000-000050D90000}"/>
    <cellStyle name="60% - Accent6 7" xfId="2136" xr:uid="{00000000-0005-0000-0000-000058080000}"/>
    <cellStyle name="60% - Accent6 8" xfId="2137" xr:uid="{00000000-0005-0000-0000-000059080000}"/>
    <cellStyle name="60% - Accent6 9" xfId="54620" xr:uid="{00000000-0005-0000-0000-00005CD50000}"/>
    <cellStyle name="60% - アクセント 1" xfId="2138" xr:uid="{00000000-0005-0000-0000-00005A080000}"/>
    <cellStyle name="60% - アクセント 2" xfId="2139" xr:uid="{00000000-0005-0000-0000-00005B080000}"/>
    <cellStyle name="60% - アクセント 3" xfId="2140" xr:uid="{00000000-0005-0000-0000-00005C080000}"/>
    <cellStyle name="60% - アクセント 4" xfId="2141" xr:uid="{00000000-0005-0000-0000-00005D080000}"/>
    <cellStyle name="60% - アクセント 5" xfId="2142" xr:uid="{00000000-0005-0000-0000-00005E080000}"/>
    <cellStyle name="60% - アクセント 6" xfId="2143" xr:uid="{00000000-0005-0000-0000-00005F080000}"/>
    <cellStyle name="60% - ส่วนที่ถูกเน้น1" xfId="29387" xr:uid="{00000000-0005-0000-0000-0000CB720000}"/>
    <cellStyle name="60% - ส่วนที่ถูกเน้น1 2" xfId="29388" xr:uid="{00000000-0005-0000-0000-0000CC720000}"/>
    <cellStyle name="60% - ส่วนที่ถูกเน้น1 2 2" xfId="57009" xr:uid="{00000000-0005-0000-0000-0000B1DE0000}"/>
    <cellStyle name="60% - ส่วนที่ถูกเน้น1_FS_State_1107_Draft" xfId="29389" xr:uid="{00000000-0005-0000-0000-0000CD720000}"/>
    <cellStyle name="60% - ส่วนที่ถูกเน้น2" xfId="29390" xr:uid="{00000000-0005-0000-0000-0000CE720000}"/>
    <cellStyle name="60% - ส่วนที่ถูกเน้น2 2" xfId="57010" xr:uid="{00000000-0005-0000-0000-0000B2DE0000}"/>
    <cellStyle name="60% - ส่วนที่ถูกเน้น3" xfId="29391" xr:uid="{00000000-0005-0000-0000-0000CF720000}"/>
    <cellStyle name="60% - ส่วนที่ถูกเน้น3 2" xfId="29392" xr:uid="{00000000-0005-0000-0000-0000D0720000}"/>
    <cellStyle name="60% - ส่วนที่ถูกเน้น3 2 2" xfId="57011" xr:uid="{00000000-0005-0000-0000-0000B3DE0000}"/>
    <cellStyle name="60% - ส่วนที่ถูกเน้น3_FS_State_1107_Draft" xfId="29393" xr:uid="{00000000-0005-0000-0000-0000D1720000}"/>
    <cellStyle name="60% - ส่วนที่ถูกเน้น4" xfId="29394" xr:uid="{00000000-0005-0000-0000-0000D2720000}"/>
    <cellStyle name="60% - ส่วนที่ถูกเน้น4 2" xfId="29395" xr:uid="{00000000-0005-0000-0000-0000D3720000}"/>
    <cellStyle name="60% - ส่วนที่ถูกเน้น4 2 2" xfId="57012" xr:uid="{00000000-0005-0000-0000-0000B4DE0000}"/>
    <cellStyle name="60% - ส่วนที่ถูกเน้น4_FS_State_1107_Draft" xfId="29396" xr:uid="{00000000-0005-0000-0000-0000D4720000}"/>
    <cellStyle name="60% - ส่วนที่ถูกเน้น5" xfId="29397" xr:uid="{00000000-0005-0000-0000-0000D5720000}"/>
    <cellStyle name="60% - ส่วนที่ถูกเน้น5 2" xfId="57013" xr:uid="{00000000-0005-0000-0000-0000B5DE0000}"/>
    <cellStyle name="60% - ส่วนที่ถูกเน้น6" xfId="29398" xr:uid="{00000000-0005-0000-0000-0000D6720000}"/>
    <cellStyle name="60% - ส่วนที่ถูกเน้น6 2" xfId="29399" xr:uid="{00000000-0005-0000-0000-0000D7720000}"/>
    <cellStyle name="60% - ส่วนที่ถูกเน้น6 2 2" xfId="57014" xr:uid="{00000000-0005-0000-0000-0000B6DE0000}"/>
    <cellStyle name="60% - ส่วนที่ถูกเน้น6_FS_State_1107_Draft" xfId="29400" xr:uid="{00000000-0005-0000-0000-0000D8720000}"/>
    <cellStyle name="60% - 輔色1" xfId="2144" xr:uid="{00000000-0005-0000-0000-000060080000}"/>
    <cellStyle name="60% - 輔色1 2" xfId="55633" xr:uid="{00000000-0005-0000-0000-000051D90000}"/>
    <cellStyle name="60% - 輔色2" xfId="2145" xr:uid="{00000000-0005-0000-0000-000061080000}"/>
    <cellStyle name="60% - 輔色2 2" xfId="55634" xr:uid="{00000000-0005-0000-0000-000052D90000}"/>
    <cellStyle name="60% - 輔色3" xfId="2146" xr:uid="{00000000-0005-0000-0000-000062080000}"/>
    <cellStyle name="60% - 輔色3 2" xfId="55635" xr:uid="{00000000-0005-0000-0000-000053D90000}"/>
    <cellStyle name="60% - 輔色4" xfId="2147" xr:uid="{00000000-0005-0000-0000-000063080000}"/>
    <cellStyle name="60% - 輔色4 2" xfId="55636" xr:uid="{00000000-0005-0000-0000-000054D90000}"/>
    <cellStyle name="60% - 輔色5" xfId="2148" xr:uid="{00000000-0005-0000-0000-000064080000}"/>
    <cellStyle name="60% - 輔色5 2" xfId="55637" xr:uid="{00000000-0005-0000-0000-000055D90000}"/>
    <cellStyle name="60% - 輔色6" xfId="2149" xr:uid="{00000000-0005-0000-0000-000065080000}"/>
    <cellStyle name="60% - 輔色6 2" xfId="55638" xr:uid="{00000000-0005-0000-0000-000056D90000}"/>
    <cellStyle name="75" xfId="2150" xr:uid="{00000000-0005-0000-0000-000066080000}"/>
    <cellStyle name="75 2" xfId="2151" xr:uid="{00000000-0005-0000-0000-000067080000}"/>
    <cellStyle name="75 3" xfId="29401" xr:uid="{00000000-0005-0000-0000-0000D9720000}"/>
    <cellStyle name="a_QTR94_95_1ฟ๙ศธบ๑ณปฟช (2)" xfId="29402" xr:uid="{00000000-0005-0000-0000-0000DA720000}"/>
    <cellStyle name="AA FRAME" xfId="29403" xr:uid="{00000000-0005-0000-0000-0000DB720000}"/>
    <cellStyle name="AA HEADING" xfId="29404" xr:uid="{00000000-0005-0000-0000-0000DC720000}"/>
    <cellStyle name="AA INITIALS" xfId="29405" xr:uid="{00000000-0005-0000-0000-0000DD720000}"/>
    <cellStyle name="AA INPUT" xfId="29406" xr:uid="{00000000-0005-0000-0000-0000DE720000}"/>
    <cellStyle name="AA LOCK" xfId="29407" xr:uid="{00000000-0005-0000-0000-0000DF720000}"/>
    <cellStyle name="AA MGR NAME" xfId="29408" xr:uid="{00000000-0005-0000-0000-0000E0720000}"/>
    <cellStyle name="AA NORMAL" xfId="29409" xr:uid="{00000000-0005-0000-0000-0000E1720000}"/>
    <cellStyle name="AA NUMBER" xfId="29410" xr:uid="{00000000-0005-0000-0000-0000E2720000}"/>
    <cellStyle name="AA NUMBER2" xfId="29411" xr:uid="{00000000-0005-0000-0000-0000E3720000}"/>
    <cellStyle name="AA QUESTION" xfId="29412" xr:uid="{00000000-0005-0000-0000-0000E4720000}"/>
    <cellStyle name="AA SHADE" xfId="29413" xr:uid="{00000000-0005-0000-0000-0000E5720000}"/>
    <cellStyle name="Accent1 - 20%" xfId="29414" xr:uid="{00000000-0005-0000-0000-0000E6720000}"/>
    <cellStyle name="Accent1 - 40%" xfId="29415" xr:uid="{00000000-0005-0000-0000-0000E7720000}"/>
    <cellStyle name="Accent1 - 60%" xfId="29416" xr:uid="{00000000-0005-0000-0000-0000E8720000}"/>
    <cellStyle name="Accent1 10" xfId="28806" xr:uid="{00000000-0005-0000-0000-000086700000}"/>
    <cellStyle name="Accent1 2" xfId="2152" xr:uid="{00000000-0005-0000-0000-000068080000}"/>
    <cellStyle name="Accent1 2 2" xfId="2153" xr:uid="{00000000-0005-0000-0000-000069080000}"/>
    <cellStyle name="Accent1 2 3" xfId="2154" xr:uid="{00000000-0005-0000-0000-00006A080000}"/>
    <cellStyle name="Accent1 2 4" xfId="2155" xr:uid="{00000000-0005-0000-0000-00006B080000}"/>
    <cellStyle name="Accent1 2 5" xfId="2156" xr:uid="{00000000-0005-0000-0000-00006C080000}"/>
    <cellStyle name="Accent1 2 6" xfId="2157" xr:uid="{00000000-0005-0000-0000-00006D080000}"/>
    <cellStyle name="Accent1 2 7" xfId="2158" xr:uid="{00000000-0005-0000-0000-00006E080000}"/>
    <cellStyle name="Accent1 2 8" xfId="55639" xr:uid="{00000000-0005-0000-0000-000057D90000}"/>
    <cellStyle name="Accent1 3" xfId="2159" xr:uid="{00000000-0005-0000-0000-00006F080000}"/>
    <cellStyle name="Accent1 3 2" xfId="29417" xr:uid="{00000000-0005-0000-0000-0000E9720000}"/>
    <cellStyle name="Accent1 4" xfId="2160" xr:uid="{00000000-0005-0000-0000-000070080000}"/>
    <cellStyle name="Accent1 4 2" xfId="55640" xr:uid="{00000000-0005-0000-0000-000058D90000}"/>
    <cellStyle name="Accent1 5" xfId="2161" xr:uid="{00000000-0005-0000-0000-000071080000}"/>
    <cellStyle name="Accent1 5 2" xfId="55641" xr:uid="{00000000-0005-0000-0000-000059D90000}"/>
    <cellStyle name="Accent1 6" xfId="2162" xr:uid="{00000000-0005-0000-0000-000072080000}"/>
    <cellStyle name="Accent1 6 2" xfId="55642" xr:uid="{00000000-0005-0000-0000-00005AD90000}"/>
    <cellStyle name="Accent1 7" xfId="2163" xr:uid="{00000000-0005-0000-0000-000073080000}"/>
    <cellStyle name="Accent1 8" xfId="2164" xr:uid="{00000000-0005-0000-0000-000074080000}"/>
    <cellStyle name="Accent1 9" xfId="54621" xr:uid="{00000000-0005-0000-0000-00005DD50000}"/>
    <cellStyle name="Accent2 - 20%" xfId="29418" xr:uid="{00000000-0005-0000-0000-0000EA720000}"/>
    <cellStyle name="Accent2 - 40%" xfId="29419" xr:uid="{00000000-0005-0000-0000-0000EB720000}"/>
    <cellStyle name="Accent2 - 60%" xfId="29420" xr:uid="{00000000-0005-0000-0000-0000EC720000}"/>
    <cellStyle name="Accent2 10" xfId="28807" xr:uid="{00000000-0005-0000-0000-000087700000}"/>
    <cellStyle name="Accent2 2" xfId="2165" xr:uid="{00000000-0005-0000-0000-000075080000}"/>
    <cellStyle name="Accent2 2 2" xfId="2166" xr:uid="{00000000-0005-0000-0000-000076080000}"/>
    <cellStyle name="Accent2 2 3" xfId="2167" xr:uid="{00000000-0005-0000-0000-000077080000}"/>
    <cellStyle name="Accent2 2 4" xfId="2168" xr:uid="{00000000-0005-0000-0000-000078080000}"/>
    <cellStyle name="Accent2 2 5" xfId="2169" xr:uid="{00000000-0005-0000-0000-000079080000}"/>
    <cellStyle name="Accent2 2 6" xfId="2170" xr:uid="{00000000-0005-0000-0000-00007A080000}"/>
    <cellStyle name="Accent2 2 7" xfId="2171" xr:uid="{00000000-0005-0000-0000-00007B080000}"/>
    <cellStyle name="Accent2 2 8" xfId="55643" xr:uid="{00000000-0005-0000-0000-00005BD90000}"/>
    <cellStyle name="Accent2 3" xfId="2172" xr:uid="{00000000-0005-0000-0000-00007C080000}"/>
    <cellStyle name="Accent2 3 2" xfId="29421" xr:uid="{00000000-0005-0000-0000-0000ED720000}"/>
    <cellStyle name="Accent2 4" xfId="2173" xr:uid="{00000000-0005-0000-0000-00007D080000}"/>
    <cellStyle name="Accent2 4 2" xfId="55644" xr:uid="{00000000-0005-0000-0000-00005CD90000}"/>
    <cellStyle name="Accent2 5" xfId="2174" xr:uid="{00000000-0005-0000-0000-00007E080000}"/>
    <cellStyle name="Accent2 5 2" xfId="55645" xr:uid="{00000000-0005-0000-0000-00005DD90000}"/>
    <cellStyle name="Accent2 6" xfId="2175" xr:uid="{00000000-0005-0000-0000-00007F080000}"/>
    <cellStyle name="Accent2 6 2" xfId="55646" xr:uid="{00000000-0005-0000-0000-00005ED90000}"/>
    <cellStyle name="Accent2 7" xfId="2176" xr:uid="{00000000-0005-0000-0000-000080080000}"/>
    <cellStyle name="Accent2 8" xfId="2177" xr:uid="{00000000-0005-0000-0000-000081080000}"/>
    <cellStyle name="Accent2 9" xfId="54622" xr:uid="{00000000-0005-0000-0000-00005ED50000}"/>
    <cellStyle name="Accent3 - 20%" xfId="29422" xr:uid="{00000000-0005-0000-0000-0000EE720000}"/>
    <cellStyle name="Accent3 - 40%" xfId="29423" xr:uid="{00000000-0005-0000-0000-0000EF720000}"/>
    <cellStyle name="Accent3 - 60%" xfId="29424" xr:uid="{00000000-0005-0000-0000-0000F0720000}"/>
    <cellStyle name="Accent3 10" xfId="28808" xr:uid="{00000000-0005-0000-0000-000088700000}"/>
    <cellStyle name="Accent3 2" xfId="2178" xr:uid="{00000000-0005-0000-0000-000082080000}"/>
    <cellStyle name="Accent3 2 2" xfId="2179" xr:uid="{00000000-0005-0000-0000-000083080000}"/>
    <cellStyle name="Accent3 2 3" xfId="2180" xr:uid="{00000000-0005-0000-0000-000084080000}"/>
    <cellStyle name="Accent3 2 4" xfId="2181" xr:uid="{00000000-0005-0000-0000-000085080000}"/>
    <cellStyle name="Accent3 2 5" xfId="2182" xr:uid="{00000000-0005-0000-0000-000086080000}"/>
    <cellStyle name="Accent3 2 6" xfId="2183" xr:uid="{00000000-0005-0000-0000-000087080000}"/>
    <cellStyle name="Accent3 2 7" xfId="2184" xr:uid="{00000000-0005-0000-0000-000088080000}"/>
    <cellStyle name="Accent3 2 8" xfId="55647" xr:uid="{00000000-0005-0000-0000-00005FD90000}"/>
    <cellStyle name="Accent3 3" xfId="2185" xr:uid="{00000000-0005-0000-0000-000089080000}"/>
    <cellStyle name="Accent3 3 2" xfId="29425" xr:uid="{00000000-0005-0000-0000-0000F1720000}"/>
    <cellStyle name="Accent3 4" xfId="2186" xr:uid="{00000000-0005-0000-0000-00008A080000}"/>
    <cellStyle name="Accent3 4 2" xfId="55648" xr:uid="{00000000-0005-0000-0000-000060D90000}"/>
    <cellStyle name="Accent3 5" xfId="2187" xr:uid="{00000000-0005-0000-0000-00008B080000}"/>
    <cellStyle name="Accent3 5 2" xfId="55649" xr:uid="{00000000-0005-0000-0000-000061D90000}"/>
    <cellStyle name="Accent3 6" xfId="2188" xr:uid="{00000000-0005-0000-0000-00008C080000}"/>
    <cellStyle name="Accent3 6 2" xfId="55650" xr:uid="{00000000-0005-0000-0000-000062D90000}"/>
    <cellStyle name="Accent3 7" xfId="2189" xr:uid="{00000000-0005-0000-0000-00008D080000}"/>
    <cellStyle name="Accent3 8" xfId="2190" xr:uid="{00000000-0005-0000-0000-00008E080000}"/>
    <cellStyle name="Accent3 9" xfId="54623" xr:uid="{00000000-0005-0000-0000-00005FD50000}"/>
    <cellStyle name="Accent4 - 20%" xfId="29426" xr:uid="{00000000-0005-0000-0000-0000F2720000}"/>
    <cellStyle name="Accent4 - 40%" xfId="29427" xr:uid="{00000000-0005-0000-0000-0000F3720000}"/>
    <cellStyle name="Accent4 - 60%" xfId="29428" xr:uid="{00000000-0005-0000-0000-0000F4720000}"/>
    <cellStyle name="Accent4 10" xfId="28809" xr:uid="{00000000-0005-0000-0000-000089700000}"/>
    <cellStyle name="Accent4 2" xfId="2191" xr:uid="{00000000-0005-0000-0000-00008F080000}"/>
    <cellStyle name="Accent4 2 2" xfId="2192" xr:uid="{00000000-0005-0000-0000-000090080000}"/>
    <cellStyle name="Accent4 2 3" xfId="2193" xr:uid="{00000000-0005-0000-0000-000091080000}"/>
    <cellStyle name="Accent4 2 4" xfId="2194" xr:uid="{00000000-0005-0000-0000-000092080000}"/>
    <cellStyle name="Accent4 2 5" xfId="2195" xr:uid="{00000000-0005-0000-0000-000093080000}"/>
    <cellStyle name="Accent4 2 6" xfId="2196" xr:uid="{00000000-0005-0000-0000-000094080000}"/>
    <cellStyle name="Accent4 2 7" xfId="2197" xr:uid="{00000000-0005-0000-0000-000095080000}"/>
    <cellStyle name="Accent4 2 8" xfId="55651" xr:uid="{00000000-0005-0000-0000-000063D90000}"/>
    <cellStyle name="Accent4 3" xfId="2198" xr:uid="{00000000-0005-0000-0000-000096080000}"/>
    <cellStyle name="Accent4 3 2" xfId="29429" xr:uid="{00000000-0005-0000-0000-0000F5720000}"/>
    <cellStyle name="Accent4 4" xfId="2199" xr:uid="{00000000-0005-0000-0000-000097080000}"/>
    <cellStyle name="Accent4 4 2" xfId="55652" xr:uid="{00000000-0005-0000-0000-000064D90000}"/>
    <cellStyle name="Accent4 5" xfId="2200" xr:uid="{00000000-0005-0000-0000-000098080000}"/>
    <cellStyle name="Accent4 5 2" xfId="55653" xr:uid="{00000000-0005-0000-0000-000065D90000}"/>
    <cellStyle name="Accent4 6" xfId="2201" xr:uid="{00000000-0005-0000-0000-000099080000}"/>
    <cellStyle name="Accent4 6 2" xfId="55654" xr:uid="{00000000-0005-0000-0000-000066D90000}"/>
    <cellStyle name="Accent4 7" xfId="2202" xr:uid="{00000000-0005-0000-0000-00009A080000}"/>
    <cellStyle name="Accent4 8" xfId="2203" xr:uid="{00000000-0005-0000-0000-00009B080000}"/>
    <cellStyle name="Accent4 9" xfId="54624" xr:uid="{00000000-0005-0000-0000-000060D50000}"/>
    <cellStyle name="Accent5 - 20%" xfId="29430" xr:uid="{00000000-0005-0000-0000-0000F6720000}"/>
    <cellStyle name="Accent5 - 40%" xfId="29431" xr:uid="{00000000-0005-0000-0000-0000F7720000}"/>
    <cellStyle name="Accent5 - 60%" xfId="29432" xr:uid="{00000000-0005-0000-0000-0000F8720000}"/>
    <cellStyle name="Accent5 10" xfId="28810" xr:uid="{00000000-0005-0000-0000-00008A700000}"/>
    <cellStyle name="Accent5 2" xfId="2204" xr:uid="{00000000-0005-0000-0000-00009C080000}"/>
    <cellStyle name="Accent5 2 2" xfId="2205" xr:uid="{00000000-0005-0000-0000-00009D080000}"/>
    <cellStyle name="Accent5 2 3" xfId="2206" xr:uid="{00000000-0005-0000-0000-00009E080000}"/>
    <cellStyle name="Accent5 2 4" xfId="2207" xr:uid="{00000000-0005-0000-0000-00009F080000}"/>
    <cellStyle name="Accent5 2 5" xfId="2208" xr:uid="{00000000-0005-0000-0000-0000A0080000}"/>
    <cellStyle name="Accent5 2 6" xfId="2209" xr:uid="{00000000-0005-0000-0000-0000A1080000}"/>
    <cellStyle name="Accent5 2 7" xfId="2210" xr:uid="{00000000-0005-0000-0000-0000A2080000}"/>
    <cellStyle name="Accent5 2 8" xfId="55655" xr:uid="{00000000-0005-0000-0000-000067D90000}"/>
    <cellStyle name="Accent5 2 9" xfId="57056" xr:uid="{00000000-0005-0000-0000-0000E0DE0000}"/>
    <cellStyle name="Accent5 3" xfId="2211" xr:uid="{00000000-0005-0000-0000-0000A3080000}"/>
    <cellStyle name="Accent5 3 2" xfId="29433" xr:uid="{00000000-0005-0000-0000-0000F9720000}"/>
    <cellStyle name="Accent5 4" xfId="2212" xr:uid="{00000000-0005-0000-0000-0000A4080000}"/>
    <cellStyle name="Accent5 4 2" xfId="55656" xr:uid="{00000000-0005-0000-0000-000068D90000}"/>
    <cellStyle name="Accent5 5" xfId="2213" xr:uid="{00000000-0005-0000-0000-0000A5080000}"/>
    <cellStyle name="Accent5 5 2" xfId="55657" xr:uid="{00000000-0005-0000-0000-000069D90000}"/>
    <cellStyle name="Accent5 6" xfId="2214" xr:uid="{00000000-0005-0000-0000-0000A6080000}"/>
    <cellStyle name="Accent5 6 2" xfId="55658" xr:uid="{00000000-0005-0000-0000-00006AD90000}"/>
    <cellStyle name="Accent5 7" xfId="2215" xr:uid="{00000000-0005-0000-0000-0000A7080000}"/>
    <cellStyle name="Accent5 8" xfId="2216" xr:uid="{00000000-0005-0000-0000-0000A8080000}"/>
    <cellStyle name="Accent5 9" xfId="54625" xr:uid="{00000000-0005-0000-0000-000061D50000}"/>
    <cellStyle name="Accent6 - 20%" xfId="29434" xr:uid="{00000000-0005-0000-0000-0000FA720000}"/>
    <cellStyle name="Accent6 - 40%" xfId="29435" xr:uid="{00000000-0005-0000-0000-0000FB720000}"/>
    <cellStyle name="Accent6 - 60%" xfId="29436" xr:uid="{00000000-0005-0000-0000-0000FC720000}"/>
    <cellStyle name="Accent6 10" xfId="28811" xr:uid="{00000000-0005-0000-0000-00008B700000}"/>
    <cellStyle name="Accent6 2" xfId="2217" xr:uid="{00000000-0005-0000-0000-0000A9080000}"/>
    <cellStyle name="Accent6 2 2" xfId="2218" xr:uid="{00000000-0005-0000-0000-0000AA080000}"/>
    <cellStyle name="Accent6 2 3" xfId="2219" xr:uid="{00000000-0005-0000-0000-0000AB080000}"/>
    <cellStyle name="Accent6 2 4" xfId="2220" xr:uid="{00000000-0005-0000-0000-0000AC080000}"/>
    <cellStyle name="Accent6 2 5" xfId="2221" xr:uid="{00000000-0005-0000-0000-0000AD080000}"/>
    <cellStyle name="Accent6 2 6" xfId="2222" xr:uid="{00000000-0005-0000-0000-0000AE080000}"/>
    <cellStyle name="Accent6 2 7" xfId="2223" xr:uid="{00000000-0005-0000-0000-0000AF080000}"/>
    <cellStyle name="Accent6 2 8" xfId="55659" xr:uid="{00000000-0005-0000-0000-00006BD90000}"/>
    <cellStyle name="Accent6 3" xfId="2224" xr:uid="{00000000-0005-0000-0000-0000B0080000}"/>
    <cellStyle name="Accent6 3 2" xfId="29437" xr:uid="{00000000-0005-0000-0000-0000FD720000}"/>
    <cellStyle name="Accent6 4" xfId="2225" xr:uid="{00000000-0005-0000-0000-0000B1080000}"/>
    <cellStyle name="Accent6 4 2" xfId="55660" xr:uid="{00000000-0005-0000-0000-00006CD90000}"/>
    <cellStyle name="Accent6 5" xfId="2226" xr:uid="{00000000-0005-0000-0000-0000B2080000}"/>
    <cellStyle name="Accent6 5 2" xfId="55661" xr:uid="{00000000-0005-0000-0000-00006DD90000}"/>
    <cellStyle name="Accent6 6" xfId="2227" xr:uid="{00000000-0005-0000-0000-0000B3080000}"/>
    <cellStyle name="Accent6 6 2" xfId="55662" xr:uid="{00000000-0005-0000-0000-00006ED90000}"/>
    <cellStyle name="Accent6 7" xfId="2228" xr:uid="{00000000-0005-0000-0000-0000B4080000}"/>
    <cellStyle name="Accent6 8" xfId="2229" xr:uid="{00000000-0005-0000-0000-0000B5080000}"/>
    <cellStyle name="Accent6 9" xfId="54626" xr:uid="{00000000-0005-0000-0000-000062D50000}"/>
    <cellStyle name="Actual Date" xfId="29438" xr:uid="{00000000-0005-0000-0000-0000FE720000}"/>
    <cellStyle name="ÅëÈ­ [0]_¿ì¹°Åë" xfId="29439" xr:uid="{00000000-0005-0000-0000-0000FF720000}"/>
    <cellStyle name="AeE­ [0]_INQUIRY ¿µ¾÷AßAø " xfId="29440" xr:uid="{00000000-0005-0000-0000-000000730000}"/>
    <cellStyle name="ÅëÈ­_¿ì¹°Åë" xfId="29441" xr:uid="{00000000-0005-0000-0000-000001730000}"/>
    <cellStyle name="AeE­_INQUIRY ¿µ¾÷AßAø " xfId="29442" xr:uid="{00000000-0005-0000-0000-000002730000}"/>
    <cellStyle name="AFE" xfId="55663" xr:uid="{00000000-0005-0000-0000-00006FD90000}"/>
    <cellStyle name="amount" xfId="2230" xr:uid="{00000000-0005-0000-0000-0000B6080000}"/>
    <cellStyle name="an" xfId="29443" xr:uid="{00000000-0005-0000-0000-000003730000}"/>
    <cellStyle name="APPEAR" xfId="29444" xr:uid="{00000000-0005-0000-0000-000004730000}"/>
    <cellStyle name="aryInformation" xfId="29445" xr:uid="{00000000-0005-0000-0000-000005730000}"/>
    <cellStyle name="ÄÞ¸¶ [0]_¿ì¹°Åë" xfId="29446" xr:uid="{00000000-0005-0000-0000-000006730000}"/>
    <cellStyle name="AÞ¸¶ [0]_INQUIRY ¿?¾÷AßAø " xfId="29447" xr:uid="{00000000-0005-0000-0000-000007730000}"/>
    <cellStyle name="ÄÞ¸¶_¿ì¹°Åë" xfId="29448" xr:uid="{00000000-0005-0000-0000-000008730000}"/>
    <cellStyle name="AÞ¸¶_INQUIRY ¿?¾÷AßAø " xfId="29449" xr:uid="{00000000-0005-0000-0000-000009730000}"/>
    <cellStyle name="b" xfId="55664" xr:uid="{00000000-0005-0000-0000-000070D90000}"/>
    <cellStyle name="b_2005-07-12 Theta Assessment of Competing Bidders" xfId="55665" xr:uid="{00000000-0005-0000-0000-000071D90000}"/>
    <cellStyle name="b_Gazelle DDM Jul-2-2003 (FINAL)" xfId="55666" xr:uid="{00000000-0005-0000-0000-000072D90000}"/>
    <cellStyle name="b_Gazelle DDM Jun-16-2003a" xfId="55667" xr:uid="{00000000-0005-0000-0000-000073D90000}"/>
    <cellStyle name="b_Gazelle DDM Jun-3-2003" xfId="55668" xr:uid="{00000000-0005-0000-0000-000074D90000}"/>
    <cellStyle name="b_Gazelle DDM May-15-2003" xfId="55669" xr:uid="{00000000-0005-0000-0000-000075D90000}"/>
    <cellStyle name="b_Snowball Model 012105" xfId="55670" xr:uid="{00000000-0005-0000-0000-000076D90000}"/>
    <cellStyle name="b_Snowball Model 012105_2005-07-13 Financials (3)" xfId="55671" xr:uid="{00000000-0005-0000-0000-000077D90000}"/>
    <cellStyle name="b_Snowball Model 012105_Theta DDM 071305" xfId="55672" xr:uid="{00000000-0005-0000-0000-000078D90000}"/>
    <cellStyle name="b_Snowball Model 012105_Tulip Model 020205" xfId="55673" xr:uid="{00000000-0005-0000-0000-000079D90000}"/>
    <cellStyle name="b_Snowball Model 012105_Tulip Model 020205 v4" xfId="55674" xr:uid="{00000000-0005-0000-0000-00007AD90000}"/>
    <cellStyle name="b_Sterling Model Apr-30-2003" xfId="55675" xr:uid="{00000000-0005-0000-0000-00007BD90000}"/>
    <cellStyle name="b_Sterling Model Apr-30-2003_2005-07-13 Financials (3)" xfId="55676" xr:uid="{00000000-0005-0000-0000-00007CD90000}"/>
    <cellStyle name="b_Sterling Model Apr-30-2003_Gazelle DDM Jul-9-2003 (FINAL Base Case)" xfId="55677" xr:uid="{00000000-0005-0000-0000-00007DD90000}"/>
    <cellStyle name="b_Sterling Model Apr-30-2003_Snowball Model 012105" xfId="55678" xr:uid="{00000000-0005-0000-0000-00007ED90000}"/>
    <cellStyle name="b_Sterling Model Apr-30-2003_Theta DDM 071305" xfId="55679" xr:uid="{00000000-0005-0000-0000-00007FD90000}"/>
    <cellStyle name="b_Sterling Model Apr-30-2003_Tulip Model 020205" xfId="55680" xr:uid="{00000000-0005-0000-0000-000080D90000}"/>
    <cellStyle name="b_Sterling Model Apr-30-2003_Tulip Model 020205 v4" xfId="55681" xr:uid="{00000000-0005-0000-0000-000081D90000}"/>
    <cellStyle name="b_Sterling Model Apr-30-2003_Universe DDM 110104 v3" xfId="55682" xr:uid="{00000000-0005-0000-0000-000082D90000}"/>
    <cellStyle name="b_Sterling Model Apr-30-2003_Universe DDM 111604 v4" xfId="55683" xr:uid="{00000000-0005-0000-0000-000083D90000}"/>
    <cellStyle name="b_Sterling Model Apr-30-2003_Universe DDM 113004 v1" xfId="55684" xr:uid="{00000000-0005-0000-0000-000084D90000}"/>
    <cellStyle name="b_Sterling Model Apr-30-2003_Universe DDM 120104 v1" xfId="55685" xr:uid="{00000000-0005-0000-0000-000085D90000}"/>
    <cellStyle name="b_Universe DDM 011005" xfId="55686" xr:uid="{00000000-0005-0000-0000-000086D90000}"/>
    <cellStyle name="b0" xfId="55687" xr:uid="{00000000-0005-0000-0000-000087D90000}"/>
    <cellStyle name="Bad 10" xfId="28967" xr:uid="{00000000-0005-0000-0000-000027710000}"/>
    <cellStyle name="Bad 2" xfId="2231" xr:uid="{00000000-0005-0000-0000-0000B7080000}"/>
    <cellStyle name="Bad 2 2" xfId="2232" xr:uid="{00000000-0005-0000-0000-0000B8080000}"/>
    <cellStyle name="Bad 2 3" xfId="2233" xr:uid="{00000000-0005-0000-0000-0000B9080000}"/>
    <cellStyle name="Bad 2 4" xfId="2234" xr:uid="{00000000-0005-0000-0000-0000BA080000}"/>
    <cellStyle name="Bad 2 5" xfId="2235" xr:uid="{00000000-0005-0000-0000-0000BB080000}"/>
    <cellStyle name="Bad 2 6" xfId="2236" xr:uid="{00000000-0005-0000-0000-0000BC080000}"/>
    <cellStyle name="Bad 2 7" xfId="2237" xr:uid="{00000000-0005-0000-0000-0000BD080000}"/>
    <cellStyle name="Bad 2 8" xfId="55688" xr:uid="{00000000-0005-0000-0000-000088D90000}"/>
    <cellStyle name="Bad 3" xfId="2238" xr:uid="{00000000-0005-0000-0000-0000BE080000}"/>
    <cellStyle name="Bad 3 2" xfId="29450" xr:uid="{00000000-0005-0000-0000-00000A730000}"/>
    <cellStyle name="Bad 4" xfId="2239" xr:uid="{00000000-0005-0000-0000-0000BF080000}"/>
    <cellStyle name="Bad 4 2" xfId="55689" xr:uid="{00000000-0005-0000-0000-000089D90000}"/>
    <cellStyle name="Bad 5" xfId="2240" xr:uid="{00000000-0005-0000-0000-0000C0080000}"/>
    <cellStyle name="Bad 5 2" xfId="55690" xr:uid="{00000000-0005-0000-0000-00008AD90000}"/>
    <cellStyle name="Bad 6" xfId="2241" xr:uid="{00000000-0005-0000-0000-0000C1080000}"/>
    <cellStyle name="Bad 6 2" xfId="55691" xr:uid="{00000000-0005-0000-0000-00008BD90000}"/>
    <cellStyle name="Bad 7" xfId="2242" xr:uid="{00000000-0005-0000-0000-0000C2080000}"/>
    <cellStyle name="Bad 8" xfId="2243" xr:uid="{00000000-0005-0000-0000-0000C3080000}"/>
    <cellStyle name="Bad 9" xfId="54627" xr:uid="{00000000-0005-0000-0000-000063D50000}"/>
    <cellStyle name="BKWmas" xfId="29451" xr:uid="{00000000-0005-0000-0000-00000B730000}"/>
    <cellStyle name="blue" xfId="55692" xr:uid="{00000000-0005-0000-0000-00008CD90000}"/>
    <cellStyle name="Body" xfId="2244" xr:uid="{00000000-0005-0000-0000-0000C4080000}"/>
    <cellStyle name="Body 2" xfId="55693" xr:uid="{00000000-0005-0000-0000-00008DD90000}"/>
    <cellStyle name="Bold/Border" xfId="55694" xr:uid="{00000000-0005-0000-0000-00008ED90000}"/>
    <cellStyle name="Border" xfId="29452" xr:uid="{00000000-0005-0000-0000-00000C730000}"/>
    <cellStyle name="Border 2" xfId="54628" xr:uid="{00000000-0005-0000-0000-000064D50000}"/>
    <cellStyle name="Borders" xfId="55695" xr:uid="{00000000-0005-0000-0000-00008FD90000}"/>
    <cellStyle name="bt" xfId="55696" xr:uid="{00000000-0005-0000-0000-000090D90000}"/>
    <cellStyle name="Bullet" xfId="55697" xr:uid="{00000000-0005-0000-0000-000091D90000}"/>
    <cellStyle name="b妰ð%Normal_Cht-Cum Real Opr Cf_pldt_guyan" xfId="29453" xr:uid="{00000000-0005-0000-0000-00000D730000}"/>
    <cellStyle name="c" xfId="55698" xr:uid="{00000000-0005-0000-0000-000092D90000}"/>
    <cellStyle name="C?AØ_¿?¾÷CoE² " xfId="29454" xr:uid="{00000000-0005-0000-0000-00000E730000}"/>
    <cellStyle name="c_2005-07-12 Theta Assessment of Competing Bidders" xfId="55699" xr:uid="{00000000-0005-0000-0000-000093D90000}"/>
    <cellStyle name="c_Comps" xfId="55700" xr:uid="{00000000-0005-0000-0000-000094D90000}"/>
    <cellStyle name="c_Comps_2005-07-13 Financials (3)" xfId="55701" xr:uid="{00000000-0005-0000-0000-000095D90000}"/>
    <cellStyle name="c_Comps_Gazelle DDM Jul-9-2003 (FINAL Base Case)" xfId="55702" xr:uid="{00000000-0005-0000-0000-000096D90000}"/>
    <cellStyle name="c_Comps_Snowball Model 012105" xfId="55703" xr:uid="{00000000-0005-0000-0000-000097D90000}"/>
    <cellStyle name="c_Comps_Snowball Model 012105_2005-07-13 Financials (3)" xfId="55704" xr:uid="{00000000-0005-0000-0000-000098D90000}"/>
    <cellStyle name="c_Comps_Snowball Model 012105_Theta DDM 071305" xfId="55705" xr:uid="{00000000-0005-0000-0000-000099D90000}"/>
    <cellStyle name="c_Comps_Snowball Model 012105_Tulip Model 020205" xfId="55706" xr:uid="{00000000-0005-0000-0000-00009AD90000}"/>
    <cellStyle name="c_Comps_Snowball Model 012105_Tulip Model 020205 v4" xfId="55707" xr:uid="{00000000-0005-0000-0000-00009BD90000}"/>
    <cellStyle name="c_Comps_Theta DDM 071305" xfId="55708" xr:uid="{00000000-0005-0000-0000-00009CD90000}"/>
    <cellStyle name="c_Comps_Tulip Model 020205" xfId="55709" xr:uid="{00000000-0005-0000-0000-00009DD90000}"/>
    <cellStyle name="c_Comps_Tulip Model 020205 v4" xfId="55710" xr:uid="{00000000-0005-0000-0000-00009ED90000}"/>
    <cellStyle name="c_Comps_Universe DDM 011005" xfId="55711" xr:uid="{00000000-0005-0000-0000-00009FD90000}"/>
    <cellStyle name="c_Comps_Universe DDM 110104 v3" xfId="55712" xr:uid="{00000000-0005-0000-0000-0000A0D90000}"/>
    <cellStyle name="c_Comps_Universe DDM 111604 v4" xfId="55713" xr:uid="{00000000-0005-0000-0000-0000A1D90000}"/>
    <cellStyle name="c_Comps_Universe DDM 113004 v1" xfId="55714" xr:uid="{00000000-0005-0000-0000-0000A2D90000}"/>
    <cellStyle name="c_Comps_Universe DDM 120104 v1" xfId="55715" xr:uid="{00000000-0005-0000-0000-0000A3D90000}"/>
    <cellStyle name="c_Factset" xfId="55716" xr:uid="{00000000-0005-0000-0000-0000A4D90000}"/>
    <cellStyle name="c_Factset (2)" xfId="55717" xr:uid="{00000000-0005-0000-0000-0000A5D90000}"/>
    <cellStyle name="c_Factset (2)_2005-07-13 Financials (3)" xfId="55718" xr:uid="{00000000-0005-0000-0000-0000A6D90000}"/>
    <cellStyle name="c_Factset (2)_Gazelle DDM Jul-9-2003 (FINAL Base Case)" xfId="55719" xr:uid="{00000000-0005-0000-0000-0000A7D90000}"/>
    <cellStyle name="c_Factset (2)_Snowball Model 012105" xfId="55720" xr:uid="{00000000-0005-0000-0000-0000A8D90000}"/>
    <cellStyle name="c_Factset (2)_Snowball Model 012105_2005-07-13 Financials (3)" xfId="55721" xr:uid="{00000000-0005-0000-0000-0000A9D90000}"/>
    <cellStyle name="c_Factset (2)_Snowball Model 012105_Theta DDM 071305" xfId="55722" xr:uid="{00000000-0005-0000-0000-0000AAD90000}"/>
    <cellStyle name="c_Factset (2)_Snowball Model 012105_Tulip Model 020205" xfId="55723" xr:uid="{00000000-0005-0000-0000-0000ABD90000}"/>
    <cellStyle name="c_Factset (2)_Snowball Model 012105_Tulip Model 020205 v4" xfId="55724" xr:uid="{00000000-0005-0000-0000-0000ACD90000}"/>
    <cellStyle name="c_Factset (2)_Theta DDM 071305" xfId="55725" xr:uid="{00000000-0005-0000-0000-0000ADD90000}"/>
    <cellStyle name="c_Factset (2)_Tulip Model 020205" xfId="55726" xr:uid="{00000000-0005-0000-0000-0000AED90000}"/>
    <cellStyle name="c_Factset (2)_Tulip Model 020205 v4" xfId="55727" xr:uid="{00000000-0005-0000-0000-0000AFD90000}"/>
    <cellStyle name="c_Factset (2)_Universe DDM 011005" xfId="55728" xr:uid="{00000000-0005-0000-0000-0000B0D90000}"/>
    <cellStyle name="c_Factset (2)_Universe DDM 110104 v3" xfId="55729" xr:uid="{00000000-0005-0000-0000-0000B1D90000}"/>
    <cellStyle name="c_Factset (2)_Universe DDM 111604 v4" xfId="55730" xr:uid="{00000000-0005-0000-0000-0000B2D90000}"/>
    <cellStyle name="c_Factset (2)_Universe DDM 113004 v1" xfId="55731" xr:uid="{00000000-0005-0000-0000-0000B3D90000}"/>
    <cellStyle name="c_Factset (2)_Universe DDM 120104 v1" xfId="55732" xr:uid="{00000000-0005-0000-0000-0000B4D90000}"/>
    <cellStyle name="c_Factset_2005-07-13 Financials (3)" xfId="55733" xr:uid="{00000000-0005-0000-0000-0000B5D90000}"/>
    <cellStyle name="c_Factset_Gazelle DDM Jul-9-2003 (FINAL Base Case)" xfId="55734" xr:uid="{00000000-0005-0000-0000-0000B6D90000}"/>
    <cellStyle name="c_Factset_Snowball Model 012105" xfId="55735" xr:uid="{00000000-0005-0000-0000-0000B7D90000}"/>
    <cellStyle name="c_Factset_Snowball Model 012105_2005-07-13 Financials (3)" xfId="55736" xr:uid="{00000000-0005-0000-0000-0000B8D90000}"/>
    <cellStyle name="c_Factset_Snowball Model 012105_Theta DDM 071305" xfId="55737" xr:uid="{00000000-0005-0000-0000-0000B9D90000}"/>
    <cellStyle name="c_Factset_Snowball Model 012105_Tulip Model 020205" xfId="55738" xr:uid="{00000000-0005-0000-0000-0000BAD90000}"/>
    <cellStyle name="c_Factset_Snowball Model 012105_Tulip Model 020205 v4" xfId="55739" xr:uid="{00000000-0005-0000-0000-0000BBD90000}"/>
    <cellStyle name="c_Factset_Theta DDM 071305" xfId="55740" xr:uid="{00000000-0005-0000-0000-0000BCD90000}"/>
    <cellStyle name="c_Factset_Tulip Model 020205" xfId="55741" xr:uid="{00000000-0005-0000-0000-0000BDD90000}"/>
    <cellStyle name="c_Factset_Tulip Model 020205 v4" xfId="55742" xr:uid="{00000000-0005-0000-0000-0000BED90000}"/>
    <cellStyle name="c_Factset_Universe DDM 011005" xfId="55743" xr:uid="{00000000-0005-0000-0000-0000BFD90000}"/>
    <cellStyle name="c_Factset_Universe DDM 110104 v3" xfId="55744" xr:uid="{00000000-0005-0000-0000-0000C0D90000}"/>
    <cellStyle name="c_Factset_Universe DDM 111604 v4" xfId="55745" xr:uid="{00000000-0005-0000-0000-0000C1D90000}"/>
    <cellStyle name="c_Factset_Universe DDM 113004 v1" xfId="55746" xr:uid="{00000000-0005-0000-0000-0000C2D90000}"/>
    <cellStyle name="c_Factset_Universe DDM 120104 v1" xfId="55747" xr:uid="{00000000-0005-0000-0000-0000C3D90000}"/>
    <cellStyle name="c_Gazelle DDM Jul-2-2003 (FINAL)" xfId="55748" xr:uid="{00000000-0005-0000-0000-0000C4D90000}"/>
    <cellStyle name="c_Gazelle DDM Jun-16-2003a" xfId="55749" xr:uid="{00000000-0005-0000-0000-0000C5D90000}"/>
    <cellStyle name="c_Gazelle DDM Jun-3-2003" xfId="55750" xr:uid="{00000000-0005-0000-0000-0000C6D90000}"/>
    <cellStyle name="c_Gazelle DDM May-15-2003" xfId="55751" xr:uid="{00000000-0005-0000-0000-0000C7D90000}"/>
    <cellStyle name="c_Graph" xfId="55752" xr:uid="{00000000-0005-0000-0000-0000C8D90000}"/>
    <cellStyle name="c_Graph_2005-07-13 Financials (3)" xfId="55753" xr:uid="{00000000-0005-0000-0000-0000C9D90000}"/>
    <cellStyle name="c_Graph_Gazelle DDM Jul-9-2003 (FINAL Base Case)" xfId="55754" xr:uid="{00000000-0005-0000-0000-0000CAD90000}"/>
    <cellStyle name="c_Graph_Snowball Model 012105" xfId="55755" xr:uid="{00000000-0005-0000-0000-0000CBD90000}"/>
    <cellStyle name="c_Graph_Snowball Model 012105_2005-07-13 Financials (3)" xfId="55756" xr:uid="{00000000-0005-0000-0000-0000CCD90000}"/>
    <cellStyle name="c_Graph_Snowball Model 012105_Theta DDM 071305" xfId="55757" xr:uid="{00000000-0005-0000-0000-0000CDD90000}"/>
    <cellStyle name="c_Graph_Snowball Model 012105_Tulip Model 020205" xfId="55758" xr:uid="{00000000-0005-0000-0000-0000CED90000}"/>
    <cellStyle name="c_Graph_Snowball Model 012105_Tulip Model 020205 v4" xfId="55759" xr:uid="{00000000-0005-0000-0000-0000CFD90000}"/>
    <cellStyle name="c_Graph_Theta DDM 071305" xfId="55760" xr:uid="{00000000-0005-0000-0000-0000D0D90000}"/>
    <cellStyle name="c_Graph_Tulip Model 020205" xfId="55761" xr:uid="{00000000-0005-0000-0000-0000D1D90000}"/>
    <cellStyle name="c_Graph_Tulip Model 020205 v4" xfId="55762" xr:uid="{00000000-0005-0000-0000-0000D2D90000}"/>
    <cellStyle name="c_Graph_Universe DDM 011005" xfId="55763" xr:uid="{00000000-0005-0000-0000-0000D3D90000}"/>
    <cellStyle name="c_Graph_Universe DDM 110104 v3" xfId="55764" xr:uid="{00000000-0005-0000-0000-0000D4D90000}"/>
    <cellStyle name="c_Graph_Universe DDM 111604 v4" xfId="55765" xr:uid="{00000000-0005-0000-0000-0000D5D90000}"/>
    <cellStyle name="c_Graph_Universe DDM 113004 v1" xfId="55766" xr:uid="{00000000-0005-0000-0000-0000D6D90000}"/>
    <cellStyle name="c_Graph_Universe DDM 120104 v1" xfId="55767" xr:uid="{00000000-0005-0000-0000-0000D7D90000}"/>
    <cellStyle name="c_Snowball Model 012105" xfId="55768" xr:uid="{00000000-0005-0000-0000-0000D8D90000}"/>
    <cellStyle name="c_Sterling Model Apr-30-2003" xfId="55769" xr:uid="{00000000-0005-0000-0000-0000D9D90000}"/>
    <cellStyle name="c_Universe DDM 011005" xfId="55770" xr:uid="{00000000-0005-0000-0000-0000DAD90000}"/>
    <cellStyle name="Ç¥ÁØ_´çÃÊ±¸ÀÔ»ý»ê" xfId="29455" xr:uid="{00000000-0005-0000-0000-00000F730000}"/>
    <cellStyle name="C￥AØ_¿μ¾÷CoE² " xfId="29456" xr:uid="{00000000-0005-0000-0000-000010730000}"/>
    <cellStyle name="ca" xfId="55771" xr:uid="{00000000-0005-0000-0000-0000DBD90000}"/>
    <cellStyle name="Calc Currency (0)" xfId="2245" xr:uid="{00000000-0005-0000-0000-0000C5080000}"/>
    <cellStyle name="Calc Currency (0) 2" xfId="29457" xr:uid="{00000000-0005-0000-0000-000011730000}"/>
    <cellStyle name="Calc Currency (0) 3" xfId="29458" xr:uid="{00000000-0005-0000-0000-000012730000}"/>
    <cellStyle name="Calc Currency (2)" xfId="2246" xr:uid="{00000000-0005-0000-0000-0000C6080000}"/>
    <cellStyle name="Calc Currency (2) 2" xfId="54732" xr:uid="{00000000-0005-0000-0000-0000CCD50000}"/>
    <cellStyle name="Calc Currency (2) 3" xfId="54733" xr:uid="{00000000-0005-0000-0000-0000CDD50000}"/>
    <cellStyle name="Calc Percent (0)" xfId="2247" xr:uid="{00000000-0005-0000-0000-0000C7080000}"/>
    <cellStyle name="Calc Percent (0) 2" xfId="54734" xr:uid="{00000000-0005-0000-0000-0000CED50000}"/>
    <cellStyle name="Calc Percent (0) 3" xfId="54735" xr:uid="{00000000-0005-0000-0000-0000CFD50000}"/>
    <cellStyle name="Calc Percent (1)" xfId="2248" xr:uid="{00000000-0005-0000-0000-0000C8080000}"/>
    <cellStyle name="Calc Percent (1) 2" xfId="54736" xr:uid="{00000000-0005-0000-0000-0000D0D50000}"/>
    <cellStyle name="Calc Percent (1) 3" xfId="54737" xr:uid="{00000000-0005-0000-0000-0000D1D50000}"/>
    <cellStyle name="Calc Percent (2)" xfId="2249" xr:uid="{00000000-0005-0000-0000-0000C9080000}"/>
    <cellStyle name="Calc Percent (2) 2" xfId="54738" xr:uid="{00000000-0005-0000-0000-0000D2D50000}"/>
    <cellStyle name="Calc Percent (2) 3" xfId="54739" xr:uid="{00000000-0005-0000-0000-0000D3D50000}"/>
    <cellStyle name="Calc Units (0)" xfId="2250" xr:uid="{00000000-0005-0000-0000-0000CA080000}"/>
    <cellStyle name="Calc Units (1)" xfId="2251" xr:uid="{00000000-0005-0000-0000-0000CB080000}"/>
    <cellStyle name="Calc Units (1) 2" xfId="54740" xr:uid="{00000000-0005-0000-0000-0000D4D50000}"/>
    <cellStyle name="Calc Units (1) 3" xfId="54741" xr:uid="{00000000-0005-0000-0000-0000D5D50000}"/>
    <cellStyle name="Calc Units (2)" xfId="2252" xr:uid="{00000000-0005-0000-0000-0000CC080000}"/>
    <cellStyle name="Calc Units (2) 2" xfId="54742" xr:uid="{00000000-0005-0000-0000-0000D6D50000}"/>
    <cellStyle name="Calc Units (2) 3" xfId="54743" xr:uid="{00000000-0005-0000-0000-0000D7D50000}"/>
    <cellStyle name="Calculation 10" xfId="28983" xr:uid="{00000000-0005-0000-0000-000037710000}"/>
    <cellStyle name="Calculation 2" xfId="2253" xr:uid="{00000000-0005-0000-0000-0000CD080000}"/>
    <cellStyle name="Calculation 2 2" xfId="2254" xr:uid="{00000000-0005-0000-0000-0000CE080000}"/>
    <cellStyle name="Calculation 2 3" xfId="2255" xr:uid="{00000000-0005-0000-0000-0000CF080000}"/>
    <cellStyle name="Calculation 2 4" xfId="2256" xr:uid="{00000000-0005-0000-0000-0000D0080000}"/>
    <cellStyle name="Calculation 2 5" xfId="2257" xr:uid="{00000000-0005-0000-0000-0000D1080000}"/>
    <cellStyle name="Calculation 2 6" xfId="2258" xr:uid="{00000000-0005-0000-0000-0000D2080000}"/>
    <cellStyle name="Calculation 2 7" xfId="2259" xr:uid="{00000000-0005-0000-0000-0000D3080000}"/>
    <cellStyle name="Calculation 2 8" xfId="55772" xr:uid="{00000000-0005-0000-0000-0000DCD90000}"/>
    <cellStyle name="Calculation 2 9" xfId="55773" xr:uid="{00000000-0005-0000-0000-0000DDD90000}"/>
    <cellStyle name="Calculation 3" xfId="2260" xr:uid="{00000000-0005-0000-0000-0000D4080000}"/>
    <cellStyle name="Calculation 3 2" xfId="29459" xr:uid="{00000000-0005-0000-0000-000013730000}"/>
    <cellStyle name="Calculation 3 3" xfId="55774" xr:uid="{00000000-0005-0000-0000-0000DED90000}"/>
    <cellStyle name="Calculation 4" xfId="2261" xr:uid="{00000000-0005-0000-0000-0000D5080000}"/>
    <cellStyle name="Calculation 4 2" xfId="55775" xr:uid="{00000000-0005-0000-0000-0000DFD90000}"/>
    <cellStyle name="Calculation 5" xfId="2262" xr:uid="{00000000-0005-0000-0000-0000D6080000}"/>
    <cellStyle name="Calculation 5 2" xfId="55776" xr:uid="{00000000-0005-0000-0000-0000E0D90000}"/>
    <cellStyle name="Calculation 6" xfId="2263" xr:uid="{00000000-0005-0000-0000-0000D7080000}"/>
    <cellStyle name="Calculation 6 2" xfId="55777" xr:uid="{00000000-0005-0000-0000-0000E1D90000}"/>
    <cellStyle name="Calculation 7" xfId="2264" xr:uid="{00000000-0005-0000-0000-0000D8080000}"/>
    <cellStyle name="Calculation 8" xfId="2265" xr:uid="{00000000-0005-0000-0000-0000D9080000}"/>
    <cellStyle name="Calculation 9" xfId="54629" xr:uid="{00000000-0005-0000-0000-000065D50000}"/>
    <cellStyle name="Calculation 9 2" xfId="55778" xr:uid="{00000000-0005-0000-0000-0000E2D90000}"/>
    <cellStyle name="Calculation 9 3" xfId="55779" xr:uid="{00000000-0005-0000-0000-0000E3D90000}"/>
    <cellStyle name="category" xfId="2266" xr:uid="{00000000-0005-0000-0000-0000DA080000}"/>
    <cellStyle name="category 2" xfId="2267" xr:uid="{00000000-0005-0000-0000-0000DB080000}"/>
    <cellStyle name="category 3" xfId="29460" xr:uid="{00000000-0005-0000-0000-000014730000}"/>
    <cellStyle name="Change A&amp;ll" xfId="29461" xr:uid="{00000000-0005-0000-0000-000015730000}"/>
    <cellStyle name="Change A&amp;ll 11" xfId="57087" xr:uid="{00000000-0005-0000-0000-0000FFDE0000}"/>
    <cellStyle name="Change A&amp;ll 2" xfId="54630" xr:uid="{00000000-0005-0000-0000-000066D50000}"/>
    <cellStyle name="Change A&amp;ll 3" xfId="57078" xr:uid="{00000000-0005-0000-0000-0000F6DE0000}"/>
    <cellStyle name="Change A&amp;ll 6 2 2" xfId="57080" xr:uid="{00000000-0005-0000-0000-0000F8DE0000}"/>
    <cellStyle name="Check Cell 10" xfId="28813" xr:uid="{00000000-0005-0000-0000-00008D700000}"/>
    <cellStyle name="Check Cell 2" xfId="2268" xr:uid="{00000000-0005-0000-0000-0000DC080000}"/>
    <cellStyle name="Check Cell 2 2" xfId="2269" xr:uid="{00000000-0005-0000-0000-0000DD080000}"/>
    <cellStyle name="Check Cell 2 3" xfId="2270" xr:uid="{00000000-0005-0000-0000-0000DE080000}"/>
    <cellStyle name="Check Cell 2 4" xfId="2271" xr:uid="{00000000-0005-0000-0000-0000DF080000}"/>
    <cellStyle name="Check Cell 2 5" xfId="2272" xr:uid="{00000000-0005-0000-0000-0000E0080000}"/>
    <cellStyle name="Check Cell 2 6" xfId="2273" xr:uid="{00000000-0005-0000-0000-0000E1080000}"/>
    <cellStyle name="Check Cell 2 7" xfId="2274" xr:uid="{00000000-0005-0000-0000-0000E2080000}"/>
    <cellStyle name="Check Cell 2 8" xfId="55780" xr:uid="{00000000-0005-0000-0000-0000E4D90000}"/>
    <cellStyle name="Check Cell 3" xfId="2275" xr:uid="{00000000-0005-0000-0000-0000E3080000}"/>
    <cellStyle name="Check Cell 3 2" xfId="29462" xr:uid="{00000000-0005-0000-0000-000016730000}"/>
    <cellStyle name="Check Cell 4" xfId="2276" xr:uid="{00000000-0005-0000-0000-0000E4080000}"/>
    <cellStyle name="Check Cell 4 2" xfId="55781" xr:uid="{00000000-0005-0000-0000-0000E5D90000}"/>
    <cellStyle name="Check Cell 5" xfId="2277" xr:uid="{00000000-0005-0000-0000-0000E5080000}"/>
    <cellStyle name="Check Cell 5 2" xfId="55782" xr:uid="{00000000-0005-0000-0000-0000E6D90000}"/>
    <cellStyle name="Check Cell 6" xfId="2278" xr:uid="{00000000-0005-0000-0000-0000E6080000}"/>
    <cellStyle name="Check Cell 6 2" xfId="55783" xr:uid="{00000000-0005-0000-0000-0000E7D90000}"/>
    <cellStyle name="Check Cell 7" xfId="2279" xr:uid="{00000000-0005-0000-0000-0000E7080000}"/>
    <cellStyle name="Check Cell 8" xfId="2280" xr:uid="{00000000-0005-0000-0000-0000E8080000}"/>
    <cellStyle name="Check Cell 9" xfId="54631" xr:uid="{00000000-0005-0000-0000-000067D50000}"/>
    <cellStyle name="CHUONG" xfId="29463" xr:uid="{00000000-0005-0000-0000-000017730000}"/>
    <cellStyle name="co" xfId="55784" xr:uid="{00000000-0005-0000-0000-0000E8D90000}"/>
    <cellStyle name="co]" xfId="55785" xr:uid="{00000000-0005-0000-0000-0000E9D90000}"/>
    <cellStyle name="Coima [0]_laroux_2_pldt_2" xfId="29464" xr:uid="{00000000-0005-0000-0000-000018730000}"/>
    <cellStyle name="comic" xfId="2281" xr:uid="{00000000-0005-0000-0000-0000E9080000}"/>
    <cellStyle name="Comma" xfId="1" builtinId="3"/>
    <cellStyle name="Comma  - Style1" xfId="2282" xr:uid="{00000000-0005-0000-0000-0000EA080000}"/>
    <cellStyle name="Comma  - Style1 2" xfId="29465" xr:uid="{00000000-0005-0000-0000-000019730000}"/>
    <cellStyle name="Comma  - Style1 3" xfId="29466" xr:uid="{00000000-0005-0000-0000-00001A730000}"/>
    <cellStyle name="Comma  - Style1 4" xfId="29467" xr:uid="{00000000-0005-0000-0000-00001B730000}"/>
    <cellStyle name="Comma  - Style2" xfId="2283" xr:uid="{00000000-0005-0000-0000-0000EB080000}"/>
    <cellStyle name="Comma  - Style2 2" xfId="29468" xr:uid="{00000000-0005-0000-0000-00001C730000}"/>
    <cellStyle name="Comma  - Style2 3" xfId="29469" xr:uid="{00000000-0005-0000-0000-00001D730000}"/>
    <cellStyle name="Comma  - Style2 4" xfId="29470" xr:uid="{00000000-0005-0000-0000-00001E730000}"/>
    <cellStyle name="Comma  - Style3" xfId="2284" xr:uid="{00000000-0005-0000-0000-0000EC080000}"/>
    <cellStyle name="Comma  - Style3 2" xfId="29471" xr:uid="{00000000-0005-0000-0000-00001F730000}"/>
    <cellStyle name="Comma  - Style3 3" xfId="29472" xr:uid="{00000000-0005-0000-0000-000020730000}"/>
    <cellStyle name="Comma  - Style3 4" xfId="29473" xr:uid="{00000000-0005-0000-0000-000021730000}"/>
    <cellStyle name="Comma  - Style4" xfId="2285" xr:uid="{00000000-0005-0000-0000-0000ED080000}"/>
    <cellStyle name="Comma  - Style4 2" xfId="29474" xr:uid="{00000000-0005-0000-0000-000022730000}"/>
    <cellStyle name="Comma  - Style4 3" xfId="29475" xr:uid="{00000000-0005-0000-0000-000023730000}"/>
    <cellStyle name="Comma  - Style4 4" xfId="29476" xr:uid="{00000000-0005-0000-0000-000024730000}"/>
    <cellStyle name="Comma  - Style5" xfId="2286" xr:uid="{00000000-0005-0000-0000-0000EE080000}"/>
    <cellStyle name="Comma  - Style5 2" xfId="29477" xr:uid="{00000000-0005-0000-0000-000025730000}"/>
    <cellStyle name="Comma  - Style5 3" xfId="29478" xr:uid="{00000000-0005-0000-0000-000026730000}"/>
    <cellStyle name="Comma  - Style5 4" xfId="29479" xr:uid="{00000000-0005-0000-0000-000027730000}"/>
    <cellStyle name="Comma  - Style6" xfId="2287" xr:uid="{00000000-0005-0000-0000-0000EF080000}"/>
    <cellStyle name="Comma  - Style6 2" xfId="29480" xr:uid="{00000000-0005-0000-0000-000028730000}"/>
    <cellStyle name="Comma  - Style6 3" xfId="29481" xr:uid="{00000000-0005-0000-0000-000029730000}"/>
    <cellStyle name="Comma  - Style6 4" xfId="29482" xr:uid="{00000000-0005-0000-0000-00002A730000}"/>
    <cellStyle name="Comma  - Style7" xfId="2288" xr:uid="{00000000-0005-0000-0000-0000F0080000}"/>
    <cellStyle name="Comma  - Style7 2" xfId="29483" xr:uid="{00000000-0005-0000-0000-00002B730000}"/>
    <cellStyle name="Comma  - Style7 3" xfId="29484" xr:uid="{00000000-0005-0000-0000-00002C730000}"/>
    <cellStyle name="Comma  - Style7 4" xfId="29485" xr:uid="{00000000-0005-0000-0000-00002D730000}"/>
    <cellStyle name="Comma  - Style8" xfId="2289" xr:uid="{00000000-0005-0000-0000-0000F1080000}"/>
    <cellStyle name="Comma  - Style8 2" xfId="29486" xr:uid="{00000000-0005-0000-0000-00002E730000}"/>
    <cellStyle name="Comma  - Style8 3" xfId="29487" xr:uid="{00000000-0005-0000-0000-00002F730000}"/>
    <cellStyle name="Comma  - Style8 4" xfId="29488" xr:uid="{00000000-0005-0000-0000-000030730000}"/>
    <cellStyle name="Comma (0.0)" xfId="2290" xr:uid="{00000000-0005-0000-0000-0000F2080000}"/>
    <cellStyle name="Comma (0.0) 2" xfId="29489" xr:uid="{00000000-0005-0000-0000-000031730000}"/>
    <cellStyle name="Comma (0.0) 3" xfId="29490" xr:uid="{00000000-0005-0000-0000-000032730000}"/>
    <cellStyle name="Comma (0.00)" xfId="2291" xr:uid="{00000000-0005-0000-0000-0000F3080000}"/>
    <cellStyle name="Comma (0.00) 2" xfId="29491" xr:uid="{00000000-0005-0000-0000-000033730000}"/>
    <cellStyle name="Comma (0.00) 3" xfId="29492" xr:uid="{00000000-0005-0000-0000-000034730000}"/>
    <cellStyle name="Comma (hidden)" xfId="2292" xr:uid="{00000000-0005-0000-0000-0000F4080000}"/>
    <cellStyle name="Comma (hidden) 2" xfId="2293" xr:uid="{00000000-0005-0000-0000-0000F5080000}"/>
    <cellStyle name="Comma (hidden) 3" xfId="54744" xr:uid="{00000000-0005-0000-0000-0000D8D50000}"/>
    <cellStyle name="Comma (index)" xfId="2294" xr:uid="{00000000-0005-0000-0000-0000F6080000}"/>
    <cellStyle name="Comma (index) 2" xfId="2295" xr:uid="{00000000-0005-0000-0000-0000F7080000}"/>
    <cellStyle name="Comma (index) 3" xfId="54745" xr:uid="{00000000-0005-0000-0000-0000D9D50000}"/>
    <cellStyle name="Comma [0] 10" xfId="56917" xr:uid="{00000000-0005-0000-0000-000055DE0000}"/>
    <cellStyle name="Comma [0] 11" xfId="57184" xr:uid="{00000000-0005-0000-0000-000060DF0000}"/>
    <cellStyle name="Comma [0] 2" xfId="2296" xr:uid="{00000000-0005-0000-0000-0000F8080000}"/>
    <cellStyle name="Comma [0] 2 2" xfId="2297" xr:uid="{00000000-0005-0000-0000-0000F9080000}"/>
    <cellStyle name="Comma [0] 2 3" xfId="2298" xr:uid="{00000000-0005-0000-0000-0000FA080000}"/>
    <cellStyle name="Comma [0] 2 4" xfId="55786" xr:uid="{00000000-0005-0000-0000-0000EAD90000}"/>
    <cellStyle name="Comma [0] 3" xfId="2299" xr:uid="{00000000-0005-0000-0000-0000FB080000}"/>
    <cellStyle name="Comma [0] 3 2" xfId="2300" xr:uid="{00000000-0005-0000-0000-0000FC080000}"/>
    <cellStyle name="Comma [0] 4" xfId="2301" xr:uid="{00000000-0005-0000-0000-0000FD080000}"/>
    <cellStyle name="Comma [0] 5" xfId="2302" xr:uid="{00000000-0005-0000-0000-0000FE080000}"/>
    <cellStyle name="Comma [0] 6" xfId="2303" xr:uid="{00000000-0005-0000-0000-0000FF080000}"/>
    <cellStyle name="Comma [0] 7" xfId="2304" xr:uid="{00000000-0005-0000-0000-000000090000}"/>
    <cellStyle name="Comma [0] 8" xfId="2305" xr:uid="{00000000-0005-0000-0000-000001090000}"/>
    <cellStyle name="Comma [0] 9" xfId="2306" xr:uid="{00000000-0005-0000-0000-000002090000}"/>
    <cellStyle name="Comma [00]" xfId="2307" xr:uid="{00000000-0005-0000-0000-000003090000}"/>
    <cellStyle name="Comma [1]" xfId="29135" xr:uid="{00000000-0005-0000-0000-0000CF710000}"/>
    <cellStyle name="Comma [1] 2" xfId="54746" xr:uid="{00000000-0005-0000-0000-0000DAD50000}"/>
    <cellStyle name="Comma [1] 3" xfId="54747" xr:uid="{00000000-0005-0000-0000-0000DBD50000}"/>
    <cellStyle name="Comma 10" xfId="2308" xr:uid="{00000000-0005-0000-0000-000004090000}"/>
    <cellStyle name="Comma 10 2" xfId="2309" xr:uid="{00000000-0005-0000-0000-000005090000}"/>
    <cellStyle name="Comma 10 2 2" xfId="29493" xr:uid="{00000000-0005-0000-0000-000035730000}"/>
    <cellStyle name="Comma 10 2 3" xfId="54748" xr:uid="{00000000-0005-0000-0000-0000DCD50000}"/>
    <cellStyle name="Comma 10 3" xfId="2310" xr:uid="{00000000-0005-0000-0000-000006090000}"/>
    <cellStyle name="Comma 10 3 2" xfId="29494" xr:uid="{00000000-0005-0000-0000-000036730000}"/>
    <cellStyle name="Comma 10 4" xfId="29495" xr:uid="{00000000-0005-0000-0000-000037730000}"/>
    <cellStyle name="Comma 10 5" xfId="57105" xr:uid="{00000000-0005-0000-0000-000011DF0000}"/>
    <cellStyle name="Comma 10_Back Up บันได Precast(ST-1,ST-2)" xfId="56916" xr:uid="{00000000-0005-0000-0000-000054DE0000}"/>
    <cellStyle name="Comma 100" xfId="2311" xr:uid="{00000000-0005-0000-0000-000007090000}"/>
    <cellStyle name="Comma 100 2" xfId="2312" xr:uid="{00000000-0005-0000-0000-000008090000}"/>
    <cellStyle name="Comma 100 2 2" xfId="2313" xr:uid="{00000000-0005-0000-0000-000009090000}"/>
    <cellStyle name="Comma 100 3" xfId="2314" xr:uid="{00000000-0005-0000-0000-00000A090000}"/>
    <cellStyle name="Comma 101" xfId="2315" xr:uid="{00000000-0005-0000-0000-00000B090000}"/>
    <cellStyle name="Comma 101 2" xfId="2316" xr:uid="{00000000-0005-0000-0000-00000C090000}"/>
    <cellStyle name="Comma 101 2 2" xfId="2317" xr:uid="{00000000-0005-0000-0000-00000D090000}"/>
    <cellStyle name="Comma 101 3" xfId="2318" xr:uid="{00000000-0005-0000-0000-00000E090000}"/>
    <cellStyle name="Comma 102" xfId="2319" xr:uid="{00000000-0005-0000-0000-00000F090000}"/>
    <cellStyle name="Comma 102 2" xfId="29234" xr:uid="{00000000-0005-0000-0000-000032720000}"/>
    <cellStyle name="Comma 102 2 2" xfId="55787" xr:uid="{00000000-0005-0000-0000-0000EBD90000}"/>
    <cellStyle name="Comma 102 3" xfId="32717" xr:uid="{00000000-0005-0000-0000-0000CD7F0000}"/>
    <cellStyle name="Comma 102 3 2" xfId="55788" xr:uid="{00000000-0005-0000-0000-0000ECD90000}"/>
    <cellStyle name="Comma 102 4" xfId="55789" xr:uid="{00000000-0005-0000-0000-0000EDD90000}"/>
    <cellStyle name="Comma 103" xfId="2320" xr:uid="{00000000-0005-0000-0000-000010090000}"/>
    <cellStyle name="Comma 103 2" xfId="2321" xr:uid="{00000000-0005-0000-0000-000011090000}"/>
    <cellStyle name="Comma 103 2 2" xfId="2322" xr:uid="{00000000-0005-0000-0000-000012090000}"/>
    <cellStyle name="Comma 103 2 2 2" xfId="2323" xr:uid="{00000000-0005-0000-0000-000013090000}"/>
    <cellStyle name="Comma 103 2 2 2 2" xfId="32718" xr:uid="{00000000-0005-0000-0000-0000CE7F0000}"/>
    <cellStyle name="Comma 103 2 2 3" xfId="32719" xr:uid="{00000000-0005-0000-0000-0000CF7F0000}"/>
    <cellStyle name="Comma 103 2 3" xfId="2324" xr:uid="{00000000-0005-0000-0000-000014090000}"/>
    <cellStyle name="Comma 103 2 3 2" xfId="32720" xr:uid="{00000000-0005-0000-0000-0000D07F0000}"/>
    <cellStyle name="Comma 103 2 4" xfId="32721" xr:uid="{00000000-0005-0000-0000-0000D17F0000}"/>
    <cellStyle name="Comma 103 3" xfId="2325" xr:uid="{00000000-0005-0000-0000-000015090000}"/>
    <cellStyle name="Comma 103 3 2" xfId="2326" xr:uid="{00000000-0005-0000-0000-000016090000}"/>
    <cellStyle name="Comma 103 3 2 2" xfId="32722" xr:uid="{00000000-0005-0000-0000-0000D27F0000}"/>
    <cellStyle name="Comma 103 3 3" xfId="32723" xr:uid="{00000000-0005-0000-0000-0000D37F0000}"/>
    <cellStyle name="Comma 103 4" xfId="2327" xr:uid="{00000000-0005-0000-0000-000017090000}"/>
    <cellStyle name="Comma 103 4 2" xfId="32724" xr:uid="{00000000-0005-0000-0000-0000D47F0000}"/>
    <cellStyle name="Comma 103 5" xfId="29496" xr:uid="{00000000-0005-0000-0000-000038730000}"/>
    <cellStyle name="Comma 103 6" xfId="55790" xr:uid="{00000000-0005-0000-0000-0000EED90000}"/>
    <cellStyle name="Comma 104" xfId="8" xr:uid="{00000000-0005-0000-0000-000008000000}"/>
    <cellStyle name="Comma 104 10" xfId="55791" xr:uid="{00000000-0005-0000-0000-0000EFD90000}"/>
    <cellStyle name="Comma 104 11" xfId="55792" xr:uid="{00000000-0005-0000-0000-0000F0D90000}"/>
    <cellStyle name="Comma 104 12" xfId="55793" xr:uid="{00000000-0005-0000-0000-0000F1D90000}"/>
    <cellStyle name="Comma 104 13" xfId="55794" xr:uid="{00000000-0005-0000-0000-0000F2D90000}"/>
    <cellStyle name="Comma 104 14" xfId="55795" xr:uid="{00000000-0005-0000-0000-0000F3D90000}"/>
    <cellStyle name="Comma 104 15" xfId="55796" xr:uid="{00000000-0005-0000-0000-0000F4D90000}"/>
    <cellStyle name="Comma 104 15 2" xfId="55797" xr:uid="{00000000-0005-0000-0000-0000F5D90000}"/>
    <cellStyle name="Comma 104 16" xfId="55798" xr:uid="{00000000-0005-0000-0000-0000F6D90000}"/>
    <cellStyle name="Comma 104 17" xfId="55799" xr:uid="{00000000-0005-0000-0000-0000F7D90000}"/>
    <cellStyle name="Comma 104 18" xfId="55800" xr:uid="{00000000-0005-0000-0000-0000F8D90000}"/>
    <cellStyle name="Comma 104 19" xfId="55801" xr:uid="{00000000-0005-0000-0000-0000F9D90000}"/>
    <cellStyle name="Comma 104 2" xfId="2328" xr:uid="{00000000-0005-0000-0000-000018090000}"/>
    <cellStyle name="Comma 104 2 2" xfId="55802" xr:uid="{00000000-0005-0000-0000-0000FAD90000}"/>
    <cellStyle name="Comma 104 20" xfId="55803" xr:uid="{00000000-0005-0000-0000-0000FBD90000}"/>
    <cellStyle name="Comma 104 21" xfId="55804" xr:uid="{00000000-0005-0000-0000-0000FCD90000}"/>
    <cellStyle name="Comma 104 22" xfId="55805" xr:uid="{00000000-0005-0000-0000-0000FDD90000}"/>
    <cellStyle name="Comma 104 23" xfId="55806" xr:uid="{00000000-0005-0000-0000-0000FED90000}"/>
    <cellStyle name="Comma 104 3" xfId="29136" xr:uid="{00000000-0005-0000-0000-0000D0710000}"/>
    <cellStyle name="Comma 104 3 2" xfId="55807" xr:uid="{00000000-0005-0000-0000-0000FFD90000}"/>
    <cellStyle name="Comma 104 4" xfId="29137" xr:uid="{00000000-0005-0000-0000-0000D1710000}"/>
    <cellStyle name="Comma 104 4 2" xfId="55808" xr:uid="{00000000-0005-0000-0000-000000DA0000}"/>
    <cellStyle name="Comma 104 5" xfId="29138" xr:uid="{00000000-0005-0000-0000-0000D2710000}"/>
    <cellStyle name="Comma 104 5 2" xfId="55809" xr:uid="{00000000-0005-0000-0000-000001DA0000}"/>
    <cellStyle name="Comma 104 6" xfId="29139" xr:uid="{00000000-0005-0000-0000-0000D3710000}"/>
    <cellStyle name="Comma 104 6 2" xfId="55810" xr:uid="{00000000-0005-0000-0000-000002DA0000}"/>
    <cellStyle name="Comma 104 7" xfId="29140" xr:uid="{00000000-0005-0000-0000-0000D4710000}"/>
    <cellStyle name="Comma 104 7 2" xfId="55811" xr:uid="{00000000-0005-0000-0000-000003DA0000}"/>
    <cellStyle name="Comma 104 8" xfId="29141" xr:uid="{00000000-0005-0000-0000-0000D5710000}"/>
    <cellStyle name="Comma 104 8 2" xfId="55812" xr:uid="{00000000-0005-0000-0000-000004DA0000}"/>
    <cellStyle name="Comma 104 9" xfId="29130" xr:uid="{00000000-0005-0000-0000-0000CA710000}"/>
    <cellStyle name="Comma 104 9 2" xfId="55813" xr:uid="{00000000-0005-0000-0000-000005DA0000}"/>
    <cellStyle name="Comma 105" xfId="2329" xr:uid="{00000000-0005-0000-0000-000019090000}"/>
    <cellStyle name="Comma 105 2" xfId="2330" xr:uid="{00000000-0005-0000-0000-00001A090000}"/>
    <cellStyle name="Comma 105 3" xfId="55814" xr:uid="{00000000-0005-0000-0000-000006DA0000}"/>
    <cellStyle name="Comma 106" xfId="2331" xr:uid="{00000000-0005-0000-0000-00001B090000}"/>
    <cellStyle name="Comma 106 2" xfId="2332" xr:uid="{00000000-0005-0000-0000-00001C090000}"/>
    <cellStyle name="Comma 106 3" xfId="29497" xr:uid="{00000000-0005-0000-0000-000039730000}"/>
    <cellStyle name="Comma 107" xfId="2333" xr:uid="{00000000-0005-0000-0000-00001D090000}"/>
    <cellStyle name="Comma 107 2" xfId="2334" xr:uid="{00000000-0005-0000-0000-00001E090000}"/>
    <cellStyle name="Comma 107 3" xfId="32725" xr:uid="{00000000-0005-0000-0000-0000D57F0000}"/>
    <cellStyle name="Comma 107 4" xfId="55815" xr:uid="{00000000-0005-0000-0000-000007DA0000}"/>
    <cellStyle name="Comma 108" xfId="2335" xr:uid="{00000000-0005-0000-0000-00001F090000}"/>
    <cellStyle name="Comma 108 2" xfId="2336" xr:uid="{00000000-0005-0000-0000-000020090000}"/>
    <cellStyle name="Comma 108 3" xfId="32726" xr:uid="{00000000-0005-0000-0000-0000D67F0000}"/>
    <cellStyle name="Comma 109" xfId="2337" xr:uid="{00000000-0005-0000-0000-000021090000}"/>
    <cellStyle name="Comma 109 2" xfId="2338" xr:uid="{00000000-0005-0000-0000-000022090000}"/>
    <cellStyle name="Comma 109 3" xfId="32727" xr:uid="{00000000-0005-0000-0000-0000D77F0000}"/>
    <cellStyle name="Comma 11" xfId="2339" xr:uid="{00000000-0005-0000-0000-000023090000}"/>
    <cellStyle name="Comma 11 2" xfId="2340" xr:uid="{00000000-0005-0000-0000-000024090000}"/>
    <cellStyle name="Comma 11 2 2" xfId="29498" xr:uid="{00000000-0005-0000-0000-00003A730000}"/>
    <cellStyle name="Comma 11 2 3" xfId="29499" xr:uid="{00000000-0005-0000-0000-00003B730000}"/>
    <cellStyle name="Comma 11 3" xfId="2341" xr:uid="{00000000-0005-0000-0000-000025090000}"/>
    <cellStyle name="Comma 11 3 2" xfId="29500" xr:uid="{00000000-0005-0000-0000-00003C730000}"/>
    <cellStyle name="Comma 11 4" xfId="29501" xr:uid="{00000000-0005-0000-0000-00003D730000}"/>
    <cellStyle name="Comma 11 5" xfId="29502" xr:uid="{00000000-0005-0000-0000-00003E730000}"/>
    <cellStyle name="Comma 11 6" xfId="29503" xr:uid="{00000000-0005-0000-0000-00003F730000}"/>
    <cellStyle name="Comma 11 7" xfId="57107" xr:uid="{00000000-0005-0000-0000-000013DF0000}"/>
    <cellStyle name="Comma 11_FS" xfId="55816" xr:uid="{00000000-0005-0000-0000-000008DA0000}"/>
    <cellStyle name="Comma 110" xfId="2342" xr:uid="{00000000-0005-0000-0000-000026090000}"/>
    <cellStyle name="Comma 110 2" xfId="2343" xr:uid="{00000000-0005-0000-0000-000027090000}"/>
    <cellStyle name="Comma 110 2 2" xfId="32728" xr:uid="{00000000-0005-0000-0000-0000D87F0000}"/>
    <cellStyle name="Comma 110 3" xfId="2344" xr:uid="{00000000-0005-0000-0000-000028090000}"/>
    <cellStyle name="Comma 110 3 2" xfId="55817" xr:uid="{00000000-0005-0000-0000-000009DA0000}"/>
    <cellStyle name="Comma 110 4" xfId="29504" xr:uid="{00000000-0005-0000-0000-000040730000}"/>
    <cellStyle name="Comma 111" xfId="2345" xr:uid="{00000000-0005-0000-0000-000029090000}"/>
    <cellStyle name="Comma 111 2" xfId="29505" xr:uid="{00000000-0005-0000-0000-000041730000}"/>
    <cellStyle name="Comma 112" xfId="2346" xr:uid="{00000000-0005-0000-0000-00002A090000}"/>
    <cellStyle name="Comma 112 2" xfId="32729" xr:uid="{00000000-0005-0000-0000-0000D97F0000}"/>
    <cellStyle name="Comma 113" xfId="2347" xr:uid="{00000000-0005-0000-0000-00002B090000}"/>
    <cellStyle name="Comma 113 2" xfId="32730" xr:uid="{00000000-0005-0000-0000-0000DA7F0000}"/>
    <cellStyle name="Comma 114" xfId="2348" xr:uid="{00000000-0005-0000-0000-00002C090000}"/>
    <cellStyle name="Comma 114 2" xfId="32731" xr:uid="{00000000-0005-0000-0000-0000DB7F0000}"/>
    <cellStyle name="Comma 115" xfId="2349" xr:uid="{00000000-0005-0000-0000-00002D090000}"/>
    <cellStyle name="Comma 115 2" xfId="32732" xr:uid="{00000000-0005-0000-0000-0000DC7F0000}"/>
    <cellStyle name="Comma 116" xfId="2350" xr:uid="{00000000-0005-0000-0000-00002E090000}"/>
    <cellStyle name="Comma 116 2" xfId="32733" xr:uid="{00000000-0005-0000-0000-0000DD7F0000}"/>
    <cellStyle name="Comma 117" xfId="2351" xr:uid="{00000000-0005-0000-0000-00002F090000}"/>
    <cellStyle name="Comma 117 2" xfId="32734" xr:uid="{00000000-0005-0000-0000-0000DE7F0000}"/>
    <cellStyle name="Comma 118" xfId="2352" xr:uid="{00000000-0005-0000-0000-000030090000}"/>
    <cellStyle name="Comma 118 2" xfId="32735" xr:uid="{00000000-0005-0000-0000-0000DF7F0000}"/>
    <cellStyle name="Comma 119" xfId="2353" xr:uid="{00000000-0005-0000-0000-000031090000}"/>
    <cellStyle name="Comma 119 2" xfId="32736" xr:uid="{00000000-0005-0000-0000-0000E07F0000}"/>
    <cellStyle name="Comma 12" xfId="2354" xr:uid="{00000000-0005-0000-0000-000032090000}"/>
    <cellStyle name="Comma 12 2" xfId="2355" xr:uid="{00000000-0005-0000-0000-000033090000}"/>
    <cellStyle name="Comma 12 2 2" xfId="29506" xr:uid="{00000000-0005-0000-0000-000042730000}"/>
    <cellStyle name="Comma 12 2 3" xfId="29507" xr:uid="{00000000-0005-0000-0000-000043730000}"/>
    <cellStyle name="Comma 12 2 4" xfId="29508" xr:uid="{00000000-0005-0000-0000-000044730000}"/>
    <cellStyle name="Comma 12 2 5" xfId="29509" xr:uid="{00000000-0005-0000-0000-000045730000}"/>
    <cellStyle name="Comma 12 3" xfId="2356" xr:uid="{00000000-0005-0000-0000-000034090000}"/>
    <cellStyle name="Comma 12 3 2" xfId="29510" xr:uid="{00000000-0005-0000-0000-000046730000}"/>
    <cellStyle name="Comma 12 4" xfId="29511" xr:uid="{00000000-0005-0000-0000-000047730000}"/>
    <cellStyle name="Comma 12 4 2" xfId="54749" xr:uid="{00000000-0005-0000-0000-0000DDD50000}"/>
    <cellStyle name="Comma 12 4 2 2" xfId="54750" xr:uid="{00000000-0005-0000-0000-0000DED50000}"/>
    <cellStyle name="Comma 12 5" xfId="29512" xr:uid="{00000000-0005-0000-0000-000048730000}"/>
    <cellStyle name="Comma 12 6" xfId="29513" xr:uid="{00000000-0005-0000-0000-000049730000}"/>
    <cellStyle name="Comma 12 7" xfId="57109" xr:uid="{00000000-0005-0000-0000-000015DF0000}"/>
    <cellStyle name="Comma 12_FS" xfId="55818" xr:uid="{00000000-0005-0000-0000-00000ADA0000}"/>
    <cellStyle name="Comma 120" xfId="2357" xr:uid="{00000000-0005-0000-0000-000035090000}"/>
    <cellStyle name="Comma 120 2" xfId="32737" xr:uid="{00000000-0005-0000-0000-0000E17F0000}"/>
    <cellStyle name="Comma 121" xfId="2358" xr:uid="{00000000-0005-0000-0000-000036090000}"/>
    <cellStyle name="Comma 121 2" xfId="32738" xr:uid="{00000000-0005-0000-0000-0000E27F0000}"/>
    <cellStyle name="Comma 122" xfId="2359" xr:uid="{00000000-0005-0000-0000-000037090000}"/>
    <cellStyle name="Comma 122 2" xfId="32739" xr:uid="{00000000-0005-0000-0000-0000E37F0000}"/>
    <cellStyle name="Comma 123" xfId="2360" xr:uid="{00000000-0005-0000-0000-000038090000}"/>
    <cellStyle name="Comma 123 2" xfId="32740" xr:uid="{00000000-0005-0000-0000-0000E47F0000}"/>
    <cellStyle name="Comma 124" xfId="2361" xr:uid="{00000000-0005-0000-0000-000039090000}"/>
    <cellStyle name="Comma 124 2" xfId="32741" xr:uid="{00000000-0005-0000-0000-0000E57F0000}"/>
    <cellStyle name="Comma 125" xfId="2362" xr:uid="{00000000-0005-0000-0000-00003A090000}"/>
    <cellStyle name="Comma 125 2" xfId="32742" xr:uid="{00000000-0005-0000-0000-0000E67F0000}"/>
    <cellStyle name="Comma 126" xfId="2363" xr:uid="{00000000-0005-0000-0000-00003B090000}"/>
    <cellStyle name="Comma 126 2" xfId="32743" xr:uid="{00000000-0005-0000-0000-0000E77F0000}"/>
    <cellStyle name="Comma 127" xfId="2364" xr:uid="{00000000-0005-0000-0000-00003C090000}"/>
    <cellStyle name="Comma 128" xfId="2365" xr:uid="{00000000-0005-0000-0000-00003D090000}"/>
    <cellStyle name="Comma 128 2" xfId="29514" xr:uid="{00000000-0005-0000-0000-00004A730000}"/>
    <cellStyle name="Comma 128 3" xfId="55819" xr:uid="{00000000-0005-0000-0000-00000BDA0000}"/>
    <cellStyle name="Comma 128 3 2" xfId="55820" xr:uid="{00000000-0005-0000-0000-00000CDA0000}"/>
    <cellStyle name="Comma 129" xfId="2366" xr:uid="{00000000-0005-0000-0000-00003E090000}"/>
    <cellStyle name="Comma 129 2" xfId="29515" xr:uid="{00000000-0005-0000-0000-00004B730000}"/>
    <cellStyle name="Comma 129 2 2" xfId="56963" xr:uid="{00000000-0005-0000-0000-000083DE0000}"/>
    <cellStyle name="Comma 129 2 3" xfId="56947" xr:uid="{00000000-0005-0000-0000-000073DE0000}"/>
    <cellStyle name="Comma 129 3" xfId="55821" xr:uid="{00000000-0005-0000-0000-00000DDA0000}"/>
    <cellStyle name="Comma 129 3 2" xfId="56964" xr:uid="{00000000-0005-0000-0000-000084DE0000}"/>
    <cellStyle name="Comma 129 3 3" xfId="56949" xr:uid="{00000000-0005-0000-0000-000075DE0000}"/>
    <cellStyle name="Comma 13" xfId="2367" xr:uid="{00000000-0005-0000-0000-00003F090000}"/>
    <cellStyle name="Comma 13 2" xfId="2368" xr:uid="{00000000-0005-0000-0000-000040090000}"/>
    <cellStyle name="Comma 13 2 2" xfId="29516" xr:uid="{00000000-0005-0000-0000-00004C730000}"/>
    <cellStyle name="Comma 13 2 3" xfId="55822" xr:uid="{00000000-0005-0000-0000-00000EDA0000}"/>
    <cellStyle name="Comma 13 3" xfId="2369" xr:uid="{00000000-0005-0000-0000-000041090000}"/>
    <cellStyle name="Comma 13 3 2" xfId="29517" xr:uid="{00000000-0005-0000-0000-00004D730000}"/>
    <cellStyle name="Comma 13 4" xfId="29518" xr:uid="{00000000-0005-0000-0000-00004E730000}"/>
    <cellStyle name="Comma 13 5" xfId="57111" xr:uid="{00000000-0005-0000-0000-000017DF0000}"/>
    <cellStyle name="Comma 130" xfId="2370" xr:uid="{00000000-0005-0000-0000-000042090000}"/>
    <cellStyle name="Comma 130 2" xfId="29519" xr:uid="{00000000-0005-0000-0000-00004F730000}"/>
    <cellStyle name="Comma 131" xfId="29142" xr:uid="{00000000-0005-0000-0000-0000D6710000}"/>
    <cellStyle name="Comma 131 2" xfId="29520" xr:uid="{00000000-0005-0000-0000-000050730000}"/>
    <cellStyle name="Comma 132" xfId="29143" xr:uid="{00000000-0005-0000-0000-0000D7710000}"/>
    <cellStyle name="Comma 132 2" xfId="29521" xr:uid="{00000000-0005-0000-0000-000051730000}"/>
    <cellStyle name="Comma 132 3" xfId="55823" xr:uid="{00000000-0005-0000-0000-00000FDA0000}"/>
    <cellStyle name="Comma 133" xfId="29144" xr:uid="{00000000-0005-0000-0000-0000D8710000}"/>
    <cellStyle name="Comma 133 2" xfId="29522" xr:uid="{00000000-0005-0000-0000-000052730000}"/>
    <cellStyle name="Comma 133 3" xfId="55824" xr:uid="{00000000-0005-0000-0000-000010DA0000}"/>
    <cellStyle name="Comma 134" xfId="29145" xr:uid="{00000000-0005-0000-0000-0000D9710000}"/>
    <cellStyle name="Comma 134 2" xfId="29235" xr:uid="{00000000-0005-0000-0000-000033720000}"/>
    <cellStyle name="Comma 134 3" xfId="54852" xr:uid="{00000000-0005-0000-0000-000044D60000}"/>
    <cellStyle name="Comma 135" xfId="29146" xr:uid="{00000000-0005-0000-0000-0000DA710000}"/>
    <cellStyle name="Comma 135 2" xfId="29523" xr:uid="{00000000-0005-0000-0000-000053730000}"/>
    <cellStyle name="Comma 136" xfId="29147" xr:uid="{00000000-0005-0000-0000-0000DB710000}"/>
    <cellStyle name="Comma 136 2" xfId="29524" xr:uid="{00000000-0005-0000-0000-000054730000}"/>
    <cellStyle name="Comma 137" xfId="29148" xr:uid="{00000000-0005-0000-0000-0000DC710000}"/>
    <cellStyle name="Comma 137 2" xfId="29525" xr:uid="{00000000-0005-0000-0000-000055730000}"/>
    <cellStyle name="Comma 138" xfId="29149" xr:uid="{00000000-0005-0000-0000-0000DD710000}"/>
    <cellStyle name="Comma 138 2" xfId="29526" xr:uid="{00000000-0005-0000-0000-000056730000}"/>
    <cellStyle name="Comma 139" xfId="29150" xr:uid="{00000000-0005-0000-0000-0000DE710000}"/>
    <cellStyle name="Comma 139 2" xfId="55825" xr:uid="{00000000-0005-0000-0000-000011DA0000}"/>
    <cellStyle name="Comma 14" xfId="2371" xr:uid="{00000000-0005-0000-0000-000043090000}"/>
    <cellStyle name="Comma 14 2" xfId="2372" xr:uid="{00000000-0005-0000-0000-000044090000}"/>
    <cellStyle name="Comma 14 2 2" xfId="29236" xr:uid="{00000000-0005-0000-0000-000034720000}"/>
    <cellStyle name="Comma 14 2 3" xfId="29527" xr:uid="{00000000-0005-0000-0000-000057730000}"/>
    <cellStyle name="Comma 14 3" xfId="2373" xr:uid="{00000000-0005-0000-0000-000045090000}"/>
    <cellStyle name="Comma 14 3 2" xfId="29528" xr:uid="{00000000-0005-0000-0000-000058730000}"/>
    <cellStyle name="Comma 14 4" xfId="29529" xr:uid="{00000000-0005-0000-0000-000059730000}"/>
    <cellStyle name="Comma 14 5" xfId="57113" xr:uid="{00000000-0005-0000-0000-000019DF0000}"/>
    <cellStyle name="Comma 140" xfId="29151" xr:uid="{00000000-0005-0000-0000-0000DF710000}"/>
    <cellStyle name="Comma 140 2" xfId="54853" xr:uid="{00000000-0005-0000-0000-000045D60000}"/>
    <cellStyle name="Comma 140 2 2" xfId="55826" xr:uid="{00000000-0005-0000-0000-000012DA0000}"/>
    <cellStyle name="Comma 140 3" xfId="54854" xr:uid="{00000000-0005-0000-0000-000046D60000}"/>
    <cellStyle name="Comma 141" xfId="29152" xr:uid="{00000000-0005-0000-0000-0000E0710000}"/>
    <cellStyle name="Comma 141 2" xfId="55827" xr:uid="{00000000-0005-0000-0000-000013DA0000}"/>
    <cellStyle name="Comma 142" xfId="29153" xr:uid="{00000000-0005-0000-0000-0000E1710000}"/>
    <cellStyle name="Comma 142 2" xfId="55828" xr:uid="{00000000-0005-0000-0000-000014DA0000}"/>
    <cellStyle name="Comma 143" xfId="29154" xr:uid="{00000000-0005-0000-0000-0000E2710000}"/>
    <cellStyle name="Comma 143 2" xfId="29155" xr:uid="{00000000-0005-0000-0000-0000E3710000}"/>
    <cellStyle name="Comma 143 2 2" xfId="55829" xr:uid="{00000000-0005-0000-0000-000015DA0000}"/>
    <cellStyle name="Comma 143 3" xfId="29156" xr:uid="{00000000-0005-0000-0000-0000E4710000}"/>
    <cellStyle name="Comma 143 3 2" xfId="55830" xr:uid="{00000000-0005-0000-0000-000016DA0000}"/>
    <cellStyle name="Comma 143 4" xfId="55831" xr:uid="{00000000-0005-0000-0000-000017DA0000}"/>
    <cellStyle name="Comma 144" xfId="29157" xr:uid="{00000000-0005-0000-0000-0000E5710000}"/>
    <cellStyle name="Comma 144 2" xfId="55832" xr:uid="{00000000-0005-0000-0000-000018DA0000}"/>
    <cellStyle name="Comma 145" xfId="29158" xr:uid="{00000000-0005-0000-0000-0000E6710000}"/>
    <cellStyle name="Comma 145 2" xfId="29159" xr:uid="{00000000-0005-0000-0000-0000E7710000}"/>
    <cellStyle name="Comma 145 2 2" xfId="55833" xr:uid="{00000000-0005-0000-0000-000019DA0000}"/>
    <cellStyle name="Comma 145 3" xfId="55834" xr:uid="{00000000-0005-0000-0000-00001ADA0000}"/>
    <cellStyle name="Comma 146" xfId="29160" xr:uid="{00000000-0005-0000-0000-0000E8710000}"/>
    <cellStyle name="Comma 146 2" xfId="29161" xr:uid="{00000000-0005-0000-0000-0000E9710000}"/>
    <cellStyle name="Comma 146 2 2" xfId="55835" xr:uid="{00000000-0005-0000-0000-00001BDA0000}"/>
    <cellStyle name="Comma 146 3" xfId="55836" xr:uid="{00000000-0005-0000-0000-00001CDA0000}"/>
    <cellStyle name="Comma 147" xfId="29162" xr:uid="{00000000-0005-0000-0000-0000EA710000}"/>
    <cellStyle name="Comma 147 2" xfId="29163" xr:uid="{00000000-0005-0000-0000-0000EB710000}"/>
    <cellStyle name="Comma 147 2 2" xfId="55837" xr:uid="{00000000-0005-0000-0000-00001DDA0000}"/>
    <cellStyle name="Comma 147 3" xfId="55838" xr:uid="{00000000-0005-0000-0000-00001EDA0000}"/>
    <cellStyle name="Comma 147 4" xfId="55839" xr:uid="{00000000-0005-0000-0000-00001FDA0000}"/>
    <cellStyle name="Comma 147 5" xfId="55840" xr:uid="{00000000-0005-0000-0000-000020DA0000}"/>
    <cellStyle name="Comma 148" xfId="29164" xr:uid="{00000000-0005-0000-0000-0000EC710000}"/>
    <cellStyle name="Comma 148 2" xfId="55841" xr:uid="{00000000-0005-0000-0000-000021DA0000}"/>
    <cellStyle name="Comma 149" xfId="29165" xr:uid="{00000000-0005-0000-0000-0000ED710000}"/>
    <cellStyle name="Comma 149 2" xfId="55842" xr:uid="{00000000-0005-0000-0000-000022DA0000}"/>
    <cellStyle name="Comma 15" xfId="2374" xr:uid="{00000000-0005-0000-0000-000046090000}"/>
    <cellStyle name="Comma 15 2" xfId="2375" xr:uid="{00000000-0005-0000-0000-000047090000}"/>
    <cellStyle name="Comma 15 3" xfId="29530" xr:uid="{00000000-0005-0000-0000-00005A730000}"/>
    <cellStyle name="Comma 15 4" xfId="29531" xr:uid="{00000000-0005-0000-0000-00005B730000}"/>
    <cellStyle name="Comma 15 5" xfId="57115" xr:uid="{00000000-0005-0000-0000-00001BDF0000}"/>
    <cellStyle name="Comma 15_ARM &amp; SHUNT - AUG'2008" xfId="29532" xr:uid="{00000000-0005-0000-0000-00005C730000}"/>
    <cellStyle name="Comma 150" xfId="29166" xr:uid="{00000000-0005-0000-0000-0000EE710000}"/>
    <cellStyle name="Comma 150 2" xfId="29167" xr:uid="{00000000-0005-0000-0000-0000EF710000}"/>
    <cellStyle name="Comma 150 2 2" xfId="55843" xr:uid="{00000000-0005-0000-0000-000023DA0000}"/>
    <cellStyle name="Comma 150 3" xfId="29168" xr:uid="{00000000-0005-0000-0000-0000F0710000}"/>
    <cellStyle name="Comma 150 3 2" xfId="55844" xr:uid="{00000000-0005-0000-0000-000024DA0000}"/>
    <cellStyle name="Comma 150 4" xfId="29169" xr:uid="{00000000-0005-0000-0000-0000F1710000}"/>
    <cellStyle name="Comma 150 4 2" xfId="55845" xr:uid="{00000000-0005-0000-0000-000025DA0000}"/>
    <cellStyle name="Comma 150 5" xfId="54855" xr:uid="{00000000-0005-0000-0000-000047D60000}"/>
    <cellStyle name="Comma 150 5 2" xfId="55846" xr:uid="{00000000-0005-0000-0000-000026DA0000}"/>
    <cellStyle name="Comma 150 6" xfId="55847" xr:uid="{00000000-0005-0000-0000-000027DA0000}"/>
    <cellStyle name="Comma 151" xfId="29170" xr:uid="{00000000-0005-0000-0000-0000F2710000}"/>
    <cellStyle name="Comma 151 2" xfId="32744" xr:uid="{00000000-0005-0000-0000-0000E87F0000}"/>
    <cellStyle name="Comma 151 2 2" xfId="32745" xr:uid="{00000000-0005-0000-0000-0000E97F0000}"/>
    <cellStyle name="Comma 151 3" xfId="32746" xr:uid="{00000000-0005-0000-0000-0000EA7F0000}"/>
    <cellStyle name="Comma 151 3 2" xfId="32747" xr:uid="{00000000-0005-0000-0000-0000EB7F0000}"/>
    <cellStyle name="Comma 151 4" xfId="32748" xr:uid="{00000000-0005-0000-0000-0000EC7F0000}"/>
    <cellStyle name="Comma 151 5" xfId="32749" xr:uid="{00000000-0005-0000-0000-0000ED7F0000}"/>
    <cellStyle name="Comma 151 6" xfId="55848" xr:uid="{00000000-0005-0000-0000-000028DA0000}"/>
    <cellStyle name="Comma 152" xfId="29171" xr:uid="{00000000-0005-0000-0000-0000F3710000}"/>
    <cellStyle name="Comma 152 2" xfId="32750" xr:uid="{00000000-0005-0000-0000-0000EE7F0000}"/>
    <cellStyle name="Comma 152 3" xfId="32751" xr:uid="{00000000-0005-0000-0000-0000EF7F0000}"/>
    <cellStyle name="Comma 152 4" xfId="32752" xr:uid="{00000000-0005-0000-0000-0000F07F0000}"/>
    <cellStyle name="Comma 152 5" xfId="32753" xr:uid="{00000000-0005-0000-0000-0000F17F0000}"/>
    <cellStyle name="Comma 152 6" xfId="55849" xr:uid="{00000000-0005-0000-0000-000029DA0000}"/>
    <cellStyle name="Comma 153" xfId="29172" xr:uid="{00000000-0005-0000-0000-0000F4710000}"/>
    <cellStyle name="Comma 153 2" xfId="55850" xr:uid="{00000000-0005-0000-0000-00002ADA0000}"/>
    <cellStyle name="Comma 154" xfId="29173" xr:uid="{00000000-0005-0000-0000-0000F5710000}"/>
    <cellStyle name="Comma 155" xfId="29174" xr:uid="{00000000-0005-0000-0000-0000F6710000}"/>
    <cellStyle name="Comma 155 2" xfId="55851" xr:uid="{00000000-0005-0000-0000-00002BDA0000}"/>
    <cellStyle name="Comma 156" xfId="29175" xr:uid="{00000000-0005-0000-0000-0000F7710000}"/>
    <cellStyle name="Comma 156 2" xfId="55852" xr:uid="{00000000-0005-0000-0000-00002CDA0000}"/>
    <cellStyle name="Comma 157" xfId="29176" xr:uid="{00000000-0005-0000-0000-0000F8710000}"/>
    <cellStyle name="Comma 158" xfId="29177" xr:uid="{00000000-0005-0000-0000-0000F9710000}"/>
    <cellStyle name="Comma 159" xfId="29237" xr:uid="{00000000-0005-0000-0000-000035720000}"/>
    <cellStyle name="Comma 16" xfId="2376" xr:uid="{00000000-0005-0000-0000-000048090000}"/>
    <cellStyle name="Comma 16 2" xfId="2377" xr:uid="{00000000-0005-0000-0000-000049090000}"/>
    <cellStyle name="Comma 16 3" xfId="29533" xr:uid="{00000000-0005-0000-0000-00005D730000}"/>
    <cellStyle name="Comma 16 4" xfId="29534" xr:uid="{00000000-0005-0000-0000-00005E730000}"/>
    <cellStyle name="Comma 16 5" xfId="57117" xr:uid="{00000000-0005-0000-0000-00001DDF0000}"/>
    <cellStyle name="Comma 16_ARM &amp; SHUNT - AUG'2008" xfId="29535" xr:uid="{00000000-0005-0000-0000-00005F730000}"/>
    <cellStyle name="Comma 160" xfId="29536" xr:uid="{00000000-0005-0000-0000-000060730000}"/>
    <cellStyle name="Comma 161" xfId="32754" xr:uid="{00000000-0005-0000-0000-0000F27F0000}"/>
    <cellStyle name="Comma 162" xfId="32755" xr:uid="{00000000-0005-0000-0000-0000F37F0000}"/>
    <cellStyle name="Comma 163" xfId="32756" xr:uid="{00000000-0005-0000-0000-0000F47F0000}"/>
    <cellStyle name="Comma 164" xfId="32757" xr:uid="{00000000-0005-0000-0000-0000F57F0000}"/>
    <cellStyle name="Comma 165" xfId="32758" xr:uid="{00000000-0005-0000-0000-0000F67F0000}"/>
    <cellStyle name="Comma 166" xfId="32759" xr:uid="{00000000-0005-0000-0000-0000F77F0000}"/>
    <cellStyle name="Comma 167" xfId="32760" xr:uid="{00000000-0005-0000-0000-0000F87F0000}"/>
    <cellStyle name="Comma 168" xfId="54594" xr:uid="{00000000-0005-0000-0000-000042D50000}"/>
    <cellStyle name="Comma 169" xfId="55853" xr:uid="{00000000-0005-0000-0000-00002DDA0000}"/>
    <cellStyle name="Comma 17" xfId="2378" xr:uid="{00000000-0005-0000-0000-00004A090000}"/>
    <cellStyle name="Comma 17 2" xfId="2379" xr:uid="{00000000-0005-0000-0000-00004B090000}"/>
    <cellStyle name="Comma 17 2 2" xfId="57068" xr:uid="{00000000-0005-0000-0000-0000ECDE0000}"/>
    <cellStyle name="Comma 17 3" xfId="29537" xr:uid="{00000000-0005-0000-0000-000061730000}"/>
    <cellStyle name="Comma 17 4" xfId="57119" xr:uid="{00000000-0005-0000-0000-00001FDF0000}"/>
    <cellStyle name="Comma 17_MK_Report Internal on Jul'09-Mar'10" xfId="29538" xr:uid="{00000000-0005-0000-0000-000062730000}"/>
    <cellStyle name="Comma 170" xfId="55854" xr:uid="{00000000-0005-0000-0000-00002EDA0000}"/>
    <cellStyle name="Comma 171" xfId="55855" xr:uid="{00000000-0005-0000-0000-00002FDA0000}"/>
    <cellStyle name="Comma 172" xfId="55856" xr:uid="{00000000-0005-0000-0000-000030DA0000}"/>
    <cellStyle name="Comma 172 2" xfId="55857" xr:uid="{00000000-0005-0000-0000-000031DA0000}"/>
    <cellStyle name="Comma 172 2 2" xfId="55858" xr:uid="{00000000-0005-0000-0000-000032DA0000}"/>
    <cellStyle name="Comma 172 2 2 10" xfId="55859" xr:uid="{00000000-0005-0000-0000-000033DA0000}"/>
    <cellStyle name="Comma 172 2 2 11" xfId="55860" xr:uid="{00000000-0005-0000-0000-000034DA0000}"/>
    <cellStyle name="Comma 172 2 2 12" xfId="55861" xr:uid="{00000000-0005-0000-0000-000035DA0000}"/>
    <cellStyle name="Comma 172 2 2 13" xfId="55862" xr:uid="{00000000-0005-0000-0000-000036DA0000}"/>
    <cellStyle name="Comma 172 2 2 14" xfId="55863" xr:uid="{00000000-0005-0000-0000-000037DA0000}"/>
    <cellStyle name="Comma 172 2 2 15" xfId="55864" xr:uid="{00000000-0005-0000-0000-000038DA0000}"/>
    <cellStyle name="Comma 172 2 2 16" xfId="55865" xr:uid="{00000000-0005-0000-0000-000039DA0000}"/>
    <cellStyle name="Comma 172 2 2 17" xfId="55866" xr:uid="{00000000-0005-0000-0000-00003ADA0000}"/>
    <cellStyle name="Comma 172 2 2 2" xfId="55867" xr:uid="{00000000-0005-0000-0000-00003BDA0000}"/>
    <cellStyle name="Comma 172 2 2 3" xfId="55868" xr:uid="{00000000-0005-0000-0000-00003CDA0000}"/>
    <cellStyle name="Comma 172 2 2 4" xfId="55869" xr:uid="{00000000-0005-0000-0000-00003DDA0000}"/>
    <cellStyle name="Comma 172 2 2 5" xfId="55870" xr:uid="{00000000-0005-0000-0000-00003EDA0000}"/>
    <cellStyle name="Comma 172 2 2 6" xfId="55871" xr:uid="{00000000-0005-0000-0000-00003FDA0000}"/>
    <cellStyle name="Comma 172 2 2 7" xfId="55872" xr:uid="{00000000-0005-0000-0000-000040DA0000}"/>
    <cellStyle name="Comma 172 2 2 8" xfId="55873" xr:uid="{00000000-0005-0000-0000-000041DA0000}"/>
    <cellStyle name="Comma 172 2 2 9" xfId="55874" xr:uid="{00000000-0005-0000-0000-000042DA0000}"/>
    <cellStyle name="Comma 173" xfId="55875" xr:uid="{00000000-0005-0000-0000-000043DA0000}"/>
    <cellStyle name="Comma 174" xfId="55876" xr:uid="{00000000-0005-0000-0000-000044DA0000}"/>
    <cellStyle name="Comma 175" xfId="55877" xr:uid="{00000000-0005-0000-0000-000045DA0000}"/>
    <cellStyle name="Comma 176" xfId="55878" xr:uid="{00000000-0005-0000-0000-000046DA0000}"/>
    <cellStyle name="Comma 177" xfId="55879" xr:uid="{00000000-0005-0000-0000-000047DA0000}"/>
    <cellStyle name="Comma 178" xfId="55880" xr:uid="{00000000-0005-0000-0000-000048DA0000}"/>
    <cellStyle name="Comma 179" xfId="55881" xr:uid="{00000000-0005-0000-0000-000049DA0000}"/>
    <cellStyle name="Comma 18" xfId="2380" xr:uid="{00000000-0005-0000-0000-00004C090000}"/>
    <cellStyle name="Comma 18 2" xfId="2381" xr:uid="{00000000-0005-0000-0000-00004D090000}"/>
    <cellStyle name="Comma 18 3" xfId="57121" xr:uid="{00000000-0005-0000-0000-000021DF0000}"/>
    <cellStyle name="Comma 180" xfId="55882" xr:uid="{00000000-0005-0000-0000-00004ADA0000}"/>
    <cellStyle name="Comma 181" xfId="55883" xr:uid="{00000000-0005-0000-0000-00004BDA0000}"/>
    <cellStyle name="Comma 182" xfId="55884" xr:uid="{00000000-0005-0000-0000-00004CDA0000}"/>
    <cellStyle name="Comma 183" xfId="55885" xr:uid="{00000000-0005-0000-0000-00004DDA0000}"/>
    <cellStyle name="Comma 184" xfId="55886" xr:uid="{00000000-0005-0000-0000-00004EDA0000}"/>
    <cellStyle name="Comma 185" xfId="55887" xr:uid="{00000000-0005-0000-0000-00004FDA0000}"/>
    <cellStyle name="Comma 186" xfId="55888" xr:uid="{00000000-0005-0000-0000-000050DA0000}"/>
    <cellStyle name="Comma 187" xfId="55889" xr:uid="{00000000-0005-0000-0000-000051DA0000}"/>
    <cellStyle name="Comma 188" xfId="55890" xr:uid="{00000000-0005-0000-0000-000052DA0000}"/>
    <cellStyle name="Comma 189" xfId="55891" xr:uid="{00000000-0005-0000-0000-000053DA0000}"/>
    <cellStyle name="Comma 19" xfId="2382" xr:uid="{00000000-0005-0000-0000-00004E090000}"/>
    <cellStyle name="Comma 19 2" xfId="2383" xr:uid="{00000000-0005-0000-0000-00004F090000}"/>
    <cellStyle name="Comma 19 3" xfId="57123" xr:uid="{00000000-0005-0000-0000-000023DF0000}"/>
    <cellStyle name="Comma 190" xfId="55892" xr:uid="{00000000-0005-0000-0000-000054DA0000}"/>
    <cellStyle name="Comma 191" xfId="55893" xr:uid="{00000000-0005-0000-0000-000055DA0000}"/>
    <cellStyle name="Comma 192" xfId="55894" xr:uid="{00000000-0005-0000-0000-000056DA0000}"/>
    <cellStyle name="Comma 193" xfId="55895" xr:uid="{00000000-0005-0000-0000-000057DA0000}"/>
    <cellStyle name="Comma 194" xfId="55896" xr:uid="{00000000-0005-0000-0000-000058DA0000}"/>
    <cellStyle name="Comma 195" xfId="55897" xr:uid="{00000000-0005-0000-0000-000059DA0000}"/>
    <cellStyle name="Comma 196" xfId="55898" xr:uid="{00000000-0005-0000-0000-00005ADA0000}"/>
    <cellStyle name="Comma 197" xfId="55899" xr:uid="{00000000-0005-0000-0000-00005BDA0000}"/>
    <cellStyle name="Comma 198" xfId="55900" xr:uid="{00000000-0005-0000-0000-00005CDA0000}"/>
    <cellStyle name="Comma 199" xfId="55901" xr:uid="{00000000-0005-0000-0000-00005DDA0000}"/>
    <cellStyle name="Comma 2" xfId="2384" xr:uid="{00000000-0005-0000-0000-000050090000}"/>
    <cellStyle name="Comma 2 10" xfId="2385" xr:uid="{00000000-0005-0000-0000-000051090000}"/>
    <cellStyle name="Comma 2 10 2" xfId="55902" xr:uid="{00000000-0005-0000-0000-00005EDA0000}"/>
    <cellStyle name="Comma 2 10 3" xfId="29238" xr:uid="{00000000-0005-0000-0000-000036720000}"/>
    <cellStyle name="Comma 2 10 4" xfId="29239" xr:uid="{00000000-0005-0000-0000-000037720000}"/>
    <cellStyle name="Comma 2 11" xfId="2386" xr:uid="{00000000-0005-0000-0000-000052090000}"/>
    <cellStyle name="Comma 2 11 2" xfId="55903" xr:uid="{00000000-0005-0000-0000-00005FDA0000}"/>
    <cellStyle name="Comma 2 12" xfId="2387" xr:uid="{00000000-0005-0000-0000-000053090000}"/>
    <cellStyle name="Comma 2 12 2" xfId="2388" xr:uid="{00000000-0005-0000-0000-000054090000}"/>
    <cellStyle name="Comma 2 13" xfId="2389" xr:uid="{00000000-0005-0000-0000-000055090000}"/>
    <cellStyle name="Comma 2 13 2" xfId="29539" xr:uid="{00000000-0005-0000-0000-000063730000}"/>
    <cellStyle name="Comma 2 13 3" xfId="55904" xr:uid="{00000000-0005-0000-0000-000060DA0000}"/>
    <cellStyle name="Comma 2 14" xfId="2390" xr:uid="{00000000-0005-0000-0000-000056090000}"/>
    <cellStyle name="Comma 2 14 2" xfId="29540" xr:uid="{00000000-0005-0000-0000-000064730000}"/>
    <cellStyle name="Comma 2 15" xfId="2391" xr:uid="{00000000-0005-0000-0000-000057090000}"/>
    <cellStyle name="Comma 2 15 2" xfId="55905" xr:uid="{00000000-0005-0000-0000-000061DA0000}"/>
    <cellStyle name="Comma 2 16" xfId="2392" xr:uid="{00000000-0005-0000-0000-000058090000}"/>
    <cellStyle name="Comma 2 17" xfId="29129" xr:uid="{00000000-0005-0000-0000-0000C9710000}"/>
    <cellStyle name="Comma 2 18" xfId="29541" xr:uid="{00000000-0005-0000-0000-000065730000}"/>
    <cellStyle name="Comma 2 19" xfId="29542" xr:uid="{00000000-0005-0000-0000-000066730000}"/>
    <cellStyle name="Comma 2 2" xfId="2393" xr:uid="{00000000-0005-0000-0000-000059090000}"/>
    <cellStyle name="Comma 2 2 10" xfId="2394" xr:uid="{00000000-0005-0000-0000-00005A090000}"/>
    <cellStyle name="Comma 2 2 11" xfId="2395" xr:uid="{00000000-0005-0000-0000-00005B090000}"/>
    <cellStyle name="Comma 2 2 12" xfId="2396" xr:uid="{00000000-0005-0000-0000-00005C090000}"/>
    <cellStyle name="Comma 2 2 12 2" xfId="29543" xr:uid="{00000000-0005-0000-0000-000067730000}"/>
    <cellStyle name="Comma 2 2 13" xfId="54751" xr:uid="{00000000-0005-0000-0000-0000DFD50000}"/>
    <cellStyle name="Comma 2 2 14" xfId="56956" xr:uid="{00000000-0005-0000-0000-00007CDE0000}"/>
    <cellStyle name="Comma 2 2 15" xfId="57044" xr:uid="{00000000-0005-0000-0000-0000D4DE0000}"/>
    <cellStyle name="Comma 2 2 2" xfId="2397" xr:uid="{00000000-0005-0000-0000-00005D090000}"/>
    <cellStyle name="Comma 2 2 2 10" xfId="2398" xr:uid="{00000000-0005-0000-0000-00005E090000}"/>
    <cellStyle name="Comma 2 2 2 10 2" xfId="56962" xr:uid="{00000000-0005-0000-0000-000082DE0000}"/>
    <cellStyle name="Comma 2 2 2 10 3" xfId="56945" xr:uid="{00000000-0005-0000-0000-000071DE0000}"/>
    <cellStyle name="Comma 2 2 2 11" xfId="2399" xr:uid="{00000000-0005-0000-0000-00005F090000}"/>
    <cellStyle name="Comma 2 2 2 12" xfId="2400" xr:uid="{00000000-0005-0000-0000-000060090000}"/>
    <cellStyle name="Comma 2 2 2 13" xfId="2401" xr:uid="{00000000-0005-0000-0000-000061090000}"/>
    <cellStyle name="Comma 2 2 2 14" xfId="2402" xr:uid="{00000000-0005-0000-0000-000062090000}"/>
    <cellStyle name="Comma 2 2 2 15" xfId="54752" xr:uid="{00000000-0005-0000-0000-0000E0D50000}"/>
    <cellStyle name="Comma 2 2 2 16" xfId="56865" xr:uid="{00000000-0005-0000-0000-000021DE0000}"/>
    <cellStyle name="Comma 2 2 2 17" xfId="56969" xr:uid="{00000000-0005-0000-0000-000089DE0000}"/>
    <cellStyle name="Comma 2 2 2 2" xfId="2403" xr:uid="{00000000-0005-0000-0000-000063090000}"/>
    <cellStyle name="Comma 2 2 2 2 2" xfId="2404" xr:uid="{00000000-0005-0000-0000-000064090000}"/>
    <cellStyle name="Comma 2 2 2 2 2 2" xfId="2405" xr:uid="{00000000-0005-0000-0000-000065090000}"/>
    <cellStyle name="Comma 2 2 2 2 2 2 2" xfId="2406" xr:uid="{00000000-0005-0000-0000-000066090000}"/>
    <cellStyle name="Comma 2 2 2 2 2 2 3" xfId="2407" xr:uid="{00000000-0005-0000-0000-000067090000}"/>
    <cellStyle name="Comma 2 2 2 2 2 3" xfId="2408" xr:uid="{00000000-0005-0000-0000-000068090000}"/>
    <cellStyle name="Comma 2 2 2 2 3" xfId="2409" xr:uid="{00000000-0005-0000-0000-000069090000}"/>
    <cellStyle name="Comma 2 2 2 2 4" xfId="2410" xr:uid="{00000000-0005-0000-0000-00006A090000}"/>
    <cellStyle name="Comma 2 2 2 2 5" xfId="2411" xr:uid="{00000000-0005-0000-0000-00006B090000}"/>
    <cellStyle name="Comma 2 2 2 3" xfId="2412" xr:uid="{00000000-0005-0000-0000-00006C090000}"/>
    <cellStyle name="Comma 2 2 2 3 2" xfId="2413" xr:uid="{00000000-0005-0000-0000-00006D090000}"/>
    <cellStyle name="Comma 2 2 2 3 3" xfId="2414" xr:uid="{00000000-0005-0000-0000-00006E090000}"/>
    <cellStyle name="Comma 2 2 2 4" xfId="2415" xr:uid="{00000000-0005-0000-0000-00006F090000}"/>
    <cellStyle name="Comma 2 2 2 4 2" xfId="2416" xr:uid="{00000000-0005-0000-0000-000070090000}"/>
    <cellStyle name="Comma 2 2 2 5" xfId="2417" xr:uid="{00000000-0005-0000-0000-000071090000}"/>
    <cellStyle name="Comma 2 2 2 5 2" xfId="2418" xr:uid="{00000000-0005-0000-0000-000072090000}"/>
    <cellStyle name="Comma 2 2 2 5 3" xfId="2419" xr:uid="{00000000-0005-0000-0000-000073090000}"/>
    <cellStyle name="Comma 2 2 2 6" xfId="2420" xr:uid="{00000000-0005-0000-0000-000074090000}"/>
    <cellStyle name="Comma 2 2 2 7" xfId="2421" xr:uid="{00000000-0005-0000-0000-000075090000}"/>
    <cellStyle name="Comma 2 2 2 8" xfId="2422" xr:uid="{00000000-0005-0000-0000-000076090000}"/>
    <cellStyle name="Comma 2 2 2 9" xfId="2423" xr:uid="{00000000-0005-0000-0000-000077090000}"/>
    <cellStyle name="Comma 2 2 2_Book1" xfId="29544" xr:uid="{00000000-0005-0000-0000-000068730000}"/>
    <cellStyle name="Comma 2 2 3" xfId="2424" xr:uid="{00000000-0005-0000-0000-000078090000}"/>
    <cellStyle name="Comma 2 2 3 2" xfId="2425" xr:uid="{00000000-0005-0000-0000-000079090000}"/>
    <cellStyle name="Comma 2 2 3 2 2" xfId="2426" xr:uid="{00000000-0005-0000-0000-00007A090000}"/>
    <cellStyle name="Comma 2 2 3 2 3" xfId="2427" xr:uid="{00000000-0005-0000-0000-00007B090000}"/>
    <cellStyle name="Comma 2 2 3 3" xfId="2428" xr:uid="{00000000-0005-0000-0000-00007C090000}"/>
    <cellStyle name="Comma 2 2 3 4" xfId="54753" xr:uid="{00000000-0005-0000-0000-0000E1D50000}"/>
    <cellStyle name="Comma 2 2 4" xfId="2429" xr:uid="{00000000-0005-0000-0000-00007D090000}"/>
    <cellStyle name="Comma 2 2 4 2" xfId="2430" xr:uid="{00000000-0005-0000-0000-00007E090000}"/>
    <cellStyle name="Comma 2 2 4 3" xfId="2431" xr:uid="{00000000-0005-0000-0000-00007F090000}"/>
    <cellStyle name="Comma 2 2 5" xfId="2432" xr:uid="{00000000-0005-0000-0000-000080090000}"/>
    <cellStyle name="Comma 2 2 5 2" xfId="29545" xr:uid="{00000000-0005-0000-0000-000069730000}"/>
    <cellStyle name="Comma 2 2 6" xfId="2433" xr:uid="{00000000-0005-0000-0000-000081090000}"/>
    <cellStyle name="Comma 2 2 7" xfId="2434" xr:uid="{00000000-0005-0000-0000-000082090000}"/>
    <cellStyle name="Comma 2 2 8" xfId="2435" xr:uid="{00000000-0005-0000-0000-000083090000}"/>
    <cellStyle name="Comma 2 2 9" xfId="2436" xr:uid="{00000000-0005-0000-0000-000084090000}"/>
    <cellStyle name="Comma 2 2_Book1" xfId="29546" xr:uid="{00000000-0005-0000-0000-00006A730000}"/>
    <cellStyle name="Comma 2 20" xfId="29547" xr:uid="{00000000-0005-0000-0000-00006B730000}"/>
    <cellStyle name="Comma 2 21" xfId="29548" xr:uid="{00000000-0005-0000-0000-00006C730000}"/>
    <cellStyle name="Comma 2 22" xfId="29549" xr:uid="{00000000-0005-0000-0000-00006D730000}"/>
    <cellStyle name="Comma 2 23" xfId="29550" xr:uid="{00000000-0005-0000-0000-00006E730000}"/>
    <cellStyle name="Comma 2 24" xfId="29551" xr:uid="{00000000-0005-0000-0000-00006F730000}"/>
    <cellStyle name="Comma 2 25" xfId="29552" xr:uid="{00000000-0005-0000-0000-000070730000}"/>
    <cellStyle name="Comma 2 26" xfId="56925" xr:uid="{00000000-0005-0000-0000-00005DDE0000}"/>
    <cellStyle name="Comma 2 27" xfId="56929" xr:uid="{00000000-0005-0000-0000-000061DE0000}"/>
    <cellStyle name="Comma 2 28" xfId="56932" xr:uid="{00000000-0005-0000-0000-000064DE0000}"/>
    <cellStyle name="Comma 2 29" xfId="56935" xr:uid="{00000000-0005-0000-0000-000067DE0000}"/>
    <cellStyle name="Comma 2 3" xfId="2437" xr:uid="{00000000-0005-0000-0000-000085090000}"/>
    <cellStyle name="Comma 2 3 2" xfId="2438" xr:uid="{00000000-0005-0000-0000-000086090000}"/>
    <cellStyle name="Comma 2 3 2 2" xfId="55906" xr:uid="{00000000-0005-0000-0000-000062DA0000}"/>
    <cellStyle name="Comma 2 3 3" xfId="2439" xr:uid="{00000000-0005-0000-0000-000087090000}"/>
    <cellStyle name="Comma 2 3 4" xfId="29553" xr:uid="{00000000-0005-0000-0000-000071730000}"/>
    <cellStyle name="Comma 2 3 5" xfId="56863" xr:uid="{00000000-0005-0000-0000-00001FDE0000}"/>
    <cellStyle name="Comma 2 3 6" xfId="56968" xr:uid="{00000000-0005-0000-0000-000088DE0000}"/>
    <cellStyle name="Comma 2 30" xfId="56937" xr:uid="{00000000-0005-0000-0000-000069DE0000}"/>
    <cellStyle name="Comma 2 31" xfId="56954" xr:uid="{00000000-0005-0000-0000-00007ADE0000}"/>
    <cellStyle name="Comma 2 32" xfId="56981" xr:uid="{00000000-0005-0000-0000-000095DE0000}"/>
    <cellStyle name="Comma 2 33" xfId="56988" xr:uid="{00000000-0005-0000-0000-00009CDE0000}"/>
    <cellStyle name="Comma 2 34" xfId="56978" xr:uid="{00000000-0005-0000-0000-000092DE0000}"/>
    <cellStyle name="Comma 2 35" xfId="56961" xr:uid="{00000000-0005-0000-0000-000081DE0000}"/>
    <cellStyle name="Comma 2 36" xfId="56980" xr:uid="{00000000-0005-0000-0000-000094DE0000}"/>
    <cellStyle name="Comma 2 37" xfId="57025" xr:uid="{00000000-0005-0000-0000-0000C1DE0000}"/>
    <cellStyle name="Comma 2 38" xfId="57079" xr:uid="{00000000-0005-0000-0000-0000F7DE0000}"/>
    <cellStyle name="Comma 2 39" xfId="57077" xr:uid="{00000000-0005-0000-0000-0000F5DE0000}"/>
    <cellStyle name="Comma 2 4" xfId="2440" xr:uid="{00000000-0005-0000-0000-000088090000}"/>
    <cellStyle name="Comma 2 4 10" xfId="2441" xr:uid="{00000000-0005-0000-0000-000089090000}"/>
    <cellStyle name="Comma 2 4 10 2" xfId="2442" xr:uid="{00000000-0005-0000-0000-00008A090000}"/>
    <cellStyle name="Comma 2 4 10 2 2" xfId="2443" xr:uid="{00000000-0005-0000-0000-00008B090000}"/>
    <cellStyle name="Comma 2 4 10 2 2 2" xfId="32761" xr:uid="{00000000-0005-0000-0000-0000F97F0000}"/>
    <cellStyle name="Comma 2 4 10 2 3" xfId="32762" xr:uid="{00000000-0005-0000-0000-0000FA7F0000}"/>
    <cellStyle name="Comma 2 4 10 3" xfId="2444" xr:uid="{00000000-0005-0000-0000-00008C090000}"/>
    <cellStyle name="Comma 2 4 10 3 2" xfId="32763" xr:uid="{00000000-0005-0000-0000-0000FB7F0000}"/>
    <cellStyle name="Comma 2 4 10 4" xfId="32764" xr:uid="{00000000-0005-0000-0000-0000FC7F0000}"/>
    <cellStyle name="Comma 2 4 10 5" xfId="55907" xr:uid="{00000000-0005-0000-0000-000063DA0000}"/>
    <cellStyle name="Comma 2 4 11" xfId="2445" xr:uid="{00000000-0005-0000-0000-00008D090000}"/>
    <cellStyle name="Comma 2 4 11 2" xfId="2446" xr:uid="{00000000-0005-0000-0000-00008E090000}"/>
    <cellStyle name="Comma 2 4 11 2 2" xfId="2447" xr:uid="{00000000-0005-0000-0000-00008F090000}"/>
    <cellStyle name="Comma 2 4 11 2 2 2" xfId="32765" xr:uid="{00000000-0005-0000-0000-0000FD7F0000}"/>
    <cellStyle name="Comma 2 4 11 2 3" xfId="32766" xr:uid="{00000000-0005-0000-0000-0000FE7F0000}"/>
    <cellStyle name="Comma 2 4 11 3" xfId="2448" xr:uid="{00000000-0005-0000-0000-000090090000}"/>
    <cellStyle name="Comma 2 4 11 3 2" xfId="32767" xr:uid="{00000000-0005-0000-0000-0000FF7F0000}"/>
    <cellStyle name="Comma 2 4 11 4" xfId="32768" xr:uid="{00000000-0005-0000-0000-000000800000}"/>
    <cellStyle name="Comma 2 4 11 5" xfId="55908" xr:uid="{00000000-0005-0000-0000-000064DA0000}"/>
    <cellStyle name="Comma 2 4 12" xfId="2449" xr:uid="{00000000-0005-0000-0000-000091090000}"/>
    <cellStyle name="Comma 2 4 12 2" xfId="2450" xr:uid="{00000000-0005-0000-0000-000092090000}"/>
    <cellStyle name="Comma 2 4 12 2 2" xfId="2451" xr:uid="{00000000-0005-0000-0000-000093090000}"/>
    <cellStyle name="Comma 2 4 12 2 2 2" xfId="32769" xr:uid="{00000000-0005-0000-0000-000001800000}"/>
    <cellStyle name="Comma 2 4 12 2 3" xfId="32770" xr:uid="{00000000-0005-0000-0000-000002800000}"/>
    <cellStyle name="Comma 2 4 12 3" xfId="2452" xr:uid="{00000000-0005-0000-0000-000094090000}"/>
    <cellStyle name="Comma 2 4 12 3 2" xfId="32771" xr:uid="{00000000-0005-0000-0000-000003800000}"/>
    <cellStyle name="Comma 2 4 12 4" xfId="32772" xr:uid="{00000000-0005-0000-0000-000004800000}"/>
    <cellStyle name="Comma 2 4 12 5" xfId="55909" xr:uid="{00000000-0005-0000-0000-000065DA0000}"/>
    <cellStyle name="Comma 2 4 13" xfId="2453" xr:uid="{00000000-0005-0000-0000-000095090000}"/>
    <cellStyle name="Comma 2 4 13 2" xfId="2454" xr:uid="{00000000-0005-0000-0000-000096090000}"/>
    <cellStyle name="Comma 2 4 13 2 2" xfId="2455" xr:uid="{00000000-0005-0000-0000-000097090000}"/>
    <cellStyle name="Comma 2 4 13 2 2 2" xfId="32773" xr:uid="{00000000-0005-0000-0000-000005800000}"/>
    <cellStyle name="Comma 2 4 13 2 3" xfId="32774" xr:uid="{00000000-0005-0000-0000-000006800000}"/>
    <cellStyle name="Comma 2 4 13 3" xfId="2456" xr:uid="{00000000-0005-0000-0000-000098090000}"/>
    <cellStyle name="Comma 2 4 13 3 2" xfId="32775" xr:uid="{00000000-0005-0000-0000-000007800000}"/>
    <cellStyle name="Comma 2 4 13 4" xfId="32776" xr:uid="{00000000-0005-0000-0000-000008800000}"/>
    <cellStyle name="Comma 2 4 13 5" xfId="55910" xr:uid="{00000000-0005-0000-0000-000066DA0000}"/>
    <cellStyle name="Comma 2 4 14" xfId="2457" xr:uid="{00000000-0005-0000-0000-000099090000}"/>
    <cellStyle name="Comma 2 4 14 2" xfId="2458" xr:uid="{00000000-0005-0000-0000-00009A090000}"/>
    <cellStyle name="Comma 2 4 14 2 2" xfId="2459" xr:uid="{00000000-0005-0000-0000-00009B090000}"/>
    <cellStyle name="Comma 2 4 14 2 2 2" xfId="32777" xr:uid="{00000000-0005-0000-0000-000009800000}"/>
    <cellStyle name="Comma 2 4 14 2 3" xfId="32778" xr:uid="{00000000-0005-0000-0000-00000A800000}"/>
    <cellStyle name="Comma 2 4 14 3" xfId="2460" xr:uid="{00000000-0005-0000-0000-00009C090000}"/>
    <cellStyle name="Comma 2 4 14 3 2" xfId="32779" xr:uid="{00000000-0005-0000-0000-00000B800000}"/>
    <cellStyle name="Comma 2 4 14 4" xfId="32780" xr:uid="{00000000-0005-0000-0000-00000C800000}"/>
    <cellStyle name="Comma 2 4 14 5" xfId="55911" xr:uid="{00000000-0005-0000-0000-000067DA0000}"/>
    <cellStyle name="Comma 2 4 15" xfId="2461" xr:uid="{00000000-0005-0000-0000-00009D090000}"/>
    <cellStyle name="Comma 2 4 15 2" xfId="2462" xr:uid="{00000000-0005-0000-0000-00009E090000}"/>
    <cellStyle name="Comma 2 4 15 2 2" xfId="2463" xr:uid="{00000000-0005-0000-0000-00009F090000}"/>
    <cellStyle name="Comma 2 4 15 2 2 2" xfId="32781" xr:uid="{00000000-0005-0000-0000-00000D800000}"/>
    <cellStyle name="Comma 2 4 15 2 3" xfId="32782" xr:uid="{00000000-0005-0000-0000-00000E800000}"/>
    <cellStyle name="Comma 2 4 15 3" xfId="2464" xr:uid="{00000000-0005-0000-0000-0000A0090000}"/>
    <cellStyle name="Comma 2 4 15 3 2" xfId="32783" xr:uid="{00000000-0005-0000-0000-00000F800000}"/>
    <cellStyle name="Comma 2 4 15 4" xfId="32784" xr:uid="{00000000-0005-0000-0000-000010800000}"/>
    <cellStyle name="Comma 2 4 15 5" xfId="55912" xr:uid="{00000000-0005-0000-0000-000068DA0000}"/>
    <cellStyle name="Comma 2 4 16" xfId="2465" xr:uid="{00000000-0005-0000-0000-0000A1090000}"/>
    <cellStyle name="Comma 2 4 16 2" xfId="2466" xr:uid="{00000000-0005-0000-0000-0000A2090000}"/>
    <cellStyle name="Comma 2 4 16 2 2" xfId="2467" xr:uid="{00000000-0005-0000-0000-0000A3090000}"/>
    <cellStyle name="Comma 2 4 16 2 2 2" xfId="32785" xr:uid="{00000000-0005-0000-0000-000011800000}"/>
    <cellStyle name="Comma 2 4 16 2 3" xfId="32786" xr:uid="{00000000-0005-0000-0000-000012800000}"/>
    <cellStyle name="Comma 2 4 16 3" xfId="2468" xr:uid="{00000000-0005-0000-0000-0000A4090000}"/>
    <cellStyle name="Comma 2 4 16 3 2" xfId="32787" xr:uid="{00000000-0005-0000-0000-000013800000}"/>
    <cellStyle name="Comma 2 4 16 4" xfId="32788" xr:uid="{00000000-0005-0000-0000-000014800000}"/>
    <cellStyle name="Comma 2 4 16 5" xfId="55913" xr:uid="{00000000-0005-0000-0000-000069DA0000}"/>
    <cellStyle name="Comma 2 4 17" xfId="2469" xr:uid="{00000000-0005-0000-0000-0000A5090000}"/>
    <cellStyle name="Comma 2 4 17 2" xfId="2470" xr:uid="{00000000-0005-0000-0000-0000A6090000}"/>
    <cellStyle name="Comma 2 4 17 2 2" xfId="2471" xr:uid="{00000000-0005-0000-0000-0000A7090000}"/>
    <cellStyle name="Comma 2 4 17 2 2 2" xfId="32789" xr:uid="{00000000-0005-0000-0000-000015800000}"/>
    <cellStyle name="Comma 2 4 17 2 3" xfId="32790" xr:uid="{00000000-0005-0000-0000-000016800000}"/>
    <cellStyle name="Comma 2 4 17 3" xfId="2472" xr:uid="{00000000-0005-0000-0000-0000A8090000}"/>
    <cellStyle name="Comma 2 4 17 3 2" xfId="32791" xr:uid="{00000000-0005-0000-0000-000017800000}"/>
    <cellStyle name="Comma 2 4 17 4" xfId="32792" xr:uid="{00000000-0005-0000-0000-000018800000}"/>
    <cellStyle name="Comma 2 4 17 5" xfId="55914" xr:uid="{00000000-0005-0000-0000-00006ADA0000}"/>
    <cellStyle name="Comma 2 4 18" xfId="2473" xr:uid="{00000000-0005-0000-0000-0000A9090000}"/>
    <cellStyle name="Comma 2 4 18 2" xfId="2474" xr:uid="{00000000-0005-0000-0000-0000AA090000}"/>
    <cellStyle name="Comma 2 4 18 2 2" xfId="2475" xr:uid="{00000000-0005-0000-0000-0000AB090000}"/>
    <cellStyle name="Comma 2 4 18 2 2 2" xfId="32793" xr:uid="{00000000-0005-0000-0000-000019800000}"/>
    <cellStyle name="Comma 2 4 18 2 3" xfId="32794" xr:uid="{00000000-0005-0000-0000-00001A800000}"/>
    <cellStyle name="Comma 2 4 18 3" xfId="2476" xr:uid="{00000000-0005-0000-0000-0000AC090000}"/>
    <cellStyle name="Comma 2 4 18 3 2" xfId="32795" xr:uid="{00000000-0005-0000-0000-00001B800000}"/>
    <cellStyle name="Comma 2 4 18 4" xfId="32796" xr:uid="{00000000-0005-0000-0000-00001C800000}"/>
    <cellStyle name="Comma 2 4 18 5" xfId="55915" xr:uid="{00000000-0005-0000-0000-00006BDA0000}"/>
    <cellStyle name="Comma 2 4 19" xfId="2477" xr:uid="{00000000-0005-0000-0000-0000AD090000}"/>
    <cellStyle name="Comma 2 4 19 2" xfId="2478" xr:uid="{00000000-0005-0000-0000-0000AE090000}"/>
    <cellStyle name="Comma 2 4 19 2 2" xfId="2479" xr:uid="{00000000-0005-0000-0000-0000AF090000}"/>
    <cellStyle name="Comma 2 4 19 2 2 2" xfId="32797" xr:uid="{00000000-0005-0000-0000-00001D800000}"/>
    <cellStyle name="Comma 2 4 19 2 3" xfId="32798" xr:uid="{00000000-0005-0000-0000-00001E800000}"/>
    <cellStyle name="Comma 2 4 19 3" xfId="2480" xr:uid="{00000000-0005-0000-0000-0000B0090000}"/>
    <cellStyle name="Comma 2 4 19 3 2" xfId="32799" xr:uid="{00000000-0005-0000-0000-00001F800000}"/>
    <cellStyle name="Comma 2 4 19 4" xfId="32800" xr:uid="{00000000-0005-0000-0000-000020800000}"/>
    <cellStyle name="Comma 2 4 19 5" xfId="55916" xr:uid="{00000000-0005-0000-0000-00006CDA0000}"/>
    <cellStyle name="Comma 2 4 2" xfId="2481" xr:uid="{00000000-0005-0000-0000-0000B1090000}"/>
    <cellStyle name="Comma 2 4 2 10" xfId="2482" xr:uid="{00000000-0005-0000-0000-0000B2090000}"/>
    <cellStyle name="Comma 2 4 2 10 2" xfId="2483" xr:uid="{00000000-0005-0000-0000-0000B3090000}"/>
    <cellStyle name="Comma 2 4 2 10 2 2" xfId="2484" xr:uid="{00000000-0005-0000-0000-0000B4090000}"/>
    <cellStyle name="Comma 2 4 2 10 2 2 2" xfId="32801" xr:uid="{00000000-0005-0000-0000-000021800000}"/>
    <cellStyle name="Comma 2 4 2 10 2 3" xfId="32802" xr:uid="{00000000-0005-0000-0000-000022800000}"/>
    <cellStyle name="Comma 2 4 2 10 3" xfId="2485" xr:uid="{00000000-0005-0000-0000-0000B5090000}"/>
    <cellStyle name="Comma 2 4 2 10 3 2" xfId="32803" xr:uid="{00000000-0005-0000-0000-000023800000}"/>
    <cellStyle name="Comma 2 4 2 10 4" xfId="32804" xr:uid="{00000000-0005-0000-0000-000024800000}"/>
    <cellStyle name="Comma 2 4 2 10 5" xfId="55917" xr:uid="{00000000-0005-0000-0000-00006DDA0000}"/>
    <cellStyle name="Comma 2 4 2 11" xfId="2486" xr:uid="{00000000-0005-0000-0000-0000B6090000}"/>
    <cellStyle name="Comma 2 4 2 11 2" xfId="2487" xr:uid="{00000000-0005-0000-0000-0000B7090000}"/>
    <cellStyle name="Comma 2 4 2 11 2 2" xfId="2488" xr:uid="{00000000-0005-0000-0000-0000B8090000}"/>
    <cellStyle name="Comma 2 4 2 11 2 2 2" xfId="32805" xr:uid="{00000000-0005-0000-0000-000025800000}"/>
    <cellStyle name="Comma 2 4 2 11 2 3" xfId="32806" xr:uid="{00000000-0005-0000-0000-000026800000}"/>
    <cellStyle name="Comma 2 4 2 11 3" xfId="2489" xr:uid="{00000000-0005-0000-0000-0000B9090000}"/>
    <cellStyle name="Comma 2 4 2 11 3 2" xfId="32807" xr:uid="{00000000-0005-0000-0000-000027800000}"/>
    <cellStyle name="Comma 2 4 2 11 4" xfId="32808" xr:uid="{00000000-0005-0000-0000-000028800000}"/>
    <cellStyle name="Comma 2 4 2 11 5" xfId="55918" xr:uid="{00000000-0005-0000-0000-00006EDA0000}"/>
    <cellStyle name="Comma 2 4 2 12" xfId="2490" xr:uid="{00000000-0005-0000-0000-0000BA090000}"/>
    <cellStyle name="Comma 2 4 2 12 2" xfId="2491" xr:uid="{00000000-0005-0000-0000-0000BB090000}"/>
    <cellStyle name="Comma 2 4 2 12 2 2" xfId="2492" xr:uid="{00000000-0005-0000-0000-0000BC090000}"/>
    <cellStyle name="Comma 2 4 2 12 2 2 2" xfId="32809" xr:uid="{00000000-0005-0000-0000-000029800000}"/>
    <cellStyle name="Comma 2 4 2 12 2 3" xfId="32810" xr:uid="{00000000-0005-0000-0000-00002A800000}"/>
    <cellStyle name="Comma 2 4 2 12 3" xfId="2493" xr:uid="{00000000-0005-0000-0000-0000BD090000}"/>
    <cellStyle name="Comma 2 4 2 12 3 2" xfId="32811" xr:uid="{00000000-0005-0000-0000-00002B800000}"/>
    <cellStyle name="Comma 2 4 2 12 4" xfId="32812" xr:uid="{00000000-0005-0000-0000-00002C800000}"/>
    <cellStyle name="Comma 2 4 2 12 5" xfId="55919" xr:uid="{00000000-0005-0000-0000-00006FDA0000}"/>
    <cellStyle name="Comma 2 4 2 13" xfId="2494" xr:uid="{00000000-0005-0000-0000-0000BE090000}"/>
    <cellStyle name="Comma 2 4 2 13 2" xfId="2495" xr:uid="{00000000-0005-0000-0000-0000BF090000}"/>
    <cellStyle name="Comma 2 4 2 13 2 2" xfId="2496" xr:uid="{00000000-0005-0000-0000-0000C0090000}"/>
    <cellStyle name="Comma 2 4 2 13 2 2 2" xfId="32813" xr:uid="{00000000-0005-0000-0000-00002D800000}"/>
    <cellStyle name="Comma 2 4 2 13 2 3" xfId="32814" xr:uid="{00000000-0005-0000-0000-00002E800000}"/>
    <cellStyle name="Comma 2 4 2 13 3" xfId="2497" xr:uid="{00000000-0005-0000-0000-0000C1090000}"/>
    <cellStyle name="Comma 2 4 2 13 3 2" xfId="32815" xr:uid="{00000000-0005-0000-0000-00002F800000}"/>
    <cellStyle name="Comma 2 4 2 13 4" xfId="32816" xr:uid="{00000000-0005-0000-0000-000030800000}"/>
    <cellStyle name="Comma 2 4 2 13 5" xfId="55920" xr:uid="{00000000-0005-0000-0000-000070DA0000}"/>
    <cellStyle name="Comma 2 4 2 14" xfId="2498" xr:uid="{00000000-0005-0000-0000-0000C2090000}"/>
    <cellStyle name="Comma 2 4 2 14 2" xfId="2499" xr:uid="{00000000-0005-0000-0000-0000C3090000}"/>
    <cellStyle name="Comma 2 4 2 14 2 2" xfId="2500" xr:uid="{00000000-0005-0000-0000-0000C4090000}"/>
    <cellStyle name="Comma 2 4 2 14 2 2 2" xfId="32817" xr:uid="{00000000-0005-0000-0000-000031800000}"/>
    <cellStyle name="Comma 2 4 2 14 2 3" xfId="32818" xr:uid="{00000000-0005-0000-0000-000032800000}"/>
    <cellStyle name="Comma 2 4 2 14 3" xfId="2501" xr:uid="{00000000-0005-0000-0000-0000C5090000}"/>
    <cellStyle name="Comma 2 4 2 14 3 2" xfId="32819" xr:uid="{00000000-0005-0000-0000-000033800000}"/>
    <cellStyle name="Comma 2 4 2 14 4" xfId="32820" xr:uid="{00000000-0005-0000-0000-000034800000}"/>
    <cellStyle name="Comma 2 4 2 14 5" xfId="55921" xr:uid="{00000000-0005-0000-0000-000071DA0000}"/>
    <cellStyle name="Comma 2 4 2 15" xfId="2502" xr:uid="{00000000-0005-0000-0000-0000C6090000}"/>
    <cellStyle name="Comma 2 4 2 15 2" xfId="2503" xr:uid="{00000000-0005-0000-0000-0000C7090000}"/>
    <cellStyle name="Comma 2 4 2 15 2 2" xfId="2504" xr:uid="{00000000-0005-0000-0000-0000C8090000}"/>
    <cellStyle name="Comma 2 4 2 15 2 2 2" xfId="32821" xr:uid="{00000000-0005-0000-0000-000035800000}"/>
    <cellStyle name="Comma 2 4 2 15 2 3" xfId="32822" xr:uid="{00000000-0005-0000-0000-000036800000}"/>
    <cellStyle name="Comma 2 4 2 15 3" xfId="2505" xr:uid="{00000000-0005-0000-0000-0000C9090000}"/>
    <cellStyle name="Comma 2 4 2 15 3 2" xfId="32823" xr:uid="{00000000-0005-0000-0000-000037800000}"/>
    <cellStyle name="Comma 2 4 2 15 4" xfId="32824" xr:uid="{00000000-0005-0000-0000-000038800000}"/>
    <cellStyle name="Comma 2 4 2 15 5" xfId="55922" xr:uid="{00000000-0005-0000-0000-000072DA0000}"/>
    <cellStyle name="Comma 2 4 2 16" xfId="2506" xr:uid="{00000000-0005-0000-0000-0000CA090000}"/>
    <cellStyle name="Comma 2 4 2 16 2" xfId="2507" xr:uid="{00000000-0005-0000-0000-0000CB090000}"/>
    <cellStyle name="Comma 2 4 2 16 2 2" xfId="2508" xr:uid="{00000000-0005-0000-0000-0000CC090000}"/>
    <cellStyle name="Comma 2 4 2 16 2 2 2" xfId="32825" xr:uid="{00000000-0005-0000-0000-000039800000}"/>
    <cellStyle name="Comma 2 4 2 16 2 3" xfId="32826" xr:uid="{00000000-0005-0000-0000-00003A800000}"/>
    <cellStyle name="Comma 2 4 2 16 3" xfId="2509" xr:uid="{00000000-0005-0000-0000-0000CD090000}"/>
    <cellStyle name="Comma 2 4 2 16 3 2" xfId="32827" xr:uid="{00000000-0005-0000-0000-00003B800000}"/>
    <cellStyle name="Comma 2 4 2 16 4" xfId="32828" xr:uid="{00000000-0005-0000-0000-00003C800000}"/>
    <cellStyle name="Comma 2 4 2 16 5" xfId="55923" xr:uid="{00000000-0005-0000-0000-000073DA0000}"/>
    <cellStyle name="Comma 2 4 2 17" xfId="2510" xr:uid="{00000000-0005-0000-0000-0000CE090000}"/>
    <cellStyle name="Comma 2 4 2 17 2" xfId="2511" xr:uid="{00000000-0005-0000-0000-0000CF090000}"/>
    <cellStyle name="Comma 2 4 2 17 2 2" xfId="2512" xr:uid="{00000000-0005-0000-0000-0000D0090000}"/>
    <cellStyle name="Comma 2 4 2 17 2 2 2" xfId="32829" xr:uid="{00000000-0005-0000-0000-00003D800000}"/>
    <cellStyle name="Comma 2 4 2 17 2 3" xfId="32830" xr:uid="{00000000-0005-0000-0000-00003E800000}"/>
    <cellStyle name="Comma 2 4 2 17 3" xfId="2513" xr:uid="{00000000-0005-0000-0000-0000D1090000}"/>
    <cellStyle name="Comma 2 4 2 17 3 2" xfId="32831" xr:uid="{00000000-0005-0000-0000-00003F800000}"/>
    <cellStyle name="Comma 2 4 2 17 4" xfId="32832" xr:uid="{00000000-0005-0000-0000-000040800000}"/>
    <cellStyle name="Comma 2 4 2 17 5" xfId="55924" xr:uid="{00000000-0005-0000-0000-000074DA0000}"/>
    <cellStyle name="Comma 2 4 2 18" xfId="2514" xr:uid="{00000000-0005-0000-0000-0000D2090000}"/>
    <cellStyle name="Comma 2 4 2 18 2" xfId="2515" xr:uid="{00000000-0005-0000-0000-0000D3090000}"/>
    <cellStyle name="Comma 2 4 2 18 2 2" xfId="2516" xr:uid="{00000000-0005-0000-0000-0000D4090000}"/>
    <cellStyle name="Comma 2 4 2 18 2 2 2" xfId="32833" xr:uid="{00000000-0005-0000-0000-000041800000}"/>
    <cellStyle name="Comma 2 4 2 18 2 3" xfId="32834" xr:uid="{00000000-0005-0000-0000-000042800000}"/>
    <cellStyle name="Comma 2 4 2 18 3" xfId="2517" xr:uid="{00000000-0005-0000-0000-0000D5090000}"/>
    <cellStyle name="Comma 2 4 2 18 3 2" xfId="32835" xr:uid="{00000000-0005-0000-0000-000043800000}"/>
    <cellStyle name="Comma 2 4 2 18 4" xfId="32836" xr:uid="{00000000-0005-0000-0000-000044800000}"/>
    <cellStyle name="Comma 2 4 2 18 5" xfId="55925" xr:uid="{00000000-0005-0000-0000-000075DA0000}"/>
    <cellStyle name="Comma 2 4 2 19" xfId="2518" xr:uid="{00000000-0005-0000-0000-0000D6090000}"/>
    <cellStyle name="Comma 2 4 2 19 2" xfId="2519" xr:uid="{00000000-0005-0000-0000-0000D7090000}"/>
    <cellStyle name="Comma 2 4 2 19 2 2" xfId="2520" xr:uid="{00000000-0005-0000-0000-0000D8090000}"/>
    <cellStyle name="Comma 2 4 2 19 2 2 2" xfId="32837" xr:uid="{00000000-0005-0000-0000-000045800000}"/>
    <cellStyle name="Comma 2 4 2 19 2 3" xfId="32838" xr:uid="{00000000-0005-0000-0000-000046800000}"/>
    <cellStyle name="Comma 2 4 2 19 3" xfId="2521" xr:uid="{00000000-0005-0000-0000-0000D9090000}"/>
    <cellStyle name="Comma 2 4 2 19 3 2" xfId="32839" xr:uid="{00000000-0005-0000-0000-000047800000}"/>
    <cellStyle name="Comma 2 4 2 19 4" xfId="32840" xr:uid="{00000000-0005-0000-0000-000048800000}"/>
    <cellStyle name="Comma 2 4 2 19 5" xfId="55926" xr:uid="{00000000-0005-0000-0000-000076DA0000}"/>
    <cellStyle name="Comma 2 4 2 2" xfId="2522" xr:uid="{00000000-0005-0000-0000-0000DA090000}"/>
    <cellStyle name="Comma 2 4 2 2 10" xfId="2523" xr:uid="{00000000-0005-0000-0000-0000DB090000}"/>
    <cellStyle name="Comma 2 4 2 2 10 2" xfId="2524" xr:uid="{00000000-0005-0000-0000-0000DC090000}"/>
    <cellStyle name="Comma 2 4 2 2 10 2 2" xfId="2525" xr:uid="{00000000-0005-0000-0000-0000DD090000}"/>
    <cellStyle name="Comma 2 4 2 2 10 2 2 2" xfId="32841" xr:uid="{00000000-0005-0000-0000-000049800000}"/>
    <cellStyle name="Comma 2 4 2 2 10 2 3" xfId="32842" xr:uid="{00000000-0005-0000-0000-00004A800000}"/>
    <cellStyle name="Comma 2 4 2 2 10 3" xfId="2526" xr:uid="{00000000-0005-0000-0000-0000DE090000}"/>
    <cellStyle name="Comma 2 4 2 2 10 3 2" xfId="32843" xr:uid="{00000000-0005-0000-0000-00004B800000}"/>
    <cellStyle name="Comma 2 4 2 2 10 4" xfId="32844" xr:uid="{00000000-0005-0000-0000-00004C800000}"/>
    <cellStyle name="Comma 2 4 2 2 10 5" xfId="55927" xr:uid="{00000000-0005-0000-0000-000077DA0000}"/>
    <cellStyle name="Comma 2 4 2 2 11" xfId="2527" xr:uid="{00000000-0005-0000-0000-0000DF090000}"/>
    <cellStyle name="Comma 2 4 2 2 11 2" xfId="2528" xr:uid="{00000000-0005-0000-0000-0000E0090000}"/>
    <cellStyle name="Comma 2 4 2 2 11 2 2" xfId="2529" xr:uid="{00000000-0005-0000-0000-0000E1090000}"/>
    <cellStyle name="Comma 2 4 2 2 11 2 2 2" xfId="32845" xr:uid="{00000000-0005-0000-0000-00004D800000}"/>
    <cellStyle name="Comma 2 4 2 2 11 2 3" xfId="32846" xr:uid="{00000000-0005-0000-0000-00004E800000}"/>
    <cellStyle name="Comma 2 4 2 2 11 3" xfId="2530" xr:uid="{00000000-0005-0000-0000-0000E2090000}"/>
    <cellStyle name="Comma 2 4 2 2 11 3 2" xfId="32847" xr:uid="{00000000-0005-0000-0000-00004F800000}"/>
    <cellStyle name="Comma 2 4 2 2 11 4" xfId="32848" xr:uid="{00000000-0005-0000-0000-000050800000}"/>
    <cellStyle name="Comma 2 4 2 2 11 5" xfId="55928" xr:uid="{00000000-0005-0000-0000-000078DA0000}"/>
    <cellStyle name="Comma 2 4 2 2 12" xfId="2531" xr:uid="{00000000-0005-0000-0000-0000E3090000}"/>
    <cellStyle name="Comma 2 4 2 2 12 2" xfId="2532" xr:uid="{00000000-0005-0000-0000-0000E4090000}"/>
    <cellStyle name="Comma 2 4 2 2 12 2 2" xfId="2533" xr:uid="{00000000-0005-0000-0000-0000E5090000}"/>
    <cellStyle name="Comma 2 4 2 2 12 2 2 2" xfId="32849" xr:uid="{00000000-0005-0000-0000-000051800000}"/>
    <cellStyle name="Comma 2 4 2 2 12 2 3" xfId="32850" xr:uid="{00000000-0005-0000-0000-000052800000}"/>
    <cellStyle name="Comma 2 4 2 2 12 3" xfId="2534" xr:uid="{00000000-0005-0000-0000-0000E6090000}"/>
    <cellStyle name="Comma 2 4 2 2 12 3 2" xfId="32851" xr:uid="{00000000-0005-0000-0000-000053800000}"/>
    <cellStyle name="Comma 2 4 2 2 12 4" xfId="32852" xr:uid="{00000000-0005-0000-0000-000054800000}"/>
    <cellStyle name="Comma 2 4 2 2 12 5" xfId="55929" xr:uid="{00000000-0005-0000-0000-000079DA0000}"/>
    <cellStyle name="Comma 2 4 2 2 13" xfId="2535" xr:uid="{00000000-0005-0000-0000-0000E7090000}"/>
    <cellStyle name="Comma 2 4 2 2 13 2" xfId="2536" xr:uid="{00000000-0005-0000-0000-0000E8090000}"/>
    <cellStyle name="Comma 2 4 2 2 13 2 2" xfId="2537" xr:uid="{00000000-0005-0000-0000-0000E9090000}"/>
    <cellStyle name="Comma 2 4 2 2 13 2 2 2" xfId="32853" xr:uid="{00000000-0005-0000-0000-000055800000}"/>
    <cellStyle name="Comma 2 4 2 2 13 2 3" xfId="32854" xr:uid="{00000000-0005-0000-0000-000056800000}"/>
    <cellStyle name="Comma 2 4 2 2 13 3" xfId="2538" xr:uid="{00000000-0005-0000-0000-0000EA090000}"/>
    <cellStyle name="Comma 2 4 2 2 13 3 2" xfId="32855" xr:uid="{00000000-0005-0000-0000-000057800000}"/>
    <cellStyle name="Comma 2 4 2 2 13 4" xfId="32856" xr:uid="{00000000-0005-0000-0000-000058800000}"/>
    <cellStyle name="Comma 2 4 2 2 13 5" xfId="55930" xr:uid="{00000000-0005-0000-0000-00007ADA0000}"/>
    <cellStyle name="Comma 2 4 2 2 14" xfId="2539" xr:uid="{00000000-0005-0000-0000-0000EB090000}"/>
    <cellStyle name="Comma 2 4 2 2 14 2" xfId="2540" xr:uid="{00000000-0005-0000-0000-0000EC090000}"/>
    <cellStyle name="Comma 2 4 2 2 14 2 2" xfId="2541" xr:uid="{00000000-0005-0000-0000-0000ED090000}"/>
    <cellStyle name="Comma 2 4 2 2 14 2 2 2" xfId="32857" xr:uid="{00000000-0005-0000-0000-000059800000}"/>
    <cellStyle name="Comma 2 4 2 2 14 2 3" xfId="32858" xr:uid="{00000000-0005-0000-0000-00005A800000}"/>
    <cellStyle name="Comma 2 4 2 2 14 3" xfId="2542" xr:uid="{00000000-0005-0000-0000-0000EE090000}"/>
    <cellStyle name="Comma 2 4 2 2 14 3 2" xfId="32859" xr:uid="{00000000-0005-0000-0000-00005B800000}"/>
    <cellStyle name="Comma 2 4 2 2 14 4" xfId="32860" xr:uid="{00000000-0005-0000-0000-00005C800000}"/>
    <cellStyle name="Comma 2 4 2 2 14 5" xfId="55931" xr:uid="{00000000-0005-0000-0000-00007BDA0000}"/>
    <cellStyle name="Comma 2 4 2 2 15" xfId="2543" xr:uid="{00000000-0005-0000-0000-0000EF090000}"/>
    <cellStyle name="Comma 2 4 2 2 15 2" xfId="2544" xr:uid="{00000000-0005-0000-0000-0000F0090000}"/>
    <cellStyle name="Comma 2 4 2 2 15 2 2" xfId="2545" xr:uid="{00000000-0005-0000-0000-0000F1090000}"/>
    <cellStyle name="Comma 2 4 2 2 15 2 2 2" xfId="32861" xr:uid="{00000000-0005-0000-0000-00005D800000}"/>
    <cellStyle name="Comma 2 4 2 2 15 2 3" xfId="32862" xr:uid="{00000000-0005-0000-0000-00005E800000}"/>
    <cellStyle name="Comma 2 4 2 2 15 3" xfId="2546" xr:uid="{00000000-0005-0000-0000-0000F2090000}"/>
    <cellStyle name="Comma 2 4 2 2 15 3 2" xfId="32863" xr:uid="{00000000-0005-0000-0000-00005F800000}"/>
    <cellStyle name="Comma 2 4 2 2 15 4" xfId="32864" xr:uid="{00000000-0005-0000-0000-000060800000}"/>
    <cellStyle name="Comma 2 4 2 2 15 5" xfId="55932" xr:uid="{00000000-0005-0000-0000-00007CDA0000}"/>
    <cellStyle name="Comma 2 4 2 2 16" xfId="2547" xr:uid="{00000000-0005-0000-0000-0000F3090000}"/>
    <cellStyle name="Comma 2 4 2 2 16 2" xfId="2548" xr:uid="{00000000-0005-0000-0000-0000F4090000}"/>
    <cellStyle name="Comma 2 4 2 2 16 2 2" xfId="2549" xr:uid="{00000000-0005-0000-0000-0000F5090000}"/>
    <cellStyle name="Comma 2 4 2 2 16 2 2 2" xfId="32865" xr:uid="{00000000-0005-0000-0000-000061800000}"/>
    <cellStyle name="Comma 2 4 2 2 16 2 3" xfId="32866" xr:uid="{00000000-0005-0000-0000-000062800000}"/>
    <cellStyle name="Comma 2 4 2 2 16 3" xfId="2550" xr:uid="{00000000-0005-0000-0000-0000F6090000}"/>
    <cellStyle name="Comma 2 4 2 2 16 3 2" xfId="32867" xr:uid="{00000000-0005-0000-0000-000063800000}"/>
    <cellStyle name="Comma 2 4 2 2 16 4" xfId="32868" xr:uid="{00000000-0005-0000-0000-000064800000}"/>
    <cellStyle name="Comma 2 4 2 2 16 5" xfId="55933" xr:uid="{00000000-0005-0000-0000-00007DDA0000}"/>
    <cellStyle name="Comma 2 4 2 2 17" xfId="2551" xr:uid="{00000000-0005-0000-0000-0000F7090000}"/>
    <cellStyle name="Comma 2 4 2 2 17 2" xfId="2552" xr:uid="{00000000-0005-0000-0000-0000F8090000}"/>
    <cellStyle name="Comma 2 4 2 2 17 2 2" xfId="2553" xr:uid="{00000000-0005-0000-0000-0000F9090000}"/>
    <cellStyle name="Comma 2 4 2 2 17 2 2 2" xfId="32869" xr:uid="{00000000-0005-0000-0000-000065800000}"/>
    <cellStyle name="Comma 2 4 2 2 17 2 3" xfId="32870" xr:uid="{00000000-0005-0000-0000-000066800000}"/>
    <cellStyle name="Comma 2 4 2 2 17 3" xfId="2554" xr:uid="{00000000-0005-0000-0000-0000FA090000}"/>
    <cellStyle name="Comma 2 4 2 2 17 3 2" xfId="32871" xr:uid="{00000000-0005-0000-0000-000067800000}"/>
    <cellStyle name="Comma 2 4 2 2 17 4" xfId="32872" xr:uid="{00000000-0005-0000-0000-000068800000}"/>
    <cellStyle name="Comma 2 4 2 2 17 5" xfId="55934" xr:uid="{00000000-0005-0000-0000-00007EDA0000}"/>
    <cellStyle name="Comma 2 4 2 2 18" xfId="2555" xr:uid="{00000000-0005-0000-0000-0000FB090000}"/>
    <cellStyle name="Comma 2 4 2 2 18 2" xfId="2556" xr:uid="{00000000-0005-0000-0000-0000FC090000}"/>
    <cellStyle name="Comma 2 4 2 2 18 2 2" xfId="2557" xr:uid="{00000000-0005-0000-0000-0000FD090000}"/>
    <cellStyle name="Comma 2 4 2 2 18 2 2 2" xfId="32873" xr:uid="{00000000-0005-0000-0000-000069800000}"/>
    <cellStyle name="Comma 2 4 2 2 18 2 3" xfId="32874" xr:uid="{00000000-0005-0000-0000-00006A800000}"/>
    <cellStyle name="Comma 2 4 2 2 18 3" xfId="2558" xr:uid="{00000000-0005-0000-0000-0000FE090000}"/>
    <cellStyle name="Comma 2 4 2 2 18 3 2" xfId="32875" xr:uid="{00000000-0005-0000-0000-00006B800000}"/>
    <cellStyle name="Comma 2 4 2 2 18 4" xfId="32876" xr:uid="{00000000-0005-0000-0000-00006C800000}"/>
    <cellStyle name="Comma 2 4 2 2 18 5" xfId="55935" xr:uid="{00000000-0005-0000-0000-00007FDA0000}"/>
    <cellStyle name="Comma 2 4 2 2 19" xfId="2559" xr:uid="{00000000-0005-0000-0000-0000FF090000}"/>
    <cellStyle name="Comma 2 4 2 2 19 2" xfId="2560" xr:uid="{00000000-0005-0000-0000-0000000A0000}"/>
    <cellStyle name="Comma 2 4 2 2 19 2 2" xfId="32877" xr:uid="{00000000-0005-0000-0000-00006D800000}"/>
    <cellStyle name="Comma 2 4 2 2 19 3" xfId="32878" xr:uid="{00000000-0005-0000-0000-00006E800000}"/>
    <cellStyle name="Comma 2 4 2 2 2" xfId="2561" xr:uid="{00000000-0005-0000-0000-0000010A0000}"/>
    <cellStyle name="Comma 2 4 2 2 2 10" xfId="2562" xr:uid="{00000000-0005-0000-0000-0000020A0000}"/>
    <cellStyle name="Comma 2 4 2 2 2 10 2" xfId="2563" xr:uid="{00000000-0005-0000-0000-0000030A0000}"/>
    <cellStyle name="Comma 2 4 2 2 2 10 2 2" xfId="2564" xr:uid="{00000000-0005-0000-0000-0000040A0000}"/>
    <cellStyle name="Comma 2 4 2 2 2 10 2 2 2" xfId="32879" xr:uid="{00000000-0005-0000-0000-00006F800000}"/>
    <cellStyle name="Comma 2 4 2 2 2 10 2 3" xfId="32880" xr:uid="{00000000-0005-0000-0000-000070800000}"/>
    <cellStyle name="Comma 2 4 2 2 2 10 3" xfId="2565" xr:uid="{00000000-0005-0000-0000-0000050A0000}"/>
    <cellStyle name="Comma 2 4 2 2 2 10 3 2" xfId="32881" xr:uid="{00000000-0005-0000-0000-000071800000}"/>
    <cellStyle name="Comma 2 4 2 2 2 10 4" xfId="32882" xr:uid="{00000000-0005-0000-0000-000072800000}"/>
    <cellStyle name="Comma 2 4 2 2 2 10 5" xfId="55936" xr:uid="{00000000-0005-0000-0000-000080DA0000}"/>
    <cellStyle name="Comma 2 4 2 2 2 11" xfId="2566" xr:uid="{00000000-0005-0000-0000-0000060A0000}"/>
    <cellStyle name="Comma 2 4 2 2 2 11 2" xfId="2567" xr:uid="{00000000-0005-0000-0000-0000070A0000}"/>
    <cellStyle name="Comma 2 4 2 2 2 11 2 2" xfId="2568" xr:uid="{00000000-0005-0000-0000-0000080A0000}"/>
    <cellStyle name="Comma 2 4 2 2 2 11 2 2 2" xfId="32883" xr:uid="{00000000-0005-0000-0000-000073800000}"/>
    <cellStyle name="Comma 2 4 2 2 2 11 2 3" xfId="32884" xr:uid="{00000000-0005-0000-0000-000074800000}"/>
    <cellStyle name="Comma 2 4 2 2 2 11 3" xfId="2569" xr:uid="{00000000-0005-0000-0000-0000090A0000}"/>
    <cellStyle name="Comma 2 4 2 2 2 11 3 2" xfId="32885" xr:uid="{00000000-0005-0000-0000-000075800000}"/>
    <cellStyle name="Comma 2 4 2 2 2 11 4" xfId="32886" xr:uid="{00000000-0005-0000-0000-000076800000}"/>
    <cellStyle name="Comma 2 4 2 2 2 11 5" xfId="55937" xr:uid="{00000000-0005-0000-0000-000081DA0000}"/>
    <cellStyle name="Comma 2 4 2 2 2 12" xfId="2570" xr:uid="{00000000-0005-0000-0000-00000A0A0000}"/>
    <cellStyle name="Comma 2 4 2 2 2 12 2" xfId="2571" xr:uid="{00000000-0005-0000-0000-00000B0A0000}"/>
    <cellStyle name="Comma 2 4 2 2 2 12 2 2" xfId="32887" xr:uid="{00000000-0005-0000-0000-000077800000}"/>
    <cellStyle name="Comma 2 4 2 2 2 12 3" xfId="32888" xr:uid="{00000000-0005-0000-0000-000078800000}"/>
    <cellStyle name="Comma 2 4 2 2 2 13" xfId="2572" xr:uid="{00000000-0005-0000-0000-00000C0A0000}"/>
    <cellStyle name="Comma 2 4 2 2 2 13 2" xfId="32889" xr:uid="{00000000-0005-0000-0000-000079800000}"/>
    <cellStyle name="Comma 2 4 2 2 2 14" xfId="32890" xr:uid="{00000000-0005-0000-0000-00007A800000}"/>
    <cellStyle name="Comma 2 4 2 2 2 15" xfId="55938" xr:uid="{00000000-0005-0000-0000-000082DA0000}"/>
    <cellStyle name="Comma 2 4 2 2 2 2" xfId="2573" xr:uid="{00000000-0005-0000-0000-00000D0A0000}"/>
    <cellStyle name="Comma 2 4 2 2 2 2 2" xfId="2574" xr:uid="{00000000-0005-0000-0000-00000E0A0000}"/>
    <cellStyle name="Comma 2 4 2 2 2 2 2 2" xfId="2575" xr:uid="{00000000-0005-0000-0000-00000F0A0000}"/>
    <cellStyle name="Comma 2 4 2 2 2 2 2 2 2" xfId="32891" xr:uid="{00000000-0005-0000-0000-00007B800000}"/>
    <cellStyle name="Comma 2 4 2 2 2 2 2 3" xfId="32892" xr:uid="{00000000-0005-0000-0000-00007C800000}"/>
    <cellStyle name="Comma 2 4 2 2 2 2 3" xfId="2576" xr:uid="{00000000-0005-0000-0000-0000100A0000}"/>
    <cellStyle name="Comma 2 4 2 2 2 2 3 2" xfId="32893" xr:uid="{00000000-0005-0000-0000-00007D800000}"/>
    <cellStyle name="Comma 2 4 2 2 2 2 4" xfId="32894" xr:uid="{00000000-0005-0000-0000-00007E800000}"/>
    <cellStyle name="Comma 2 4 2 2 2 2 5" xfId="55939" xr:uid="{00000000-0005-0000-0000-000083DA0000}"/>
    <cellStyle name="Comma 2 4 2 2 2 3" xfId="2577" xr:uid="{00000000-0005-0000-0000-0000110A0000}"/>
    <cellStyle name="Comma 2 4 2 2 2 3 2" xfId="2578" xr:uid="{00000000-0005-0000-0000-0000120A0000}"/>
    <cellStyle name="Comma 2 4 2 2 2 3 2 2" xfId="2579" xr:uid="{00000000-0005-0000-0000-0000130A0000}"/>
    <cellStyle name="Comma 2 4 2 2 2 3 2 2 2" xfId="32895" xr:uid="{00000000-0005-0000-0000-00007F800000}"/>
    <cellStyle name="Comma 2 4 2 2 2 3 2 3" xfId="32896" xr:uid="{00000000-0005-0000-0000-000080800000}"/>
    <cellStyle name="Comma 2 4 2 2 2 3 3" xfId="2580" xr:uid="{00000000-0005-0000-0000-0000140A0000}"/>
    <cellStyle name="Comma 2 4 2 2 2 3 3 2" xfId="32897" xr:uid="{00000000-0005-0000-0000-000081800000}"/>
    <cellStyle name="Comma 2 4 2 2 2 3 4" xfId="32898" xr:uid="{00000000-0005-0000-0000-000082800000}"/>
    <cellStyle name="Comma 2 4 2 2 2 3 5" xfId="55940" xr:uid="{00000000-0005-0000-0000-000084DA0000}"/>
    <cellStyle name="Comma 2 4 2 2 2 4" xfId="2581" xr:uid="{00000000-0005-0000-0000-0000150A0000}"/>
    <cellStyle name="Comma 2 4 2 2 2 4 2" xfId="2582" xr:uid="{00000000-0005-0000-0000-0000160A0000}"/>
    <cellStyle name="Comma 2 4 2 2 2 4 2 2" xfId="2583" xr:uid="{00000000-0005-0000-0000-0000170A0000}"/>
    <cellStyle name="Comma 2 4 2 2 2 4 2 2 2" xfId="32899" xr:uid="{00000000-0005-0000-0000-000083800000}"/>
    <cellStyle name="Comma 2 4 2 2 2 4 2 3" xfId="32900" xr:uid="{00000000-0005-0000-0000-000084800000}"/>
    <cellStyle name="Comma 2 4 2 2 2 4 3" xfId="2584" xr:uid="{00000000-0005-0000-0000-0000180A0000}"/>
    <cellStyle name="Comma 2 4 2 2 2 4 3 2" xfId="32901" xr:uid="{00000000-0005-0000-0000-000085800000}"/>
    <cellStyle name="Comma 2 4 2 2 2 4 4" xfId="32902" xr:uid="{00000000-0005-0000-0000-000086800000}"/>
    <cellStyle name="Comma 2 4 2 2 2 4 5" xfId="55941" xr:uid="{00000000-0005-0000-0000-000085DA0000}"/>
    <cellStyle name="Comma 2 4 2 2 2 5" xfId="2585" xr:uid="{00000000-0005-0000-0000-0000190A0000}"/>
    <cellStyle name="Comma 2 4 2 2 2 5 2" xfId="2586" xr:uid="{00000000-0005-0000-0000-00001A0A0000}"/>
    <cellStyle name="Comma 2 4 2 2 2 5 2 2" xfId="2587" xr:uid="{00000000-0005-0000-0000-00001B0A0000}"/>
    <cellStyle name="Comma 2 4 2 2 2 5 2 2 2" xfId="32903" xr:uid="{00000000-0005-0000-0000-000087800000}"/>
    <cellStyle name="Comma 2 4 2 2 2 5 2 3" xfId="32904" xr:uid="{00000000-0005-0000-0000-000088800000}"/>
    <cellStyle name="Comma 2 4 2 2 2 5 3" xfId="2588" xr:uid="{00000000-0005-0000-0000-00001C0A0000}"/>
    <cellStyle name="Comma 2 4 2 2 2 5 3 2" xfId="32905" xr:uid="{00000000-0005-0000-0000-000089800000}"/>
    <cellStyle name="Comma 2 4 2 2 2 5 4" xfId="32906" xr:uid="{00000000-0005-0000-0000-00008A800000}"/>
    <cellStyle name="Comma 2 4 2 2 2 5 5" xfId="55942" xr:uid="{00000000-0005-0000-0000-000086DA0000}"/>
    <cellStyle name="Comma 2 4 2 2 2 6" xfId="2589" xr:uid="{00000000-0005-0000-0000-00001D0A0000}"/>
    <cellStyle name="Comma 2 4 2 2 2 6 2" xfId="2590" xr:uid="{00000000-0005-0000-0000-00001E0A0000}"/>
    <cellStyle name="Comma 2 4 2 2 2 6 2 2" xfId="2591" xr:uid="{00000000-0005-0000-0000-00001F0A0000}"/>
    <cellStyle name="Comma 2 4 2 2 2 6 2 2 2" xfId="32907" xr:uid="{00000000-0005-0000-0000-00008B800000}"/>
    <cellStyle name="Comma 2 4 2 2 2 6 2 3" xfId="32908" xr:uid="{00000000-0005-0000-0000-00008C800000}"/>
    <cellStyle name="Comma 2 4 2 2 2 6 3" xfId="2592" xr:uid="{00000000-0005-0000-0000-0000200A0000}"/>
    <cellStyle name="Comma 2 4 2 2 2 6 3 2" xfId="32909" xr:uid="{00000000-0005-0000-0000-00008D800000}"/>
    <cellStyle name="Comma 2 4 2 2 2 6 4" xfId="32910" xr:uid="{00000000-0005-0000-0000-00008E800000}"/>
    <cellStyle name="Comma 2 4 2 2 2 6 5" xfId="55943" xr:uid="{00000000-0005-0000-0000-000087DA0000}"/>
    <cellStyle name="Comma 2 4 2 2 2 7" xfId="2593" xr:uid="{00000000-0005-0000-0000-0000210A0000}"/>
    <cellStyle name="Comma 2 4 2 2 2 7 2" xfId="2594" xr:uid="{00000000-0005-0000-0000-0000220A0000}"/>
    <cellStyle name="Comma 2 4 2 2 2 7 2 2" xfId="2595" xr:uid="{00000000-0005-0000-0000-0000230A0000}"/>
    <cellStyle name="Comma 2 4 2 2 2 7 2 2 2" xfId="32911" xr:uid="{00000000-0005-0000-0000-00008F800000}"/>
    <cellStyle name="Comma 2 4 2 2 2 7 2 3" xfId="32912" xr:uid="{00000000-0005-0000-0000-000090800000}"/>
    <cellStyle name="Comma 2 4 2 2 2 7 3" xfId="2596" xr:uid="{00000000-0005-0000-0000-0000240A0000}"/>
    <cellStyle name="Comma 2 4 2 2 2 7 3 2" xfId="32913" xr:uid="{00000000-0005-0000-0000-000091800000}"/>
    <cellStyle name="Comma 2 4 2 2 2 7 4" xfId="32914" xr:uid="{00000000-0005-0000-0000-000092800000}"/>
    <cellStyle name="Comma 2 4 2 2 2 7 5" xfId="55944" xr:uid="{00000000-0005-0000-0000-000088DA0000}"/>
    <cellStyle name="Comma 2 4 2 2 2 8" xfId="2597" xr:uid="{00000000-0005-0000-0000-0000250A0000}"/>
    <cellStyle name="Comma 2 4 2 2 2 8 2" xfId="2598" xr:uid="{00000000-0005-0000-0000-0000260A0000}"/>
    <cellStyle name="Comma 2 4 2 2 2 8 2 2" xfId="2599" xr:uid="{00000000-0005-0000-0000-0000270A0000}"/>
    <cellStyle name="Comma 2 4 2 2 2 8 2 2 2" xfId="32915" xr:uid="{00000000-0005-0000-0000-000093800000}"/>
    <cellStyle name="Comma 2 4 2 2 2 8 2 3" xfId="32916" xr:uid="{00000000-0005-0000-0000-000094800000}"/>
    <cellStyle name="Comma 2 4 2 2 2 8 3" xfId="2600" xr:uid="{00000000-0005-0000-0000-0000280A0000}"/>
    <cellStyle name="Comma 2 4 2 2 2 8 3 2" xfId="32917" xr:uid="{00000000-0005-0000-0000-000095800000}"/>
    <cellStyle name="Comma 2 4 2 2 2 8 4" xfId="32918" xr:uid="{00000000-0005-0000-0000-000096800000}"/>
    <cellStyle name="Comma 2 4 2 2 2 8 5" xfId="55945" xr:uid="{00000000-0005-0000-0000-000089DA0000}"/>
    <cellStyle name="Comma 2 4 2 2 2 9" xfId="2601" xr:uid="{00000000-0005-0000-0000-0000290A0000}"/>
    <cellStyle name="Comma 2 4 2 2 2 9 2" xfId="2602" xr:uid="{00000000-0005-0000-0000-00002A0A0000}"/>
    <cellStyle name="Comma 2 4 2 2 2 9 2 2" xfId="2603" xr:uid="{00000000-0005-0000-0000-00002B0A0000}"/>
    <cellStyle name="Comma 2 4 2 2 2 9 2 2 2" xfId="32919" xr:uid="{00000000-0005-0000-0000-000097800000}"/>
    <cellStyle name="Comma 2 4 2 2 2 9 2 3" xfId="32920" xr:uid="{00000000-0005-0000-0000-000098800000}"/>
    <cellStyle name="Comma 2 4 2 2 2 9 3" xfId="2604" xr:uid="{00000000-0005-0000-0000-00002C0A0000}"/>
    <cellStyle name="Comma 2 4 2 2 2 9 3 2" xfId="32921" xr:uid="{00000000-0005-0000-0000-000099800000}"/>
    <cellStyle name="Comma 2 4 2 2 2 9 4" xfId="32922" xr:uid="{00000000-0005-0000-0000-00009A800000}"/>
    <cellStyle name="Comma 2 4 2 2 2 9 5" xfId="55946" xr:uid="{00000000-0005-0000-0000-00008ADA0000}"/>
    <cellStyle name="Comma 2 4 2 2 20" xfId="2605" xr:uid="{00000000-0005-0000-0000-00002D0A0000}"/>
    <cellStyle name="Comma 2 4 2 2 20 2" xfId="32923" xr:uid="{00000000-0005-0000-0000-00009B800000}"/>
    <cellStyle name="Comma 2 4 2 2 21" xfId="32924" xr:uid="{00000000-0005-0000-0000-00009C800000}"/>
    <cellStyle name="Comma 2 4 2 2 22" xfId="55947" xr:uid="{00000000-0005-0000-0000-00008BDA0000}"/>
    <cellStyle name="Comma 2 4 2 2 3" xfId="2606" xr:uid="{00000000-0005-0000-0000-00002E0A0000}"/>
    <cellStyle name="Comma 2 4 2 2 3 10" xfId="2607" xr:uid="{00000000-0005-0000-0000-00002F0A0000}"/>
    <cellStyle name="Comma 2 4 2 2 3 10 2" xfId="2608" xr:uid="{00000000-0005-0000-0000-0000300A0000}"/>
    <cellStyle name="Comma 2 4 2 2 3 10 2 2" xfId="2609" xr:uid="{00000000-0005-0000-0000-0000310A0000}"/>
    <cellStyle name="Comma 2 4 2 2 3 10 2 2 2" xfId="32925" xr:uid="{00000000-0005-0000-0000-00009D800000}"/>
    <cellStyle name="Comma 2 4 2 2 3 10 2 3" xfId="32926" xr:uid="{00000000-0005-0000-0000-00009E800000}"/>
    <cellStyle name="Comma 2 4 2 2 3 10 3" xfId="2610" xr:uid="{00000000-0005-0000-0000-0000320A0000}"/>
    <cellStyle name="Comma 2 4 2 2 3 10 3 2" xfId="32927" xr:uid="{00000000-0005-0000-0000-00009F800000}"/>
    <cellStyle name="Comma 2 4 2 2 3 10 4" xfId="32928" xr:uid="{00000000-0005-0000-0000-0000A0800000}"/>
    <cellStyle name="Comma 2 4 2 2 3 10 5" xfId="55948" xr:uid="{00000000-0005-0000-0000-00008CDA0000}"/>
    <cellStyle name="Comma 2 4 2 2 3 11" xfId="2611" xr:uid="{00000000-0005-0000-0000-0000330A0000}"/>
    <cellStyle name="Comma 2 4 2 2 3 11 2" xfId="2612" xr:uid="{00000000-0005-0000-0000-0000340A0000}"/>
    <cellStyle name="Comma 2 4 2 2 3 11 2 2" xfId="2613" xr:uid="{00000000-0005-0000-0000-0000350A0000}"/>
    <cellStyle name="Comma 2 4 2 2 3 11 2 2 2" xfId="32929" xr:uid="{00000000-0005-0000-0000-0000A1800000}"/>
    <cellStyle name="Comma 2 4 2 2 3 11 2 3" xfId="32930" xr:uid="{00000000-0005-0000-0000-0000A2800000}"/>
    <cellStyle name="Comma 2 4 2 2 3 11 3" xfId="2614" xr:uid="{00000000-0005-0000-0000-0000360A0000}"/>
    <cellStyle name="Comma 2 4 2 2 3 11 3 2" xfId="32931" xr:uid="{00000000-0005-0000-0000-0000A3800000}"/>
    <cellStyle name="Comma 2 4 2 2 3 11 4" xfId="32932" xr:uid="{00000000-0005-0000-0000-0000A4800000}"/>
    <cellStyle name="Comma 2 4 2 2 3 11 5" xfId="55949" xr:uid="{00000000-0005-0000-0000-00008DDA0000}"/>
    <cellStyle name="Comma 2 4 2 2 3 12" xfId="2615" xr:uid="{00000000-0005-0000-0000-0000370A0000}"/>
    <cellStyle name="Comma 2 4 2 2 3 12 2" xfId="2616" xr:uid="{00000000-0005-0000-0000-0000380A0000}"/>
    <cellStyle name="Comma 2 4 2 2 3 12 2 2" xfId="32933" xr:uid="{00000000-0005-0000-0000-0000A5800000}"/>
    <cellStyle name="Comma 2 4 2 2 3 12 3" xfId="32934" xr:uid="{00000000-0005-0000-0000-0000A6800000}"/>
    <cellStyle name="Comma 2 4 2 2 3 13" xfId="2617" xr:uid="{00000000-0005-0000-0000-0000390A0000}"/>
    <cellStyle name="Comma 2 4 2 2 3 13 2" xfId="32935" xr:uid="{00000000-0005-0000-0000-0000A7800000}"/>
    <cellStyle name="Comma 2 4 2 2 3 14" xfId="32936" xr:uid="{00000000-0005-0000-0000-0000A8800000}"/>
    <cellStyle name="Comma 2 4 2 2 3 15" xfId="55950" xr:uid="{00000000-0005-0000-0000-00008EDA0000}"/>
    <cellStyle name="Comma 2 4 2 2 3 2" xfId="2618" xr:uid="{00000000-0005-0000-0000-00003A0A0000}"/>
    <cellStyle name="Comma 2 4 2 2 3 2 2" xfId="2619" xr:uid="{00000000-0005-0000-0000-00003B0A0000}"/>
    <cellStyle name="Comma 2 4 2 2 3 2 2 2" xfId="2620" xr:uid="{00000000-0005-0000-0000-00003C0A0000}"/>
    <cellStyle name="Comma 2 4 2 2 3 2 2 2 2" xfId="32937" xr:uid="{00000000-0005-0000-0000-0000A9800000}"/>
    <cellStyle name="Comma 2 4 2 2 3 2 2 3" xfId="32938" xr:uid="{00000000-0005-0000-0000-0000AA800000}"/>
    <cellStyle name="Comma 2 4 2 2 3 2 3" xfId="2621" xr:uid="{00000000-0005-0000-0000-00003D0A0000}"/>
    <cellStyle name="Comma 2 4 2 2 3 2 3 2" xfId="32939" xr:uid="{00000000-0005-0000-0000-0000AB800000}"/>
    <cellStyle name="Comma 2 4 2 2 3 2 4" xfId="32940" xr:uid="{00000000-0005-0000-0000-0000AC800000}"/>
    <cellStyle name="Comma 2 4 2 2 3 2 5" xfId="55951" xr:uid="{00000000-0005-0000-0000-00008FDA0000}"/>
    <cellStyle name="Comma 2 4 2 2 3 3" xfId="2622" xr:uid="{00000000-0005-0000-0000-00003E0A0000}"/>
    <cellStyle name="Comma 2 4 2 2 3 3 2" xfId="2623" xr:uid="{00000000-0005-0000-0000-00003F0A0000}"/>
    <cellStyle name="Comma 2 4 2 2 3 3 2 2" xfId="2624" xr:uid="{00000000-0005-0000-0000-0000400A0000}"/>
    <cellStyle name="Comma 2 4 2 2 3 3 2 2 2" xfId="32941" xr:uid="{00000000-0005-0000-0000-0000AD800000}"/>
    <cellStyle name="Comma 2 4 2 2 3 3 2 3" xfId="32942" xr:uid="{00000000-0005-0000-0000-0000AE800000}"/>
    <cellStyle name="Comma 2 4 2 2 3 3 3" xfId="2625" xr:uid="{00000000-0005-0000-0000-0000410A0000}"/>
    <cellStyle name="Comma 2 4 2 2 3 3 3 2" xfId="32943" xr:uid="{00000000-0005-0000-0000-0000AF800000}"/>
    <cellStyle name="Comma 2 4 2 2 3 3 4" xfId="32944" xr:uid="{00000000-0005-0000-0000-0000B0800000}"/>
    <cellStyle name="Comma 2 4 2 2 3 3 5" xfId="55952" xr:uid="{00000000-0005-0000-0000-000090DA0000}"/>
    <cellStyle name="Comma 2 4 2 2 3 4" xfId="2626" xr:uid="{00000000-0005-0000-0000-0000420A0000}"/>
    <cellStyle name="Comma 2 4 2 2 3 4 2" xfId="2627" xr:uid="{00000000-0005-0000-0000-0000430A0000}"/>
    <cellStyle name="Comma 2 4 2 2 3 4 2 2" xfId="2628" xr:uid="{00000000-0005-0000-0000-0000440A0000}"/>
    <cellStyle name="Comma 2 4 2 2 3 4 2 2 2" xfId="32945" xr:uid="{00000000-0005-0000-0000-0000B1800000}"/>
    <cellStyle name="Comma 2 4 2 2 3 4 2 3" xfId="32946" xr:uid="{00000000-0005-0000-0000-0000B2800000}"/>
    <cellStyle name="Comma 2 4 2 2 3 4 3" xfId="2629" xr:uid="{00000000-0005-0000-0000-0000450A0000}"/>
    <cellStyle name="Comma 2 4 2 2 3 4 3 2" xfId="32947" xr:uid="{00000000-0005-0000-0000-0000B3800000}"/>
    <cellStyle name="Comma 2 4 2 2 3 4 4" xfId="32948" xr:uid="{00000000-0005-0000-0000-0000B4800000}"/>
    <cellStyle name="Comma 2 4 2 2 3 4 5" xfId="55953" xr:uid="{00000000-0005-0000-0000-000091DA0000}"/>
    <cellStyle name="Comma 2 4 2 2 3 5" xfId="2630" xr:uid="{00000000-0005-0000-0000-0000460A0000}"/>
    <cellStyle name="Comma 2 4 2 2 3 5 2" xfId="2631" xr:uid="{00000000-0005-0000-0000-0000470A0000}"/>
    <cellStyle name="Comma 2 4 2 2 3 5 2 2" xfId="2632" xr:uid="{00000000-0005-0000-0000-0000480A0000}"/>
    <cellStyle name="Comma 2 4 2 2 3 5 2 2 2" xfId="32949" xr:uid="{00000000-0005-0000-0000-0000B5800000}"/>
    <cellStyle name="Comma 2 4 2 2 3 5 2 3" xfId="32950" xr:uid="{00000000-0005-0000-0000-0000B6800000}"/>
    <cellStyle name="Comma 2 4 2 2 3 5 3" xfId="2633" xr:uid="{00000000-0005-0000-0000-0000490A0000}"/>
    <cellStyle name="Comma 2 4 2 2 3 5 3 2" xfId="32951" xr:uid="{00000000-0005-0000-0000-0000B7800000}"/>
    <cellStyle name="Comma 2 4 2 2 3 5 4" xfId="32952" xr:uid="{00000000-0005-0000-0000-0000B8800000}"/>
    <cellStyle name="Comma 2 4 2 2 3 5 5" xfId="55954" xr:uid="{00000000-0005-0000-0000-000092DA0000}"/>
    <cellStyle name="Comma 2 4 2 2 3 6" xfId="2634" xr:uid="{00000000-0005-0000-0000-00004A0A0000}"/>
    <cellStyle name="Comma 2 4 2 2 3 6 2" xfId="2635" xr:uid="{00000000-0005-0000-0000-00004B0A0000}"/>
    <cellStyle name="Comma 2 4 2 2 3 6 2 2" xfId="2636" xr:uid="{00000000-0005-0000-0000-00004C0A0000}"/>
    <cellStyle name="Comma 2 4 2 2 3 6 2 2 2" xfId="32953" xr:uid="{00000000-0005-0000-0000-0000B9800000}"/>
    <cellStyle name="Comma 2 4 2 2 3 6 2 3" xfId="32954" xr:uid="{00000000-0005-0000-0000-0000BA800000}"/>
    <cellStyle name="Comma 2 4 2 2 3 6 3" xfId="2637" xr:uid="{00000000-0005-0000-0000-00004D0A0000}"/>
    <cellStyle name="Comma 2 4 2 2 3 6 3 2" xfId="32955" xr:uid="{00000000-0005-0000-0000-0000BB800000}"/>
    <cellStyle name="Comma 2 4 2 2 3 6 4" xfId="32956" xr:uid="{00000000-0005-0000-0000-0000BC800000}"/>
    <cellStyle name="Comma 2 4 2 2 3 6 5" xfId="55955" xr:uid="{00000000-0005-0000-0000-000093DA0000}"/>
    <cellStyle name="Comma 2 4 2 2 3 7" xfId="2638" xr:uid="{00000000-0005-0000-0000-00004E0A0000}"/>
    <cellStyle name="Comma 2 4 2 2 3 7 2" xfId="2639" xr:uid="{00000000-0005-0000-0000-00004F0A0000}"/>
    <cellStyle name="Comma 2 4 2 2 3 7 2 2" xfId="2640" xr:uid="{00000000-0005-0000-0000-0000500A0000}"/>
    <cellStyle name="Comma 2 4 2 2 3 7 2 2 2" xfId="32957" xr:uid="{00000000-0005-0000-0000-0000BD800000}"/>
    <cellStyle name="Comma 2 4 2 2 3 7 2 3" xfId="32958" xr:uid="{00000000-0005-0000-0000-0000BE800000}"/>
    <cellStyle name="Comma 2 4 2 2 3 7 3" xfId="2641" xr:uid="{00000000-0005-0000-0000-0000510A0000}"/>
    <cellStyle name="Comma 2 4 2 2 3 7 3 2" xfId="32959" xr:uid="{00000000-0005-0000-0000-0000BF800000}"/>
    <cellStyle name="Comma 2 4 2 2 3 7 4" xfId="32960" xr:uid="{00000000-0005-0000-0000-0000C0800000}"/>
    <cellStyle name="Comma 2 4 2 2 3 7 5" xfId="55956" xr:uid="{00000000-0005-0000-0000-000094DA0000}"/>
    <cellStyle name="Comma 2 4 2 2 3 8" xfId="2642" xr:uid="{00000000-0005-0000-0000-0000520A0000}"/>
    <cellStyle name="Comma 2 4 2 2 3 8 2" xfId="2643" xr:uid="{00000000-0005-0000-0000-0000530A0000}"/>
    <cellStyle name="Comma 2 4 2 2 3 8 2 2" xfId="2644" xr:uid="{00000000-0005-0000-0000-0000540A0000}"/>
    <cellStyle name="Comma 2 4 2 2 3 8 2 2 2" xfId="32961" xr:uid="{00000000-0005-0000-0000-0000C1800000}"/>
    <cellStyle name="Comma 2 4 2 2 3 8 2 3" xfId="32962" xr:uid="{00000000-0005-0000-0000-0000C2800000}"/>
    <cellStyle name="Comma 2 4 2 2 3 8 3" xfId="2645" xr:uid="{00000000-0005-0000-0000-0000550A0000}"/>
    <cellStyle name="Comma 2 4 2 2 3 8 3 2" xfId="32963" xr:uid="{00000000-0005-0000-0000-0000C3800000}"/>
    <cellStyle name="Comma 2 4 2 2 3 8 4" xfId="32964" xr:uid="{00000000-0005-0000-0000-0000C4800000}"/>
    <cellStyle name="Comma 2 4 2 2 3 8 5" xfId="55957" xr:uid="{00000000-0005-0000-0000-000095DA0000}"/>
    <cellStyle name="Comma 2 4 2 2 3 9" xfId="2646" xr:uid="{00000000-0005-0000-0000-0000560A0000}"/>
    <cellStyle name="Comma 2 4 2 2 3 9 2" xfId="2647" xr:uid="{00000000-0005-0000-0000-0000570A0000}"/>
    <cellStyle name="Comma 2 4 2 2 3 9 2 2" xfId="2648" xr:uid="{00000000-0005-0000-0000-0000580A0000}"/>
    <cellStyle name="Comma 2 4 2 2 3 9 2 2 2" xfId="32965" xr:uid="{00000000-0005-0000-0000-0000C5800000}"/>
    <cellStyle name="Comma 2 4 2 2 3 9 2 3" xfId="32966" xr:uid="{00000000-0005-0000-0000-0000C6800000}"/>
    <cellStyle name="Comma 2 4 2 2 3 9 3" xfId="2649" xr:uid="{00000000-0005-0000-0000-0000590A0000}"/>
    <cellStyle name="Comma 2 4 2 2 3 9 3 2" xfId="32967" xr:uid="{00000000-0005-0000-0000-0000C7800000}"/>
    <cellStyle name="Comma 2 4 2 2 3 9 4" xfId="32968" xr:uid="{00000000-0005-0000-0000-0000C8800000}"/>
    <cellStyle name="Comma 2 4 2 2 3 9 5" xfId="55958" xr:uid="{00000000-0005-0000-0000-000096DA0000}"/>
    <cellStyle name="Comma 2 4 2 2 4" xfId="2650" xr:uid="{00000000-0005-0000-0000-00005A0A0000}"/>
    <cellStyle name="Comma 2 4 2 2 4 10" xfId="2651" xr:uid="{00000000-0005-0000-0000-00005B0A0000}"/>
    <cellStyle name="Comma 2 4 2 2 4 10 2" xfId="2652" xr:uid="{00000000-0005-0000-0000-00005C0A0000}"/>
    <cellStyle name="Comma 2 4 2 2 4 10 2 2" xfId="2653" xr:uid="{00000000-0005-0000-0000-00005D0A0000}"/>
    <cellStyle name="Comma 2 4 2 2 4 10 2 2 2" xfId="32969" xr:uid="{00000000-0005-0000-0000-0000C9800000}"/>
    <cellStyle name="Comma 2 4 2 2 4 10 2 3" xfId="32970" xr:uid="{00000000-0005-0000-0000-0000CA800000}"/>
    <cellStyle name="Comma 2 4 2 2 4 10 3" xfId="2654" xr:uid="{00000000-0005-0000-0000-00005E0A0000}"/>
    <cellStyle name="Comma 2 4 2 2 4 10 3 2" xfId="32971" xr:uid="{00000000-0005-0000-0000-0000CB800000}"/>
    <cellStyle name="Comma 2 4 2 2 4 10 4" xfId="32972" xr:uid="{00000000-0005-0000-0000-0000CC800000}"/>
    <cellStyle name="Comma 2 4 2 2 4 10 5" xfId="55959" xr:uid="{00000000-0005-0000-0000-000097DA0000}"/>
    <cellStyle name="Comma 2 4 2 2 4 11" xfId="2655" xr:uid="{00000000-0005-0000-0000-00005F0A0000}"/>
    <cellStyle name="Comma 2 4 2 2 4 11 2" xfId="2656" xr:uid="{00000000-0005-0000-0000-0000600A0000}"/>
    <cellStyle name="Comma 2 4 2 2 4 11 2 2" xfId="2657" xr:uid="{00000000-0005-0000-0000-0000610A0000}"/>
    <cellStyle name="Comma 2 4 2 2 4 11 2 2 2" xfId="32973" xr:uid="{00000000-0005-0000-0000-0000CD800000}"/>
    <cellStyle name="Comma 2 4 2 2 4 11 2 3" xfId="32974" xr:uid="{00000000-0005-0000-0000-0000CE800000}"/>
    <cellStyle name="Comma 2 4 2 2 4 11 3" xfId="2658" xr:uid="{00000000-0005-0000-0000-0000620A0000}"/>
    <cellStyle name="Comma 2 4 2 2 4 11 3 2" xfId="32975" xr:uid="{00000000-0005-0000-0000-0000CF800000}"/>
    <cellStyle name="Comma 2 4 2 2 4 11 4" xfId="32976" xr:uid="{00000000-0005-0000-0000-0000D0800000}"/>
    <cellStyle name="Comma 2 4 2 2 4 11 5" xfId="55960" xr:uid="{00000000-0005-0000-0000-000098DA0000}"/>
    <cellStyle name="Comma 2 4 2 2 4 12" xfId="2659" xr:uid="{00000000-0005-0000-0000-0000630A0000}"/>
    <cellStyle name="Comma 2 4 2 2 4 12 2" xfId="2660" xr:uid="{00000000-0005-0000-0000-0000640A0000}"/>
    <cellStyle name="Comma 2 4 2 2 4 12 2 2" xfId="32977" xr:uid="{00000000-0005-0000-0000-0000D1800000}"/>
    <cellStyle name="Comma 2 4 2 2 4 12 3" xfId="32978" xr:uid="{00000000-0005-0000-0000-0000D2800000}"/>
    <cellStyle name="Comma 2 4 2 2 4 13" xfId="2661" xr:uid="{00000000-0005-0000-0000-0000650A0000}"/>
    <cellStyle name="Comma 2 4 2 2 4 13 2" xfId="32979" xr:uid="{00000000-0005-0000-0000-0000D3800000}"/>
    <cellStyle name="Comma 2 4 2 2 4 14" xfId="32980" xr:uid="{00000000-0005-0000-0000-0000D4800000}"/>
    <cellStyle name="Comma 2 4 2 2 4 15" xfId="55961" xr:uid="{00000000-0005-0000-0000-000099DA0000}"/>
    <cellStyle name="Comma 2 4 2 2 4 2" xfId="2662" xr:uid="{00000000-0005-0000-0000-0000660A0000}"/>
    <cellStyle name="Comma 2 4 2 2 4 2 2" xfId="2663" xr:uid="{00000000-0005-0000-0000-0000670A0000}"/>
    <cellStyle name="Comma 2 4 2 2 4 2 2 2" xfId="2664" xr:uid="{00000000-0005-0000-0000-0000680A0000}"/>
    <cellStyle name="Comma 2 4 2 2 4 2 2 2 2" xfId="32981" xr:uid="{00000000-0005-0000-0000-0000D5800000}"/>
    <cellStyle name="Comma 2 4 2 2 4 2 2 3" xfId="32982" xr:uid="{00000000-0005-0000-0000-0000D6800000}"/>
    <cellStyle name="Comma 2 4 2 2 4 2 3" xfId="2665" xr:uid="{00000000-0005-0000-0000-0000690A0000}"/>
    <cellStyle name="Comma 2 4 2 2 4 2 3 2" xfId="32983" xr:uid="{00000000-0005-0000-0000-0000D7800000}"/>
    <cellStyle name="Comma 2 4 2 2 4 2 4" xfId="32984" xr:uid="{00000000-0005-0000-0000-0000D8800000}"/>
    <cellStyle name="Comma 2 4 2 2 4 2 5" xfId="55962" xr:uid="{00000000-0005-0000-0000-00009ADA0000}"/>
    <cellStyle name="Comma 2 4 2 2 4 3" xfId="2666" xr:uid="{00000000-0005-0000-0000-00006A0A0000}"/>
    <cellStyle name="Comma 2 4 2 2 4 3 2" xfId="2667" xr:uid="{00000000-0005-0000-0000-00006B0A0000}"/>
    <cellStyle name="Comma 2 4 2 2 4 3 2 2" xfId="2668" xr:uid="{00000000-0005-0000-0000-00006C0A0000}"/>
    <cellStyle name="Comma 2 4 2 2 4 3 2 2 2" xfId="32985" xr:uid="{00000000-0005-0000-0000-0000D9800000}"/>
    <cellStyle name="Comma 2 4 2 2 4 3 2 3" xfId="32986" xr:uid="{00000000-0005-0000-0000-0000DA800000}"/>
    <cellStyle name="Comma 2 4 2 2 4 3 3" xfId="2669" xr:uid="{00000000-0005-0000-0000-00006D0A0000}"/>
    <cellStyle name="Comma 2 4 2 2 4 3 3 2" xfId="32987" xr:uid="{00000000-0005-0000-0000-0000DB800000}"/>
    <cellStyle name="Comma 2 4 2 2 4 3 4" xfId="32988" xr:uid="{00000000-0005-0000-0000-0000DC800000}"/>
    <cellStyle name="Comma 2 4 2 2 4 3 5" xfId="55963" xr:uid="{00000000-0005-0000-0000-00009BDA0000}"/>
    <cellStyle name="Comma 2 4 2 2 4 4" xfId="2670" xr:uid="{00000000-0005-0000-0000-00006E0A0000}"/>
    <cellStyle name="Comma 2 4 2 2 4 4 2" xfId="2671" xr:uid="{00000000-0005-0000-0000-00006F0A0000}"/>
    <cellStyle name="Comma 2 4 2 2 4 4 2 2" xfId="2672" xr:uid="{00000000-0005-0000-0000-0000700A0000}"/>
    <cellStyle name="Comma 2 4 2 2 4 4 2 2 2" xfId="32989" xr:uid="{00000000-0005-0000-0000-0000DD800000}"/>
    <cellStyle name="Comma 2 4 2 2 4 4 2 3" xfId="32990" xr:uid="{00000000-0005-0000-0000-0000DE800000}"/>
    <cellStyle name="Comma 2 4 2 2 4 4 3" xfId="2673" xr:uid="{00000000-0005-0000-0000-0000710A0000}"/>
    <cellStyle name="Comma 2 4 2 2 4 4 3 2" xfId="32991" xr:uid="{00000000-0005-0000-0000-0000DF800000}"/>
    <cellStyle name="Comma 2 4 2 2 4 4 4" xfId="32992" xr:uid="{00000000-0005-0000-0000-0000E0800000}"/>
    <cellStyle name="Comma 2 4 2 2 4 4 5" xfId="55964" xr:uid="{00000000-0005-0000-0000-00009CDA0000}"/>
    <cellStyle name="Comma 2 4 2 2 4 5" xfId="2674" xr:uid="{00000000-0005-0000-0000-0000720A0000}"/>
    <cellStyle name="Comma 2 4 2 2 4 5 2" xfId="2675" xr:uid="{00000000-0005-0000-0000-0000730A0000}"/>
    <cellStyle name="Comma 2 4 2 2 4 5 2 2" xfId="2676" xr:uid="{00000000-0005-0000-0000-0000740A0000}"/>
    <cellStyle name="Comma 2 4 2 2 4 5 2 2 2" xfId="32993" xr:uid="{00000000-0005-0000-0000-0000E1800000}"/>
    <cellStyle name="Comma 2 4 2 2 4 5 2 3" xfId="32994" xr:uid="{00000000-0005-0000-0000-0000E2800000}"/>
    <cellStyle name="Comma 2 4 2 2 4 5 3" xfId="2677" xr:uid="{00000000-0005-0000-0000-0000750A0000}"/>
    <cellStyle name="Comma 2 4 2 2 4 5 3 2" xfId="32995" xr:uid="{00000000-0005-0000-0000-0000E3800000}"/>
    <cellStyle name="Comma 2 4 2 2 4 5 4" xfId="32996" xr:uid="{00000000-0005-0000-0000-0000E4800000}"/>
    <cellStyle name="Comma 2 4 2 2 4 5 5" xfId="55965" xr:uid="{00000000-0005-0000-0000-00009DDA0000}"/>
    <cellStyle name="Comma 2 4 2 2 4 6" xfId="2678" xr:uid="{00000000-0005-0000-0000-0000760A0000}"/>
    <cellStyle name="Comma 2 4 2 2 4 6 2" xfId="2679" xr:uid="{00000000-0005-0000-0000-0000770A0000}"/>
    <cellStyle name="Comma 2 4 2 2 4 6 2 2" xfId="2680" xr:uid="{00000000-0005-0000-0000-0000780A0000}"/>
    <cellStyle name="Comma 2 4 2 2 4 6 2 2 2" xfId="32997" xr:uid="{00000000-0005-0000-0000-0000E5800000}"/>
    <cellStyle name="Comma 2 4 2 2 4 6 2 3" xfId="32998" xr:uid="{00000000-0005-0000-0000-0000E6800000}"/>
    <cellStyle name="Comma 2 4 2 2 4 6 3" xfId="2681" xr:uid="{00000000-0005-0000-0000-0000790A0000}"/>
    <cellStyle name="Comma 2 4 2 2 4 6 3 2" xfId="32999" xr:uid="{00000000-0005-0000-0000-0000E7800000}"/>
    <cellStyle name="Comma 2 4 2 2 4 6 4" xfId="33000" xr:uid="{00000000-0005-0000-0000-0000E8800000}"/>
    <cellStyle name="Comma 2 4 2 2 4 6 5" xfId="55966" xr:uid="{00000000-0005-0000-0000-00009EDA0000}"/>
    <cellStyle name="Comma 2 4 2 2 4 7" xfId="2682" xr:uid="{00000000-0005-0000-0000-00007A0A0000}"/>
    <cellStyle name="Comma 2 4 2 2 4 7 2" xfId="2683" xr:uid="{00000000-0005-0000-0000-00007B0A0000}"/>
    <cellStyle name="Comma 2 4 2 2 4 7 2 2" xfId="2684" xr:uid="{00000000-0005-0000-0000-00007C0A0000}"/>
    <cellStyle name="Comma 2 4 2 2 4 7 2 2 2" xfId="33001" xr:uid="{00000000-0005-0000-0000-0000E9800000}"/>
    <cellStyle name="Comma 2 4 2 2 4 7 2 3" xfId="33002" xr:uid="{00000000-0005-0000-0000-0000EA800000}"/>
    <cellStyle name="Comma 2 4 2 2 4 7 3" xfId="2685" xr:uid="{00000000-0005-0000-0000-00007D0A0000}"/>
    <cellStyle name="Comma 2 4 2 2 4 7 3 2" xfId="33003" xr:uid="{00000000-0005-0000-0000-0000EB800000}"/>
    <cellStyle name="Comma 2 4 2 2 4 7 4" xfId="33004" xr:uid="{00000000-0005-0000-0000-0000EC800000}"/>
    <cellStyle name="Comma 2 4 2 2 4 7 5" xfId="55967" xr:uid="{00000000-0005-0000-0000-00009FDA0000}"/>
    <cellStyle name="Comma 2 4 2 2 4 8" xfId="2686" xr:uid="{00000000-0005-0000-0000-00007E0A0000}"/>
    <cellStyle name="Comma 2 4 2 2 4 8 2" xfId="2687" xr:uid="{00000000-0005-0000-0000-00007F0A0000}"/>
    <cellStyle name="Comma 2 4 2 2 4 8 2 2" xfId="2688" xr:uid="{00000000-0005-0000-0000-0000800A0000}"/>
    <cellStyle name="Comma 2 4 2 2 4 8 2 2 2" xfId="33005" xr:uid="{00000000-0005-0000-0000-0000ED800000}"/>
    <cellStyle name="Comma 2 4 2 2 4 8 2 3" xfId="33006" xr:uid="{00000000-0005-0000-0000-0000EE800000}"/>
    <cellStyle name="Comma 2 4 2 2 4 8 3" xfId="2689" xr:uid="{00000000-0005-0000-0000-0000810A0000}"/>
    <cellStyle name="Comma 2 4 2 2 4 8 3 2" xfId="33007" xr:uid="{00000000-0005-0000-0000-0000EF800000}"/>
    <cellStyle name="Comma 2 4 2 2 4 8 4" xfId="33008" xr:uid="{00000000-0005-0000-0000-0000F0800000}"/>
    <cellStyle name="Comma 2 4 2 2 4 8 5" xfId="55968" xr:uid="{00000000-0005-0000-0000-0000A0DA0000}"/>
    <cellStyle name="Comma 2 4 2 2 4 9" xfId="2690" xr:uid="{00000000-0005-0000-0000-0000820A0000}"/>
    <cellStyle name="Comma 2 4 2 2 4 9 2" xfId="2691" xr:uid="{00000000-0005-0000-0000-0000830A0000}"/>
    <cellStyle name="Comma 2 4 2 2 4 9 2 2" xfId="2692" xr:uid="{00000000-0005-0000-0000-0000840A0000}"/>
    <cellStyle name="Comma 2 4 2 2 4 9 2 2 2" xfId="33009" xr:uid="{00000000-0005-0000-0000-0000F1800000}"/>
    <cellStyle name="Comma 2 4 2 2 4 9 2 3" xfId="33010" xr:uid="{00000000-0005-0000-0000-0000F2800000}"/>
    <cellStyle name="Comma 2 4 2 2 4 9 3" xfId="2693" xr:uid="{00000000-0005-0000-0000-0000850A0000}"/>
    <cellStyle name="Comma 2 4 2 2 4 9 3 2" xfId="33011" xr:uid="{00000000-0005-0000-0000-0000F3800000}"/>
    <cellStyle name="Comma 2 4 2 2 4 9 4" xfId="33012" xr:uid="{00000000-0005-0000-0000-0000F4800000}"/>
    <cellStyle name="Comma 2 4 2 2 4 9 5" xfId="55969" xr:uid="{00000000-0005-0000-0000-0000A1DA0000}"/>
    <cellStyle name="Comma 2 4 2 2 5" xfId="2694" xr:uid="{00000000-0005-0000-0000-0000860A0000}"/>
    <cellStyle name="Comma 2 4 2 2 5 10" xfId="2695" xr:uid="{00000000-0005-0000-0000-0000870A0000}"/>
    <cellStyle name="Comma 2 4 2 2 5 10 2" xfId="2696" xr:uid="{00000000-0005-0000-0000-0000880A0000}"/>
    <cellStyle name="Comma 2 4 2 2 5 10 2 2" xfId="2697" xr:uid="{00000000-0005-0000-0000-0000890A0000}"/>
    <cellStyle name="Comma 2 4 2 2 5 10 2 2 2" xfId="33013" xr:uid="{00000000-0005-0000-0000-0000F5800000}"/>
    <cellStyle name="Comma 2 4 2 2 5 10 2 3" xfId="33014" xr:uid="{00000000-0005-0000-0000-0000F6800000}"/>
    <cellStyle name="Comma 2 4 2 2 5 10 3" xfId="2698" xr:uid="{00000000-0005-0000-0000-00008A0A0000}"/>
    <cellStyle name="Comma 2 4 2 2 5 10 3 2" xfId="33015" xr:uid="{00000000-0005-0000-0000-0000F7800000}"/>
    <cellStyle name="Comma 2 4 2 2 5 10 4" xfId="33016" xr:uid="{00000000-0005-0000-0000-0000F8800000}"/>
    <cellStyle name="Comma 2 4 2 2 5 10 5" xfId="55970" xr:uid="{00000000-0005-0000-0000-0000A2DA0000}"/>
    <cellStyle name="Comma 2 4 2 2 5 11" xfId="2699" xr:uid="{00000000-0005-0000-0000-00008B0A0000}"/>
    <cellStyle name="Comma 2 4 2 2 5 11 2" xfId="2700" xr:uid="{00000000-0005-0000-0000-00008C0A0000}"/>
    <cellStyle name="Comma 2 4 2 2 5 11 2 2" xfId="2701" xr:uid="{00000000-0005-0000-0000-00008D0A0000}"/>
    <cellStyle name="Comma 2 4 2 2 5 11 2 2 2" xfId="33017" xr:uid="{00000000-0005-0000-0000-0000F9800000}"/>
    <cellStyle name="Comma 2 4 2 2 5 11 2 3" xfId="33018" xr:uid="{00000000-0005-0000-0000-0000FA800000}"/>
    <cellStyle name="Comma 2 4 2 2 5 11 3" xfId="2702" xr:uid="{00000000-0005-0000-0000-00008E0A0000}"/>
    <cellStyle name="Comma 2 4 2 2 5 11 3 2" xfId="33019" xr:uid="{00000000-0005-0000-0000-0000FB800000}"/>
    <cellStyle name="Comma 2 4 2 2 5 11 4" xfId="33020" xr:uid="{00000000-0005-0000-0000-0000FC800000}"/>
    <cellStyle name="Comma 2 4 2 2 5 11 5" xfId="55971" xr:uid="{00000000-0005-0000-0000-0000A3DA0000}"/>
    <cellStyle name="Comma 2 4 2 2 5 12" xfId="2703" xr:uid="{00000000-0005-0000-0000-00008F0A0000}"/>
    <cellStyle name="Comma 2 4 2 2 5 12 2" xfId="2704" xr:uid="{00000000-0005-0000-0000-0000900A0000}"/>
    <cellStyle name="Comma 2 4 2 2 5 12 2 2" xfId="33021" xr:uid="{00000000-0005-0000-0000-0000FD800000}"/>
    <cellStyle name="Comma 2 4 2 2 5 12 3" xfId="33022" xr:uid="{00000000-0005-0000-0000-0000FE800000}"/>
    <cellStyle name="Comma 2 4 2 2 5 13" xfId="2705" xr:uid="{00000000-0005-0000-0000-0000910A0000}"/>
    <cellStyle name="Comma 2 4 2 2 5 13 2" xfId="33023" xr:uid="{00000000-0005-0000-0000-0000FF800000}"/>
    <cellStyle name="Comma 2 4 2 2 5 14" xfId="33024" xr:uid="{00000000-0005-0000-0000-000000810000}"/>
    <cellStyle name="Comma 2 4 2 2 5 15" xfId="55972" xr:uid="{00000000-0005-0000-0000-0000A4DA0000}"/>
    <cellStyle name="Comma 2 4 2 2 5 2" xfId="2706" xr:uid="{00000000-0005-0000-0000-0000920A0000}"/>
    <cellStyle name="Comma 2 4 2 2 5 2 2" xfId="2707" xr:uid="{00000000-0005-0000-0000-0000930A0000}"/>
    <cellStyle name="Comma 2 4 2 2 5 2 2 2" xfId="2708" xr:uid="{00000000-0005-0000-0000-0000940A0000}"/>
    <cellStyle name="Comma 2 4 2 2 5 2 2 2 2" xfId="33025" xr:uid="{00000000-0005-0000-0000-000001810000}"/>
    <cellStyle name="Comma 2 4 2 2 5 2 2 3" xfId="33026" xr:uid="{00000000-0005-0000-0000-000002810000}"/>
    <cellStyle name="Comma 2 4 2 2 5 2 3" xfId="2709" xr:uid="{00000000-0005-0000-0000-0000950A0000}"/>
    <cellStyle name="Comma 2 4 2 2 5 2 3 2" xfId="33027" xr:uid="{00000000-0005-0000-0000-000003810000}"/>
    <cellStyle name="Comma 2 4 2 2 5 2 4" xfId="33028" xr:uid="{00000000-0005-0000-0000-000004810000}"/>
    <cellStyle name="Comma 2 4 2 2 5 2 5" xfId="55973" xr:uid="{00000000-0005-0000-0000-0000A5DA0000}"/>
    <cellStyle name="Comma 2 4 2 2 5 3" xfId="2710" xr:uid="{00000000-0005-0000-0000-0000960A0000}"/>
    <cellStyle name="Comma 2 4 2 2 5 3 2" xfId="2711" xr:uid="{00000000-0005-0000-0000-0000970A0000}"/>
    <cellStyle name="Comma 2 4 2 2 5 3 2 2" xfId="2712" xr:uid="{00000000-0005-0000-0000-0000980A0000}"/>
    <cellStyle name="Comma 2 4 2 2 5 3 2 2 2" xfId="33029" xr:uid="{00000000-0005-0000-0000-000005810000}"/>
    <cellStyle name="Comma 2 4 2 2 5 3 2 3" xfId="33030" xr:uid="{00000000-0005-0000-0000-000006810000}"/>
    <cellStyle name="Comma 2 4 2 2 5 3 3" xfId="2713" xr:uid="{00000000-0005-0000-0000-0000990A0000}"/>
    <cellStyle name="Comma 2 4 2 2 5 3 3 2" xfId="33031" xr:uid="{00000000-0005-0000-0000-000007810000}"/>
    <cellStyle name="Comma 2 4 2 2 5 3 4" xfId="33032" xr:uid="{00000000-0005-0000-0000-000008810000}"/>
    <cellStyle name="Comma 2 4 2 2 5 3 5" xfId="55974" xr:uid="{00000000-0005-0000-0000-0000A6DA0000}"/>
    <cellStyle name="Comma 2 4 2 2 5 4" xfId="2714" xr:uid="{00000000-0005-0000-0000-00009A0A0000}"/>
    <cellStyle name="Comma 2 4 2 2 5 4 2" xfId="2715" xr:uid="{00000000-0005-0000-0000-00009B0A0000}"/>
    <cellStyle name="Comma 2 4 2 2 5 4 2 2" xfId="2716" xr:uid="{00000000-0005-0000-0000-00009C0A0000}"/>
    <cellStyle name="Comma 2 4 2 2 5 4 2 2 2" xfId="33033" xr:uid="{00000000-0005-0000-0000-000009810000}"/>
    <cellStyle name="Comma 2 4 2 2 5 4 2 3" xfId="33034" xr:uid="{00000000-0005-0000-0000-00000A810000}"/>
    <cellStyle name="Comma 2 4 2 2 5 4 3" xfId="2717" xr:uid="{00000000-0005-0000-0000-00009D0A0000}"/>
    <cellStyle name="Comma 2 4 2 2 5 4 3 2" xfId="33035" xr:uid="{00000000-0005-0000-0000-00000B810000}"/>
    <cellStyle name="Comma 2 4 2 2 5 4 4" xfId="33036" xr:uid="{00000000-0005-0000-0000-00000C810000}"/>
    <cellStyle name="Comma 2 4 2 2 5 4 5" xfId="55975" xr:uid="{00000000-0005-0000-0000-0000A7DA0000}"/>
    <cellStyle name="Comma 2 4 2 2 5 5" xfId="2718" xr:uid="{00000000-0005-0000-0000-00009E0A0000}"/>
    <cellStyle name="Comma 2 4 2 2 5 5 2" xfId="2719" xr:uid="{00000000-0005-0000-0000-00009F0A0000}"/>
    <cellStyle name="Comma 2 4 2 2 5 5 2 2" xfId="2720" xr:uid="{00000000-0005-0000-0000-0000A00A0000}"/>
    <cellStyle name="Comma 2 4 2 2 5 5 2 2 2" xfId="33037" xr:uid="{00000000-0005-0000-0000-00000D810000}"/>
    <cellStyle name="Comma 2 4 2 2 5 5 2 3" xfId="33038" xr:uid="{00000000-0005-0000-0000-00000E810000}"/>
    <cellStyle name="Comma 2 4 2 2 5 5 3" xfId="2721" xr:uid="{00000000-0005-0000-0000-0000A10A0000}"/>
    <cellStyle name="Comma 2 4 2 2 5 5 3 2" xfId="33039" xr:uid="{00000000-0005-0000-0000-00000F810000}"/>
    <cellStyle name="Comma 2 4 2 2 5 5 4" xfId="33040" xr:uid="{00000000-0005-0000-0000-000010810000}"/>
    <cellStyle name="Comma 2 4 2 2 5 5 5" xfId="55976" xr:uid="{00000000-0005-0000-0000-0000A8DA0000}"/>
    <cellStyle name="Comma 2 4 2 2 5 6" xfId="2722" xr:uid="{00000000-0005-0000-0000-0000A20A0000}"/>
    <cellStyle name="Comma 2 4 2 2 5 6 2" xfId="2723" xr:uid="{00000000-0005-0000-0000-0000A30A0000}"/>
    <cellStyle name="Comma 2 4 2 2 5 6 2 2" xfId="2724" xr:uid="{00000000-0005-0000-0000-0000A40A0000}"/>
    <cellStyle name="Comma 2 4 2 2 5 6 2 2 2" xfId="33041" xr:uid="{00000000-0005-0000-0000-000011810000}"/>
    <cellStyle name="Comma 2 4 2 2 5 6 2 3" xfId="33042" xr:uid="{00000000-0005-0000-0000-000012810000}"/>
    <cellStyle name="Comma 2 4 2 2 5 6 3" xfId="2725" xr:uid="{00000000-0005-0000-0000-0000A50A0000}"/>
    <cellStyle name="Comma 2 4 2 2 5 6 3 2" xfId="33043" xr:uid="{00000000-0005-0000-0000-000013810000}"/>
    <cellStyle name="Comma 2 4 2 2 5 6 4" xfId="33044" xr:uid="{00000000-0005-0000-0000-000014810000}"/>
    <cellStyle name="Comma 2 4 2 2 5 6 5" xfId="55977" xr:uid="{00000000-0005-0000-0000-0000A9DA0000}"/>
    <cellStyle name="Comma 2 4 2 2 5 7" xfId="2726" xr:uid="{00000000-0005-0000-0000-0000A60A0000}"/>
    <cellStyle name="Comma 2 4 2 2 5 7 2" xfId="2727" xr:uid="{00000000-0005-0000-0000-0000A70A0000}"/>
    <cellStyle name="Comma 2 4 2 2 5 7 2 2" xfId="2728" xr:uid="{00000000-0005-0000-0000-0000A80A0000}"/>
    <cellStyle name="Comma 2 4 2 2 5 7 2 2 2" xfId="33045" xr:uid="{00000000-0005-0000-0000-000015810000}"/>
    <cellStyle name="Comma 2 4 2 2 5 7 2 3" xfId="33046" xr:uid="{00000000-0005-0000-0000-000016810000}"/>
    <cellStyle name="Comma 2 4 2 2 5 7 3" xfId="2729" xr:uid="{00000000-0005-0000-0000-0000A90A0000}"/>
    <cellStyle name="Comma 2 4 2 2 5 7 3 2" xfId="33047" xr:uid="{00000000-0005-0000-0000-000017810000}"/>
    <cellStyle name="Comma 2 4 2 2 5 7 4" xfId="33048" xr:uid="{00000000-0005-0000-0000-000018810000}"/>
    <cellStyle name="Comma 2 4 2 2 5 7 5" xfId="55978" xr:uid="{00000000-0005-0000-0000-0000AADA0000}"/>
    <cellStyle name="Comma 2 4 2 2 5 8" xfId="2730" xr:uid="{00000000-0005-0000-0000-0000AA0A0000}"/>
    <cellStyle name="Comma 2 4 2 2 5 8 2" xfId="2731" xr:uid="{00000000-0005-0000-0000-0000AB0A0000}"/>
    <cellStyle name="Comma 2 4 2 2 5 8 2 2" xfId="2732" xr:uid="{00000000-0005-0000-0000-0000AC0A0000}"/>
    <cellStyle name="Comma 2 4 2 2 5 8 2 2 2" xfId="33049" xr:uid="{00000000-0005-0000-0000-000019810000}"/>
    <cellStyle name="Comma 2 4 2 2 5 8 2 3" xfId="33050" xr:uid="{00000000-0005-0000-0000-00001A810000}"/>
    <cellStyle name="Comma 2 4 2 2 5 8 3" xfId="2733" xr:uid="{00000000-0005-0000-0000-0000AD0A0000}"/>
    <cellStyle name="Comma 2 4 2 2 5 8 3 2" xfId="33051" xr:uid="{00000000-0005-0000-0000-00001B810000}"/>
    <cellStyle name="Comma 2 4 2 2 5 8 4" xfId="33052" xr:uid="{00000000-0005-0000-0000-00001C810000}"/>
    <cellStyle name="Comma 2 4 2 2 5 8 5" xfId="55979" xr:uid="{00000000-0005-0000-0000-0000ABDA0000}"/>
    <cellStyle name="Comma 2 4 2 2 5 9" xfId="2734" xr:uid="{00000000-0005-0000-0000-0000AE0A0000}"/>
    <cellStyle name="Comma 2 4 2 2 5 9 2" xfId="2735" xr:uid="{00000000-0005-0000-0000-0000AF0A0000}"/>
    <cellStyle name="Comma 2 4 2 2 5 9 2 2" xfId="2736" xr:uid="{00000000-0005-0000-0000-0000B00A0000}"/>
    <cellStyle name="Comma 2 4 2 2 5 9 2 2 2" xfId="33053" xr:uid="{00000000-0005-0000-0000-00001D810000}"/>
    <cellStyle name="Comma 2 4 2 2 5 9 2 3" xfId="33054" xr:uid="{00000000-0005-0000-0000-00001E810000}"/>
    <cellStyle name="Comma 2 4 2 2 5 9 3" xfId="2737" xr:uid="{00000000-0005-0000-0000-0000B10A0000}"/>
    <cellStyle name="Comma 2 4 2 2 5 9 3 2" xfId="33055" xr:uid="{00000000-0005-0000-0000-00001F810000}"/>
    <cellStyle name="Comma 2 4 2 2 5 9 4" xfId="33056" xr:uid="{00000000-0005-0000-0000-000020810000}"/>
    <cellStyle name="Comma 2 4 2 2 5 9 5" xfId="55980" xr:uid="{00000000-0005-0000-0000-0000ACDA0000}"/>
    <cellStyle name="Comma 2 4 2 2 6" xfId="2738" xr:uid="{00000000-0005-0000-0000-0000B20A0000}"/>
    <cellStyle name="Comma 2 4 2 2 6 10" xfId="2739" xr:uid="{00000000-0005-0000-0000-0000B30A0000}"/>
    <cellStyle name="Comma 2 4 2 2 6 10 2" xfId="2740" xr:uid="{00000000-0005-0000-0000-0000B40A0000}"/>
    <cellStyle name="Comma 2 4 2 2 6 10 2 2" xfId="2741" xr:uid="{00000000-0005-0000-0000-0000B50A0000}"/>
    <cellStyle name="Comma 2 4 2 2 6 10 2 2 2" xfId="33057" xr:uid="{00000000-0005-0000-0000-000021810000}"/>
    <cellStyle name="Comma 2 4 2 2 6 10 2 3" xfId="33058" xr:uid="{00000000-0005-0000-0000-000022810000}"/>
    <cellStyle name="Comma 2 4 2 2 6 10 3" xfId="2742" xr:uid="{00000000-0005-0000-0000-0000B60A0000}"/>
    <cellStyle name="Comma 2 4 2 2 6 10 3 2" xfId="33059" xr:uid="{00000000-0005-0000-0000-000023810000}"/>
    <cellStyle name="Comma 2 4 2 2 6 10 4" xfId="33060" xr:uid="{00000000-0005-0000-0000-000024810000}"/>
    <cellStyle name="Comma 2 4 2 2 6 10 5" xfId="55981" xr:uid="{00000000-0005-0000-0000-0000ADDA0000}"/>
    <cellStyle name="Comma 2 4 2 2 6 11" xfId="2743" xr:uid="{00000000-0005-0000-0000-0000B70A0000}"/>
    <cellStyle name="Comma 2 4 2 2 6 11 2" xfId="2744" xr:uid="{00000000-0005-0000-0000-0000B80A0000}"/>
    <cellStyle name="Comma 2 4 2 2 6 11 2 2" xfId="2745" xr:uid="{00000000-0005-0000-0000-0000B90A0000}"/>
    <cellStyle name="Comma 2 4 2 2 6 11 2 2 2" xfId="33061" xr:uid="{00000000-0005-0000-0000-000025810000}"/>
    <cellStyle name="Comma 2 4 2 2 6 11 2 3" xfId="33062" xr:uid="{00000000-0005-0000-0000-000026810000}"/>
    <cellStyle name="Comma 2 4 2 2 6 11 3" xfId="2746" xr:uid="{00000000-0005-0000-0000-0000BA0A0000}"/>
    <cellStyle name="Comma 2 4 2 2 6 11 3 2" xfId="33063" xr:uid="{00000000-0005-0000-0000-000027810000}"/>
    <cellStyle name="Comma 2 4 2 2 6 11 4" xfId="33064" xr:uid="{00000000-0005-0000-0000-000028810000}"/>
    <cellStyle name="Comma 2 4 2 2 6 11 5" xfId="55982" xr:uid="{00000000-0005-0000-0000-0000AEDA0000}"/>
    <cellStyle name="Comma 2 4 2 2 6 12" xfId="2747" xr:uid="{00000000-0005-0000-0000-0000BB0A0000}"/>
    <cellStyle name="Comma 2 4 2 2 6 12 2" xfId="2748" xr:uid="{00000000-0005-0000-0000-0000BC0A0000}"/>
    <cellStyle name="Comma 2 4 2 2 6 12 2 2" xfId="33065" xr:uid="{00000000-0005-0000-0000-000029810000}"/>
    <cellStyle name="Comma 2 4 2 2 6 12 3" xfId="33066" xr:uid="{00000000-0005-0000-0000-00002A810000}"/>
    <cellStyle name="Comma 2 4 2 2 6 13" xfId="2749" xr:uid="{00000000-0005-0000-0000-0000BD0A0000}"/>
    <cellStyle name="Comma 2 4 2 2 6 13 2" xfId="33067" xr:uid="{00000000-0005-0000-0000-00002B810000}"/>
    <cellStyle name="Comma 2 4 2 2 6 14" xfId="33068" xr:uid="{00000000-0005-0000-0000-00002C810000}"/>
    <cellStyle name="Comma 2 4 2 2 6 15" xfId="55983" xr:uid="{00000000-0005-0000-0000-0000AFDA0000}"/>
    <cellStyle name="Comma 2 4 2 2 6 2" xfId="2750" xr:uid="{00000000-0005-0000-0000-0000BE0A0000}"/>
    <cellStyle name="Comma 2 4 2 2 6 2 2" xfId="2751" xr:uid="{00000000-0005-0000-0000-0000BF0A0000}"/>
    <cellStyle name="Comma 2 4 2 2 6 2 2 2" xfId="2752" xr:uid="{00000000-0005-0000-0000-0000C00A0000}"/>
    <cellStyle name="Comma 2 4 2 2 6 2 2 2 2" xfId="33069" xr:uid="{00000000-0005-0000-0000-00002D810000}"/>
    <cellStyle name="Comma 2 4 2 2 6 2 2 3" xfId="33070" xr:uid="{00000000-0005-0000-0000-00002E810000}"/>
    <cellStyle name="Comma 2 4 2 2 6 2 3" xfId="2753" xr:uid="{00000000-0005-0000-0000-0000C10A0000}"/>
    <cellStyle name="Comma 2 4 2 2 6 2 3 2" xfId="33071" xr:uid="{00000000-0005-0000-0000-00002F810000}"/>
    <cellStyle name="Comma 2 4 2 2 6 2 4" xfId="33072" xr:uid="{00000000-0005-0000-0000-000030810000}"/>
    <cellStyle name="Comma 2 4 2 2 6 2 5" xfId="55984" xr:uid="{00000000-0005-0000-0000-0000B0DA0000}"/>
    <cellStyle name="Comma 2 4 2 2 6 3" xfId="2754" xr:uid="{00000000-0005-0000-0000-0000C20A0000}"/>
    <cellStyle name="Comma 2 4 2 2 6 3 2" xfId="2755" xr:uid="{00000000-0005-0000-0000-0000C30A0000}"/>
    <cellStyle name="Comma 2 4 2 2 6 3 2 2" xfId="2756" xr:uid="{00000000-0005-0000-0000-0000C40A0000}"/>
    <cellStyle name="Comma 2 4 2 2 6 3 2 2 2" xfId="33073" xr:uid="{00000000-0005-0000-0000-000031810000}"/>
    <cellStyle name="Comma 2 4 2 2 6 3 2 3" xfId="33074" xr:uid="{00000000-0005-0000-0000-000032810000}"/>
    <cellStyle name="Comma 2 4 2 2 6 3 3" xfId="2757" xr:uid="{00000000-0005-0000-0000-0000C50A0000}"/>
    <cellStyle name="Comma 2 4 2 2 6 3 3 2" xfId="33075" xr:uid="{00000000-0005-0000-0000-000033810000}"/>
    <cellStyle name="Comma 2 4 2 2 6 3 4" xfId="33076" xr:uid="{00000000-0005-0000-0000-000034810000}"/>
    <cellStyle name="Comma 2 4 2 2 6 3 5" xfId="55985" xr:uid="{00000000-0005-0000-0000-0000B1DA0000}"/>
    <cellStyle name="Comma 2 4 2 2 6 4" xfId="2758" xr:uid="{00000000-0005-0000-0000-0000C60A0000}"/>
    <cellStyle name="Comma 2 4 2 2 6 4 2" xfId="2759" xr:uid="{00000000-0005-0000-0000-0000C70A0000}"/>
    <cellStyle name="Comma 2 4 2 2 6 4 2 2" xfId="2760" xr:uid="{00000000-0005-0000-0000-0000C80A0000}"/>
    <cellStyle name="Comma 2 4 2 2 6 4 2 2 2" xfId="33077" xr:uid="{00000000-0005-0000-0000-000035810000}"/>
    <cellStyle name="Comma 2 4 2 2 6 4 2 3" xfId="33078" xr:uid="{00000000-0005-0000-0000-000036810000}"/>
    <cellStyle name="Comma 2 4 2 2 6 4 3" xfId="2761" xr:uid="{00000000-0005-0000-0000-0000C90A0000}"/>
    <cellStyle name="Comma 2 4 2 2 6 4 3 2" xfId="33079" xr:uid="{00000000-0005-0000-0000-000037810000}"/>
    <cellStyle name="Comma 2 4 2 2 6 4 4" xfId="33080" xr:uid="{00000000-0005-0000-0000-000038810000}"/>
    <cellStyle name="Comma 2 4 2 2 6 4 5" xfId="55986" xr:uid="{00000000-0005-0000-0000-0000B2DA0000}"/>
    <cellStyle name="Comma 2 4 2 2 6 5" xfId="2762" xr:uid="{00000000-0005-0000-0000-0000CA0A0000}"/>
    <cellStyle name="Comma 2 4 2 2 6 5 2" xfId="2763" xr:uid="{00000000-0005-0000-0000-0000CB0A0000}"/>
    <cellStyle name="Comma 2 4 2 2 6 5 2 2" xfId="2764" xr:uid="{00000000-0005-0000-0000-0000CC0A0000}"/>
    <cellStyle name="Comma 2 4 2 2 6 5 2 2 2" xfId="33081" xr:uid="{00000000-0005-0000-0000-000039810000}"/>
    <cellStyle name="Comma 2 4 2 2 6 5 2 3" xfId="33082" xr:uid="{00000000-0005-0000-0000-00003A810000}"/>
    <cellStyle name="Comma 2 4 2 2 6 5 3" xfId="2765" xr:uid="{00000000-0005-0000-0000-0000CD0A0000}"/>
    <cellStyle name="Comma 2 4 2 2 6 5 3 2" xfId="33083" xr:uid="{00000000-0005-0000-0000-00003B810000}"/>
    <cellStyle name="Comma 2 4 2 2 6 5 4" xfId="33084" xr:uid="{00000000-0005-0000-0000-00003C810000}"/>
    <cellStyle name="Comma 2 4 2 2 6 5 5" xfId="55987" xr:uid="{00000000-0005-0000-0000-0000B3DA0000}"/>
    <cellStyle name="Comma 2 4 2 2 6 6" xfId="2766" xr:uid="{00000000-0005-0000-0000-0000CE0A0000}"/>
    <cellStyle name="Comma 2 4 2 2 6 6 2" xfId="2767" xr:uid="{00000000-0005-0000-0000-0000CF0A0000}"/>
    <cellStyle name="Comma 2 4 2 2 6 6 2 2" xfId="2768" xr:uid="{00000000-0005-0000-0000-0000D00A0000}"/>
    <cellStyle name="Comma 2 4 2 2 6 6 2 2 2" xfId="33085" xr:uid="{00000000-0005-0000-0000-00003D810000}"/>
    <cellStyle name="Comma 2 4 2 2 6 6 2 3" xfId="33086" xr:uid="{00000000-0005-0000-0000-00003E810000}"/>
    <cellStyle name="Comma 2 4 2 2 6 6 3" xfId="2769" xr:uid="{00000000-0005-0000-0000-0000D10A0000}"/>
    <cellStyle name="Comma 2 4 2 2 6 6 3 2" xfId="33087" xr:uid="{00000000-0005-0000-0000-00003F810000}"/>
    <cellStyle name="Comma 2 4 2 2 6 6 4" xfId="33088" xr:uid="{00000000-0005-0000-0000-000040810000}"/>
    <cellStyle name="Comma 2 4 2 2 6 6 5" xfId="55988" xr:uid="{00000000-0005-0000-0000-0000B4DA0000}"/>
    <cellStyle name="Comma 2 4 2 2 6 7" xfId="2770" xr:uid="{00000000-0005-0000-0000-0000D20A0000}"/>
    <cellStyle name="Comma 2 4 2 2 6 7 2" xfId="2771" xr:uid="{00000000-0005-0000-0000-0000D30A0000}"/>
    <cellStyle name="Comma 2 4 2 2 6 7 2 2" xfId="2772" xr:uid="{00000000-0005-0000-0000-0000D40A0000}"/>
    <cellStyle name="Comma 2 4 2 2 6 7 2 2 2" xfId="33089" xr:uid="{00000000-0005-0000-0000-000041810000}"/>
    <cellStyle name="Comma 2 4 2 2 6 7 2 3" xfId="33090" xr:uid="{00000000-0005-0000-0000-000042810000}"/>
    <cellStyle name="Comma 2 4 2 2 6 7 3" xfId="2773" xr:uid="{00000000-0005-0000-0000-0000D50A0000}"/>
    <cellStyle name="Comma 2 4 2 2 6 7 3 2" xfId="33091" xr:uid="{00000000-0005-0000-0000-000043810000}"/>
    <cellStyle name="Comma 2 4 2 2 6 7 4" xfId="33092" xr:uid="{00000000-0005-0000-0000-000044810000}"/>
    <cellStyle name="Comma 2 4 2 2 6 7 5" xfId="55989" xr:uid="{00000000-0005-0000-0000-0000B5DA0000}"/>
    <cellStyle name="Comma 2 4 2 2 6 8" xfId="2774" xr:uid="{00000000-0005-0000-0000-0000D60A0000}"/>
    <cellStyle name="Comma 2 4 2 2 6 8 2" xfId="2775" xr:uid="{00000000-0005-0000-0000-0000D70A0000}"/>
    <cellStyle name="Comma 2 4 2 2 6 8 2 2" xfId="2776" xr:uid="{00000000-0005-0000-0000-0000D80A0000}"/>
    <cellStyle name="Comma 2 4 2 2 6 8 2 2 2" xfId="33093" xr:uid="{00000000-0005-0000-0000-000045810000}"/>
    <cellStyle name="Comma 2 4 2 2 6 8 2 3" xfId="33094" xr:uid="{00000000-0005-0000-0000-000046810000}"/>
    <cellStyle name="Comma 2 4 2 2 6 8 3" xfId="2777" xr:uid="{00000000-0005-0000-0000-0000D90A0000}"/>
    <cellStyle name="Comma 2 4 2 2 6 8 3 2" xfId="33095" xr:uid="{00000000-0005-0000-0000-000047810000}"/>
    <cellStyle name="Comma 2 4 2 2 6 8 4" xfId="33096" xr:uid="{00000000-0005-0000-0000-000048810000}"/>
    <cellStyle name="Comma 2 4 2 2 6 8 5" xfId="55990" xr:uid="{00000000-0005-0000-0000-0000B6DA0000}"/>
    <cellStyle name="Comma 2 4 2 2 6 9" xfId="2778" xr:uid="{00000000-0005-0000-0000-0000DA0A0000}"/>
    <cellStyle name="Comma 2 4 2 2 6 9 2" xfId="2779" xr:uid="{00000000-0005-0000-0000-0000DB0A0000}"/>
    <cellStyle name="Comma 2 4 2 2 6 9 2 2" xfId="2780" xr:uid="{00000000-0005-0000-0000-0000DC0A0000}"/>
    <cellStyle name="Comma 2 4 2 2 6 9 2 2 2" xfId="33097" xr:uid="{00000000-0005-0000-0000-000049810000}"/>
    <cellStyle name="Comma 2 4 2 2 6 9 2 3" xfId="33098" xr:uid="{00000000-0005-0000-0000-00004A810000}"/>
    <cellStyle name="Comma 2 4 2 2 6 9 3" xfId="2781" xr:uid="{00000000-0005-0000-0000-0000DD0A0000}"/>
    <cellStyle name="Comma 2 4 2 2 6 9 3 2" xfId="33099" xr:uid="{00000000-0005-0000-0000-00004B810000}"/>
    <cellStyle name="Comma 2 4 2 2 6 9 4" xfId="33100" xr:uid="{00000000-0005-0000-0000-00004C810000}"/>
    <cellStyle name="Comma 2 4 2 2 6 9 5" xfId="55991" xr:uid="{00000000-0005-0000-0000-0000B7DA0000}"/>
    <cellStyle name="Comma 2 4 2 2 7" xfId="2782" xr:uid="{00000000-0005-0000-0000-0000DE0A0000}"/>
    <cellStyle name="Comma 2 4 2 2 7 10" xfId="2783" xr:uid="{00000000-0005-0000-0000-0000DF0A0000}"/>
    <cellStyle name="Comma 2 4 2 2 7 10 2" xfId="2784" xr:uid="{00000000-0005-0000-0000-0000E00A0000}"/>
    <cellStyle name="Comma 2 4 2 2 7 10 2 2" xfId="2785" xr:uid="{00000000-0005-0000-0000-0000E10A0000}"/>
    <cellStyle name="Comma 2 4 2 2 7 10 2 2 2" xfId="33101" xr:uid="{00000000-0005-0000-0000-00004D810000}"/>
    <cellStyle name="Comma 2 4 2 2 7 10 2 3" xfId="33102" xr:uid="{00000000-0005-0000-0000-00004E810000}"/>
    <cellStyle name="Comma 2 4 2 2 7 10 3" xfId="2786" xr:uid="{00000000-0005-0000-0000-0000E20A0000}"/>
    <cellStyle name="Comma 2 4 2 2 7 10 3 2" xfId="33103" xr:uid="{00000000-0005-0000-0000-00004F810000}"/>
    <cellStyle name="Comma 2 4 2 2 7 10 4" xfId="33104" xr:uid="{00000000-0005-0000-0000-000050810000}"/>
    <cellStyle name="Comma 2 4 2 2 7 10 5" xfId="55992" xr:uid="{00000000-0005-0000-0000-0000B8DA0000}"/>
    <cellStyle name="Comma 2 4 2 2 7 11" xfId="2787" xr:uid="{00000000-0005-0000-0000-0000E30A0000}"/>
    <cellStyle name="Comma 2 4 2 2 7 11 2" xfId="2788" xr:uid="{00000000-0005-0000-0000-0000E40A0000}"/>
    <cellStyle name="Comma 2 4 2 2 7 11 2 2" xfId="2789" xr:uid="{00000000-0005-0000-0000-0000E50A0000}"/>
    <cellStyle name="Comma 2 4 2 2 7 11 2 2 2" xfId="33105" xr:uid="{00000000-0005-0000-0000-000051810000}"/>
    <cellStyle name="Comma 2 4 2 2 7 11 2 3" xfId="33106" xr:uid="{00000000-0005-0000-0000-000052810000}"/>
    <cellStyle name="Comma 2 4 2 2 7 11 3" xfId="2790" xr:uid="{00000000-0005-0000-0000-0000E60A0000}"/>
    <cellStyle name="Comma 2 4 2 2 7 11 3 2" xfId="33107" xr:uid="{00000000-0005-0000-0000-000053810000}"/>
    <cellStyle name="Comma 2 4 2 2 7 11 4" xfId="33108" xr:uid="{00000000-0005-0000-0000-000054810000}"/>
    <cellStyle name="Comma 2 4 2 2 7 11 5" xfId="55993" xr:uid="{00000000-0005-0000-0000-0000B9DA0000}"/>
    <cellStyle name="Comma 2 4 2 2 7 12" xfId="2791" xr:uid="{00000000-0005-0000-0000-0000E70A0000}"/>
    <cellStyle name="Comma 2 4 2 2 7 12 2" xfId="2792" xr:uid="{00000000-0005-0000-0000-0000E80A0000}"/>
    <cellStyle name="Comma 2 4 2 2 7 12 2 2" xfId="33109" xr:uid="{00000000-0005-0000-0000-000055810000}"/>
    <cellStyle name="Comma 2 4 2 2 7 12 3" xfId="33110" xr:uid="{00000000-0005-0000-0000-000056810000}"/>
    <cellStyle name="Comma 2 4 2 2 7 13" xfId="2793" xr:uid="{00000000-0005-0000-0000-0000E90A0000}"/>
    <cellStyle name="Comma 2 4 2 2 7 13 2" xfId="33111" xr:uid="{00000000-0005-0000-0000-000057810000}"/>
    <cellStyle name="Comma 2 4 2 2 7 14" xfId="33112" xr:uid="{00000000-0005-0000-0000-000058810000}"/>
    <cellStyle name="Comma 2 4 2 2 7 15" xfId="55994" xr:uid="{00000000-0005-0000-0000-0000BADA0000}"/>
    <cellStyle name="Comma 2 4 2 2 7 2" xfId="2794" xr:uid="{00000000-0005-0000-0000-0000EA0A0000}"/>
    <cellStyle name="Comma 2 4 2 2 7 2 2" xfId="2795" xr:uid="{00000000-0005-0000-0000-0000EB0A0000}"/>
    <cellStyle name="Comma 2 4 2 2 7 2 2 2" xfId="2796" xr:uid="{00000000-0005-0000-0000-0000EC0A0000}"/>
    <cellStyle name="Comma 2 4 2 2 7 2 2 2 2" xfId="33113" xr:uid="{00000000-0005-0000-0000-000059810000}"/>
    <cellStyle name="Comma 2 4 2 2 7 2 2 3" xfId="33114" xr:uid="{00000000-0005-0000-0000-00005A810000}"/>
    <cellStyle name="Comma 2 4 2 2 7 2 3" xfId="2797" xr:uid="{00000000-0005-0000-0000-0000ED0A0000}"/>
    <cellStyle name="Comma 2 4 2 2 7 2 3 2" xfId="33115" xr:uid="{00000000-0005-0000-0000-00005B810000}"/>
    <cellStyle name="Comma 2 4 2 2 7 2 4" xfId="33116" xr:uid="{00000000-0005-0000-0000-00005C810000}"/>
    <cellStyle name="Comma 2 4 2 2 7 2 5" xfId="55995" xr:uid="{00000000-0005-0000-0000-0000BBDA0000}"/>
    <cellStyle name="Comma 2 4 2 2 7 3" xfId="2798" xr:uid="{00000000-0005-0000-0000-0000EE0A0000}"/>
    <cellStyle name="Comma 2 4 2 2 7 3 2" xfId="2799" xr:uid="{00000000-0005-0000-0000-0000EF0A0000}"/>
    <cellStyle name="Comma 2 4 2 2 7 3 2 2" xfId="2800" xr:uid="{00000000-0005-0000-0000-0000F00A0000}"/>
    <cellStyle name="Comma 2 4 2 2 7 3 2 2 2" xfId="33117" xr:uid="{00000000-0005-0000-0000-00005D810000}"/>
    <cellStyle name="Comma 2 4 2 2 7 3 2 3" xfId="33118" xr:uid="{00000000-0005-0000-0000-00005E810000}"/>
    <cellStyle name="Comma 2 4 2 2 7 3 3" xfId="2801" xr:uid="{00000000-0005-0000-0000-0000F10A0000}"/>
    <cellStyle name="Comma 2 4 2 2 7 3 3 2" xfId="33119" xr:uid="{00000000-0005-0000-0000-00005F810000}"/>
    <cellStyle name="Comma 2 4 2 2 7 3 4" xfId="33120" xr:uid="{00000000-0005-0000-0000-000060810000}"/>
    <cellStyle name="Comma 2 4 2 2 7 3 5" xfId="55996" xr:uid="{00000000-0005-0000-0000-0000BCDA0000}"/>
    <cellStyle name="Comma 2 4 2 2 7 4" xfId="2802" xr:uid="{00000000-0005-0000-0000-0000F20A0000}"/>
    <cellStyle name="Comma 2 4 2 2 7 4 2" xfId="2803" xr:uid="{00000000-0005-0000-0000-0000F30A0000}"/>
    <cellStyle name="Comma 2 4 2 2 7 4 2 2" xfId="2804" xr:uid="{00000000-0005-0000-0000-0000F40A0000}"/>
    <cellStyle name="Comma 2 4 2 2 7 4 2 2 2" xfId="33121" xr:uid="{00000000-0005-0000-0000-000061810000}"/>
    <cellStyle name="Comma 2 4 2 2 7 4 2 3" xfId="33122" xr:uid="{00000000-0005-0000-0000-000062810000}"/>
    <cellStyle name="Comma 2 4 2 2 7 4 3" xfId="2805" xr:uid="{00000000-0005-0000-0000-0000F50A0000}"/>
    <cellStyle name="Comma 2 4 2 2 7 4 3 2" xfId="33123" xr:uid="{00000000-0005-0000-0000-000063810000}"/>
    <cellStyle name="Comma 2 4 2 2 7 4 4" xfId="33124" xr:uid="{00000000-0005-0000-0000-000064810000}"/>
    <cellStyle name="Comma 2 4 2 2 7 4 5" xfId="55997" xr:uid="{00000000-0005-0000-0000-0000BDDA0000}"/>
    <cellStyle name="Comma 2 4 2 2 7 5" xfId="2806" xr:uid="{00000000-0005-0000-0000-0000F60A0000}"/>
    <cellStyle name="Comma 2 4 2 2 7 5 2" xfId="2807" xr:uid="{00000000-0005-0000-0000-0000F70A0000}"/>
    <cellStyle name="Comma 2 4 2 2 7 5 2 2" xfId="2808" xr:uid="{00000000-0005-0000-0000-0000F80A0000}"/>
    <cellStyle name="Comma 2 4 2 2 7 5 2 2 2" xfId="33125" xr:uid="{00000000-0005-0000-0000-000065810000}"/>
    <cellStyle name="Comma 2 4 2 2 7 5 2 3" xfId="33126" xr:uid="{00000000-0005-0000-0000-000066810000}"/>
    <cellStyle name="Comma 2 4 2 2 7 5 3" xfId="2809" xr:uid="{00000000-0005-0000-0000-0000F90A0000}"/>
    <cellStyle name="Comma 2 4 2 2 7 5 3 2" xfId="33127" xr:uid="{00000000-0005-0000-0000-000067810000}"/>
    <cellStyle name="Comma 2 4 2 2 7 5 4" xfId="33128" xr:uid="{00000000-0005-0000-0000-000068810000}"/>
    <cellStyle name="Comma 2 4 2 2 7 5 5" xfId="55998" xr:uid="{00000000-0005-0000-0000-0000BEDA0000}"/>
    <cellStyle name="Comma 2 4 2 2 7 6" xfId="2810" xr:uid="{00000000-0005-0000-0000-0000FA0A0000}"/>
    <cellStyle name="Comma 2 4 2 2 7 6 2" xfId="2811" xr:uid="{00000000-0005-0000-0000-0000FB0A0000}"/>
    <cellStyle name="Comma 2 4 2 2 7 6 2 2" xfId="2812" xr:uid="{00000000-0005-0000-0000-0000FC0A0000}"/>
    <cellStyle name="Comma 2 4 2 2 7 6 2 2 2" xfId="33129" xr:uid="{00000000-0005-0000-0000-000069810000}"/>
    <cellStyle name="Comma 2 4 2 2 7 6 2 3" xfId="33130" xr:uid="{00000000-0005-0000-0000-00006A810000}"/>
    <cellStyle name="Comma 2 4 2 2 7 6 3" xfId="2813" xr:uid="{00000000-0005-0000-0000-0000FD0A0000}"/>
    <cellStyle name="Comma 2 4 2 2 7 6 3 2" xfId="33131" xr:uid="{00000000-0005-0000-0000-00006B810000}"/>
    <cellStyle name="Comma 2 4 2 2 7 6 4" xfId="33132" xr:uid="{00000000-0005-0000-0000-00006C810000}"/>
    <cellStyle name="Comma 2 4 2 2 7 6 5" xfId="55999" xr:uid="{00000000-0005-0000-0000-0000BFDA0000}"/>
    <cellStyle name="Comma 2 4 2 2 7 7" xfId="2814" xr:uid="{00000000-0005-0000-0000-0000FE0A0000}"/>
    <cellStyle name="Comma 2 4 2 2 7 7 2" xfId="2815" xr:uid="{00000000-0005-0000-0000-0000FF0A0000}"/>
    <cellStyle name="Comma 2 4 2 2 7 7 2 2" xfId="2816" xr:uid="{00000000-0005-0000-0000-0000000B0000}"/>
    <cellStyle name="Comma 2 4 2 2 7 7 2 2 2" xfId="33133" xr:uid="{00000000-0005-0000-0000-00006D810000}"/>
    <cellStyle name="Comma 2 4 2 2 7 7 2 3" xfId="33134" xr:uid="{00000000-0005-0000-0000-00006E810000}"/>
    <cellStyle name="Comma 2 4 2 2 7 7 3" xfId="2817" xr:uid="{00000000-0005-0000-0000-0000010B0000}"/>
    <cellStyle name="Comma 2 4 2 2 7 7 3 2" xfId="33135" xr:uid="{00000000-0005-0000-0000-00006F810000}"/>
    <cellStyle name="Comma 2 4 2 2 7 7 4" xfId="33136" xr:uid="{00000000-0005-0000-0000-000070810000}"/>
    <cellStyle name="Comma 2 4 2 2 7 7 5" xfId="56000" xr:uid="{00000000-0005-0000-0000-0000C0DA0000}"/>
    <cellStyle name="Comma 2 4 2 2 7 8" xfId="2818" xr:uid="{00000000-0005-0000-0000-0000020B0000}"/>
    <cellStyle name="Comma 2 4 2 2 7 8 2" xfId="2819" xr:uid="{00000000-0005-0000-0000-0000030B0000}"/>
    <cellStyle name="Comma 2 4 2 2 7 8 2 2" xfId="2820" xr:uid="{00000000-0005-0000-0000-0000040B0000}"/>
    <cellStyle name="Comma 2 4 2 2 7 8 2 2 2" xfId="33137" xr:uid="{00000000-0005-0000-0000-000071810000}"/>
    <cellStyle name="Comma 2 4 2 2 7 8 2 3" xfId="33138" xr:uid="{00000000-0005-0000-0000-000072810000}"/>
    <cellStyle name="Comma 2 4 2 2 7 8 3" xfId="2821" xr:uid="{00000000-0005-0000-0000-0000050B0000}"/>
    <cellStyle name="Comma 2 4 2 2 7 8 3 2" xfId="33139" xr:uid="{00000000-0005-0000-0000-000073810000}"/>
    <cellStyle name="Comma 2 4 2 2 7 8 4" xfId="33140" xr:uid="{00000000-0005-0000-0000-000074810000}"/>
    <cellStyle name="Comma 2 4 2 2 7 8 5" xfId="56001" xr:uid="{00000000-0005-0000-0000-0000C1DA0000}"/>
    <cellStyle name="Comma 2 4 2 2 7 9" xfId="2822" xr:uid="{00000000-0005-0000-0000-0000060B0000}"/>
    <cellStyle name="Comma 2 4 2 2 7 9 2" xfId="2823" xr:uid="{00000000-0005-0000-0000-0000070B0000}"/>
    <cellStyle name="Comma 2 4 2 2 7 9 2 2" xfId="2824" xr:uid="{00000000-0005-0000-0000-0000080B0000}"/>
    <cellStyle name="Comma 2 4 2 2 7 9 2 2 2" xfId="33141" xr:uid="{00000000-0005-0000-0000-000075810000}"/>
    <cellStyle name="Comma 2 4 2 2 7 9 2 3" xfId="33142" xr:uid="{00000000-0005-0000-0000-000076810000}"/>
    <cellStyle name="Comma 2 4 2 2 7 9 3" xfId="2825" xr:uid="{00000000-0005-0000-0000-0000090B0000}"/>
    <cellStyle name="Comma 2 4 2 2 7 9 3 2" xfId="33143" xr:uid="{00000000-0005-0000-0000-000077810000}"/>
    <cellStyle name="Comma 2 4 2 2 7 9 4" xfId="33144" xr:uid="{00000000-0005-0000-0000-000078810000}"/>
    <cellStyle name="Comma 2 4 2 2 7 9 5" xfId="56002" xr:uid="{00000000-0005-0000-0000-0000C2DA0000}"/>
    <cellStyle name="Comma 2 4 2 2 8" xfId="2826" xr:uid="{00000000-0005-0000-0000-00000A0B0000}"/>
    <cellStyle name="Comma 2 4 2 2 8 10" xfId="2827" xr:uid="{00000000-0005-0000-0000-00000B0B0000}"/>
    <cellStyle name="Comma 2 4 2 2 8 10 2" xfId="2828" xr:uid="{00000000-0005-0000-0000-00000C0B0000}"/>
    <cellStyle name="Comma 2 4 2 2 8 10 2 2" xfId="2829" xr:uid="{00000000-0005-0000-0000-00000D0B0000}"/>
    <cellStyle name="Comma 2 4 2 2 8 10 2 2 2" xfId="33145" xr:uid="{00000000-0005-0000-0000-000079810000}"/>
    <cellStyle name="Comma 2 4 2 2 8 10 2 3" xfId="33146" xr:uid="{00000000-0005-0000-0000-00007A810000}"/>
    <cellStyle name="Comma 2 4 2 2 8 10 3" xfId="2830" xr:uid="{00000000-0005-0000-0000-00000E0B0000}"/>
    <cellStyle name="Comma 2 4 2 2 8 10 3 2" xfId="33147" xr:uid="{00000000-0005-0000-0000-00007B810000}"/>
    <cellStyle name="Comma 2 4 2 2 8 10 4" xfId="33148" xr:uid="{00000000-0005-0000-0000-00007C810000}"/>
    <cellStyle name="Comma 2 4 2 2 8 10 5" xfId="56003" xr:uid="{00000000-0005-0000-0000-0000C3DA0000}"/>
    <cellStyle name="Comma 2 4 2 2 8 11" xfId="2831" xr:uid="{00000000-0005-0000-0000-00000F0B0000}"/>
    <cellStyle name="Comma 2 4 2 2 8 11 2" xfId="2832" xr:uid="{00000000-0005-0000-0000-0000100B0000}"/>
    <cellStyle name="Comma 2 4 2 2 8 11 2 2" xfId="2833" xr:uid="{00000000-0005-0000-0000-0000110B0000}"/>
    <cellStyle name="Comma 2 4 2 2 8 11 2 2 2" xfId="33149" xr:uid="{00000000-0005-0000-0000-00007D810000}"/>
    <cellStyle name="Comma 2 4 2 2 8 11 2 3" xfId="33150" xr:uid="{00000000-0005-0000-0000-00007E810000}"/>
    <cellStyle name="Comma 2 4 2 2 8 11 3" xfId="2834" xr:uid="{00000000-0005-0000-0000-0000120B0000}"/>
    <cellStyle name="Comma 2 4 2 2 8 11 3 2" xfId="33151" xr:uid="{00000000-0005-0000-0000-00007F810000}"/>
    <cellStyle name="Comma 2 4 2 2 8 11 4" xfId="33152" xr:uid="{00000000-0005-0000-0000-000080810000}"/>
    <cellStyle name="Comma 2 4 2 2 8 11 5" xfId="56004" xr:uid="{00000000-0005-0000-0000-0000C4DA0000}"/>
    <cellStyle name="Comma 2 4 2 2 8 12" xfId="2835" xr:uid="{00000000-0005-0000-0000-0000130B0000}"/>
    <cellStyle name="Comma 2 4 2 2 8 12 2" xfId="2836" xr:uid="{00000000-0005-0000-0000-0000140B0000}"/>
    <cellStyle name="Comma 2 4 2 2 8 12 2 2" xfId="33153" xr:uid="{00000000-0005-0000-0000-000081810000}"/>
    <cellStyle name="Comma 2 4 2 2 8 12 3" xfId="33154" xr:uid="{00000000-0005-0000-0000-000082810000}"/>
    <cellStyle name="Comma 2 4 2 2 8 13" xfId="2837" xr:uid="{00000000-0005-0000-0000-0000150B0000}"/>
    <cellStyle name="Comma 2 4 2 2 8 13 2" xfId="33155" xr:uid="{00000000-0005-0000-0000-000083810000}"/>
    <cellStyle name="Comma 2 4 2 2 8 14" xfId="33156" xr:uid="{00000000-0005-0000-0000-000084810000}"/>
    <cellStyle name="Comma 2 4 2 2 8 15" xfId="56005" xr:uid="{00000000-0005-0000-0000-0000C5DA0000}"/>
    <cellStyle name="Comma 2 4 2 2 8 2" xfId="2838" xr:uid="{00000000-0005-0000-0000-0000160B0000}"/>
    <cellStyle name="Comma 2 4 2 2 8 2 2" xfId="2839" xr:uid="{00000000-0005-0000-0000-0000170B0000}"/>
    <cellStyle name="Comma 2 4 2 2 8 2 2 2" xfId="2840" xr:uid="{00000000-0005-0000-0000-0000180B0000}"/>
    <cellStyle name="Comma 2 4 2 2 8 2 2 2 2" xfId="33157" xr:uid="{00000000-0005-0000-0000-000085810000}"/>
    <cellStyle name="Comma 2 4 2 2 8 2 2 3" xfId="33158" xr:uid="{00000000-0005-0000-0000-000086810000}"/>
    <cellStyle name="Comma 2 4 2 2 8 2 3" xfId="2841" xr:uid="{00000000-0005-0000-0000-0000190B0000}"/>
    <cellStyle name="Comma 2 4 2 2 8 2 3 2" xfId="33159" xr:uid="{00000000-0005-0000-0000-000087810000}"/>
    <cellStyle name="Comma 2 4 2 2 8 2 4" xfId="33160" xr:uid="{00000000-0005-0000-0000-000088810000}"/>
    <cellStyle name="Comma 2 4 2 2 8 2 5" xfId="56006" xr:uid="{00000000-0005-0000-0000-0000C6DA0000}"/>
    <cellStyle name="Comma 2 4 2 2 8 3" xfId="2842" xr:uid="{00000000-0005-0000-0000-00001A0B0000}"/>
    <cellStyle name="Comma 2 4 2 2 8 3 2" xfId="2843" xr:uid="{00000000-0005-0000-0000-00001B0B0000}"/>
    <cellStyle name="Comma 2 4 2 2 8 3 2 2" xfId="2844" xr:uid="{00000000-0005-0000-0000-00001C0B0000}"/>
    <cellStyle name="Comma 2 4 2 2 8 3 2 2 2" xfId="33161" xr:uid="{00000000-0005-0000-0000-000089810000}"/>
    <cellStyle name="Comma 2 4 2 2 8 3 2 3" xfId="33162" xr:uid="{00000000-0005-0000-0000-00008A810000}"/>
    <cellStyle name="Comma 2 4 2 2 8 3 3" xfId="2845" xr:uid="{00000000-0005-0000-0000-00001D0B0000}"/>
    <cellStyle name="Comma 2 4 2 2 8 3 3 2" xfId="33163" xr:uid="{00000000-0005-0000-0000-00008B810000}"/>
    <cellStyle name="Comma 2 4 2 2 8 3 4" xfId="33164" xr:uid="{00000000-0005-0000-0000-00008C810000}"/>
    <cellStyle name="Comma 2 4 2 2 8 3 5" xfId="56007" xr:uid="{00000000-0005-0000-0000-0000C7DA0000}"/>
    <cellStyle name="Comma 2 4 2 2 8 4" xfId="2846" xr:uid="{00000000-0005-0000-0000-00001E0B0000}"/>
    <cellStyle name="Comma 2 4 2 2 8 4 2" xfId="2847" xr:uid="{00000000-0005-0000-0000-00001F0B0000}"/>
    <cellStyle name="Comma 2 4 2 2 8 4 2 2" xfId="2848" xr:uid="{00000000-0005-0000-0000-0000200B0000}"/>
    <cellStyle name="Comma 2 4 2 2 8 4 2 2 2" xfId="33165" xr:uid="{00000000-0005-0000-0000-00008D810000}"/>
    <cellStyle name="Comma 2 4 2 2 8 4 2 3" xfId="33166" xr:uid="{00000000-0005-0000-0000-00008E810000}"/>
    <cellStyle name="Comma 2 4 2 2 8 4 3" xfId="2849" xr:uid="{00000000-0005-0000-0000-0000210B0000}"/>
    <cellStyle name="Comma 2 4 2 2 8 4 3 2" xfId="33167" xr:uid="{00000000-0005-0000-0000-00008F810000}"/>
    <cellStyle name="Comma 2 4 2 2 8 4 4" xfId="33168" xr:uid="{00000000-0005-0000-0000-000090810000}"/>
    <cellStyle name="Comma 2 4 2 2 8 4 5" xfId="56008" xr:uid="{00000000-0005-0000-0000-0000C8DA0000}"/>
    <cellStyle name="Comma 2 4 2 2 8 5" xfId="2850" xr:uid="{00000000-0005-0000-0000-0000220B0000}"/>
    <cellStyle name="Comma 2 4 2 2 8 5 2" xfId="2851" xr:uid="{00000000-0005-0000-0000-0000230B0000}"/>
    <cellStyle name="Comma 2 4 2 2 8 5 2 2" xfId="2852" xr:uid="{00000000-0005-0000-0000-0000240B0000}"/>
    <cellStyle name="Comma 2 4 2 2 8 5 2 2 2" xfId="33169" xr:uid="{00000000-0005-0000-0000-000091810000}"/>
    <cellStyle name="Comma 2 4 2 2 8 5 2 3" xfId="33170" xr:uid="{00000000-0005-0000-0000-000092810000}"/>
    <cellStyle name="Comma 2 4 2 2 8 5 3" xfId="2853" xr:uid="{00000000-0005-0000-0000-0000250B0000}"/>
    <cellStyle name="Comma 2 4 2 2 8 5 3 2" xfId="33171" xr:uid="{00000000-0005-0000-0000-000093810000}"/>
    <cellStyle name="Comma 2 4 2 2 8 5 4" xfId="33172" xr:uid="{00000000-0005-0000-0000-000094810000}"/>
    <cellStyle name="Comma 2 4 2 2 8 5 5" xfId="56009" xr:uid="{00000000-0005-0000-0000-0000C9DA0000}"/>
    <cellStyle name="Comma 2 4 2 2 8 6" xfId="2854" xr:uid="{00000000-0005-0000-0000-0000260B0000}"/>
    <cellStyle name="Comma 2 4 2 2 8 6 2" xfId="2855" xr:uid="{00000000-0005-0000-0000-0000270B0000}"/>
    <cellStyle name="Comma 2 4 2 2 8 6 2 2" xfId="2856" xr:uid="{00000000-0005-0000-0000-0000280B0000}"/>
    <cellStyle name="Comma 2 4 2 2 8 6 2 2 2" xfId="33173" xr:uid="{00000000-0005-0000-0000-000095810000}"/>
    <cellStyle name="Comma 2 4 2 2 8 6 2 3" xfId="33174" xr:uid="{00000000-0005-0000-0000-000096810000}"/>
    <cellStyle name="Comma 2 4 2 2 8 6 3" xfId="2857" xr:uid="{00000000-0005-0000-0000-0000290B0000}"/>
    <cellStyle name="Comma 2 4 2 2 8 6 3 2" xfId="33175" xr:uid="{00000000-0005-0000-0000-000097810000}"/>
    <cellStyle name="Comma 2 4 2 2 8 6 4" xfId="33176" xr:uid="{00000000-0005-0000-0000-000098810000}"/>
    <cellStyle name="Comma 2 4 2 2 8 6 5" xfId="56010" xr:uid="{00000000-0005-0000-0000-0000CADA0000}"/>
    <cellStyle name="Comma 2 4 2 2 8 7" xfId="2858" xr:uid="{00000000-0005-0000-0000-00002A0B0000}"/>
    <cellStyle name="Comma 2 4 2 2 8 7 2" xfId="2859" xr:uid="{00000000-0005-0000-0000-00002B0B0000}"/>
    <cellStyle name="Comma 2 4 2 2 8 7 2 2" xfId="2860" xr:uid="{00000000-0005-0000-0000-00002C0B0000}"/>
    <cellStyle name="Comma 2 4 2 2 8 7 2 2 2" xfId="33177" xr:uid="{00000000-0005-0000-0000-000099810000}"/>
    <cellStyle name="Comma 2 4 2 2 8 7 2 3" xfId="33178" xr:uid="{00000000-0005-0000-0000-00009A810000}"/>
    <cellStyle name="Comma 2 4 2 2 8 7 3" xfId="2861" xr:uid="{00000000-0005-0000-0000-00002D0B0000}"/>
    <cellStyle name="Comma 2 4 2 2 8 7 3 2" xfId="33179" xr:uid="{00000000-0005-0000-0000-00009B810000}"/>
    <cellStyle name="Comma 2 4 2 2 8 7 4" xfId="33180" xr:uid="{00000000-0005-0000-0000-00009C810000}"/>
    <cellStyle name="Comma 2 4 2 2 8 7 5" xfId="56011" xr:uid="{00000000-0005-0000-0000-0000CBDA0000}"/>
    <cellStyle name="Comma 2 4 2 2 8 8" xfId="2862" xr:uid="{00000000-0005-0000-0000-00002E0B0000}"/>
    <cellStyle name="Comma 2 4 2 2 8 8 2" xfId="2863" xr:uid="{00000000-0005-0000-0000-00002F0B0000}"/>
    <cellStyle name="Comma 2 4 2 2 8 8 2 2" xfId="2864" xr:uid="{00000000-0005-0000-0000-0000300B0000}"/>
    <cellStyle name="Comma 2 4 2 2 8 8 2 2 2" xfId="33181" xr:uid="{00000000-0005-0000-0000-00009D810000}"/>
    <cellStyle name="Comma 2 4 2 2 8 8 2 3" xfId="33182" xr:uid="{00000000-0005-0000-0000-00009E810000}"/>
    <cellStyle name="Comma 2 4 2 2 8 8 3" xfId="2865" xr:uid="{00000000-0005-0000-0000-0000310B0000}"/>
    <cellStyle name="Comma 2 4 2 2 8 8 3 2" xfId="33183" xr:uid="{00000000-0005-0000-0000-00009F810000}"/>
    <cellStyle name="Comma 2 4 2 2 8 8 4" xfId="33184" xr:uid="{00000000-0005-0000-0000-0000A0810000}"/>
    <cellStyle name="Comma 2 4 2 2 8 8 5" xfId="56012" xr:uid="{00000000-0005-0000-0000-0000CCDA0000}"/>
    <cellStyle name="Comma 2 4 2 2 8 9" xfId="2866" xr:uid="{00000000-0005-0000-0000-0000320B0000}"/>
    <cellStyle name="Comma 2 4 2 2 8 9 2" xfId="2867" xr:uid="{00000000-0005-0000-0000-0000330B0000}"/>
    <cellStyle name="Comma 2 4 2 2 8 9 2 2" xfId="2868" xr:uid="{00000000-0005-0000-0000-0000340B0000}"/>
    <cellStyle name="Comma 2 4 2 2 8 9 2 2 2" xfId="33185" xr:uid="{00000000-0005-0000-0000-0000A1810000}"/>
    <cellStyle name="Comma 2 4 2 2 8 9 2 3" xfId="33186" xr:uid="{00000000-0005-0000-0000-0000A2810000}"/>
    <cellStyle name="Comma 2 4 2 2 8 9 3" xfId="2869" xr:uid="{00000000-0005-0000-0000-0000350B0000}"/>
    <cellStyle name="Comma 2 4 2 2 8 9 3 2" xfId="33187" xr:uid="{00000000-0005-0000-0000-0000A3810000}"/>
    <cellStyle name="Comma 2 4 2 2 8 9 4" xfId="33188" xr:uid="{00000000-0005-0000-0000-0000A4810000}"/>
    <cellStyle name="Comma 2 4 2 2 8 9 5" xfId="56013" xr:uid="{00000000-0005-0000-0000-0000CDDA0000}"/>
    <cellStyle name="Comma 2 4 2 2 9" xfId="2870" xr:uid="{00000000-0005-0000-0000-0000360B0000}"/>
    <cellStyle name="Comma 2 4 2 2 9 2" xfId="2871" xr:uid="{00000000-0005-0000-0000-0000370B0000}"/>
    <cellStyle name="Comma 2 4 2 2 9 2 2" xfId="2872" xr:uid="{00000000-0005-0000-0000-0000380B0000}"/>
    <cellStyle name="Comma 2 4 2 2 9 2 2 2" xfId="33189" xr:uid="{00000000-0005-0000-0000-0000A5810000}"/>
    <cellStyle name="Comma 2 4 2 2 9 2 3" xfId="33190" xr:uid="{00000000-0005-0000-0000-0000A6810000}"/>
    <cellStyle name="Comma 2 4 2 2 9 3" xfId="2873" xr:uid="{00000000-0005-0000-0000-0000390B0000}"/>
    <cellStyle name="Comma 2 4 2 2 9 3 2" xfId="33191" xr:uid="{00000000-0005-0000-0000-0000A7810000}"/>
    <cellStyle name="Comma 2 4 2 2 9 4" xfId="33192" xr:uid="{00000000-0005-0000-0000-0000A8810000}"/>
    <cellStyle name="Comma 2 4 2 2 9 5" xfId="56014" xr:uid="{00000000-0005-0000-0000-0000CEDA0000}"/>
    <cellStyle name="Comma 2 4 2 20" xfId="2874" xr:uid="{00000000-0005-0000-0000-00003A0B0000}"/>
    <cellStyle name="Comma 2 4 2 20 2" xfId="2875" xr:uid="{00000000-0005-0000-0000-00003B0B0000}"/>
    <cellStyle name="Comma 2 4 2 20 2 2" xfId="33193" xr:uid="{00000000-0005-0000-0000-0000A9810000}"/>
    <cellStyle name="Comma 2 4 2 20 3" xfId="33194" xr:uid="{00000000-0005-0000-0000-0000AA810000}"/>
    <cellStyle name="Comma 2 4 2 21" xfId="2876" xr:uid="{00000000-0005-0000-0000-00003C0B0000}"/>
    <cellStyle name="Comma 2 4 2 21 2" xfId="33195" xr:uid="{00000000-0005-0000-0000-0000AB810000}"/>
    <cellStyle name="Comma 2 4 2 22" xfId="33196" xr:uid="{00000000-0005-0000-0000-0000AC810000}"/>
    <cellStyle name="Comma 2 4 2 23" xfId="56015" xr:uid="{00000000-0005-0000-0000-0000CFDA0000}"/>
    <cellStyle name="Comma 2 4 2 3" xfId="2877" xr:uid="{00000000-0005-0000-0000-00003D0B0000}"/>
    <cellStyle name="Comma 2 4 2 3 10" xfId="2878" xr:uid="{00000000-0005-0000-0000-00003E0B0000}"/>
    <cellStyle name="Comma 2 4 2 3 10 2" xfId="2879" xr:uid="{00000000-0005-0000-0000-00003F0B0000}"/>
    <cellStyle name="Comma 2 4 2 3 10 2 2" xfId="2880" xr:uid="{00000000-0005-0000-0000-0000400B0000}"/>
    <cellStyle name="Comma 2 4 2 3 10 2 2 2" xfId="33197" xr:uid="{00000000-0005-0000-0000-0000AD810000}"/>
    <cellStyle name="Comma 2 4 2 3 10 2 3" xfId="33198" xr:uid="{00000000-0005-0000-0000-0000AE810000}"/>
    <cellStyle name="Comma 2 4 2 3 10 3" xfId="2881" xr:uid="{00000000-0005-0000-0000-0000410B0000}"/>
    <cellStyle name="Comma 2 4 2 3 10 3 2" xfId="33199" xr:uid="{00000000-0005-0000-0000-0000AF810000}"/>
    <cellStyle name="Comma 2 4 2 3 10 4" xfId="33200" xr:uid="{00000000-0005-0000-0000-0000B0810000}"/>
    <cellStyle name="Comma 2 4 2 3 10 5" xfId="56016" xr:uid="{00000000-0005-0000-0000-0000D0DA0000}"/>
    <cellStyle name="Comma 2 4 2 3 11" xfId="2882" xr:uid="{00000000-0005-0000-0000-0000420B0000}"/>
    <cellStyle name="Comma 2 4 2 3 11 2" xfId="2883" xr:uid="{00000000-0005-0000-0000-0000430B0000}"/>
    <cellStyle name="Comma 2 4 2 3 11 2 2" xfId="2884" xr:uid="{00000000-0005-0000-0000-0000440B0000}"/>
    <cellStyle name="Comma 2 4 2 3 11 2 2 2" xfId="33201" xr:uid="{00000000-0005-0000-0000-0000B1810000}"/>
    <cellStyle name="Comma 2 4 2 3 11 2 3" xfId="33202" xr:uid="{00000000-0005-0000-0000-0000B2810000}"/>
    <cellStyle name="Comma 2 4 2 3 11 3" xfId="2885" xr:uid="{00000000-0005-0000-0000-0000450B0000}"/>
    <cellStyle name="Comma 2 4 2 3 11 3 2" xfId="33203" xr:uid="{00000000-0005-0000-0000-0000B3810000}"/>
    <cellStyle name="Comma 2 4 2 3 11 4" xfId="33204" xr:uid="{00000000-0005-0000-0000-0000B4810000}"/>
    <cellStyle name="Comma 2 4 2 3 11 5" xfId="56017" xr:uid="{00000000-0005-0000-0000-0000D1DA0000}"/>
    <cellStyle name="Comma 2 4 2 3 12" xfId="2886" xr:uid="{00000000-0005-0000-0000-0000460B0000}"/>
    <cellStyle name="Comma 2 4 2 3 12 2" xfId="2887" xr:uid="{00000000-0005-0000-0000-0000470B0000}"/>
    <cellStyle name="Comma 2 4 2 3 12 2 2" xfId="33205" xr:uid="{00000000-0005-0000-0000-0000B5810000}"/>
    <cellStyle name="Comma 2 4 2 3 12 3" xfId="33206" xr:uid="{00000000-0005-0000-0000-0000B6810000}"/>
    <cellStyle name="Comma 2 4 2 3 13" xfId="2888" xr:uid="{00000000-0005-0000-0000-0000480B0000}"/>
    <cellStyle name="Comma 2 4 2 3 13 2" xfId="33207" xr:uid="{00000000-0005-0000-0000-0000B7810000}"/>
    <cellStyle name="Comma 2 4 2 3 14" xfId="33208" xr:uid="{00000000-0005-0000-0000-0000B8810000}"/>
    <cellStyle name="Comma 2 4 2 3 15" xfId="56018" xr:uid="{00000000-0005-0000-0000-0000D2DA0000}"/>
    <cellStyle name="Comma 2 4 2 3 2" xfId="2889" xr:uid="{00000000-0005-0000-0000-0000490B0000}"/>
    <cellStyle name="Comma 2 4 2 3 2 2" xfId="2890" xr:uid="{00000000-0005-0000-0000-00004A0B0000}"/>
    <cellStyle name="Comma 2 4 2 3 2 2 2" xfId="2891" xr:uid="{00000000-0005-0000-0000-00004B0B0000}"/>
    <cellStyle name="Comma 2 4 2 3 2 2 2 2" xfId="33209" xr:uid="{00000000-0005-0000-0000-0000B9810000}"/>
    <cellStyle name="Comma 2 4 2 3 2 2 3" xfId="33210" xr:uid="{00000000-0005-0000-0000-0000BA810000}"/>
    <cellStyle name="Comma 2 4 2 3 2 3" xfId="2892" xr:uid="{00000000-0005-0000-0000-00004C0B0000}"/>
    <cellStyle name="Comma 2 4 2 3 2 3 2" xfId="33211" xr:uid="{00000000-0005-0000-0000-0000BB810000}"/>
    <cellStyle name="Comma 2 4 2 3 2 4" xfId="33212" xr:uid="{00000000-0005-0000-0000-0000BC810000}"/>
    <cellStyle name="Comma 2 4 2 3 2 5" xfId="56019" xr:uid="{00000000-0005-0000-0000-0000D3DA0000}"/>
    <cellStyle name="Comma 2 4 2 3 3" xfId="2893" xr:uid="{00000000-0005-0000-0000-00004D0B0000}"/>
    <cellStyle name="Comma 2 4 2 3 3 2" xfId="2894" xr:uid="{00000000-0005-0000-0000-00004E0B0000}"/>
    <cellStyle name="Comma 2 4 2 3 3 2 2" xfId="2895" xr:uid="{00000000-0005-0000-0000-00004F0B0000}"/>
    <cellStyle name="Comma 2 4 2 3 3 2 2 2" xfId="33213" xr:uid="{00000000-0005-0000-0000-0000BD810000}"/>
    <cellStyle name="Comma 2 4 2 3 3 2 3" xfId="33214" xr:uid="{00000000-0005-0000-0000-0000BE810000}"/>
    <cellStyle name="Comma 2 4 2 3 3 3" xfId="2896" xr:uid="{00000000-0005-0000-0000-0000500B0000}"/>
    <cellStyle name="Comma 2 4 2 3 3 3 2" xfId="33215" xr:uid="{00000000-0005-0000-0000-0000BF810000}"/>
    <cellStyle name="Comma 2 4 2 3 3 4" xfId="33216" xr:uid="{00000000-0005-0000-0000-0000C0810000}"/>
    <cellStyle name="Comma 2 4 2 3 3 5" xfId="56020" xr:uid="{00000000-0005-0000-0000-0000D4DA0000}"/>
    <cellStyle name="Comma 2 4 2 3 4" xfId="2897" xr:uid="{00000000-0005-0000-0000-0000510B0000}"/>
    <cellStyle name="Comma 2 4 2 3 4 2" xfId="2898" xr:uid="{00000000-0005-0000-0000-0000520B0000}"/>
    <cellStyle name="Comma 2 4 2 3 4 2 2" xfId="2899" xr:uid="{00000000-0005-0000-0000-0000530B0000}"/>
    <cellStyle name="Comma 2 4 2 3 4 2 2 2" xfId="33217" xr:uid="{00000000-0005-0000-0000-0000C1810000}"/>
    <cellStyle name="Comma 2 4 2 3 4 2 3" xfId="33218" xr:uid="{00000000-0005-0000-0000-0000C2810000}"/>
    <cellStyle name="Comma 2 4 2 3 4 3" xfId="2900" xr:uid="{00000000-0005-0000-0000-0000540B0000}"/>
    <cellStyle name="Comma 2 4 2 3 4 3 2" xfId="33219" xr:uid="{00000000-0005-0000-0000-0000C3810000}"/>
    <cellStyle name="Comma 2 4 2 3 4 4" xfId="33220" xr:uid="{00000000-0005-0000-0000-0000C4810000}"/>
    <cellStyle name="Comma 2 4 2 3 4 5" xfId="56021" xr:uid="{00000000-0005-0000-0000-0000D5DA0000}"/>
    <cellStyle name="Comma 2 4 2 3 5" xfId="2901" xr:uid="{00000000-0005-0000-0000-0000550B0000}"/>
    <cellStyle name="Comma 2 4 2 3 5 2" xfId="2902" xr:uid="{00000000-0005-0000-0000-0000560B0000}"/>
    <cellStyle name="Comma 2 4 2 3 5 2 2" xfId="2903" xr:uid="{00000000-0005-0000-0000-0000570B0000}"/>
    <cellStyle name="Comma 2 4 2 3 5 2 2 2" xfId="33221" xr:uid="{00000000-0005-0000-0000-0000C5810000}"/>
    <cellStyle name="Comma 2 4 2 3 5 2 3" xfId="33222" xr:uid="{00000000-0005-0000-0000-0000C6810000}"/>
    <cellStyle name="Comma 2 4 2 3 5 3" xfId="2904" xr:uid="{00000000-0005-0000-0000-0000580B0000}"/>
    <cellStyle name="Comma 2 4 2 3 5 3 2" xfId="33223" xr:uid="{00000000-0005-0000-0000-0000C7810000}"/>
    <cellStyle name="Comma 2 4 2 3 5 4" xfId="33224" xr:uid="{00000000-0005-0000-0000-0000C8810000}"/>
    <cellStyle name="Comma 2 4 2 3 5 5" xfId="56022" xr:uid="{00000000-0005-0000-0000-0000D6DA0000}"/>
    <cellStyle name="Comma 2 4 2 3 6" xfId="2905" xr:uid="{00000000-0005-0000-0000-0000590B0000}"/>
    <cellStyle name="Comma 2 4 2 3 6 2" xfId="2906" xr:uid="{00000000-0005-0000-0000-00005A0B0000}"/>
    <cellStyle name="Comma 2 4 2 3 6 2 2" xfId="2907" xr:uid="{00000000-0005-0000-0000-00005B0B0000}"/>
    <cellStyle name="Comma 2 4 2 3 6 2 2 2" xfId="33225" xr:uid="{00000000-0005-0000-0000-0000C9810000}"/>
    <cellStyle name="Comma 2 4 2 3 6 2 3" xfId="33226" xr:uid="{00000000-0005-0000-0000-0000CA810000}"/>
    <cellStyle name="Comma 2 4 2 3 6 3" xfId="2908" xr:uid="{00000000-0005-0000-0000-00005C0B0000}"/>
    <cellStyle name="Comma 2 4 2 3 6 3 2" xfId="33227" xr:uid="{00000000-0005-0000-0000-0000CB810000}"/>
    <cellStyle name="Comma 2 4 2 3 6 4" xfId="33228" xr:uid="{00000000-0005-0000-0000-0000CC810000}"/>
    <cellStyle name="Comma 2 4 2 3 6 5" xfId="56023" xr:uid="{00000000-0005-0000-0000-0000D7DA0000}"/>
    <cellStyle name="Comma 2 4 2 3 7" xfId="2909" xr:uid="{00000000-0005-0000-0000-00005D0B0000}"/>
    <cellStyle name="Comma 2 4 2 3 7 2" xfId="2910" xr:uid="{00000000-0005-0000-0000-00005E0B0000}"/>
    <cellStyle name="Comma 2 4 2 3 7 2 2" xfId="2911" xr:uid="{00000000-0005-0000-0000-00005F0B0000}"/>
    <cellStyle name="Comma 2 4 2 3 7 2 2 2" xfId="33229" xr:uid="{00000000-0005-0000-0000-0000CD810000}"/>
    <cellStyle name="Comma 2 4 2 3 7 2 3" xfId="33230" xr:uid="{00000000-0005-0000-0000-0000CE810000}"/>
    <cellStyle name="Comma 2 4 2 3 7 3" xfId="2912" xr:uid="{00000000-0005-0000-0000-0000600B0000}"/>
    <cellStyle name="Comma 2 4 2 3 7 3 2" xfId="33231" xr:uid="{00000000-0005-0000-0000-0000CF810000}"/>
    <cellStyle name="Comma 2 4 2 3 7 4" xfId="33232" xr:uid="{00000000-0005-0000-0000-0000D0810000}"/>
    <cellStyle name="Comma 2 4 2 3 7 5" xfId="56024" xr:uid="{00000000-0005-0000-0000-0000D8DA0000}"/>
    <cellStyle name="Comma 2 4 2 3 8" xfId="2913" xr:uid="{00000000-0005-0000-0000-0000610B0000}"/>
    <cellStyle name="Comma 2 4 2 3 8 2" xfId="2914" xr:uid="{00000000-0005-0000-0000-0000620B0000}"/>
    <cellStyle name="Comma 2 4 2 3 8 2 2" xfId="2915" xr:uid="{00000000-0005-0000-0000-0000630B0000}"/>
    <cellStyle name="Comma 2 4 2 3 8 2 2 2" xfId="33233" xr:uid="{00000000-0005-0000-0000-0000D1810000}"/>
    <cellStyle name="Comma 2 4 2 3 8 2 3" xfId="33234" xr:uid="{00000000-0005-0000-0000-0000D2810000}"/>
    <cellStyle name="Comma 2 4 2 3 8 3" xfId="2916" xr:uid="{00000000-0005-0000-0000-0000640B0000}"/>
    <cellStyle name="Comma 2 4 2 3 8 3 2" xfId="33235" xr:uid="{00000000-0005-0000-0000-0000D3810000}"/>
    <cellStyle name="Comma 2 4 2 3 8 4" xfId="33236" xr:uid="{00000000-0005-0000-0000-0000D4810000}"/>
    <cellStyle name="Comma 2 4 2 3 8 5" xfId="56025" xr:uid="{00000000-0005-0000-0000-0000D9DA0000}"/>
    <cellStyle name="Comma 2 4 2 3 9" xfId="2917" xr:uid="{00000000-0005-0000-0000-0000650B0000}"/>
    <cellStyle name="Comma 2 4 2 3 9 2" xfId="2918" xr:uid="{00000000-0005-0000-0000-0000660B0000}"/>
    <cellStyle name="Comma 2 4 2 3 9 2 2" xfId="2919" xr:uid="{00000000-0005-0000-0000-0000670B0000}"/>
    <cellStyle name="Comma 2 4 2 3 9 2 2 2" xfId="33237" xr:uid="{00000000-0005-0000-0000-0000D5810000}"/>
    <cellStyle name="Comma 2 4 2 3 9 2 3" xfId="33238" xr:uid="{00000000-0005-0000-0000-0000D6810000}"/>
    <cellStyle name="Comma 2 4 2 3 9 3" xfId="2920" xr:uid="{00000000-0005-0000-0000-0000680B0000}"/>
    <cellStyle name="Comma 2 4 2 3 9 3 2" xfId="33239" xr:uid="{00000000-0005-0000-0000-0000D7810000}"/>
    <cellStyle name="Comma 2 4 2 3 9 4" xfId="33240" xr:uid="{00000000-0005-0000-0000-0000D8810000}"/>
    <cellStyle name="Comma 2 4 2 3 9 5" xfId="56026" xr:uid="{00000000-0005-0000-0000-0000DADA0000}"/>
    <cellStyle name="Comma 2 4 2 4" xfId="2921" xr:uid="{00000000-0005-0000-0000-0000690B0000}"/>
    <cellStyle name="Comma 2 4 2 4 10" xfId="2922" xr:uid="{00000000-0005-0000-0000-00006A0B0000}"/>
    <cellStyle name="Comma 2 4 2 4 10 2" xfId="2923" xr:uid="{00000000-0005-0000-0000-00006B0B0000}"/>
    <cellStyle name="Comma 2 4 2 4 10 2 2" xfId="2924" xr:uid="{00000000-0005-0000-0000-00006C0B0000}"/>
    <cellStyle name="Comma 2 4 2 4 10 2 2 2" xfId="33241" xr:uid="{00000000-0005-0000-0000-0000D9810000}"/>
    <cellStyle name="Comma 2 4 2 4 10 2 3" xfId="33242" xr:uid="{00000000-0005-0000-0000-0000DA810000}"/>
    <cellStyle name="Comma 2 4 2 4 10 3" xfId="2925" xr:uid="{00000000-0005-0000-0000-00006D0B0000}"/>
    <cellStyle name="Comma 2 4 2 4 10 3 2" xfId="33243" xr:uid="{00000000-0005-0000-0000-0000DB810000}"/>
    <cellStyle name="Comma 2 4 2 4 10 4" xfId="33244" xr:uid="{00000000-0005-0000-0000-0000DC810000}"/>
    <cellStyle name="Comma 2 4 2 4 10 5" xfId="56027" xr:uid="{00000000-0005-0000-0000-0000DBDA0000}"/>
    <cellStyle name="Comma 2 4 2 4 11" xfId="2926" xr:uid="{00000000-0005-0000-0000-00006E0B0000}"/>
    <cellStyle name="Comma 2 4 2 4 11 2" xfId="2927" xr:uid="{00000000-0005-0000-0000-00006F0B0000}"/>
    <cellStyle name="Comma 2 4 2 4 11 2 2" xfId="2928" xr:uid="{00000000-0005-0000-0000-0000700B0000}"/>
    <cellStyle name="Comma 2 4 2 4 11 2 2 2" xfId="33245" xr:uid="{00000000-0005-0000-0000-0000DD810000}"/>
    <cellStyle name="Comma 2 4 2 4 11 2 3" xfId="33246" xr:uid="{00000000-0005-0000-0000-0000DE810000}"/>
    <cellStyle name="Comma 2 4 2 4 11 3" xfId="2929" xr:uid="{00000000-0005-0000-0000-0000710B0000}"/>
    <cellStyle name="Comma 2 4 2 4 11 3 2" xfId="33247" xr:uid="{00000000-0005-0000-0000-0000DF810000}"/>
    <cellStyle name="Comma 2 4 2 4 11 4" xfId="33248" xr:uid="{00000000-0005-0000-0000-0000E0810000}"/>
    <cellStyle name="Comma 2 4 2 4 11 5" xfId="56028" xr:uid="{00000000-0005-0000-0000-0000DCDA0000}"/>
    <cellStyle name="Comma 2 4 2 4 12" xfId="2930" xr:uid="{00000000-0005-0000-0000-0000720B0000}"/>
    <cellStyle name="Comma 2 4 2 4 12 2" xfId="2931" xr:uid="{00000000-0005-0000-0000-0000730B0000}"/>
    <cellStyle name="Comma 2 4 2 4 12 2 2" xfId="33249" xr:uid="{00000000-0005-0000-0000-0000E1810000}"/>
    <cellStyle name="Comma 2 4 2 4 12 3" xfId="33250" xr:uid="{00000000-0005-0000-0000-0000E2810000}"/>
    <cellStyle name="Comma 2 4 2 4 13" xfId="2932" xr:uid="{00000000-0005-0000-0000-0000740B0000}"/>
    <cellStyle name="Comma 2 4 2 4 13 2" xfId="33251" xr:uid="{00000000-0005-0000-0000-0000E3810000}"/>
    <cellStyle name="Comma 2 4 2 4 14" xfId="33252" xr:uid="{00000000-0005-0000-0000-0000E4810000}"/>
    <cellStyle name="Comma 2 4 2 4 15" xfId="56029" xr:uid="{00000000-0005-0000-0000-0000DDDA0000}"/>
    <cellStyle name="Comma 2 4 2 4 2" xfId="2933" xr:uid="{00000000-0005-0000-0000-0000750B0000}"/>
    <cellStyle name="Comma 2 4 2 4 2 2" xfId="2934" xr:uid="{00000000-0005-0000-0000-0000760B0000}"/>
    <cellStyle name="Comma 2 4 2 4 2 2 2" xfId="2935" xr:uid="{00000000-0005-0000-0000-0000770B0000}"/>
    <cellStyle name="Comma 2 4 2 4 2 2 2 2" xfId="33253" xr:uid="{00000000-0005-0000-0000-0000E5810000}"/>
    <cellStyle name="Comma 2 4 2 4 2 2 3" xfId="33254" xr:uid="{00000000-0005-0000-0000-0000E6810000}"/>
    <cellStyle name="Comma 2 4 2 4 2 3" xfId="2936" xr:uid="{00000000-0005-0000-0000-0000780B0000}"/>
    <cellStyle name="Comma 2 4 2 4 2 3 2" xfId="33255" xr:uid="{00000000-0005-0000-0000-0000E7810000}"/>
    <cellStyle name="Comma 2 4 2 4 2 4" xfId="33256" xr:uid="{00000000-0005-0000-0000-0000E8810000}"/>
    <cellStyle name="Comma 2 4 2 4 2 5" xfId="56030" xr:uid="{00000000-0005-0000-0000-0000DEDA0000}"/>
    <cellStyle name="Comma 2 4 2 4 3" xfId="2937" xr:uid="{00000000-0005-0000-0000-0000790B0000}"/>
    <cellStyle name="Comma 2 4 2 4 3 2" xfId="2938" xr:uid="{00000000-0005-0000-0000-00007A0B0000}"/>
    <cellStyle name="Comma 2 4 2 4 3 2 2" xfId="2939" xr:uid="{00000000-0005-0000-0000-00007B0B0000}"/>
    <cellStyle name="Comma 2 4 2 4 3 2 2 2" xfId="33257" xr:uid="{00000000-0005-0000-0000-0000E9810000}"/>
    <cellStyle name="Comma 2 4 2 4 3 2 3" xfId="33258" xr:uid="{00000000-0005-0000-0000-0000EA810000}"/>
    <cellStyle name="Comma 2 4 2 4 3 3" xfId="2940" xr:uid="{00000000-0005-0000-0000-00007C0B0000}"/>
    <cellStyle name="Comma 2 4 2 4 3 3 2" xfId="33259" xr:uid="{00000000-0005-0000-0000-0000EB810000}"/>
    <cellStyle name="Comma 2 4 2 4 3 4" xfId="33260" xr:uid="{00000000-0005-0000-0000-0000EC810000}"/>
    <cellStyle name="Comma 2 4 2 4 3 5" xfId="56031" xr:uid="{00000000-0005-0000-0000-0000DFDA0000}"/>
    <cellStyle name="Comma 2 4 2 4 4" xfId="2941" xr:uid="{00000000-0005-0000-0000-00007D0B0000}"/>
    <cellStyle name="Comma 2 4 2 4 4 2" xfId="2942" xr:uid="{00000000-0005-0000-0000-00007E0B0000}"/>
    <cellStyle name="Comma 2 4 2 4 4 2 2" xfId="2943" xr:uid="{00000000-0005-0000-0000-00007F0B0000}"/>
    <cellStyle name="Comma 2 4 2 4 4 2 2 2" xfId="33261" xr:uid="{00000000-0005-0000-0000-0000ED810000}"/>
    <cellStyle name="Comma 2 4 2 4 4 2 3" xfId="33262" xr:uid="{00000000-0005-0000-0000-0000EE810000}"/>
    <cellStyle name="Comma 2 4 2 4 4 3" xfId="2944" xr:uid="{00000000-0005-0000-0000-0000800B0000}"/>
    <cellStyle name="Comma 2 4 2 4 4 3 2" xfId="33263" xr:uid="{00000000-0005-0000-0000-0000EF810000}"/>
    <cellStyle name="Comma 2 4 2 4 4 4" xfId="33264" xr:uid="{00000000-0005-0000-0000-0000F0810000}"/>
    <cellStyle name="Comma 2 4 2 4 4 5" xfId="56032" xr:uid="{00000000-0005-0000-0000-0000E0DA0000}"/>
    <cellStyle name="Comma 2 4 2 4 5" xfId="2945" xr:uid="{00000000-0005-0000-0000-0000810B0000}"/>
    <cellStyle name="Comma 2 4 2 4 5 2" xfId="2946" xr:uid="{00000000-0005-0000-0000-0000820B0000}"/>
    <cellStyle name="Comma 2 4 2 4 5 2 2" xfId="2947" xr:uid="{00000000-0005-0000-0000-0000830B0000}"/>
    <cellStyle name="Comma 2 4 2 4 5 2 2 2" xfId="33265" xr:uid="{00000000-0005-0000-0000-0000F1810000}"/>
    <cellStyle name="Comma 2 4 2 4 5 2 3" xfId="33266" xr:uid="{00000000-0005-0000-0000-0000F2810000}"/>
    <cellStyle name="Comma 2 4 2 4 5 3" xfId="2948" xr:uid="{00000000-0005-0000-0000-0000840B0000}"/>
    <cellStyle name="Comma 2 4 2 4 5 3 2" xfId="33267" xr:uid="{00000000-0005-0000-0000-0000F3810000}"/>
    <cellStyle name="Comma 2 4 2 4 5 4" xfId="33268" xr:uid="{00000000-0005-0000-0000-0000F4810000}"/>
    <cellStyle name="Comma 2 4 2 4 5 5" xfId="56033" xr:uid="{00000000-0005-0000-0000-0000E1DA0000}"/>
    <cellStyle name="Comma 2 4 2 4 6" xfId="2949" xr:uid="{00000000-0005-0000-0000-0000850B0000}"/>
    <cellStyle name="Comma 2 4 2 4 6 2" xfId="2950" xr:uid="{00000000-0005-0000-0000-0000860B0000}"/>
    <cellStyle name="Comma 2 4 2 4 6 2 2" xfId="2951" xr:uid="{00000000-0005-0000-0000-0000870B0000}"/>
    <cellStyle name="Comma 2 4 2 4 6 2 2 2" xfId="33269" xr:uid="{00000000-0005-0000-0000-0000F5810000}"/>
    <cellStyle name="Comma 2 4 2 4 6 2 3" xfId="33270" xr:uid="{00000000-0005-0000-0000-0000F6810000}"/>
    <cellStyle name="Comma 2 4 2 4 6 3" xfId="2952" xr:uid="{00000000-0005-0000-0000-0000880B0000}"/>
    <cellStyle name="Comma 2 4 2 4 6 3 2" xfId="33271" xr:uid="{00000000-0005-0000-0000-0000F7810000}"/>
    <cellStyle name="Comma 2 4 2 4 6 4" xfId="33272" xr:uid="{00000000-0005-0000-0000-0000F8810000}"/>
    <cellStyle name="Comma 2 4 2 4 6 5" xfId="56034" xr:uid="{00000000-0005-0000-0000-0000E2DA0000}"/>
    <cellStyle name="Comma 2 4 2 4 7" xfId="2953" xr:uid="{00000000-0005-0000-0000-0000890B0000}"/>
    <cellStyle name="Comma 2 4 2 4 7 2" xfId="2954" xr:uid="{00000000-0005-0000-0000-00008A0B0000}"/>
    <cellStyle name="Comma 2 4 2 4 7 2 2" xfId="2955" xr:uid="{00000000-0005-0000-0000-00008B0B0000}"/>
    <cellStyle name="Comma 2 4 2 4 7 2 2 2" xfId="33273" xr:uid="{00000000-0005-0000-0000-0000F9810000}"/>
    <cellStyle name="Comma 2 4 2 4 7 2 3" xfId="33274" xr:uid="{00000000-0005-0000-0000-0000FA810000}"/>
    <cellStyle name="Comma 2 4 2 4 7 3" xfId="2956" xr:uid="{00000000-0005-0000-0000-00008C0B0000}"/>
    <cellStyle name="Comma 2 4 2 4 7 3 2" xfId="33275" xr:uid="{00000000-0005-0000-0000-0000FB810000}"/>
    <cellStyle name="Comma 2 4 2 4 7 4" xfId="33276" xr:uid="{00000000-0005-0000-0000-0000FC810000}"/>
    <cellStyle name="Comma 2 4 2 4 7 5" xfId="56035" xr:uid="{00000000-0005-0000-0000-0000E3DA0000}"/>
    <cellStyle name="Comma 2 4 2 4 8" xfId="2957" xr:uid="{00000000-0005-0000-0000-00008D0B0000}"/>
    <cellStyle name="Comma 2 4 2 4 8 2" xfId="2958" xr:uid="{00000000-0005-0000-0000-00008E0B0000}"/>
    <cellStyle name="Comma 2 4 2 4 8 2 2" xfId="2959" xr:uid="{00000000-0005-0000-0000-00008F0B0000}"/>
    <cellStyle name="Comma 2 4 2 4 8 2 2 2" xfId="33277" xr:uid="{00000000-0005-0000-0000-0000FD810000}"/>
    <cellStyle name="Comma 2 4 2 4 8 2 3" xfId="33278" xr:uid="{00000000-0005-0000-0000-0000FE810000}"/>
    <cellStyle name="Comma 2 4 2 4 8 3" xfId="2960" xr:uid="{00000000-0005-0000-0000-0000900B0000}"/>
    <cellStyle name="Comma 2 4 2 4 8 3 2" xfId="33279" xr:uid="{00000000-0005-0000-0000-0000FF810000}"/>
    <cellStyle name="Comma 2 4 2 4 8 4" xfId="33280" xr:uid="{00000000-0005-0000-0000-000000820000}"/>
    <cellStyle name="Comma 2 4 2 4 8 5" xfId="56036" xr:uid="{00000000-0005-0000-0000-0000E4DA0000}"/>
    <cellStyle name="Comma 2 4 2 4 9" xfId="2961" xr:uid="{00000000-0005-0000-0000-0000910B0000}"/>
    <cellStyle name="Comma 2 4 2 4 9 2" xfId="2962" xr:uid="{00000000-0005-0000-0000-0000920B0000}"/>
    <cellStyle name="Comma 2 4 2 4 9 2 2" xfId="2963" xr:uid="{00000000-0005-0000-0000-0000930B0000}"/>
    <cellStyle name="Comma 2 4 2 4 9 2 2 2" xfId="33281" xr:uid="{00000000-0005-0000-0000-000001820000}"/>
    <cellStyle name="Comma 2 4 2 4 9 2 3" xfId="33282" xr:uid="{00000000-0005-0000-0000-000002820000}"/>
    <cellStyle name="Comma 2 4 2 4 9 3" xfId="2964" xr:uid="{00000000-0005-0000-0000-0000940B0000}"/>
    <cellStyle name="Comma 2 4 2 4 9 3 2" xfId="33283" xr:uid="{00000000-0005-0000-0000-000003820000}"/>
    <cellStyle name="Comma 2 4 2 4 9 4" xfId="33284" xr:uid="{00000000-0005-0000-0000-000004820000}"/>
    <cellStyle name="Comma 2 4 2 4 9 5" xfId="56037" xr:uid="{00000000-0005-0000-0000-0000E5DA0000}"/>
    <cellStyle name="Comma 2 4 2 5" xfId="2965" xr:uid="{00000000-0005-0000-0000-0000950B0000}"/>
    <cellStyle name="Comma 2 4 2 5 10" xfId="2966" xr:uid="{00000000-0005-0000-0000-0000960B0000}"/>
    <cellStyle name="Comma 2 4 2 5 10 2" xfId="2967" xr:uid="{00000000-0005-0000-0000-0000970B0000}"/>
    <cellStyle name="Comma 2 4 2 5 10 2 2" xfId="2968" xr:uid="{00000000-0005-0000-0000-0000980B0000}"/>
    <cellStyle name="Comma 2 4 2 5 10 2 2 2" xfId="33285" xr:uid="{00000000-0005-0000-0000-000005820000}"/>
    <cellStyle name="Comma 2 4 2 5 10 2 3" xfId="33286" xr:uid="{00000000-0005-0000-0000-000006820000}"/>
    <cellStyle name="Comma 2 4 2 5 10 3" xfId="2969" xr:uid="{00000000-0005-0000-0000-0000990B0000}"/>
    <cellStyle name="Comma 2 4 2 5 10 3 2" xfId="33287" xr:uid="{00000000-0005-0000-0000-000007820000}"/>
    <cellStyle name="Comma 2 4 2 5 10 4" xfId="33288" xr:uid="{00000000-0005-0000-0000-000008820000}"/>
    <cellStyle name="Comma 2 4 2 5 10 5" xfId="56038" xr:uid="{00000000-0005-0000-0000-0000E6DA0000}"/>
    <cellStyle name="Comma 2 4 2 5 11" xfId="2970" xr:uid="{00000000-0005-0000-0000-00009A0B0000}"/>
    <cellStyle name="Comma 2 4 2 5 11 2" xfId="2971" xr:uid="{00000000-0005-0000-0000-00009B0B0000}"/>
    <cellStyle name="Comma 2 4 2 5 11 2 2" xfId="2972" xr:uid="{00000000-0005-0000-0000-00009C0B0000}"/>
    <cellStyle name="Comma 2 4 2 5 11 2 2 2" xfId="33289" xr:uid="{00000000-0005-0000-0000-000009820000}"/>
    <cellStyle name="Comma 2 4 2 5 11 2 3" xfId="33290" xr:uid="{00000000-0005-0000-0000-00000A820000}"/>
    <cellStyle name="Comma 2 4 2 5 11 3" xfId="2973" xr:uid="{00000000-0005-0000-0000-00009D0B0000}"/>
    <cellStyle name="Comma 2 4 2 5 11 3 2" xfId="33291" xr:uid="{00000000-0005-0000-0000-00000B820000}"/>
    <cellStyle name="Comma 2 4 2 5 11 4" xfId="33292" xr:uid="{00000000-0005-0000-0000-00000C820000}"/>
    <cellStyle name="Comma 2 4 2 5 11 5" xfId="56039" xr:uid="{00000000-0005-0000-0000-0000E7DA0000}"/>
    <cellStyle name="Comma 2 4 2 5 12" xfId="2974" xr:uid="{00000000-0005-0000-0000-00009E0B0000}"/>
    <cellStyle name="Comma 2 4 2 5 12 2" xfId="2975" xr:uid="{00000000-0005-0000-0000-00009F0B0000}"/>
    <cellStyle name="Comma 2 4 2 5 12 2 2" xfId="33293" xr:uid="{00000000-0005-0000-0000-00000D820000}"/>
    <cellStyle name="Comma 2 4 2 5 12 3" xfId="33294" xr:uid="{00000000-0005-0000-0000-00000E820000}"/>
    <cellStyle name="Comma 2 4 2 5 13" xfId="2976" xr:uid="{00000000-0005-0000-0000-0000A00B0000}"/>
    <cellStyle name="Comma 2 4 2 5 13 2" xfId="33295" xr:uid="{00000000-0005-0000-0000-00000F820000}"/>
    <cellStyle name="Comma 2 4 2 5 14" xfId="33296" xr:uid="{00000000-0005-0000-0000-000010820000}"/>
    <cellStyle name="Comma 2 4 2 5 15" xfId="56040" xr:uid="{00000000-0005-0000-0000-0000E8DA0000}"/>
    <cellStyle name="Comma 2 4 2 5 2" xfId="2977" xr:uid="{00000000-0005-0000-0000-0000A10B0000}"/>
    <cellStyle name="Comma 2 4 2 5 2 2" xfId="2978" xr:uid="{00000000-0005-0000-0000-0000A20B0000}"/>
    <cellStyle name="Comma 2 4 2 5 2 2 2" xfId="2979" xr:uid="{00000000-0005-0000-0000-0000A30B0000}"/>
    <cellStyle name="Comma 2 4 2 5 2 2 2 2" xfId="33297" xr:uid="{00000000-0005-0000-0000-000011820000}"/>
    <cellStyle name="Comma 2 4 2 5 2 2 3" xfId="33298" xr:uid="{00000000-0005-0000-0000-000012820000}"/>
    <cellStyle name="Comma 2 4 2 5 2 3" xfId="2980" xr:uid="{00000000-0005-0000-0000-0000A40B0000}"/>
    <cellStyle name="Comma 2 4 2 5 2 3 2" xfId="33299" xr:uid="{00000000-0005-0000-0000-000013820000}"/>
    <cellStyle name="Comma 2 4 2 5 2 4" xfId="33300" xr:uid="{00000000-0005-0000-0000-000014820000}"/>
    <cellStyle name="Comma 2 4 2 5 2 5" xfId="56041" xr:uid="{00000000-0005-0000-0000-0000E9DA0000}"/>
    <cellStyle name="Comma 2 4 2 5 3" xfId="2981" xr:uid="{00000000-0005-0000-0000-0000A50B0000}"/>
    <cellStyle name="Comma 2 4 2 5 3 2" xfId="2982" xr:uid="{00000000-0005-0000-0000-0000A60B0000}"/>
    <cellStyle name="Comma 2 4 2 5 3 2 2" xfId="2983" xr:uid="{00000000-0005-0000-0000-0000A70B0000}"/>
    <cellStyle name="Comma 2 4 2 5 3 2 2 2" xfId="33301" xr:uid="{00000000-0005-0000-0000-000015820000}"/>
    <cellStyle name="Comma 2 4 2 5 3 2 3" xfId="33302" xr:uid="{00000000-0005-0000-0000-000016820000}"/>
    <cellStyle name="Comma 2 4 2 5 3 3" xfId="2984" xr:uid="{00000000-0005-0000-0000-0000A80B0000}"/>
    <cellStyle name="Comma 2 4 2 5 3 3 2" xfId="33303" xr:uid="{00000000-0005-0000-0000-000017820000}"/>
    <cellStyle name="Comma 2 4 2 5 3 4" xfId="33304" xr:uid="{00000000-0005-0000-0000-000018820000}"/>
    <cellStyle name="Comma 2 4 2 5 3 5" xfId="56042" xr:uid="{00000000-0005-0000-0000-0000EADA0000}"/>
    <cellStyle name="Comma 2 4 2 5 4" xfId="2985" xr:uid="{00000000-0005-0000-0000-0000A90B0000}"/>
    <cellStyle name="Comma 2 4 2 5 4 2" xfId="2986" xr:uid="{00000000-0005-0000-0000-0000AA0B0000}"/>
    <cellStyle name="Comma 2 4 2 5 4 2 2" xfId="2987" xr:uid="{00000000-0005-0000-0000-0000AB0B0000}"/>
    <cellStyle name="Comma 2 4 2 5 4 2 2 2" xfId="33305" xr:uid="{00000000-0005-0000-0000-000019820000}"/>
    <cellStyle name="Comma 2 4 2 5 4 2 3" xfId="33306" xr:uid="{00000000-0005-0000-0000-00001A820000}"/>
    <cellStyle name="Comma 2 4 2 5 4 3" xfId="2988" xr:uid="{00000000-0005-0000-0000-0000AC0B0000}"/>
    <cellStyle name="Comma 2 4 2 5 4 3 2" xfId="33307" xr:uid="{00000000-0005-0000-0000-00001B820000}"/>
    <cellStyle name="Comma 2 4 2 5 4 4" xfId="33308" xr:uid="{00000000-0005-0000-0000-00001C820000}"/>
    <cellStyle name="Comma 2 4 2 5 4 5" xfId="56043" xr:uid="{00000000-0005-0000-0000-0000EBDA0000}"/>
    <cellStyle name="Comma 2 4 2 5 5" xfId="2989" xr:uid="{00000000-0005-0000-0000-0000AD0B0000}"/>
    <cellStyle name="Comma 2 4 2 5 5 2" xfId="2990" xr:uid="{00000000-0005-0000-0000-0000AE0B0000}"/>
    <cellStyle name="Comma 2 4 2 5 5 2 2" xfId="2991" xr:uid="{00000000-0005-0000-0000-0000AF0B0000}"/>
    <cellStyle name="Comma 2 4 2 5 5 2 2 2" xfId="33309" xr:uid="{00000000-0005-0000-0000-00001D820000}"/>
    <cellStyle name="Comma 2 4 2 5 5 2 3" xfId="33310" xr:uid="{00000000-0005-0000-0000-00001E820000}"/>
    <cellStyle name="Comma 2 4 2 5 5 3" xfId="2992" xr:uid="{00000000-0005-0000-0000-0000B00B0000}"/>
    <cellStyle name="Comma 2 4 2 5 5 3 2" xfId="33311" xr:uid="{00000000-0005-0000-0000-00001F820000}"/>
    <cellStyle name="Comma 2 4 2 5 5 4" xfId="33312" xr:uid="{00000000-0005-0000-0000-000020820000}"/>
    <cellStyle name="Comma 2 4 2 5 5 5" xfId="56044" xr:uid="{00000000-0005-0000-0000-0000ECDA0000}"/>
    <cellStyle name="Comma 2 4 2 5 6" xfId="2993" xr:uid="{00000000-0005-0000-0000-0000B10B0000}"/>
    <cellStyle name="Comma 2 4 2 5 6 2" xfId="2994" xr:uid="{00000000-0005-0000-0000-0000B20B0000}"/>
    <cellStyle name="Comma 2 4 2 5 6 2 2" xfId="2995" xr:uid="{00000000-0005-0000-0000-0000B30B0000}"/>
    <cellStyle name="Comma 2 4 2 5 6 2 2 2" xfId="33313" xr:uid="{00000000-0005-0000-0000-000021820000}"/>
    <cellStyle name="Comma 2 4 2 5 6 2 3" xfId="33314" xr:uid="{00000000-0005-0000-0000-000022820000}"/>
    <cellStyle name="Comma 2 4 2 5 6 3" xfId="2996" xr:uid="{00000000-0005-0000-0000-0000B40B0000}"/>
    <cellStyle name="Comma 2 4 2 5 6 3 2" xfId="33315" xr:uid="{00000000-0005-0000-0000-000023820000}"/>
    <cellStyle name="Comma 2 4 2 5 6 4" xfId="33316" xr:uid="{00000000-0005-0000-0000-000024820000}"/>
    <cellStyle name="Comma 2 4 2 5 6 5" xfId="56045" xr:uid="{00000000-0005-0000-0000-0000EDDA0000}"/>
    <cellStyle name="Comma 2 4 2 5 7" xfId="2997" xr:uid="{00000000-0005-0000-0000-0000B50B0000}"/>
    <cellStyle name="Comma 2 4 2 5 7 2" xfId="2998" xr:uid="{00000000-0005-0000-0000-0000B60B0000}"/>
    <cellStyle name="Comma 2 4 2 5 7 2 2" xfId="2999" xr:uid="{00000000-0005-0000-0000-0000B70B0000}"/>
    <cellStyle name="Comma 2 4 2 5 7 2 2 2" xfId="33317" xr:uid="{00000000-0005-0000-0000-000025820000}"/>
    <cellStyle name="Comma 2 4 2 5 7 2 3" xfId="33318" xr:uid="{00000000-0005-0000-0000-000026820000}"/>
    <cellStyle name="Comma 2 4 2 5 7 3" xfId="3000" xr:uid="{00000000-0005-0000-0000-0000B80B0000}"/>
    <cellStyle name="Comma 2 4 2 5 7 3 2" xfId="33319" xr:uid="{00000000-0005-0000-0000-000027820000}"/>
    <cellStyle name="Comma 2 4 2 5 7 4" xfId="33320" xr:uid="{00000000-0005-0000-0000-000028820000}"/>
    <cellStyle name="Comma 2 4 2 5 7 5" xfId="56046" xr:uid="{00000000-0005-0000-0000-0000EEDA0000}"/>
    <cellStyle name="Comma 2 4 2 5 8" xfId="3001" xr:uid="{00000000-0005-0000-0000-0000B90B0000}"/>
    <cellStyle name="Comma 2 4 2 5 8 2" xfId="3002" xr:uid="{00000000-0005-0000-0000-0000BA0B0000}"/>
    <cellStyle name="Comma 2 4 2 5 8 2 2" xfId="3003" xr:uid="{00000000-0005-0000-0000-0000BB0B0000}"/>
    <cellStyle name="Comma 2 4 2 5 8 2 2 2" xfId="33321" xr:uid="{00000000-0005-0000-0000-000029820000}"/>
    <cellStyle name="Comma 2 4 2 5 8 2 3" xfId="33322" xr:uid="{00000000-0005-0000-0000-00002A820000}"/>
    <cellStyle name="Comma 2 4 2 5 8 3" xfId="3004" xr:uid="{00000000-0005-0000-0000-0000BC0B0000}"/>
    <cellStyle name="Comma 2 4 2 5 8 3 2" xfId="33323" xr:uid="{00000000-0005-0000-0000-00002B820000}"/>
    <cellStyle name="Comma 2 4 2 5 8 4" xfId="33324" xr:uid="{00000000-0005-0000-0000-00002C820000}"/>
    <cellStyle name="Comma 2 4 2 5 8 5" xfId="56047" xr:uid="{00000000-0005-0000-0000-0000EFDA0000}"/>
    <cellStyle name="Comma 2 4 2 5 9" xfId="3005" xr:uid="{00000000-0005-0000-0000-0000BD0B0000}"/>
    <cellStyle name="Comma 2 4 2 5 9 2" xfId="3006" xr:uid="{00000000-0005-0000-0000-0000BE0B0000}"/>
    <cellStyle name="Comma 2 4 2 5 9 2 2" xfId="3007" xr:uid="{00000000-0005-0000-0000-0000BF0B0000}"/>
    <cellStyle name="Comma 2 4 2 5 9 2 2 2" xfId="33325" xr:uid="{00000000-0005-0000-0000-00002D820000}"/>
    <cellStyle name="Comma 2 4 2 5 9 2 3" xfId="33326" xr:uid="{00000000-0005-0000-0000-00002E820000}"/>
    <cellStyle name="Comma 2 4 2 5 9 3" xfId="3008" xr:uid="{00000000-0005-0000-0000-0000C00B0000}"/>
    <cellStyle name="Comma 2 4 2 5 9 3 2" xfId="33327" xr:uid="{00000000-0005-0000-0000-00002F820000}"/>
    <cellStyle name="Comma 2 4 2 5 9 4" xfId="33328" xr:uid="{00000000-0005-0000-0000-000030820000}"/>
    <cellStyle name="Comma 2 4 2 5 9 5" xfId="56048" xr:uid="{00000000-0005-0000-0000-0000F0DA0000}"/>
    <cellStyle name="Comma 2 4 2 6" xfId="3009" xr:uid="{00000000-0005-0000-0000-0000C10B0000}"/>
    <cellStyle name="Comma 2 4 2 6 10" xfId="3010" xr:uid="{00000000-0005-0000-0000-0000C20B0000}"/>
    <cellStyle name="Comma 2 4 2 6 10 2" xfId="3011" xr:uid="{00000000-0005-0000-0000-0000C30B0000}"/>
    <cellStyle name="Comma 2 4 2 6 10 2 2" xfId="3012" xr:uid="{00000000-0005-0000-0000-0000C40B0000}"/>
    <cellStyle name="Comma 2 4 2 6 10 2 2 2" xfId="33329" xr:uid="{00000000-0005-0000-0000-000031820000}"/>
    <cellStyle name="Comma 2 4 2 6 10 2 3" xfId="33330" xr:uid="{00000000-0005-0000-0000-000032820000}"/>
    <cellStyle name="Comma 2 4 2 6 10 3" xfId="3013" xr:uid="{00000000-0005-0000-0000-0000C50B0000}"/>
    <cellStyle name="Comma 2 4 2 6 10 3 2" xfId="33331" xr:uid="{00000000-0005-0000-0000-000033820000}"/>
    <cellStyle name="Comma 2 4 2 6 10 4" xfId="33332" xr:uid="{00000000-0005-0000-0000-000034820000}"/>
    <cellStyle name="Comma 2 4 2 6 10 5" xfId="56049" xr:uid="{00000000-0005-0000-0000-0000F1DA0000}"/>
    <cellStyle name="Comma 2 4 2 6 11" xfId="3014" xr:uid="{00000000-0005-0000-0000-0000C60B0000}"/>
    <cellStyle name="Comma 2 4 2 6 11 2" xfId="3015" xr:uid="{00000000-0005-0000-0000-0000C70B0000}"/>
    <cellStyle name="Comma 2 4 2 6 11 2 2" xfId="3016" xr:uid="{00000000-0005-0000-0000-0000C80B0000}"/>
    <cellStyle name="Comma 2 4 2 6 11 2 2 2" xfId="33333" xr:uid="{00000000-0005-0000-0000-000035820000}"/>
    <cellStyle name="Comma 2 4 2 6 11 2 3" xfId="33334" xr:uid="{00000000-0005-0000-0000-000036820000}"/>
    <cellStyle name="Comma 2 4 2 6 11 3" xfId="3017" xr:uid="{00000000-0005-0000-0000-0000C90B0000}"/>
    <cellStyle name="Comma 2 4 2 6 11 3 2" xfId="33335" xr:uid="{00000000-0005-0000-0000-000037820000}"/>
    <cellStyle name="Comma 2 4 2 6 11 4" xfId="33336" xr:uid="{00000000-0005-0000-0000-000038820000}"/>
    <cellStyle name="Comma 2 4 2 6 11 5" xfId="56050" xr:uid="{00000000-0005-0000-0000-0000F2DA0000}"/>
    <cellStyle name="Comma 2 4 2 6 12" xfId="3018" xr:uid="{00000000-0005-0000-0000-0000CA0B0000}"/>
    <cellStyle name="Comma 2 4 2 6 12 2" xfId="3019" xr:uid="{00000000-0005-0000-0000-0000CB0B0000}"/>
    <cellStyle name="Comma 2 4 2 6 12 2 2" xfId="33337" xr:uid="{00000000-0005-0000-0000-000039820000}"/>
    <cellStyle name="Comma 2 4 2 6 12 3" xfId="33338" xr:uid="{00000000-0005-0000-0000-00003A820000}"/>
    <cellStyle name="Comma 2 4 2 6 13" xfId="3020" xr:uid="{00000000-0005-0000-0000-0000CC0B0000}"/>
    <cellStyle name="Comma 2 4 2 6 13 2" xfId="33339" xr:uid="{00000000-0005-0000-0000-00003B820000}"/>
    <cellStyle name="Comma 2 4 2 6 14" xfId="33340" xr:uid="{00000000-0005-0000-0000-00003C820000}"/>
    <cellStyle name="Comma 2 4 2 6 15" xfId="56051" xr:uid="{00000000-0005-0000-0000-0000F3DA0000}"/>
    <cellStyle name="Comma 2 4 2 6 2" xfId="3021" xr:uid="{00000000-0005-0000-0000-0000CD0B0000}"/>
    <cellStyle name="Comma 2 4 2 6 2 2" xfId="3022" xr:uid="{00000000-0005-0000-0000-0000CE0B0000}"/>
    <cellStyle name="Comma 2 4 2 6 2 2 2" xfId="3023" xr:uid="{00000000-0005-0000-0000-0000CF0B0000}"/>
    <cellStyle name="Comma 2 4 2 6 2 2 2 2" xfId="33341" xr:uid="{00000000-0005-0000-0000-00003D820000}"/>
    <cellStyle name="Comma 2 4 2 6 2 2 3" xfId="33342" xr:uid="{00000000-0005-0000-0000-00003E820000}"/>
    <cellStyle name="Comma 2 4 2 6 2 3" xfId="3024" xr:uid="{00000000-0005-0000-0000-0000D00B0000}"/>
    <cellStyle name="Comma 2 4 2 6 2 3 2" xfId="33343" xr:uid="{00000000-0005-0000-0000-00003F820000}"/>
    <cellStyle name="Comma 2 4 2 6 2 4" xfId="33344" xr:uid="{00000000-0005-0000-0000-000040820000}"/>
    <cellStyle name="Comma 2 4 2 6 2 5" xfId="56052" xr:uid="{00000000-0005-0000-0000-0000F4DA0000}"/>
    <cellStyle name="Comma 2 4 2 6 3" xfId="3025" xr:uid="{00000000-0005-0000-0000-0000D10B0000}"/>
    <cellStyle name="Comma 2 4 2 6 3 2" xfId="3026" xr:uid="{00000000-0005-0000-0000-0000D20B0000}"/>
    <cellStyle name="Comma 2 4 2 6 3 2 2" xfId="3027" xr:uid="{00000000-0005-0000-0000-0000D30B0000}"/>
    <cellStyle name="Comma 2 4 2 6 3 2 2 2" xfId="33345" xr:uid="{00000000-0005-0000-0000-000041820000}"/>
    <cellStyle name="Comma 2 4 2 6 3 2 3" xfId="33346" xr:uid="{00000000-0005-0000-0000-000042820000}"/>
    <cellStyle name="Comma 2 4 2 6 3 3" xfId="3028" xr:uid="{00000000-0005-0000-0000-0000D40B0000}"/>
    <cellStyle name="Comma 2 4 2 6 3 3 2" xfId="33347" xr:uid="{00000000-0005-0000-0000-000043820000}"/>
    <cellStyle name="Comma 2 4 2 6 3 4" xfId="33348" xr:uid="{00000000-0005-0000-0000-000044820000}"/>
    <cellStyle name="Comma 2 4 2 6 3 5" xfId="56053" xr:uid="{00000000-0005-0000-0000-0000F5DA0000}"/>
    <cellStyle name="Comma 2 4 2 6 4" xfId="3029" xr:uid="{00000000-0005-0000-0000-0000D50B0000}"/>
    <cellStyle name="Comma 2 4 2 6 4 2" xfId="3030" xr:uid="{00000000-0005-0000-0000-0000D60B0000}"/>
    <cellStyle name="Comma 2 4 2 6 4 2 2" xfId="3031" xr:uid="{00000000-0005-0000-0000-0000D70B0000}"/>
    <cellStyle name="Comma 2 4 2 6 4 2 2 2" xfId="33349" xr:uid="{00000000-0005-0000-0000-000045820000}"/>
    <cellStyle name="Comma 2 4 2 6 4 2 3" xfId="33350" xr:uid="{00000000-0005-0000-0000-000046820000}"/>
    <cellStyle name="Comma 2 4 2 6 4 3" xfId="3032" xr:uid="{00000000-0005-0000-0000-0000D80B0000}"/>
    <cellStyle name="Comma 2 4 2 6 4 3 2" xfId="33351" xr:uid="{00000000-0005-0000-0000-000047820000}"/>
    <cellStyle name="Comma 2 4 2 6 4 4" xfId="33352" xr:uid="{00000000-0005-0000-0000-000048820000}"/>
    <cellStyle name="Comma 2 4 2 6 4 5" xfId="56054" xr:uid="{00000000-0005-0000-0000-0000F6DA0000}"/>
    <cellStyle name="Comma 2 4 2 6 5" xfId="3033" xr:uid="{00000000-0005-0000-0000-0000D90B0000}"/>
    <cellStyle name="Comma 2 4 2 6 5 2" xfId="3034" xr:uid="{00000000-0005-0000-0000-0000DA0B0000}"/>
    <cellStyle name="Comma 2 4 2 6 5 2 2" xfId="3035" xr:uid="{00000000-0005-0000-0000-0000DB0B0000}"/>
    <cellStyle name="Comma 2 4 2 6 5 2 2 2" xfId="33353" xr:uid="{00000000-0005-0000-0000-000049820000}"/>
    <cellStyle name="Comma 2 4 2 6 5 2 3" xfId="33354" xr:uid="{00000000-0005-0000-0000-00004A820000}"/>
    <cellStyle name="Comma 2 4 2 6 5 3" xfId="3036" xr:uid="{00000000-0005-0000-0000-0000DC0B0000}"/>
    <cellStyle name="Comma 2 4 2 6 5 3 2" xfId="33355" xr:uid="{00000000-0005-0000-0000-00004B820000}"/>
    <cellStyle name="Comma 2 4 2 6 5 4" xfId="33356" xr:uid="{00000000-0005-0000-0000-00004C820000}"/>
    <cellStyle name="Comma 2 4 2 6 5 5" xfId="56055" xr:uid="{00000000-0005-0000-0000-0000F7DA0000}"/>
    <cellStyle name="Comma 2 4 2 6 6" xfId="3037" xr:uid="{00000000-0005-0000-0000-0000DD0B0000}"/>
    <cellStyle name="Comma 2 4 2 6 6 2" xfId="3038" xr:uid="{00000000-0005-0000-0000-0000DE0B0000}"/>
    <cellStyle name="Comma 2 4 2 6 6 2 2" xfId="3039" xr:uid="{00000000-0005-0000-0000-0000DF0B0000}"/>
    <cellStyle name="Comma 2 4 2 6 6 2 2 2" xfId="33357" xr:uid="{00000000-0005-0000-0000-00004D820000}"/>
    <cellStyle name="Comma 2 4 2 6 6 2 3" xfId="33358" xr:uid="{00000000-0005-0000-0000-00004E820000}"/>
    <cellStyle name="Comma 2 4 2 6 6 3" xfId="3040" xr:uid="{00000000-0005-0000-0000-0000E00B0000}"/>
    <cellStyle name="Comma 2 4 2 6 6 3 2" xfId="33359" xr:uid="{00000000-0005-0000-0000-00004F820000}"/>
    <cellStyle name="Comma 2 4 2 6 6 4" xfId="33360" xr:uid="{00000000-0005-0000-0000-000050820000}"/>
    <cellStyle name="Comma 2 4 2 6 6 5" xfId="56056" xr:uid="{00000000-0005-0000-0000-0000F8DA0000}"/>
    <cellStyle name="Comma 2 4 2 6 7" xfId="3041" xr:uid="{00000000-0005-0000-0000-0000E10B0000}"/>
    <cellStyle name="Comma 2 4 2 6 7 2" xfId="3042" xr:uid="{00000000-0005-0000-0000-0000E20B0000}"/>
    <cellStyle name="Comma 2 4 2 6 7 2 2" xfId="3043" xr:uid="{00000000-0005-0000-0000-0000E30B0000}"/>
    <cellStyle name="Comma 2 4 2 6 7 2 2 2" xfId="33361" xr:uid="{00000000-0005-0000-0000-000051820000}"/>
    <cellStyle name="Comma 2 4 2 6 7 2 3" xfId="33362" xr:uid="{00000000-0005-0000-0000-000052820000}"/>
    <cellStyle name="Comma 2 4 2 6 7 3" xfId="3044" xr:uid="{00000000-0005-0000-0000-0000E40B0000}"/>
    <cellStyle name="Comma 2 4 2 6 7 3 2" xfId="33363" xr:uid="{00000000-0005-0000-0000-000053820000}"/>
    <cellStyle name="Comma 2 4 2 6 7 4" xfId="33364" xr:uid="{00000000-0005-0000-0000-000054820000}"/>
    <cellStyle name="Comma 2 4 2 6 7 5" xfId="56057" xr:uid="{00000000-0005-0000-0000-0000F9DA0000}"/>
    <cellStyle name="Comma 2 4 2 6 8" xfId="3045" xr:uid="{00000000-0005-0000-0000-0000E50B0000}"/>
    <cellStyle name="Comma 2 4 2 6 8 2" xfId="3046" xr:uid="{00000000-0005-0000-0000-0000E60B0000}"/>
    <cellStyle name="Comma 2 4 2 6 8 2 2" xfId="3047" xr:uid="{00000000-0005-0000-0000-0000E70B0000}"/>
    <cellStyle name="Comma 2 4 2 6 8 2 2 2" xfId="33365" xr:uid="{00000000-0005-0000-0000-000055820000}"/>
    <cellStyle name="Comma 2 4 2 6 8 2 3" xfId="33366" xr:uid="{00000000-0005-0000-0000-000056820000}"/>
    <cellStyle name="Comma 2 4 2 6 8 3" xfId="3048" xr:uid="{00000000-0005-0000-0000-0000E80B0000}"/>
    <cellStyle name="Comma 2 4 2 6 8 3 2" xfId="33367" xr:uid="{00000000-0005-0000-0000-000057820000}"/>
    <cellStyle name="Comma 2 4 2 6 8 4" xfId="33368" xr:uid="{00000000-0005-0000-0000-000058820000}"/>
    <cellStyle name="Comma 2 4 2 6 8 5" xfId="56058" xr:uid="{00000000-0005-0000-0000-0000FADA0000}"/>
    <cellStyle name="Comma 2 4 2 6 9" xfId="3049" xr:uid="{00000000-0005-0000-0000-0000E90B0000}"/>
    <cellStyle name="Comma 2 4 2 6 9 2" xfId="3050" xr:uid="{00000000-0005-0000-0000-0000EA0B0000}"/>
    <cellStyle name="Comma 2 4 2 6 9 2 2" xfId="3051" xr:uid="{00000000-0005-0000-0000-0000EB0B0000}"/>
    <cellStyle name="Comma 2 4 2 6 9 2 2 2" xfId="33369" xr:uid="{00000000-0005-0000-0000-000059820000}"/>
    <cellStyle name="Comma 2 4 2 6 9 2 3" xfId="33370" xr:uid="{00000000-0005-0000-0000-00005A820000}"/>
    <cellStyle name="Comma 2 4 2 6 9 3" xfId="3052" xr:uid="{00000000-0005-0000-0000-0000EC0B0000}"/>
    <cellStyle name="Comma 2 4 2 6 9 3 2" xfId="33371" xr:uid="{00000000-0005-0000-0000-00005B820000}"/>
    <cellStyle name="Comma 2 4 2 6 9 4" xfId="33372" xr:uid="{00000000-0005-0000-0000-00005C820000}"/>
    <cellStyle name="Comma 2 4 2 6 9 5" xfId="56059" xr:uid="{00000000-0005-0000-0000-0000FBDA0000}"/>
    <cellStyle name="Comma 2 4 2 7" xfId="3053" xr:uid="{00000000-0005-0000-0000-0000ED0B0000}"/>
    <cellStyle name="Comma 2 4 2 7 10" xfId="3054" xr:uid="{00000000-0005-0000-0000-0000EE0B0000}"/>
    <cellStyle name="Comma 2 4 2 7 10 2" xfId="3055" xr:uid="{00000000-0005-0000-0000-0000EF0B0000}"/>
    <cellStyle name="Comma 2 4 2 7 10 2 2" xfId="3056" xr:uid="{00000000-0005-0000-0000-0000F00B0000}"/>
    <cellStyle name="Comma 2 4 2 7 10 2 2 2" xfId="33373" xr:uid="{00000000-0005-0000-0000-00005D820000}"/>
    <cellStyle name="Comma 2 4 2 7 10 2 3" xfId="33374" xr:uid="{00000000-0005-0000-0000-00005E820000}"/>
    <cellStyle name="Comma 2 4 2 7 10 3" xfId="3057" xr:uid="{00000000-0005-0000-0000-0000F10B0000}"/>
    <cellStyle name="Comma 2 4 2 7 10 3 2" xfId="33375" xr:uid="{00000000-0005-0000-0000-00005F820000}"/>
    <cellStyle name="Comma 2 4 2 7 10 4" xfId="33376" xr:uid="{00000000-0005-0000-0000-000060820000}"/>
    <cellStyle name="Comma 2 4 2 7 10 5" xfId="56060" xr:uid="{00000000-0005-0000-0000-0000FCDA0000}"/>
    <cellStyle name="Comma 2 4 2 7 11" xfId="3058" xr:uid="{00000000-0005-0000-0000-0000F20B0000}"/>
    <cellStyle name="Comma 2 4 2 7 11 2" xfId="3059" xr:uid="{00000000-0005-0000-0000-0000F30B0000}"/>
    <cellStyle name="Comma 2 4 2 7 11 2 2" xfId="3060" xr:uid="{00000000-0005-0000-0000-0000F40B0000}"/>
    <cellStyle name="Comma 2 4 2 7 11 2 2 2" xfId="33377" xr:uid="{00000000-0005-0000-0000-000061820000}"/>
    <cellStyle name="Comma 2 4 2 7 11 2 3" xfId="33378" xr:uid="{00000000-0005-0000-0000-000062820000}"/>
    <cellStyle name="Comma 2 4 2 7 11 3" xfId="3061" xr:uid="{00000000-0005-0000-0000-0000F50B0000}"/>
    <cellStyle name="Comma 2 4 2 7 11 3 2" xfId="33379" xr:uid="{00000000-0005-0000-0000-000063820000}"/>
    <cellStyle name="Comma 2 4 2 7 11 4" xfId="33380" xr:uid="{00000000-0005-0000-0000-000064820000}"/>
    <cellStyle name="Comma 2 4 2 7 11 5" xfId="56061" xr:uid="{00000000-0005-0000-0000-0000FDDA0000}"/>
    <cellStyle name="Comma 2 4 2 7 12" xfId="3062" xr:uid="{00000000-0005-0000-0000-0000F60B0000}"/>
    <cellStyle name="Comma 2 4 2 7 12 2" xfId="3063" xr:uid="{00000000-0005-0000-0000-0000F70B0000}"/>
    <cellStyle name="Comma 2 4 2 7 12 2 2" xfId="33381" xr:uid="{00000000-0005-0000-0000-000065820000}"/>
    <cellStyle name="Comma 2 4 2 7 12 3" xfId="33382" xr:uid="{00000000-0005-0000-0000-000066820000}"/>
    <cellStyle name="Comma 2 4 2 7 13" xfId="3064" xr:uid="{00000000-0005-0000-0000-0000F80B0000}"/>
    <cellStyle name="Comma 2 4 2 7 13 2" xfId="33383" xr:uid="{00000000-0005-0000-0000-000067820000}"/>
    <cellStyle name="Comma 2 4 2 7 14" xfId="33384" xr:uid="{00000000-0005-0000-0000-000068820000}"/>
    <cellStyle name="Comma 2 4 2 7 15" xfId="56062" xr:uid="{00000000-0005-0000-0000-0000FEDA0000}"/>
    <cellStyle name="Comma 2 4 2 7 2" xfId="3065" xr:uid="{00000000-0005-0000-0000-0000F90B0000}"/>
    <cellStyle name="Comma 2 4 2 7 2 2" xfId="3066" xr:uid="{00000000-0005-0000-0000-0000FA0B0000}"/>
    <cellStyle name="Comma 2 4 2 7 2 2 2" xfId="3067" xr:uid="{00000000-0005-0000-0000-0000FB0B0000}"/>
    <cellStyle name="Comma 2 4 2 7 2 2 2 2" xfId="33385" xr:uid="{00000000-0005-0000-0000-000069820000}"/>
    <cellStyle name="Comma 2 4 2 7 2 2 3" xfId="33386" xr:uid="{00000000-0005-0000-0000-00006A820000}"/>
    <cellStyle name="Comma 2 4 2 7 2 3" xfId="3068" xr:uid="{00000000-0005-0000-0000-0000FC0B0000}"/>
    <cellStyle name="Comma 2 4 2 7 2 3 2" xfId="33387" xr:uid="{00000000-0005-0000-0000-00006B820000}"/>
    <cellStyle name="Comma 2 4 2 7 2 4" xfId="33388" xr:uid="{00000000-0005-0000-0000-00006C820000}"/>
    <cellStyle name="Comma 2 4 2 7 2 5" xfId="56063" xr:uid="{00000000-0005-0000-0000-0000FFDA0000}"/>
    <cellStyle name="Comma 2 4 2 7 3" xfId="3069" xr:uid="{00000000-0005-0000-0000-0000FD0B0000}"/>
    <cellStyle name="Comma 2 4 2 7 3 2" xfId="3070" xr:uid="{00000000-0005-0000-0000-0000FE0B0000}"/>
    <cellStyle name="Comma 2 4 2 7 3 2 2" xfId="3071" xr:uid="{00000000-0005-0000-0000-0000FF0B0000}"/>
    <cellStyle name="Comma 2 4 2 7 3 2 2 2" xfId="33389" xr:uid="{00000000-0005-0000-0000-00006D820000}"/>
    <cellStyle name="Comma 2 4 2 7 3 2 3" xfId="33390" xr:uid="{00000000-0005-0000-0000-00006E820000}"/>
    <cellStyle name="Comma 2 4 2 7 3 3" xfId="3072" xr:uid="{00000000-0005-0000-0000-0000000C0000}"/>
    <cellStyle name="Comma 2 4 2 7 3 3 2" xfId="33391" xr:uid="{00000000-0005-0000-0000-00006F820000}"/>
    <cellStyle name="Comma 2 4 2 7 3 4" xfId="33392" xr:uid="{00000000-0005-0000-0000-000070820000}"/>
    <cellStyle name="Comma 2 4 2 7 3 5" xfId="56064" xr:uid="{00000000-0005-0000-0000-000000DB0000}"/>
    <cellStyle name="Comma 2 4 2 7 4" xfId="3073" xr:uid="{00000000-0005-0000-0000-0000010C0000}"/>
    <cellStyle name="Comma 2 4 2 7 4 2" xfId="3074" xr:uid="{00000000-0005-0000-0000-0000020C0000}"/>
    <cellStyle name="Comma 2 4 2 7 4 2 2" xfId="3075" xr:uid="{00000000-0005-0000-0000-0000030C0000}"/>
    <cellStyle name="Comma 2 4 2 7 4 2 2 2" xfId="33393" xr:uid="{00000000-0005-0000-0000-000071820000}"/>
    <cellStyle name="Comma 2 4 2 7 4 2 3" xfId="33394" xr:uid="{00000000-0005-0000-0000-000072820000}"/>
    <cellStyle name="Comma 2 4 2 7 4 3" xfId="3076" xr:uid="{00000000-0005-0000-0000-0000040C0000}"/>
    <cellStyle name="Comma 2 4 2 7 4 3 2" xfId="33395" xr:uid="{00000000-0005-0000-0000-000073820000}"/>
    <cellStyle name="Comma 2 4 2 7 4 4" xfId="33396" xr:uid="{00000000-0005-0000-0000-000074820000}"/>
    <cellStyle name="Comma 2 4 2 7 4 5" xfId="56065" xr:uid="{00000000-0005-0000-0000-000001DB0000}"/>
    <cellStyle name="Comma 2 4 2 7 5" xfId="3077" xr:uid="{00000000-0005-0000-0000-0000050C0000}"/>
    <cellStyle name="Comma 2 4 2 7 5 2" xfId="3078" xr:uid="{00000000-0005-0000-0000-0000060C0000}"/>
    <cellStyle name="Comma 2 4 2 7 5 2 2" xfId="3079" xr:uid="{00000000-0005-0000-0000-0000070C0000}"/>
    <cellStyle name="Comma 2 4 2 7 5 2 2 2" xfId="33397" xr:uid="{00000000-0005-0000-0000-000075820000}"/>
    <cellStyle name="Comma 2 4 2 7 5 2 3" xfId="33398" xr:uid="{00000000-0005-0000-0000-000076820000}"/>
    <cellStyle name="Comma 2 4 2 7 5 3" xfId="3080" xr:uid="{00000000-0005-0000-0000-0000080C0000}"/>
    <cellStyle name="Comma 2 4 2 7 5 3 2" xfId="33399" xr:uid="{00000000-0005-0000-0000-000077820000}"/>
    <cellStyle name="Comma 2 4 2 7 5 4" xfId="33400" xr:uid="{00000000-0005-0000-0000-000078820000}"/>
    <cellStyle name="Comma 2 4 2 7 5 5" xfId="56066" xr:uid="{00000000-0005-0000-0000-000002DB0000}"/>
    <cellStyle name="Comma 2 4 2 7 6" xfId="3081" xr:uid="{00000000-0005-0000-0000-0000090C0000}"/>
    <cellStyle name="Comma 2 4 2 7 6 2" xfId="3082" xr:uid="{00000000-0005-0000-0000-00000A0C0000}"/>
    <cellStyle name="Comma 2 4 2 7 6 2 2" xfId="3083" xr:uid="{00000000-0005-0000-0000-00000B0C0000}"/>
    <cellStyle name="Comma 2 4 2 7 6 2 2 2" xfId="33401" xr:uid="{00000000-0005-0000-0000-000079820000}"/>
    <cellStyle name="Comma 2 4 2 7 6 2 3" xfId="33402" xr:uid="{00000000-0005-0000-0000-00007A820000}"/>
    <cellStyle name="Comma 2 4 2 7 6 3" xfId="3084" xr:uid="{00000000-0005-0000-0000-00000C0C0000}"/>
    <cellStyle name="Comma 2 4 2 7 6 3 2" xfId="33403" xr:uid="{00000000-0005-0000-0000-00007B820000}"/>
    <cellStyle name="Comma 2 4 2 7 6 4" xfId="33404" xr:uid="{00000000-0005-0000-0000-00007C820000}"/>
    <cellStyle name="Comma 2 4 2 7 6 5" xfId="56067" xr:uid="{00000000-0005-0000-0000-000003DB0000}"/>
    <cellStyle name="Comma 2 4 2 7 7" xfId="3085" xr:uid="{00000000-0005-0000-0000-00000D0C0000}"/>
    <cellStyle name="Comma 2 4 2 7 7 2" xfId="3086" xr:uid="{00000000-0005-0000-0000-00000E0C0000}"/>
    <cellStyle name="Comma 2 4 2 7 7 2 2" xfId="3087" xr:uid="{00000000-0005-0000-0000-00000F0C0000}"/>
    <cellStyle name="Comma 2 4 2 7 7 2 2 2" xfId="33405" xr:uid="{00000000-0005-0000-0000-00007D820000}"/>
    <cellStyle name="Comma 2 4 2 7 7 2 3" xfId="33406" xr:uid="{00000000-0005-0000-0000-00007E820000}"/>
    <cellStyle name="Comma 2 4 2 7 7 3" xfId="3088" xr:uid="{00000000-0005-0000-0000-0000100C0000}"/>
    <cellStyle name="Comma 2 4 2 7 7 3 2" xfId="33407" xr:uid="{00000000-0005-0000-0000-00007F820000}"/>
    <cellStyle name="Comma 2 4 2 7 7 4" xfId="33408" xr:uid="{00000000-0005-0000-0000-000080820000}"/>
    <cellStyle name="Comma 2 4 2 7 7 5" xfId="56068" xr:uid="{00000000-0005-0000-0000-000004DB0000}"/>
    <cellStyle name="Comma 2 4 2 7 8" xfId="3089" xr:uid="{00000000-0005-0000-0000-0000110C0000}"/>
    <cellStyle name="Comma 2 4 2 7 8 2" xfId="3090" xr:uid="{00000000-0005-0000-0000-0000120C0000}"/>
    <cellStyle name="Comma 2 4 2 7 8 2 2" xfId="3091" xr:uid="{00000000-0005-0000-0000-0000130C0000}"/>
    <cellStyle name="Comma 2 4 2 7 8 2 2 2" xfId="33409" xr:uid="{00000000-0005-0000-0000-000081820000}"/>
    <cellStyle name="Comma 2 4 2 7 8 2 3" xfId="33410" xr:uid="{00000000-0005-0000-0000-000082820000}"/>
    <cellStyle name="Comma 2 4 2 7 8 3" xfId="3092" xr:uid="{00000000-0005-0000-0000-0000140C0000}"/>
    <cellStyle name="Comma 2 4 2 7 8 3 2" xfId="33411" xr:uid="{00000000-0005-0000-0000-000083820000}"/>
    <cellStyle name="Comma 2 4 2 7 8 4" xfId="33412" xr:uid="{00000000-0005-0000-0000-000084820000}"/>
    <cellStyle name="Comma 2 4 2 7 8 5" xfId="56069" xr:uid="{00000000-0005-0000-0000-000005DB0000}"/>
    <cellStyle name="Comma 2 4 2 7 9" xfId="3093" xr:uid="{00000000-0005-0000-0000-0000150C0000}"/>
    <cellStyle name="Comma 2 4 2 7 9 2" xfId="3094" xr:uid="{00000000-0005-0000-0000-0000160C0000}"/>
    <cellStyle name="Comma 2 4 2 7 9 2 2" xfId="3095" xr:uid="{00000000-0005-0000-0000-0000170C0000}"/>
    <cellStyle name="Comma 2 4 2 7 9 2 2 2" xfId="33413" xr:uid="{00000000-0005-0000-0000-000085820000}"/>
    <cellStyle name="Comma 2 4 2 7 9 2 3" xfId="33414" xr:uid="{00000000-0005-0000-0000-000086820000}"/>
    <cellStyle name="Comma 2 4 2 7 9 3" xfId="3096" xr:uid="{00000000-0005-0000-0000-0000180C0000}"/>
    <cellStyle name="Comma 2 4 2 7 9 3 2" xfId="33415" xr:uid="{00000000-0005-0000-0000-000087820000}"/>
    <cellStyle name="Comma 2 4 2 7 9 4" xfId="33416" xr:uid="{00000000-0005-0000-0000-000088820000}"/>
    <cellStyle name="Comma 2 4 2 7 9 5" xfId="56070" xr:uid="{00000000-0005-0000-0000-000006DB0000}"/>
    <cellStyle name="Comma 2 4 2 8" xfId="3097" xr:uid="{00000000-0005-0000-0000-0000190C0000}"/>
    <cellStyle name="Comma 2 4 2 8 10" xfId="3098" xr:uid="{00000000-0005-0000-0000-00001A0C0000}"/>
    <cellStyle name="Comma 2 4 2 8 10 2" xfId="3099" xr:uid="{00000000-0005-0000-0000-00001B0C0000}"/>
    <cellStyle name="Comma 2 4 2 8 10 2 2" xfId="3100" xr:uid="{00000000-0005-0000-0000-00001C0C0000}"/>
    <cellStyle name="Comma 2 4 2 8 10 2 2 2" xfId="33417" xr:uid="{00000000-0005-0000-0000-000089820000}"/>
    <cellStyle name="Comma 2 4 2 8 10 2 3" xfId="33418" xr:uid="{00000000-0005-0000-0000-00008A820000}"/>
    <cellStyle name="Comma 2 4 2 8 10 3" xfId="3101" xr:uid="{00000000-0005-0000-0000-00001D0C0000}"/>
    <cellStyle name="Comma 2 4 2 8 10 3 2" xfId="33419" xr:uid="{00000000-0005-0000-0000-00008B820000}"/>
    <cellStyle name="Comma 2 4 2 8 10 4" xfId="33420" xr:uid="{00000000-0005-0000-0000-00008C820000}"/>
    <cellStyle name="Comma 2 4 2 8 10 5" xfId="56071" xr:uid="{00000000-0005-0000-0000-000007DB0000}"/>
    <cellStyle name="Comma 2 4 2 8 11" xfId="3102" xr:uid="{00000000-0005-0000-0000-00001E0C0000}"/>
    <cellStyle name="Comma 2 4 2 8 11 2" xfId="3103" xr:uid="{00000000-0005-0000-0000-00001F0C0000}"/>
    <cellStyle name="Comma 2 4 2 8 11 2 2" xfId="3104" xr:uid="{00000000-0005-0000-0000-0000200C0000}"/>
    <cellStyle name="Comma 2 4 2 8 11 2 2 2" xfId="33421" xr:uid="{00000000-0005-0000-0000-00008D820000}"/>
    <cellStyle name="Comma 2 4 2 8 11 2 3" xfId="33422" xr:uid="{00000000-0005-0000-0000-00008E820000}"/>
    <cellStyle name="Comma 2 4 2 8 11 3" xfId="3105" xr:uid="{00000000-0005-0000-0000-0000210C0000}"/>
    <cellStyle name="Comma 2 4 2 8 11 3 2" xfId="33423" xr:uid="{00000000-0005-0000-0000-00008F820000}"/>
    <cellStyle name="Comma 2 4 2 8 11 4" xfId="33424" xr:uid="{00000000-0005-0000-0000-000090820000}"/>
    <cellStyle name="Comma 2 4 2 8 11 5" xfId="56072" xr:uid="{00000000-0005-0000-0000-000008DB0000}"/>
    <cellStyle name="Comma 2 4 2 8 12" xfId="3106" xr:uid="{00000000-0005-0000-0000-0000220C0000}"/>
    <cellStyle name="Comma 2 4 2 8 12 2" xfId="3107" xr:uid="{00000000-0005-0000-0000-0000230C0000}"/>
    <cellStyle name="Comma 2 4 2 8 12 2 2" xfId="33425" xr:uid="{00000000-0005-0000-0000-000091820000}"/>
    <cellStyle name="Comma 2 4 2 8 12 3" xfId="33426" xr:uid="{00000000-0005-0000-0000-000092820000}"/>
    <cellStyle name="Comma 2 4 2 8 13" xfId="3108" xr:uid="{00000000-0005-0000-0000-0000240C0000}"/>
    <cellStyle name="Comma 2 4 2 8 13 2" xfId="33427" xr:uid="{00000000-0005-0000-0000-000093820000}"/>
    <cellStyle name="Comma 2 4 2 8 14" xfId="33428" xr:uid="{00000000-0005-0000-0000-000094820000}"/>
    <cellStyle name="Comma 2 4 2 8 15" xfId="56073" xr:uid="{00000000-0005-0000-0000-000009DB0000}"/>
    <cellStyle name="Comma 2 4 2 8 2" xfId="3109" xr:uid="{00000000-0005-0000-0000-0000250C0000}"/>
    <cellStyle name="Comma 2 4 2 8 2 2" xfId="3110" xr:uid="{00000000-0005-0000-0000-0000260C0000}"/>
    <cellStyle name="Comma 2 4 2 8 2 2 2" xfId="3111" xr:uid="{00000000-0005-0000-0000-0000270C0000}"/>
    <cellStyle name="Comma 2 4 2 8 2 2 2 2" xfId="33429" xr:uid="{00000000-0005-0000-0000-000095820000}"/>
    <cellStyle name="Comma 2 4 2 8 2 2 3" xfId="33430" xr:uid="{00000000-0005-0000-0000-000096820000}"/>
    <cellStyle name="Comma 2 4 2 8 2 3" xfId="3112" xr:uid="{00000000-0005-0000-0000-0000280C0000}"/>
    <cellStyle name="Comma 2 4 2 8 2 3 2" xfId="33431" xr:uid="{00000000-0005-0000-0000-000097820000}"/>
    <cellStyle name="Comma 2 4 2 8 2 4" xfId="33432" xr:uid="{00000000-0005-0000-0000-000098820000}"/>
    <cellStyle name="Comma 2 4 2 8 2 5" xfId="56074" xr:uid="{00000000-0005-0000-0000-00000ADB0000}"/>
    <cellStyle name="Comma 2 4 2 8 3" xfId="3113" xr:uid="{00000000-0005-0000-0000-0000290C0000}"/>
    <cellStyle name="Comma 2 4 2 8 3 2" xfId="3114" xr:uid="{00000000-0005-0000-0000-00002A0C0000}"/>
    <cellStyle name="Comma 2 4 2 8 3 2 2" xfId="3115" xr:uid="{00000000-0005-0000-0000-00002B0C0000}"/>
    <cellStyle name="Comma 2 4 2 8 3 2 2 2" xfId="33433" xr:uid="{00000000-0005-0000-0000-000099820000}"/>
    <cellStyle name="Comma 2 4 2 8 3 2 3" xfId="33434" xr:uid="{00000000-0005-0000-0000-00009A820000}"/>
    <cellStyle name="Comma 2 4 2 8 3 3" xfId="3116" xr:uid="{00000000-0005-0000-0000-00002C0C0000}"/>
    <cellStyle name="Comma 2 4 2 8 3 3 2" xfId="33435" xr:uid="{00000000-0005-0000-0000-00009B820000}"/>
    <cellStyle name="Comma 2 4 2 8 3 4" xfId="33436" xr:uid="{00000000-0005-0000-0000-00009C820000}"/>
    <cellStyle name="Comma 2 4 2 8 3 5" xfId="56075" xr:uid="{00000000-0005-0000-0000-00000BDB0000}"/>
    <cellStyle name="Comma 2 4 2 8 4" xfId="3117" xr:uid="{00000000-0005-0000-0000-00002D0C0000}"/>
    <cellStyle name="Comma 2 4 2 8 4 2" xfId="3118" xr:uid="{00000000-0005-0000-0000-00002E0C0000}"/>
    <cellStyle name="Comma 2 4 2 8 4 2 2" xfId="3119" xr:uid="{00000000-0005-0000-0000-00002F0C0000}"/>
    <cellStyle name="Comma 2 4 2 8 4 2 2 2" xfId="33437" xr:uid="{00000000-0005-0000-0000-00009D820000}"/>
    <cellStyle name="Comma 2 4 2 8 4 2 3" xfId="33438" xr:uid="{00000000-0005-0000-0000-00009E820000}"/>
    <cellStyle name="Comma 2 4 2 8 4 3" xfId="3120" xr:uid="{00000000-0005-0000-0000-0000300C0000}"/>
    <cellStyle name="Comma 2 4 2 8 4 3 2" xfId="33439" xr:uid="{00000000-0005-0000-0000-00009F820000}"/>
    <cellStyle name="Comma 2 4 2 8 4 4" xfId="33440" xr:uid="{00000000-0005-0000-0000-0000A0820000}"/>
    <cellStyle name="Comma 2 4 2 8 4 5" xfId="56076" xr:uid="{00000000-0005-0000-0000-00000CDB0000}"/>
    <cellStyle name="Comma 2 4 2 8 5" xfId="3121" xr:uid="{00000000-0005-0000-0000-0000310C0000}"/>
    <cellStyle name="Comma 2 4 2 8 5 2" xfId="3122" xr:uid="{00000000-0005-0000-0000-0000320C0000}"/>
    <cellStyle name="Comma 2 4 2 8 5 2 2" xfId="3123" xr:uid="{00000000-0005-0000-0000-0000330C0000}"/>
    <cellStyle name="Comma 2 4 2 8 5 2 2 2" xfId="33441" xr:uid="{00000000-0005-0000-0000-0000A1820000}"/>
    <cellStyle name="Comma 2 4 2 8 5 2 3" xfId="33442" xr:uid="{00000000-0005-0000-0000-0000A2820000}"/>
    <cellStyle name="Comma 2 4 2 8 5 3" xfId="3124" xr:uid="{00000000-0005-0000-0000-0000340C0000}"/>
    <cellStyle name="Comma 2 4 2 8 5 3 2" xfId="33443" xr:uid="{00000000-0005-0000-0000-0000A3820000}"/>
    <cellStyle name="Comma 2 4 2 8 5 4" xfId="33444" xr:uid="{00000000-0005-0000-0000-0000A4820000}"/>
    <cellStyle name="Comma 2 4 2 8 5 5" xfId="56077" xr:uid="{00000000-0005-0000-0000-00000DDB0000}"/>
    <cellStyle name="Comma 2 4 2 8 6" xfId="3125" xr:uid="{00000000-0005-0000-0000-0000350C0000}"/>
    <cellStyle name="Comma 2 4 2 8 6 2" xfId="3126" xr:uid="{00000000-0005-0000-0000-0000360C0000}"/>
    <cellStyle name="Comma 2 4 2 8 6 2 2" xfId="3127" xr:uid="{00000000-0005-0000-0000-0000370C0000}"/>
    <cellStyle name="Comma 2 4 2 8 6 2 2 2" xfId="33445" xr:uid="{00000000-0005-0000-0000-0000A5820000}"/>
    <cellStyle name="Comma 2 4 2 8 6 2 3" xfId="33446" xr:uid="{00000000-0005-0000-0000-0000A6820000}"/>
    <cellStyle name="Comma 2 4 2 8 6 3" xfId="3128" xr:uid="{00000000-0005-0000-0000-0000380C0000}"/>
    <cellStyle name="Comma 2 4 2 8 6 3 2" xfId="33447" xr:uid="{00000000-0005-0000-0000-0000A7820000}"/>
    <cellStyle name="Comma 2 4 2 8 6 4" xfId="33448" xr:uid="{00000000-0005-0000-0000-0000A8820000}"/>
    <cellStyle name="Comma 2 4 2 8 6 5" xfId="56078" xr:uid="{00000000-0005-0000-0000-00000EDB0000}"/>
    <cellStyle name="Comma 2 4 2 8 7" xfId="3129" xr:uid="{00000000-0005-0000-0000-0000390C0000}"/>
    <cellStyle name="Comma 2 4 2 8 7 2" xfId="3130" xr:uid="{00000000-0005-0000-0000-00003A0C0000}"/>
    <cellStyle name="Comma 2 4 2 8 7 2 2" xfId="3131" xr:uid="{00000000-0005-0000-0000-00003B0C0000}"/>
    <cellStyle name="Comma 2 4 2 8 7 2 2 2" xfId="33449" xr:uid="{00000000-0005-0000-0000-0000A9820000}"/>
    <cellStyle name="Comma 2 4 2 8 7 2 3" xfId="33450" xr:uid="{00000000-0005-0000-0000-0000AA820000}"/>
    <cellStyle name="Comma 2 4 2 8 7 3" xfId="3132" xr:uid="{00000000-0005-0000-0000-00003C0C0000}"/>
    <cellStyle name="Comma 2 4 2 8 7 3 2" xfId="33451" xr:uid="{00000000-0005-0000-0000-0000AB820000}"/>
    <cellStyle name="Comma 2 4 2 8 7 4" xfId="33452" xr:uid="{00000000-0005-0000-0000-0000AC820000}"/>
    <cellStyle name="Comma 2 4 2 8 7 5" xfId="56079" xr:uid="{00000000-0005-0000-0000-00000FDB0000}"/>
    <cellStyle name="Comma 2 4 2 8 8" xfId="3133" xr:uid="{00000000-0005-0000-0000-00003D0C0000}"/>
    <cellStyle name="Comma 2 4 2 8 8 2" xfId="3134" xr:uid="{00000000-0005-0000-0000-00003E0C0000}"/>
    <cellStyle name="Comma 2 4 2 8 8 2 2" xfId="3135" xr:uid="{00000000-0005-0000-0000-00003F0C0000}"/>
    <cellStyle name="Comma 2 4 2 8 8 2 2 2" xfId="33453" xr:uid="{00000000-0005-0000-0000-0000AD820000}"/>
    <cellStyle name="Comma 2 4 2 8 8 2 3" xfId="33454" xr:uid="{00000000-0005-0000-0000-0000AE820000}"/>
    <cellStyle name="Comma 2 4 2 8 8 3" xfId="3136" xr:uid="{00000000-0005-0000-0000-0000400C0000}"/>
    <cellStyle name="Comma 2 4 2 8 8 3 2" xfId="33455" xr:uid="{00000000-0005-0000-0000-0000AF820000}"/>
    <cellStyle name="Comma 2 4 2 8 8 4" xfId="33456" xr:uid="{00000000-0005-0000-0000-0000B0820000}"/>
    <cellStyle name="Comma 2 4 2 8 8 5" xfId="56080" xr:uid="{00000000-0005-0000-0000-000010DB0000}"/>
    <cellStyle name="Comma 2 4 2 8 9" xfId="3137" xr:uid="{00000000-0005-0000-0000-0000410C0000}"/>
    <cellStyle name="Comma 2 4 2 8 9 2" xfId="3138" xr:uid="{00000000-0005-0000-0000-0000420C0000}"/>
    <cellStyle name="Comma 2 4 2 8 9 2 2" xfId="3139" xr:uid="{00000000-0005-0000-0000-0000430C0000}"/>
    <cellStyle name="Comma 2 4 2 8 9 2 2 2" xfId="33457" xr:uid="{00000000-0005-0000-0000-0000B1820000}"/>
    <cellStyle name="Comma 2 4 2 8 9 2 3" xfId="33458" xr:uid="{00000000-0005-0000-0000-0000B2820000}"/>
    <cellStyle name="Comma 2 4 2 8 9 3" xfId="3140" xr:uid="{00000000-0005-0000-0000-0000440C0000}"/>
    <cellStyle name="Comma 2 4 2 8 9 3 2" xfId="33459" xr:uid="{00000000-0005-0000-0000-0000B3820000}"/>
    <cellStyle name="Comma 2 4 2 8 9 4" xfId="33460" xr:uid="{00000000-0005-0000-0000-0000B4820000}"/>
    <cellStyle name="Comma 2 4 2 8 9 5" xfId="56081" xr:uid="{00000000-0005-0000-0000-000011DB0000}"/>
    <cellStyle name="Comma 2 4 2 9" xfId="3141" xr:uid="{00000000-0005-0000-0000-0000450C0000}"/>
    <cellStyle name="Comma 2 4 2 9 10" xfId="3142" xr:uid="{00000000-0005-0000-0000-0000460C0000}"/>
    <cellStyle name="Comma 2 4 2 9 10 2" xfId="3143" xr:uid="{00000000-0005-0000-0000-0000470C0000}"/>
    <cellStyle name="Comma 2 4 2 9 10 2 2" xfId="3144" xr:uid="{00000000-0005-0000-0000-0000480C0000}"/>
    <cellStyle name="Comma 2 4 2 9 10 2 2 2" xfId="33461" xr:uid="{00000000-0005-0000-0000-0000B5820000}"/>
    <cellStyle name="Comma 2 4 2 9 10 2 3" xfId="33462" xr:uid="{00000000-0005-0000-0000-0000B6820000}"/>
    <cellStyle name="Comma 2 4 2 9 10 3" xfId="3145" xr:uid="{00000000-0005-0000-0000-0000490C0000}"/>
    <cellStyle name="Comma 2 4 2 9 10 3 2" xfId="33463" xr:uid="{00000000-0005-0000-0000-0000B7820000}"/>
    <cellStyle name="Comma 2 4 2 9 10 4" xfId="33464" xr:uid="{00000000-0005-0000-0000-0000B8820000}"/>
    <cellStyle name="Comma 2 4 2 9 10 5" xfId="56082" xr:uid="{00000000-0005-0000-0000-000012DB0000}"/>
    <cellStyle name="Comma 2 4 2 9 11" xfId="3146" xr:uid="{00000000-0005-0000-0000-00004A0C0000}"/>
    <cellStyle name="Comma 2 4 2 9 11 2" xfId="3147" xr:uid="{00000000-0005-0000-0000-00004B0C0000}"/>
    <cellStyle name="Comma 2 4 2 9 11 2 2" xfId="3148" xr:uid="{00000000-0005-0000-0000-00004C0C0000}"/>
    <cellStyle name="Comma 2 4 2 9 11 2 2 2" xfId="33465" xr:uid="{00000000-0005-0000-0000-0000B9820000}"/>
    <cellStyle name="Comma 2 4 2 9 11 2 3" xfId="33466" xr:uid="{00000000-0005-0000-0000-0000BA820000}"/>
    <cellStyle name="Comma 2 4 2 9 11 3" xfId="3149" xr:uid="{00000000-0005-0000-0000-00004D0C0000}"/>
    <cellStyle name="Comma 2 4 2 9 11 3 2" xfId="33467" xr:uid="{00000000-0005-0000-0000-0000BB820000}"/>
    <cellStyle name="Comma 2 4 2 9 11 4" xfId="33468" xr:uid="{00000000-0005-0000-0000-0000BC820000}"/>
    <cellStyle name="Comma 2 4 2 9 11 5" xfId="56083" xr:uid="{00000000-0005-0000-0000-000013DB0000}"/>
    <cellStyle name="Comma 2 4 2 9 12" xfId="3150" xr:uid="{00000000-0005-0000-0000-00004E0C0000}"/>
    <cellStyle name="Comma 2 4 2 9 12 2" xfId="3151" xr:uid="{00000000-0005-0000-0000-00004F0C0000}"/>
    <cellStyle name="Comma 2 4 2 9 12 2 2" xfId="33469" xr:uid="{00000000-0005-0000-0000-0000BD820000}"/>
    <cellStyle name="Comma 2 4 2 9 12 3" xfId="33470" xr:uid="{00000000-0005-0000-0000-0000BE820000}"/>
    <cellStyle name="Comma 2 4 2 9 13" xfId="3152" xr:uid="{00000000-0005-0000-0000-0000500C0000}"/>
    <cellStyle name="Comma 2 4 2 9 13 2" xfId="33471" xr:uid="{00000000-0005-0000-0000-0000BF820000}"/>
    <cellStyle name="Comma 2 4 2 9 14" xfId="33472" xr:uid="{00000000-0005-0000-0000-0000C0820000}"/>
    <cellStyle name="Comma 2 4 2 9 15" xfId="56084" xr:uid="{00000000-0005-0000-0000-000014DB0000}"/>
    <cellStyle name="Comma 2 4 2 9 2" xfId="3153" xr:uid="{00000000-0005-0000-0000-0000510C0000}"/>
    <cellStyle name="Comma 2 4 2 9 2 2" xfId="3154" xr:uid="{00000000-0005-0000-0000-0000520C0000}"/>
    <cellStyle name="Comma 2 4 2 9 2 2 2" xfId="3155" xr:uid="{00000000-0005-0000-0000-0000530C0000}"/>
    <cellStyle name="Comma 2 4 2 9 2 2 2 2" xfId="33473" xr:uid="{00000000-0005-0000-0000-0000C1820000}"/>
    <cellStyle name="Comma 2 4 2 9 2 2 3" xfId="33474" xr:uid="{00000000-0005-0000-0000-0000C2820000}"/>
    <cellStyle name="Comma 2 4 2 9 2 3" xfId="3156" xr:uid="{00000000-0005-0000-0000-0000540C0000}"/>
    <cellStyle name="Comma 2 4 2 9 2 3 2" xfId="33475" xr:uid="{00000000-0005-0000-0000-0000C3820000}"/>
    <cellStyle name="Comma 2 4 2 9 2 4" xfId="33476" xr:uid="{00000000-0005-0000-0000-0000C4820000}"/>
    <cellStyle name="Comma 2 4 2 9 2 5" xfId="56085" xr:uid="{00000000-0005-0000-0000-000015DB0000}"/>
    <cellStyle name="Comma 2 4 2 9 3" xfId="3157" xr:uid="{00000000-0005-0000-0000-0000550C0000}"/>
    <cellStyle name="Comma 2 4 2 9 3 2" xfId="3158" xr:uid="{00000000-0005-0000-0000-0000560C0000}"/>
    <cellStyle name="Comma 2 4 2 9 3 2 2" xfId="3159" xr:uid="{00000000-0005-0000-0000-0000570C0000}"/>
    <cellStyle name="Comma 2 4 2 9 3 2 2 2" xfId="33477" xr:uid="{00000000-0005-0000-0000-0000C5820000}"/>
    <cellStyle name="Comma 2 4 2 9 3 2 3" xfId="33478" xr:uid="{00000000-0005-0000-0000-0000C6820000}"/>
    <cellStyle name="Comma 2 4 2 9 3 3" xfId="3160" xr:uid="{00000000-0005-0000-0000-0000580C0000}"/>
    <cellStyle name="Comma 2 4 2 9 3 3 2" xfId="33479" xr:uid="{00000000-0005-0000-0000-0000C7820000}"/>
    <cellStyle name="Comma 2 4 2 9 3 4" xfId="33480" xr:uid="{00000000-0005-0000-0000-0000C8820000}"/>
    <cellStyle name="Comma 2 4 2 9 3 5" xfId="56086" xr:uid="{00000000-0005-0000-0000-000016DB0000}"/>
    <cellStyle name="Comma 2 4 2 9 4" xfId="3161" xr:uid="{00000000-0005-0000-0000-0000590C0000}"/>
    <cellStyle name="Comma 2 4 2 9 4 2" xfId="3162" xr:uid="{00000000-0005-0000-0000-00005A0C0000}"/>
    <cellStyle name="Comma 2 4 2 9 4 2 2" xfId="3163" xr:uid="{00000000-0005-0000-0000-00005B0C0000}"/>
    <cellStyle name="Comma 2 4 2 9 4 2 2 2" xfId="33481" xr:uid="{00000000-0005-0000-0000-0000C9820000}"/>
    <cellStyle name="Comma 2 4 2 9 4 2 3" xfId="33482" xr:uid="{00000000-0005-0000-0000-0000CA820000}"/>
    <cellStyle name="Comma 2 4 2 9 4 3" xfId="3164" xr:uid="{00000000-0005-0000-0000-00005C0C0000}"/>
    <cellStyle name="Comma 2 4 2 9 4 3 2" xfId="33483" xr:uid="{00000000-0005-0000-0000-0000CB820000}"/>
    <cellStyle name="Comma 2 4 2 9 4 4" xfId="33484" xr:uid="{00000000-0005-0000-0000-0000CC820000}"/>
    <cellStyle name="Comma 2 4 2 9 4 5" xfId="56087" xr:uid="{00000000-0005-0000-0000-000017DB0000}"/>
    <cellStyle name="Comma 2 4 2 9 5" xfId="3165" xr:uid="{00000000-0005-0000-0000-00005D0C0000}"/>
    <cellStyle name="Comma 2 4 2 9 5 2" xfId="3166" xr:uid="{00000000-0005-0000-0000-00005E0C0000}"/>
    <cellStyle name="Comma 2 4 2 9 5 2 2" xfId="3167" xr:uid="{00000000-0005-0000-0000-00005F0C0000}"/>
    <cellStyle name="Comma 2 4 2 9 5 2 2 2" xfId="33485" xr:uid="{00000000-0005-0000-0000-0000CD820000}"/>
    <cellStyle name="Comma 2 4 2 9 5 2 3" xfId="33486" xr:uid="{00000000-0005-0000-0000-0000CE820000}"/>
    <cellStyle name="Comma 2 4 2 9 5 3" xfId="3168" xr:uid="{00000000-0005-0000-0000-0000600C0000}"/>
    <cellStyle name="Comma 2 4 2 9 5 3 2" xfId="33487" xr:uid="{00000000-0005-0000-0000-0000CF820000}"/>
    <cellStyle name="Comma 2 4 2 9 5 4" xfId="33488" xr:uid="{00000000-0005-0000-0000-0000D0820000}"/>
    <cellStyle name="Comma 2 4 2 9 5 5" xfId="56088" xr:uid="{00000000-0005-0000-0000-000018DB0000}"/>
    <cellStyle name="Comma 2 4 2 9 6" xfId="3169" xr:uid="{00000000-0005-0000-0000-0000610C0000}"/>
    <cellStyle name="Comma 2 4 2 9 6 2" xfId="3170" xr:uid="{00000000-0005-0000-0000-0000620C0000}"/>
    <cellStyle name="Comma 2 4 2 9 6 2 2" xfId="3171" xr:uid="{00000000-0005-0000-0000-0000630C0000}"/>
    <cellStyle name="Comma 2 4 2 9 6 2 2 2" xfId="33489" xr:uid="{00000000-0005-0000-0000-0000D1820000}"/>
    <cellStyle name="Comma 2 4 2 9 6 2 3" xfId="33490" xr:uid="{00000000-0005-0000-0000-0000D2820000}"/>
    <cellStyle name="Comma 2 4 2 9 6 3" xfId="3172" xr:uid="{00000000-0005-0000-0000-0000640C0000}"/>
    <cellStyle name="Comma 2 4 2 9 6 3 2" xfId="33491" xr:uid="{00000000-0005-0000-0000-0000D3820000}"/>
    <cellStyle name="Comma 2 4 2 9 6 4" xfId="33492" xr:uid="{00000000-0005-0000-0000-0000D4820000}"/>
    <cellStyle name="Comma 2 4 2 9 6 5" xfId="56089" xr:uid="{00000000-0005-0000-0000-000019DB0000}"/>
    <cellStyle name="Comma 2 4 2 9 7" xfId="3173" xr:uid="{00000000-0005-0000-0000-0000650C0000}"/>
    <cellStyle name="Comma 2 4 2 9 7 2" xfId="3174" xr:uid="{00000000-0005-0000-0000-0000660C0000}"/>
    <cellStyle name="Comma 2 4 2 9 7 2 2" xfId="3175" xr:uid="{00000000-0005-0000-0000-0000670C0000}"/>
    <cellStyle name="Comma 2 4 2 9 7 2 2 2" xfId="33493" xr:uid="{00000000-0005-0000-0000-0000D5820000}"/>
    <cellStyle name="Comma 2 4 2 9 7 2 3" xfId="33494" xr:uid="{00000000-0005-0000-0000-0000D6820000}"/>
    <cellStyle name="Comma 2 4 2 9 7 3" xfId="3176" xr:uid="{00000000-0005-0000-0000-0000680C0000}"/>
    <cellStyle name="Comma 2 4 2 9 7 3 2" xfId="33495" xr:uid="{00000000-0005-0000-0000-0000D7820000}"/>
    <cellStyle name="Comma 2 4 2 9 7 4" xfId="33496" xr:uid="{00000000-0005-0000-0000-0000D8820000}"/>
    <cellStyle name="Comma 2 4 2 9 7 5" xfId="56090" xr:uid="{00000000-0005-0000-0000-00001ADB0000}"/>
    <cellStyle name="Comma 2 4 2 9 8" xfId="3177" xr:uid="{00000000-0005-0000-0000-0000690C0000}"/>
    <cellStyle name="Comma 2 4 2 9 8 2" xfId="3178" xr:uid="{00000000-0005-0000-0000-00006A0C0000}"/>
    <cellStyle name="Comma 2 4 2 9 8 2 2" xfId="3179" xr:uid="{00000000-0005-0000-0000-00006B0C0000}"/>
    <cellStyle name="Comma 2 4 2 9 8 2 2 2" xfId="33497" xr:uid="{00000000-0005-0000-0000-0000D9820000}"/>
    <cellStyle name="Comma 2 4 2 9 8 2 3" xfId="33498" xr:uid="{00000000-0005-0000-0000-0000DA820000}"/>
    <cellStyle name="Comma 2 4 2 9 8 3" xfId="3180" xr:uid="{00000000-0005-0000-0000-00006C0C0000}"/>
    <cellStyle name="Comma 2 4 2 9 8 3 2" xfId="33499" xr:uid="{00000000-0005-0000-0000-0000DB820000}"/>
    <cellStyle name="Comma 2 4 2 9 8 4" xfId="33500" xr:uid="{00000000-0005-0000-0000-0000DC820000}"/>
    <cellStyle name="Comma 2 4 2 9 8 5" xfId="56091" xr:uid="{00000000-0005-0000-0000-00001BDB0000}"/>
    <cellStyle name="Comma 2 4 2 9 9" xfId="3181" xr:uid="{00000000-0005-0000-0000-00006D0C0000}"/>
    <cellStyle name="Comma 2 4 2 9 9 2" xfId="3182" xr:uid="{00000000-0005-0000-0000-00006E0C0000}"/>
    <cellStyle name="Comma 2 4 2 9 9 2 2" xfId="3183" xr:uid="{00000000-0005-0000-0000-00006F0C0000}"/>
    <cellStyle name="Comma 2 4 2 9 9 2 2 2" xfId="33501" xr:uid="{00000000-0005-0000-0000-0000DD820000}"/>
    <cellStyle name="Comma 2 4 2 9 9 2 3" xfId="33502" xr:uid="{00000000-0005-0000-0000-0000DE820000}"/>
    <cellStyle name="Comma 2 4 2 9 9 3" xfId="3184" xr:uid="{00000000-0005-0000-0000-0000700C0000}"/>
    <cellStyle name="Comma 2 4 2 9 9 3 2" xfId="33503" xr:uid="{00000000-0005-0000-0000-0000DF820000}"/>
    <cellStyle name="Comma 2 4 2 9 9 4" xfId="33504" xr:uid="{00000000-0005-0000-0000-0000E0820000}"/>
    <cellStyle name="Comma 2 4 2 9 9 5" xfId="56092" xr:uid="{00000000-0005-0000-0000-00001CDB0000}"/>
    <cellStyle name="Comma 2 4 20" xfId="3185" xr:uid="{00000000-0005-0000-0000-0000710C0000}"/>
    <cellStyle name="Comma 2 4 21" xfId="3186" xr:uid="{00000000-0005-0000-0000-0000720C0000}"/>
    <cellStyle name="Comma 2 4 22" xfId="54754" xr:uid="{00000000-0005-0000-0000-0000E2D50000}"/>
    <cellStyle name="Comma 2 4 23" xfId="57083" xr:uid="{00000000-0005-0000-0000-0000FBDE0000}"/>
    <cellStyle name="Comma 2 4 3" xfId="3187" xr:uid="{00000000-0005-0000-0000-0000730C0000}"/>
    <cellStyle name="Comma 2 4 3 10" xfId="3188" xr:uid="{00000000-0005-0000-0000-0000740C0000}"/>
    <cellStyle name="Comma 2 4 3 10 2" xfId="3189" xr:uid="{00000000-0005-0000-0000-0000750C0000}"/>
    <cellStyle name="Comma 2 4 3 10 2 2" xfId="3190" xr:uid="{00000000-0005-0000-0000-0000760C0000}"/>
    <cellStyle name="Comma 2 4 3 10 2 2 2" xfId="33505" xr:uid="{00000000-0005-0000-0000-0000E1820000}"/>
    <cellStyle name="Comma 2 4 3 10 2 3" xfId="33506" xr:uid="{00000000-0005-0000-0000-0000E2820000}"/>
    <cellStyle name="Comma 2 4 3 10 3" xfId="3191" xr:uid="{00000000-0005-0000-0000-0000770C0000}"/>
    <cellStyle name="Comma 2 4 3 10 3 2" xfId="33507" xr:uid="{00000000-0005-0000-0000-0000E3820000}"/>
    <cellStyle name="Comma 2 4 3 10 4" xfId="33508" xr:uid="{00000000-0005-0000-0000-0000E4820000}"/>
    <cellStyle name="Comma 2 4 3 10 5" xfId="56093" xr:uid="{00000000-0005-0000-0000-00001DDB0000}"/>
    <cellStyle name="Comma 2 4 3 11" xfId="3192" xr:uid="{00000000-0005-0000-0000-0000780C0000}"/>
    <cellStyle name="Comma 2 4 3 11 2" xfId="3193" xr:uid="{00000000-0005-0000-0000-0000790C0000}"/>
    <cellStyle name="Comma 2 4 3 11 2 2" xfId="3194" xr:uid="{00000000-0005-0000-0000-00007A0C0000}"/>
    <cellStyle name="Comma 2 4 3 11 2 2 2" xfId="33509" xr:uid="{00000000-0005-0000-0000-0000E5820000}"/>
    <cellStyle name="Comma 2 4 3 11 2 3" xfId="33510" xr:uid="{00000000-0005-0000-0000-0000E6820000}"/>
    <cellStyle name="Comma 2 4 3 11 3" xfId="3195" xr:uid="{00000000-0005-0000-0000-00007B0C0000}"/>
    <cellStyle name="Comma 2 4 3 11 3 2" xfId="33511" xr:uid="{00000000-0005-0000-0000-0000E7820000}"/>
    <cellStyle name="Comma 2 4 3 11 4" xfId="33512" xr:uid="{00000000-0005-0000-0000-0000E8820000}"/>
    <cellStyle name="Comma 2 4 3 11 5" xfId="56094" xr:uid="{00000000-0005-0000-0000-00001EDB0000}"/>
    <cellStyle name="Comma 2 4 3 12" xfId="3196" xr:uid="{00000000-0005-0000-0000-00007C0C0000}"/>
    <cellStyle name="Comma 2 4 3 12 2" xfId="3197" xr:uid="{00000000-0005-0000-0000-00007D0C0000}"/>
    <cellStyle name="Comma 2 4 3 12 2 2" xfId="33513" xr:uid="{00000000-0005-0000-0000-0000E9820000}"/>
    <cellStyle name="Comma 2 4 3 12 3" xfId="33514" xr:uid="{00000000-0005-0000-0000-0000EA820000}"/>
    <cellStyle name="Comma 2 4 3 13" xfId="3198" xr:uid="{00000000-0005-0000-0000-00007E0C0000}"/>
    <cellStyle name="Comma 2 4 3 13 2" xfId="33515" xr:uid="{00000000-0005-0000-0000-0000EB820000}"/>
    <cellStyle name="Comma 2 4 3 14" xfId="33516" xr:uid="{00000000-0005-0000-0000-0000EC820000}"/>
    <cellStyle name="Comma 2 4 3 15" xfId="56095" xr:uid="{00000000-0005-0000-0000-00001FDB0000}"/>
    <cellStyle name="Comma 2 4 3 2" xfId="3199" xr:uid="{00000000-0005-0000-0000-00007F0C0000}"/>
    <cellStyle name="Comma 2 4 3 2 2" xfId="3200" xr:uid="{00000000-0005-0000-0000-0000800C0000}"/>
    <cellStyle name="Comma 2 4 3 2 2 2" xfId="3201" xr:uid="{00000000-0005-0000-0000-0000810C0000}"/>
    <cellStyle name="Comma 2 4 3 2 2 2 2" xfId="33517" xr:uid="{00000000-0005-0000-0000-0000ED820000}"/>
    <cellStyle name="Comma 2 4 3 2 2 3" xfId="33518" xr:uid="{00000000-0005-0000-0000-0000EE820000}"/>
    <cellStyle name="Comma 2 4 3 2 3" xfId="3202" xr:uid="{00000000-0005-0000-0000-0000820C0000}"/>
    <cellStyle name="Comma 2 4 3 2 3 2" xfId="33519" xr:uid="{00000000-0005-0000-0000-0000EF820000}"/>
    <cellStyle name="Comma 2 4 3 2 4" xfId="33520" xr:uid="{00000000-0005-0000-0000-0000F0820000}"/>
    <cellStyle name="Comma 2 4 3 2 5" xfId="56096" xr:uid="{00000000-0005-0000-0000-000020DB0000}"/>
    <cellStyle name="Comma 2 4 3 3" xfId="3203" xr:uid="{00000000-0005-0000-0000-0000830C0000}"/>
    <cellStyle name="Comma 2 4 3 3 2" xfId="3204" xr:uid="{00000000-0005-0000-0000-0000840C0000}"/>
    <cellStyle name="Comma 2 4 3 3 2 2" xfId="3205" xr:uid="{00000000-0005-0000-0000-0000850C0000}"/>
    <cellStyle name="Comma 2 4 3 3 2 2 2" xfId="33521" xr:uid="{00000000-0005-0000-0000-0000F1820000}"/>
    <cellStyle name="Comma 2 4 3 3 2 3" xfId="33522" xr:uid="{00000000-0005-0000-0000-0000F2820000}"/>
    <cellStyle name="Comma 2 4 3 3 3" xfId="3206" xr:uid="{00000000-0005-0000-0000-0000860C0000}"/>
    <cellStyle name="Comma 2 4 3 3 3 2" xfId="33523" xr:uid="{00000000-0005-0000-0000-0000F3820000}"/>
    <cellStyle name="Comma 2 4 3 3 4" xfId="33524" xr:uid="{00000000-0005-0000-0000-0000F4820000}"/>
    <cellStyle name="Comma 2 4 3 3 5" xfId="56097" xr:uid="{00000000-0005-0000-0000-000021DB0000}"/>
    <cellStyle name="Comma 2 4 3 4" xfId="3207" xr:uid="{00000000-0005-0000-0000-0000870C0000}"/>
    <cellStyle name="Comma 2 4 3 4 2" xfId="3208" xr:uid="{00000000-0005-0000-0000-0000880C0000}"/>
    <cellStyle name="Comma 2 4 3 4 2 2" xfId="3209" xr:uid="{00000000-0005-0000-0000-0000890C0000}"/>
    <cellStyle name="Comma 2 4 3 4 2 2 2" xfId="33525" xr:uid="{00000000-0005-0000-0000-0000F5820000}"/>
    <cellStyle name="Comma 2 4 3 4 2 3" xfId="33526" xr:uid="{00000000-0005-0000-0000-0000F6820000}"/>
    <cellStyle name="Comma 2 4 3 4 3" xfId="3210" xr:uid="{00000000-0005-0000-0000-00008A0C0000}"/>
    <cellStyle name="Comma 2 4 3 4 3 2" xfId="33527" xr:uid="{00000000-0005-0000-0000-0000F7820000}"/>
    <cellStyle name="Comma 2 4 3 4 4" xfId="33528" xr:uid="{00000000-0005-0000-0000-0000F8820000}"/>
    <cellStyle name="Comma 2 4 3 4 5" xfId="56098" xr:uid="{00000000-0005-0000-0000-000022DB0000}"/>
    <cellStyle name="Comma 2 4 3 5" xfId="3211" xr:uid="{00000000-0005-0000-0000-00008B0C0000}"/>
    <cellStyle name="Comma 2 4 3 5 2" xfId="3212" xr:uid="{00000000-0005-0000-0000-00008C0C0000}"/>
    <cellStyle name="Comma 2 4 3 5 2 2" xfId="3213" xr:uid="{00000000-0005-0000-0000-00008D0C0000}"/>
    <cellStyle name="Comma 2 4 3 5 2 2 2" xfId="33529" xr:uid="{00000000-0005-0000-0000-0000F9820000}"/>
    <cellStyle name="Comma 2 4 3 5 2 3" xfId="33530" xr:uid="{00000000-0005-0000-0000-0000FA820000}"/>
    <cellStyle name="Comma 2 4 3 5 3" xfId="3214" xr:uid="{00000000-0005-0000-0000-00008E0C0000}"/>
    <cellStyle name="Comma 2 4 3 5 3 2" xfId="33531" xr:uid="{00000000-0005-0000-0000-0000FB820000}"/>
    <cellStyle name="Comma 2 4 3 5 4" xfId="33532" xr:uid="{00000000-0005-0000-0000-0000FC820000}"/>
    <cellStyle name="Comma 2 4 3 5 5" xfId="56099" xr:uid="{00000000-0005-0000-0000-000023DB0000}"/>
    <cellStyle name="Comma 2 4 3 6" xfId="3215" xr:uid="{00000000-0005-0000-0000-00008F0C0000}"/>
    <cellStyle name="Comma 2 4 3 6 2" xfId="3216" xr:uid="{00000000-0005-0000-0000-0000900C0000}"/>
    <cellStyle name="Comma 2 4 3 6 2 2" xfId="3217" xr:uid="{00000000-0005-0000-0000-0000910C0000}"/>
    <cellStyle name="Comma 2 4 3 6 2 2 2" xfId="33533" xr:uid="{00000000-0005-0000-0000-0000FD820000}"/>
    <cellStyle name="Comma 2 4 3 6 2 3" xfId="33534" xr:uid="{00000000-0005-0000-0000-0000FE820000}"/>
    <cellStyle name="Comma 2 4 3 6 3" xfId="3218" xr:uid="{00000000-0005-0000-0000-0000920C0000}"/>
    <cellStyle name="Comma 2 4 3 6 3 2" xfId="33535" xr:uid="{00000000-0005-0000-0000-0000FF820000}"/>
    <cellStyle name="Comma 2 4 3 6 4" xfId="33536" xr:uid="{00000000-0005-0000-0000-000000830000}"/>
    <cellStyle name="Comma 2 4 3 6 5" xfId="56100" xr:uid="{00000000-0005-0000-0000-000024DB0000}"/>
    <cellStyle name="Comma 2 4 3 7" xfId="3219" xr:uid="{00000000-0005-0000-0000-0000930C0000}"/>
    <cellStyle name="Comma 2 4 3 7 2" xfId="3220" xr:uid="{00000000-0005-0000-0000-0000940C0000}"/>
    <cellStyle name="Comma 2 4 3 7 2 2" xfId="3221" xr:uid="{00000000-0005-0000-0000-0000950C0000}"/>
    <cellStyle name="Comma 2 4 3 7 2 2 2" xfId="33537" xr:uid="{00000000-0005-0000-0000-000001830000}"/>
    <cellStyle name="Comma 2 4 3 7 2 3" xfId="33538" xr:uid="{00000000-0005-0000-0000-000002830000}"/>
    <cellStyle name="Comma 2 4 3 7 3" xfId="3222" xr:uid="{00000000-0005-0000-0000-0000960C0000}"/>
    <cellStyle name="Comma 2 4 3 7 3 2" xfId="33539" xr:uid="{00000000-0005-0000-0000-000003830000}"/>
    <cellStyle name="Comma 2 4 3 7 4" xfId="33540" xr:uid="{00000000-0005-0000-0000-000004830000}"/>
    <cellStyle name="Comma 2 4 3 7 5" xfId="56101" xr:uid="{00000000-0005-0000-0000-000025DB0000}"/>
    <cellStyle name="Comma 2 4 3 8" xfId="3223" xr:uid="{00000000-0005-0000-0000-0000970C0000}"/>
    <cellStyle name="Comma 2 4 3 8 2" xfId="3224" xr:uid="{00000000-0005-0000-0000-0000980C0000}"/>
    <cellStyle name="Comma 2 4 3 8 2 2" xfId="3225" xr:uid="{00000000-0005-0000-0000-0000990C0000}"/>
    <cellStyle name="Comma 2 4 3 8 2 2 2" xfId="33541" xr:uid="{00000000-0005-0000-0000-000005830000}"/>
    <cellStyle name="Comma 2 4 3 8 2 3" xfId="33542" xr:uid="{00000000-0005-0000-0000-000006830000}"/>
    <cellStyle name="Comma 2 4 3 8 3" xfId="3226" xr:uid="{00000000-0005-0000-0000-00009A0C0000}"/>
    <cellStyle name="Comma 2 4 3 8 3 2" xfId="33543" xr:uid="{00000000-0005-0000-0000-000007830000}"/>
    <cellStyle name="Comma 2 4 3 8 4" xfId="33544" xr:uid="{00000000-0005-0000-0000-000008830000}"/>
    <cellStyle name="Comma 2 4 3 8 5" xfId="56102" xr:uid="{00000000-0005-0000-0000-000026DB0000}"/>
    <cellStyle name="Comma 2 4 3 9" xfId="3227" xr:uid="{00000000-0005-0000-0000-00009B0C0000}"/>
    <cellStyle name="Comma 2 4 3 9 2" xfId="3228" xr:uid="{00000000-0005-0000-0000-00009C0C0000}"/>
    <cellStyle name="Comma 2 4 3 9 2 2" xfId="3229" xr:uid="{00000000-0005-0000-0000-00009D0C0000}"/>
    <cellStyle name="Comma 2 4 3 9 2 2 2" xfId="33545" xr:uid="{00000000-0005-0000-0000-000009830000}"/>
    <cellStyle name="Comma 2 4 3 9 2 3" xfId="33546" xr:uid="{00000000-0005-0000-0000-00000A830000}"/>
    <cellStyle name="Comma 2 4 3 9 3" xfId="3230" xr:uid="{00000000-0005-0000-0000-00009E0C0000}"/>
    <cellStyle name="Comma 2 4 3 9 3 2" xfId="33547" xr:uid="{00000000-0005-0000-0000-00000B830000}"/>
    <cellStyle name="Comma 2 4 3 9 4" xfId="33548" xr:uid="{00000000-0005-0000-0000-00000C830000}"/>
    <cellStyle name="Comma 2 4 3 9 5" xfId="56103" xr:uid="{00000000-0005-0000-0000-000027DB0000}"/>
    <cellStyle name="Comma 2 4 4" xfId="3231" xr:uid="{00000000-0005-0000-0000-00009F0C0000}"/>
    <cellStyle name="Comma 2 4 4 10" xfId="3232" xr:uid="{00000000-0005-0000-0000-0000A00C0000}"/>
    <cellStyle name="Comma 2 4 4 10 2" xfId="3233" xr:uid="{00000000-0005-0000-0000-0000A10C0000}"/>
    <cellStyle name="Comma 2 4 4 10 2 2" xfId="3234" xr:uid="{00000000-0005-0000-0000-0000A20C0000}"/>
    <cellStyle name="Comma 2 4 4 10 2 2 2" xfId="33549" xr:uid="{00000000-0005-0000-0000-00000D830000}"/>
    <cellStyle name="Comma 2 4 4 10 2 3" xfId="33550" xr:uid="{00000000-0005-0000-0000-00000E830000}"/>
    <cellStyle name="Comma 2 4 4 10 3" xfId="3235" xr:uid="{00000000-0005-0000-0000-0000A30C0000}"/>
    <cellStyle name="Comma 2 4 4 10 3 2" xfId="33551" xr:uid="{00000000-0005-0000-0000-00000F830000}"/>
    <cellStyle name="Comma 2 4 4 10 4" xfId="33552" xr:uid="{00000000-0005-0000-0000-000010830000}"/>
    <cellStyle name="Comma 2 4 4 10 5" xfId="56104" xr:uid="{00000000-0005-0000-0000-000028DB0000}"/>
    <cellStyle name="Comma 2 4 4 11" xfId="3236" xr:uid="{00000000-0005-0000-0000-0000A40C0000}"/>
    <cellStyle name="Comma 2 4 4 11 2" xfId="3237" xr:uid="{00000000-0005-0000-0000-0000A50C0000}"/>
    <cellStyle name="Comma 2 4 4 11 2 2" xfId="3238" xr:uid="{00000000-0005-0000-0000-0000A60C0000}"/>
    <cellStyle name="Comma 2 4 4 11 2 2 2" xfId="33553" xr:uid="{00000000-0005-0000-0000-000011830000}"/>
    <cellStyle name="Comma 2 4 4 11 2 3" xfId="33554" xr:uid="{00000000-0005-0000-0000-000012830000}"/>
    <cellStyle name="Comma 2 4 4 11 3" xfId="3239" xr:uid="{00000000-0005-0000-0000-0000A70C0000}"/>
    <cellStyle name="Comma 2 4 4 11 3 2" xfId="33555" xr:uid="{00000000-0005-0000-0000-000013830000}"/>
    <cellStyle name="Comma 2 4 4 11 4" xfId="33556" xr:uid="{00000000-0005-0000-0000-000014830000}"/>
    <cellStyle name="Comma 2 4 4 11 5" xfId="56105" xr:uid="{00000000-0005-0000-0000-000029DB0000}"/>
    <cellStyle name="Comma 2 4 4 12" xfId="3240" xr:uid="{00000000-0005-0000-0000-0000A80C0000}"/>
    <cellStyle name="Comma 2 4 4 12 2" xfId="3241" xr:uid="{00000000-0005-0000-0000-0000A90C0000}"/>
    <cellStyle name="Comma 2 4 4 12 2 2" xfId="33557" xr:uid="{00000000-0005-0000-0000-000015830000}"/>
    <cellStyle name="Comma 2 4 4 12 3" xfId="33558" xr:uid="{00000000-0005-0000-0000-000016830000}"/>
    <cellStyle name="Comma 2 4 4 13" xfId="3242" xr:uid="{00000000-0005-0000-0000-0000AA0C0000}"/>
    <cellStyle name="Comma 2 4 4 13 2" xfId="33559" xr:uid="{00000000-0005-0000-0000-000017830000}"/>
    <cellStyle name="Comma 2 4 4 14" xfId="33560" xr:uid="{00000000-0005-0000-0000-000018830000}"/>
    <cellStyle name="Comma 2 4 4 15" xfId="56106" xr:uid="{00000000-0005-0000-0000-00002ADB0000}"/>
    <cellStyle name="Comma 2 4 4 2" xfId="3243" xr:uid="{00000000-0005-0000-0000-0000AB0C0000}"/>
    <cellStyle name="Comma 2 4 4 2 2" xfId="3244" xr:uid="{00000000-0005-0000-0000-0000AC0C0000}"/>
    <cellStyle name="Comma 2 4 4 2 2 2" xfId="3245" xr:uid="{00000000-0005-0000-0000-0000AD0C0000}"/>
    <cellStyle name="Comma 2 4 4 2 2 2 2" xfId="33561" xr:uid="{00000000-0005-0000-0000-000019830000}"/>
    <cellStyle name="Comma 2 4 4 2 2 3" xfId="33562" xr:uid="{00000000-0005-0000-0000-00001A830000}"/>
    <cellStyle name="Comma 2 4 4 2 3" xfId="3246" xr:uid="{00000000-0005-0000-0000-0000AE0C0000}"/>
    <cellStyle name="Comma 2 4 4 2 3 2" xfId="33563" xr:uid="{00000000-0005-0000-0000-00001B830000}"/>
    <cellStyle name="Comma 2 4 4 2 4" xfId="33564" xr:uid="{00000000-0005-0000-0000-00001C830000}"/>
    <cellStyle name="Comma 2 4 4 2 5" xfId="56107" xr:uid="{00000000-0005-0000-0000-00002BDB0000}"/>
    <cellStyle name="Comma 2 4 4 3" xfId="3247" xr:uid="{00000000-0005-0000-0000-0000AF0C0000}"/>
    <cellStyle name="Comma 2 4 4 3 2" xfId="3248" xr:uid="{00000000-0005-0000-0000-0000B00C0000}"/>
    <cellStyle name="Comma 2 4 4 3 2 2" xfId="3249" xr:uid="{00000000-0005-0000-0000-0000B10C0000}"/>
    <cellStyle name="Comma 2 4 4 3 2 2 2" xfId="33565" xr:uid="{00000000-0005-0000-0000-00001D830000}"/>
    <cellStyle name="Comma 2 4 4 3 2 3" xfId="33566" xr:uid="{00000000-0005-0000-0000-00001E830000}"/>
    <cellStyle name="Comma 2 4 4 3 3" xfId="3250" xr:uid="{00000000-0005-0000-0000-0000B20C0000}"/>
    <cellStyle name="Comma 2 4 4 3 3 2" xfId="33567" xr:uid="{00000000-0005-0000-0000-00001F830000}"/>
    <cellStyle name="Comma 2 4 4 3 4" xfId="33568" xr:uid="{00000000-0005-0000-0000-000020830000}"/>
    <cellStyle name="Comma 2 4 4 3 5" xfId="56108" xr:uid="{00000000-0005-0000-0000-00002CDB0000}"/>
    <cellStyle name="Comma 2 4 4 4" xfId="3251" xr:uid="{00000000-0005-0000-0000-0000B30C0000}"/>
    <cellStyle name="Comma 2 4 4 4 2" xfId="3252" xr:uid="{00000000-0005-0000-0000-0000B40C0000}"/>
    <cellStyle name="Comma 2 4 4 4 2 2" xfId="3253" xr:uid="{00000000-0005-0000-0000-0000B50C0000}"/>
    <cellStyle name="Comma 2 4 4 4 2 2 2" xfId="33569" xr:uid="{00000000-0005-0000-0000-000021830000}"/>
    <cellStyle name="Comma 2 4 4 4 2 3" xfId="33570" xr:uid="{00000000-0005-0000-0000-000022830000}"/>
    <cellStyle name="Comma 2 4 4 4 3" xfId="3254" xr:uid="{00000000-0005-0000-0000-0000B60C0000}"/>
    <cellStyle name="Comma 2 4 4 4 3 2" xfId="33571" xr:uid="{00000000-0005-0000-0000-000023830000}"/>
    <cellStyle name="Comma 2 4 4 4 4" xfId="33572" xr:uid="{00000000-0005-0000-0000-000024830000}"/>
    <cellStyle name="Comma 2 4 4 4 5" xfId="56109" xr:uid="{00000000-0005-0000-0000-00002DDB0000}"/>
    <cellStyle name="Comma 2 4 4 5" xfId="3255" xr:uid="{00000000-0005-0000-0000-0000B70C0000}"/>
    <cellStyle name="Comma 2 4 4 5 2" xfId="3256" xr:uid="{00000000-0005-0000-0000-0000B80C0000}"/>
    <cellStyle name="Comma 2 4 4 5 2 2" xfId="3257" xr:uid="{00000000-0005-0000-0000-0000B90C0000}"/>
    <cellStyle name="Comma 2 4 4 5 2 2 2" xfId="33573" xr:uid="{00000000-0005-0000-0000-000025830000}"/>
    <cellStyle name="Comma 2 4 4 5 2 3" xfId="33574" xr:uid="{00000000-0005-0000-0000-000026830000}"/>
    <cellStyle name="Comma 2 4 4 5 3" xfId="3258" xr:uid="{00000000-0005-0000-0000-0000BA0C0000}"/>
    <cellStyle name="Comma 2 4 4 5 3 2" xfId="33575" xr:uid="{00000000-0005-0000-0000-000027830000}"/>
    <cellStyle name="Comma 2 4 4 5 4" xfId="33576" xr:uid="{00000000-0005-0000-0000-000028830000}"/>
    <cellStyle name="Comma 2 4 4 5 5" xfId="56110" xr:uid="{00000000-0005-0000-0000-00002EDB0000}"/>
    <cellStyle name="Comma 2 4 4 6" xfId="3259" xr:uid="{00000000-0005-0000-0000-0000BB0C0000}"/>
    <cellStyle name="Comma 2 4 4 6 2" xfId="3260" xr:uid="{00000000-0005-0000-0000-0000BC0C0000}"/>
    <cellStyle name="Comma 2 4 4 6 2 2" xfId="3261" xr:uid="{00000000-0005-0000-0000-0000BD0C0000}"/>
    <cellStyle name="Comma 2 4 4 6 2 2 2" xfId="33577" xr:uid="{00000000-0005-0000-0000-000029830000}"/>
    <cellStyle name="Comma 2 4 4 6 2 3" xfId="33578" xr:uid="{00000000-0005-0000-0000-00002A830000}"/>
    <cellStyle name="Comma 2 4 4 6 3" xfId="3262" xr:uid="{00000000-0005-0000-0000-0000BE0C0000}"/>
    <cellStyle name="Comma 2 4 4 6 3 2" xfId="33579" xr:uid="{00000000-0005-0000-0000-00002B830000}"/>
    <cellStyle name="Comma 2 4 4 6 4" xfId="33580" xr:uid="{00000000-0005-0000-0000-00002C830000}"/>
    <cellStyle name="Comma 2 4 4 6 5" xfId="56111" xr:uid="{00000000-0005-0000-0000-00002FDB0000}"/>
    <cellStyle name="Comma 2 4 4 7" xfId="3263" xr:uid="{00000000-0005-0000-0000-0000BF0C0000}"/>
    <cellStyle name="Comma 2 4 4 7 2" xfId="3264" xr:uid="{00000000-0005-0000-0000-0000C00C0000}"/>
    <cellStyle name="Comma 2 4 4 7 2 2" xfId="3265" xr:uid="{00000000-0005-0000-0000-0000C10C0000}"/>
    <cellStyle name="Comma 2 4 4 7 2 2 2" xfId="33581" xr:uid="{00000000-0005-0000-0000-00002D830000}"/>
    <cellStyle name="Comma 2 4 4 7 2 3" xfId="33582" xr:uid="{00000000-0005-0000-0000-00002E830000}"/>
    <cellStyle name="Comma 2 4 4 7 3" xfId="3266" xr:uid="{00000000-0005-0000-0000-0000C20C0000}"/>
    <cellStyle name="Comma 2 4 4 7 3 2" xfId="33583" xr:uid="{00000000-0005-0000-0000-00002F830000}"/>
    <cellStyle name="Comma 2 4 4 7 4" xfId="33584" xr:uid="{00000000-0005-0000-0000-000030830000}"/>
    <cellStyle name="Comma 2 4 4 7 5" xfId="56112" xr:uid="{00000000-0005-0000-0000-000030DB0000}"/>
    <cellStyle name="Comma 2 4 4 8" xfId="3267" xr:uid="{00000000-0005-0000-0000-0000C30C0000}"/>
    <cellStyle name="Comma 2 4 4 8 2" xfId="3268" xr:uid="{00000000-0005-0000-0000-0000C40C0000}"/>
    <cellStyle name="Comma 2 4 4 8 2 2" xfId="3269" xr:uid="{00000000-0005-0000-0000-0000C50C0000}"/>
    <cellStyle name="Comma 2 4 4 8 2 2 2" xfId="33585" xr:uid="{00000000-0005-0000-0000-000031830000}"/>
    <cellStyle name="Comma 2 4 4 8 2 3" xfId="33586" xr:uid="{00000000-0005-0000-0000-000032830000}"/>
    <cellStyle name="Comma 2 4 4 8 3" xfId="3270" xr:uid="{00000000-0005-0000-0000-0000C60C0000}"/>
    <cellStyle name="Comma 2 4 4 8 3 2" xfId="33587" xr:uid="{00000000-0005-0000-0000-000033830000}"/>
    <cellStyle name="Comma 2 4 4 8 4" xfId="33588" xr:uid="{00000000-0005-0000-0000-000034830000}"/>
    <cellStyle name="Comma 2 4 4 8 5" xfId="56113" xr:uid="{00000000-0005-0000-0000-000031DB0000}"/>
    <cellStyle name="Comma 2 4 4 9" xfId="3271" xr:uid="{00000000-0005-0000-0000-0000C70C0000}"/>
    <cellStyle name="Comma 2 4 4 9 2" xfId="3272" xr:uid="{00000000-0005-0000-0000-0000C80C0000}"/>
    <cellStyle name="Comma 2 4 4 9 2 2" xfId="3273" xr:uid="{00000000-0005-0000-0000-0000C90C0000}"/>
    <cellStyle name="Comma 2 4 4 9 2 2 2" xfId="33589" xr:uid="{00000000-0005-0000-0000-000035830000}"/>
    <cellStyle name="Comma 2 4 4 9 2 3" xfId="33590" xr:uid="{00000000-0005-0000-0000-000036830000}"/>
    <cellStyle name="Comma 2 4 4 9 3" xfId="3274" xr:uid="{00000000-0005-0000-0000-0000CA0C0000}"/>
    <cellStyle name="Comma 2 4 4 9 3 2" xfId="33591" xr:uid="{00000000-0005-0000-0000-000037830000}"/>
    <cellStyle name="Comma 2 4 4 9 4" xfId="33592" xr:uid="{00000000-0005-0000-0000-000038830000}"/>
    <cellStyle name="Comma 2 4 4 9 5" xfId="56114" xr:uid="{00000000-0005-0000-0000-000032DB0000}"/>
    <cellStyle name="Comma 2 4 5" xfId="3275" xr:uid="{00000000-0005-0000-0000-0000CB0C0000}"/>
    <cellStyle name="Comma 2 4 5 10" xfId="3276" xr:uid="{00000000-0005-0000-0000-0000CC0C0000}"/>
    <cellStyle name="Comma 2 4 5 10 2" xfId="3277" xr:uid="{00000000-0005-0000-0000-0000CD0C0000}"/>
    <cellStyle name="Comma 2 4 5 10 2 2" xfId="3278" xr:uid="{00000000-0005-0000-0000-0000CE0C0000}"/>
    <cellStyle name="Comma 2 4 5 10 2 2 2" xfId="33593" xr:uid="{00000000-0005-0000-0000-000039830000}"/>
    <cellStyle name="Comma 2 4 5 10 2 3" xfId="33594" xr:uid="{00000000-0005-0000-0000-00003A830000}"/>
    <cellStyle name="Comma 2 4 5 10 3" xfId="3279" xr:uid="{00000000-0005-0000-0000-0000CF0C0000}"/>
    <cellStyle name="Comma 2 4 5 10 3 2" xfId="33595" xr:uid="{00000000-0005-0000-0000-00003B830000}"/>
    <cellStyle name="Comma 2 4 5 10 4" xfId="33596" xr:uid="{00000000-0005-0000-0000-00003C830000}"/>
    <cellStyle name="Comma 2 4 5 10 5" xfId="56115" xr:uid="{00000000-0005-0000-0000-000033DB0000}"/>
    <cellStyle name="Comma 2 4 5 11" xfId="3280" xr:uid="{00000000-0005-0000-0000-0000D00C0000}"/>
    <cellStyle name="Comma 2 4 5 11 2" xfId="3281" xr:uid="{00000000-0005-0000-0000-0000D10C0000}"/>
    <cellStyle name="Comma 2 4 5 11 2 2" xfId="3282" xr:uid="{00000000-0005-0000-0000-0000D20C0000}"/>
    <cellStyle name="Comma 2 4 5 11 2 2 2" xfId="33597" xr:uid="{00000000-0005-0000-0000-00003D830000}"/>
    <cellStyle name="Comma 2 4 5 11 2 3" xfId="33598" xr:uid="{00000000-0005-0000-0000-00003E830000}"/>
    <cellStyle name="Comma 2 4 5 11 3" xfId="3283" xr:uid="{00000000-0005-0000-0000-0000D30C0000}"/>
    <cellStyle name="Comma 2 4 5 11 3 2" xfId="33599" xr:uid="{00000000-0005-0000-0000-00003F830000}"/>
    <cellStyle name="Comma 2 4 5 11 4" xfId="33600" xr:uid="{00000000-0005-0000-0000-000040830000}"/>
    <cellStyle name="Comma 2 4 5 11 5" xfId="56116" xr:uid="{00000000-0005-0000-0000-000034DB0000}"/>
    <cellStyle name="Comma 2 4 5 12" xfId="3284" xr:uid="{00000000-0005-0000-0000-0000D40C0000}"/>
    <cellStyle name="Comma 2 4 5 12 2" xfId="3285" xr:uid="{00000000-0005-0000-0000-0000D50C0000}"/>
    <cellStyle name="Comma 2 4 5 12 2 2" xfId="33601" xr:uid="{00000000-0005-0000-0000-000041830000}"/>
    <cellStyle name="Comma 2 4 5 12 3" xfId="33602" xr:uid="{00000000-0005-0000-0000-000042830000}"/>
    <cellStyle name="Comma 2 4 5 13" xfId="3286" xr:uid="{00000000-0005-0000-0000-0000D60C0000}"/>
    <cellStyle name="Comma 2 4 5 13 2" xfId="33603" xr:uid="{00000000-0005-0000-0000-000043830000}"/>
    <cellStyle name="Comma 2 4 5 14" xfId="33604" xr:uid="{00000000-0005-0000-0000-000044830000}"/>
    <cellStyle name="Comma 2 4 5 15" xfId="56117" xr:uid="{00000000-0005-0000-0000-000035DB0000}"/>
    <cellStyle name="Comma 2 4 5 2" xfId="3287" xr:uid="{00000000-0005-0000-0000-0000D70C0000}"/>
    <cellStyle name="Comma 2 4 5 2 2" xfId="3288" xr:uid="{00000000-0005-0000-0000-0000D80C0000}"/>
    <cellStyle name="Comma 2 4 5 2 2 2" xfId="3289" xr:uid="{00000000-0005-0000-0000-0000D90C0000}"/>
    <cellStyle name="Comma 2 4 5 2 2 2 2" xfId="33605" xr:uid="{00000000-0005-0000-0000-000045830000}"/>
    <cellStyle name="Comma 2 4 5 2 2 3" xfId="33606" xr:uid="{00000000-0005-0000-0000-000046830000}"/>
    <cellStyle name="Comma 2 4 5 2 3" xfId="3290" xr:uid="{00000000-0005-0000-0000-0000DA0C0000}"/>
    <cellStyle name="Comma 2 4 5 2 3 2" xfId="33607" xr:uid="{00000000-0005-0000-0000-000047830000}"/>
    <cellStyle name="Comma 2 4 5 2 4" xfId="33608" xr:uid="{00000000-0005-0000-0000-000048830000}"/>
    <cellStyle name="Comma 2 4 5 2 5" xfId="56118" xr:uid="{00000000-0005-0000-0000-000036DB0000}"/>
    <cellStyle name="Comma 2 4 5 3" xfId="3291" xr:uid="{00000000-0005-0000-0000-0000DB0C0000}"/>
    <cellStyle name="Comma 2 4 5 3 2" xfId="3292" xr:uid="{00000000-0005-0000-0000-0000DC0C0000}"/>
    <cellStyle name="Comma 2 4 5 3 2 2" xfId="3293" xr:uid="{00000000-0005-0000-0000-0000DD0C0000}"/>
    <cellStyle name="Comma 2 4 5 3 2 2 2" xfId="33609" xr:uid="{00000000-0005-0000-0000-000049830000}"/>
    <cellStyle name="Comma 2 4 5 3 2 3" xfId="33610" xr:uid="{00000000-0005-0000-0000-00004A830000}"/>
    <cellStyle name="Comma 2 4 5 3 3" xfId="3294" xr:uid="{00000000-0005-0000-0000-0000DE0C0000}"/>
    <cellStyle name="Comma 2 4 5 3 3 2" xfId="33611" xr:uid="{00000000-0005-0000-0000-00004B830000}"/>
    <cellStyle name="Comma 2 4 5 3 4" xfId="33612" xr:uid="{00000000-0005-0000-0000-00004C830000}"/>
    <cellStyle name="Comma 2 4 5 3 5" xfId="56119" xr:uid="{00000000-0005-0000-0000-000037DB0000}"/>
    <cellStyle name="Comma 2 4 5 4" xfId="3295" xr:uid="{00000000-0005-0000-0000-0000DF0C0000}"/>
    <cellStyle name="Comma 2 4 5 4 2" xfId="3296" xr:uid="{00000000-0005-0000-0000-0000E00C0000}"/>
    <cellStyle name="Comma 2 4 5 4 2 2" xfId="3297" xr:uid="{00000000-0005-0000-0000-0000E10C0000}"/>
    <cellStyle name="Comma 2 4 5 4 2 2 2" xfId="33613" xr:uid="{00000000-0005-0000-0000-00004D830000}"/>
    <cellStyle name="Comma 2 4 5 4 2 3" xfId="33614" xr:uid="{00000000-0005-0000-0000-00004E830000}"/>
    <cellStyle name="Comma 2 4 5 4 3" xfId="3298" xr:uid="{00000000-0005-0000-0000-0000E20C0000}"/>
    <cellStyle name="Comma 2 4 5 4 3 2" xfId="33615" xr:uid="{00000000-0005-0000-0000-00004F830000}"/>
    <cellStyle name="Comma 2 4 5 4 4" xfId="33616" xr:uid="{00000000-0005-0000-0000-000050830000}"/>
    <cellStyle name="Comma 2 4 5 4 5" xfId="56120" xr:uid="{00000000-0005-0000-0000-000038DB0000}"/>
    <cellStyle name="Comma 2 4 5 5" xfId="3299" xr:uid="{00000000-0005-0000-0000-0000E30C0000}"/>
    <cellStyle name="Comma 2 4 5 5 2" xfId="3300" xr:uid="{00000000-0005-0000-0000-0000E40C0000}"/>
    <cellStyle name="Comma 2 4 5 5 2 2" xfId="3301" xr:uid="{00000000-0005-0000-0000-0000E50C0000}"/>
    <cellStyle name="Comma 2 4 5 5 2 2 2" xfId="33617" xr:uid="{00000000-0005-0000-0000-000051830000}"/>
    <cellStyle name="Comma 2 4 5 5 2 3" xfId="33618" xr:uid="{00000000-0005-0000-0000-000052830000}"/>
    <cellStyle name="Comma 2 4 5 5 3" xfId="3302" xr:uid="{00000000-0005-0000-0000-0000E60C0000}"/>
    <cellStyle name="Comma 2 4 5 5 3 2" xfId="33619" xr:uid="{00000000-0005-0000-0000-000053830000}"/>
    <cellStyle name="Comma 2 4 5 5 4" xfId="33620" xr:uid="{00000000-0005-0000-0000-000054830000}"/>
    <cellStyle name="Comma 2 4 5 5 5" xfId="56121" xr:uid="{00000000-0005-0000-0000-000039DB0000}"/>
    <cellStyle name="Comma 2 4 5 6" xfId="3303" xr:uid="{00000000-0005-0000-0000-0000E70C0000}"/>
    <cellStyle name="Comma 2 4 5 6 2" xfId="3304" xr:uid="{00000000-0005-0000-0000-0000E80C0000}"/>
    <cellStyle name="Comma 2 4 5 6 2 2" xfId="3305" xr:uid="{00000000-0005-0000-0000-0000E90C0000}"/>
    <cellStyle name="Comma 2 4 5 6 2 2 2" xfId="33621" xr:uid="{00000000-0005-0000-0000-000055830000}"/>
    <cellStyle name="Comma 2 4 5 6 2 3" xfId="33622" xr:uid="{00000000-0005-0000-0000-000056830000}"/>
    <cellStyle name="Comma 2 4 5 6 3" xfId="3306" xr:uid="{00000000-0005-0000-0000-0000EA0C0000}"/>
    <cellStyle name="Comma 2 4 5 6 3 2" xfId="33623" xr:uid="{00000000-0005-0000-0000-000057830000}"/>
    <cellStyle name="Comma 2 4 5 6 4" xfId="33624" xr:uid="{00000000-0005-0000-0000-000058830000}"/>
    <cellStyle name="Comma 2 4 5 6 5" xfId="56122" xr:uid="{00000000-0005-0000-0000-00003ADB0000}"/>
    <cellStyle name="Comma 2 4 5 7" xfId="3307" xr:uid="{00000000-0005-0000-0000-0000EB0C0000}"/>
    <cellStyle name="Comma 2 4 5 7 2" xfId="3308" xr:uid="{00000000-0005-0000-0000-0000EC0C0000}"/>
    <cellStyle name="Comma 2 4 5 7 2 2" xfId="3309" xr:uid="{00000000-0005-0000-0000-0000ED0C0000}"/>
    <cellStyle name="Comma 2 4 5 7 2 2 2" xfId="33625" xr:uid="{00000000-0005-0000-0000-000059830000}"/>
    <cellStyle name="Comma 2 4 5 7 2 3" xfId="33626" xr:uid="{00000000-0005-0000-0000-00005A830000}"/>
    <cellStyle name="Comma 2 4 5 7 3" xfId="3310" xr:uid="{00000000-0005-0000-0000-0000EE0C0000}"/>
    <cellStyle name="Comma 2 4 5 7 3 2" xfId="33627" xr:uid="{00000000-0005-0000-0000-00005B830000}"/>
    <cellStyle name="Comma 2 4 5 7 4" xfId="33628" xr:uid="{00000000-0005-0000-0000-00005C830000}"/>
    <cellStyle name="Comma 2 4 5 7 5" xfId="56123" xr:uid="{00000000-0005-0000-0000-00003BDB0000}"/>
    <cellStyle name="Comma 2 4 5 8" xfId="3311" xr:uid="{00000000-0005-0000-0000-0000EF0C0000}"/>
    <cellStyle name="Comma 2 4 5 8 2" xfId="3312" xr:uid="{00000000-0005-0000-0000-0000F00C0000}"/>
    <cellStyle name="Comma 2 4 5 8 2 2" xfId="3313" xr:uid="{00000000-0005-0000-0000-0000F10C0000}"/>
    <cellStyle name="Comma 2 4 5 8 2 2 2" xfId="33629" xr:uid="{00000000-0005-0000-0000-00005D830000}"/>
    <cellStyle name="Comma 2 4 5 8 2 3" xfId="33630" xr:uid="{00000000-0005-0000-0000-00005E830000}"/>
    <cellStyle name="Comma 2 4 5 8 3" xfId="3314" xr:uid="{00000000-0005-0000-0000-0000F20C0000}"/>
    <cellStyle name="Comma 2 4 5 8 3 2" xfId="33631" xr:uid="{00000000-0005-0000-0000-00005F830000}"/>
    <cellStyle name="Comma 2 4 5 8 4" xfId="33632" xr:uid="{00000000-0005-0000-0000-000060830000}"/>
    <cellStyle name="Comma 2 4 5 8 5" xfId="56124" xr:uid="{00000000-0005-0000-0000-00003CDB0000}"/>
    <cellStyle name="Comma 2 4 5 9" xfId="3315" xr:uid="{00000000-0005-0000-0000-0000F30C0000}"/>
    <cellStyle name="Comma 2 4 5 9 2" xfId="3316" xr:uid="{00000000-0005-0000-0000-0000F40C0000}"/>
    <cellStyle name="Comma 2 4 5 9 2 2" xfId="3317" xr:uid="{00000000-0005-0000-0000-0000F50C0000}"/>
    <cellStyle name="Comma 2 4 5 9 2 2 2" xfId="33633" xr:uid="{00000000-0005-0000-0000-000061830000}"/>
    <cellStyle name="Comma 2 4 5 9 2 3" xfId="33634" xr:uid="{00000000-0005-0000-0000-000062830000}"/>
    <cellStyle name="Comma 2 4 5 9 3" xfId="3318" xr:uid="{00000000-0005-0000-0000-0000F60C0000}"/>
    <cellStyle name="Comma 2 4 5 9 3 2" xfId="33635" xr:uid="{00000000-0005-0000-0000-000063830000}"/>
    <cellStyle name="Comma 2 4 5 9 4" xfId="33636" xr:uid="{00000000-0005-0000-0000-000064830000}"/>
    <cellStyle name="Comma 2 4 5 9 5" xfId="56125" xr:uid="{00000000-0005-0000-0000-00003DDB0000}"/>
    <cellStyle name="Comma 2 4 6" xfId="3319" xr:uid="{00000000-0005-0000-0000-0000F70C0000}"/>
    <cellStyle name="Comma 2 4 6 10" xfId="3320" xr:uid="{00000000-0005-0000-0000-0000F80C0000}"/>
    <cellStyle name="Comma 2 4 6 10 2" xfId="3321" xr:uid="{00000000-0005-0000-0000-0000F90C0000}"/>
    <cellStyle name="Comma 2 4 6 10 2 2" xfId="3322" xr:uid="{00000000-0005-0000-0000-0000FA0C0000}"/>
    <cellStyle name="Comma 2 4 6 10 2 2 2" xfId="33637" xr:uid="{00000000-0005-0000-0000-000065830000}"/>
    <cellStyle name="Comma 2 4 6 10 2 3" xfId="33638" xr:uid="{00000000-0005-0000-0000-000066830000}"/>
    <cellStyle name="Comma 2 4 6 10 3" xfId="3323" xr:uid="{00000000-0005-0000-0000-0000FB0C0000}"/>
    <cellStyle name="Comma 2 4 6 10 3 2" xfId="33639" xr:uid="{00000000-0005-0000-0000-000067830000}"/>
    <cellStyle name="Comma 2 4 6 10 4" xfId="33640" xr:uid="{00000000-0005-0000-0000-000068830000}"/>
    <cellStyle name="Comma 2 4 6 10 5" xfId="56126" xr:uid="{00000000-0005-0000-0000-00003EDB0000}"/>
    <cellStyle name="Comma 2 4 6 11" xfId="3324" xr:uid="{00000000-0005-0000-0000-0000FC0C0000}"/>
    <cellStyle name="Comma 2 4 6 11 2" xfId="3325" xr:uid="{00000000-0005-0000-0000-0000FD0C0000}"/>
    <cellStyle name="Comma 2 4 6 11 2 2" xfId="3326" xr:uid="{00000000-0005-0000-0000-0000FE0C0000}"/>
    <cellStyle name="Comma 2 4 6 11 2 2 2" xfId="33641" xr:uid="{00000000-0005-0000-0000-000069830000}"/>
    <cellStyle name="Comma 2 4 6 11 2 3" xfId="33642" xr:uid="{00000000-0005-0000-0000-00006A830000}"/>
    <cellStyle name="Comma 2 4 6 11 3" xfId="3327" xr:uid="{00000000-0005-0000-0000-0000FF0C0000}"/>
    <cellStyle name="Comma 2 4 6 11 3 2" xfId="33643" xr:uid="{00000000-0005-0000-0000-00006B830000}"/>
    <cellStyle name="Comma 2 4 6 11 4" xfId="33644" xr:uid="{00000000-0005-0000-0000-00006C830000}"/>
    <cellStyle name="Comma 2 4 6 11 5" xfId="56127" xr:uid="{00000000-0005-0000-0000-00003FDB0000}"/>
    <cellStyle name="Comma 2 4 6 12" xfId="3328" xr:uid="{00000000-0005-0000-0000-0000000D0000}"/>
    <cellStyle name="Comma 2 4 6 12 2" xfId="3329" xr:uid="{00000000-0005-0000-0000-0000010D0000}"/>
    <cellStyle name="Comma 2 4 6 12 2 2" xfId="33645" xr:uid="{00000000-0005-0000-0000-00006D830000}"/>
    <cellStyle name="Comma 2 4 6 12 3" xfId="33646" xr:uid="{00000000-0005-0000-0000-00006E830000}"/>
    <cellStyle name="Comma 2 4 6 13" xfId="3330" xr:uid="{00000000-0005-0000-0000-0000020D0000}"/>
    <cellStyle name="Comma 2 4 6 13 2" xfId="33647" xr:uid="{00000000-0005-0000-0000-00006F830000}"/>
    <cellStyle name="Comma 2 4 6 14" xfId="33648" xr:uid="{00000000-0005-0000-0000-000070830000}"/>
    <cellStyle name="Comma 2 4 6 15" xfId="56128" xr:uid="{00000000-0005-0000-0000-000040DB0000}"/>
    <cellStyle name="Comma 2 4 6 2" xfId="3331" xr:uid="{00000000-0005-0000-0000-0000030D0000}"/>
    <cellStyle name="Comma 2 4 6 2 2" xfId="3332" xr:uid="{00000000-0005-0000-0000-0000040D0000}"/>
    <cellStyle name="Comma 2 4 6 2 2 2" xfId="3333" xr:uid="{00000000-0005-0000-0000-0000050D0000}"/>
    <cellStyle name="Comma 2 4 6 2 2 2 2" xfId="33649" xr:uid="{00000000-0005-0000-0000-000071830000}"/>
    <cellStyle name="Comma 2 4 6 2 2 3" xfId="33650" xr:uid="{00000000-0005-0000-0000-000072830000}"/>
    <cellStyle name="Comma 2 4 6 2 3" xfId="3334" xr:uid="{00000000-0005-0000-0000-0000060D0000}"/>
    <cellStyle name="Comma 2 4 6 2 3 2" xfId="33651" xr:uid="{00000000-0005-0000-0000-000073830000}"/>
    <cellStyle name="Comma 2 4 6 2 4" xfId="33652" xr:uid="{00000000-0005-0000-0000-000074830000}"/>
    <cellStyle name="Comma 2 4 6 2 5" xfId="56129" xr:uid="{00000000-0005-0000-0000-000041DB0000}"/>
    <cellStyle name="Comma 2 4 6 3" xfId="3335" xr:uid="{00000000-0005-0000-0000-0000070D0000}"/>
    <cellStyle name="Comma 2 4 6 3 2" xfId="3336" xr:uid="{00000000-0005-0000-0000-0000080D0000}"/>
    <cellStyle name="Comma 2 4 6 3 2 2" xfId="3337" xr:uid="{00000000-0005-0000-0000-0000090D0000}"/>
    <cellStyle name="Comma 2 4 6 3 2 2 2" xfId="33653" xr:uid="{00000000-0005-0000-0000-000075830000}"/>
    <cellStyle name="Comma 2 4 6 3 2 3" xfId="33654" xr:uid="{00000000-0005-0000-0000-000076830000}"/>
    <cellStyle name="Comma 2 4 6 3 3" xfId="3338" xr:uid="{00000000-0005-0000-0000-00000A0D0000}"/>
    <cellStyle name="Comma 2 4 6 3 3 2" xfId="33655" xr:uid="{00000000-0005-0000-0000-000077830000}"/>
    <cellStyle name="Comma 2 4 6 3 4" xfId="33656" xr:uid="{00000000-0005-0000-0000-000078830000}"/>
    <cellStyle name="Comma 2 4 6 3 5" xfId="56130" xr:uid="{00000000-0005-0000-0000-000042DB0000}"/>
    <cellStyle name="Comma 2 4 6 4" xfId="3339" xr:uid="{00000000-0005-0000-0000-00000B0D0000}"/>
    <cellStyle name="Comma 2 4 6 4 2" xfId="3340" xr:uid="{00000000-0005-0000-0000-00000C0D0000}"/>
    <cellStyle name="Comma 2 4 6 4 2 2" xfId="3341" xr:uid="{00000000-0005-0000-0000-00000D0D0000}"/>
    <cellStyle name="Comma 2 4 6 4 2 2 2" xfId="33657" xr:uid="{00000000-0005-0000-0000-000079830000}"/>
    <cellStyle name="Comma 2 4 6 4 2 3" xfId="33658" xr:uid="{00000000-0005-0000-0000-00007A830000}"/>
    <cellStyle name="Comma 2 4 6 4 3" xfId="3342" xr:uid="{00000000-0005-0000-0000-00000E0D0000}"/>
    <cellStyle name="Comma 2 4 6 4 3 2" xfId="33659" xr:uid="{00000000-0005-0000-0000-00007B830000}"/>
    <cellStyle name="Comma 2 4 6 4 4" xfId="33660" xr:uid="{00000000-0005-0000-0000-00007C830000}"/>
    <cellStyle name="Comma 2 4 6 4 5" xfId="56131" xr:uid="{00000000-0005-0000-0000-000043DB0000}"/>
    <cellStyle name="Comma 2 4 6 5" xfId="3343" xr:uid="{00000000-0005-0000-0000-00000F0D0000}"/>
    <cellStyle name="Comma 2 4 6 5 2" xfId="3344" xr:uid="{00000000-0005-0000-0000-0000100D0000}"/>
    <cellStyle name="Comma 2 4 6 5 2 2" xfId="3345" xr:uid="{00000000-0005-0000-0000-0000110D0000}"/>
    <cellStyle name="Comma 2 4 6 5 2 2 2" xfId="33661" xr:uid="{00000000-0005-0000-0000-00007D830000}"/>
    <cellStyle name="Comma 2 4 6 5 2 3" xfId="33662" xr:uid="{00000000-0005-0000-0000-00007E830000}"/>
    <cellStyle name="Comma 2 4 6 5 3" xfId="3346" xr:uid="{00000000-0005-0000-0000-0000120D0000}"/>
    <cellStyle name="Comma 2 4 6 5 3 2" xfId="33663" xr:uid="{00000000-0005-0000-0000-00007F830000}"/>
    <cellStyle name="Comma 2 4 6 5 4" xfId="33664" xr:uid="{00000000-0005-0000-0000-000080830000}"/>
    <cellStyle name="Comma 2 4 6 5 5" xfId="56132" xr:uid="{00000000-0005-0000-0000-000044DB0000}"/>
    <cellStyle name="Comma 2 4 6 6" xfId="3347" xr:uid="{00000000-0005-0000-0000-0000130D0000}"/>
    <cellStyle name="Comma 2 4 6 6 2" xfId="3348" xr:uid="{00000000-0005-0000-0000-0000140D0000}"/>
    <cellStyle name="Comma 2 4 6 6 2 2" xfId="3349" xr:uid="{00000000-0005-0000-0000-0000150D0000}"/>
    <cellStyle name="Comma 2 4 6 6 2 2 2" xfId="33665" xr:uid="{00000000-0005-0000-0000-000081830000}"/>
    <cellStyle name="Comma 2 4 6 6 2 3" xfId="33666" xr:uid="{00000000-0005-0000-0000-000082830000}"/>
    <cellStyle name="Comma 2 4 6 6 3" xfId="3350" xr:uid="{00000000-0005-0000-0000-0000160D0000}"/>
    <cellStyle name="Comma 2 4 6 6 3 2" xfId="33667" xr:uid="{00000000-0005-0000-0000-000083830000}"/>
    <cellStyle name="Comma 2 4 6 6 4" xfId="33668" xr:uid="{00000000-0005-0000-0000-000084830000}"/>
    <cellStyle name="Comma 2 4 6 6 5" xfId="56133" xr:uid="{00000000-0005-0000-0000-000045DB0000}"/>
    <cellStyle name="Comma 2 4 6 7" xfId="3351" xr:uid="{00000000-0005-0000-0000-0000170D0000}"/>
    <cellStyle name="Comma 2 4 6 7 2" xfId="3352" xr:uid="{00000000-0005-0000-0000-0000180D0000}"/>
    <cellStyle name="Comma 2 4 6 7 2 2" xfId="3353" xr:uid="{00000000-0005-0000-0000-0000190D0000}"/>
    <cellStyle name="Comma 2 4 6 7 2 2 2" xfId="33669" xr:uid="{00000000-0005-0000-0000-000085830000}"/>
    <cellStyle name="Comma 2 4 6 7 2 3" xfId="33670" xr:uid="{00000000-0005-0000-0000-000086830000}"/>
    <cellStyle name="Comma 2 4 6 7 3" xfId="3354" xr:uid="{00000000-0005-0000-0000-00001A0D0000}"/>
    <cellStyle name="Comma 2 4 6 7 3 2" xfId="33671" xr:uid="{00000000-0005-0000-0000-000087830000}"/>
    <cellStyle name="Comma 2 4 6 7 4" xfId="33672" xr:uid="{00000000-0005-0000-0000-000088830000}"/>
    <cellStyle name="Comma 2 4 6 7 5" xfId="56134" xr:uid="{00000000-0005-0000-0000-000046DB0000}"/>
    <cellStyle name="Comma 2 4 6 8" xfId="3355" xr:uid="{00000000-0005-0000-0000-00001B0D0000}"/>
    <cellStyle name="Comma 2 4 6 8 2" xfId="3356" xr:uid="{00000000-0005-0000-0000-00001C0D0000}"/>
    <cellStyle name="Comma 2 4 6 8 2 2" xfId="3357" xr:uid="{00000000-0005-0000-0000-00001D0D0000}"/>
    <cellStyle name="Comma 2 4 6 8 2 2 2" xfId="33673" xr:uid="{00000000-0005-0000-0000-000089830000}"/>
    <cellStyle name="Comma 2 4 6 8 2 3" xfId="33674" xr:uid="{00000000-0005-0000-0000-00008A830000}"/>
    <cellStyle name="Comma 2 4 6 8 3" xfId="3358" xr:uid="{00000000-0005-0000-0000-00001E0D0000}"/>
    <cellStyle name="Comma 2 4 6 8 3 2" xfId="33675" xr:uid="{00000000-0005-0000-0000-00008B830000}"/>
    <cellStyle name="Comma 2 4 6 8 4" xfId="33676" xr:uid="{00000000-0005-0000-0000-00008C830000}"/>
    <cellStyle name="Comma 2 4 6 8 5" xfId="56135" xr:uid="{00000000-0005-0000-0000-000047DB0000}"/>
    <cellStyle name="Comma 2 4 6 9" xfId="3359" xr:uid="{00000000-0005-0000-0000-00001F0D0000}"/>
    <cellStyle name="Comma 2 4 6 9 2" xfId="3360" xr:uid="{00000000-0005-0000-0000-0000200D0000}"/>
    <cellStyle name="Comma 2 4 6 9 2 2" xfId="3361" xr:uid="{00000000-0005-0000-0000-0000210D0000}"/>
    <cellStyle name="Comma 2 4 6 9 2 2 2" xfId="33677" xr:uid="{00000000-0005-0000-0000-00008D830000}"/>
    <cellStyle name="Comma 2 4 6 9 2 3" xfId="33678" xr:uid="{00000000-0005-0000-0000-00008E830000}"/>
    <cellStyle name="Comma 2 4 6 9 3" xfId="3362" xr:uid="{00000000-0005-0000-0000-0000220D0000}"/>
    <cellStyle name="Comma 2 4 6 9 3 2" xfId="33679" xr:uid="{00000000-0005-0000-0000-00008F830000}"/>
    <cellStyle name="Comma 2 4 6 9 4" xfId="33680" xr:uid="{00000000-0005-0000-0000-000090830000}"/>
    <cellStyle name="Comma 2 4 6 9 5" xfId="56136" xr:uid="{00000000-0005-0000-0000-000048DB0000}"/>
    <cellStyle name="Comma 2 4 7" xfId="3363" xr:uid="{00000000-0005-0000-0000-0000230D0000}"/>
    <cellStyle name="Comma 2 4 7 10" xfId="3364" xr:uid="{00000000-0005-0000-0000-0000240D0000}"/>
    <cellStyle name="Comma 2 4 7 10 2" xfId="3365" xr:uid="{00000000-0005-0000-0000-0000250D0000}"/>
    <cellStyle name="Comma 2 4 7 10 2 2" xfId="3366" xr:uid="{00000000-0005-0000-0000-0000260D0000}"/>
    <cellStyle name="Comma 2 4 7 10 2 2 2" xfId="33681" xr:uid="{00000000-0005-0000-0000-000091830000}"/>
    <cellStyle name="Comma 2 4 7 10 2 3" xfId="33682" xr:uid="{00000000-0005-0000-0000-000092830000}"/>
    <cellStyle name="Comma 2 4 7 10 3" xfId="3367" xr:uid="{00000000-0005-0000-0000-0000270D0000}"/>
    <cellStyle name="Comma 2 4 7 10 3 2" xfId="33683" xr:uid="{00000000-0005-0000-0000-000093830000}"/>
    <cellStyle name="Comma 2 4 7 10 4" xfId="33684" xr:uid="{00000000-0005-0000-0000-000094830000}"/>
    <cellStyle name="Comma 2 4 7 10 5" xfId="56137" xr:uid="{00000000-0005-0000-0000-000049DB0000}"/>
    <cellStyle name="Comma 2 4 7 11" xfId="3368" xr:uid="{00000000-0005-0000-0000-0000280D0000}"/>
    <cellStyle name="Comma 2 4 7 11 2" xfId="3369" xr:uid="{00000000-0005-0000-0000-0000290D0000}"/>
    <cellStyle name="Comma 2 4 7 11 2 2" xfId="3370" xr:uid="{00000000-0005-0000-0000-00002A0D0000}"/>
    <cellStyle name="Comma 2 4 7 11 2 2 2" xfId="33685" xr:uid="{00000000-0005-0000-0000-000095830000}"/>
    <cellStyle name="Comma 2 4 7 11 2 3" xfId="33686" xr:uid="{00000000-0005-0000-0000-000096830000}"/>
    <cellStyle name="Comma 2 4 7 11 3" xfId="3371" xr:uid="{00000000-0005-0000-0000-00002B0D0000}"/>
    <cellStyle name="Comma 2 4 7 11 3 2" xfId="33687" xr:uid="{00000000-0005-0000-0000-000097830000}"/>
    <cellStyle name="Comma 2 4 7 11 4" xfId="33688" xr:uid="{00000000-0005-0000-0000-000098830000}"/>
    <cellStyle name="Comma 2 4 7 11 5" xfId="56138" xr:uid="{00000000-0005-0000-0000-00004ADB0000}"/>
    <cellStyle name="Comma 2 4 7 12" xfId="3372" xr:uid="{00000000-0005-0000-0000-00002C0D0000}"/>
    <cellStyle name="Comma 2 4 7 12 2" xfId="3373" xr:uid="{00000000-0005-0000-0000-00002D0D0000}"/>
    <cellStyle name="Comma 2 4 7 12 2 2" xfId="33689" xr:uid="{00000000-0005-0000-0000-000099830000}"/>
    <cellStyle name="Comma 2 4 7 12 3" xfId="33690" xr:uid="{00000000-0005-0000-0000-00009A830000}"/>
    <cellStyle name="Comma 2 4 7 13" xfId="3374" xr:uid="{00000000-0005-0000-0000-00002E0D0000}"/>
    <cellStyle name="Comma 2 4 7 13 2" xfId="33691" xr:uid="{00000000-0005-0000-0000-00009B830000}"/>
    <cellStyle name="Comma 2 4 7 14" xfId="33692" xr:uid="{00000000-0005-0000-0000-00009C830000}"/>
    <cellStyle name="Comma 2 4 7 15" xfId="56139" xr:uid="{00000000-0005-0000-0000-00004BDB0000}"/>
    <cellStyle name="Comma 2 4 7 2" xfId="3375" xr:uid="{00000000-0005-0000-0000-00002F0D0000}"/>
    <cellStyle name="Comma 2 4 7 2 2" xfId="3376" xr:uid="{00000000-0005-0000-0000-0000300D0000}"/>
    <cellStyle name="Comma 2 4 7 2 2 2" xfId="3377" xr:uid="{00000000-0005-0000-0000-0000310D0000}"/>
    <cellStyle name="Comma 2 4 7 2 2 2 2" xfId="33693" xr:uid="{00000000-0005-0000-0000-00009D830000}"/>
    <cellStyle name="Comma 2 4 7 2 2 3" xfId="33694" xr:uid="{00000000-0005-0000-0000-00009E830000}"/>
    <cellStyle name="Comma 2 4 7 2 3" xfId="3378" xr:uid="{00000000-0005-0000-0000-0000320D0000}"/>
    <cellStyle name="Comma 2 4 7 2 3 2" xfId="33695" xr:uid="{00000000-0005-0000-0000-00009F830000}"/>
    <cellStyle name="Comma 2 4 7 2 4" xfId="33696" xr:uid="{00000000-0005-0000-0000-0000A0830000}"/>
    <cellStyle name="Comma 2 4 7 2 5" xfId="56140" xr:uid="{00000000-0005-0000-0000-00004CDB0000}"/>
    <cellStyle name="Comma 2 4 7 3" xfId="3379" xr:uid="{00000000-0005-0000-0000-0000330D0000}"/>
    <cellStyle name="Comma 2 4 7 3 2" xfId="3380" xr:uid="{00000000-0005-0000-0000-0000340D0000}"/>
    <cellStyle name="Comma 2 4 7 3 2 2" xfId="3381" xr:uid="{00000000-0005-0000-0000-0000350D0000}"/>
    <cellStyle name="Comma 2 4 7 3 2 2 2" xfId="33697" xr:uid="{00000000-0005-0000-0000-0000A1830000}"/>
    <cellStyle name="Comma 2 4 7 3 2 3" xfId="33698" xr:uid="{00000000-0005-0000-0000-0000A2830000}"/>
    <cellStyle name="Comma 2 4 7 3 3" xfId="3382" xr:uid="{00000000-0005-0000-0000-0000360D0000}"/>
    <cellStyle name="Comma 2 4 7 3 3 2" xfId="33699" xr:uid="{00000000-0005-0000-0000-0000A3830000}"/>
    <cellStyle name="Comma 2 4 7 3 4" xfId="33700" xr:uid="{00000000-0005-0000-0000-0000A4830000}"/>
    <cellStyle name="Comma 2 4 7 3 5" xfId="56141" xr:uid="{00000000-0005-0000-0000-00004DDB0000}"/>
    <cellStyle name="Comma 2 4 7 4" xfId="3383" xr:uid="{00000000-0005-0000-0000-0000370D0000}"/>
    <cellStyle name="Comma 2 4 7 4 2" xfId="3384" xr:uid="{00000000-0005-0000-0000-0000380D0000}"/>
    <cellStyle name="Comma 2 4 7 4 2 2" xfId="3385" xr:uid="{00000000-0005-0000-0000-0000390D0000}"/>
    <cellStyle name="Comma 2 4 7 4 2 2 2" xfId="33701" xr:uid="{00000000-0005-0000-0000-0000A5830000}"/>
    <cellStyle name="Comma 2 4 7 4 2 3" xfId="33702" xr:uid="{00000000-0005-0000-0000-0000A6830000}"/>
    <cellStyle name="Comma 2 4 7 4 3" xfId="3386" xr:uid="{00000000-0005-0000-0000-00003A0D0000}"/>
    <cellStyle name="Comma 2 4 7 4 3 2" xfId="33703" xr:uid="{00000000-0005-0000-0000-0000A7830000}"/>
    <cellStyle name="Comma 2 4 7 4 4" xfId="33704" xr:uid="{00000000-0005-0000-0000-0000A8830000}"/>
    <cellStyle name="Comma 2 4 7 4 5" xfId="56142" xr:uid="{00000000-0005-0000-0000-00004EDB0000}"/>
    <cellStyle name="Comma 2 4 7 5" xfId="3387" xr:uid="{00000000-0005-0000-0000-00003B0D0000}"/>
    <cellStyle name="Comma 2 4 7 5 2" xfId="3388" xr:uid="{00000000-0005-0000-0000-00003C0D0000}"/>
    <cellStyle name="Comma 2 4 7 5 2 2" xfId="3389" xr:uid="{00000000-0005-0000-0000-00003D0D0000}"/>
    <cellStyle name="Comma 2 4 7 5 2 2 2" xfId="33705" xr:uid="{00000000-0005-0000-0000-0000A9830000}"/>
    <cellStyle name="Comma 2 4 7 5 2 3" xfId="33706" xr:uid="{00000000-0005-0000-0000-0000AA830000}"/>
    <cellStyle name="Comma 2 4 7 5 3" xfId="3390" xr:uid="{00000000-0005-0000-0000-00003E0D0000}"/>
    <cellStyle name="Comma 2 4 7 5 3 2" xfId="33707" xr:uid="{00000000-0005-0000-0000-0000AB830000}"/>
    <cellStyle name="Comma 2 4 7 5 4" xfId="33708" xr:uid="{00000000-0005-0000-0000-0000AC830000}"/>
    <cellStyle name="Comma 2 4 7 5 5" xfId="56143" xr:uid="{00000000-0005-0000-0000-00004FDB0000}"/>
    <cellStyle name="Comma 2 4 7 6" xfId="3391" xr:uid="{00000000-0005-0000-0000-00003F0D0000}"/>
    <cellStyle name="Comma 2 4 7 6 2" xfId="3392" xr:uid="{00000000-0005-0000-0000-0000400D0000}"/>
    <cellStyle name="Comma 2 4 7 6 2 2" xfId="3393" xr:uid="{00000000-0005-0000-0000-0000410D0000}"/>
    <cellStyle name="Comma 2 4 7 6 2 2 2" xfId="33709" xr:uid="{00000000-0005-0000-0000-0000AD830000}"/>
    <cellStyle name="Comma 2 4 7 6 2 3" xfId="33710" xr:uid="{00000000-0005-0000-0000-0000AE830000}"/>
    <cellStyle name="Comma 2 4 7 6 3" xfId="3394" xr:uid="{00000000-0005-0000-0000-0000420D0000}"/>
    <cellStyle name="Comma 2 4 7 6 3 2" xfId="33711" xr:uid="{00000000-0005-0000-0000-0000AF830000}"/>
    <cellStyle name="Comma 2 4 7 6 4" xfId="33712" xr:uid="{00000000-0005-0000-0000-0000B0830000}"/>
    <cellStyle name="Comma 2 4 7 6 5" xfId="56144" xr:uid="{00000000-0005-0000-0000-000050DB0000}"/>
    <cellStyle name="Comma 2 4 7 7" xfId="3395" xr:uid="{00000000-0005-0000-0000-0000430D0000}"/>
    <cellStyle name="Comma 2 4 7 7 2" xfId="3396" xr:uid="{00000000-0005-0000-0000-0000440D0000}"/>
    <cellStyle name="Comma 2 4 7 7 2 2" xfId="3397" xr:uid="{00000000-0005-0000-0000-0000450D0000}"/>
    <cellStyle name="Comma 2 4 7 7 2 2 2" xfId="33713" xr:uid="{00000000-0005-0000-0000-0000B1830000}"/>
    <cellStyle name="Comma 2 4 7 7 2 3" xfId="33714" xr:uid="{00000000-0005-0000-0000-0000B2830000}"/>
    <cellStyle name="Comma 2 4 7 7 3" xfId="3398" xr:uid="{00000000-0005-0000-0000-0000460D0000}"/>
    <cellStyle name="Comma 2 4 7 7 3 2" xfId="33715" xr:uid="{00000000-0005-0000-0000-0000B3830000}"/>
    <cellStyle name="Comma 2 4 7 7 4" xfId="33716" xr:uid="{00000000-0005-0000-0000-0000B4830000}"/>
    <cellStyle name="Comma 2 4 7 7 5" xfId="56145" xr:uid="{00000000-0005-0000-0000-000051DB0000}"/>
    <cellStyle name="Comma 2 4 7 8" xfId="3399" xr:uid="{00000000-0005-0000-0000-0000470D0000}"/>
    <cellStyle name="Comma 2 4 7 8 2" xfId="3400" xr:uid="{00000000-0005-0000-0000-0000480D0000}"/>
    <cellStyle name="Comma 2 4 7 8 2 2" xfId="3401" xr:uid="{00000000-0005-0000-0000-0000490D0000}"/>
    <cellStyle name="Comma 2 4 7 8 2 2 2" xfId="33717" xr:uid="{00000000-0005-0000-0000-0000B5830000}"/>
    <cellStyle name="Comma 2 4 7 8 2 3" xfId="33718" xr:uid="{00000000-0005-0000-0000-0000B6830000}"/>
    <cellStyle name="Comma 2 4 7 8 3" xfId="3402" xr:uid="{00000000-0005-0000-0000-00004A0D0000}"/>
    <cellStyle name="Comma 2 4 7 8 3 2" xfId="33719" xr:uid="{00000000-0005-0000-0000-0000B7830000}"/>
    <cellStyle name="Comma 2 4 7 8 4" xfId="33720" xr:uid="{00000000-0005-0000-0000-0000B8830000}"/>
    <cellStyle name="Comma 2 4 7 8 5" xfId="56146" xr:uid="{00000000-0005-0000-0000-000052DB0000}"/>
    <cellStyle name="Comma 2 4 7 9" xfId="3403" xr:uid="{00000000-0005-0000-0000-00004B0D0000}"/>
    <cellStyle name="Comma 2 4 7 9 2" xfId="3404" xr:uid="{00000000-0005-0000-0000-00004C0D0000}"/>
    <cellStyle name="Comma 2 4 7 9 2 2" xfId="3405" xr:uid="{00000000-0005-0000-0000-00004D0D0000}"/>
    <cellStyle name="Comma 2 4 7 9 2 2 2" xfId="33721" xr:uid="{00000000-0005-0000-0000-0000B9830000}"/>
    <cellStyle name="Comma 2 4 7 9 2 3" xfId="33722" xr:uid="{00000000-0005-0000-0000-0000BA830000}"/>
    <cellStyle name="Comma 2 4 7 9 3" xfId="3406" xr:uid="{00000000-0005-0000-0000-00004E0D0000}"/>
    <cellStyle name="Comma 2 4 7 9 3 2" xfId="33723" xr:uid="{00000000-0005-0000-0000-0000BB830000}"/>
    <cellStyle name="Comma 2 4 7 9 4" xfId="33724" xr:uid="{00000000-0005-0000-0000-0000BC830000}"/>
    <cellStyle name="Comma 2 4 7 9 5" xfId="56147" xr:uid="{00000000-0005-0000-0000-000053DB0000}"/>
    <cellStyle name="Comma 2 4 8" xfId="3407" xr:uid="{00000000-0005-0000-0000-00004F0D0000}"/>
    <cellStyle name="Comma 2 4 8 10" xfId="3408" xr:uid="{00000000-0005-0000-0000-0000500D0000}"/>
    <cellStyle name="Comma 2 4 8 10 2" xfId="3409" xr:uid="{00000000-0005-0000-0000-0000510D0000}"/>
    <cellStyle name="Comma 2 4 8 10 2 2" xfId="3410" xr:uid="{00000000-0005-0000-0000-0000520D0000}"/>
    <cellStyle name="Comma 2 4 8 10 2 2 2" xfId="33725" xr:uid="{00000000-0005-0000-0000-0000BD830000}"/>
    <cellStyle name="Comma 2 4 8 10 2 3" xfId="33726" xr:uid="{00000000-0005-0000-0000-0000BE830000}"/>
    <cellStyle name="Comma 2 4 8 10 3" xfId="3411" xr:uid="{00000000-0005-0000-0000-0000530D0000}"/>
    <cellStyle name="Comma 2 4 8 10 3 2" xfId="33727" xr:uid="{00000000-0005-0000-0000-0000BF830000}"/>
    <cellStyle name="Comma 2 4 8 10 4" xfId="33728" xr:uid="{00000000-0005-0000-0000-0000C0830000}"/>
    <cellStyle name="Comma 2 4 8 10 5" xfId="56148" xr:uid="{00000000-0005-0000-0000-000054DB0000}"/>
    <cellStyle name="Comma 2 4 8 11" xfId="3412" xr:uid="{00000000-0005-0000-0000-0000540D0000}"/>
    <cellStyle name="Comma 2 4 8 11 2" xfId="3413" xr:uid="{00000000-0005-0000-0000-0000550D0000}"/>
    <cellStyle name="Comma 2 4 8 11 2 2" xfId="3414" xr:uid="{00000000-0005-0000-0000-0000560D0000}"/>
    <cellStyle name="Comma 2 4 8 11 2 2 2" xfId="33729" xr:uid="{00000000-0005-0000-0000-0000C1830000}"/>
    <cellStyle name="Comma 2 4 8 11 2 3" xfId="33730" xr:uid="{00000000-0005-0000-0000-0000C2830000}"/>
    <cellStyle name="Comma 2 4 8 11 3" xfId="3415" xr:uid="{00000000-0005-0000-0000-0000570D0000}"/>
    <cellStyle name="Comma 2 4 8 11 3 2" xfId="33731" xr:uid="{00000000-0005-0000-0000-0000C3830000}"/>
    <cellStyle name="Comma 2 4 8 11 4" xfId="33732" xr:uid="{00000000-0005-0000-0000-0000C4830000}"/>
    <cellStyle name="Comma 2 4 8 11 5" xfId="56149" xr:uid="{00000000-0005-0000-0000-000055DB0000}"/>
    <cellStyle name="Comma 2 4 8 12" xfId="3416" xr:uid="{00000000-0005-0000-0000-0000580D0000}"/>
    <cellStyle name="Comma 2 4 8 12 2" xfId="3417" xr:uid="{00000000-0005-0000-0000-0000590D0000}"/>
    <cellStyle name="Comma 2 4 8 12 2 2" xfId="33733" xr:uid="{00000000-0005-0000-0000-0000C5830000}"/>
    <cellStyle name="Comma 2 4 8 12 3" xfId="33734" xr:uid="{00000000-0005-0000-0000-0000C6830000}"/>
    <cellStyle name="Comma 2 4 8 13" xfId="3418" xr:uid="{00000000-0005-0000-0000-00005A0D0000}"/>
    <cellStyle name="Comma 2 4 8 13 2" xfId="33735" xr:uid="{00000000-0005-0000-0000-0000C7830000}"/>
    <cellStyle name="Comma 2 4 8 14" xfId="33736" xr:uid="{00000000-0005-0000-0000-0000C8830000}"/>
    <cellStyle name="Comma 2 4 8 15" xfId="56150" xr:uid="{00000000-0005-0000-0000-000056DB0000}"/>
    <cellStyle name="Comma 2 4 8 2" xfId="3419" xr:uid="{00000000-0005-0000-0000-00005B0D0000}"/>
    <cellStyle name="Comma 2 4 8 2 2" xfId="3420" xr:uid="{00000000-0005-0000-0000-00005C0D0000}"/>
    <cellStyle name="Comma 2 4 8 2 2 2" xfId="3421" xr:uid="{00000000-0005-0000-0000-00005D0D0000}"/>
    <cellStyle name="Comma 2 4 8 2 2 2 2" xfId="33737" xr:uid="{00000000-0005-0000-0000-0000C9830000}"/>
    <cellStyle name="Comma 2 4 8 2 2 3" xfId="33738" xr:uid="{00000000-0005-0000-0000-0000CA830000}"/>
    <cellStyle name="Comma 2 4 8 2 3" xfId="3422" xr:uid="{00000000-0005-0000-0000-00005E0D0000}"/>
    <cellStyle name="Comma 2 4 8 2 3 2" xfId="33739" xr:uid="{00000000-0005-0000-0000-0000CB830000}"/>
    <cellStyle name="Comma 2 4 8 2 4" xfId="33740" xr:uid="{00000000-0005-0000-0000-0000CC830000}"/>
    <cellStyle name="Comma 2 4 8 2 5" xfId="56151" xr:uid="{00000000-0005-0000-0000-000057DB0000}"/>
    <cellStyle name="Comma 2 4 8 3" xfId="3423" xr:uid="{00000000-0005-0000-0000-00005F0D0000}"/>
    <cellStyle name="Comma 2 4 8 3 2" xfId="3424" xr:uid="{00000000-0005-0000-0000-0000600D0000}"/>
    <cellStyle name="Comma 2 4 8 3 2 2" xfId="3425" xr:uid="{00000000-0005-0000-0000-0000610D0000}"/>
    <cellStyle name="Comma 2 4 8 3 2 2 2" xfId="33741" xr:uid="{00000000-0005-0000-0000-0000CD830000}"/>
    <cellStyle name="Comma 2 4 8 3 2 3" xfId="33742" xr:uid="{00000000-0005-0000-0000-0000CE830000}"/>
    <cellStyle name="Comma 2 4 8 3 3" xfId="3426" xr:uid="{00000000-0005-0000-0000-0000620D0000}"/>
    <cellStyle name="Comma 2 4 8 3 3 2" xfId="33743" xr:uid="{00000000-0005-0000-0000-0000CF830000}"/>
    <cellStyle name="Comma 2 4 8 3 4" xfId="33744" xr:uid="{00000000-0005-0000-0000-0000D0830000}"/>
    <cellStyle name="Comma 2 4 8 3 5" xfId="56152" xr:uid="{00000000-0005-0000-0000-000058DB0000}"/>
    <cellStyle name="Comma 2 4 8 4" xfId="3427" xr:uid="{00000000-0005-0000-0000-0000630D0000}"/>
    <cellStyle name="Comma 2 4 8 4 2" xfId="3428" xr:uid="{00000000-0005-0000-0000-0000640D0000}"/>
    <cellStyle name="Comma 2 4 8 4 2 2" xfId="3429" xr:uid="{00000000-0005-0000-0000-0000650D0000}"/>
    <cellStyle name="Comma 2 4 8 4 2 2 2" xfId="33745" xr:uid="{00000000-0005-0000-0000-0000D1830000}"/>
    <cellStyle name="Comma 2 4 8 4 2 3" xfId="33746" xr:uid="{00000000-0005-0000-0000-0000D2830000}"/>
    <cellStyle name="Comma 2 4 8 4 3" xfId="3430" xr:uid="{00000000-0005-0000-0000-0000660D0000}"/>
    <cellStyle name="Comma 2 4 8 4 3 2" xfId="33747" xr:uid="{00000000-0005-0000-0000-0000D3830000}"/>
    <cellStyle name="Comma 2 4 8 4 4" xfId="33748" xr:uid="{00000000-0005-0000-0000-0000D4830000}"/>
    <cellStyle name="Comma 2 4 8 4 5" xfId="56153" xr:uid="{00000000-0005-0000-0000-000059DB0000}"/>
    <cellStyle name="Comma 2 4 8 5" xfId="3431" xr:uid="{00000000-0005-0000-0000-0000670D0000}"/>
    <cellStyle name="Comma 2 4 8 5 2" xfId="3432" xr:uid="{00000000-0005-0000-0000-0000680D0000}"/>
    <cellStyle name="Comma 2 4 8 5 2 2" xfId="3433" xr:uid="{00000000-0005-0000-0000-0000690D0000}"/>
    <cellStyle name="Comma 2 4 8 5 2 2 2" xfId="33749" xr:uid="{00000000-0005-0000-0000-0000D5830000}"/>
    <cellStyle name="Comma 2 4 8 5 2 3" xfId="33750" xr:uid="{00000000-0005-0000-0000-0000D6830000}"/>
    <cellStyle name="Comma 2 4 8 5 3" xfId="3434" xr:uid="{00000000-0005-0000-0000-00006A0D0000}"/>
    <cellStyle name="Comma 2 4 8 5 3 2" xfId="33751" xr:uid="{00000000-0005-0000-0000-0000D7830000}"/>
    <cellStyle name="Comma 2 4 8 5 4" xfId="33752" xr:uid="{00000000-0005-0000-0000-0000D8830000}"/>
    <cellStyle name="Comma 2 4 8 5 5" xfId="56154" xr:uid="{00000000-0005-0000-0000-00005ADB0000}"/>
    <cellStyle name="Comma 2 4 8 6" xfId="3435" xr:uid="{00000000-0005-0000-0000-00006B0D0000}"/>
    <cellStyle name="Comma 2 4 8 6 2" xfId="3436" xr:uid="{00000000-0005-0000-0000-00006C0D0000}"/>
    <cellStyle name="Comma 2 4 8 6 2 2" xfId="3437" xr:uid="{00000000-0005-0000-0000-00006D0D0000}"/>
    <cellStyle name="Comma 2 4 8 6 2 2 2" xfId="33753" xr:uid="{00000000-0005-0000-0000-0000D9830000}"/>
    <cellStyle name="Comma 2 4 8 6 2 3" xfId="33754" xr:uid="{00000000-0005-0000-0000-0000DA830000}"/>
    <cellStyle name="Comma 2 4 8 6 3" xfId="3438" xr:uid="{00000000-0005-0000-0000-00006E0D0000}"/>
    <cellStyle name="Comma 2 4 8 6 3 2" xfId="33755" xr:uid="{00000000-0005-0000-0000-0000DB830000}"/>
    <cellStyle name="Comma 2 4 8 6 4" xfId="33756" xr:uid="{00000000-0005-0000-0000-0000DC830000}"/>
    <cellStyle name="Comma 2 4 8 6 5" xfId="56155" xr:uid="{00000000-0005-0000-0000-00005BDB0000}"/>
    <cellStyle name="Comma 2 4 8 7" xfId="3439" xr:uid="{00000000-0005-0000-0000-00006F0D0000}"/>
    <cellStyle name="Comma 2 4 8 7 2" xfId="3440" xr:uid="{00000000-0005-0000-0000-0000700D0000}"/>
    <cellStyle name="Comma 2 4 8 7 2 2" xfId="3441" xr:uid="{00000000-0005-0000-0000-0000710D0000}"/>
    <cellStyle name="Comma 2 4 8 7 2 2 2" xfId="33757" xr:uid="{00000000-0005-0000-0000-0000DD830000}"/>
    <cellStyle name="Comma 2 4 8 7 2 3" xfId="33758" xr:uid="{00000000-0005-0000-0000-0000DE830000}"/>
    <cellStyle name="Comma 2 4 8 7 3" xfId="3442" xr:uid="{00000000-0005-0000-0000-0000720D0000}"/>
    <cellStyle name="Comma 2 4 8 7 3 2" xfId="33759" xr:uid="{00000000-0005-0000-0000-0000DF830000}"/>
    <cellStyle name="Comma 2 4 8 7 4" xfId="33760" xr:uid="{00000000-0005-0000-0000-0000E0830000}"/>
    <cellStyle name="Comma 2 4 8 7 5" xfId="56156" xr:uid="{00000000-0005-0000-0000-00005CDB0000}"/>
    <cellStyle name="Comma 2 4 8 8" xfId="3443" xr:uid="{00000000-0005-0000-0000-0000730D0000}"/>
    <cellStyle name="Comma 2 4 8 8 2" xfId="3444" xr:uid="{00000000-0005-0000-0000-0000740D0000}"/>
    <cellStyle name="Comma 2 4 8 8 2 2" xfId="3445" xr:uid="{00000000-0005-0000-0000-0000750D0000}"/>
    <cellStyle name="Comma 2 4 8 8 2 2 2" xfId="33761" xr:uid="{00000000-0005-0000-0000-0000E1830000}"/>
    <cellStyle name="Comma 2 4 8 8 2 3" xfId="33762" xr:uid="{00000000-0005-0000-0000-0000E2830000}"/>
    <cellStyle name="Comma 2 4 8 8 3" xfId="3446" xr:uid="{00000000-0005-0000-0000-0000760D0000}"/>
    <cellStyle name="Comma 2 4 8 8 3 2" xfId="33763" xr:uid="{00000000-0005-0000-0000-0000E3830000}"/>
    <cellStyle name="Comma 2 4 8 8 4" xfId="33764" xr:uid="{00000000-0005-0000-0000-0000E4830000}"/>
    <cellStyle name="Comma 2 4 8 8 5" xfId="56157" xr:uid="{00000000-0005-0000-0000-00005DDB0000}"/>
    <cellStyle name="Comma 2 4 8 9" xfId="3447" xr:uid="{00000000-0005-0000-0000-0000770D0000}"/>
    <cellStyle name="Comma 2 4 8 9 2" xfId="3448" xr:uid="{00000000-0005-0000-0000-0000780D0000}"/>
    <cellStyle name="Comma 2 4 8 9 2 2" xfId="3449" xr:uid="{00000000-0005-0000-0000-0000790D0000}"/>
    <cellStyle name="Comma 2 4 8 9 2 2 2" xfId="33765" xr:uid="{00000000-0005-0000-0000-0000E5830000}"/>
    <cellStyle name="Comma 2 4 8 9 2 3" xfId="33766" xr:uid="{00000000-0005-0000-0000-0000E6830000}"/>
    <cellStyle name="Comma 2 4 8 9 3" xfId="3450" xr:uid="{00000000-0005-0000-0000-00007A0D0000}"/>
    <cellStyle name="Comma 2 4 8 9 3 2" xfId="33767" xr:uid="{00000000-0005-0000-0000-0000E7830000}"/>
    <cellStyle name="Comma 2 4 8 9 4" xfId="33768" xr:uid="{00000000-0005-0000-0000-0000E8830000}"/>
    <cellStyle name="Comma 2 4 8 9 5" xfId="56158" xr:uid="{00000000-0005-0000-0000-00005EDB0000}"/>
    <cellStyle name="Comma 2 4 9" xfId="3451" xr:uid="{00000000-0005-0000-0000-00007B0D0000}"/>
    <cellStyle name="Comma 2 4 9 10" xfId="3452" xr:uid="{00000000-0005-0000-0000-00007C0D0000}"/>
    <cellStyle name="Comma 2 4 9 10 2" xfId="3453" xr:uid="{00000000-0005-0000-0000-00007D0D0000}"/>
    <cellStyle name="Comma 2 4 9 10 2 2" xfId="3454" xr:uid="{00000000-0005-0000-0000-00007E0D0000}"/>
    <cellStyle name="Comma 2 4 9 10 2 2 2" xfId="33769" xr:uid="{00000000-0005-0000-0000-0000E9830000}"/>
    <cellStyle name="Comma 2 4 9 10 2 3" xfId="33770" xr:uid="{00000000-0005-0000-0000-0000EA830000}"/>
    <cellStyle name="Comma 2 4 9 10 3" xfId="3455" xr:uid="{00000000-0005-0000-0000-00007F0D0000}"/>
    <cellStyle name="Comma 2 4 9 10 3 2" xfId="33771" xr:uid="{00000000-0005-0000-0000-0000EB830000}"/>
    <cellStyle name="Comma 2 4 9 10 4" xfId="33772" xr:uid="{00000000-0005-0000-0000-0000EC830000}"/>
    <cellStyle name="Comma 2 4 9 10 5" xfId="56159" xr:uid="{00000000-0005-0000-0000-00005FDB0000}"/>
    <cellStyle name="Comma 2 4 9 11" xfId="3456" xr:uid="{00000000-0005-0000-0000-0000800D0000}"/>
    <cellStyle name="Comma 2 4 9 11 2" xfId="3457" xr:uid="{00000000-0005-0000-0000-0000810D0000}"/>
    <cellStyle name="Comma 2 4 9 11 2 2" xfId="3458" xr:uid="{00000000-0005-0000-0000-0000820D0000}"/>
    <cellStyle name="Comma 2 4 9 11 2 2 2" xfId="33773" xr:uid="{00000000-0005-0000-0000-0000ED830000}"/>
    <cellStyle name="Comma 2 4 9 11 2 3" xfId="33774" xr:uid="{00000000-0005-0000-0000-0000EE830000}"/>
    <cellStyle name="Comma 2 4 9 11 3" xfId="3459" xr:uid="{00000000-0005-0000-0000-0000830D0000}"/>
    <cellStyle name="Comma 2 4 9 11 3 2" xfId="33775" xr:uid="{00000000-0005-0000-0000-0000EF830000}"/>
    <cellStyle name="Comma 2 4 9 11 4" xfId="33776" xr:uid="{00000000-0005-0000-0000-0000F0830000}"/>
    <cellStyle name="Comma 2 4 9 11 5" xfId="56160" xr:uid="{00000000-0005-0000-0000-000060DB0000}"/>
    <cellStyle name="Comma 2 4 9 12" xfId="3460" xr:uid="{00000000-0005-0000-0000-0000840D0000}"/>
    <cellStyle name="Comma 2 4 9 12 2" xfId="3461" xr:uid="{00000000-0005-0000-0000-0000850D0000}"/>
    <cellStyle name="Comma 2 4 9 12 2 2" xfId="33777" xr:uid="{00000000-0005-0000-0000-0000F1830000}"/>
    <cellStyle name="Comma 2 4 9 12 3" xfId="33778" xr:uid="{00000000-0005-0000-0000-0000F2830000}"/>
    <cellStyle name="Comma 2 4 9 13" xfId="3462" xr:uid="{00000000-0005-0000-0000-0000860D0000}"/>
    <cellStyle name="Comma 2 4 9 13 2" xfId="33779" xr:uid="{00000000-0005-0000-0000-0000F3830000}"/>
    <cellStyle name="Comma 2 4 9 14" xfId="33780" xr:uid="{00000000-0005-0000-0000-0000F4830000}"/>
    <cellStyle name="Comma 2 4 9 15" xfId="56161" xr:uid="{00000000-0005-0000-0000-000061DB0000}"/>
    <cellStyle name="Comma 2 4 9 2" xfId="3463" xr:uid="{00000000-0005-0000-0000-0000870D0000}"/>
    <cellStyle name="Comma 2 4 9 2 2" xfId="3464" xr:uid="{00000000-0005-0000-0000-0000880D0000}"/>
    <cellStyle name="Comma 2 4 9 2 2 2" xfId="3465" xr:uid="{00000000-0005-0000-0000-0000890D0000}"/>
    <cellStyle name="Comma 2 4 9 2 2 2 2" xfId="33781" xr:uid="{00000000-0005-0000-0000-0000F5830000}"/>
    <cellStyle name="Comma 2 4 9 2 2 3" xfId="33782" xr:uid="{00000000-0005-0000-0000-0000F6830000}"/>
    <cellStyle name="Comma 2 4 9 2 3" xfId="3466" xr:uid="{00000000-0005-0000-0000-00008A0D0000}"/>
    <cellStyle name="Comma 2 4 9 2 3 2" xfId="33783" xr:uid="{00000000-0005-0000-0000-0000F7830000}"/>
    <cellStyle name="Comma 2 4 9 2 4" xfId="33784" xr:uid="{00000000-0005-0000-0000-0000F8830000}"/>
    <cellStyle name="Comma 2 4 9 2 5" xfId="56162" xr:uid="{00000000-0005-0000-0000-000062DB0000}"/>
    <cellStyle name="Comma 2 4 9 3" xfId="3467" xr:uid="{00000000-0005-0000-0000-00008B0D0000}"/>
    <cellStyle name="Comma 2 4 9 3 2" xfId="3468" xr:uid="{00000000-0005-0000-0000-00008C0D0000}"/>
    <cellStyle name="Comma 2 4 9 3 2 2" xfId="3469" xr:uid="{00000000-0005-0000-0000-00008D0D0000}"/>
    <cellStyle name="Comma 2 4 9 3 2 2 2" xfId="33785" xr:uid="{00000000-0005-0000-0000-0000F9830000}"/>
    <cellStyle name="Comma 2 4 9 3 2 3" xfId="33786" xr:uid="{00000000-0005-0000-0000-0000FA830000}"/>
    <cellStyle name="Comma 2 4 9 3 3" xfId="3470" xr:uid="{00000000-0005-0000-0000-00008E0D0000}"/>
    <cellStyle name="Comma 2 4 9 3 3 2" xfId="33787" xr:uid="{00000000-0005-0000-0000-0000FB830000}"/>
    <cellStyle name="Comma 2 4 9 3 4" xfId="33788" xr:uid="{00000000-0005-0000-0000-0000FC830000}"/>
    <cellStyle name="Comma 2 4 9 3 5" xfId="56163" xr:uid="{00000000-0005-0000-0000-000063DB0000}"/>
    <cellStyle name="Comma 2 4 9 4" xfId="3471" xr:uid="{00000000-0005-0000-0000-00008F0D0000}"/>
    <cellStyle name="Comma 2 4 9 4 2" xfId="3472" xr:uid="{00000000-0005-0000-0000-0000900D0000}"/>
    <cellStyle name="Comma 2 4 9 4 2 2" xfId="3473" xr:uid="{00000000-0005-0000-0000-0000910D0000}"/>
    <cellStyle name="Comma 2 4 9 4 2 2 2" xfId="33789" xr:uid="{00000000-0005-0000-0000-0000FD830000}"/>
    <cellStyle name="Comma 2 4 9 4 2 3" xfId="33790" xr:uid="{00000000-0005-0000-0000-0000FE830000}"/>
    <cellStyle name="Comma 2 4 9 4 3" xfId="3474" xr:uid="{00000000-0005-0000-0000-0000920D0000}"/>
    <cellStyle name="Comma 2 4 9 4 3 2" xfId="33791" xr:uid="{00000000-0005-0000-0000-0000FF830000}"/>
    <cellStyle name="Comma 2 4 9 4 4" xfId="33792" xr:uid="{00000000-0005-0000-0000-000000840000}"/>
    <cellStyle name="Comma 2 4 9 4 5" xfId="56164" xr:uid="{00000000-0005-0000-0000-000064DB0000}"/>
    <cellStyle name="Comma 2 4 9 5" xfId="3475" xr:uid="{00000000-0005-0000-0000-0000930D0000}"/>
    <cellStyle name="Comma 2 4 9 5 2" xfId="3476" xr:uid="{00000000-0005-0000-0000-0000940D0000}"/>
    <cellStyle name="Comma 2 4 9 5 2 2" xfId="3477" xr:uid="{00000000-0005-0000-0000-0000950D0000}"/>
    <cellStyle name="Comma 2 4 9 5 2 2 2" xfId="33793" xr:uid="{00000000-0005-0000-0000-000001840000}"/>
    <cellStyle name="Comma 2 4 9 5 2 3" xfId="33794" xr:uid="{00000000-0005-0000-0000-000002840000}"/>
    <cellStyle name="Comma 2 4 9 5 3" xfId="3478" xr:uid="{00000000-0005-0000-0000-0000960D0000}"/>
    <cellStyle name="Comma 2 4 9 5 3 2" xfId="33795" xr:uid="{00000000-0005-0000-0000-000003840000}"/>
    <cellStyle name="Comma 2 4 9 5 4" xfId="33796" xr:uid="{00000000-0005-0000-0000-000004840000}"/>
    <cellStyle name="Comma 2 4 9 5 5" xfId="56165" xr:uid="{00000000-0005-0000-0000-000065DB0000}"/>
    <cellStyle name="Comma 2 4 9 6" xfId="3479" xr:uid="{00000000-0005-0000-0000-0000970D0000}"/>
    <cellStyle name="Comma 2 4 9 6 2" xfId="3480" xr:uid="{00000000-0005-0000-0000-0000980D0000}"/>
    <cellStyle name="Comma 2 4 9 6 2 2" xfId="3481" xr:uid="{00000000-0005-0000-0000-0000990D0000}"/>
    <cellStyle name="Comma 2 4 9 6 2 2 2" xfId="33797" xr:uid="{00000000-0005-0000-0000-000005840000}"/>
    <cellStyle name="Comma 2 4 9 6 2 3" xfId="33798" xr:uid="{00000000-0005-0000-0000-000006840000}"/>
    <cellStyle name="Comma 2 4 9 6 3" xfId="3482" xr:uid="{00000000-0005-0000-0000-00009A0D0000}"/>
    <cellStyle name="Comma 2 4 9 6 3 2" xfId="33799" xr:uid="{00000000-0005-0000-0000-000007840000}"/>
    <cellStyle name="Comma 2 4 9 6 4" xfId="33800" xr:uid="{00000000-0005-0000-0000-000008840000}"/>
    <cellStyle name="Comma 2 4 9 6 5" xfId="56166" xr:uid="{00000000-0005-0000-0000-000066DB0000}"/>
    <cellStyle name="Comma 2 4 9 7" xfId="3483" xr:uid="{00000000-0005-0000-0000-00009B0D0000}"/>
    <cellStyle name="Comma 2 4 9 7 2" xfId="3484" xr:uid="{00000000-0005-0000-0000-00009C0D0000}"/>
    <cellStyle name="Comma 2 4 9 7 2 2" xfId="3485" xr:uid="{00000000-0005-0000-0000-00009D0D0000}"/>
    <cellStyle name="Comma 2 4 9 7 2 2 2" xfId="33801" xr:uid="{00000000-0005-0000-0000-000009840000}"/>
    <cellStyle name="Comma 2 4 9 7 2 3" xfId="33802" xr:uid="{00000000-0005-0000-0000-00000A840000}"/>
    <cellStyle name="Comma 2 4 9 7 3" xfId="3486" xr:uid="{00000000-0005-0000-0000-00009E0D0000}"/>
    <cellStyle name="Comma 2 4 9 7 3 2" xfId="33803" xr:uid="{00000000-0005-0000-0000-00000B840000}"/>
    <cellStyle name="Comma 2 4 9 7 4" xfId="33804" xr:uid="{00000000-0005-0000-0000-00000C840000}"/>
    <cellStyle name="Comma 2 4 9 7 5" xfId="56167" xr:uid="{00000000-0005-0000-0000-000067DB0000}"/>
    <cellStyle name="Comma 2 4 9 8" xfId="3487" xr:uid="{00000000-0005-0000-0000-00009F0D0000}"/>
    <cellStyle name="Comma 2 4 9 8 2" xfId="3488" xr:uid="{00000000-0005-0000-0000-0000A00D0000}"/>
    <cellStyle name="Comma 2 4 9 8 2 2" xfId="3489" xr:uid="{00000000-0005-0000-0000-0000A10D0000}"/>
    <cellStyle name="Comma 2 4 9 8 2 2 2" xfId="33805" xr:uid="{00000000-0005-0000-0000-00000D840000}"/>
    <cellStyle name="Comma 2 4 9 8 2 3" xfId="33806" xr:uid="{00000000-0005-0000-0000-00000E840000}"/>
    <cellStyle name="Comma 2 4 9 8 3" xfId="3490" xr:uid="{00000000-0005-0000-0000-0000A20D0000}"/>
    <cellStyle name="Comma 2 4 9 8 3 2" xfId="33807" xr:uid="{00000000-0005-0000-0000-00000F840000}"/>
    <cellStyle name="Comma 2 4 9 8 4" xfId="33808" xr:uid="{00000000-0005-0000-0000-000010840000}"/>
    <cellStyle name="Comma 2 4 9 8 5" xfId="56168" xr:uid="{00000000-0005-0000-0000-000068DB0000}"/>
    <cellStyle name="Comma 2 4 9 9" xfId="3491" xr:uid="{00000000-0005-0000-0000-0000A30D0000}"/>
    <cellStyle name="Comma 2 4 9 9 2" xfId="3492" xr:uid="{00000000-0005-0000-0000-0000A40D0000}"/>
    <cellStyle name="Comma 2 4 9 9 2 2" xfId="3493" xr:uid="{00000000-0005-0000-0000-0000A50D0000}"/>
    <cellStyle name="Comma 2 4 9 9 2 2 2" xfId="33809" xr:uid="{00000000-0005-0000-0000-000011840000}"/>
    <cellStyle name="Comma 2 4 9 9 2 3" xfId="33810" xr:uid="{00000000-0005-0000-0000-000012840000}"/>
    <cellStyle name="Comma 2 4 9 9 3" xfId="3494" xr:uid="{00000000-0005-0000-0000-0000A60D0000}"/>
    <cellStyle name="Comma 2 4 9 9 3 2" xfId="33811" xr:uid="{00000000-0005-0000-0000-000013840000}"/>
    <cellStyle name="Comma 2 4 9 9 4" xfId="33812" xr:uid="{00000000-0005-0000-0000-000014840000}"/>
    <cellStyle name="Comma 2 4 9 9 5" xfId="56169" xr:uid="{00000000-0005-0000-0000-000069DB0000}"/>
    <cellStyle name="Comma 2 5" xfId="3495" xr:uid="{00000000-0005-0000-0000-0000A70D0000}"/>
    <cellStyle name="Comma 2 5 2" xfId="3496" xr:uid="{00000000-0005-0000-0000-0000A80D0000}"/>
    <cellStyle name="Comma 2 5 2 2" xfId="3497" xr:uid="{00000000-0005-0000-0000-0000A90D0000}"/>
    <cellStyle name="Comma 2 5 2 2 2" xfId="3498" xr:uid="{00000000-0005-0000-0000-0000AA0D0000}"/>
    <cellStyle name="Comma 2 5 2 3" xfId="3499" xr:uid="{00000000-0005-0000-0000-0000AB0D0000}"/>
    <cellStyle name="Comma 2 5 3" xfId="3500" xr:uid="{00000000-0005-0000-0000-0000AC0D0000}"/>
    <cellStyle name="Comma 2 5 3 2" xfId="3501" xr:uid="{00000000-0005-0000-0000-0000AD0D0000}"/>
    <cellStyle name="Comma 2 5 3 2 2" xfId="3502" xr:uid="{00000000-0005-0000-0000-0000AE0D0000}"/>
    <cellStyle name="Comma 2 5 3 2 3" xfId="3503" xr:uid="{00000000-0005-0000-0000-0000AF0D0000}"/>
    <cellStyle name="Comma 2 5 3 2 3 10" xfId="56170" xr:uid="{00000000-0005-0000-0000-00006ADB0000}"/>
    <cellStyle name="Comma 2 5 3 2 3 2" xfId="3504" xr:uid="{00000000-0005-0000-0000-0000B00D0000}"/>
    <cellStyle name="Comma 2 5 3 2 3 2 2" xfId="3505" xr:uid="{00000000-0005-0000-0000-0000B10D0000}"/>
    <cellStyle name="Comma 2 5 3 2 3 2 2 2" xfId="3506" xr:uid="{00000000-0005-0000-0000-0000B20D0000}"/>
    <cellStyle name="Comma 2 5 3 2 3 2 2 2 2" xfId="3507" xr:uid="{00000000-0005-0000-0000-0000B30D0000}"/>
    <cellStyle name="Comma 2 5 3 2 3 2 2 2 2 2" xfId="33813" xr:uid="{00000000-0005-0000-0000-000015840000}"/>
    <cellStyle name="Comma 2 5 3 2 3 2 2 2 3" xfId="33814" xr:uid="{00000000-0005-0000-0000-000016840000}"/>
    <cellStyle name="Comma 2 5 3 2 3 2 2 3" xfId="3508" xr:uid="{00000000-0005-0000-0000-0000B40D0000}"/>
    <cellStyle name="Comma 2 5 3 2 3 2 2 3 2" xfId="33815" xr:uid="{00000000-0005-0000-0000-000017840000}"/>
    <cellStyle name="Comma 2 5 3 2 3 2 2 4" xfId="33816" xr:uid="{00000000-0005-0000-0000-000018840000}"/>
    <cellStyle name="Comma 2 5 3 2 3 2 3" xfId="3509" xr:uid="{00000000-0005-0000-0000-0000B50D0000}"/>
    <cellStyle name="Comma 2 5 3 2 3 2 3 2" xfId="3510" xr:uid="{00000000-0005-0000-0000-0000B60D0000}"/>
    <cellStyle name="Comma 2 5 3 2 3 2 3 2 2" xfId="33817" xr:uid="{00000000-0005-0000-0000-000019840000}"/>
    <cellStyle name="Comma 2 5 3 2 3 2 3 3" xfId="33818" xr:uid="{00000000-0005-0000-0000-00001A840000}"/>
    <cellStyle name="Comma 2 5 3 2 3 2 4" xfId="3511" xr:uid="{00000000-0005-0000-0000-0000B70D0000}"/>
    <cellStyle name="Comma 2 5 3 2 3 2 4 2" xfId="33819" xr:uid="{00000000-0005-0000-0000-00001B840000}"/>
    <cellStyle name="Comma 2 5 3 2 3 2 5" xfId="33820" xr:uid="{00000000-0005-0000-0000-00001C840000}"/>
    <cellStyle name="Comma 2 5 3 2 3 3" xfId="3512" xr:uid="{00000000-0005-0000-0000-0000B80D0000}"/>
    <cellStyle name="Comma 2 5 3 2 3 3 2" xfId="3513" xr:uid="{00000000-0005-0000-0000-0000B90D0000}"/>
    <cellStyle name="Comma 2 5 3 2 3 3 2 2" xfId="3514" xr:uid="{00000000-0005-0000-0000-0000BA0D0000}"/>
    <cellStyle name="Comma 2 5 3 2 3 3 2 2 2" xfId="33821" xr:uid="{00000000-0005-0000-0000-00001D840000}"/>
    <cellStyle name="Comma 2 5 3 2 3 3 2 3" xfId="33822" xr:uid="{00000000-0005-0000-0000-00001E840000}"/>
    <cellStyle name="Comma 2 5 3 2 3 3 3" xfId="3515" xr:uid="{00000000-0005-0000-0000-0000BB0D0000}"/>
    <cellStyle name="Comma 2 5 3 2 3 3 3 2" xfId="33823" xr:uid="{00000000-0005-0000-0000-00001F840000}"/>
    <cellStyle name="Comma 2 5 3 2 3 3 4" xfId="33824" xr:uid="{00000000-0005-0000-0000-000020840000}"/>
    <cellStyle name="Comma 2 5 3 2 3 4" xfId="3516" xr:uid="{00000000-0005-0000-0000-0000BC0D0000}"/>
    <cellStyle name="Comma 2 5 3 2 3 4 2" xfId="3517" xr:uid="{00000000-0005-0000-0000-0000BD0D0000}"/>
    <cellStyle name="Comma 2 5 3 2 3 4 2 2" xfId="3518" xr:uid="{00000000-0005-0000-0000-0000BE0D0000}"/>
    <cellStyle name="Comma 2 5 3 2 3 4 2 2 2" xfId="33825" xr:uid="{00000000-0005-0000-0000-000021840000}"/>
    <cellStyle name="Comma 2 5 3 2 3 4 2 3" xfId="33826" xr:uid="{00000000-0005-0000-0000-000022840000}"/>
    <cellStyle name="Comma 2 5 3 2 3 4 3" xfId="3519" xr:uid="{00000000-0005-0000-0000-0000BF0D0000}"/>
    <cellStyle name="Comma 2 5 3 2 3 4 3 2" xfId="33827" xr:uid="{00000000-0005-0000-0000-000023840000}"/>
    <cellStyle name="Comma 2 5 3 2 3 4 4" xfId="33828" xr:uid="{00000000-0005-0000-0000-000024840000}"/>
    <cellStyle name="Comma 2 5 3 2 3 5" xfId="3520" xr:uid="{00000000-0005-0000-0000-0000C00D0000}"/>
    <cellStyle name="Comma 2 5 3 2 3 5 2" xfId="3521" xr:uid="{00000000-0005-0000-0000-0000C10D0000}"/>
    <cellStyle name="Comma 2 5 3 2 3 5 2 2" xfId="33829" xr:uid="{00000000-0005-0000-0000-000025840000}"/>
    <cellStyle name="Comma 2 5 3 2 3 5 3" xfId="33830" xr:uid="{00000000-0005-0000-0000-000026840000}"/>
    <cellStyle name="Comma 2 5 3 2 3 6" xfId="3522" xr:uid="{00000000-0005-0000-0000-0000C20D0000}"/>
    <cellStyle name="Comma 2 5 3 2 3 6 2" xfId="33831" xr:uid="{00000000-0005-0000-0000-000027840000}"/>
    <cellStyle name="Comma 2 5 3 2 3 7" xfId="3523" xr:uid="{00000000-0005-0000-0000-0000C30D0000}"/>
    <cellStyle name="Comma 2 5 3 2 3 7 2" xfId="56171" xr:uid="{00000000-0005-0000-0000-00006BDB0000}"/>
    <cellStyle name="Comma 2 5 3 2 3 8" xfId="3524" xr:uid="{00000000-0005-0000-0000-0000C40D0000}"/>
    <cellStyle name="Comma 2 5 3 2 3 8 2" xfId="56172" xr:uid="{00000000-0005-0000-0000-00006CDB0000}"/>
    <cellStyle name="Comma 2 5 3 2 3 9" xfId="54856" xr:uid="{00000000-0005-0000-0000-000048D60000}"/>
    <cellStyle name="Comma 2 5 3 2 3 9 2" xfId="56173" xr:uid="{00000000-0005-0000-0000-00006DDB0000}"/>
    <cellStyle name="Comma 2 5 3 2 4" xfId="56174" xr:uid="{00000000-0005-0000-0000-00006EDB0000}"/>
    <cellStyle name="Comma 2 5 3 3" xfId="3525" xr:uid="{00000000-0005-0000-0000-0000C50D0000}"/>
    <cellStyle name="Comma 2 5 3 3 2" xfId="3526" xr:uid="{00000000-0005-0000-0000-0000C60D0000}"/>
    <cellStyle name="Comma 2 5 3 3 3" xfId="56175" xr:uid="{00000000-0005-0000-0000-00006FDB0000}"/>
    <cellStyle name="Comma 2 5 3 4" xfId="3527" xr:uid="{00000000-0005-0000-0000-0000C70D0000}"/>
    <cellStyle name="Comma 2 5 3 4 2" xfId="33832" xr:uid="{00000000-0005-0000-0000-000028840000}"/>
    <cellStyle name="Comma 2 5 3 4 3" xfId="56176" xr:uid="{00000000-0005-0000-0000-000070DB0000}"/>
    <cellStyle name="Comma 2 5 3 5" xfId="3528" xr:uid="{00000000-0005-0000-0000-0000C80D0000}"/>
    <cellStyle name="Comma 2 5 3 5 10" xfId="33833" xr:uid="{00000000-0005-0000-0000-000029840000}"/>
    <cellStyle name="Comma 2 5 3 5 11" xfId="56177" xr:uid="{00000000-0005-0000-0000-000071DB0000}"/>
    <cellStyle name="Comma 2 5 3 5 2" xfId="3529" xr:uid="{00000000-0005-0000-0000-0000C90D0000}"/>
    <cellStyle name="Comma 2 5 3 5 2 2" xfId="3530" xr:uid="{00000000-0005-0000-0000-0000CA0D0000}"/>
    <cellStyle name="Comma 2 5 3 5 2 2 2" xfId="3531" xr:uid="{00000000-0005-0000-0000-0000CB0D0000}"/>
    <cellStyle name="Comma 2 5 3 5 2 2 2 2" xfId="3532" xr:uid="{00000000-0005-0000-0000-0000CC0D0000}"/>
    <cellStyle name="Comma 2 5 3 5 2 2 2 2 2" xfId="3533" xr:uid="{00000000-0005-0000-0000-0000CD0D0000}"/>
    <cellStyle name="Comma 2 5 3 5 2 2 2 2 2 2" xfId="33834" xr:uid="{00000000-0005-0000-0000-00002A840000}"/>
    <cellStyle name="Comma 2 5 3 5 2 2 2 2 3" xfId="33835" xr:uid="{00000000-0005-0000-0000-00002B840000}"/>
    <cellStyle name="Comma 2 5 3 5 2 2 2 3" xfId="3534" xr:uid="{00000000-0005-0000-0000-0000CE0D0000}"/>
    <cellStyle name="Comma 2 5 3 5 2 2 2 3 2" xfId="33836" xr:uid="{00000000-0005-0000-0000-00002C840000}"/>
    <cellStyle name="Comma 2 5 3 5 2 2 2 4" xfId="33837" xr:uid="{00000000-0005-0000-0000-00002D840000}"/>
    <cellStyle name="Comma 2 5 3 5 2 2 3" xfId="3535" xr:uid="{00000000-0005-0000-0000-0000CF0D0000}"/>
    <cellStyle name="Comma 2 5 3 5 2 2 3 2" xfId="3536" xr:uid="{00000000-0005-0000-0000-0000D00D0000}"/>
    <cellStyle name="Comma 2 5 3 5 2 2 3 2 2" xfId="33838" xr:uid="{00000000-0005-0000-0000-00002E840000}"/>
    <cellStyle name="Comma 2 5 3 5 2 2 3 3" xfId="33839" xr:uid="{00000000-0005-0000-0000-00002F840000}"/>
    <cellStyle name="Comma 2 5 3 5 2 2 4" xfId="3537" xr:uid="{00000000-0005-0000-0000-0000D10D0000}"/>
    <cellStyle name="Comma 2 5 3 5 2 2 4 2" xfId="33840" xr:uid="{00000000-0005-0000-0000-000030840000}"/>
    <cellStyle name="Comma 2 5 3 5 2 2 5" xfId="33841" xr:uid="{00000000-0005-0000-0000-000031840000}"/>
    <cellStyle name="Comma 2 5 3 5 2 3" xfId="3538" xr:uid="{00000000-0005-0000-0000-0000D20D0000}"/>
    <cellStyle name="Comma 2 5 3 5 2 3 2" xfId="3539" xr:uid="{00000000-0005-0000-0000-0000D30D0000}"/>
    <cellStyle name="Comma 2 5 3 5 2 3 2 2" xfId="3540" xr:uid="{00000000-0005-0000-0000-0000D40D0000}"/>
    <cellStyle name="Comma 2 5 3 5 2 3 2 2 2" xfId="33842" xr:uid="{00000000-0005-0000-0000-000032840000}"/>
    <cellStyle name="Comma 2 5 3 5 2 3 2 3" xfId="33843" xr:uid="{00000000-0005-0000-0000-000033840000}"/>
    <cellStyle name="Comma 2 5 3 5 2 3 3" xfId="3541" xr:uid="{00000000-0005-0000-0000-0000D50D0000}"/>
    <cellStyle name="Comma 2 5 3 5 2 3 3 2" xfId="33844" xr:uid="{00000000-0005-0000-0000-000034840000}"/>
    <cellStyle name="Comma 2 5 3 5 2 3 4" xfId="33845" xr:uid="{00000000-0005-0000-0000-000035840000}"/>
    <cellStyle name="Comma 2 5 3 5 2 4" xfId="3542" xr:uid="{00000000-0005-0000-0000-0000D60D0000}"/>
    <cellStyle name="Comma 2 5 3 5 2 4 2" xfId="3543" xr:uid="{00000000-0005-0000-0000-0000D70D0000}"/>
    <cellStyle name="Comma 2 5 3 5 2 4 2 2" xfId="3544" xr:uid="{00000000-0005-0000-0000-0000D80D0000}"/>
    <cellStyle name="Comma 2 5 3 5 2 4 2 2 2" xfId="33846" xr:uid="{00000000-0005-0000-0000-000036840000}"/>
    <cellStyle name="Comma 2 5 3 5 2 4 2 3" xfId="33847" xr:uid="{00000000-0005-0000-0000-000037840000}"/>
    <cellStyle name="Comma 2 5 3 5 2 4 3" xfId="3545" xr:uid="{00000000-0005-0000-0000-0000D90D0000}"/>
    <cellStyle name="Comma 2 5 3 5 2 4 3 2" xfId="33848" xr:uid="{00000000-0005-0000-0000-000038840000}"/>
    <cellStyle name="Comma 2 5 3 5 2 4 4" xfId="33849" xr:uid="{00000000-0005-0000-0000-000039840000}"/>
    <cellStyle name="Comma 2 5 3 5 2 5" xfId="3546" xr:uid="{00000000-0005-0000-0000-0000DA0D0000}"/>
    <cellStyle name="Comma 2 5 3 5 2 5 2" xfId="3547" xr:uid="{00000000-0005-0000-0000-0000DB0D0000}"/>
    <cellStyle name="Comma 2 5 3 5 2 5 2 2" xfId="33850" xr:uid="{00000000-0005-0000-0000-00003A840000}"/>
    <cellStyle name="Comma 2 5 3 5 2 5 3" xfId="33851" xr:uid="{00000000-0005-0000-0000-00003B840000}"/>
    <cellStyle name="Comma 2 5 3 5 2 6" xfId="3548" xr:uid="{00000000-0005-0000-0000-0000DC0D0000}"/>
    <cellStyle name="Comma 2 5 3 5 2 6 2" xfId="33852" xr:uid="{00000000-0005-0000-0000-00003C840000}"/>
    <cellStyle name="Comma 2 5 3 5 2 7" xfId="3549" xr:uid="{00000000-0005-0000-0000-0000DD0D0000}"/>
    <cellStyle name="Comma 2 5 3 5 2 7 2" xfId="56178" xr:uid="{00000000-0005-0000-0000-000072DB0000}"/>
    <cellStyle name="Comma 2 5 3 5 2 8" xfId="3550" xr:uid="{00000000-0005-0000-0000-0000DE0D0000}"/>
    <cellStyle name="Comma 2 5 3 5 2 8 2" xfId="56179" xr:uid="{00000000-0005-0000-0000-000073DB0000}"/>
    <cellStyle name="Comma 2 5 3 5 2 9" xfId="56180" xr:uid="{00000000-0005-0000-0000-000074DB0000}"/>
    <cellStyle name="Comma 2 5 3 5 3" xfId="3551" xr:uid="{00000000-0005-0000-0000-0000DF0D0000}"/>
    <cellStyle name="Comma 2 5 3 5 3 2" xfId="3552" xr:uid="{00000000-0005-0000-0000-0000E00D0000}"/>
    <cellStyle name="Comma 2 5 3 5 3 2 2" xfId="3553" xr:uid="{00000000-0005-0000-0000-0000E10D0000}"/>
    <cellStyle name="Comma 2 5 3 5 3 2 2 2" xfId="3554" xr:uid="{00000000-0005-0000-0000-0000E20D0000}"/>
    <cellStyle name="Comma 2 5 3 5 3 2 2 2 2" xfId="33853" xr:uid="{00000000-0005-0000-0000-00003D840000}"/>
    <cellStyle name="Comma 2 5 3 5 3 2 2 3" xfId="33854" xr:uid="{00000000-0005-0000-0000-00003E840000}"/>
    <cellStyle name="Comma 2 5 3 5 3 2 3" xfId="3555" xr:uid="{00000000-0005-0000-0000-0000E30D0000}"/>
    <cellStyle name="Comma 2 5 3 5 3 2 3 2" xfId="33855" xr:uid="{00000000-0005-0000-0000-00003F840000}"/>
    <cellStyle name="Comma 2 5 3 5 3 2 4" xfId="33856" xr:uid="{00000000-0005-0000-0000-000040840000}"/>
    <cellStyle name="Comma 2 5 3 5 3 3" xfId="3556" xr:uid="{00000000-0005-0000-0000-0000E40D0000}"/>
    <cellStyle name="Comma 2 5 3 5 3 3 2" xfId="3557" xr:uid="{00000000-0005-0000-0000-0000E50D0000}"/>
    <cellStyle name="Comma 2 5 3 5 3 3 2 2" xfId="33857" xr:uid="{00000000-0005-0000-0000-000041840000}"/>
    <cellStyle name="Comma 2 5 3 5 3 3 3" xfId="33858" xr:uid="{00000000-0005-0000-0000-000042840000}"/>
    <cellStyle name="Comma 2 5 3 5 3 4" xfId="3558" xr:uid="{00000000-0005-0000-0000-0000E60D0000}"/>
    <cellStyle name="Comma 2 5 3 5 3 4 2" xfId="33859" xr:uid="{00000000-0005-0000-0000-000043840000}"/>
    <cellStyle name="Comma 2 5 3 5 3 5" xfId="33860" xr:uid="{00000000-0005-0000-0000-000044840000}"/>
    <cellStyle name="Comma 2 5 3 5 4" xfId="3559" xr:uid="{00000000-0005-0000-0000-0000E70D0000}"/>
    <cellStyle name="Comma 2 5 3 5 4 2" xfId="3560" xr:uid="{00000000-0005-0000-0000-0000E80D0000}"/>
    <cellStyle name="Comma 2 5 3 5 4 2 2" xfId="3561" xr:uid="{00000000-0005-0000-0000-0000E90D0000}"/>
    <cellStyle name="Comma 2 5 3 5 4 2 2 2" xfId="33861" xr:uid="{00000000-0005-0000-0000-000045840000}"/>
    <cellStyle name="Comma 2 5 3 5 4 2 3" xfId="33862" xr:uid="{00000000-0005-0000-0000-000046840000}"/>
    <cellStyle name="Comma 2 5 3 5 4 3" xfId="3562" xr:uid="{00000000-0005-0000-0000-0000EA0D0000}"/>
    <cellStyle name="Comma 2 5 3 5 4 3 2" xfId="33863" xr:uid="{00000000-0005-0000-0000-000047840000}"/>
    <cellStyle name="Comma 2 5 3 5 4 4" xfId="33864" xr:uid="{00000000-0005-0000-0000-000048840000}"/>
    <cellStyle name="Comma 2 5 3 5 5" xfId="3563" xr:uid="{00000000-0005-0000-0000-0000EB0D0000}"/>
    <cellStyle name="Comma 2 5 3 5 5 2" xfId="3564" xr:uid="{00000000-0005-0000-0000-0000EC0D0000}"/>
    <cellStyle name="Comma 2 5 3 5 5 2 2" xfId="3565" xr:uid="{00000000-0005-0000-0000-0000ED0D0000}"/>
    <cellStyle name="Comma 2 5 3 5 5 2 2 2" xfId="33865" xr:uid="{00000000-0005-0000-0000-000049840000}"/>
    <cellStyle name="Comma 2 5 3 5 5 2 3" xfId="33866" xr:uid="{00000000-0005-0000-0000-00004A840000}"/>
    <cellStyle name="Comma 2 5 3 5 5 3" xfId="3566" xr:uid="{00000000-0005-0000-0000-0000EE0D0000}"/>
    <cellStyle name="Comma 2 5 3 5 5 3 2" xfId="33867" xr:uid="{00000000-0005-0000-0000-00004B840000}"/>
    <cellStyle name="Comma 2 5 3 5 5 4" xfId="33868" xr:uid="{00000000-0005-0000-0000-00004C840000}"/>
    <cellStyle name="Comma 2 5 3 5 6" xfId="3567" xr:uid="{00000000-0005-0000-0000-0000EF0D0000}"/>
    <cellStyle name="Comma 2 5 3 5 6 2" xfId="3568" xr:uid="{00000000-0005-0000-0000-0000F00D0000}"/>
    <cellStyle name="Comma 2 5 3 5 6 2 2" xfId="33869" xr:uid="{00000000-0005-0000-0000-00004D840000}"/>
    <cellStyle name="Comma 2 5 3 5 6 3" xfId="33870" xr:uid="{00000000-0005-0000-0000-00004E840000}"/>
    <cellStyle name="Comma 2 5 3 5 7" xfId="3569" xr:uid="{00000000-0005-0000-0000-0000F10D0000}"/>
    <cellStyle name="Comma 2 5 3 5 7 2" xfId="33871" xr:uid="{00000000-0005-0000-0000-00004F840000}"/>
    <cellStyle name="Comma 2 5 3 5 8" xfId="3570" xr:uid="{00000000-0005-0000-0000-0000F20D0000}"/>
    <cellStyle name="Comma 2 5 3 5 8 2" xfId="33872" xr:uid="{00000000-0005-0000-0000-000050840000}"/>
    <cellStyle name="Comma 2 5 3 5 9" xfId="3571" xr:uid="{00000000-0005-0000-0000-0000F30D0000}"/>
    <cellStyle name="Comma 2 5 3 5 9 2" xfId="33873" xr:uid="{00000000-0005-0000-0000-000051840000}"/>
    <cellStyle name="Comma 2 5 3 6" xfId="3572" xr:uid="{00000000-0005-0000-0000-0000F40D0000}"/>
    <cellStyle name="Comma 2 5 3 7" xfId="56181" xr:uid="{00000000-0005-0000-0000-000075DB0000}"/>
    <cellStyle name="Comma 2 5 4" xfId="3573" xr:uid="{00000000-0005-0000-0000-0000F50D0000}"/>
    <cellStyle name="Comma 2 5 4 2" xfId="33874" xr:uid="{00000000-0005-0000-0000-000052840000}"/>
    <cellStyle name="Comma 2 5 5" xfId="3574" xr:uid="{00000000-0005-0000-0000-0000F60D0000}"/>
    <cellStyle name="Comma 2 5 5 2" xfId="3575" xr:uid="{00000000-0005-0000-0000-0000F70D0000}"/>
    <cellStyle name="Comma 2 5 5 2 2" xfId="3576" xr:uid="{00000000-0005-0000-0000-0000F80D0000}"/>
    <cellStyle name="Comma 2 5 5 2 2 2" xfId="3577" xr:uid="{00000000-0005-0000-0000-0000F90D0000}"/>
    <cellStyle name="Comma 2 5 5 2 2 2 2" xfId="3578" xr:uid="{00000000-0005-0000-0000-0000FA0D0000}"/>
    <cellStyle name="Comma 2 5 5 2 2 2 2 2" xfId="33875" xr:uid="{00000000-0005-0000-0000-000053840000}"/>
    <cellStyle name="Comma 2 5 5 2 2 2 3" xfId="33876" xr:uid="{00000000-0005-0000-0000-000054840000}"/>
    <cellStyle name="Comma 2 5 5 2 2 3" xfId="3579" xr:uid="{00000000-0005-0000-0000-0000FB0D0000}"/>
    <cellStyle name="Comma 2 5 5 2 2 3 2" xfId="33877" xr:uid="{00000000-0005-0000-0000-000055840000}"/>
    <cellStyle name="Comma 2 5 5 2 2 4" xfId="33878" xr:uid="{00000000-0005-0000-0000-000056840000}"/>
    <cellStyle name="Comma 2 5 5 2 3" xfId="3580" xr:uid="{00000000-0005-0000-0000-0000FC0D0000}"/>
    <cellStyle name="Comma 2 5 5 2 3 2" xfId="3581" xr:uid="{00000000-0005-0000-0000-0000FD0D0000}"/>
    <cellStyle name="Comma 2 5 5 2 3 2 2" xfId="33879" xr:uid="{00000000-0005-0000-0000-000057840000}"/>
    <cellStyle name="Comma 2 5 5 2 3 3" xfId="33880" xr:uid="{00000000-0005-0000-0000-000058840000}"/>
    <cellStyle name="Comma 2 5 5 2 4" xfId="3582" xr:uid="{00000000-0005-0000-0000-0000FE0D0000}"/>
    <cellStyle name="Comma 2 5 5 2 4 2" xfId="33881" xr:uid="{00000000-0005-0000-0000-000059840000}"/>
    <cellStyle name="Comma 2 5 5 2 5" xfId="33882" xr:uid="{00000000-0005-0000-0000-00005A840000}"/>
    <cellStyle name="Comma 2 5 5 3" xfId="3583" xr:uid="{00000000-0005-0000-0000-0000FF0D0000}"/>
    <cellStyle name="Comma 2 5 5 3 2" xfId="3584" xr:uid="{00000000-0005-0000-0000-0000000E0000}"/>
    <cellStyle name="Comma 2 5 5 3 2 2" xfId="3585" xr:uid="{00000000-0005-0000-0000-0000010E0000}"/>
    <cellStyle name="Comma 2 5 5 3 2 2 2" xfId="33883" xr:uid="{00000000-0005-0000-0000-00005B840000}"/>
    <cellStyle name="Comma 2 5 5 3 2 3" xfId="33884" xr:uid="{00000000-0005-0000-0000-00005C840000}"/>
    <cellStyle name="Comma 2 5 5 3 3" xfId="3586" xr:uid="{00000000-0005-0000-0000-0000020E0000}"/>
    <cellStyle name="Comma 2 5 5 3 3 2" xfId="33885" xr:uid="{00000000-0005-0000-0000-00005D840000}"/>
    <cellStyle name="Comma 2 5 5 3 4" xfId="33886" xr:uid="{00000000-0005-0000-0000-00005E840000}"/>
    <cellStyle name="Comma 2 5 5 4" xfId="3587" xr:uid="{00000000-0005-0000-0000-0000030E0000}"/>
    <cellStyle name="Comma 2 5 5 4 2" xfId="3588" xr:uid="{00000000-0005-0000-0000-0000040E0000}"/>
    <cellStyle name="Comma 2 5 5 4 2 2" xfId="3589" xr:uid="{00000000-0005-0000-0000-0000050E0000}"/>
    <cellStyle name="Comma 2 5 5 4 2 2 2" xfId="33887" xr:uid="{00000000-0005-0000-0000-00005F840000}"/>
    <cellStyle name="Comma 2 5 5 4 2 3" xfId="33888" xr:uid="{00000000-0005-0000-0000-000060840000}"/>
    <cellStyle name="Comma 2 5 5 4 3" xfId="3590" xr:uid="{00000000-0005-0000-0000-0000060E0000}"/>
    <cellStyle name="Comma 2 5 5 4 3 2" xfId="33889" xr:uid="{00000000-0005-0000-0000-000061840000}"/>
    <cellStyle name="Comma 2 5 5 4 4" xfId="33890" xr:uid="{00000000-0005-0000-0000-000062840000}"/>
    <cellStyle name="Comma 2 5 5 5" xfId="3591" xr:uid="{00000000-0005-0000-0000-0000070E0000}"/>
    <cellStyle name="Comma 2 5 5 5 2" xfId="3592" xr:uid="{00000000-0005-0000-0000-0000080E0000}"/>
    <cellStyle name="Comma 2 5 5 5 2 2" xfId="33891" xr:uid="{00000000-0005-0000-0000-000063840000}"/>
    <cellStyle name="Comma 2 5 5 5 3" xfId="33892" xr:uid="{00000000-0005-0000-0000-000064840000}"/>
    <cellStyle name="Comma 2 5 5 6" xfId="3593" xr:uid="{00000000-0005-0000-0000-0000090E0000}"/>
    <cellStyle name="Comma 2 5 5 6 2" xfId="33893" xr:uid="{00000000-0005-0000-0000-000065840000}"/>
    <cellStyle name="Comma 2 5 5 7" xfId="3594" xr:uid="{00000000-0005-0000-0000-00000A0E0000}"/>
    <cellStyle name="Comma 2 5 5 7 2" xfId="56182" xr:uid="{00000000-0005-0000-0000-000076DB0000}"/>
    <cellStyle name="Comma 2 5 5 8" xfId="3595" xr:uid="{00000000-0005-0000-0000-00000B0E0000}"/>
    <cellStyle name="Comma 2 5 5 8 2" xfId="56183" xr:uid="{00000000-0005-0000-0000-000077DB0000}"/>
    <cellStyle name="Comma 2 5 5 9" xfId="56184" xr:uid="{00000000-0005-0000-0000-000078DB0000}"/>
    <cellStyle name="Comma 2 5 6" xfId="56185" xr:uid="{00000000-0005-0000-0000-000079DB0000}"/>
    <cellStyle name="Comma 2 6" xfId="3596" xr:uid="{00000000-0005-0000-0000-00000C0E0000}"/>
    <cellStyle name="Comma 2 6 2" xfId="3597" xr:uid="{00000000-0005-0000-0000-00000D0E0000}"/>
    <cellStyle name="Comma 2 6 3" xfId="56186" xr:uid="{00000000-0005-0000-0000-00007ADB0000}"/>
    <cellStyle name="Comma 2 6 4" xfId="57081" xr:uid="{00000000-0005-0000-0000-0000F9DE0000}"/>
    <cellStyle name="Comma 2 7" xfId="3598" xr:uid="{00000000-0005-0000-0000-00000E0E0000}"/>
    <cellStyle name="Comma 2 7 2" xfId="56187" xr:uid="{00000000-0005-0000-0000-00007BDB0000}"/>
    <cellStyle name="Comma 2 7 2 2" xfId="56188" xr:uid="{00000000-0005-0000-0000-00007CDB0000}"/>
    <cellStyle name="Comma 2 7 3" xfId="56189" xr:uid="{00000000-0005-0000-0000-00007DDB0000}"/>
    <cellStyle name="Comma 2 8" xfId="3599" xr:uid="{00000000-0005-0000-0000-00000F0E0000}"/>
    <cellStyle name="Comma 2 8 2" xfId="3600" xr:uid="{00000000-0005-0000-0000-0000100E0000}"/>
    <cellStyle name="Comma 2 9" xfId="3601" xr:uid="{00000000-0005-0000-0000-0000110E0000}"/>
    <cellStyle name="Comma 2 9 2" xfId="3602" xr:uid="{00000000-0005-0000-0000-0000120E0000}"/>
    <cellStyle name="Comma 2 9 2 10" xfId="3603" xr:uid="{00000000-0005-0000-0000-0000130E0000}"/>
    <cellStyle name="Comma 2 9 2 10 2" xfId="56190" xr:uid="{00000000-0005-0000-0000-00007EDB0000}"/>
    <cellStyle name="Comma 2 9 2 11" xfId="3604" xr:uid="{00000000-0005-0000-0000-0000140E0000}"/>
    <cellStyle name="Comma 2 9 2 11 2" xfId="54857" xr:uid="{00000000-0005-0000-0000-000049D60000}"/>
    <cellStyle name="Comma 2 9 2 12" xfId="56191" xr:uid="{00000000-0005-0000-0000-00007FDB0000}"/>
    <cellStyle name="Comma 2 9 2 2" xfId="3605" xr:uid="{00000000-0005-0000-0000-0000150E0000}"/>
    <cellStyle name="Comma 2 9 2 2 2" xfId="3606" xr:uid="{00000000-0005-0000-0000-0000160E0000}"/>
    <cellStyle name="Comma 2 9 2 2 2 2" xfId="3607" xr:uid="{00000000-0005-0000-0000-0000170E0000}"/>
    <cellStyle name="Comma 2 9 2 2 2 2 2" xfId="3608" xr:uid="{00000000-0005-0000-0000-0000180E0000}"/>
    <cellStyle name="Comma 2 9 2 2 2 2 2 2" xfId="33894" xr:uid="{00000000-0005-0000-0000-000066840000}"/>
    <cellStyle name="Comma 2 9 2 2 2 2 3" xfId="33895" xr:uid="{00000000-0005-0000-0000-000067840000}"/>
    <cellStyle name="Comma 2 9 2 2 2 3" xfId="3609" xr:uid="{00000000-0005-0000-0000-0000190E0000}"/>
    <cellStyle name="Comma 2 9 2 2 2 3 2" xfId="33896" xr:uid="{00000000-0005-0000-0000-000068840000}"/>
    <cellStyle name="Comma 2 9 2 2 2 4" xfId="33897" xr:uid="{00000000-0005-0000-0000-000069840000}"/>
    <cellStyle name="Comma 2 9 2 2 3" xfId="3610" xr:uid="{00000000-0005-0000-0000-00001A0E0000}"/>
    <cellStyle name="Comma 2 9 2 2 3 2" xfId="3611" xr:uid="{00000000-0005-0000-0000-00001B0E0000}"/>
    <cellStyle name="Comma 2 9 2 2 3 2 2" xfId="33898" xr:uid="{00000000-0005-0000-0000-00006A840000}"/>
    <cellStyle name="Comma 2 9 2 2 3 3" xfId="33899" xr:uid="{00000000-0005-0000-0000-00006B840000}"/>
    <cellStyle name="Comma 2 9 2 2 4" xfId="3612" xr:uid="{00000000-0005-0000-0000-00001C0E0000}"/>
    <cellStyle name="Comma 2 9 2 2 4 2" xfId="33900" xr:uid="{00000000-0005-0000-0000-00006C840000}"/>
    <cellStyle name="Comma 2 9 2 2 5" xfId="33901" xr:uid="{00000000-0005-0000-0000-00006D840000}"/>
    <cellStyle name="Comma 2 9 2 3" xfId="3613" xr:uid="{00000000-0005-0000-0000-00001D0E0000}"/>
    <cellStyle name="Comma 2 9 2 3 2" xfId="3614" xr:uid="{00000000-0005-0000-0000-00001E0E0000}"/>
    <cellStyle name="Comma 2 9 2 3 2 2" xfId="3615" xr:uid="{00000000-0005-0000-0000-00001F0E0000}"/>
    <cellStyle name="Comma 2 9 2 3 2 2 2" xfId="33902" xr:uid="{00000000-0005-0000-0000-00006E840000}"/>
    <cellStyle name="Comma 2 9 2 3 2 3" xfId="33903" xr:uid="{00000000-0005-0000-0000-00006F840000}"/>
    <cellStyle name="Comma 2 9 2 3 3" xfId="3616" xr:uid="{00000000-0005-0000-0000-0000200E0000}"/>
    <cellStyle name="Comma 2 9 2 3 3 2" xfId="33904" xr:uid="{00000000-0005-0000-0000-000070840000}"/>
    <cellStyle name="Comma 2 9 2 3 4" xfId="33905" xr:uid="{00000000-0005-0000-0000-000071840000}"/>
    <cellStyle name="Comma 2 9 2 4" xfId="3617" xr:uid="{00000000-0005-0000-0000-0000210E0000}"/>
    <cellStyle name="Comma 2 9 2 4 2" xfId="3618" xr:uid="{00000000-0005-0000-0000-0000220E0000}"/>
    <cellStyle name="Comma 2 9 2 4 2 2" xfId="3619" xr:uid="{00000000-0005-0000-0000-0000230E0000}"/>
    <cellStyle name="Comma 2 9 2 4 2 2 2" xfId="33906" xr:uid="{00000000-0005-0000-0000-000072840000}"/>
    <cellStyle name="Comma 2 9 2 4 2 3" xfId="33907" xr:uid="{00000000-0005-0000-0000-000073840000}"/>
    <cellStyle name="Comma 2 9 2 4 3" xfId="3620" xr:uid="{00000000-0005-0000-0000-0000240E0000}"/>
    <cellStyle name="Comma 2 9 2 4 3 2" xfId="33908" xr:uid="{00000000-0005-0000-0000-000074840000}"/>
    <cellStyle name="Comma 2 9 2 4 4" xfId="33909" xr:uid="{00000000-0005-0000-0000-000075840000}"/>
    <cellStyle name="Comma 2 9 2 5" xfId="3621" xr:uid="{00000000-0005-0000-0000-0000250E0000}"/>
    <cellStyle name="Comma 2 9 2 5 2" xfId="3622" xr:uid="{00000000-0005-0000-0000-0000260E0000}"/>
    <cellStyle name="Comma 2 9 2 5 2 2" xfId="3623" xr:uid="{00000000-0005-0000-0000-0000270E0000}"/>
    <cellStyle name="Comma 2 9 2 5 2 2 2" xfId="3624" xr:uid="{00000000-0005-0000-0000-0000280E0000}"/>
    <cellStyle name="Comma 2 9 2 5 2 2 2 2" xfId="3625" xr:uid="{00000000-0005-0000-0000-0000290E0000}"/>
    <cellStyle name="Comma 2 9 2 5 2 2 2 2 2" xfId="33910" xr:uid="{00000000-0005-0000-0000-000076840000}"/>
    <cellStyle name="Comma 2 9 2 5 2 2 2 3" xfId="33911" xr:uid="{00000000-0005-0000-0000-000077840000}"/>
    <cellStyle name="Comma 2 9 2 5 2 2 3" xfId="3626" xr:uid="{00000000-0005-0000-0000-00002A0E0000}"/>
    <cellStyle name="Comma 2 9 2 5 2 2 3 2" xfId="33912" xr:uid="{00000000-0005-0000-0000-000078840000}"/>
    <cellStyle name="Comma 2 9 2 5 2 2 4" xfId="29554" xr:uid="{00000000-0005-0000-0000-000072730000}"/>
    <cellStyle name="Comma 2 9 2 5 2 3" xfId="3627" xr:uid="{00000000-0005-0000-0000-00002B0E0000}"/>
    <cellStyle name="Comma 2 9 2 5 2 3 2" xfId="3628" xr:uid="{00000000-0005-0000-0000-00002C0E0000}"/>
    <cellStyle name="Comma 2 9 2 5 2 3 2 2" xfId="33913" xr:uid="{00000000-0005-0000-0000-000079840000}"/>
    <cellStyle name="Comma 2 9 2 5 2 3 3" xfId="33914" xr:uid="{00000000-0005-0000-0000-00007A840000}"/>
    <cellStyle name="Comma 2 9 2 5 2 4" xfId="3629" xr:uid="{00000000-0005-0000-0000-00002D0E0000}"/>
    <cellStyle name="Comma 2 9 2 5 2 4 2" xfId="33915" xr:uid="{00000000-0005-0000-0000-00007B840000}"/>
    <cellStyle name="Comma 2 9 2 5 2 5" xfId="33916" xr:uid="{00000000-0005-0000-0000-00007C840000}"/>
    <cellStyle name="Comma 2 9 2 5 3" xfId="3630" xr:uid="{00000000-0005-0000-0000-00002E0E0000}"/>
    <cellStyle name="Comma 2 9 2 5 3 2" xfId="3631" xr:uid="{00000000-0005-0000-0000-00002F0E0000}"/>
    <cellStyle name="Comma 2 9 2 5 3 2 2" xfId="33917" xr:uid="{00000000-0005-0000-0000-00007D840000}"/>
    <cellStyle name="Comma 2 9 2 5 3 3" xfId="33918" xr:uid="{00000000-0005-0000-0000-00007E840000}"/>
    <cellStyle name="Comma 2 9 2 5 4" xfId="3632" xr:uid="{00000000-0005-0000-0000-0000300E0000}"/>
    <cellStyle name="Comma 2 9 2 5 4 2" xfId="33919" xr:uid="{00000000-0005-0000-0000-00007F840000}"/>
    <cellStyle name="Comma 2 9 2 5 5" xfId="33920" xr:uid="{00000000-0005-0000-0000-000080840000}"/>
    <cellStyle name="Comma 2 9 2 6" xfId="3633" xr:uid="{00000000-0005-0000-0000-0000310E0000}"/>
    <cellStyle name="Comma 2 9 2 6 2" xfId="3634" xr:uid="{00000000-0005-0000-0000-0000320E0000}"/>
    <cellStyle name="Comma 2 9 2 6 2 2" xfId="33921" xr:uid="{00000000-0005-0000-0000-000081840000}"/>
    <cellStyle name="Comma 2 9 2 6 3" xfId="33922" xr:uid="{00000000-0005-0000-0000-000082840000}"/>
    <cellStyle name="Comma 2 9 2 7" xfId="3635" xr:uid="{00000000-0005-0000-0000-0000330E0000}"/>
    <cellStyle name="Comma 2 9 2 7 2" xfId="33923" xr:uid="{00000000-0005-0000-0000-000083840000}"/>
    <cellStyle name="Comma 2 9 2 8" xfId="3636" xr:uid="{00000000-0005-0000-0000-0000340E0000}"/>
    <cellStyle name="Comma 2 9 2 8 2" xfId="56192" xr:uid="{00000000-0005-0000-0000-000080DB0000}"/>
    <cellStyle name="Comma 2 9 2 9" xfId="3637" xr:uid="{00000000-0005-0000-0000-0000350E0000}"/>
    <cellStyle name="Comma 2 9 2 9 2" xfId="54858" xr:uid="{00000000-0005-0000-0000-00004AD60000}"/>
    <cellStyle name="Comma 2 9 3" xfId="56193" xr:uid="{00000000-0005-0000-0000-000081DB0000}"/>
    <cellStyle name="Comma 2_02_FG-Mer' Feb11" xfId="29555" xr:uid="{00000000-0005-0000-0000-000073730000}"/>
    <cellStyle name="Comma 20" xfId="3638" xr:uid="{00000000-0005-0000-0000-0000360E0000}"/>
    <cellStyle name="Comma 20 2" xfId="3639" xr:uid="{00000000-0005-0000-0000-0000370E0000}"/>
    <cellStyle name="Comma 20 3" xfId="3640" xr:uid="{00000000-0005-0000-0000-0000380E0000}"/>
    <cellStyle name="Comma 20 4" xfId="57125" xr:uid="{00000000-0005-0000-0000-000025DF0000}"/>
    <cellStyle name="Comma 20_BALANCE PURCHASE  INVENTORY FROM SHINWA CO., LTD." xfId="29556" xr:uid="{00000000-0005-0000-0000-000074730000}"/>
    <cellStyle name="Comma 200" xfId="56194" xr:uid="{00000000-0005-0000-0000-000082DB0000}"/>
    <cellStyle name="Comma 201" xfId="56195" xr:uid="{00000000-0005-0000-0000-000083DB0000}"/>
    <cellStyle name="Comma 202" xfId="33924" xr:uid="{00000000-0005-0000-0000-000084840000}"/>
    <cellStyle name="Comma 203" xfId="56196" xr:uid="{00000000-0005-0000-0000-000084DB0000}"/>
    <cellStyle name="Comma 204" xfId="56197" xr:uid="{00000000-0005-0000-0000-000085DB0000}"/>
    <cellStyle name="Comma 205" xfId="56198" xr:uid="{00000000-0005-0000-0000-000086DB0000}"/>
    <cellStyle name="Comma 206" xfId="56199" xr:uid="{00000000-0005-0000-0000-000087DB0000}"/>
    <cellStyle name="Comma 207" xfId="56200" xr:uid="{00000000-0005-0000-0000-000088DB0000}"/>
    <cellStyle name="Comma 208" xfId="56201" xr:uid="{00000000-0005-0000-0000-000089DB0000}"/>
    <cellStyle name="Comma 209" xfId="56202" xr:uid="{00000000-0005-0000-0000-00008ADB0000}"/>
    <cellStyle name="Comma 21" xfId="3641" xr:uid="{00000000-0005-0000-0000-0000390E0000}"/>
    <cellStyle name="Comma 21 2" xfId="3642" xr:uid="{00000000-0005-0000-0000-00003A0E0000}"/>
    <cellStyle name="Comma 21 3" xfId="3643" xr:uid="{00000000-0005-0000-0000-00003B0E0000}"/>
    <cellStyle name="Comma 21 3 2" xfId="3644" xr:uid="{00000000-0005-0000-0000-00003C0E0000}"/>
    <cellStyle name="Comma 21 3 2 2" xfId="3645" xr:uid="{00000000-0005-0000-0000-00003D0E0000}"/>
    <cellStyle name="Comma 21 3 2 2 2" xfId="3646" xr:uid="{00000000-0005-0000-0000-00003E0E0000}"/>
    <cellStyle name="Comma 21 3 2 3" xfId="3647" xr:uid="{00000000-0005-0000-0000-00003F0E0000}"/>
    <cellStyle name="Comma 21 3 3" xfId="3648" xr:uid="{00000000-0005-0000-0000-0000400E0000}"/>
    <cellStyle name="Comma 21 3 3 2" xfId="3649" xr:uid="{00000000-0005-0000-0000-0000410E0000}"/>
    <cellStyle name="Comma 21 4" xfId="3650" xr:uid="{00000000-0005-0000-0000-0000420E0000}"/>
    <cellStyle name="Comma 21 4 2" xfId="56203" xr:uid="{00000000-0005-0000-0000-00008BDB0000}"/>
    <cellStyle name="Comma 21 4 3" xfId="56204" xr:uid="{00000000-0005-0000-0000-00008CDB0000}"/>
    <cellStyle name="Comma 21 5" xfId="57126" xr:uid="{00000000-0005-0000-0000-000026DF0000}"/>
    <cellStyle name="Comma 210" xfId="56205" xr:uid="{00000000-0005-0000-0000-00008DDB0000}"/>
    <cellStyle name="Comma 211" xfId="56849" xr:uid="{00000000-0005-0000-0000-000011DE0000}"/>
    <cellStyle name="Comma 212" xfId="56852" xr:uid="{00000000-0005-0000-0000-000014DE0000}"/>
    <cellStyle name="Comma 213" xfId="56857" xr:uid="{00000000-0005-0000-0000-000019DE0000}"/>
    <cellStyle name="Comma 214" xfId="56859" xr:uid="{00000000-0005-0000-0000-00001BDE0000}"/>
    <cellStyle name="Comma 215" xfId="56860" xr:uid="{00000000-0005-0000-0000-00001CDE0000}"/>
    <cellStyle name="Comma 216" xfId="56862" xr:uid="{00000000-0005-0000-0000-00001EDE0000}"/>
    <cellStyle name="Comma 217" xfId="56868" xr:uid="{00000000-0005-0000-0000-000024DE0000}"/>
    <cellStyle name="Comma 218" xfId="56901" xr:uid="{00000000-0005-0000-0000-000045DE0000}"/>
    <cellStyle name="Comma 219" xfId="56904" xr:uid="{00000000-0005-0000-0000-000048DE0000}"/>
    <cellStyle name="Comma 22" xfId="3651" xr:uid="{00000000-0005-0000-0000-0000430E0000}"/>
    <cellStyle name="Comma 22 2" xfId="3652" xr:uid="{00000000-0005-0000-0000-0000440E0000}"/>
    <cellStyle name="Comma 22 3" xfId="57127" xr:uid="{00000000-0005-0000-0000-000027DF0000}"/>
    <cellStyle name="Comma 220" xfId="56910" xr:uid="{00000000-0005-0000-0000-00004EDE0000}"/>
    <cellStyle name="Comma 221" xfId="56923" xr:uid="{00000000-0005-0000-0000-00005BDE0000}"/>
    <cellStyle name="Comma 222" xfId="56927" xr:uid="{00000000-0005-0000-0000-00005FDE0000}"/>
    <cellStyle name="Comma 223" xfId="56928" xr:uid="{00000000-0005-0000-0000-000060DE0000}"/>
    <cellStyle name="Comma 224" xfId="56931" xr:uid="{00000000-0005-0000-0000-000063DE0000}"/>
    <cellStyle name="Comma 225" xfId="56934" xr:uid="{00000000-0005-0000-0000-000066DE0000}"/>
    <cellStyle name="Comma 226" xfId="56941" xr:uid="{00000000-0005-0000-0000-00006DDE0000}"/>
    <cellStyle name="Comma 227" xfId="56965" xr:uid="{00000000-0005-0000-0000-000085DE0000}"/>
    <cellStyle name="Comma 228" xfId="56955" xr:uid="{00000000-0005-0000-0000-00007BDE0000}"/>
    <cellStyle name="Comma 229" xfId="56977" xr:uid="{00000000-0005-0000-0000-000091DE0000}"/>
    <cellStyle name="Comma 23" xfId="3653" xr:uid="{00000000-0005-0000-0000-0000450E0000}"/>
    <cellStyle name="Comma 23 2" xfId="3654" xr:uid="{00000000-0005-0000-0000-0000460E0000}"/>
    <cellStyle name="Comma 23 2 2" xfId="56206" xr:uid="{00000000-0005-0000-0000-00008EDB0000}"/>
    <cellStyle name="Comma 23 3" xfId="3655" xr:uid="{00000000-0005-0000-0000-0000470E0000}"/>
    <cellStyle name="Comma 23 4" xfId="57130" xr:uid="{00000000-0005-0000-0000-00002ADF0000}"/>
    <cellStyle name="Comma 230" xfId="56983" xr:uid="{00000000-0005-0000-0000-000097DE0000}"/>
    <cellStyle name="Comma 231" xfId="56984" xr:uid="{00000000-0005-0000-0000-000098DE0000}"/>
    <cellStyle name="Comma 232" xfId="29127" xr:uid="{00000000-0005-0000-0000-0000C7710000}"/>
    <cellStyle name="Comma 233" xfId="57057" xr:uid="{00000000-0005-0000-0000-0000E1DE0000}"/>
    <cellStyle name="Comma 234" xfId="57062" xr:uid="{00000000-0005-0000-0000-0000E6DE0000}"/>
    <cellStyle name="Comma 235" xfId="57065" xr:uid="{00000000-0005-0000-0000-0000E9DE0000}"/>
    <cellStyle name="Comma 236" xfId="57190" xr:uid="{1824D183-F7E6-448C-B931-803AE551B724}"/>
    <cellStyle name="Comma 238" xfId="33925" xr:uid="{00000000-0005-0000-0000-000085840000}"/>
    <cellStyle name="Comma 24" xfId="3656" xr:uid="{00000000-0005-0000-0000-0000480E0000}"/>
    <cellStyle name="Comma 24 2" xfId="3657" xr:uid="{00000000-0005-0000-0000-0000490E0000}"/>
    <cellStyle name="Comma 24 3" xfId="57132" xr:uid="{00000000-0005-0000-0000-00002CDF0000}"/>
    <cellStyle name="Comma 246" xfId="33926" xr:uid="{00000000-0005-0000-0000-000086840000}"/>
    <cellStyle name="Comma 25" xfId="3658" xr:uid="{00000000-0005-0000-0000-00004A0E0000}"/>
    <cellStyle name="Comma 25 2" xfId="3659" xr:uid="{00000000-0005-0000-0000-00004B0E0000}"/>
    <cellStyle name="Comma 25 3" xfId="57134" xr:uid="{00000000-0005-0000-0000-00002EDF0000}"/>
    <cellStyle name="Comma 257" xfId="33927" xr:uid="{00000000-0005-0000-0000-000087840000}"/>
    <cellStyle name="Comma 26" xfId="3660" xr:uid="{00000000-0005-0000-0000-00004C0E0000}"/>
    <cellStyle name="Comma 26 2" xfId="3661" xr:uid="{00000000-0005-0000-0000-00004D0E0000}"/>
    <cellStyle name="Comma 26 3" xfId="57136" xr:uid="{00000000-0005-0000-0000-000030DF0000}"/>
    <cellStyle name="Comma 27" xfId="3662" xr:uid="{00000000-0005-0000-0000-00004E0E0000}"/>
    <cellStyle name="Comma 27 2" xfId="3663" xr:uid="{00000000-0005-0000-0000-00004F0E0000}"/>
    <cellStyle name="Comma 27 3" xfId="57138" xr:uid="{00000000-0005-0000-0000-000032DF0000}"/>
    <cellStyle name="Comma 28" xfId="3664" xr:uid="{00000000-0005-0000-0000-0000500E0000}"/>
    <cellStyle name="Comma 28 2" xfId="3665" xr:uid="{00000000-0005-0000-0000-0000510E0000}"/>
    <cellStyle name="Comma 28 3" xfId="57140" xr:uid="{00000000-0005-0000-0000-000034DF0000}"/>
    <cellStyle name="Comma 29" xfId="3666" xr:uid="{00000000-0005-0000-0000-0000520E0000}"/>
    <cellStyle name="Comma 29 2" xfId="3667" xr:uid="{00000000-0005-0000-0000-0000530E0000}"/>
    <cellStyle name="Comma 29 3" xfId="57142" xr:uid="{00000000-0005-0000-0000-000036DF0000}"/>
    <cellStyle name="Comma 3" xfId="3668" xr:uid="{00000000-0005-0000-0000-0000540E0000}"/>
    <cellStyle name="Comma 3 10" xfId="56959" xr:uid="{00000000-0005-0000-0000-00007FDE0000}"/>
    <cellStyle name="Comma 3 11" xfId="57043" xr:uid="{00000000-0005-0000-0000-0000D3DE0000}"/>
    <cellStyle name="Comma 3 12" xfId="57088" xr:uid="{00000000-0005-0000-0000-000000DF0000}"/>
    <cellStyle name="Comma 3 2" xfId="3669" xr:uid="{00000000-0005-0000-0000-0000550E0000}"/>
    <cellStyle name="Comma 3 2 10" xfId="29557" xr:uid="{00000000-0005-0000-0000-000075730000}"/>
    <cellStyle name="Comma 3 2 11" xfId="29558" xr:uid="{00000000-0005-0000-0000-000076730000}"/>
    <cellStyle name="Comma 3 2 12" xfId="29559" xr:uid="{00000000-0005-0000-0000-000077730000}"/>
    <cellStyle name="Comma 3 2 13" xfId="56970" xr:uid="{00000000-0005-0000-0000-00008ADE0000}"/>
    <cellStyle name="Comma 3 2 14" xfId="57055" xr:uid="{00000000-0005-0000-0000-0000DFDE0000}"/>
    <cellStyle name="Comma 3 2 2" xfId="3670" xr:uid="{00000000-0005-0000-0000-0000560E0000}"/>
    <cellStyle name="Comma 3 2 2 2" xfId="3671" xr:uid="{00000000-0005-0000-0000-0000570E0000}"/>
    <cellStyle name="Comma 3 2 2 2 2" xfId="56207" xr:uid="{00000000-0005-0000-0000-00008FDB0000}"/>
    <cellStyle name="Comma 3 2 2 3" xfId="30819" xr:uid="{00000000-0005-0000-0000-000063780000}"/>
    <cellStyle name="Comma 3 2 3" xfId="3672" xr:uid="{00000000-0005-0000-0000-0000580E0000}"/>
    <cellStyle name="Comma 3 2 4" xfId="3673" xr:uid="{00000000-0005-0000-0000-0000590E0000}"/>
    <cellStyle name="Comma 3 2 5" xfId="29560" xr:uid="{00000000-0005-0000-0000-000078730000}"/>
    <cellStyle name="Comma 3 2 6" xfId="29561" xr:uid="{00000000-0005-0000-0000-000079730000}"/>
    <cellStyle name="Comma 3 2 7" xfId="29562" xr:uid="{00000000-0005-0000-0000-00007A730000}"/>
    <cellStyle name="Comma 3 2 8" xfId="29563" xr:uid="{00000000-0005-0000-0000-00007B730000}"/>
    <cellStyle name="Comma 3 2 9" xfId="29564" xr:uid="{00000000-0005-0000-0000-00007C730000}"/>
    <cellStyle name="Comma 3 2_Book1" xfId="29565" xr:uid="{00000000-0005-0000-0000-00007D730000}"/>
    <cellStyle name="Comma 3 3" xfId="3674" xr:uid="{00000000-0005-0000-0000-00005A0E0000}"/>
    <cellStyle name="Comma 3 3 2" xfId="56208" xr:uid="{00000000-0005-0000-0000-000090DB0000}"/>
    <cellStyle name="Comma 3 4" xfId="3675" xr:uid="{00000000-0005-0000-0000-00005B0E0000}"/>
    <cellStyle name="Comma 3 4 2" xfId="3676" xr:uid="{00000000-0005-0000-0000-00005C0E0000}"/>
    <cellStyle name="Comma 3 4 3" xfId="56209" xr:uid="{00000000-0005-0000-0000-000091DB0000}"/>
    <cellStyle name="Comma 3 5" xfId="3677" xr:uid="{00000000-0005-0000-0000-00005D0E0000}"/>
    <cellStyle name="Comma 3 5 2" xfId="3678" xr:uid="{00000000-0005-0000-0000-00005E0E0000}"/>
    <cellStyle name="Comma 3 5 3" xfId="29566" xr:uid="{00000000-0005-0000-0000-00007E730000}"/>
    <cellStyle name="Comma 3 6" xfId="3679" xr:uid="{00000000-0005-0000-0000-00005F0E0000}"/>
    <cellStyle name="Comma 3 7" xfId="3680" xr:uid="{00000000-0005-0000-0000-0000600E0000}"/>
    <cellStyle name="Comma 3 7 2" xfId="29567" xr:uid="{00000000-0005-0000-0000-00007F730000}"/>
    <cellStyle name="Comma 3 8" xfId="29568" xr:uid="{00000000-0005-0000-0000-000080730000}"/>
    <cellStyle name="Comma 3 9" xfId="54632" xr:uid="{00000000-0005-0000-0000-000068D50000}"/>
    <cellStyle name="Comma 3_03. FS &amp; WP_KDAC_31.12.08_combine" xfId="29569" xr:uid="{00000000-0005-0000-0000-000081730000}"/>
    <cellStyle name="Comma 30" xfId="3681" xr:uid="{00000000-0005-0000-0000-0000610E0000}"/>
    <cellStyle name="Comma 30 2" xfId="3682" xr:uid="{00000000-0005-0000-0000-0000620E0000}"/>
    <cellStyle name="Comma 30 3" xfId="57144" xr:uid="{00000000-0005-0000-0000-000038DF0000}"/>
    <cellStyle name="Comma 31" xfId="3683" xr:uid="{00000000-0005-0000-0000-0000630E0000}"/>
    <cellStyle name="Comma 31 2" xfId="3684" xr:uid="{00000000-0005-0000-0000-0000640E0000}"/>
    <cellStyle name="Comma 31 3" xfId="57146" xr:uid="{00000000-0005-0000-0000-00003ADF0000}"/>
    <cellStyle name="Comma 32" xfId="3685" xr:uid="{00000000-0005-0000-0000-0000650E0000}"/>
    <cellStyle name="Comma 32 2" xfId="3686" xr:uid="{00000000-0005-0000-0000-0000660E0000}"/>
    <cellStyle name="Comma 32 3" xfId="57148" xr:uid="{00000000-0005-0000-0000-00003CDF0000}"/>
    <cellStyle name="Comma 33" xfId="3687" xr:uid="{00000000-0005-0000-0000-0000670E0000}"/>
    <cellStyle name="Comma 33 2" xfId="3688" xr:uid="{00000000-0005-0000-0000-0000680E0000}"/>
    <cellStyle name="Comma 33 3" xfId="57150" xr:uid="{00000000-0005-0000-0000-00003EDF0000}"/>
    <cellStyle name="Comma 34" xfId="3689" xr:uid="{00000000-0005-0000-0000-0000690E0000}"/>
    <cellStyle name="Comma 34 2" xfId="3690" xr:uid="{00000000-0005-0000-0000-00006A0E0000}"/>
    <cellStyle name="Comma 34 2 2" xfId="56210" xr:uid="{00000000-0005-0000-0000-000092DB0000}"/>
    <cellStyle name="Comma 34 3" xfId="3691" xr:uid="{00000000-0005-0000-0000-00006B0E0000}"/>
    <cellStyle name="Comma 34 4" xfId="57152" xr:uid="{00000000-0005-0000-0000-000040DF0000}"/>
    <cellStyle name="Comma 35" xfId="3692" xr:uid="{00000000-0005-0000-0000-00006C0E0000}"/>
    <cellStyle name="Comma 35 2" xfId="3693" xr:uid="{00000000-0005-0000-0000-00006D0E0000}"/>
    <cellStyle name="Comma 35 3" xfId="3694" xr:uid="{00000000-0005-0000-0000-00006E0E0000}"/>
    <cellStyle name="Comma 35 4" xfId="57154" xr:uid="{00000000-0005-0000-0000-000042DF0000}"/>
    <cellStyle name="Comma 36" xfId="3695" xr:uid="{00000000-0005-0000-0000-00006F0E0000}"/>
    <cellStyle name="Comma 36 2" xfId="3696" xr:uid="{00000000-0005-0000-0000-0000700E0000}"/>
    <cellStyle name="Comma 36 2 2" xfId="56211" xr:uid="{00000000-0005-0000-0000-000093DB0000}"/>
    <cellStyle name="Comma 36 3" xfId="3697" xr:uid="{00000000-0005-0000-0000-0000710E0000}"/>
    <cellStyle name="Comma 36 4" xfId="57156" xr:uid="{00000000-0005-0000-0000-000044DF0000}"/>
    <cellStyle name="Comma 37" xfId="3698" xr:uid="{00000000-0005-0000-0000-0000720E0000}"/>
    <cellStyle name="Comma 37 2" xfId="3699" xr:uid="{00000000-0005-0000-0000-0000730E0000}"/>
    <cellStyle name="Comma 37 3" xfId="3700" xr:uid="{00000000-0005-0000-0000-0000740E0000}"/>
    <cellStyle name="Comma 37 4" xfId="57158" xr:uid="{00000000-0005-0000-0000-000046DF0000}"/>
    <cellStyle name="Comma 38" xfId="3701" xr:uid="{00000000-0005-0000-0000-0000750E0000}"/>
    <cellStyle name="Comma 38 2" xfId="3702" xr:uid="{00000000-0005-0000-0000-0000760E0000}"/>
    <cellStyle name="Comma 38 3" xfId="3703" xr:uid="{00000000-0005-0000-0000-0000770E0000}"/>
    <cellStyle name="Comma 38 4" xfId="57160" xr:uid="{00000000-0005-0000-0000-000048DF0000}"/>
    <cellStyle name="Comma 39" xfId="3704" xr:uid="{00000000-0005-0000-0000-0000780E0000}"/>
    <cellStyle name="Comma 39 2" xfId="3705" xr:uid="{00000000-0005-0000-0000-0000790E0000}"/>
    <cellStyle name="Comma 39 3" xfId="3706" xr:uid="{00000000-0005-0000-0000-00007A0E0000}"/>
    <cellStyle name="Comma 39 4" xfId="57162" xr:uid="{00000000-0005-0000-0000-00004ADF0000}"/>
    <cellStyle name="Comma 4" xfId="3707" xr:uid="{00000000-0005-0000-0000-00007B0E0000}"/>
    <cellStyle name="Comma 4 10" xfId="3708" xr:uid="{00000000-0005-0000-0000-00007C0E0000}"/>
    <cellStyle name="Comma 4 11" xfId="3709" xr:uid="{00000000-0005-0000-0000-00007D0E0000}"/>
    <cellStyle name="Comma 4 12" xfId="3710" xr:uid="{00000000-0005-0000-0000-00007E0E0000}"/>
    <cellStyle name="Comma 4 13" xfId="3711" xr:uid="{00000000-0005-0000-0000-00007F0E0000}"/>
    <cellStyle name="Comma 4 14" xfId="3712" xr:uid="{00000000-0005-0000-0000-0000800E0000}"/>
    <cellStyle name="Comma 4 15" xfId="3713" xr:uid="{00000000-0005-0000-0000-0000810E0000}"/>
    <cellStyle name="Comma 4 16" xfId="3714" xr:uid="{00000000-0005-0000-0000-0000820E0000}"/>
    <cellStyle name="Comma 4 17" xfId="3715" xr:uid="{00000000-0005-0000-0000-0000830E0000}"/>
    <cellStyle name="Comma 4 18" xfId="3716" xr:uid="{00000000-0005-0000-0000-0000840E0000}"/>
    <cellStyle name="Comma 4 19" xfId="3717" xr:uid="{00000000-0005-0000-0000-0000850E0000}"/>
    <cellStyle name="Comma 4 2" xfId="3718" xr:uid="{00000000-0005-0000-0000-0000860E0000}"/>
    <cellStyle name="Comma 4 2 10" xfId="3719" xr:uid="{00000000-0005-0000-0000-0000870E0000}"/>
    <cellStyle name="Comma 4 2 11" xfId="3720" xr:uid="{00000000-0005-0000-0000-0000880E0000}"/>
    <cellStyle name="Comma 4 2 12" xfId="3721" xr:uid="{00000000-0005-0000-0000-0000890E0000}"/>
    <cellStyle name="Comma 4 2 13" xfId="3722" xr:uid="{00000000-0005-0000-0000-00008A0E0000}"/>
    <cellStyle name="Comma 4 2 14" xfId="3723" xr:uid="{00000000-0005-0000-0000-00008B0E0000}"/>
    <cellStyle name="Comma 4 2 15" xfId="3724" xr:uid="{00000000-0005-0000-0000-00008C0E0000}"/>
    <cellStyle name="Comma 4 2 16" xfId="3725" xr:uid="{00000000-0005-0000-0000-00008D0E0000}"/>
    <cellStyle name="Comma 4 2 17" xfId="3726" xr:uid="{00000000-0005-0000-0000-00008E0E0000}"/>
    <cellStyle name="Comma 4 2 18" xfId="3727" xr:uid="{00000000-0005-0000-0000-00008F0E0000}"/>
    <cellStyle name="Comma 4 2 19" xfId="3728" xr:uid="{00000000-0005-0000-0000-0000900E0000}"/>
    <cellStyle name="Comma 4 2 2" xfId="3729" xr:uid="{00000000-0005-0000-0000-0000910E0000}"/>
    <cellStyle name="Comma 4 2 2 10" xfId="3730" xr:uid="{00000000-0005-0000-0000-0000920E0000}"/>
    <cellStyle name="Comma 4 2 2 11" xfId="3731" xr:uid="{00000000-0005-0000-0000-0000930E0000}"/>
    <cellStyle name="Comma 4 2 2 12" xfId="3732" xr:uid="{00000000-0005-0000-0000-0000940E0000}"/>
    <cellStyle name="Comma 4 2 2 13" xfId="3733" xr:uid="{00000000-0005-0000-0000-0000950E0000}"/>
    <cellStyle name="Comma 4 2 2 14" xfId="3734" xr:uid="{00000000-0005-0000-0000-0000960E0000}"/>
    <cellStyle name="Comma 4 2 2 15" xfId="3735" xr:uid="{00000000-0005-0000-0000-0000970E0000}"/>
    <cellStyle name="Comma 4 2 2 16" xfId="3736" xr:uid="{00000000-0005-0000-0000-0000980E0000}"/>
    <cellStyle name="Comma 4 2 2 17" xfId="3737" xr:uid="{00000000-0005-0000-0000-0000990E0000}"/>
    <cellStyle name="Comma 4 2 2 18" xfId="3738" xr:uid="{00000000-0005-0000-0000-00009A0E0000}"/>
    <cellStyle name="Comma 4 2 2 19" xfId="3739" xr:uid="{00000000-0005-0000-0000-00009B0E0000}"/>
    <cellStyle name="Comma 4 2 2 2" xfId="3740" xr:uid="{00000000-0005-0000-0000-00009C0E0000}"/>
    <cellStyle name="Comma 4 2 2 20" xfId="3741" xr:uid="{00000000-0005-0000-0000-00009D0E0000}"/>
    <cellStyle name="Comma 4 2 2 21" xfId="56212" xr:uid="{00000000-0005-0000-0000-000094DB0000}"/>
    <cellStyle name="Comma 4 2 2 3" xfId="3742" xr:uid="{00000000-0005-0000-0000-00009E0E0000}"/>
    <cellStyle name="Comma 4 2 2 4" xfId="3743" xr:uid="{00000000-0005-0000-0000-00009F0E0000}"/>
    <cellStyle name="Comma 4 2 2 5" xfId="3744" xr:uid="{00000000-0005-0000-0000-0000A00E0000}"/>
    <cellStyle name="Comma 4 2 2 6" xfId="3745" xr:uid="{00000000-0005-0000-0000-0000A10E0000}"/>
    <cellStyle name="Comma 4 2 2 7" xfId="3746" xr:uid="{00000000-0005-0000-0000-0000A20E0000}"/>
    <cellStyle name="Comma 4 2 2 8" xfId="3747" xr:uid="{00000000-0005-0000-0000-0000A30E0000}"/>
    <cellStyle name="Comma 4 2 2 9" xfId="3748" xr:uid="{00000000-0005-0000-0000-0000A40E0000}"/>
    <cellStyle name="Comma 4 2 20" xfId="3749" xr:uid="{00000000-0005-0000-0000-0000A50E0000}"/>
    <cellStyle name="Comma 4 2 21" xfId="3750" xr:uid="{00000000-0005-0000-0000-0000A60E0000}"/>
    <cellStyle name="Comma 4 2 22" xfId="3751" xr:uid="{00000000-0005-0000-0000-0000A70E0000}"/>
    <cellStyle name="Comma 4 2 22 2" xfId="56213" xr:uid="{00000000-0005-0000-0000-000095DB0000}"/>
    <cellStyle name="Comma 4 2 22 3" xfId="56214" xr:uid="{00000000-0005-0000-0000-000096DB0000}"/>
    <cellStyle name="Comma 4 2 23" xfId="56971" xr:uid="{00000000-0005-0000-0000-00008BDE0000}"/>
    <cellStyle name="Comma 4 2 24" xfId="57052" xr:uid="{00000000-0005-0000-0000-0000DCDE0000}"/>
    <cellStyle name="Comma 4 2 3" xfId="3752" xr:uid="{00000000-0005-0000-0000-0000A80E0000}"/>
    <cellStyle name="Comma 4 2 4" xfId="3753" xr:uid="{00000000-0005-0000-0000-0000A90E0000}"/>
    <cellStyle name="Comma 4 2 5" xfId="3754" xr:uid="{00000000-0005-0000-0000-0000AA0E0000}"/>
    <cellStyle name="Comma 4 2 6" xfId="3755" xr:uid="{00000000-0005-0000-0000-0000AB0E0000}"/>
    <cellStyle name="Comma 4 2 7" xfId="3756" xr:uid="{00000000-0005-0000-0000-0000AC0E0000}"/>
    <cellStyle name="Comma 4 2 8" xfId="3757" xr:uid="{00000000-0005-0000-0000-0000AD0E0000}"/>
    <cellStyle name="Comma 4 2 9" xfId="3758" xr:uid="{00000000-0005-0000-0000-0000AE0E0000}"/>
    <cellStyle name="Comma 4 20" xfId="3759" xr:uid="{00000000-0005-0000-0000-0000AF0E0000}"/>
    <cellStyle name="Comma 4 20 2" xfId="29570" xr:uid="{00000000-0005-0000-0000-000082730000}"/>
    <cellStyle name="Comma 4 21" xfId="3760" xr:uid="{00000000-0005-0000-0000-0000B00E0000}"/>
    <cellStyle name="Comma 4 22" xfId="3761" xr:uid="{00000000-0005-0000-0000-0000B10E0000}"/>
    <cellStyle name="Comma 4 22 2" xfId="56215" xr:uid="{00000000-0005-0000-0000-000097DB0000}"/>
    <cellStyle name="Comma 4 23" xfId="3762" xr:uid="{00000000-0005-0000-0000-0000B20E0000}"/>
    <cellStyle name="Comma 4 23 2" xfId="56216" xr:uid="{00000000-0005-0000-0000-000098DB0000}"/>
    <cellStyle name="Comma 4 24" xfId="29571" xr:uid="{00000000-0005-0000-0000-000083730000}"/>
    <cellStyle name="Comma 4 24 2" xfId="56217" xr:uid="{00000000-0005-0000-0000-000099DB0000}"/>
    <cellStyle name="Comma 4 24 3" xfId="56218" xr:uid="{00000000-0005-0000-0000-00009ADB0000}"/>
    <cellStyle name="Comma 4 25" xfId="56219" xr:uid="{00000000-0005-0000-0000-00009BDB0000}"/>
    <cellStyle name="Comma 4 26" xfId="56220" xr:uid="{00000000-0005-0000-0000-00009CDB0000}"/>
    <cellStyle name="Comma 4 27" xfId="56960" xr:uid="{00000000-0005-0000-0000-000080DE0000}"/>
    <cellStyle name="Comma 4 28" xfId="57047" xr:uid="{00000000-0005-0000-0000-0000D7DE0000}"/>
    <cellStyle name="Comma 4 29" xfId="57089" xr:uid="{00000000-0005-0000-0000-000001DF0000}"/>
    <cellStyle name="Comma 4 3" xfId="3763" xr:uid="{00000000-0005-0000-0000-0000B30E0000}"/>
    <cellStyle name="Comma 4 3 2" xfId="3764" xr:uid="{00000000-0005-0000-0000-0000B40E0000}"/>
    <cellStyle name="Comma 4 3 2 2" xfId="56221" xr:uid="{00000000-0005-0000-0000-00009DDB0000}"/>
    <cellStyle name="Comma 4 3 3" xfId="3765" xr:uid="{00000000-0005-0000-0000-0000B50E0000}"/>
    <cellStyle name="Comma 4 4" xfId="3766" xr:uid="{00000000-0005-0000-0000-0000B60E0000}"/>
    <cellStyle name="Comma 4 4 2" xfId="29572" xr:uid="{00000000-0005-0000-0000-000084730000}"/>
    <cellStyle name="Comma 4 5" xfId="3767" xr:uid="{00000000-0005-0000-0000-0000B70E0000}"/>
    <cellStyle name="Comma 4 6" xfId="3768" xr:uid="{00000000-0005-0000-0000-0000B80E0000}"/>
    <cellStyle name="Comma 4 7" xfId="3769" xr:uid="{00000000-0005-0000-0000-0000B90E0000}"/>
    <cellStyle name="Comma 4 8" xfId="3770" xr:uid="{00000000-0005-0000-0000-0000BA0E0000}"/>
    <cellStyle name="Comma 4 9" xfId="3771" xr:uid="{00000000-0005-0000-0000-0000BB0E0000}"/>
    <cellStyle name="Comma 4_03. FS &amp; WP_KDAC_31.12.08_combine" xfId="29573" xr:uid="{00000000-0005-0000-0000-000085730000}"/>
    <cellStyle name="Comma 40" xfId="3772" xr:uid="{00000000-0005-0000-0000-0000BC0E0000}"/>
    <cellStyle name="Comma 40 2" xfId="3773" xr:uid="{00000000-0005-0000-0000-0000BD0E0000}"/>
    <cellStyle name="Comma 40 3" xfId="3774" xr:uid="{00000000-0005-0000-0000-0000BE0E0000}"/>
    <cellStyle name="Comma 40 4" xfId="57164" xr:uid="{00000000-0005-0000-0000-00004CDF0000}"/>
    <cellStyle name="Comma 41" xfId="3775" xr:uid="{00000000-0005-0000-0000-0000BF0E0000}"/>
    <cellStyle name="Comma 41 2" xfId="3776" xr:uid="{00000000-0005-0000-0000-0000C00E0000}"/>
    <cellStyle name="Comma 41 3" xfId="3777" xr:uid="{00000000-0005-0000-0000-0000C10E0000}"/>
    <cellStyle name="Comma 41 4" xfId="57166" xr:uid="{00000000-0005-0000-0000-00004EDF0000}"/>
    <cellStyle name="Comma 42" xfId="3778" xr:uid="{00000000-0005-0000-0000-0000C20E0000}"/>
    <cellStyle name="Comma 42 2" xfId="3779" xr:uid="{00000000-0005-0000-0000-0000C30E0000}"/>
    <cellStyle name="Comma 42 2 2" xfId="54859" xr:uid="{00000000-0005-0000-0000-00004BD60000}"/>
    <cellStyle name="Comma 42 3" xfId="3780" xr:uid="{00000000-0005-0000-0000-0000C40E0000}"/>
    <cellStyle name="Comma 42 4" xfId="57168" xr:uid="{00000000-0005-0000-0000-000050DF0000}"/>
    <cellStyle name="Comma 43" xfId="3781" xr:uid="{00000000-0005-0000-0000-0000C50E0000}"/>
    <cellStyle name="Comma 43 2" xfId="3782" xr:uid="{00000000-0005-0000-0000-0000C60E0000}"/>
    <cellStyle name="Comma 43 3" xfId="3783" xr:uid="{00000000-0005-0000-0000-0000C70E0000}"/>
    <cellStyle name="Comma 43 4" xfId="56222" xr:uid="{00000000-0005-0000-0000-00009EDB0000}"/>
    <cellStyle name="Comma 43 5" xfId="57170" xr:uid="{00000000-0005-0000-0000-000052DF0000}"/>
    <cellStyle name="Comma 44" xfId="3784" xr:uid="{00000000-0005-0000-0000-0000C80E0000}"/>
    <cellStyle name="Comma 44 2" xfId="3785" xr:uid="{00000000-0005-0000-0000-0000C90E0000}"/>
    <cellStyle name="Comma 44 3" xfId="57172" xr:uid="{00000000-0005-0000-0000-000054DF0000}"/>
    <cellStyle name="Comma 45" xfId="3786" xr:uid="{00000000-0005-0000-0000-0000CA0E0000}"/>
    <cellStyle name="Comma 45 2" xfId="3787" xr:uid="{00000000-0005-0000-0000-0000CB0E0000}"/>
    <cellStyle name="Comma 45 3" xfId="57174" xr:uid="{00000000-0005-0000-0000-000056DF0000}"/>
    <cellStyle name="Comma 46" xfId="3788" xr:uid="{00000000-0005-0000-0000-0000CC0E0000}"/>
    <cellStyle name="Comma 46 2" xfId="3789" xr:uid="{00000000-0005-0000-0000-0000CD0E0000}"/>
    <cellStyle name="Comma 47" xfId="3790" xr:uid="{00000000-0005-0000-0000-0000CE0E0000}"/>
    <cellStyle name="Comma 47 2" xfId="3791" xr:uid="{00000000-0005-0000-0000-0000CF0E0000}"/>
    <cellStyle name="Comma 48" xfId="3792" xr:uid="{00000000-0005-0000-0000-0000D00E0000}"/>
    <cellStyle name="Comma 48 2" xfId="3793" xr:uid="{00000000-0005-0000-0000-0000D10E0000}"/>
    <cellStyle name="Comma 49" xfId="3794" xr:uid="{00000000-0005-0000-0000-0000D20E0000}"/>
    <cellStyle name="Comma 49 2" xfId="3795" xr:uid="{00000000-0005-0000-0000-0000D30E0000}"/>
    <cellStyle name="Comma 5" xfId="3796" xr:uid="{00000000-0005-0000-0000-0000D40E0000}"/>
    <cellStyle name="Comma 5 10" xfId="56952" xr:uid="{00000000-0005-0000-0000-000078DE0000}"/>
    <cellStyle name="Comma 5 11" xfId="57024" xr:uid="{00000000-0005-0000-0000-0000C0DE0000}"/>
    <cellStyle name="Comma 5 12" xfId="57091" xr:uid="{00000000-0005-0000-0000-000003DF0000}"/>
    <cellStyle name="Comma 5 2" xfId="3797" xr:uid="{00000000-0005-0000-0000-0000D50E0000}"/>
    <cellStyle name="Comma 5 2 2" xfId="3798" xr:uid="{00000000-0005-0000-0000-0000D60E0000}"/>
    <cellStyle name="Comma 5 2 3" xfId="56223" xr:uid="{00000000-0005-0000-0000-00009FDB0000}"/>
    <cellStyle name="Comma 5 2 4" xfId="56966" xr:uid="{00000000-0005-0000-0000-000086DE0000}"/>
    <cellStyle name="Comma 5 3" xfId="3799" xr:uid="{00000000-0005-0000-0000-0000D70E0000}"/>
    <cellStyle name="Comma 5 3 2" xfId="29574" xr:uid="{00000000-0005-0000-0000-000086730000}"/>
    <cellStyle name="Comma 5 4" xfId="29240" xr:uid="{00000000-0005-0000-0000-000038720000}"/>
    <cellStyle name="Comma 5 5" xfId="29241" xr:uid="{00000000-0005-0000-0000-000039720000}"/>
    <cellStyle name="Comma 5 6" xfId="29242" xr:uid="{00000000-0005-0000-0000-00003A720000}"/>
    <cellStyle name="Comma 5 7" xfId="29243" xr:uid="{00000000-0005-0000-0000-00003B720000}"/>
    <cellStyle name="Comma 5 8" xfId="29244" xr:uid="{00000000-0005-0000-0000-00003C720000}"/>
    <cellStyle name="Comma 5 9" xfId="29245" xr:uid="{00000000-0005-0000-0000-00003D720000}"/>
    <cellStyle name="Comma 5_ARM &amp; SHUNT - AUG'2008" xfId="29575" xr:uid="{00000000-0005-0000-0000-000087730000}"/>
    <cellStyle name="Comma 50" xfId="3800" xr:uid="{00000000-0005-0000-0000-0000D80E0000}"/>
    <cellStyle name="Comma 50 2" xfId="3801" xr:uid="{00000000-0005-0000-0000-0000D90E0000}"/>
    <cellStyle name="Comma 51" xfId="3802" xr:uid="{00000000-0005-0000-0000-0000DA0E0000}"/>
    <cellStyle name="Comma 51 2" xfId="3803" xr:uid="{00000000-0005-0000-0000-0000DB0E0000}"/>
    <cellStyle name="Comma 52" xfId="3804" xr:uid="{00000000-0005-0000-0000-0000DC0E0000}"/>
    <cellStyle name="Comma 52 2" xfId="3805" xr:uid="{00000000-0005-0000-0000-0000DD0E0000}"/>
    <cellStyle name="Comma 53" xfId="3806" xr:uid="{00000000-0005-0000-0000-0000DE0E0000}"/>
    <cellStyle name="Comma 53 2" xfId="3807" xr:uid="{00000000-0005-0000-0000-0000DF0E0000}"/>
    <cellStyle name="Comma 54" xfId="3808" xr:uid="{00000000-0005-0000-0000-0000E00E0000}"/>
    <cellStyle name="Comma 54 2" xfId="3809" xr:uid="{00000000-0005-0000-0000-0000E10E0000}"/>
    <cellStyle name="Comma 55" xfId="3810" xr:uid="{00000000-0005-0000-0000-0000E20E0000}"/>
    <cellStyle name="Comma 55 2" xfId="3811" xr:uid="{00000000-0005-0000-0000-0000E30E0000}"/>
    <cellStyle name="Comma 56" xfId="3812" xr:uid="{00000000-0005-0000-0000-0000E40E0000}"/>
    <cellStyle name="Comma 56 2" xfId="3813" xr:uid="{00000000-0005-0000-0000-0000E50E0000}"/>
    <cellStyle name="Comma 57" xfId="3814" xr:uid="{00000000-0005-0000-0000-0000E60E0000}"/>
    <cellStyle name="Comma 57 2" xfId="3815" xr:uid="{00000000-0005-0000-0000-0000E70E0000}"/>
    <cellStyle name="Comma 58" xfId="3816" xr:uid="{00000000-0005-0000-0000-0000E80E0000}"/>
    <cellStyle name="Comma 58 2" xfId="3817" xr:uid="{00000000-0005-0000-0000-0000E90E0000}"/>
    <cellStyle name="Comma 59" xfId="3818" xr:uid="{00000000-0005-0000-0000-0000EA0E0000}"/>
    <cellStyle name="Comma 59 2" xfId="3819" xr:uid="{00000000-0005-0000-0000-0000EB0E0000}"/>
    <cellStyle name="Comma 6" xfId="3820" xr:uid="{00000000-0005-0000-0000-0000EC0E0000}"/>
    <cellStyle name="Comma 6 10" xfId="3821" xr:uid="{00000000-0005-0000-0000-0000ED0E0000}"/>
    <cellStyle name="Comma 6 11" xfId="3822" xr:uid="{00000000-0005-0000-0000-0000EE0E0000}"/>
    <cellStyle name="Comma 6 12" xfId="3823" xr:uid="{00000000-0005-0000-0000-0000EF0E0000}"/>
    <cellStyle name="Comma 6 13" xfId="3824" xr:uid="{00000000-0005-0000-0000-0000F00E0000}"/>
    <cellStyle name="Comma 6 14" xfId="3825" xr:uid="{00000000-0005-0000-0000-0000F10E0000}"/>
    <cellStyle name="Comma 6 15" xfId="3826" xr:uid="{00000000-0005-0000-0000-0000F20E0000}"/>
    <cellStyle name="Comma 6 16" xfId="3827" xr:uid="{00000000-0005-0000-0000-0000F30E0000}"/>
    <cellStyle name="Comma 6 17" xfId="3828" xr:uid="{00000000-0005-0000-0000-0000F40E0000}"/>
    <cellStyle name="Comma 6 18" xfId="3829" xr:uid="{00000000-0005-0000-0000-0000F50E0000}"/>
    <cellStyle name="Comma 6 19" xfId="3830" xr:uid="{00000000-0005-0000-0000-0000F60E0000}"/>
    <cellStyle name="Comma 6 19 2" xfId="29576" xr:uid="{00000000-0005-0000-0000-000088730000}"/>
    <cellStyle name="Comma 6 2" xfId="3831" xr:uid="{00000000-0005-0000-0000-0000F70E0000}"/>
    <cellStyle name="Comma 6 2 2" xfId="3832" xr:uid="{00000000-0005-0000-0000-0000F80E0000}"/>
    <cellStyle name="Comma 6 2 3" xfId="3833" xr:uid="{00000000-0005-0000-0000-0000F90E0000}"/>
    <cellStyle name="Comma 6 2 3 2" xfId="29577" xr:uid="{00000000-0005-0000-0000-000089730000}"/>
    <cellStyle name="Comma 6 2 4" xfId="54755" xr:uid="{00000000-0005-0000-0000-0000E3D50000}"/>
    <cellStyle name="Comma 6 20" xfId="3834" xr:uid="{00000000-0005-0000-0000-0000FA0E0000}"/>
    <cellStyle name="Comma 6 21" xfId="54756" xr:uid="{00000000-0005-0000-0000-0000E4D50000}"/>
    <cellStyle name="Comma 6 22" xfId="56973" xr:uid="{00000000-0005-0000-0000-00008DDE0000}"/>
    <cellStyle name="Comma 6 23" xfId="57094" xr:uid="{00000000-0005-0000-0000-000006DF0000}"/>
    <cellStyle name="Comma 6 3" xfId="3835" xr:uid="{00000000-0005-0000-0000-0000FB0E0000}"/>
    <cellStyle name="Comma 6 3 2" xfId="29578" xr:uid="{00000000-0005-0000-0000-00008A730000}"/>
    <cellStyle name="Comma 6 4" xfId="3836" xr:uid="{00000000-0005-0000-0000-0000FC0E0000}"/>
    <cellStyle name="Comma 6 5" xfId="3837" xr:uid="{00000000-0005-0000-0000-0000FD0E0000}"/>
    <cellStyle name="Comma 6 6" xfId="3838" xr:uid="{00000000-0005-0000-0000-0000FE0E0000}"/>
    <cellStyle name="Comma 6 7" xfId="3839" xr:uid="{00000000-0005-0000-0000-0000FF0E0000}"/>
    <cellStyle name="Comma 6 8" xfId="3840" xr:uid="{00000000-0005-0000-0000-0000000F0000}"/>
    <cellStyle name="Comma 6 9" xfId="3841" xr:uid="{00000000-0005-0000-0000-0000010F0000}"/>
    <cellStyle name="Comma 6_2008_12_Development Cost_RCH Revise_51" xfId="29579" xr:uid="{00000000-0005-0000-0000-00008B730000}"/>
    <cellStyle name="Comma 60" xfId="3842" xr:uid="{00000000-0005-0000-0000-0000020F0000}"/>
    <cellStyle name="Comma 60 2" xfId="3843" xr:uid="{00000000-0005-0000-0000-0000030F0000}"/>
    <cellStyle name="Comma 61" xfId="3844" xr:uid="{00000000-0005-0000-0000-0000040F0000}"/>
    <cellStyle name="Comma 61 2" xfId="3845" xr:uid="{00000000-0005-0000-0000-0000050F0000}"/>
    <cellStyle name="Comma 62" xfId="3846" xr:uid="{00000000-0005-0000-0000-0000060F0000}"/>
    <cellStyle name="Comma 62 2" xfId="3847" xr:uid="{00000000-0005-0000-0000-0000070F0000}"/>
    <cellStyle name="Comma 63" xfId="3848" xr:uid="{00000000-0005-0000-0000-0000080F0000}"/>
    <cellStyle name="Comma 63 2" xfId="3849" xr:uid="{00000000-0005-0000-0000-0000090F0000}"/>
    <cellStyle name="Comma 64" xfId="3850" xr:uid="{00000000-0005-0000-0000-00000A0F0000}"/>
    <cellStyle name="Comma 64 2" xfId="3851" xr:uid="{00000000-0005-0000-0000-00000B0F0000}"/>
    <cellStyle name="Comma 65" xfId="3852" xr:uid="{00000000-0005-0000-0000-00000C0F0000}"/>
    <cellStyle name="Comma 65 2" xfId="3853" xr:uid="{00000000-0005-0000-0000-00000D0F0000}"/>
    <cellStyle name="Comma 66" xfId="3854" xr:uid="{00000000-0005-0000-0000-00000E0F0000}"/>
    <cellStyle name="Comma 66 2" xfId="3855" xr:uid="{00000000-0005-0000-0000-00000F0F0000}"/>
    <cellStyle name="Comma 67" xfId="3856" xr:uid="{00000000-0005-0000-0000-0000100F0000}"/>
    <cellStyle name="Comma 67 2" xfId="3857" xr:uid="{00000000-0005-0000-0000-0000110F0000}"/>
    <cellStyle name="Comma 68" xfId="3858" xr:uid="{00000000-0005-0000-0000-0000120F0000}"/>
    <cellStyle name="Comma 68 2" xfId="3859" xr:uid="{00000000-0005-0000-0000-0000130F0000}"/>
    <cellStyle name="Comma 69" xfId="3860" xr:uid="{00000000-0005-0000-0000-0000140F0000}"/>
    <cellStyle name="Comma 69 2" xfId="3861" xr:uid="{00000000-0005-0000-0000-0000150F0000}"/>
    <cellStyle name="Comma 7" xfId="3862" xr:uid="{00000000-0005-0000-0000-0000160F0000}"/>
    <cellStyle name="Comma 7 2" xfId="3863" xr:uid="{00000000-0005-0000-0000-0000170F0000}"/>
    <cellStyle name="Comma 7 2 2" xfId="3864" xr:uid="{00000000-0005-0000-0000-0000180F0000}"/>
    <cellStyle name="Comma 7 2 3" xfId="3865" xr:uid="{00000000-0005-0000-0000-0000190F0000}"/>
    <cellStyle name="Comma 7 2 4" xfId="54757" xr:uid="{00000000-0005-0000-0000-0000E5D50000}"/>
    <cellStyle name="Comma 7 3" xfId="3866" xr:uid="{00000000-0005-0000-0000-00001A0F0000}"/>
    <cellStyle name="Comma 7 3 2" xfId="29580" xr:uid="{00000000-0005-0000-0000-00008C730000}"/>
    <cellStyle name="Comma 7 4" xfId="3867" xr:uid="{00000000-0005-0000-0000-00001B0F0000}"/>
    <cellStyle name="Comma 7 4 2" xfId="29581" xr:uid="{00000000-0005-0000-0000-00008D730000}"/>
    <cellStyle name="Comma 7 5" xfId="54758" xr:uid="{00000000-0005-0000-0000-0000E6D50000}"/>
    <cellStyle name="Comma 7 6" xfId="57097" xr:uid="{00000000-0005-0000-0000-000009DF0000}"/>
    <cellStyle name="Comma 7_FS" xfId="56224" xr:uid="{00000000-0005-0000-0000-0000A0DB0000}"/>
    <cellStyle name="Comma 70" xfId="3868" xr:uid="{00000000-0005-0000-0000-00001C0F0000}"/>
    <cellStyle name="Comma 70 2" xfId="3869" xr:uid="{00000000-0005-0000-0000-00001D0F0000}"/>
    <cellStyle name="Comma 71" xfId="3870" xr:uid="{00000000-0005-0000-0000-00001E0F0000}"/>
    <cellStyle name="Comma 71 2" xfId="3871" xr:uid="{00000000-0005-0000-0000-00001F0F0000}"/>
    <cellStyle name="Comma 72" xfId="3872" xr:uid="{00000000-0005-0000-0000-0000200F0000}"/>
    <cellStyle name="Comma 72 2" xfId="3873" xr:uid="{00000000-0005-0000-0000-0000210F0000}"/>
    <cellStyle name="Comma 73" xfId="3874" xr:uid="{00000000-0005-0000-0000-0000220F0000}"/>
    <cellStyle name="Comma 73 2" xfId="3875" xr:uid="{00000000-0005-0000-0000-0000230F0000}"/>
    <cellStyle name="Comma 74" xfId="3876" xr:uid="{00000000-0005-0000-0000-0000240F0000}"/>
    <cellStyle name="Comma 74 2" xfId="3877" xr:uid="{00000000-0005-0000-0000-0000250F0000}"/>
    <cellStyle name="Comma 74 2 2" xfId="3878" xr:uid="{00000000-0005-0000-0000-0000260F0000}"/>
    <cellStyle name="Comma 74 2 2 2" xfId="3879" xr:uid="{00000000-0005-0000-0000-0000270F0000}"/>
    <cellStyle name="Comma 74 2 2 3" xfId="3880" xr:uid="{00000000-0005-0000-0000-0000280F0000}"/>
    <cellStyle name="Comma 74 2 3" xfId="3881" xr:uid="{00000000-0005-0000-0000-0000290F0000}"/>
    <cellStyle name="Comma 74 2 3 2" xfId="3882" xr:uid="{00000000-0005-0000-0000-00002A0F0000}"/>
    <cellStyle name="Comma 74 2 3 3" xfId="3883" xr:uid="{00000000-0005-0000-0000-00002B0F0000}"/>
    <cellStyle name="Comma 74 2 4" xfId="3884" xr:uid="{00000000-0005-0000-0000-00002C0F0000}"/>
    <cellStyle name="Comma 74 2 5" xfId="3885" xr:uid="{00000000-0005-0000-0000-00002D0F0000}"/>
    <cellStyle name="Comma 74 3" xfId="3886" xr:uid="{00000000-0005-0000-0000-00002E0F0000}"/>
    <cellStyle name="Comma 74 3 2" xfId="3887" xr:uid="{00000000-0005-0000-0000-00002F0F0000}"/>
    <cellStyle name="Comma 74 3 2 2" xfId="3888" xr:uid="{00000000-0005-0000-0000-0000300F0000}"/>
    <cellStyle name="Comma 74 3 2 3" xfId="3889" xr:uid="{00000000-0005-0000-0000-0000310F0000}"/>
    <cellStyle name="Comma 74 3 3" xfId="3890" xr:uid="{00000000-0005-0000-0000-0000320F0000}"/>
    <cellStyle name="Comma 74 3 3 2" xfId="3891" xr:uid="{00000000-0005-0000-0000-0000330F0000}"/>
    <cellStyle name="Comma 74 3 3 3" xfId="3892" xr:uid="{00000000-0005-0000-0000-0000340F0000}"/>
    <cellStyle name="Comma 74 3 4" xfId="3893" xr:uid="{00000000-0005-0000-0000-0000350F0000}"/>
    <cellStyle name="Comma 74 3 5" xfId="3894" xr:uid="{00000000-0005-0000-0000-0000360F0000}"/>
    <cellStyle name="Comma 74 4" xfId="3895" xr:uid="{00000000-0005-0000-0000-0000370F0000}"/>
    <cellStyle name="Comma 74 4 2" xfId="3896" xr:uid="{00000000-0005-0000-0000-0000380F0000}"/>
    <cellStyle name="Comma 74 4 2 2" xfId="3897" xr:uid="{00000000-0005-0000-0000-0000390F0000}"/>
    <cellStyle name="Comma 74 4 2 3" xfId="3898" xr:uid="{00000000-0005-0000-0000-00003A0F0000}"/>
    <cellStyle name="Comma 74 4 3" xfId="3899" xr:uid="{00000000-0005-0000-0000-00003B0F0000}"/>
    <cellStyle name="Comma 74 4 3 2" xfId="3900" xr:uid="{00000000-0005-0000-0000-00003C0F0000}"/>
    <cellStyle name="Comma 74 4 3 3" xfId="3901" xr:uid="{00000000-0005-0000-0000-00003D0F0000}"/>
    <cellStyle name="Comma 74 4 4" xfId="3902" xr:uid="{00000000-0005-0000-0000-00003E0F0000}"/>
    <cellStyle name="Comma 74 4 5" xfId="3903" xr:uid="{00000000-0005-0000-0000-00003F0F0000}"/>
    <cellStyle name="Comma 74 5" xfId="3904" xr:uid="{00000000-0005-0000-0000-0000400F0000}"/>
    <cellStyle name="Comma 74 5 2" xfId="3905" xr:uid="{00000000-0005-0000-0000-0000410F0000}"/>
    <cellStyle name="Comma 74 5 2 2" xfId="3906" xr:uid="{00000000-0005-0000-0000-0000420F0000}"/>
    <cellStyle name="Comma 74 5 2 3" xfId="3907" xr:uid="{00000000-0005-0000-0000-0000430F0000}"/>
    <cellStyle name="Comma 74 5 3" xfId="3908" xr:uid="{00000000-0005-0000-0000-0000440F0000}"/>
    <cellStyle name="Comma 74 5 3 2" xfId="3909" xr:uid="{00000000-0005-0000-0000-0000450F0000}"/>
    <cellStyle name="Comma 74 5 3 2 2" xfId="3910" xr:uid="{00000000-0005-0000-0000-0000460F0000}"/>
    <cellStyle name="Comma 74 5 3 2 2 2" xfId="56225" xr:uid="{00000000-0005-0000-0000-0000A1DB0000}"/>
    <cellStyle name="Comma 74 5 3 2 3" xfId="3911" xr:uid="{00000000-0005-0000-0000-0000470F0000}"/>
    <cellStyle name="Comma 74 5 3 2 3 2" xfId="56226" xr:uid="{00000000-0005-0000-0000-0000A2DB0000}"/>
    <cellStyle name="Comma 74 5 3 2 4" xfId="56227" xr:uid="{00000000-0005-0000-0000-0000A3DB0000}"/>
    <cellStyle name="Comma 74 5 3 3" xfId="3912" xr:uid="{00000000-0005-0000-0000-0000480F0000}"/>
    <cellStyle name="Comma 74 5 3 4" xfId="3913" xr:uid="{00000000-0005-0000-0000-0000490F0000}"/>
    <cellStyle name="Comma 74 5 4" xfId="3914" xr:uid="{00000000-0005-0000-0000-00004A0F0000}"/>
    <cellStyle name="Comma 74 5 5" xfId="3915" xr:uid="{00000000-0005-0000-0000-00004B0F0000}"/>
    <cellStyle name="Comma 74 6" xfId="3916" xr:uid="{00000000-0005-0000-0000-00004C0F0000}"/>
    <cellStyle name="Comma 74 6 2" xfId="3917" xr:uid="{00000000-0005-0000-0000-00004D0F0000}"/>
    <cellStyle name="Comma 74 6 2 2" xfId="3918" xr:uid="{00000000-0005-0000-0000-00004E0F0000}"/>
    <cellStyle name="Comma 74 6 2 2 2" xfId="56228" xr:uid="{00000000-0005-0000-0000-0000A4DB0000}"/>
    <cellStyle name="Comma 74 6 2 3" xfId="3919" xr:uid="{00000000-0005-0000-0000-00004F0F0000}"/>
    <cellStyle name="Comma 74 6 2 3 2" xfId="56229" xr:uid="{00000000-0005-0000-0000-0000A5DB0000}"/>
    <cellStyle name="Comma 74 6 2 4" xfId="56230" xr:uid="{00000000-0005-0000-0000-0000A6DB0000}"/>
    <cellStyle name="Comma 74 6 3" xfId="3920" xr:uid="{00000000-0005-0000-0000-0000500F0000}"/>
    <cellStyle name="Comma 74 6 4" xfId="3921" xr:uid="{00000000-0005-0000-0000-0000510F0000}"/>
    <cellStyle name="Comma 74 7" xfId="3922" xr:uid="{00000000-0005-0000-0000-0000520F0000}"/>
    <cellStyle name="Comma 74 7 2" xfId="3923" xr:uid="{00000000-0005-0000-0000-0000530F0000}"/>
    <cellStyle name="Comma 74 8" xfId="3924" xr:uid="{00000000-0005-0000-0000-0000540F0000}"/>
    <cellStyle name="Comma 75" xfId="3925" xr:uid="{00000000-0005-0000-0000-0000550F0000}"/>
    <cellStyle name="Comma 75 2" xfId="3926" xr:uid="{00000000-0005-0000-0000-0000560F0000}"/>
    <cellStyle name="Comma 75 2 2" xfId="33928" xr:uid="{00000000-0005-0000-0000-000088840000}"/>
    <cellStyle name="Comma 75 2 3" xfId="56231" xr:uid="{00000000-0005-0000-0000-0000A7DB0000}"/>
    <cellStyle name="Comma 75 3" xfId="3927" xr:uid="{00000000-0005-0000-0000-0000570F0000}"/>
    <cellStyle name="Comma 75 3 2" xfId="56232" xr:uid="{00000000-0005-0000-0000-0000A8DB0000}"/>
    <cellStyle name="Comma 75 4" xfId="33929" xr:uid="{00000000-0005-0000-0000-000089840000}"/>
    <cellStyle name="Comma 76" xfId="3928" xr:uid="{00000000-0005-0000-0000-0000580F0000}"/>
    <cellStyle name="Comma 76 2" xfId="3929" xr:uid="{00000000-0005-0000-0000-0000590F0000}"/>
    <cellStyle name="Comma 76 2 2" xfId="33930" xr:uid="{00000000-0005-0000-0000-00008A840000}"/>
    <cellStyle name="Comma 76 2 3" xfId="56233" xr:uid="{00000000-0005-0000-0000-0000A9DB0000}"/>
    <cellStyle name="Comma 76 3" xfId="3930" xr:uid="{00000000-0005-0000-0000-00005A0F0000}"/>
    <cellStyle name="Comma 76 3 2" xfId="3931" xr:uid="{00000000-0005-0000-0000-00005B0F0000}"/>
    <cellStyle name="Comma 76 4" xfId="33931" xr:uid="{00000000-0005-0000-0000-00008B840000}"/>
    <cellStyle name="Comma 77" xfId="3932" xr:uid="{00000000-0005-0000-0000-00005C0F0000}"/>
    <cellStyle name="Comma 77 2" xfId="3933" xr:uid="{00000000-0005-0000-0000-00005D0F0000}"/>
    <cellStyle name="Comma 77 2 2" xfId="56234" xr:uid="{00000000-0005-0000-0000-0000AADB0000}"/>
    <cellStyle name="Comma 77 3" xfId="56235" xr:uid="{00000000-0005-0000-0000-0000ABDB0000}"/>
    <cellStyle name="Comma 78" xfId="3934" xr:uid="{00000000-0005-0000-0000-00005E0F0000}"/>
    <cellStyle name="Comma 78 2" xfId="3935" xr:uid="{00000000-0005-0000-0000-00005F0F0000}"/>
    <cellStyle name="Comma 78 2 2" xfId="3936" xr:uid="{00000000-0005-0000-0000-0000600F0000}"/>
    <cellStyle name="Comma 78 2 3" xfId="3937" xr:uid="{00000000-0005-0000-0000-0000610F0000}"/>
    <cellStyle name="Comma 78 3" xfId="3938" xr:uid="{00000000-0005-0000-0000-0000620F0000}"/>
    <cellStyle name="Comma 78 3 2" xfId="3939" xr:uid="{00000000-0005-0000-0000-0000630F0000}"/>
    <cellStyle name="Comma 78 4" xfId="3940" xr:uid="{00000000-0005-0000-0000-0000640F0000}"/>
    <cellStyle name="Comma 78 4 2" xfId="3941" xr:uid="{00000000-0005-0000-0000-0000650F0000}"/>
    <cellStyle name="Comma 79" xfId="3942" xr:uid="{00000000-0005-0000-0000-0000660F0000}"/>
    <cellStyle name="Comma 8" xfId="3943" xr:uid="{00000000-0005-0000-0000-0000670F0000}"/>
    <cellStyle name="Comma 8 2" xfId="3944" xr:uid="{00000000-0005-0000-0000-0000680F0000}"/>
    <cellStyle name="Comma 8 2 2" xfId="3945" xr:uid="{00000000-0005-0000-0000-0000690F0000}"/>
    <cellStyle name="Comma 8 2 2 2" xfId="29582" xr:uid="{00000000-0005-0000-0000-00008E730000}"/>
    <cellStyle name="Comma 8 2 3" xfId="54759" xr:uid="{00000000-0005-0000-0000-0000E7D50000}"/>
    <cellStyle name="Comma 8 3" xfId="3946" xr:uid="{00000000-0005-0000-0000-00006A0F0000}"/>
    <cellStyle name="Comma 8 3 2" xfId="29583" xr:uid="{00000000-0005-0000-0000-00008F730000}"/>
    <cellStyle name="Comma 8 4" xfId="29584" xr:uid="{00000000-0005-0000-0000-000090730000}"/>
    <cellStyle name="Comma 8 5" xfId="56236" xr:uid="{00000000-0005-0000-0000-0000ACDB0000}"/>
    <cellStyle name="Comma 8 6" xfId="57100" xr:uid="{00000000-0005-0000-0000-00000CDF0000}"/>
    <cellStyle name="Comma 8_Book1" xfId="29585" xr:uid="{00000000-0005-0000-0000-000091730000}"/>
    <cellStyle name="Comma 80" xfId="3947" xr:uid="{00000000-0005-0000-0000-00006B0F0000}"/>
    <cellStyle name="Comma 80 2" xfId="3948" xr:uid="{00000000-0005-0000-0000-00006C0F0000}"/>
    <cellStyle name="Comma 80 2 2" xfId="33932" xr:uid="{00000000-0005-0000-0000-00008C840000}"/>
    <cellStyle name="Comma 80 2 3" xfId="56237" xr:uid="{00000000-0005-0000-0000-0000ADDB0000}"/>
    <cellStyle name="Comma 80 3" xfId="3949" xr:uid="{00000000-0005-0000-0000-00006D0F0000}"/>
    <cellStyle name="Comma 80 3 2" xfId="3950" xr:uid="{00000000-0005-0000-0000-00006E0F0000}"/>
    <cellStyle name="Comma 80 4" xfId="33933" xr:uid="{00000000-0005-0000-0000-00008D840000}"/>
    <cellStyle name="Comma 81" xfId="3951" xr:uid="{00000000-0005-0000-0000-00006F0F0000}"/>
    <cellStyle name="Comma 81 2" xfId="3952" xr:uid="{00000000-0005-0000-0000-0000700F0000}"/>
    <cellStyle name="Comma 81 3" xfId="3953" xr:uid="{00000000-0005-0000-0000-0000710F0000}"/>
    <cellStyle name="Comma 81 4" xfId="3954" xr:uid="{00000000-0005-0000-0000-0000720F0000}"/>
    <cellStyle name="Comma 81 5" xfId="33934" xr:uid="{00000000-0005-0000-0000-00008E840000}"/>
    <cellStyle name="Comma 82" xfId="3955" xr:uid="{00000000-0005-0000-0000-0000730F0000}"/>
    <cellStyle name="Comma 82 2" xfId="3956" xr:uid="{00000000-0005-0000-0000-0000740F0000}"/>
    <cellStyle name="Comma 82 2 2" xfId="3957" xr:uid="{00000000-0005-0000-0000-0000750F0000}"/>
    <cellStyle name="Comma 82 3" xfId="3958" xr:uid="{00000000-0005-0000-0000-0000760F0000}"/>
    <cellStyle name="Comma 83" xfId="3959" xr:uid="{00000000-0005-0000-0000-0000770F0000}"/>
    <cellStyle name="Comma 83 2" xfId="3960" xr:uid="{00000000-0005-0000-0000-0000780F0000}"/>
    <cellStyle name="Comma 83 2 2" xfId="3961" xr:uid="{00000000-0005-0000-0000-0000790F0000}"/>
    <cellStyle name="Comma 83 2 3" xfId="56238" xr:uid="{00000000-0005-0000-0000-0000AEDB0000}"/>
    <cellStyle name="Comma 83 3" xfId="3962" xr:uid="{00000000-0005-0000-0000-00007A0F0000}"/>
    <cellStyle name="Comma 83 3 2" xfId="33935" xr:uid="{00000000-0005-0000-0000-00008F840000}"/>
    <cellStyle name="Comma 83 3 3" xfId="56239" xr:uid="{00000000-0005-0000-0000-0000AFDB0000}"/>
    <cellStyle name="Comma 83 4" xfId="3963" xr:uid="{00000000-0005-0000-0000-00007B0F0000}"/>
    <cellStyle name="Comma 83 5" xfId="33936" xr:uid="{00000000-0005-0000-0000-000090840000}"/>
    <cellStyle name="Comma 84" xfId="3964" xr:uid="{00000000-0005-0000-0000-00007C0F0000}"/>
    <cellStyle name="Comma 85" xfId="3965" xr:uid="{00000000-0005-0000-0000-00007D0F0000}"/>
    <cellStyle name="Comma 85 2" xfId="3966" xr:uid="{00000000-0005-0000-0000-00007E0F0000}"/>
    <cellStyle name="Comma 85 2 2" xfId="3967" xr:uid="{00000000-0005-0000-0000-00007F0F0000}"/>
    <cellStyle name="Comma 85 3" xfId="3968" xr:uid="{00000000-0005-0000-0000-0000800F0000}"/>
    <cellStyle name="Comma 85 3 2" xfId="33937" xr:uid="{00000000-0005-0000-0000-000091840000}"/>
    <cellStyle name="Comma 85 3 3" xfId="56240" xr:uid="{00000000-0005-0000-0000-0000B0DB0000}"/>
    <cellStyle name="Comma 85 4" xfId="3969" xr:uid="{00000000-0005-0000-0000-0000810F0000}"/>
    <cellStyle name="Comma 85 5" xfId="33938" xr:uid="{00000000-0005-0000-0000-000092840000}"/>
    <cellStyle name="Comma 85 6" xfId="56241" xr:uid="{00000000-0005-0000-0000-0000B1DB0000}"/>
    <cellStyle name="Comma 86" xfId="3970" xr:uid="{00000000-0005-0000-0000-0000820F0000}"/>
    <cellStyle name="Comma 86 2" xfId="3971" xr:uid="{00000000-0005-0000-0000-0000830F0000}"/>
    <cellStyle name="Comma 86 2 2" xfId="33939" xr:uid="{00000000-0005-0000-0000-000093840000}"/>
    <cellStyle name="Comma 86 2 3" xfId="56242" xr:uid="{00000000-0005-0000-0000-0000B2DB0000}"/>
    <cellStyle name="Comma 86 3" xfId="33940" xr:uid="{00000000-0005-0000-0000-000094840000}"/>
    <cellStyle name="Comma 86 4" xfId="56243" xr:uid="{00000000-0005-0000-0000-0000B3DB0000}"/>
    <cellStyle name="Comma 87" xfId="3972" xr:uid="{00000000-0005-0000-0000-0000840F0000}"/>
    <cellStyle name="Comma 87 2" xfId="3973" xr:uid="{00000000-0005-0000-0000-0000850F0000}"/>
    <cellStyle name="Comma 87 2 2" xfId="3974" xr:uid="{00000000-0005-0000-0000-0000860F0000}"/>
    <cellStyle name="Comma 87 3" xfId="3975" xr:uid="{00000000-0005-0000-0000-0000870F0000}"/>
    <cellStyle name="Comma 87 3 2" xfId="3976" xr:uid="{00000000-0005-0000-0000-0000880F0000}"/>
    <cellStyle name="Comma 87 4" xfId="3977" xr:uid="{00000000-0005-0000-0000-0000890F0000}"/>
    <cellStyle name="Comma 87 5" xfId="3978" xr:uid="{00000000-0005-0000-0000-00008A0F0000}"/>
    <cellStyle name="Comma 87 5 2" xfId="33941" xr:uid="{00000000-0005-0000-0000-000095840000}"/>
    <cellStyle name="Comma 87 5 3" xfId="56244" xr:uid="{00000000-0005-0000-0000-0000B4DB0000}"/>
    <cellStyle name="Comma 88" xfId="3979" xr:uid="{00000000-0005-0000-0000-00008B0F0000}"/>
    <cellStyle name="Comma 88 2" xfId="3980" xr:uid="{00000000-0005-0000-0000-00008C0F0000}"/>
    <cellStyle name="Comma 89" xfId="3981" xr:uid="{00000000-0005-0000-0000-00008D0F0000}"/>
    <cellStyle name="Comma 89 2" xfId="3982" xr:uid="{00000000-0005-0000-0000-00008E0F0000}"/>
    <cellStyle name="Comma 89 2 2" xfId="33942" xr:uid="{00000000-0005-0000-0000-000096840000}"/>
    <cellStyle name="Comma 89 2 3" xfId="56245" xr:uid="{00000000-0005-0000-0000-0000B5DB0000}"/>
    <cellStyle name="Comma 89 3" xfId="33943" xr:uid="{00000000-0005-0000-0000-000097840000}"/>
    <cellStyle name="Comma 89 4" xfId="56246" xr:uid="{00000000-0005-0000-0000-0000B6DB0000}"/>
    <cellStyle name="Comma 89 5" xfId="3983" xr:uid="{00000000-0005-0000-0000-00008F0F0000}"/>
    <cellStyle name="Comma 9" xfId="3984" xr:uid="{00000000-0005-0000-0000-0000900F0000}"/>
    <cellStyle name="Comma 9 2" xfId="3985" xr:uid="{00000000-0005-0000-0000-0000910F0000}"/>
    <cellStyle name="Comma 9 2 2" xfId="29586" xr:uid="{00000000-0005-0000-0000-000092730000}"/>
    <cellStyle name="Comma 9 2 3" xfId="29587" xr:uid="{00000000-0005-0000-0000-000093730000}"/>
    <cellStyle name="Comma 9 3" xfId="3986" xr:uid="{00000000-0005-0000-0000-0000920F0000}"/>
    <cellStyle name="Comma 9 3 2" xfId="29588" xr:uid="{00000000-0005-0000-0000-000094730000}"/>
    <cellStyle name="Comma 9 4" xfId="29589" xr:uid="{00000000-0005-0000-0000-000095730000}"/>
    <cellStyle name="Comma 9 5" xfId="57101" xr:uid="{00000000-0005-0000-0000-00000DDF0000}"/>
    <cellStyle name="Comma 9_Bali Beach-ADO1" xfId="56247" xr:uid="{00000000-0005-0000-0000-0000B7DB0000}"/>
    <cellStyle name="Comma 90" xfId="3987" xr:uid="{00000000-0005-0000-0000-0000930F0000}"/>
    <cellStyle name="Comma 90 2" xfId="3988" xr:uid="{00000000-0005-0000-0000-0000940F0000}"/>
    <cellStyle name="Comma 91" xfId="3989" xr:uid="{00000000-0005-0000-0000-0000950F0000}"/>
    <cellStyle name="Comma 91 2" xfId="3990" xr:uid="{00000000-0005-0000-0000-0000960F0000}"/>
    <cellStyle name="Comma 92" xfId="3991" xr:uid="{00000000-0005-0000-0000-0000970F0000}"/>
    <cellStyle name="Comma 92 2" xfId="3992" xr:uid="{00000000-0005-0000-0000-0000980F0000}"/>
    <cellStyle name="Comma 93" xfId="3993" xr:uid="{00000000-0005-0000-0000-0000990F0000}"/>
    <cellStyle name="Comma 93 2" xfId="3994" xr:uid="{00000000-0005-0000-0000-00009A0F0000}"/>
    <cellStyle name="Comma 93 2 2" xfId="3995" xr:uid="{00000000-0005-0000-0000-00009B0F0000}"/>
    <cellStyle name="Comma 93 3" xfId="3996" xr:uid="{00000000-0005-0000-0000-00009C0F0000}"/>
    <cellStyle name="Comma 93 4" xfId="56248" xr:uid="{00000000-0005-0000-0000-0000B8DB0000}"/>
    <cellStyle name="Comma 94" xfId="3997" xr:uid="{00000000-0005-0000-0000-00009D0F0000}"/>
    <cellStyle name="Comma 94 2" xfId="3998" xr:uid="{00000000-0005-0000-0000-00009E0F0000}"/>
    <cellStyle name="Comma 95" xfId="3999" xr:uid="{00000000-0005-0000-0000-00009F0F0000}"/>
    <cellStyle name="Comma 95 2" xfId="4000" xr:uid="{00000000-0005-0000-0000-0000A00F0000}"/>
    <cellStyle name="Comma 95 2 2" xfId="4001" xr:uid="{00000000-0005-0000-0000-0000A10F0000}"/>
    <cellStyle name="Comma 95 2 2 2" xfId="4002" xr:uid="{00000000-0005-0000-0000-0000A20F0000}"/>
    <cellStyle name="Comma 95 2 2 2 2" xfId="4003" xr:uid="{00000000-0005-0000-0000-0000A30F0000}"/>
    <cellStyle name="Comma 95 2 2 2 2 2" xfId="33944" xr:uid="{00000000-0005-0000-0000-000098840000}"/>
    <cellStyle name="Comma 95 2 2 2 3" xfId="33945" xr:uid="{00000000-0005-0000-0000-000099840000}"/>
    <cellStyle name="Comma 95 2 2 3" xfId="4004" xr:uid="{00000000-0005-0000-0000-0000A40F0000}"/>
    <cellStyle name="Comma 95 2 2 3 2" xfId="33946" xr:uid="{00000000-0005-0000-0000-00009A840000}"/>
    <cellStyle name="Comma 95 2 2 4" xfId="33947" xr:uid="{00000000-0005-0000-0000-00009B840000}"/>
    <cellStyle name="Comma 95 2 3" xfId="4005" xr:uid="{00000000-0005-0000-0000-0000A50F0000}"/>
    <cellStyle name="Comma 95 2 3 2" xfId="4006" xr:uid="{00000000-0005-0000-0000-0000A60F0000}"/>
    <cellStyle name="Comma 95 2 3 2 2" xfId="33948" xr:uid="{00000000-0005-0000-0000-00009C840000}"/>
    <cellStyle name="Comma 95 2 3 3" xfId="33949" xr:uid="{00000000-0005-0000-0000-00009D840000}"/>
    <cellStyle name="Comma 95 2 4" xfId="4007" xr:uid="{00000000-0005-0000-0000-0000A70F0000}"/>
    <cellStyle name="Comma 95 2 4 2" xfId="33950" xr:uid="{00000000-0005-0000-0000-00009E840000}"/>
    <cellStyle name="Comma 95 2 5" xfId="33951" xr:uid="{00000000-0005-0000-0000-00009F840000}"/>
    <cellStyle name="Comma 95 3" xfId="4008" xr:uid="{00000000-0005-0000-0000-0000A80F0000}"/>
    <cellStyle name="Comma 95 3 2" xfId="4009" xr:uid="{00000000-0005-0000-0000-0000A90F0000}"/>
    <cellStyle name="Comma 95 3 2 2" xfId="4010" xr:uid="{00000000-0005-0000-0000-0000AA0F0000}"/>
    <cellStyle name="Comma 95 3 2 2 2" xfId="33952" xr:uid="{00000000-0005-0000-0000-0000A0840000}"/>
    <cellStyle name="Comma 95 3 2 3" xfId="33953" xr:uid="{00000000-0005-0000-0000-0000A1840000}"/>
    <cellStyle name="Comma 95 3 3" xfId="4011" xr:uid="{00000000-0005-0000-0000-0000AB0F0000}"/>
    <cellStyle name="Comma 95 3 3 2" xfId="33954" xr:uid="{00000000-0005-0000-0000-0000A2840000}"/>
    <cellStyle name="Comma 95 3 4" xfId="33955" xr:uid="{00000000-0005-0000-0000-0000A3840000}"/>
    <cellStyle name="Comma 95 4" xfId="4012" xr:uid="{00000000-0005-0000-0000-0000AC0F0000}"/>
    <cellStyle name="Comma 95 4 2" xfId="4013" xr:uid="{00000000-0005-0000-0000-0000AD0F0000}"/>
    <cellStyle name="Comma 95 4 2 2" xfId="4014" xr:uid="{00000000-0005-0000-0000-0000AE0F0000}"/>
    <cellStyle name="Comma 95 4 2 2 2" xfId="33956" xr:uid="{00000000-0005-0000-0000-0000A4840000}"/>
    <cellStyle name="Comma 95 4 2 3" xfId="33957" xr:uid="{00000000-0005-0000-0000-0000A5840000}"/>
    <cellStyle name="Comma 95 4 3" xfId="4015" xr:uid="{00000000-0005-0000-0000-0000AF0F0000}"/>
    <cellStyle name="Comma 95 4 3 2" xfId="33958" xr:uid="{00000000-0005-0000-0000-0000A6840000}"/>
    <cellStyle name="Comma 95 4 4" xfId="33959" xr:uid="{00000000-0005-0000-0000-0000A7840000}"/>
    <cellStyle name="Comma 95 5" xfId="4016" xr:uid="{00000000-0005-0000-0000-0000B00F0000}"/>
    <cellStyle name="Comma 95 5 2" xfId="4017" xr:uid="{00000000-0005-0000-0000-0000B10F0000}"/>
    <cellStyle name="Comma 95 5 2 2" xfId="33960" xr:uid="{00000000-0005-0000-0000-0000A8840000}"/>
    <cellStyle name="Comma 95 5 3" xfId="33961" xr:uid="{00000000-0005-0000-0000-0000A9840000}"/>
    <cellStyle name="Comma 95 6" xfId="4018" xr:uid="{00000000-0005-0000-0000-0000B20F0000}"/>
    <cellStyle name="Comma 95 6 2" xfId="33962" xr:uid="{00000000-0005-0000-0000-0000AA840000}"/>
    <cellStyle name="Comma 95 7" xfId="4019" xr:uid="{00000000-0005-0000-0000-0000B30F0000}"/>
    <cellStyle name="Comma 95 7 2" xfId="56249" xr:uid="{00000000-0005-0000-0000-0000B9DB0000}"/>
    <cellStyle name="Comma 95 8" xfId="4020" xr:uid="{00000000-0005-0000-0000-0000B40F0000}"/>
    <cellStyle name="Comma 95 8 2" xfId="56250" xr:uid="{00000000-0005-0000-0000-0000BADB0000}"/>
    <cellStyle name="Comma 95 9" xfId="56251" xr:uid="{00000000-0005-0000-0000-0000BBDB0000}"/>
    <cellStyle name="Comma 96" xfId="4021" xr:uid="{00000000-0005-0000-0000-0000B50F0000}"/>
    <cellStyle name="Comma 96 2" xfId="4022" xr:uid="{00000000-0005-0000-0000-0000B60F0000}"/>
    <cellStyle name="Comma 96 2 2" xfId="4023" xr:uid="{00000000-0005-0000-0000-0000B70F0000}"/>
    <cellStyle name="Comma 96 2 2 2" xfId="4024" xr:uid="{00000000-0005-0000-0000-0000B80F0000}"/>
    <cellStyle name="Comma 96 2 2 2 2" xfId="4025" xr:uid="{00000000-0005-0000-0000-0000B90F0000}"/>
    <cellStyle name="Comma 96 2 2 2 2 2" xfId="33963" xr:uid="{00000000-0005-0000-0000-0000AB840000}"/>
    <cellStyle name="Comma 96 2 2 2 3" xfId="33964" xr:uid="{00000000-0005-0000-0000-0000AC840000}"/>
    <cellStyle name="Comma 96 2 2 3" xfId="4026" xr:uid="{00000000-0005-0000-0000-0000BA0F0000}"/>
    <cellStyle name="Comma 96 2 2 3 2" xfId="33965" xr:uid="{00000000-0005-0000-0000-0000AD840000}"/>
    <cellStyle name="Comma 96 2 2 4" xfId="33966" xr:uid="{00000000-0005-0000-0000-0000AE840000}"/>
    <cellStyle name="Comma 96 2 3" xfId="4027" xr:uid="{00000000-0005-0000-0000-0000BB0F0000}"/>
    <cellStyle name="Comma 96 2 3 2" xfId="4028" xr:uid="{00000000-0005-0000-0000-0000BC0F0000}"/>
    <cellStyle name="Comma 96 2 3 2 2" xfId="33967" xr:uid="{00000000-0005-0000-0000-0000AF840000}"/>
    <cellStyle name="Comma 96 2 3 3" xfId="33968" xr:uid="{00000000-0005-0000-0000-0000B0840000}"/>
    <cellStyle name="Comma 96 2 4" xfId="4029" xr:uid="{00000000-0005-0000-0000-0000BD0F0000}"/>
    <cellStyle name="Comma 96 2 4 2" xfId="33969" xr:uid="{00000000-0005-0000-0000-0000B1840000}"/>
    <cellStyle name="Comma 96 2 5" xfId="33970" xr:uid="{00000000-0005-0000-0000-0000B2840000}"/>
    <cellStyle name="Comma 96 3" xfId="4030" xr:uid="{00000000-0005-0000-0000-0000BE0F0000}"/>
    <cellStyle name="Comma 96 3 2" xfId="4031" xr:uid="{00000000-0005-0000-0000-0000BF0F0000}"/>
    <cellStyle name="Comma 96 3 2 2" xfId="4032" xr:uid="{00000000-0005-0000-0000-0000C00F0000}"/>
    <cellStyle name="Comma 96 3 2 2 2" xfId="33971" xr:uid="{00000000-0005-0000-0000-0000B3840000}"/>
    <cellStyle name="Comma 96 3 2 3" xfId="33972" xr:uid="{00000000-0005-0000-0000-0000B4840000}"/>
    <cellStyle name="Comma 96 3 3" xfId="4033" xr:uid="{00000000-0005-0000-0000-0000C10F0000}"/>
    <cellStyle name="Comma 96 3 3 2" xfId="33973" xr:uid="{00000000-0005-0000-0000-0000B5840000}"/>
    <cellStyle name="Comma 96 3 4" xfId="33974" xr:uid="{00000000-0005-0000-0000-0000B6840000}"/>
    <cellStyle name="Comma 96 4" xfId="4034" xr:uid="{00000000-0005-0000-0000-0000C20F0000}"/>
    <cellStyle name="Comma 96 4 2" xfId="4035" xr:uid="{00000000-0005-0000-0000-0000C30F0000}"/>
    <cellStyle name="Comma 96 4 2 2" xfId="4036" xr:uid="{00000000-0005-0000-0000-0000C40F0000}"/>
    <cellStyle name="Comma 96 4 2 2 2" xfId="33975" xr:uid="{00000000-0005-0000-0000-0000B7840000}"/>
    <cellStyle name="Comma 96 4 2 3" xfId="33976" xr:uid="{00000000-0005-0000-0000-0000B8840000}"/>
    <cellStyle name="Comma 96 4 3" xfId="4037" xr:uid="{00000000-0005-0000-0000-0000C50F0000}"/>
    <cellStyle name="Comma 96 4 3 2" xfId="33977" xr:uid="{00000000-0005-0000-0000-0000B9840000}"/>
    <cellStyle name="Comma 96 4 4" xfId="33978" xr:uid="{00000000-0005-0000-0000-0000BA840000}"/>
    <cellStyle name="Comma 96 5" xfId="4038" xr:uid="{00000000-0005-0000-0000-0000C60F0000}"/>
    <cellStyle name="Comma 96 5 2" xfId="4039" xr:uid="{00000000-0005-0000-0000-0000C70F0000}"/>
    <cellStyle name="Comma 96 5 2 2" xfId="33979" xr:uid="{00000000-0005-0000-0000-0000BB840000}"/>
    <cellStyle name="Comma 96 5 3" xfId="33980" xr:uid="{00000000-0005-0000-0000-0000BC840000}"/>
    <cellStyle name="Comma 96 6" xfId="4040" xr:uid="{00000000-0005-0000-0000-0000C80F0000}"/>
    <cellStyle name="Comma 96 6 2" xfId="33981" xr:uid="{00000000-0005-0000-0000-0000BD840000}"/>
    <cellStyle name="Comma 96 7" xfId="4041" xr:uid="{00000000-0005-0000-0000-0000C90F0000}"/>
    <cellStyle name="Comma 96 7 2" xfId="56252" xr:uid="{00000000-0005-0000-0000-0000BCDB0000}"/>
    <cellStyle name="Comma 96 8" xfId="4042" xr:uid="{00000000-0005-0000-0000-0000CA0F0000}"/>
    <cellStyle name="Comma 96 8 2" xfId="56253" xr:uid="{00000000-0005-0000-0000-0000BDDB0000}"/>
    <cellStyle name="Comma 96 9" xfId="56254" xr:uid="{00000000-0005-0000-0000-0000BEDB0000}"/>
    <cellStyle name="Comma 97" xfId="4043" xr:uid="{00000000-0005-0000-0000-0000CB0F0000}"/>
    <cellStyle name="Comma 97 2" xfId="4044" xr:uid="{00000000-0005-0000-0000-0000CC0F0000}"/>
    <cellStyle name="Comma 97 2 2" xfId="4045" xr:uid="{00000000-0005-0000-0000-0000CD0F0000}"/>
    <cellStyle name="Comma 97 2 2 2" xfId="4046" xr:uid="{00000000-0005-0000-0000-0000CE0F0000}"/>
    <cellStyle name="Comma 97 2 2 2 2" xfId="4047" xr:uid="{00000000-0005-0000-0000-0000CF0F0000}"/>
    <cellStyle name="Comma 97 2 2 2 2 2" xfId="33982" xr:uid="{00000000-0005-0000-0000-0000BE840000}"/>
    <cellStyle name="Comma 97 2 2 2 3" xfId="33983" xr:uid="{00000000-0005-0000-0000-0000BF840000}"/>
    <cellStyle name="Comma 97 2 2 3" xfId="4048" xr:uid="{00000000-0005-0000-0000-0000D00F0000}"/>
    <cellStyle name="Comma 97 2 2 3 2" xfId="33984" xr:uid="{00000000-0005-0000-0000-0000C0840000}"/>
    <cellStyle name="Comma 97 2 2 4" xfId="33985" xr:uid="{00000000-0005-0000-0000-0000C1840000}"/>
    <cellStyle name="Comma 97 2 3" xfId="4049" xr:uid="{00000000-0005-0000-0000-0000D10F0000}"/>
    <cellStyle name="Comma 97 2 3 2" xfId="4050" xr:uid="{00000000-0005-0000-0000-0000D20F0000}"/>
    <cellStyle name="Comma 97 2 3 2 2" xfId="33986" xr:uid="{00000000-0005-0000-0000-0000C2840000}"/>
    <cellStyle name="Comma 97 2 3 3" xfId="33987" xr:uid="{00000000-0005-0000-0000-0000C3840000}"/>
    <cellStyle name="Comma 97 2 4" xfId="4051" xr:uid="{00000000-0005-0000-0000-0000D30F0000}"/>
    <cellStyle name="Comma 97 2 4 2" xfId="33988" xr:uid="{00000000-0005-0000-0000-0000C4840000}"/>
    <cellStyle name="Comma 97 2 5" xfId="33989" xr:uid="{00000000-0005-0000-0000-0000C5840000}"/>
    <cellStyle name="Comma 97 3" xfId="4052" xr:uid="{00000000-0005-0000-0000-0000D40F0000}"/>
    <cellStyle name="Comma 97 3 2" xfId="4053" xr:uid="{00000000-0005-0000-0000-0000D50F0000}"/>
    <cellStyle name="Comma 97 3 2 2" xfId="4054" xr:uid="{00000000-0005-0000-0000-0000D60F0000}"/>
    <cellStyle name="Comma 97 3 2 2 2" xfId="33990" xr:uid="{00000000-0005-0000-0000-0000C6840000}"/>
    <cellStyle name="Comma 97 3 2 3" xfId="33991" xr:uid="{00000000-0005-0000-0000-0000C7840000}"/>
    <cellStyle name="Comma 97 3 3" xfId="4055" xr:uid="{00000000-0005-0000-0000-0000D70F0000}"/>
    <cellStyle name="Comma 97 3 3 2" xfId="33992" xr:uid="{00000000-0005-0000-0000-0000C8840000}"/>
    <cellStyle name="Comma 97 3 4" xfId="33993" xr:uid="{00000000-0005-0000-0000-0000C9840000}"/>
    <cellStyle name="Comma 97 4" xfId="4056" xr:uid="{00000000-0005-0000-0000-0000D80F0000}"/>
    <cellStyle name="Comma 97 4 2" xfId="4057" xr:uid="{00000000-0005-0000-0000-0000D90F0000}"/>
    <cellStyle name="Comma 97 4 2 2" xfId="4058" xr:uid="{00000000-0005-0000-0000-0000DA0F0000}"/>
    <cellStyle name="Comma 97 4 2 2 2" xfId="33994" xr:uid="{00000000-0005-0000-0000-0000CA840000}"/>
    <cellStyle name="Comma 97 4 2 3" xfId="33995" xr:uid="{00000000-0005-0000-0000-0000CB840000}"/>
    <cellStyle name="Comma 97 4 3" xfId="4059" xr:uid="{00000000-0005-0000-0000-0000DB0F0000}"/>
    <cellStyle name="Comma 97 4 3 2" xfId="33996" xr:uid="{00000000-0005-0000-0000-0000CC840000}"/>
    <cellStyle name="Comma 97 4 4" xfId="33997" xr:uid="{00000000-0005-0000-0000-0000CD840000}"/>
    <cellStyle name="Comma 97 5" xfId="4060" xr:uid="{00000000-0005-0000-0000-0000DC0F0000}"/>
    <cellStyle name="Comma 97 5 2" xfId="4061" xr:uid="{00000000-0005-0000-0000-0000DD0F0000}"/>
    <cellStyle name="Comma 97 5 2 2" xfId="33998" xr:uid="{00000000-0005-0000-0000-0000CE840000}"/>
    <cellStyle name="Comma 97 5 3" xfId="33999" xr:uid="{00000000-0005-0000-0000-0000CF840000}"/>
    <cellStyle name="Comma 97 6" xfId="4062" xr:uid="{00000000-0005-0000-0000-0000DE0F0000}"/>
    <cellStyle name="Comma 97 6 2" xfId="34000" xr:uid="{00000000-0005-0000-0000-0000D0840000}"/>
    <cellStyle name="Comma 97 7" xfId="4063" xr:uid="{00000000-0005-0000-0000-0000DF0F0000}"/>
    <cellStyle name="Comma 97 7 2" xfId="56255" xr:uid="{00000000-0005-0000-0000-0000BFDB0000}"/>
    <cellStyle name="Comma 97 8" xfId="4064" xr:uid="{00000000-0005-0000-0000-0000E00F0000}"/>
    <cellStyle name="Comma 97 8 2" xfId="56256" xr:uid="{00000000-0005-0000-0000-0000C0DB0000}"/>
    <cellStyle name="Comma 97 9" xfId="56257" xr:uid="{00000000-0005-0000-0000-0000C1DB0000}"/>
    <cellStyle name="Comma 98" xfId="4065" xr:uid="{00000000-0005-0000-0000-0000E10F0000}"/>
    <cellStyle name="Comma 99" xfId="4066" xr:uid="{00000000-0005-0000-0000-0000E20F0000}"/>
    <cellStyle name="Comma 99 2" xfId="4067" xr:uid="{00000000-0005-0000-0000-0000E30F0000}"/>
    <cellStyle name="Comma 99 2 2" xfId="4068" xr:uid="{00000000-0005-0000-0000-0000E40F0000}"/>
    <cellStyle name="Comma 99 3" xfId="4069" xr:uid="{00000000-0005-0000-0000-0000E50F0000}"/>
    <cellStyle name="Comma M" xfId="4070" xr:uid="{00000000-0005-0000-0000-0000E60F0000}"/>
    <cellStyle name="Comma T" xfId="4071" xr:uid="{00000000-0005-0000-0000-0000E70F0000}"/>
    <cellStyle name="comma zerodec" xfId="4072" xr:uid="{00000000-0005-0000-0000-0000E80F0000}"/>
    <cellStyle name="comma zerodec 2" xfId="4073" xr:uid="{00000000-0005-0000-0000-0000E90F0000}"/>
    <cellStyle name="comma zerodec 3" xfId="4074" xr:uid="{00000000-0005-0000-0000-0000EA0F0000}"/>
    <cellStyle name="comma zerodec_02_FG-Mer' Feb11" xfId="29590" xr:uid="{00000000-0005-0000-0000-000096730000}"/>
    <cellStyle name="Comma0" xfId="4075" xr:uid="{00000000-0005-0000-0000-0000EB0F0000}"/>
    <cellStyle name="Comma0 2" xfId="29591" xr:uid="{00000000-0005-0000-0000-000097730000}"/>
    <cellStyle name="Comma0 3" xfId="54760" xr:uid="{00000000-0005-0000-0000-0000E8D50000}"/>
    <cellStyle name="Copied" xfId="4076" xr:uid="{00000000-0005-0000-0000-0000EC0F0000}"/>
    <cellStyle name="Copied 2" xfId="56258" xr:uid="{00000000-0005-0000-0000-0000C2DB0000}"/>
    <cellStyle name="Cover Date" xfId="4077" xr:uid="{00000000-0005-0000-0000-0000ED0F0000}"/>
    <cellStyle name="Cover Date 2" xfId="56259" xr:uid="{00000000-0005-0000-0000-0000C3DB0000}"/>
    <cellStyle name="Cover Subtitle" xfId="4078" xr:uid="{00000000-0005-0000-0000-0000EE0F0000}"/>
    <cellStyle name="Cover Subtitle 2" xfId="56260" xr:uid="{00000000-0005-0000-0000-0000C4DB0000}"/>
    <cellStyle name="Cover Title" xfId="4079" xr:uid="{00000000-0005-0000-0000-0000EF0F0000}"/>
    <cellStyle name="Cover Title 2" xfId="56261" xr:uid="{00000000-0005-0000-0000-0000C5DB0000}"/>
    <cellStyle name="CRevision Log" xfId="29592" xr:uid="{00000000-0005-0000-0000-000098730000}"/>
    <cellStyle name="Curre_VBA_PROJECT" xfId="29593" xr:uid="{00000000-0005-0000-0000-000099730000}"/>
    <cellStyle name="Curren - Style3" xfId="29594" xr:uid="{00000000-0005-0000-0000-00009A730000}"/>
    <cellStyle name="Curren - Style4" xfId="29595" xr:uid="{00000000-0005-0000-0000-00009B730000}"/>
    <cellStyle name="CurrencUser Names" xfId="29596" xr:uid="{00000000-0005-0000-0000-00009C730000}"/>
    <cellStyle name="Currency (hidden)" xfId="4080" xr:uid="{00000000-0005-0000-0000-0000F00F0000}"/>
    <cellStyle name="Currency (hidden) 2" xfId="4081" xr:uid="{00000000-0005-0000-0000-0000F10F0000}"/>
    <cellStyle name="Currency (hidden) 3" xfId="54761" xr:uid="{00000000-0005-0000-0000-0000E9D50000}"/>
    <cellStyle name="Currency [0] 2" xfId="29597" xr:uid="{00000000-0005-0000-0000-00009D730000}"/>
    <cellStyle name="Currency [00]" xfId="4082" xr:uid="{00000000-0005-0000-0000-0000F20F0000}"/>
    <cellStyle name="Currency [00] 2" xfId="54762" xr:uid="{00000000-0005-0000-0000-0000EAD50000}"/>
    <cellStyle name="Currency [00] 3" xfId="54763" xr:uid="{00000000-0005-0000-0000-0000EBD50000}"/>
    <cellStyle name="Currency 2" xfId="4083" xr:uid="{00000000-0005-0000-0000-0000F30F0000}"/>
    <cellStyle name="Currency 2 2" xfId="29598" xr:uid="{00000000-0005-0000-0000-00009E730000}"/>
    <cellStyle name="Currency 2 3" xfId="29599" xr:uid="{00000000-0005-0000-0000-00009F730000}"/>
    <cellStyle name="Currency 3" xfId="4084" xr:uid="{00000000-0005-0000-0000-0000F40F0000}"/>
    <cellStyle name="Currency 4" xfId="56262" xr:uid="{00000000-0005-0000-0000-0000C6DB0000}"/>
    <cellStyle name="Currency Ctls" xfId="29600" xr:uid="{00000000-0005-0000-0000-0000A0730000}"/>
    <cellStyle name="Currency0" xfId="4085" xr:uid="{00000000-0005-0000-0000-0000F50F0000}"/>
    <cellStyle name="Currency0 2" xfId="29601" xr:uid="{00000000-0005-0000-0000-0000A1730000}"/>
    <cellStyle name="Currency0 3" xfId="54764" xr:uid="{00000000-0005-0000-0000-0000ECD50000}"/>
    <cellStyle name="Currency1" xfId="4086" xr:uid="{00000000-0005-0000-0000-0000F60F0000}"/>
    <cellStyle name="Currency1 2" xfId="4087" xr:uid="{00000000-0005-0000-0000-0000F70F0000}"/>
    <cellStyle name="Currency1 3" xfId="4088" xr:uid="{00000000-0005-0000-0000-0000F80F0000}"/>
    <cellStyle name="Currency1_02_FG-Mer' Feb11" xfId="29602" xr:uid="{00000000-0005-0000-0000-0000A2730000}"/>
    <cellStyle name="Custom" xfId="4089" xr:uid="{00000000-0005-0000-0000-0000F90F0000}"/>
    <cellStyle name="d" xfId="56263" xr:uid="{00000000-0005-0000-0000-0000C7DB0000}"/>
    <cellStyle name="da" xfId="56264" xr:uid="{00000000-0005-0000-0000-0000C8DB0000}"/>
    <cellStyle name="Dan" xfId="29603" xr:uid="{00000000-0005-0000-0000-0000A3730000}"/>
    <cellStyle name="Dash" xfId="56265" xr:uid="{00000000-0005-0000-0000-0000C9DB0000}"/>
    <cellStyle name="dat" xfId="56266" xr:uid="{00000000-0005-0000-0000-0000CADB0000}"/>
    <cellStyle name="DataPilot Category" xfId="4090" xr:uid="{00000000-0005-0000-0000-0000FA0F0000}"/>
    <cellStyle name="DataPilot Corner" xfId="4091" xr:uid="{00000000-0005-0000-0000-0000FB0F0000}"/>
    <cellStyle name="DataPilot Field" xfId="4092" xr:uid="{00000000-0005-0000-0000-0000FC0F0000}"/>
    <cellStyle name="DataPilot Result" xfId="4093" xr:uid="{00000000-0005-0000-0000-0000FD0F0000}"/>
    <cellStyle name="DataPilot Title" xfId="4094" xr:uid="{00000000-0005-0000-0000-0000FE0F0000}"/>
    <cellStyle name="DataPilot Value" xfId="4095" xr:uid="{00000000-0005-0000-0000-0000FF0F0000}"/>
    <cellStyle name="Date" xfId="4096" xr:uid="{00000000-0005-0000-0000-000000100000}"/>
    <cellStyle name="Date 2" xfId="29604" xr:uid="{00000000-0005-0000-0000-0000A4730000}"/>
    <cellStyle name="Date 3" xfId="29605" xr:uid="{00000000-0005-0000-0000-0000A5730000}"/>
    <cellStyle name="Date Eng" xfId="4097" xr:uid="{00000000-0005-0000-0000-000001100000}"/>
    <cellStyle name="Date Short" xfId="4098" xr:uid="{00000000-0005-0000-0000-000002100000}"/>
    <cellStyle name="Date Short 2" xfId="54765" xr:uid="{00000000-0005-0000-0000-0000EDD50000}"/>
    <cellStyle name="Date Short 3" xfId="54766" xr:uid="{00000000-0005-0000-0000-0000EED50000}"/>
    <cellStyle name="Date_02_FG-Mer' Feb11" xfId="29606" xr:uid="{00000000-0005-0000-0000-0000A6730000}"/>
    <cellStyle name="dd" xfId="56267" xr:uid="{00000000-0005-0000-0000-0000CBDB0000}"/>
    <cellStyle name="ddd" xfId="56268" xr:uid="{00000000-0005-0000-0000-0000CCDB0000}"/>
    <cellStyle name="DELTA" xfId="29607" xr:uid="{00000000-0005-0000-0000-0000A7730000}"/>
    <cellStyle name="Dezimal [0]_35ERI8T2gbIEMixb4v26icuOo" xfId="29608" xr:uid="{00000000-0005-0000-0000-0000A8730000}"/>
    <cellStyle name="Dezimal_35ERI8T2gbIEMixb4v26icuOo" xfId="29609" xr:uid="{00000000-0005-0000-0000-0000A9730000}"/>
    <cellStyle name="Dollar (zero dec)" xfId="4099" xr:uid="{00000000-0005-0000-0000-000003100000}"/>
    <cellStyle name="Dollar (zero dec) 2" xfId="4100" xr:uid="{00000000-0005-0000-0000-000004100000}"/>
    <cellStyle name="Dollar (zero dec)_02_FG-Mer' Feb11" xfId="29610" xr:uid="{00000000-0005-0000-0000-0000AA730000}"/>
    <cellStyle name="Dollars" xfId="29611" xr:uid="{00000000-0005-0000-0000-0000AB730000}"/>
    <cellStyle name="dr" xfId="56269" xr:uid="{00000000-0005-0000-0000-0000CDDB0000}"/>
    <cellStyle name="ds" xfId="56270" xr:uid="{00000000-0005-0000-0000-0000CEDB0000}"/>
    <cellStyle name="E&amp;Y House" xfId="4101" xr:uid="{00000000-0005-0000-0000-000005100000}"/>
    <cellStyle name="E&amp;Y House 2" xfId="29612" xr:uid="{00000000-0005-0000-0000-0000AC730000}"/>
    <cellStyle name="E&amp;Y House 3" xfId="29613" xr:uid="{00000000-0005-0000-0000-0000AD730000}"/>
    <cellStyle name="Emphasis 1" xfId="29614" xr:uid="{00000000-0005-0000-0000-0000AE730000}"/>
    <cellStyle name="Emphasis 2" xfId="29615" xr:uid="{00000000-0005-0000-0000-0000AF730000}"/>
    <cellStyle name="Emphasis 3" xfId="29616" xr:uid="{00000000-0005-0000-0000-0000B0730000}"/>
    <cellStyle name="Enter Currency (0)" xfId="4102" xr:uid="{00000000-0005-0000-0000-000006100000}"/>
    <cellStyle name="Enter Currency (2)" xfId="4103" xr:uid="{00000000-0005-0000-0000-000007100000}"/>
    <cellStyle name="Enter Currency (2) 2" xfId="54767" xr:uid="{00000000-0005-0000-0000-0000EFD50000}"/>
    <cellStyle name="Enter Currency (2) 3" xfId="54768" xr:uid="{00000000-0005-0000-0000-0000F0D50000}"/>
    <cellStyle name="Enter Units (0)" xfId="4104" xr:uid="{00000000-0005-0000-0000-000008100000}"/>
    <cellStyle name="Enter Units (1)" xfId="4105" xr:uid="{00000000-0005-0000-0000-000009100000}"/>
    <cellStyle name="Enter Units (1) 2" xfId="54769" xr:uid="{00000000-0005-0000-0000-0000F1D50000}"/>
    <cellStyle name="Enter Units (1) 3" xfId="54770" xr:uid="{00000000-0005-0000-0000-0000F2D50000}"/>
    <cellStyle name="Enter Units (2)" xfId="4106" xr:uid="{00000000-0005-0000-0000-00000A100000}"/>
    <cellStyle name="Enter Units (2) 2" xfId="54771" xr:uid="{00000000-0005-0000-0000-0000F3D50000}"/>
    <cellStyle name="Enter Units (2) 3" xfId="54772" xr:uid="{00000000-0005-0000-0000-0000F4D50000}"/>
    <cellStyle name="Entered" xfId="4107" xr:uid="{00000000-0005-0000-0000-00000B100000}"/>
    <cellStyle name="Entered 2" xfId="56271" xr:uid="{00000000-0005-0000-0000-0000CFDB0000}"/>
    <cellStyle name="es" xfId="56272" xr:uid="{00000000-0005-0000-0000-0000D0DB0000}"/>
    <cellStyle name="est" xfId="56273" xr:uid="{00000000-0005-0000-0000-0000D1DB0000}"/>
    <cellStyle name="Euro" xfId="4108" xr:uid="{00000000-0005-0000-0000-00000C100000}"/>
    <cellStyle name="Euro 2" xfId="56274" xr:uid="{00000000-0005-0000-0000-0000D2DB0000}"/>
    <cellStyle name="ev" xfId="29617" xr:uid="{00000000-0005-0000-0000-0000B1730000}"/>
    <cellStyle name="Explanatory Text 10" xfId="29033" xr:uid="{00000000-0005-0000-0000-000069710000}"/>
    <cellStyle name="Explanatory Text 2" xfId="4109" xr:uid="{00000000-0005-0000-0000-00000D100000}"/>
    <cellStyle name="Explanatory Text 2 2" xfId="4110" xr:uid="{00000000-0005-0000-0000-00000E100000}"/>
    <cellStyle name="Explanatory Text 2 3" xfId="4111" xr:uid="{00000000-0005-0000-0000-00000F100000}"/>
    <cellStyle name="Explanatory Text 2 4" xfId="4112" xr:uid="{00000000-0005-0000-0000-000010100000}"/>
    <cellStyle name="Explanatory Text 2 5" xfId="4113" xr:uid="{00000000-0005-0000-0000-000011100000}"/>
    <cellStyle name="Explanatory Text 2 6" xfId="4114" xr:uid="{00000000-0005-0000-0000-000012100000}"/>
    <cellStyle name="Explanatory Text 2 7" xfId="4115" xr:uid="{00000000-0005-0000-0000-000013100000}"/>
    <cellStyle name="Explanatory Text 2 8" xfId="56275" xr:uid="{00000000-0005-0000-0000-0000D3DB0000}"/>
    <cellStyle name="Explanatory Text 3" xfId="4116" xr:uid="{00000000-0005-0000-0000-000014100000}"/>
    <cellStyle name="Explanatory Text 3 2" xfId="29618" xr:uid="{00000000-0005-0000-0000-0000B2730000}"/>
    <cellStyle name="Explanatory Text 4" xfId="4117" xr:uid="{00000000-0005-0000-0000-000015100000}"/>
    <cellStyle name="Explanatory Text 4 2" xfId="56276" xr:uid="{00000000-0005-0000-0000-0000D4DB0000}"/>
    <cellStyle name="Explanatory Text 5" xfId="4118" xr:uid="{00000000-0005-0000-0000-000016100000}"/>
    <cellStyle name="Explanatory Text 5 2" xfId="56277" xr:uid="{00000000-0005-0000-0000-0000D5DB0000}"/>
    <cellStyle name="Explanatory Text 6" xfId="4119" xr:uid="{00000000-0005-0000-0000-000017100000}"/>
    <cellStyle name="Explanatory Text 6 2" xfId="56278" xr:uid="{00000000-0005-0000-0000-0000D6DB0000}"/>
    <cellStyle name="Explanatory Text 7" xfId="4120" xr:uid="{00000000-0005-0000-0000-000018100000}"/>
    <cellStyle name="Explanatory Text 8" xfId="4121" xr:uid="{00000000-0005-0000-0000-000019100000}"/>
    <cellStyle name="Explanatory Text 9" xfId="54633" xr:uid="{00000000-0005-0000-0000-000069D50000}"/>
    <cellStyle name="EYtext" xfId="4122" xr:uid="{00000000-0005-0000-0000-00001A100000}"/>
    <cellStyle name="f" xfId="56279" xr:uid="{00000000-0005-0000-0000-0000D7DB0000}"/>
    <cellStyle name="f_Gazelle DDM Jun-16-2003a" xfId="56280" xr:uid="{00000000-0005-0000-0000-0000D8DB0000}"/>
    <cellStyle name="f_Gazelle DDM Jun-3-2003" xfId="56281" xr:uid="{00000000-0005-0000-0000-0000D9DB0000}"/>
    <cellStyle name="f_Gazelle DDM May-15-2003" xfId="56282" xr:uid="{00000000-0005-0000-0000-0000DADB0000}"/>
    <cellStyle name="f_Sterling Model Apr-30-2003" xfId="56283" xr:uid="{00000000-0005-0000-0000-0000DBDB0000}"/>
    <cellStyle name="F2" xfId="29619" xr:uid="{00000000-0005-0000-0000-0000B3730000}"/>
    <cellStyle name="F3" xfId="29620" xr:uid="{00000000-0005-0000-0000-0000B4730000}"/>
    <cellStyle name="F4" xfId="29621" xr:uid="{00000000-0005-0000-0000-0000B5730000}"/>
    <cellStyle name="F5" xfId="29622" xr:uid="{00000000-0005-0000-0000-0000B6730000}"/>
    <cellStyle name="F6" xfId="29623" xr:uid="{00000000-0005-0000-0000-0000B7730000}"/>
    <cellStyle name="F7" xfId="29624" xr:uid="{00000000-0005-0000-0000-0000B8730000}"/>
    <cellStyle name="F8" xfId="29625" xr:uid="{00000000-0005-0000-0000-0000B9730000}"/>
    <cellStyle name="ff" xfId="56284" xr:uid="{00000000-0005-0000-0000-0000DCDB0000}"/>
    <cellStyle name="fff" xfId="56285" xr:uid="{00000000-0005-0000-0000-0000DDDB0000}"/>
    <cellStyle name="Fixed" xfId="29178" xr:uid="{00000000-0005-0000-0000-0000FA710000}"/>
    <cellStyle name="Fixed 2" xfId="54773" xr:uid="{00000000-0005-0000-0000-0000F5D50000}"/>
    <cellStyle name="Fixed 3" xfId="54774" xr:uid="{00000000-0005-0000-0000-0000F6D50000}"/>
    <cellStyle name="fn" xfId="56286" xr:uid="{00000000-0005-0000-0000-0000DEDB0000}"/>
    <cellStyle name="Footer SBILogo1" xfId="4123" xr:uid="{00000000-0005-0000-0000-00001B100000}"/>
    <cellStyle name="Footer SBILogo1 2" xfId="56287" xr:uid="{00000000-0005-0000-0000-0000DFDB0000}"/>
    <cellStyle name="Footer SBILogo2" xfId="4124" xr:uid="{00000000-0005-0000-0000-00001C100000}"/>
    <cellStyle name="Footer SBILogo2 2" xfId="56288" xr:uid="{00000000-0005-0000-0000-0000E0DB0000}"/>
    <cellStyle name="Footnote" xfId="4125" xr:uid="{00000000-0005-0000-0000-00001D100000}"/>
    <cellStyle name="Footnote 2" xfId="56289" xr:uid="{00000000-0005-0000-0000-0000E1DB0000}"/>
    <cellStyle name="Footnote Reference" xfId="4126" xr:uid="{00000000-0005-0000-0000-00001E100000}"/>
    <cellStyle name="Footnote Reference 2" xfId="56290" xr:uid="{00000000-0005-0000-0000-0000E2DB0000}"/>
    <cellStyle name="Footnote__0_Lead_ KOSE_30.06.05" xfId="4127" xr:uid="{00000000-0005-0000-0000-00001F100000}"/>
    <cellStyle name="Format Number Column" xfId="29626" xr:uid="{00000000-0005-0000-0000-0000BA730000}"/>
    <cellStyle name="General C" xfId="4128" xr:uid="{00000000-0005-0000-0000-000020100000}"/>
    <cellStyle name="General C 2" xfId="54634" xr:uid="{00000000-0005-0000-0000-00006AD50000}"/>
    <cellStyle name="General C 2 2" xfId="56291" xr:uid="{00000000-0005-0000-0000-0000E3DB0000}"/>
    <cellStyle name="General C 2 3" xfId="56292" xr:uid="{00000000-0005-0000-0000-0000E4DB0000}"/>
    <cellStyle name="General C 2 4" xfId="56293" xr:uid="{00000000-0005-0000-0000-0000E5DB0000}"/>
    <cellStyle name="General C 2 5" xfId="56294" xr:uid="{00000000-0005-0000-0000-0000E6DB0000}"/>
    <cellStyle name="General C 3" xfId="54775" xr:uid="{00000000-0005-0000-0000-0000F7D50000}"/>
    <cellStyle name="General C 3 2" xfId="56295" xr:uid="{00000000-0005-0000-0000-0000E7DB0000}"/>
    <cellStyle name="General C 3 3" xfId="56296" xr:uid="{00000000-0005-0000-0000-0000E8DB0000}"/>
    <cellStyle name="General C 3 4" xfId="56297" xr:uid="{00000000-0005-0000-0000-0000E9DB0000}"/>
    <cellStyle name="General C 3 5" xfId="56298" xr:uid="{00000000-0005-0000-0000-0000EADB0000}"/>
    <cellStyle name="General C 4" xfId="56299" xr:uid="{00000000-0005-0000-0000-0000EBDB0000}"/>
    <cellStyle name="General C 4 2" xfId="56300" xr:uid="{00000000-0005-0000-0000-0000ECDB0000}"/>
    <cellStyle name="General C 4 3" xfId="56301" xr:uid="{00000000-0005-0000-0000-0000EDDB0000}"/>
    <cellStyle name="General C 4 4" xfId="56302" xr:uid="{00000000-0005-0000-0000-0000EEDB0000}"/>
    <cellStyle name="General C 4 5" xfId="56303" xr:uid="{00000000-0005-0000-0000-0000EFDB0000}"/>
    <cellStyle name="General CA" xfId="4129" xr:uid="{00000000-0005-0000-0000-000021100000}"/>
    <cellStyle name="General CA 2" xfId="54635" xr:uid="{00000000-0005-0000-0000-00006BD50000}"/>
    <cellStyle name="General CA 2 2" xfId="56304" xr:uid="{00000000-0005-0000-0000-0000F0DB0000}"/>
    <cellStyle name="General CA 2 3" xfId="56305" xr:uid="{00000000-0005-0000-0000-0000F1DB0000}"/>
    <cellStyle name="General CA 2 4" xfId="56306" xr:uid="{00000000-0005-0000-0000-0000F2DB0000}"/>
    <cellStyle name="General CA 2 5" xfId="56307" xr:uid="{00000000-0005-0000-0000-0000F3DB0000}"/>
    <cellStyle name="General CA 3" xfId="54776" xr:uid="{00000000-0005-0000-0000-0000F8D50000}"/>
    <cellStyle name="General CA 3 2" xfId="56308" xr:uid="{00000000-0005-0000-0000-0000F4DB0000}"/>
    <cellStyle name="General CA 3 3" xfId="56309" xr:uid="{00000000-0005-0000-0000-0000F5DB0000}"/>
    <cellStyle name="General CA 3 4" xfId="56310" xr:uid="{00000000-0005-0000-0000-0000F6DB0000}"/>
    <cellStyle name="General CA 3 5" xfId="56311" xr:uid="{00000000-0005-0000-0000-0000F7DB0000}"/>
    <cellStyle name="General CA 4" xfId="56312" xr:uid="{00000000-0005-0000-0000-0000F8DB0000}"/>
    <cellStyle name="General CA 4 2" xfId="56313" xr:uid="{00000000-0005-0000-0000-0000F9DB0000}"/>
    <cellStyle name="General CA 4 3" xfId="56314" xr:uid="{00000000-0005-0000-0000-0000FADB0000}"/>
    <cellStyle name="General CA 4 4" xfId="56315" xr:uid="{00000000-0005-0000-0000-0000FBDB0000}"/>
    <cellStyle name="General CA 4 5" xfId="56316" xr:uid="{00000000-0005-0000-0000-0000FCDB0000}"/>
    <cellStyle name="General Eng" xfId="4130" xr:uid="{00000000-0005-0000-0000-000022100000}"/>
    <cellStyle name="General S" xfId="4131" xr:uid="{00000000-0005-0000-0000-000023100000}"/>
    <cellStyle name="General S 2" xfId="4132" xr:uid="{00000000-0005-0000-0000-000024100000}"/>
    <cellStyle name="General T" xfId="4133" xr:uid="{00000000-0005-0000-0000-000025100000}"/>
    <cellStyle name="General T 2" xfId="4134" xr:uid="{00000000-0005-0000-0000-000026100000}"/>
    <cellStyle name="General W" xfId="4135" xr:uid="{00000000-0005-0000-0000-000027100000}"/>
    <cellStyle name="General W 2" xfId="4136" xr:uid="{00000000-0005-0000-0000-000028100000}"/>
    <cellStyle name="Good 10" xfId="28977" xr:uid="{00000000-0005-0000-0000-000031710000}"/>
    <cellStyle name="Good 2" xfId="4137" xr:uid="{00000000-0005-0000-0000-000029100000}"/>
    <cellStyle name="Good 2 2" xfId="4138" xr:uid="{00000000-0005-0000-0000-00002A100000}"/>
    <cellStyle name="Good 2 3" xfId="4139" xr:uid="{00000000-0005-0000-0000-00002B100000}"/>
    <cellStyle name="Good 2 4" xfId="4140" xr:uid="{00000000-0005-0000-0000-00002C100000}"/>
    <cellStyle name="Good 2 5" xfId="4141" xr:uid="{00000000-0005-0000-0000-00002D100000}"/>
    <cellStyle name="Good 2 6" xfId="4142" xr:uid="{00000000-0005-0000-0000-00002E100000}"/>
    <cellStyle name="Good 2 7" xfId="4143" xr:uid="{00000000-0005-0000-0000-00002F100000}"/>
    <cellStyle name="Good 2 8" xfId="56317" xr:uid="{00000000-0005-0000-0000-0000FDDB0000}"/>
    <cellStyle name="Good 3" xfId="4144" xr:uid="{00000000-0005-0000-0000-000030100000}"/>
    <cellStyle name="Good 3 2" xfId="29627" xr:uid="{00000000-0005-0000-0000-0000BB730000}"/>
    <cellStyle name="Good 4" xfId="4145" xr:uid="{00000000-0005-0000-0000-000031100000}"/>
    <cellStyle name="Good 4 2" xfId="56318" xr:uid="{00000000-0005-0000-0000-0000FEDB0000}"/>
    <cellStyle name="Good 5" xfId="4146" xr:uid="{00000000-0005-0000-0000-000032100000}"/>
    <cellStyle name="Good 5 2" xfId="56319" xr:uid="{00000000-0005-0000-0000-0000FFDB0000}"/>
    <cellStyle name="Good 6" xfId="4147" xr:uid="{00000000-0005-0000-0000-000033100000}"/>
    <cellStyle name="Good 6 2" xfId="56320" xr:uid="{00000000-0005-0000-0000-000000DC0000}"/>
    <cellStyle name="Good 7" xfId="4148" xr:uid="{00000000-0005-0000-0000-000034100000}"/>
    <cellStyle name="Good 8" xfId="4149" xr:uid="{00000000-0005-0000-0000-000035100000}"/>
    <cellStyle name="Good 9" xfId="54636" xr:uid="{00000000-0005-0000-0000-00006CD50000}"/>
    <cellStyle name="Grey" xfId="4150" xr:uid="{00000000-0005-0000-0000-000036100000}"/>
    <cellStyle name="Grey 2" xfId="29628" xr:uid="{00000000-0005-0000-0000-0000BC730000}"/>
    <cellStyle name="Grey_FS_State_1107_Draft" xfId="29629" xr:uid="{00000000-0005-0000-0000-0000BD730000}"/>
    <cellStyle name="h" xfId="56321" xr:uid="{00000000-0005-0000-0000-000001DC0000}"/>
    <cellStyle name="h_Comps" xfId="56322" xr:uid="{00000000-0005-0000-0000-000002DC0000}"/>
    <cellStyle name="h_Factset" xfId="56323" xr:uid="{00000000-0005-0000-0000-000003DC0000}"/>
    <cellStyle name="h_Factset (2)" xfId="56324" xr:uid="{00000000-0005-0000-0000-000004DC0000}"/>
    <cellStyle name="h_Graph" xfId="56325" xr:uid="{00000000-0005-0000-0000-000005DC0000}"/>
    <cellStyle name="h_Snowball Model 012105" xfId="56326" xr:uid="{00000000-0005-0000-0000-000006DC0000}"/>
    <cellStyle name="h_Snowball Model 012105_2005-07-13 Financials (3)" xfId="56327" xr:uid="{00000000-0005-0000-0000-000007DC0000}"/>
    <cellStyle name="h_Snowball Model 012105_Theta DDM 071305" xfId="56328" xr:uid="{00000000-0005-0000-0000-000008DC0000}"/>
    <cellStyle name="h_Snowball Model 012105_Tulip Model 020205" xfId="56329" xr:uid="{00000000-0005-0000-0000-000009DC0000}"/>
    <cellStyle name="h_Snowball Model 012105_Tulip Model 020205 v4" xfId="56330" xr:uid="{00000000-0005-0000-0000-00000ADC0000}"/>
    <cellStyle name="h_Sterling Model Apr-30-2003" xfId="56331" xr:uid="{00000000-0005-0000-0000-00000BDC0000}"/>
    <cellStyle name="h_Sterling Model Apr-30-2003_Gazelle DDM Jul-9-2003 (FINAL Base Case)" xfId="56332" xr:uid="{00000000-0005-0000-0000-00000CDC0000}"/>
    <cellStyle name="h_Universe DDM 011005" xfId="56333" xr:uid="{00000000-0005-0000-0000-00000DDC0000}"/>
    <cellStyle name="h1" xfId="56334" xr:uid="{00000000-0005-0000-0000-00000EDC0000}"/>
    <cellStyle name="h2" xfId="56335" xr:uid="{00000000-0005-0000-0000-00000FDC0000}"/>
    <cellStyle name="h3" xfId="56336" xr:uid="{00000000-0005-0000-0000-000010DC0000}"/>
    <cellStyle name="ha" xfId="29630" xr:uid="{00000000-0005-0000-0000-0000BE730000}"/>
    <cellStyle name="Header" xfId="4151" xr:uid="{00000000-0005-0000-0000-000037100000}"/>
    <cellStyle name="Header 2" xfId="56337" xr:uid="{00000000-0005-0000-0000-000011DC0000}"/>
    <cellStyle name="Header Draft Stamp" xfId="4152" xr:uid="{00000000-0005-0000-0000-000038100000}"/>
    <cellStyle name="Header Draft Stamp 2" xfId="56338" xr:uid="{00000000-0005-0000-0000-000012DC0000}"/>
    <cellStyle name="Header__0_Lead_ KOSE_30.06.05" xfId="4153" xr:uid="{00000000-0005-0000-0000-000039100000}"/>
    <cellStyle name="Header1" xfId="4154" xr:uid="{00000000-0005-0000-0000-00003A100000}"/>
    <cellStyle name="Header1 2" xfId="56339" xr:uid="{00000000-0005-0000-0000-000013DC0000}"/>
    <cellStyle name="Header1 3" xfId="56340" xr:uid="{00000000-0005-0000-0000-000014DC0000}"/>
    <cellStyle name="Header2" xfId="4155" xr:uid="{00000000-0005-0000-0000-00003B100000}"/>
    <cellStyle name="Header2 2" xfId="4156" xr:uid="{00000000-0005-0000-0000-00003C100000}"/>
    <cellStyle name="Header2 2 2" xfId="4157" xr:uid="{00000000-0005-0000-0000-00003D100000}"/>
    <cellStyle name="Header2 2 2 2" xfId="4158" xr:uid="{00000000-0005-0000-0000-00003E100000}"/>
    <cellStyle name="Header2 2 2 3" xfId="4159" xr:uid="{00000000-0005-0000-0000-00003F100000}"/>
    <cellStyle name="Header2 2 2 4" xfId="4160" xr:uid="{00000000-0005-0000-0000-000040100000}"/>
    <cellStyle name="Header2 2 2 5" xfId="56341" xr:uid="{00000000-0005-0000-0000-000015DC0000}"/>
    <cellStyle name="Header2 2 3" xfId="4161" xr:uid="{00000000-0005-0000-0000-000041100000}"/>
    <cellStyle name="Header2 2 3 2" xfId="4162" xr:uid="{00000000-0005-0000-0000-000042100000}"/>
    <cellStyle name="Header2 2 3 3" xfId="4163" xr:uid="{00000000-0005-0000-0000-000043100000}"/>
    <cellStyle name="Header2 2 3 4" xfId="56342" xr:uid="{00000000-0005-0000-0000-000016DC0000}"/>
    <cellStyle name="Header2 2 3 5" xfId="56343" xr:uid="{00000000-0005-0000-0000-000017DC0000}"/>
    <cellStyle name="Header2 2 4" xfId="29631" xr:uid="{00000000-0005-0000-0000-0000BF730000}"/>
    <cellStyle name="Header2 2 4 2" xfId="56344" xr:uid="{00000000-0005-0000-0000-000018DC0000}"/>
    <cellStyle name="Header2 2 4 3" xfId="56345" xr:uid="{00000000-0005-0000-0000-000019DC0000}"/>
    <cellStyle name="Header2 2 4 4" xfId="56346" xr:uid="{00000000-0005-0000-0000-00001ADC0000}"/>
    <cellStyle name="Header2 2 4 5" xfId="56347" xr:uid="{00000000-0005-0000-0000-00001BDC0000}"/>
    <cellStyle name="Header2 3" xfId="4164" xr:uid="{00000000-0005-0000-0000-000044100000}"/>
    <cellStyle name="Header2 3 2" xfId="4165" xr:uid="{00000000-0005-0000-0000-000045100000}"/>
    <cellStyle name="Header2 3 2 2" xfId="56348" xr:uid="{00000000-0005-0000-0000-00001CDC0000}"/>
    <cellStyle name="Header2 3 2 3" xfId="56349" xr:uid="{00000000-0005-0000-0000-00001DDC0000}"/>
    <cellStyle name="Header2 3 2 4" xfId="56350" xr:uid="{00000000-0005-0000-0000-00001EDC0000}"/>
    <cellStyle name="Header2 3 2 5" xfId="56351" xr:uid="{00000000-0005-0000-0000-00001FDC0000}"/>
    <cellStyle name="Header2 3 3" xfId="4166" xr:uid="{00000000-0005-0000-0000-000046100000}"/>
    <cellStyle name="Header2 3 3 2" xfId="56352" xr:uid="{00000000-0005-0000-0000-000020DC0000}"/>
    <cellStyle name="Header2 3 3 3" xfId="56353" xr:uid="{00000000-0005-0000-0000-000021DC0000}"/>
    <cellStyle name="Header2 3 3 4" xfId="56354" xr:uid="{00000000-0005-0000-0000-000022DC0000}"/>
    <cellStyle name="Header2 3 3 5" xfId="56355" xr:uid="{00000000-0005-0000-0000-000023DC0000}"/>
    <cellStyle name="Header2 3 4" xfId="4167" xr:uid="{00000000-0005-0000-0000-000047100000}"/>
    <cellStyle name="Header2 3 4 2" xfId="56356" xr:uid="{00000000-0005-0000-0000-000024DC0000}"/>
    <cellStyle name="Header2 3 4 3" xfId="56357" xr:uid="{00000000-0005-0000-0000-000025DC0000}"/>
    <cellStyle name="Header2 3 4 4" xfId="56358" xr:uid="{00000000-0005-0000-0000-000026DC0000}"/>
    <cellStyle name="Header2 3 4 5" xfId="56359" xr:uid="{00000000-0005-0000-0000-000027DC0000}"/>
    <cellStyle name="Header2 3 5" xfId="29632" xr:uid="{00000000-0005-0000-0000-0000C0730000}"/>
    <cellStyle name="Header2 4" xfId="4168" xr:uid="{00000000-0005-0000-0000-000048100000}"/>
    <cellStyle name="Header2 4 2" xfId="4169" xr:uid="{00000000-0005-0000-0000-000049100000}"/>
    <cellStyle name="Header2 4 2 2" xfId="56360" xr:uid="{00000000-0005-0000-0000-000028DC0000}"/>
    <cellStyle name="Header2 4 2 3" xfId="56361" xr:uid="{00000000-0005-0000-0000-000029DC0000}"/>
    <cellStyle name="Header2 4 2 4" xfId="56362" xr:uid="{00000000-0005-0000-0000-00002ADC0000}"/>
    <cellStyle name="Header2 4 2 5" xfId="56363" xr:uid="{00000000-0005-0000-0000-00002BDC0000}"/>
    <cellStyle name="Header2 4 3" xfId="4170" xr:uid="{00000000-0005-0000-0000-00004A100000}"/>
    <cellStyle name="Header2 4 3 2" xfId="56364" xr:uid="{00000000-0005-0000-0000-00002CDC0000}"/>
    <cellStyle name="Header2 4 3 3" xfId="56365" xr:uid="{00000000-0005-0000-0000-00002DDC0000}"/>
    <cellStyle name="Header2 4 3 4" xfId="56366" xr:uid="{00000000-0005-0000-0000-00002EDC0000}"/>
    <cellStyle name="Header2 4 3 5" xfId="56367" xr:uid="{00000000-0005-0000-0000-00002FDC0000}"/>
    <cellStyle name="Header2 4 4" xfId="29633" xr:uid="{00000000-0005-0000-0000-0000C1730000}"/>
    <cellStyle name="Header2 4 4 2" xfId="56368" xr:uid="{00000000-0005-0000-0000-000030DC0000}"/>
    <cellStyle name="Header2 4 4 3" xfId="56369" xr:uid="{00000000-0005-0000-0000-000031DC0000}"/>
    <cellStyle name="Header2 4 4 4" xfId="56370" xr:uid="{00000000-0005-0000-0000-000032DC0000}"/>
    <cellStyle name="Header2 4 4 5" xfId="56371" xr:uid="{00000000-0005-0000-0000-000033DC0000}"/>
    <cellStyle name="Header2 4 5" xfId="56372" xr:uid="{00000000-0005-0000-0000-000034DC0000}"/>
    <cellStyle name="Header2 5" xfId="4171" xr:uid="{00000000-0005-0000-0000-00004B100000}"/>
    <cellStyle name="Header2 5 2" xfId="29634" xr:uid="{00000000-0005-0000-0000-0000C2730000}"/>
    <cellStyle name="Header2 5 2 2" xfId="56373" xr:uid="{00000000-0005-0000-0000-000035DC0000}"/>
    <cellStyle name="Header2 5 2 3" xfId="56374" xr:uid="{00000000-0005-0000-0000-000036DC0000}"/>
    <cellStyle name="Header2 5 2 4" xfId="56375" xr:uid="{00000000-0005-0000-0000-000037DC0000}"/>
    <cellStyle name="Header2 5 2 5" xfId="56376" xr:uid="{00000000-0005-0000-0000-000038DC0000}"/>
    <cellStyle name="Header2 5 3" xfId="56377" xr:uid="{00000000-0005-0000-0000-000039DC0000}"/>
    <cellStyle name="Header2 5 3 2" xfId="56378" xr:uid="{00000000-0005-0000-0000-00003ADC0000}"/>
    <cellStyle name="Header2 5 3 3" xfId="56379" xr:uid="{00000000-0005-0000-0000-00003BDC0000}"/>
    <cellStyle name="Header2 5 3 4" xfId="56380" xr:uid="{00000000-0005-0000-0000-00003CDC0000}"/>
    <cellStyle name="Header2 5 3 5" xfId="56381" xr:uid="{00000000-0005-0000-0000-00003DDC0000}"/>
    <cellStyle name="Header2 5 4" xfId="56382" xr:uid="{00000000-0005-0000-0000-00003EDC0000}"/>
    <cellStyle name="Header2 5 4 2" xfId="56383" xr:uid="{00000000-0005-0000-0000-00003FDC0000}"/>
    <cellStyle name="Header2 5 4 3" xfId="56384" xr:uid="{00000000-0005-0000-0000-000040DC0000}"/>
    <cellStyle name="Header2 5 4 4" xfId="56385" xr:uid="{00000000-0005-0000-0000-000041DC0000}"/>
    <cellStyle name="Header2 5 4 5" xfId="56386" xr:uid="{00000000-0005-0000-0000-000042DC0000}"/>
    <cellStyle name="Header2 5 5" xfId="56387" xr:uid="{00000000-0005-0000-0000-000043DC0000}"/>
    <cellStyle name="Header2 6" xfId="4172" xr:uid="{00000000-0005-0000-0000-00004C100000}"/>
    <cellStyle name="Header2 6 2" xfId="29635" xr:uid="{00000000-0005-0000-0000-0000C3730000}"/>
    <cellStyle name="Header2 6 2 2" xfId="56388" xr:uid="{00000000-0005-0000-0000-000044DC0000}"/>
    <cellStyle name="Header2 6 2 3" xfId="56389" xr:uid="{00000000-0005-0000-0000-000045DC0000}"/>
    <cellStyle name="Header2 6 2 4" xfId="56390" xr:uid="{00000000-0005-0000-0000-000046DC0000}"/>
    <cellStyle name="Header2 6 2 5" xfId="56391" xr:uid="{00000000-0005-0000-0000-000047DC0000}"/>
    <cellStyle name="Header2 6 3" xfId="56392" xr:uid="{00000000-0005-0000-0000-000048DC0000}"/>
    <cellStyle name="Header2 6 3 2" xfId="56393" xr:uid="{00000000-0005-0000-0000-000049DC0000}"/>
    <cellStyle name="Header2 6 3 3" xfId="56394" xr:uid="{00000000-0005-0000-0000-00004ADC0000}"/>
    <cellStyle name="Header2 6 3 4" xfId="56395" xr:uid="{00000000-0005-0000-0000-00004BDC0000}"/>
    <cellStyle name="Header2 6 3 5" xfId="56396" xr:uid="{00000000-0005-0000-0000-00004CDC0000}"/>
    <cellStyle name="Header2 6 4" xfId="56397" xr:uid="{00000000-0005-0000-0000-00004DDC0000}"/>
    <cellStyle name="Header2 6 4 2" xfId="56398" xr:uid="{00000000-0005-0000-0000-00004EDC0000}"/>
    <cellStyle name="Header2 6 4 3" xfId="56399" xr:uid="{00000000-0005-0000-0000-00004FDC0000}"/>
    <cellStyle name="Header2 6 4 4" xfId="56400" xr:uid="{00000000-0005-0000-0000-000050DC0000}"/>
    <cellStyle name="Header2 6 4 5" xfId="56401" xr:uid="{00000000-0005-0000-0000-000051DC0000}"/>
    <cellStyle name="Header2 6 5" xfId="56402" xr:uid="{00000000-0005-0000-0000-000052DC0000}"/>
    <cellStyle name="Header2 7" xfId="29636" xr:uid="{00000000-0005-0000-0000-0000C4730000}"/>
    <cellStyle name="Heading" xfId="29637" xr:uid="{00000000-0005-0000-0000-0000C5730000}"/>
    <cellStyle name="Heading 1 10" xfId="28978" xr:uid="{00000000-0005-0000-0000-000032710000}"/>
    <cellStyle name="Heading 1 2" xfId="4173" xr:uid="{00000000-0005-0000-0000-00004D100000}"/>
    <cellStyle name="Heading 1 2 2" xfId="4174" xr:uid="{00000000-0005-0000-0000-00004E100000}"/>
    <cellStyle name="Heading 1 2 3" xfId="4175" xr:uid="{00000000-0005-0000-0000-00004F100000}"/>
    <cellStyle name="Heading 1 2 4" xfId="4176" xr:uid="{00000000-0005-0000-0000-000050100000}"/>
    <cellStyle name="Heading 1 2 5" xfId="4177" xr:uid="{00000000-0005-0000-0000-000051100000}"/>
    <cellStyle name="Heading 1 2 6" xfId="4178" xr:uid="{00000000-0005-0000-0000-000052100000}"/>
    <cellStyle name="Heading 1 2 7" xfId="4179" xr:uid="{00000000-0005-0000-0000-000053100000}"/>
    <cellStyle name="Heading 1 2 8" xfId="56403" xr:uid="{00000000-0005-0000-0000-000053DC0000}"/>
    <cellStyle name="Heading 1 3" xfId="4180" xr:uid="{00000000-0005-0000-0000-000054100000}"/>
    <cellStyle name="Heading 1 3 2" xfId="29638" xr:uid="{00000000-0005-0000-0000-0000C6730000}"/>
    <cellStyle name="Heading 1 4" xfId="4181" xr:uid="{00000000-0005-0000-0000-000055100000}"/>
    <cellStyle name="Heading 1 4 2" xfId="56404" xr:uid="{00000000-0005-0000-0000-000054DC0000}"/>
    <cellStyle name="Heading 1 5" xfId="4182" xr:uid="{00000000-0005-0000-0000-000056100000}"/>
    <cellStyle name="Heading 1 5 2" xfId="56405" xr:uid="{00000000-0005-0000-0000-000055DC0000}"/>
    <cellStyle name="Heading 1 6" xfId="4183" xr:uid="{00000000-0005-0000-0000-000057100000}"/>
    <cellStyle name="Heading 1 6 2" xfId="56406" xr:uid="{00000000-0005-0000-0000-000056DC0000}"/>
    <cellStyle name="Heading 1 7" xfId="4184" xr:uid="{00000000-0005-0000-0000-000058100000}"/>
    <cellStyle name="Heading 1 7 2" xfId="29639" xr:uid="{00000000-0005-0000-0000-0000C7730000}"/>
    <cellStyle name="Heading 1 8" xfId="4185" xr:uid="{00000000-0005-0000-0000-000059100000}"/>
    <cellStyle name="Heading 1 9" xfId="54637" xr:uid="{00000000-0005-0000-0000-00006DD50000}"/>
    <cellStyle name="Heading 1 Above" xfId="4186" xr:uid="{00000000-0005-0000-0000-00005A100000}"/>
    <cellStyle name="Heading 1 Above 2" xfId="56407" xr:uid="{00000000-0005-0000-0000-000057DC0000}"/>
    <cellStyle name="Heading 1+" xfId="4187" xr:uid="{00000000-0005-0000-0000-00005B100000}"/>
    <cellStyle name="Heading 1+ 2" xfId="56408" xr:uid="{00000000-0005-0000-0000-000058DC0000}"/>
    <cellStyle name="Heading 2 10" xfId="28979" xr:uid="{00000000-0005-0000-0000-000033710000}"/>
    <cellStyle name="Heading 2 2" xfId="4188" xr:uid="{00000000-0005-0000-0000-00005C100000}"/>
    <cellStyle name="Heading 2 2 2" xfId="4189" xr:uid="{00000000-0005-0000-0000-00005D100000}"/>
    <cellStyle name="Heading 2 2 3" xfId="4190" xr:uid="{00000000-0005-0000-0000-00005E100000}"/>
    <cellStyle name="Heading 2 2 4" xfId="4191" xr:uid="{00000000-0005-0000-0000-00005F100000}"/>
    <cellStyle name="Heading 2 2 5" xfId="4192" xr:uid="{00000000-0005-0000-0000-000060100000}"/>
    <cellStyle name="Heading 2 2 6" xfId="4193" xr:uid="{00000000-0005-0000-0000-000061100000}"/>
    <cellStyle name="Heading 2 2 7" xfId="4194" xr:uid="{00000000-0005-0000-0000-000062100000}"/>
    <cellStyle name="Heading 2 2 8" xfId="56409" xr:uid="{00000000-0005-0000-0000-000059DC0000}"/>
    <cellStyle name="Heading 2 3" xfId="4195" xr:uid="{00000000-0005-0000-0000-000063100000}"/>
    <cellStyle name="Heading 2 3 2" xfId="29640" xr:uid="{00000000-0005-0000-0000-0000C8730000}"/>
    <cellStyle name="Heading 2 4" xfId="4196" xr:uid="{00000000-0005-0000-0000-000064100000}"/>
    <cellStyle name="Heading 2 4 2" xfId="56410" xr:uid="{00000000-0005-0000-0000-00005ADC0000}"/>
    <cellStyle name="Heading 2 5" xfId="4197" xr:uid="{00000000-0005-0000-0000-000065100000}"/>
    <cellStyle name="Heading 2 5 2" xfId="56411" xr:uid="{00000000-0005-0000-0000-00005BDC0000}"/>
    <cellStyle name="Heading 2 6" xfId="4198" xr:uid="{00000000-0005-0000-0000-000066100000}"/>
    <cellStyle name="Heading 2 6 2" xfId="56412" xr:uid="{00000000-0005-0000-0000-00005CDC0000}"/>
    <cellStyle name="Heading 2 7" xfId="4199" xr:uid="{00000000-0005-0000-0000-000067100000}"/>
    <cellStyle name="Heading 2 7 2" xfId="29641" xr:uid="{00000000-0005-0000-0000-0000C9730000}"/>
    <cellStyle name="Heading 2 8" xfId="4200" xr:uid="{00000000-0005-0000-0000-000068100000}"/>
    <cellStyle name="Heading 2 9" xfId="54638" xr:uid="{00000000-0005-0000-0000-00006ED50000}"/>
    <cellStyle name="Heading 2 Below" xfId="4201" xr:uid="{00000000-0005-0000-0000-000069100000}"/>
    <cellStyle name="Heading 2 Below 2" xfId="4202" xr:uid="{00000000-0005-0000-0000-00006A100000}"/>
    <cellStyle name="Heading 2 Below 3" xfId="56413" xr:uid="{00000000-0005-0000-0000-00005DDC0000}"/>
    <cellStyle name="Heading 2+" xfId="4203" xr:uid="{00000000-0005-0000-0000-00006B100000}"/>
    <cellStyle name="Heading 2+ 2" xfId="56414" xr:uid="{00000000-0005-0000-0000-00005EDC0000}"/>
    <cellStyle name="Heading 3 10" xfId="28980" xr:uid="{00000000-0005-0000-0000-000034710000}"/>
    <cellStyle name="Heading 3 2" xfId="4204" xr:uid="{00000000-0005-0000-0000-00006C100000}"/>
    <cellStyle name="Heading 3 2 2" xfId="4205" xr:uid="{00000000-0005-0000-0000-00006D100000}"/>
    <cellStyle name="Heading 3 2 3" xfId="4206" xr:uid="{00000000-0005-0000-0000-00006E100000}"/>
    <cellStyle name="Heading 3 2 4" xfId="4207" xr:uid="{00000000-0005-0000-0000-00006F100000}"/>
    <cellStyle name="Heading 3 2 5" xfId="4208" xr:uid="{00000000-0005-0000-0000-000070100000}"/>
    <cellStyle name="Heading 3 2 6" xfId="4209" xr:uid="{00000000-0005-0000-0000-000071100000}"/>
    <cellStyle name="Heading 3 2 7" xfId="4210" xr:uid="{00000000-0005-0000-0000-000072100000}"/>
    <cellStyle name="Heading 3 2 8" xfId="56415" xr:uid="{00000000-0005-0000-0000-00005FDC0000}"/>
    <cellStyle name="Heading 3 3" xfId="4211" xr:uid="{00000000-0005-0000-0000-000073100000}"/>
    <cellStyle name="Heading 3 3 2" xfId="29642" xr:uid="{00000000-0005-0000-0000-0000CA730000}"/>
    <cellStyle name="Heading 3 4" xfId="4212" xr:uid="{00000000-0005-0000-0000-000074100000}"/>
    <cellStyle name="Heading 3 4 2" xfId="56416" xr:uid="{00000000-0005-0000-0000-000060DC0000}"/>
    <cellStyle name="Heading 3 5" xfId="4213" xr:uid="{00000000-0005-0000-0000-000075100000}"/>
    <cellStyle name="Heading 3 5 2" xfId="56417" xr:uid="{00000000-0005-0000-0000-000061DC0000}"/>
    <cellStyle name="Heading 3 6" xfId="4214" xr:uid="{00000000-0005-0000-0000-000076100000}"/>
    <cellStyle name="Heading 3 6 2" xfId="56418" xr:uid="{00000000-0005-0000-0000-000062DC0000}"/>
    <cellStyle name="Heading 3 7" xfId="4215" xr:uid="{00000000-0005-0000-0000-000077100000}"/>
    <cellStyle name="Heading 3 7 2" xfId="29643" xr:uid="{00000000-0005-0000-0000-0000CB730000}"/>
    <cellStyle name="Heading 3 8" xfId="4216" xr:uid="{00000000-0005-0000-0000-000078100000}"/>
    <cellStyle name="Heading 3 9" xfId="54639" xr:uid="{00000000-0005-0000-0000-00006FD50000}"/>
    <cellStyle name="Heading 3+" xfId="4217" xr:uid="{00000000-0005-0000-0000-000079100000}"/>
    <cellStyle name="Heading 3+ 2" xfId="56419" xr:uid="{00000000-0005-0000-0000-000063DC0000}"/>
    <cellStyle name="Heading 4 10" xfId="28981" xr:uid="{00000000-0005-0000-0000-000035710000}"/>
    <cellStyle name="Heading 4 2" xfId="4218" xr:uid="{00000000-0005-0000-0000-00007A100000}"/>
    <cellStyle name="Heading 4 2 2" xfId="4219" xr:uid="{00000000-0005-0000-0000-00007B100000}"/>
    <cellStyle name="Heading 4 2 3" xfId="4220" xr:uid="{00000000-0005-0000-0000-00007C100000}"/>
    <cellStyle name="Heading 4 2 4" xfId="4221" xr:uid="{00000000-0005-0000-0000-00007D100000}"/>
    <cellStyle name="Heading 4 2 5" xfId="4222" xr:uid="{00000000-0005-0000-0000-00007E100000}"/>
    <cellStyle name="Heading 4 2 6" xfId="4223" xr:uid="{00000000-0005-0000-0000-00007F100000}"/>
    <cellStyle name="Heading 4 2 7" xfId="4224" xr:uid="{00000000-0005-0000-0000-000080100000}"/>
    <cellStyle name="Heading 4 2 8" xfId="56420" xr:uid="{00000000-0005-0000-0000-000064DC0000}"/>
    <cellStyle name="Heading 4 3" xfId="4225" xr:uid="{00000000-0005-0000-0000-000081100000}"/>
    <cellStyle name="Heading 4 3 2" xfId="29644" xr:uid="{00000000-0005-0000-0000-0000CC730000}"/>
    <cellStyle name="Heading 4 4" xfId="4226" xr:uid="{00000000-0005-0000-0000-000082100000}"/>
    <cellStyle name="Heading 4 4 2" xfId="56421" xr:uid="{00000000-0005-0000-0000-000065DC0000}"/>
    <cellStyle name="Heading 4 5" xfId="4227" xr:uid="{00000000-0005-0000-0000-000083100000}"/>
    <cellStyle name="Heading 4 5 2" xfId="56422" xr:uid="{00000000-0005-0000-0000-000066DC0000}"/>
    <cellStyle name="Heading 4 6" xfId="4228" xr:uid="{00000000-0005-0000-0000-000084100000}"/>
    <cellStyle name="Heading 4 6 2" xfId="56423" xr:uid="{00000000-0005-0000-0000-000067DC0000}"/>
    <cellStyle name="Heading 4 7" xfId="4229" xr:uid="{00000000-0005-0000-0000-000085100000}"/>
    <cellStyle name="Heading 4 8" xfId="4230" xr:uid="{00000000-0005-0000-0000-000086100000}"/>
    <cellStyle name="Heading 4 9" xfId="54640" xr:uid="{00000000-0005-0000-0000-000070D50000}"/>
    <cellStyle name="HEADING, MAJOR" xfId="4231" xr:uid="{00000000-0005-0000-0000-000087100000}"/>
    <cellStyle name="HEADING, MINOR" xfId="4232" xr:uid="{00000000-0005-0000-0000-000088100000}"/>
    <cellStyle name="HEADING, MINOR 2" xfId="29645" xr:uid="{00000000-0005-0000-0000-0000CD730000}"/>
    <cellStyle name="HEADING, MINOR 2 2" xfId="56424" xr:uid="{00000000-0005-0000-0000-000068DC0000}"/>
    <cellStyle name="HEADING, MINOR 2 3" xfId="56425" xr:uid="{00000000-0005-0000-0000-000069DC0000}"/>
    <cellStyle name="HEADING, MINOR 2 4" xfId="56426" xr:uid="{00000000-0005-0000-0000-00006ADC0000}"/>
    <cellStyle name="HEADING, MINOR 2 5" xfId="56427" xr:uid="{00000000-0005-0000-0000-00006BDC0000}"/>
    <cellStyle name="HEADING, MINOR 3" xfId="56428" xr:uid="{00000000-0005-0000-0000-00006CDC0000}"/>
    <cellStyle name="HEADING, MINOR 3 2" xfId="56429" xr:uid="{00000000-0005-0000-0000-00006DDC0000}"/>
    <cellStyle name="HEADING, MINOR 3 3" xfId="56430" xr:uid="{00000000-0005-0000-0000-00006EDC0000}"/>
    <cellStyle name="HEADING, MINOR 3 4" xfId="56431" xr:uid="{00000000-0005-0000-0000-00006FDC0000}"/>
    <cellStyle name="HEADING, MINOR 3 5" xfId="56432" xr:uid="{00000000-0005-0000-0000-000070DC0000}"/>
    <cellStyle name="HEADING, MINOR 4" xfId="56433" xr:uid="{00000000-0005-0000-0000-000071DC0000}"/>
    <cellStyle name="HEADING, MINOR 4 2" xfId="56434" xr:uid="{00000000-0005-0000-0000-000072DC0000}"/>
    <cellStyle name="HEADING, MINOR 4 3" xfId="56435" xr:uid="{00000000-0005-0000-0000-000073DC0000}"/>
    <cellStyle name="HEADING, MINOR 4 4" xfId="56436" xr:uid="{00000000-0005-0000-0000-000074DC0000}"/>
    <cellStyle name="HEADING, MINOR 4 5" xfId="56437" xr:uid="{00000000-0005-0000-0000-000075DC0000}"/>
    <cellStyle name="HEADING, RIGHT" xfId="4233" xr:uid="{00000000-0005-0000-0000-000089100000}"/>
    <cellStyle name="HEADING,MAJOR" xfId="4234" xr:uid="{00000000-0005-0000-0000-00008A100000}"/>
    <cellStyle name="HEADING,MAJOR 2" xfId="29646" xr:uid="{00000000-0005-0000-0000-0000CE730000}"/>
    <cellStyle name="HEADING,MAJOR 2 2" xfId="56438" xr:uid="{00000000-0005-0000-0000-000076DC0000}"/>
    <cellStyle name="HEADING,MAJOR 2 3" xfId="56439" xr:uid="{00000000-0005-0000-0000-000077DC0000}"/>
    <cellStyle name="HEADING,MAJOR 2 4" xfId="56440" xr:uid="{00000000-0005-0000-0000-000078DC0000}"/>
    <cellStyle name="HEADING,MAJOR 2 5" xfId="56441" xr:uid="{00000000-0005-0000-0000-000079DC0000}"/>
    <cellStyle name="HEADING,MAJOR 3" xfId="56442" xr:uid="{00000000-0005-0000-0000-00007ADC0000}"/>
    <cellStyle name="HEADING,MAJOR 3 2" xfId="56443" xr:uid="{00000000-0005-0000-0000-00007BDC0000}"/>
    <cellStyle name="HEADING,MAJOR 3 3" xfId="56444" xr:uid="{00000000-0005-0000-0000-00007CDC0000}"/>
    <cellStyle name="HEADING,MAJOR 3 4" xfId="56445" xr:uid="{00000000-0005-0000-0000-00007DDC0000}"/>
    <cellStyle name="HEADING,MAJOR 3 5" xfId="56446" xr:uid="{00000000-0005-0000-0000-00007EDC0000}"/>
    <cellStyle name="HEADING,MAJOR 4" xfId="56447" xr:uid="{00000000-0005-0000-0000-00007FDC0000}"/>
    <cellStyle name="HEADING,MAJOR 4 2" xfId="56448" xr:uid="{00000000-0005-0000-0000-000080DC0000}"/>
    <cellStyle name="HEADING,MAJOR 4 3" xfId="56449" xr:uid="{00000000-0005-0000-0000-000081DC0000}"/>
    <cellStyle name="HEADING,MAJOR 4 4" xfId="56450" xr:uid="{00000000-0005-0000-0000-000082DC0000}"/>
    <cellStyle name="HEADING,MAJOR 4 5" xfId="56451" xr:uid="{00000000-0005-0000-0000-000083DC0000}"/>
    <cellStyle name="Heading1" xfId="29647" xr:uid="{00000000-0005-0000-0000-0000CF730000}"/>
    <cellStyle name="Heading2" xfId="29648" xr:uid="{00000000-0005-0000-0000-0000D0730000}"/>
    <cellStyle name="headoption" xfId="29649" xr:uid="{00000000-0005-0000-0000-0000D1730000}"/>
    <cellStyle name="hh" xfId="56452" xr:uid="{00000000-0005-0000-0000-000084DC0000}"/>
    <cellStyle name="Hidden" xfId="4235" xr:uid="{00000000-0005-0000-0000-00008B100000}"/>
    <cellStyle name="Hidden 2" xfId="29650" xr:uid="{00000000-0005-0000-0000-0000D2730000}"/>
    <cellStyle name="Hidden 3" xfId="29651" xr:uid="{00000000-0005-0000-0000-0000D3730000}"/>
    <cellStyle name="HIDE" xfId="29652" xr:uid="{00000000-0005-0000-0000-0000D4730000}"/>
    <cellStyle name="HIGHLIGHT" xfId="29653" xr:uid="{00000000-0005-0000-0000-0000D5730000}"/>
    <cellStyle name="hj" xfId="56453" xr:uid="{00000000-0005-0000-0000-000085DC0000}"/>
    <cellStyle name="Hoa-Scholl" xfId="29654" xr:uid="{00000000-0005-0000-0000-0000D6730000}"/>
    <cellStyle name="Hyperlink" xfId="57189" builtinId="8"/>
    <cellStyle name="Hyperlink 2" xfId="29655" xr:uid="{00000000-0005-0000-0000-0000D7730000}"/>
    <cellStyle name="Hyperlink 2 2" xfId="29656" xr:uid="{00000000-0005-0000-0000-0000D8730000}"/>
    <cellStyle name="Hyperlink 3" xfId="29657" xr:uid="{00000000-0005-0000-0000-0000D9730000}"/>
    <cellStyle name="i" xfId="56454" xr:uid="{00000000-0005-0000-0000-000086DC0000}"/>
    <cellStyle name="i\" xfId="56455" xr:uid="{00000000-0005-0000-0000-000087DC0000}"/>
    <cellStyle name="i_2005-07-12 Theta Assessment of Competing Bidders" xfId="56456" xr:uid="{00000000-0005-0000-0000-000088DC0000}"/>
    <cellStyle name="i_BEA Merger Analysis Nov 20" xfId="56457" xr:uid="{00000000-0005-0000-0000-000089DC0000}"/>
    <cellStyle name="i_CostEDBS" xfId="56458" xr:uid="{00000000-0005-0000-0000-00008ADC0000}"/>
    <cellStyle name="i_Gazelle DDM Jul-2-2003 (FINAL)" xfId="56459" xr:uid="{00000000-0005-0000-0000-00008BDC0000}"/>
    <cellStyle name="i_MERGKEPP" xfId="56460" xr:uid="{00000000-0005-0000-0000-00008CDC0000}"/>
    <cellStyle name="i_Snowball Model 012105" xfId="56461" xr:uid="{00000000-0005-0000-0000-00008DDC0000}"/>
    <cellStyle name="i_Sterling Model Apr-30-2003" xfId="56462" xr:uid="{00000000-0005-0000-0000-00008EDC0000}"/>
    <cellStyle name="i_Universe DDM 011005" xfId="56463" xr:uid="{00000000-0005-0000-0000-00008FDC0000}"/>
    <cellStyle name="ii" xfId="56464" xr:uid="{00000000-0005-0000-0000-000090DC0000}"/>
    <cellStyle name="iii" xfId="56465" xr:uid="{00000000-0005-0000-0000-000091DC0000}"/>
    <cellStyle name="Indent" xfId="29658" xr:uid="{00000000-0005-0000-0000-0000DA730000}"/>
    <cellStyle name="Index Number" xfId="29659" xr:uid="{00000000-0005-0000-0000-0000DB730000}"/>
    <cellStyle name="Input [yellow]" xfId="4236" xr:uid="{00000000-0005-0000-0000-00008C100000}"/>
    <cellStyle name="Input [yellow] 2" xfId="29660" xr:uid="{00000000-0005-0000-0000-0000DC730000}"/>
    <cellStyle name="Input [yellow] 2 2" xfId="56466" xr:uid="{00000000-0005-0000-0000-000092DC0000}"/>
    <cellStyle name="Input [yellow] 2 3" xfId="56467" xr:uid="{00000000-0005-0000-0000-000093DC0000}"/>
    <cellStyle name="Input [yellow] 2 4" xfId="56468" xr:uid="{00000000-0005-0000-0000-000094DC0000}"/>
    <cellStyle name="Input [yellow] 2 5" xfId="56469" xr:uid="{00000000-0005-0000-0000-000095DC0000}"/>
    <cellStyle name="Input [yellow] 3" xfId="54641" xr:uid="{00000000-0005-0000-0000-000071D50000}"/>
    <cellStyle name="Input [yellow] 3 2" xfId="56470" xr:uid="{00000000-0005-0000-0000-000096DC0000}"/>
    <cellStyle name="Input [yellow] 3 3" xfId="56471" xr:uid="{00000000-0005-0000-0000-000097DC0000}"/>
    <cellStyle name="Input [yellow] 3 4" xfId="56472" xr:uid="{00000000-0005-0000-0000-000098DC0000}"/>
    <cellStyle name="Input [yellow] 3 5" xfId="56473" xr:uid="{00000000-0005-0000-0000-000099DC0000}"/>
    <cellStyle name="Input [yellow] 4" xfId="56474" xr:uid="{00000000-0005-0000-0000-00009ADC0000}"/>
    <cellStyle name="Input [yellow] 4 2" xfId="56475" xr:uid="{00000000-0005-0000-0000-00009BDC0000}"/>
    <cellStyle name="Input [yellow] 4 3" xfId="56476" xr:uid="{00000000-0005-0000-0000-00009CDC0000}"/>
    <cellStyle name="Input [yellow] 4 4" xfId="56477" xr:uid="{00000000-0005-0000-0000-00009DDC0000}"/>
    <cellStyle name="Input [yellow] 4 5" xfId="56478" xr:uid="{00000000-0005-0000-0000-00009EDC0000}"/>
    <cellStyle name="Input [yellow]_FS_State_1107_Draft" xfId="29661" xr:uid="{00000000-0005-0000-0000-0000DD730000}"/>
    <cellStyle name="Input 10" xfId="29662" xr:uid="{00000000-0005-0000-0000-0000DE730000}"/>
    <cellStyle name="Input 11" xfId="29663" xr:uid="{00000000-0005-0000-0000-0000DF730000}"/>
    <cellStyle name="Input 12" xfId="54642" xr:uid="{00000000-0005-0000-0000-000072D50000}"/>
    <cellStyle name="Input 13" xfId="56479" xr:uid="{00000000-0005-0000-0000-00009FDC0000}"/>
    <cellStyle name="Input 14" xfId="56480" xr:uid="{00000000-0005-0000-0000-0000A0DC0000}"/>
    <cellStyle name="Input 15" xfId="56481" xr:uid="{00000000-0005-0000-0000-0000A1DC0000}"/>
    <cellStyle name="Input 16" xfId="56482" xr:uid="{00000000-0005-0000-0000-0000A2DC0000}"/>
    <cellStyle name="Input 17" xfId="56483" xr:uid="{00000000-0005-0000-0000-0000A3DC0000}"/>
    <cellStyle name="Input 18" xfId="56484" xr:uid="{00000000-0005-0000-0000-0000A4DC0000}"/>
    <cellStyle name="Input 19" xfId="56485" xr:uid="{00000000-0005-0000-0000-0000A5DC0000}"/>
    <cellStyle name="Input 2" xfId="4237" xr:uid="{00000000-0005-0000-0000-00008D100000}"/>
    <cellStyle name="Input 2 2" xfId="4238" xr:uid="{00000000-0005-0000-0000-00008E100000}"/>
    <cellStyle name="Input 2 3" xfId="4239" xr:uid="{00000000-0005-0000-0000-00008F100000}"/>
    <cellStyle name="Input 2 4" xfId="4240" xr:uid="{00000000-0005-0000-0000-000090100000}"/>
    <cellStyle name="Input 2 5" xfId="4241" xr:uid="{00000000-0005-0000-0000-000091100000}"/>
    <cellStyle name="Input 2 6" xfId="4242" xr:uid="{00000000-0005-0000-0000-000092100000}"/>
    <cellStyle name="Input 2 7" xfId="4243" xr:uid="{00000000-0005-0000-0000-000093100000}"/>
    <cellStyle name="Input 2 8" xfId="56486" xr:uid="{00000000-0005-0000-0000-0000A6DC0000}"/>
    <cellStyle name="Input 20" xfId="56487" xr:uid="{00000000-0005-0000-0000-0000A7DC0000}"/>
    <cellStyle name="Input 21" xfId="56488" xr:uid="{00000000-0005-0000-0000-0000A8DC0000}"/>
    <cellStyle name="Input 22" xfId="56489" xr:uid="{00000000-0005-0000-0000-0000A9DC0000}"/>
    <cellStyle name="Input 23" xfId="56490" xr:uid="{00000000-0005-0000-0000-0000AADC0000}"/>
    <cellStyle name="Input 24" xfId="56491" xr:uid="{00000000-0005-0000-0000-0000ABDC0000}"/>
    <cellStyle name="Input 25" xfId="56492" xr:uid="{00000000-0005-0000-0000-0000ACDC0000}"/>
    <cellStyle name="Input 26" xfId="28914" xr:uid="{00000000-0005-0000-0000-0000F2700000}"/>
    <cellStyle name="Input 3" xfId="4244" xr:uid="{00000000-0005-0000-0000-000094100000}"/>
    <cellStyle name="Input 3 2" xfId="56493" xr:uid="{00000000-0005-0000-0000-0000ADDC0000}"/>
    <cellStyle name="Input 4" xfId="4245" xr:uid="{00000000-0005-0000-0000-000095100000}"/>
    <cellStyle name="Input 4 2" xfId="29664" xr:uid="{00000000-0005-0000-0000-0000E0730000}"/>
    <cellStyle name="Input 5" xfId="4246" xr:uid="{00000000-0005-0000-0000-000096100000}"/>
    <cellStyle name="Input 5 2" xfId="29665" xr:uid="{00000000-0005-0000-0000-0000E1730000}"/>
    <cellStyle name="Input 6" xfId="4247" xr:uid="{00000000-0005-0000-0000-000097100000}"/>
    <cellStyle name="Input 6 2" xfId="29666" xr:uid="{00000000-0005-0000-0000-0000E2730000}"/>
    <cellStyle name="Input 7" xfId="4248" xr:uid="{00000000-0005-0000-0000-000098100000}"/>
    <cellStyle name="Input 7 2" xfId="29667" xr:uid="{00000000-0005-0000-0000-0000E3730000}"/>
    <cellStyle name="Input 8" xfId="4249" xr:uid="{00000000-0005-0000-0000-000099100000}"/>
    <cellStyle name="Input 8 2" xfId="29668" xr:uid="{00000000-0005-0000-0000-0000E4730000}"/>
    <cellStyle name="Input 9" xfId="29669" xr:uid="{00000000-0005-0000-0000-0000E5730000}"/>
    <cellStyle name="InputBlueFont" xfId="56494" xr:uid="{00000000-0005-0000-0000-0000AEDC0000}"/>
    <cellStyle name="Integer" xfId="29670" xr:uid="{00000000-0005-0000-0000-0000E6730000}"/>
    <cellStyle name="Integer 2" xfId="29671" xr:uid="{00000000-0005-0000-0000-0000E7730000}"/>
    <cellStyle name="io" xfId="56495" xr:uid="{00000000-0005-0000-0000-0000AFDC0000}"/>
    <cellStyle name="iu" xfId="56496" xr:uid="{00000000-0005-0000-0000-0000B0DC0000}"/>
    <cellStyle name="j" xfId="29672" xr:uid="{00000000-0005-0000-0000-0000E8730000}"/>
    <cellStyle name="KPMG Heading 1" xfId="29673" xr:uid="{00000000-0005-0000-0000-0000E9730000}"/>
    <cellStyle name="KPMG Heading 2" xfId="29674" xr:uid="{00000000-0005-0000-0000-0000EA730000}"/>
    <cellStyle name="KPMG Heading 3" xfId="29675" xr:uid="{00000000-0005-0000-0000-0000EB730000}"/>
    <cellStyle name="KPMG Heading 4" xfId="29676" xr:uid="{00000000-0005-0000-0000-0000EC730000}"/>
    <cellStyle name="KPMG Normal" xfId="29677" xr:uid="{00000000-0005-0000-0000-0000ED730000}"/>
    <cellStyle name="KPMG Normal Text" xfId="29678" xr:uid="{00000000-0005-0000-0000-0000EE730000}"/>
    <cellStyle name="KPMG Normal_FS Taiyo 0912 re" xfId="29679" xr:uid="{00000000-0005-0000-0000-0000EF730000}"/>
    <cellStyle name="Ledger 17 x 11 in" xfId="29680" xr:uid="{00000000-0005-0000-0000-0000F0730000}"/>
    <cellStyle name="left" xfId="29681" xr:uid="{00000000-0005-0000-0000-0000F1730000}"/>
    <cellStyle name="Line" xfId="29682" xr:uid="{00000000-0005-0000-0000-0000F2730000}"/>
    <cellStyle name="linh" xfId="29683" xr:uid="{00000000-0005-0000-0000-0000F3730000}"/>
    <cellStyle name="Link Currency (0)" xfId="4250" xr:uid="{00000000-0005-0000-0000-00009A100000}"/>
    <cellStyle name="Link Currency (2)" xfId="4251" xr:uid="{00000000-0005-0000-0000-00009B100000}"/>
    <cellStyle name="Link Currency (2) 2" xfId="54777" xr:uid="{00000000-0005-0000-0000-0000F9D50000}"/>
    <cellStyle name="Link Currency (2) 3" xfId="54778" xr:uid="{00000000-0005-0000-0000-0000FAD50000}"/>
    <cellStyle name="Link Units (0)" xfId="4252" xr:uid="{00000000-0005-0000-0000-00009C100000}"/>
    <cellStyle name="Link Units (1)" xfId="4253" xr:uid="{00000000-0005-0000-0000-00009D100000}"/>
    <cellStyle name="Link Units (1) 2" xfId="54779" xr:uid="{00000000-0005-0000-0000-0000FBD50000}"/>
    <cellStyle name="Link Units (1) 3" xfId="54780" xr:uid="{00000000-0005-0000-0000-0000FCD50000}"/>
    <cellStyle name="Link Units (2)" xfId="4254" xr:uid="{00000000-0005-0000-0000-00009E100000}"/>
    <cellStyle name="Link Units (2) 2" xfId="54781" xr:uid="{00000000-0005-0000-0000-0000FDD50000}"/>
    <cellStyle name="Link Units (2) 3" xfId="54782" xr:uid="{00000000-0005-0000-0000-0000FED50000}"/>
    <cellStyle name="Linked Cell 10" xfId="28819" xr:uid="{00000000-0005-0000-0000-000093700000}"/>
    <cellStyle name="Linked Cell 2" xfId="4255" xr:uid="{00000000-0005-0000-0000-00009F100000}"/>
    <cellStyle name="Linked Cell 2 2" xfId="4256" xr:uid="{00000000-0005-0000-0000-0000A0100000}"/>
    <cellStyle name="Linked Cell 2 3" xfId="4257" xr:uid="{00000000-0005-0000-0000-0000A1100000}"/>
    <cellStyle name="Linked Cell 2 4" xfId="4258" xr:uid="{00000000-0005-0000-0000-0000A2100000}"/>
    <cellStyle name="Linked Cell 2 5" xfId="4259" xr:uid="{00000000-0005-0000-0000-0000A3100000}"/>
    <cellStyle name="Linked Cell 2 6" xfId="4260" xr:uid="{00000000-0005-0000-0000-0000A4100000}"/>
    <cellStyle name="Linked Cell 2 7" xfId="4261" xr:uid="{00000000-0005-0000-0000-0000A5100000}"/>
    <cellStyle name="Linked Cell 2 8" xfId="56497" xr:uid="{00000000-0005-0000-0000-0000B1DC0000}"/>
    <cellStyle name="Linked Cell 3" xfId="4262" xr:uid="{00000000-0005-0000-0000-0000A6100000}"/>
    <cellStyle name="Linked Cell 3 2" xfId="29684" xr:uid="{00000000-0005-0000-0000-0000F4730000}"/>
    <cellStyle name="Linked Cell 4" xfId="4263" xr:uid="{00000000-0005-0000-0000-0000A7100000}"/>
    <cellStyle name="Linked Cell 4 2" xfId="56498" xr:uid="{00000000-0005-0000-0000-0000B2DC0000}"/>
    <cellStyle name="Linked Cell 5" xfId="4264" xr:uid="{00000000-0005-0000-0000-0000A8100000}"/>
    <cellStyle name="Linked Cell 5 2" xfId="56499" xr:uid="{00000000-0005-0000-0000-0000B3DC0000}"/>
    <cellStyle name="Linked Cell 6" xfId="4265" xr:uid="{00000000-0005-0000-0000-0000A9100000}"/>
    <cellStyle name="Linked Cell 6 2" xfId="56500" xr:uid="{00000000-0005-0000-0000-0000B4DC0000}"/>
    <cellStyle name="Linked Cell 7" xfId="4266" xr:uid="{00000000-0005-0000-0000-0000AA100000}"/>
    <cellStyle name="Linked Cell 8" xfId="4267" xr:uid="{00000000-0005-0000-0000-0000AB100000}"/>
    <cellStyle name="Linked Cell 9" xfId="54643" xr:uid="{00000000-0005-0000-0000-000073D50000}"/>
    <cellStyle name="m" xfId="56501" xr:uid="{00000000-0005-0000-0000-0000B5DC0000}"/>
    <cellStyle name="m_2005-07-12 Theta Assessment of Competing Bidders" xfId="56502" xr:uid="{00000000-0005-0000-0000-0000B6DC0000}"/>
    <cellStyle name="m_2005-07-13 Financials (3)" xfId="56503" xr:uid="{00000000-0005-0000-0000-0000B7DC0000}"/>
    <cellStyle name="m_Comps" xfId="56504" xr:uid="{00000000-0005-0000-0000-0000B8DC0000}"/>
    <cellStyle name="m_Comps_Gazelle DDM Jul-9-2003 (FINAL Base Case)" xfId="56505" xr:uid="{00000000-0005-0000-0000-0000B9DC0000}"/>
    <cellStyle name="m_Comps_Snowball Model 012105" xfId="56506" xr:uid="{00000000-0005-0000-0000-0000BADC0000}"/>
    <cellStyle name="m_Comps_Snowball Model 012105_2005-07-13 Financials (3)" xfId="56507" xr:uid="{00000000-0005-0000-0000-0000BBDC0000}"/>
    <cellStyle name="m_Comps_Snowball Model 012105_Theta DDM 071305" xfId="56508" xr:uid="{00000000-0005-0000-0000-0000BCDC0000}"/>
    <cellStyle name="m_Comps_Snowball Model 012105_Tulip Model 020205" xfId="56509" xr:uid="{00000000-0005-0000-0000-0000BDDC0000}"/>
    <cellStyle name="m_Comps_Snowball Model 012105_Tulip Model 020205 v4" xfId="56510" xr:uid="{00000000-0005-0000-0000-0000BEDC0000}"/>
    <cellStyle name="m_Comps_Universe DDM 011005" xfId="56511" xr:uid="{00000000-0005-0000-0000-0000BFDC0000}"/>
    <cellStyle name="m_Factset" xfId="56512" xr:uid="{00000000-0005-0000-0000-0000C0DC0000}"/>
    <cellStyle name="m_Factset_Gazelle DDM Jul-9-2003 (FINAL Base Case)" xfId="56513" xr:uid="{00000000-0005-0000-0000-0000C1DC0000}"/>
    <cellStyle name="m_Factset_Snowball Model 012105" xfId="56514" xr:uid="{00000000-0005-0000-0000-0000C2DC0000}"/>
    <cellStyle name="m_Factset_Snowball Model 012105_2005-07-13 Financials (3)" xfId="56515" xr:uid="{00000000-0005-0000-0000-0000C3DC0000}"/>
    <cellStyle name="m_Factset_Snowball Model 012105_Theta DDM 071305" xfId="56516" xr:uid="{00000000-0005-0000-0000-0000C4DC0000}"/>
    <cellStyle name="m_Factset_Snowball Model 012105_Tulip Model 020205" xfId="56517" xr:uid="{00000000-0005-0000-0000-0000C5DC0000}"/>
    <cellStyle name="m_Factset_Snowball Model 012105_Tulip Model 020205 v4" xfId="56518" xr:uid="{00000000-0005-0000-0000-0000C6DC0000}"/>
    <cellStyle name="m_Factset_Universe DDM 011005" xfId="56519" xr:uid="{00000000-0005-0000-0000-0000C7DC0000}"/>
    <cellStyle name="m_Gazelle DDM Jul-2-2003 (FINAL)" xfId="56520" xr:uid="{00000000-0005-0000-0000-0000C8DC0000}"/>
    <cellStyle name="m_Gazelle DDM Jul-9-2003 (FINAL Base Case)" xfId="56521" xr:uid="{00000000-0005-0000-0000-0000C9DC0000}"/>
    <cellStyle name="m_Macros" xfId="56522" xr:uid="{00000000-0005-0000-0000-0000CADC0000}"/>
    <cellStyle name="m_Macros_2005-07-12 Theta Assessment of Competing Bidders" xfId="56523" xr:uid="{00000000-0005-0000-0000-0000CBDC0000}"/>
    <cellStyle name="m_Macros_2005-07-13 Financials (3)" xfId="56524" xr:uid="{00000000-0005-0000-0000-0000CCDC0000}"/>
    <cellStyle name="m_Macros_Gazelle DDM Jul-2-2003 (FINAL)" xfId="56525" xr:uid="{00000000-0005-0000-0000-0000CDDC0000}"/>
    <cellStyle name="m_Macros_Gazelle DDM Jul-9-2003 (FINAL Base Case)" xfId="56526" xr:uid="{00000000-0005-0000-0000-0000CEDC0000}"/>
    <cellStyle name="m_Macros_Snowball Model 012105" xfId="56527" xr:uid="{00000000-0005-0000-0000-0000CFDC0000}"/>
    <cellStyle name="m_Macros_Snowball Model 012105_2005-07-13 Financials (3)" xfId="56528" xr:uid="{00000000-0005-0000-0000-0000D0DC0000}"/>
    <cellStyle name="m_Macros_Snowball Model 012105_Theta DDM 071305" xfId="56529" xr:uid="{00000000-0005-0000-0000-0000D1DC0000}"/>
    <cellStyle name="m_Macros_Snowball Model 012105_Tulip Model 020205" xfId="56530" xr:uid="{00000000-0005-0000-0000-0000D2DC0000}"/>
    <cellStyle name="m_Macros_Snowball Model 012105_Tulip Model 020205 v4" xfId="56531" xr:uid="{00000000-0005-0000-0000-0000D3DC0000}"/>
    <cellStyle name="m_Macros_Sterling Model Apr-30-2003" xfId="56532" xr:uid="{00000000-0005-0000-0000-0000D4DC0000}"/>
    <cellStyle name="m_Macros_Sterling Model Apr-30-2003_Gazelle DDM Jul-9-2003 (FINAL Base Case)" xfId="56533" xr:uid="{00000000-0005-0000-0000-0000D5DC0000}"/>
    <cellStyle name="m_Macros_Theta DDM 071305" xfId="56534" xr:uid="{00000000-0005-0000-0000-0000D6DC0000}"/>
    <cellStyle name="m_Macros_Tulip Model 020205" xfId="56535" xr:uid="{00000000-0005-0000-0000-0000D7DC0000}"/>
    <cellStyle name="m_Macros_Tulip Model 020205 v4" xfId="56536" xr:uid="{00000000-0005-0000-0000-0000D8DC0000}"/>
    <cellStyle name="m_Macros_Universe DDM 011005" xfId="56537" xr:uid="{00000000-0005-0000-0000-0000D9DC0000}"/>
    <cellStyle name="m_Macros_Universe DDM 110104 v3" xfId="56538" xr:uid="{00000000-0005-0000-0000-0000DADC0000}"/>
    <cellStyle name="m_Macros_Universe DDM 111604 v4" xfId="56539" xr:uid="{00000000-0005-0000-0000-0000DBDC0000}"/>
    <cellStyle name="m_Macros_Universe DDM 113004 v1" xfId="56540" xr:uid="{00000000-0005-0000-0000-0000DCDC0000}"/>
    <cellStyle name="m_Macros_Universe DDM 120104 v1" xfId="56541" xr:uid="{00000000-0005-0000-0000-0000DDDC0000}"/>
    <cellStyle name="m_Manager" xfId="56542" xr:uid="{00000000-0005-0000-0000-0000DEDC0000}"/>
    <cellStyle name="m_Manager_2005-07-12 Theta Assessment of Competing Bidders" xfId="56543" xr:uid="{00000000-0005-0000-0000-0000DFDC0000}"/>
    <cellStyle name="m_Manager_2005-07-13 Financials (3)" xfId="56544" xr:uid="{00000000-0005-0000-0000-0000E0DC0000}"/>
    <cellStyle name="m_Manager_Gazelle DDM Jul-2-2003 (FINAL)" xfId="56545" xr:uid="{00000000-0005-0000-0000-0000E1DC0000}"/>
    <cellStyle name="m_Manager_Gazelle DDM Jul-9-2003 (FINAL Base Case)" xfId="56546" xr:uid="{00000000-0005-0000-0000-0000E2DC0000}"/>
    <cellStyle name="m_Manager_Snowball Model 012105" xfId="56547" xr:uid="{00000000-0005-0000-0000-0000E3DC0000}"/>
    <cellStyle name="m_Manager_Snowball Model 012105_2005-07-13 Financials (3)" xfId="56548" xr:uid="{00000000-0005-0000-0000-0000E4DC0000}"/>
    <cellStyle name="m_Manager_Snowball Model 012105_Theta DDM 071305" xfId="56549" xr:uid="{00000000-0005-0000-0000-0000E5DC0000}"/>
    <cellStyle name="m_Manager_Snowball Model 012105_Tulip Model 020205" xfId="56550" xr:uid="{00000000-0005-0000-0000-0000E6DC0000}"/>
    <cellStyle name="m_Manager_Snowball Model 012105_Tulip Model 020205 v4" xfId="56551" xr:uid="{00000000-0005-0000-0000-0000E7DC0000}"/>
    <cellStyle name="m_Manager_Sterling Model Apr-30-2003" xfId="56552" xr:uid="{00000000-0005-0000-0000-0000E8DC0000}"/>
    <cellStyle name="m_Manager_Sterling Model Apr-30-2003_Gazelle DDM Jul-9-2003 (FINAL Base Case)" xfId="56553" xr:uid="{00000000-0005-0000-0000-0000E9DC0000}"/>
    <cellStyle name="m_Manager_Theta DDM 071305" xfId="56554" xr:uid="{00000000-0005-0000-0000-0000EADC0000}"/>
    <cellStyle name="m_Manager_Tulip Model 020205" xfId="56555" xr:uid="{00000000-0005-0000-0000-0000EBDC0000}"/>
    <cellStyle name="m_Manager_Tulip Model 020205 v4" xfId="56556" xr:uid="{00000000-0005-0000-0000-0000ECDC0000}"/>
    <cellStyle name="m_Manager_Universe DDM 011005" xfId="56557" xr:uid="{00000000-0005-0000-0000-0000EDDC0000}"/>
    <cellStyle name="m_Manager_Universe DDM 110104 v3" xfId="56558" xr:uid="{00000000-0005-0000-0000-0000EEDC0000}"/>
    <cellStyle name="m_Manager_Universe DDM 111604 v4" xfId="56559" xr:uid="{00000000-0005-0000-0000-0000EFDC0000}"/>
    <cellStyle name="m_Manager_Universe DDM 113004 v1" xfId="56560" xr:uid="{00000000-0005-0000-0000-0000F0DC0000}"/>
    <cellStyle name="m_Manager_Universe DDM 120104 v1" xfId="56561" xr:uid="{00000000-0005-0000-0000-0000F1DC0000}"/>
    <cellStyle name="m_Snowball Model 012105" xfId="56562" xr:uid="{00000000-0005-0000-0000-0000F2DC0000}"/>
    <cellStyle name="m_Sterling Model Apr-30-2003" xfId="56563" xr:uid="{00000000-0005-0000-0000-0000F3DC0000}"/>
    <cellStyle name="m_Theta DDM 071305" xfId="56564" xr:uid="{00000000-0005-0000-0000-0000F4DC0000}"/>
    <cellStyle name="m_Tulip Model 020205" xfId="56565" xr:uid="{00000000-0005-0000-0000-0000F5DC0000}"/>
    <cellStyle name="m_Tulip Model 020205 v4" xfId="56566" xr:uid="{00000000-0005-0000-0000-0000F6DC0000}"/>
    <cellStyle name="m_Universe DDM 011005" xfId="56567" xr:uid="{00000000-0005-0000-0000-0000F7DC0000}"/>
    <cellStyle name="m_Universe DDM 110104 v3" xfId="56568" xr:uid="{00000000-0005-0000-0000-0000F8DC0000}"/>
    <cellStyle name="m_Universe DDM 111604 v4" xfId="56569" xr:uid="{00000000-0005-0000-0000-0000F9DC0000}"/>
    <cellStyle name="m_Universe DDM 113004 v1" xfId="56570" xr:uid="{00000000-0005-0000-0000-0000FADC0000}"/>
    <cellStyle name="m_Universe DDM 120104 v1" xfId="56571" xr:uid="{00000000-0005-0000-0000-0000FBDC0000}"/>
    <cellStyle name="m2" xfId="56572" xr:uid="{00000000-0005-0000-0000-0000FCDC0000}"/>
    <cellStyle name="MARK" xfId="29685" xr:uid="{00000000-0005-0000-0000-0000F5730000}"/>
    <cellStyle name="Miglia - Stile1" xfId="29686" xr:uid="{00000000-0005-0000-0000-0000F6730000}"/>
    <cellStyle name="Miglia - Stile2" xfId="29687" xr:uid="{00000000-0005-0000-0000-0000F7730000}"/>
    <cellStyle name="Miglia - Stile3" xfId="29688" xr:uid="{00000000-0005-0000-0000-0000F8730000}"/>
    <cellStyle name="Miglia - Stile4" xfId="29689" xr:uid="{00000000-0005-0000-0000-0000F9730000}"/>
    <cellStyle name="Miglia - Stile5" xfId="29690" xr:uid="{00000000-0005-0000-0000-0000FA730000}"/>
    <cellStyle name="Migliaia (0)" xfId="29691" xr:uid="{00000000-0005-0000-0000-0000FB730000}"/>
    <cellStyle name="Millares [0]_PERSONAL" xfId="29692" xr:uid="{00000000-0005-0000-0000-0000FC730000}"/>
    <cellStyle name="Millares_PERSONAL" xfId="29693" xr:uid="{00000000-0005-0000-0000-0000FD730000}"/>
    <cellStyle name="Milliers [0]_AR1194" xfId="29694" xr:uid="{00000000-0005-0000-0000-0000FE730000}"/>
    <cellStyle name="Milliers_AR1194" xfId="29695" xr:uid="{00000000-0005-0000-0000-0000FF730000}"/>
    <cellStyle name="MLComma0" xfId="4268" xr:uid="{00000000-0005-0000-0000-0000AC100000}"/>
    <cellStyle name="MLMultiple0" xfId="56573" xr:uid="{00000000-0005-0000-0000-0000FDDC0000}"/>
    <cellStyle name="MLPercent0" xfId="56574" xr:uid="{00000000-0005-0000-0000-0000FEDC0000}"/>
    <cellStyle name="Model" xfId="29696" xr:uid="{00000000-0005-0000-0000-000000740000}"/>
    <cellStyle name="Moeda [0]_aola" xfId="29697" xr:uid="{00000000-0005-0000-0000-000001740000}"/>
    <cellStyle name="Moeda_aola" xfId="29698" xr:uid="{00000000-0005-0000-0000-000002740000}"/>
    <cellStyle name="Moneda [0]_PERSONAL" xfId="29699" xr:uid="{00000000-0005-0000-0000-000003740000}"/>
    <cellStyle name="Moneda_PERSONAL" xfId="29700" xr:uid="{00000000-0005-0000-0000-000004740000}"/>
    <cellStyle name="Monétaire [0]_AR1194" xfId="29701" xr:uid="{00000000-0005-0000-0000-000005740000}"/>
    <cellStyle name="Monétaire_AR1194" xfId="29702" xr:uid="{00000000-0005-0000-0000-000006740000}"/>
    <cellStyle name="Mon้taire [0]_AR1194" xfId="56575" xr:uid="{00000000-0005-0000-0000-0000FFDC0000}"/>
    <cellStyle name="Mon้taire_AR1194" xfId="56576" xr:uid="{00000000-0005-0000-0000-000000DD0000}"/>
    <cellStyle name="Month Year" xfId="4269" xr:uid="{00000000-0005-0000-0000-0000AD100000}"/>
    <cellStyle name="Month Year F" xfId="4270" xr:uid="{00000000-0005-0000-0000-0000AE100000}"/>
    <cellStyle name="Month Year F 2" xfId="4271" xr:uid="{00000000-0005-0000-0000-0000AF100000}"/>
    <cellStyle name="Month Year S" xfId="4272" xr:uid="{00000000-0005-0000-0000-0000B0100000}"/>
    <cellStyle name="Month Year S 2" xfId="4273" xr:uid="{00000000-0005-0000-0000-0000B1100000}"/>
    <cellStyle name="Month Year T" xfId="4274" xr:uid="{00000000-0005-0000-0000-0000B2100000}"/>
    <cellStyle name="Month Year T 2" xfId="4275" xr:uid="{00000000-0005-0000-0000-0000B3100000}"/>
    <cellStyle name="Mon騁aire [0]_AR1194" xfId="29703" xr:uid="{00000000-0005-0000-0000-000007740000}"/>
    <cellStyle name="Mon騁aire_AR1194" xfId="29704" xr:uid="{00000000-0005-0000-0000-000008740000}"/>
    <cellStyle name="ms??9" xfId="56577" xr:uid="{00000000-0005-0000-0000-000001DD0000}"/>
    <cellStyle name="MS_COL_STYLE" xfId="4276" xr:uid="{00000000-0005-0000-0000-0000B4100000}"/>
    <cellStyle name="ms明朝9" xfId="56578" xr:uid="{00000000-0005-0000-0000-000002DD0000}"/>
    <cellStyle name="mt" xfId="56579" xr:uid="{00000000-0005-0000-0000-000003DD0000}"/>
    <cellStyle name="mty" xfId="56580" xr:uid="{00000000-0005-0000-0000-000004DD0000}"/>
    <cellStyle name="Multiple" xfId="56581" xr:uid="{00000000-0005-0000-0000-000005DD0000}"/>
    <cellStyle name="n" xfId="29705" xr:uid="{00000000-0005-0000-0000-000009740000}"/>
    <cellStyle name="n_02_FG-Mer' Feb11" xfId="29706" xr:uid="{00000000-0005-0000-0000-00000A740000}"/>
    <cellStyle name="n2" xfId="56582" xr:uid="{00000000-0005-0000-0000-000006DD0000}"/>
    <cellStyle name="NavStyleDefault" xfId="4277" xr:uid="{00000000-0005-0000-0000-0000B5100000}"/>
    <cellStyle name="NavStyleDefault 2" xfId="4278" xr:uid="{00000000-0005-0000-0000-0000B6100000}"/>
    <cellStyle name="NavStyleDefault 3" xfId="56583" xr:uid="{00000000-0005-0000-0000-000007DD0000}"/>
    <cellStyle name="Neutral 10" xfId="56903" xr:uid="{00000000-0005-0000-0000-000047DE0000}"/>
    <cellStyle name="Neutral 11" xfId="54843" xr:uid="{00000000-0005-0000-0000-00003BD60000}"/>
    <cellStyle name="Neutral 2" xfId="4279" xr:uid="{00000000-0005-0000-0000-0000B7100000}"/>
    <cellStyle name="Neutral 2 2" xfId="4280" xr:uid="{00000000-0005-0000-0000-0000B8100000}"/>
    <cellStyle name="Neutral 2 3" xfId="4281" xr:uid="{00000000-0005-0000-0000-0000B9100000}"/>
    <cellStyle name="Neutral 2 4" xfId="4282" xr:uid="{00000000-0005-0000-0000-0000BA100000}"/>
    <cellStyle name="Neutral 2 5" xfId="4283" xr:uid="{00000000-0005-0000-0000-0000BB100000}"/>
    <cellStyle name="Neutral 2 6" xfId="4284" xr:uid="{00000000-0005-0000-0000-0000BC100000}"/>
    <cellStyle name="Neutral 2 7" xfId="4285" xr:uid="{00000000-0005-0000-0000-0000BD100000}"/>
    <cellStyle name="Neutral 2 8" xfId="56584" xr:uid="{00000000-0005-0000-0000-000008DD0000}"/>
    <cellStyle name="Neutral 3" xfId="4286" xr:uid="{00000000-0005-0000-0000-0000BE100000}"/>
    <cellStyle name="Neutral 3 2" xfId="29707" xr:uid="{00000000-0005-0000-0000-00000B740000}"/>
    <cellStyle name="Neutral 4" xfId="4287" xr:uid="{00000000-0005-0000-0000-0000BF100000}"/>
    <cellStyle name="Neutral 4 2" xfId="56585" xr:uid="{00000000-0005-0000-0000-000009DD0000}"/>
    <cellStyle name="Neutral 5" xfId="4288" xr:uid="{00000000-0005-0000-0000-0000C0100000}"/>
    <cellStyle name="Neutral 5 2" xfId="56586" xr:uid="{00000000-0005-0000-0000-00000ADD0000}"/>
    <cellStyle name="Neutral 6" xfId="4289" xr:uid="{00000000-0005-0000-0000-0000C1100000}"/>
    <cellStyle name="Neutral 6 2" xfId="56587" xr:uid="{00000000-0005-0000-0000-00000BDD0000}"/>
    <cellStyle name="Neutral 7" xfId="4290" xr:uid="{00000000-0005-0000-0000-0000C2100000}"/>
    <cellStyle name="Neutral 8" xfId="4291" xr:uid="{00000000-0005-0000-0000-0000C3100000}"/>
    <cellStyle name="Neutral 9" xfId="54644" xr:uid="{00000000-0005-0000-0000-000074D50000}"/>
    <cellStyle name="New Times Roman" xfId="29708" xr:uid="{00000000-0005-0000-0000-00000C740000}"/>
    <cellStyle name="nf" xfId="56588" xr:uid="{00000000-0005-0000-0000-00000CDD0000}"/>
    <cellStyle name="ni" xfId="56589" xr:uid="{00000000-0005-0000-0000-00000DDD0000}"/>
    <cellStyle name="no" xfId="56590" xr:uid="{00000000-0005-0000-0000-00000EDD0000}"/>
    <cellStyle name="no dec" xfId="4292" xr:uid="{00000000-0005-0000-0000-0000C4100000}"/>
    <cellStyle name="no dec 2" xfId="4293" xr:uid="{00000000-0005-0000-0000-0000C5100000}"/>
    <cellStyle name="ÑONVÒ" xfId="29709" xr:uid="{00000000-0005-0000-0000-00000D740000}"/>
    <cellStyle name="Nor}al" xfId="54783" xr:uid="{00000000-0005-0000-0000-0000FFD50000}"/>
    <cellStyle name="Normal" xfId="0" builtinId="0"/>
    <cellStyle name="Normal - Stile6" xfId="29710" xr:uid="{00000000-0005-0000-0000-00000E740000}"/>
    <cellStyle name="Normal - Stile7" xfId="29711" xr:uid="{00000000-0005-0000-0000-00000F740000}"/>
    <cellStyle name="Normal - Stile8" xfId="29712" xr:uid="{00000000-0005-0000-0000-000010740000}"/>
    <cellStyle name="Normal - Style1" xfId="4294" xr:uid="{00000000-0005-0000-0000-0000C6100000}"/>
    <cellStyle name="Normal - Style1 2" xfId="29713" xr:uid="{00000000-0005-0000-0000-000011740000}"/>
    <cellStyle name="Normal - Style1_02_FG-Mer' Feb11" xfId="29714" xr:uid="{00000000-0005-0000-0000-000012740000}"/>
    <cellStyle name="Normal - Style5" xfId="29715" xr:uid="{00000000-0005-0000-0000-000013740000}"/>
    <cellStyle name="Normal - 유형1" xfId="29716" xr:uid="{00000000-0005-0000-0000-000014740000}"/>
    <cellStyle name="Normal [-]" xfId="4295" xr:uid="{00000000-0005-0000-0000-0000C7100000}"/>
    <cellStyle name="Normal [0]" xfId="4296" xr:uid="{00000000-0005-0000-0000-0000C8100000}"/>
    <cellStyle name="Normal [0] 2" xfId="4297" xr:uid="{00000000-0005-0000-0000-0000C9100000}"/>
    <cellStyle name="Normal 10" xfId="4298" xr:uid="{00000000-0005-0000-0000-0000CA100000}"/>
    <cellStyle name="Normal 10 10" xfId="4299" xr:uid="{00000000-0005-0000-0000-0000CB100000}"/>
    <cellStyle name="Normal 10 10 2" xfId="4300" xr:uid="{00000000-0005-0000-0000-0000CC100000}"/>
    <cellStyle name="Normal 10 10 2 2" xfId="4301" xr:uid="{00000000-0005-0000-0000-0000CD100000}"/>
    <cellStyle name="Normal 10 10 3" xfId="4302" xr:uid="{00000000-0005-0000-0000-0000CE100000}"/>
    <cellStyle name="Normal 10 10 3 2" xfId="4303" xr:uid="{00000000-0005-0000-0000-0000CF100000}"/>
    <cellStyle name="Normal 10 10 3 2 2" xfId="4304" xr:uid="{00000000-0005-0000-0000-0000D0100000}"/>
    <cellStyle name="Normal 10 10 4" xfId="54860" xr:uid="{00000000-0005-0000-0000-00004CD60000}"/>
    <cellStyle name="Normal 10 11" xfId="4305" xr:uid="{00000000-0005-0000-0000-0000D1100000}"/>
    <cellStyle name="Normal 10 11 2" xfId="4306" xr:uid="{00000000-0005-0000-0000-0000D2100000}"/>
    <cellStyle name="Normal 10 11 2 2" xfId="4307" xr:uid="{00000000-0005-0000-0000-0000D3100000}"/>
    <cellStyle name="Normal 10 11 3" xfId="4308" xr:uid="{00000000-0005-0000-0000-0000D4100000}"/>
    <cellStyle name="Normal 10 11 4" xfId="56591" xr:uid="{00000000-0005-0000-0000-00000FDD0000}"/>
    <cellStyle name="Normal 10 12" xfId="4309" xr:uid="{00000000-0005-0000-0000-0000D5100000}"/>
    <cellStyle name="Normal 10 12 2" xfId="4310" xr:uid="{00000000-0005-0000-0000-0000D6100000}"/>
    <cellStyle name="Normal 10 12 2 2" xfId="4311" xr:uid="{00000000-0005-0000-0000-0000D7100000}"/>
    <cellStyle name="Normal 10 12 3" xfId="4312" xr:uid="{00000000-0005-0000-0000-0000D8100000}"/>
    <cellStyle name="Normal 10 12 4" xfId="56592" xr:uid="{00000000-0005-0000-0000-000010DD0000}"/>
    <cellStyle name="Normal 10 13" xfId="4313" xr:uid="{00000000-0005-0000-0000-0000D9100000}"/>
    <cellStyle name="Normal 10 13 10" xfId="4314" xr:uid="{00000000-0005-0000-0000-0000DA100000}"/>
    <cellStyle name="Normal 10 13 11" xfId="4315" xr:uid="{00000000-0005-0000-0000-0000DB100000}"/>
    <cellStyle name="Normal 10 13 12" xfId="4316" xr:uid="{00000000-0005-0000-0000-0000DC100000}"/>
    <cellStyle name="Normal 10 13 13" xfId="4317" xr:uid="{00000000-0005-0000-0000-0000DD100000}"/>
    <cellStyle name="Normal 10 13 14" xfId="4318" xr:uid="{00000000-0005-0000-0000-0000DE100000}"/>
    <cellStyle name="Normal 10 13 15" xfId="4319" xr:uid="{00000000-0005-0000-0000-0000DF100000}"/>
    <cellStyle name="Normal 10 13 16" xfId="4320" xr:uid="{00000000-0005-0000-0000-0000E0100000}"/>
    <cellStyle name="Normal 10 13 17" xfId="4321" xr:uid="{00000000-0005-0000-0000-0000E1100000}"/>
    <cellStyle name="Normal 10 13 18" xfId="4322" xr:uid="{00000000-0005-0000-0000-0000E2100000}"/>
    <cellStyle name="Normal 10 13 19" xfId="4323" xr:uid="{00000000-0005-0000-0000-0000E3100000}"/>
    <cellStyle name="Normal 10 13 19 2" xfId="56593" xr:uid="{00000000-0005-0000-0000-000011DD0000}"/>
    <cellStyle name="Normal 10 13 2" xfId="4324" xr:uid="{00000000-0005-0000-0000-0000E4100000}"/>
    <cellStyle name="Normal 10 13 20" xfId="4325" xr:uid="{00000000-0005-0000-0000-0000E5100000}"/>
    <cellStyle name="Normal 10 13 21" xfId="56594" xr:uid="{00000000-0005-0000-0000-000012DD0000}"/>
    <cellStyle name="Normal 10 13 3" xfId="4326" xr:uid="{00000000-0005-0000-0000-0000E6100000}"/>
    <cellStyle name="Normal 10 13 4" xfId="4327" xr:uid="{00000000-0005-0000-0000-0000E7100000}"/>
    <cellStyle name="Normal 10 13 5" xfId="4328" xr:uid="{00000000-0005-0000-0000-0000E8100000}"/>
    <cellStyle name="Normal 10 13 6" xfId="4329" xr:uid="{00000000-0005-0000-0000-0000E9100000}"/>
    <cellStyle name="Normal 10 13 7" xfId="4330" xr:uid="{00000000-0005-0000-0000-0000EA100000}"/>
    <cellStyle name="Normal 10 13 8" xfId="4331" xr:uid="{00000000-0005-0000-0000-0000EB100000}"/>
    <cellStyle name="Normal 10 13 9" xfId="4332" xr:uid="{00000000-0005-0000-0000-0000EC100000}"/>
    <cellStyle name="Normal 10 13_211401_10I-PDC Clear-Update" xfId="29246" xr:uid="{00000000-0005-0000-0000-00003E720000}"/>
    <cellStyle name="Normal 10 14" xfId="4333" xr:uid="{00000000-0005-0000-0000-0000ED100000}"/>
    <cellStyle name="Normal 10 14 2" xfId="56595" xr:uid="{00000000-0005-0000-0000-000013DD0000}"/>
    <cellStyle name="Normal 10 14 3" xfId="56915" xr:uid="{00000000-0005-0000-0000-000053DE0000}"/>
    <cellStyle name="Normal 10 15" xfId="4334" xr:uid="{00000000-0005-0000-0000-0000EE100000}"/>
    <cellStyle name="Normal 10 16" xfId="4335" xr:uid="{00000000-0005-0000-0000-0000EF100000}"/>
    <cellStyle name="Normal 10 17" xfId="4336" xr:uid="{00000000-0005-0000-0000-0000F0100000}"/>
    <cellStyle name="Normal 10 18" xfId="4337" xr:uid="{00000000-0005-0000-0000-0000F1100000}"/>
    <cellStyle name="Normal 10 19" xfId="4338" xr:uid="{00000000-0005-0000-0000-0000F2100000}"/>
    <cellStyle name="Normal 10 2" xfId="4339" xr:uid="{00000000-0005-0000-0000-0000F3100000}"/>
    <cellStyle name="Normal 10 2 2" xfId="4340" xr:uid="{00000000-0005-0000-0000-0000F4100000}"/>
    <cellStyle name="Normal 10 2 2 2" xfId="4341" xr:uid="{00000000-0005-0000-0000-0000F5100000}"/>
    <cellStyle name="Normal 10 2 3" xfId="4342" xr:uid="{00000000-0005-0000-0000-0000F6100000}"/>
    <cellStyle name="Normal 10 2 3 2" xfId="29179" xr:uid="{00000000-0005-0000-0000-0000FB710000}"/>
    <cellStyle name="Normal 10 2 3 2 2" xfId="56596" xr:uid="{00000000-0005-0000-0000-000014DD0000}"/>
    <cellStyle name="Normal 10 2 3 3" xfId="56597" xr:uid="{00000000-0005-0000-0000-000015DD0000}"/>
    <cellStyle name="Normal 10 2 4" xfId="56598" xr:uid="{00000000-0005-0000-0000-000016DD0000}"/>
    <cellStyle name="Normal 10 20" xfId="4343" xr:uid="{00000000-0005-0000-0000-0000F7100000}"/>
    <cellStyle name="Normal 10 21" xfId="4344" xr:uid="{00000000-0005-0000-0000-0000F8100000}"/>
    <cellStyle name="Normal 10 22" xfId="4345" xr:uid="{00000000-0005-0000-0000-0000F9100000}"/>
    <cellStyle name="Normal 10 23" xfId="4346" xr:uid="{00000000-0005-0000-0000-0000FA100000}"/>
    <cellStyle name="Normal 10 24" xfId="4347" xr:uid="{00000000-0005-0000-0000-0000FB100000}"/>
    <cellStyle name="Normal 10 25" xfId="4348" xr:uid="{00000000-0005-0000-0000-0000FC100000}"/>
    <cellStyle name="Normal 10 26" xfId="4349" xr:uid="{00000000-0005-0000-0000-0000FD100000}"/>
    <cellStyle name="Normal 10 27" xfId="4350" xr:uid="{00000000-0005-0000-0000-0000FE100000}"/>
    <cellStyle name="Normal 10 28" xfId="4351" xr:uid="{00000000-0005-0000-0000-0000FF100000}"/>
    <cellStyle name="Normal 10 29" xfId="4352" xr:uid="{00000000-0005-0000-0000-000000110000}"/>
    <cellStyle name="Normal 10 3" xfId="4353" xr:uid="{00000000-0005-0000-0000-000001110000}"/>
    <cellStyle name="Normal 10 3 2" xfId="4354" xr:uid="{00000000-0005-0000-0000-000002110000}"/>
    <cellStyle name="Normal 10 3 2 2" xfId="4355" xr:uid="{00000000-0005-0000-0000-000003110000}"/>
    <cellStyle name="Normal 10 3 3" xfId="4356" xr:uid="{00000000-0005-0000-0000-000004110000}"/>
    <cellStyle name="Normal 10 3 4" xfId="56599" xr:uid="{00000000-0005-0000-0000-000017DD0000}"/>
    <cellStyle name="Normal 10 30" xfId="4357" xr:uid="{00000000-0005-0000-0000-000005110000}"/>
    <cellStyle name="Normal 10 31" xfId="4358" xr:uid="{00000000-0005-0000-0000-000006110000}"/>
    <cellStyle name="Normal 10 32" xfId="4359" xr:uid="{00000000-0005-0000-0000-000007110000}"/>
    <cellStyle name="Normal 10 33" xfId="34001" xr:uid="{00000000-0005-0000-0000-0000D1840000}"/>
    <cellStyle name="Normal 10 33 2" xfId="56600" xr:uid="{00000000-0005-0000-0000-000018DD0000}"/>
    <cellStyle name="Normal 10 34" xfId="54784" xr:uid="{00000000-0005-0000-0000-000000D60000}"/>
    <cellStyle name="Normal 10 34 2" xfId="56601" xr:uid="{00000000-0005-0000-0000-000019DD0000}"/>
    <cellStyle name="Normal 10 35" xfId="54785" xr:uid="{00000000-0005-0000-0000-000001D60000}"/>
    <cellStyle name="Normal 10 35 2" xfId="56602" xr:uid="{00000000-0005-0000-0000-00001ADD0000}"/>
    <cellStyle name="Normal 10 36" xfId="54786" xr:uid="{00000000-0005-0000-0000-000002D60000}"/>
    <cellStyle name="Normal 10 37" xfId="54787" xr:uid="{00000000-0005-0000-0000-000003D60000}"/>
    <cellStyle name="Normal 10 4" xfId="4360" xr:uid="{00000000-0005-0000-0000-000008110000}"/>
    <cellStyle name="Normal 10 4 2" xfId="4361" xr:uid="{00000000-0005-0000-0000-000009110000}"/>
    <cellStyle name="Normal 10 4 2 2" xfId="4362" xr:uid="{00000000-0005-0000-0000-00000A110000}"/>
    <cellStyle name="Normal 10 4 3" xfId="4363" xr:uid="{00000000-0005-0000-0000-00000B110000}"/>
    <cellStyle name="Normal 10 4 4" xfId="56603" xr:uid="{00000000-0005-0000-0000-00001BDD0000}"/>
    <cellStyle name="Normal 10 5" xfId="4364" xr:uid="{00000000-0005-0000-0000-00000C110000}"/>
    <cellStyle name="Normal 10 5 2" xfId="4365" xr:uid="{00000000-0005-0000-0000-00000D110000}"/>
    <cellStyle name="Normal 10 5 2 2" xfId="4366" xr:uid="{00000000-0005-0000-0000-00000E110000}"/>
    <cellStyle name="Normal 10 5 3" xfId="4367" xr:uid="{00000000-0005-0000-0000-00000F110000}"/>
    <cellStyle name="Normal 10 5 4" xfId="56604" xr:uid="{00000000-0005-0000-0000-00001CDD0000}"/>
    <cellStyle name="Normal 10 6" xfId="4368" xr:uid="{00000000-0005-0000-0000-000010110000}"/>
    <cellStyle name="Normal 10 6 2" xfId="4369" xr:uid="{00000000-0005-0000-0000-000011110000}"/>
    <cellStyle name="Normal 10 6 2 2" xfId="4370" xr:uid="{00000000-0005-0000-0000-000012110000}"/>
    <cellStyle name="Normal 10 6 3" xfId="4371" xr:uid="{00000000-0005-0000-0000-000013110000}"/>
    <cellStyle name="Normal 10 6 4" xfId="56605" xr:uid="{00000000-0005-0000-0000-00001DDD0000}"/>
    <cellStyle name="Normal 10 7" xfId="4372" xr:uid="{00000000-0005-0000-0000-000014110000}"/>
    <cellStyle name="Normal 10 7 2" xfId="4373" xr:uid="{00000000-0005-0000-0000-000015110000}"/>
    <cellStyle name="Normal 10 7 2 2" xfId="4374" xr:uid="{00000000-0005-0000-0000-000016110000}"/>
    <cellStyle name="Normal 10 7 3" xfId="4375" xr:uid="{00000000-0005-0000-0000-000017110000}"/>
    <cellStyle name="Normal 10 7 4" xfId="56606" xr:uid="{00000000-0005-0000-0000-00001EDD0000}"/>
    <cellStyle name="Normal 10 8" xfId="4376" xr:uid="{00000000-0005-0000-0000-000018110000}"/>
    <cellStyle name="Normal 10 8 2" xfId="4377" xr:uid="{00000000-0005-0000-0000-000019110000}"/>
    <cellStyle name="Normal 10 8 2 2" xfId="4378" xr:uid="{00000000-0005-0000-0000-00001A110000}"/>
    <cellStyle name="Normal 10 8 3" xfId="4379" xr:uid="{00000000-0005-0000-0000-00001B110000}"/>
    <cellStyle name="Normal 10 8 4" xfId="56607" xr:uid="{00000000-0005-0000-0000-00001FDD0000}"/>
    <cellStyle name="Normal 10 9" xfId="4380" xr:uid="{00000000-0005-0000-0000-00001C110000}"/>
    <cellStyle name="Normal 10 9 2" xfId="4381" xr:uid="{00000000-0005-0000-0000-00001D110000}"/>
    <cellStyle name="Normal 10 9 2 2" xfId="4382" xr:uid="{00000000-0005-0000-0000-00001E110000}"/>
    <cellStyle name="Normal 10 9 3" xfId="4383" xr:uid="{00000000-0005-0000-0000-00001F110000}"/>
    <cellStyle name="Normal 10 9 4" xfId="56608" xr:uid="{00000000-0005-0000-0000-000020DD0000}"/>
    <cellStyle name="Normal 100" xfId="4384" xr:uid="{00000000-0005-0000-0000-000020110000}"/>
    <cellStyle name="Normal 100 2" xfId="4385" xr:uid="{00000000-0005-0000-0000-000021110000}"/>
    <cellStyle name="Normal 100 2 2" xfId="4386" xr:uid="{00000000-0005-0000-0000-000022110000}"/>
    <cellStyle name="Normal 100 2 2 2" xfId="4387" xr:uid="{00000000-0005-0000-0000-000023110000}"/>
    <cellStyle name="Normal 100 2 2 2 2" xfId="34002" xr:uid="{00000000-0005-0000-0000-0000D2840000}"/>
    <cellStyle name="Normal 100 2 2 3" xfId="34003" xr:uid="{00000000-0005-0000-0000-0000D3840000}"/>
    <cellStyle name="Normal 100 2 3" xfId="4388" xr:uid="{00000000-0005-0000-0000-000024110000}"/>
    <cellStyle name="Normal 100 2 3 2" xfId="34004" xr:uid="{00000000-0005-0000-0000-0000D4840000}"/>
    <cellStyle name="Normal 100 2 4" xfId="34005" xr:uid="{00000000-0005-0000-0000-0000D5840000}"/>
    <cellStyle name="Normal 100 2 5" xfId="56609" xr:uid="{00000000-0005-0000-0000-000021DD0000}"/>
    <cellStyle name="Normal 100 3" xfId="4389" xr:uid="{00000000-0005-0000-0000-000025110000}"/>
    <cellStyle name="Normal 100 3 2" xfId="4390" xr:uid="{00000000-0005-0000-0000-000026110000}"/>
    <cellStyle name="Normal 100 3 2 2" xfId="4391" xr:uid="{00000000-0005-0000-0000-000027110000}"/>
    <cellStyle name="Normal 100 3 2 2 2" xfId="34006" xr:uid="{00000000-0005-0000-0000-0000D6840000}"/>
    <cellStyle name="Normal 100 3 2 3" xfId="34007" xr:uid="{00000000-0005-0000-0000-0000D7840000}"/>
    <cellStyle name="Normal 100 3 3" xfId="4392" xr:uid="{00000000-0005-0000-0000-000028110000}"/>
    <cellStyle name="Normal 100 3 3 2" xfId="34008" xr:uid="{00000000-0005-0000-0000-0000D8840000}"/>
    <cellStyle name="Normal 100 3 4" xfId="34009" xr:uid="{00000000-0005-0000-0000-0000D9840000}"/>
    <cellStyle name="Normal 100 3 5" xfId="56610" xr:uid="{00000000-0005-0000-0000-000022DD0000}"/>
    <cellStyle name="Normal 100 4" xfId="4393" xr:uid="{00000000-0005-0000-0000-000029110000}"/>
    <cellStyle name="Normal 100 4 2" xfId="4394" xr:uid="{00000000-0005-0000-0000-00002A110000}"/>
    <cellStyle name="Normal 100 4 2 2" xfId="4395" xr:uid="{00000000-0005-0000-0000-00002B110000}"/>
    <cellStyle name="Normal 100 4 2 2 2" xfId="34010" xr:uid="{00000000-0005-0000-0000-0000DA840000}"/>
    <cellStyle name="Normal 100 4 2 3" xfId="34011" xr:uid="{00000000-0005-0000-0000-0000DB840000}"/>
    <cellStyle name="Normal 100 4 3" xfId="4396" xr:uid="{00000000-0005-0000-0000-00002C110000}"/>
    <cellStyle name="Normal 100 4 3 2" xfId="34012" xr:uid="{00000000-0005-0000-0000-0000DC840000}"/>
    <cellStyle name="Normal 100 4 4" xfId="34013" xr:uid="{00000000-0005-0000-0000-0000DD840000}"/>
    <cellStyle name="Normal 100 4 5" xfId="56611" xr:uid="{00000000-0005-0000-0000-000023DD0000}"/>
    <cellStyle name="Normal 100 5" xfId="4397" xr:uid="{00000000-0005-0000-0000-00002D110000}"/>
    <cellStyle name="Normal 100 5 2" xfId="4398" xr:uid="{00000000-0005-0000-0000-00002E110000}"/>
    <cellStyle name="Normal 100 5 2 2" xfId="34014" xr:uid="{00000000-0005-0000-0000-0000DE840000}"/>
    <cellStyle name="Normal 100 5 3" xfId="34015" xr:uid="{00000000-0005-0000-0000-0000DF840000}"/>
    <cellStyle name="Normal 100 6" xfId="4399" xr:uid="{00000000-0005-0000-0000-00002F110000}"/>
    <cellStyle name="Normal 100 6 2" xfId="34016" xr:uid="{00000000-0005-0000-0000-0000E0840000}"/>
    <cellStyle name="Normal 100 7" xfId="4400" xr:uid="{00000000-0005-0000-0000-000030110000}"/>
    <cellStyle name="Normal 100 7 2" xfId="56612" xr:uid="{00000000-0005-0000-0000-000024DD0000}"/>
    <cellStyle name="Normal 100 8" xfId="56613" xr:uid="{00000000-0005-0000-0000-000025DD0000}"/>
    <cellStyle name="Normal 101" xfId="4401" xr:uid="{00000000-0005-0000-0000-000031110000}"/>
    <cellStyle name="Normal 101 2" xfId="4402" xr:uid="{00000000-0005-0000-0000-000032110000}"/>
    <cellStyle name="Normal 101 2 2" xfId="4403" xr:uid="{00000000-0005-0000-0000-000033110000}"/>
    <cellStyle name="Normal 101 2 2 2" xfId="4404" xr:uid="{00000000-0005-0000-0000-000034110000}"/>
    <cellStyle name="Normal 101 2 2 2 2" xfId="34017" xr:uid="{00000000-0005-0000-0000-0000E1840000}"/>
    <cellStyle name="Normal 101 2 2 3" xfId="34018" xr:uid="{00000000-0005-0000-0000-0000E2840000}"/>
    <cellStyle name="Normal 101 2 3" xfId="4405" xr:uid="{00000000-0005-0000-0000-000035110000}"/>
    <cellStyle name="Normal 101 2 3 2" xfId="34019" xr:uid="{00000000-0005-0000-0000-0000E3840000}"/>
    <cellStyle name="Normal 101 2 4" xfId="34020" xr:uid="{00000000-0005-0000-0000-0000E4840000}"/>
    <cellStyle name="Normal 101 2 5" xfId="56614" xr:uid="{00000000-0005-0000-0000-000026DD0000}"/>
    <cellStyle name="Normal 101 3" xfId="4406" xr:uid="{00000000-0005-0000-0000-000036110000}"/>
    <cellStyle name="Normal 101 3 2" xfId="4407" xr:uid="{00000000-0005-0000-0000-000037110000}"/>
    <cellStyle name="Normal 101 3 2 2" xfId="4408" xr:uid="{00000000-0005-0000-0000-000038110000}"/>
    <cellStyle name="Normal 101 3 2 2 2" xfId="34021" xr:uid="{00000000-0005-0000-0000-0000E5840000}"/>
    <cellStyle name="Normal 101 3 2 3" xfId="34022" xr:uid="{00000000-0005-0000-0000-0000E6840000}"/>
    <cellStyle name="Normal 101 3 3" xfId="4409" xr:uid="{00000000-0005-0000-0000-000039110000}"/>
    <cellStyle name="Normal 101 3 3 2" xfId="34023" xr:uid="{00000000-0005-0000-0000-0000E7840000}"/>
    <cellStyle name="Normal 101 3 4" xfId="34024" xr:uid="{00000000-0005-0000-0000-0000E8840000}"/>
    <cellStyle name="Normal 101 3 5" xfId="56615" xr:uid="{00000000-0005-0000-0000-000027DD0000}"/>
    <cellStyle name="Normal 101 4" xfId="4410" xr:uid="{00000000-0005-0000-0000-00003A110000}"/>
    <cellStyle name="Normal 101 4 2" xfId="4411" xr:uid="{00000000-0005-0000-0000-00003B110000}"/>
    <cellStyle name="Normal 101 4 2 2" xfId="34025" xr:uid="{00000000-0005-0000-0000-0000E9840000}"/>
    <cellStyle name="Normal 101 4 3" xfId="34026" xr:uid="{00000000-0005-0000-0000-0000EA840000}"/>
    <cellStyle name="Normal 101 5" xfId="4412" xr:uid="{00000000-0005-0000-0000-00003C110000}"/>
    <cellStyle name="Normal 101 5 2" xfId="34027" xr:uid="{00000000-0005-0000-0000-0000EB840000}"/>
    <cellStyle name="Normal 101 6" xfId="34028" xr:uid="{00000000-0005-0000-0000-0000EC840000}"/>
    <cellStyle name="Normal 101 7" xfId="56616" xr:uid="{00000000-0005-0000-0000-000028DD0000}"/>
    <cellStyle name="Normal 102" xfId="4413" xr:uid="{00000000-0005-0000-0000-00003D110000}"/>
    <cellStyle name="Normal 102 2" xfId="4414" xr:uid="{00000000-0005-0000-0000-00003E110000}"/>
    <cellStyle name="Normal 102 2 2" xfId="4415" xr:uid="{00000000-0005-0000-0000-00003F110000}"/>
    <cellStyle name="Normal 102 2 2 2" xfId="4416" xr:uid="{00000000-0005-0000-0000-000040110000}"/>
    <cellStyle name="Normal 102 2 2 2 2" xfId="34029" xr:uid="{00000000-0005-0000-0000-0000ED840000}"/>
    <cellStyle name="Normal 102 2 2 3" xfId="34030" xr:uid="{00000000-0005-0000-0000-0000EE840000}"/>
    <cellStyle name="Normal 102 2 3" xfId="4417" xr:uid="{00000000-0005-0000-0000-000041110000}"/>
    <cellStyle name="Normal 102 2 3 2" xfId="34031" xr:uid="{00000000-0005-0000-0000-0000EF840000}"/>
    <cellStyle name="Normal 102 2 4" xfId="34032" xr:uid="{00000000-0005-0000-0000-0000F0840000}"/>
    <cellStyle name="Normal 102 2 5" xfId="56617" xr:uid="{00000000-0005-0000-0000-000029DD0000}"/>
    <cellStyle name="Normal 102 3" xfId="4418" xr:uid="{00000000-0005-0000-0000-000042110000}"/>
    <cellStyle name="Normal 102 3 2" xfId="4419" xr:uid="{00000000-0005-0000-0000-000043110000}"/>
    <cellStyle name="Normal 102 3 2 2" xfId="4420" xr:uid="{00000000-0005-0000-0000-000044110000}"/>
    <cellStyle name="Normal 102 3 2 2 2" xfId="34033" xr:uid="{00000000-0005-0000-0000-0000F1840000}"/>
    <cellStyle name="Normal 102 3 2 3" xfId="34034" xr:uid="{00000000-0005-0000-0000-0000F2840000}"/>
    <cellStyle name="Normal 102 3 3" xfId="4421" xr:uid="{00000000-0005-0000-0000-000045110000}"/>
    <cellStyle name="Normal 102 3 3 2" xfId="34035" xr:uid="{00000000-0005-0000-0000-0000F3840000}"/>
    <cellStyle name="Normal 102 3 4" xfId="34036" xr:uid="{00000000-0005-0000-0000-0000F4840000}"/>
    <cellStyle name="Normal 102 3 5" xfId="56618" xr:uid="{00000000-0005-0000-0000-00002ADD0000}"/>
    <cellStyle name="Normal 102 4" xfId="4422" xr:uid="{00000000-0005-0000-0000-000046110000}"/>
    <cellStyle name="Normal 102 4 2" xfId="4423" xr:uid="{00000000-0005-0000-0000-000047110000}"/>
    <cellStyle name="Normal 102 4 2 2" xfId="34037" xr:uid="{00000000-0005-0000-0000-0000F5840000}"/>
    <cellStyle name="Normal 102 4 3" xfId="34038" xr:uid="{00000000-0005-0000-0000-0000F6840000}"/>
    <cellStyle name="Normal 102 4 4" xfId="56619" xr:uid="{00000000-0005-0000-0000-00002BDD0000}"/>
    <cellStyle name="Normal 102 5" xfId="4424" xr:uid="{00000000-0005-0000-0000-000048110000}"/>
    <cellStyle name="Normal 102 5 2" xfId="34039" xr:uid="{00000000-0005-0000-0000-0000F7840000}"/>
    <cellStyle name="Normal 102 6" xfId="34040" xr:uid="{00000000-0005-0000-0000-0000F8840000}"/>
    <cellStyle name="Normal 102 7" xfId="56620" xr:uid="{00000000-0005-0000-0000-00002CDD0000}"/>
    <cellStyle name="Normal 103" xfId="4425" xr:uid="{00000000-0005-0000-0000-000049110000}"/>
    <cellStyle name="Normal 103 2" xfId="4426" xr:uid="{00000000-0005-0000-0000-00004A110000}"/>
    <cellStyle name="Normal 103 2 2" xfId="4427" xr:uid="{00000000-0005-0000-0000-00004B110000}"/>
    <cellStyle name="Normal 103 2 2 2" xfId="4428" xr:uid="{00000000-0005-0000-0000-00004C110000}"/>
    <cellStyle name="Normal 103 2 2 2 2" xfId="34041" xr:uid="{00000000-0005-0000-0000-0000F9840000}"/>
    <cellStyle name="Normal 103 2 2 3" xfId="34042" xr:uid="{00000000-0005-0000-0000-0000FA840000}"/>
    <cellStyle name="Normal 103 2 3" xfId="4429" xr:uid="{00000000-0005-0000-0000-00004D110000}"/>
    <cellStyle name="Normal 103 2 3 2" xfId="34043" xr:uid="{00000000-0005-0000-0000-0000FB840000}"/>
    <cellStyle name="Normal 103 2 4" xfId="34044" xr:uid="{00000000-0005-0000-0000-0000FC840000}"/>
    <cellStyle name="Normal 103 2 5" xfId="56621" xr:uid="{00000000-0005-0000-0000-00002DDD0000}"/>
    <cellStyle name="Normal 103 3" xfId="4430" xr:uid="{00000000-0005-0000-0000-00004E110000}"/>
    <cellStyle name="Normal 103 3 2" xfId="4431" xr:uid="{00000000-0005-0000-0000-00004F110000}"/>
    <cellStyle name="Normal 103 3 2 2" xfId="4432" xr:uid="{00000000-0005-0000-0000-000050110000}"/>
    <cellStyle name="Normal 103 3 2 2 2" xfId="34045" xr:uid="{00000000-0005-0000-0000-0000FD840000}"/>
    <cellStyle name="Normal 103 3 2 3" xfId="34046" xr:uid="{00000000-0005-0000-0000-0000FE840000}"/>
    <cellStyle name="Normal 103 3 3" xfId="4433" xr:uid="{00000000-0005-0000-0000-000051110000}"/>
    <cellStyle name="Normal 103 3 3 2" xfId="34047" xr:uid="{00000000-0005-0000-0000-0000FF840000}"/>
    <cellStyle name="Normal 103 3 4" xfId="34048" xr:uid="{00000000-0005-0000-0000-000000850000}"/>
    <cellStyle name="Normal 103 3 5" xfId="56622" xr:uid="{00000000-0005-0000-0000-00002EDD0000}"/>
    <cellStyle name="Normal 103 4" xfId="4434" xr:uid="{00000000-0005-0000-0000-000052110000}"/>
    <cellStyle name="Normal 103 4 2" xfId="4435" xr:uid="{00000000-0005-0000-0000-000053110000}"/>
    <cellStyle name="Normal 103 4 2 2" xfId="34049" xr:uid="{00000000-0005-0000-0000-000001850000}"/>
    <cellStyle name="Normal 103 4 3" xfId="34050" xr:uid="{00000000-0005-0000-0000-000002850000}"/>
    <cellStyle name="Normal 103 5" xfId="4436" xr:uid="{00000000-0005-0000-0000-000054110000}"/>
    <cellStyle name="Normal 103 5 2" xfId="34051" xr:uid="{00000000-0005-0000-0000-000003850000}"/>
    <cellStyle name="Normal 103 6" xfId="34052" xr:uid="{00000000-0005-0000-0000-000004850000}"/>
    <cellStyle name="Normal 103 7" xfId="56623" xr:uid="{00000000-0005-0000-0000-00002FDD0000}"/>
    <cellStyle name="Normal 104" xfId="4437" xr:uid="{00000000-0005-0000-0000-000055110000}"/>
    <cellStyle name="Normal 104 2" xfId="4438" xr:uid="{00000000-0005-0000-0000-000056110000}"/>
    <cellStyle name="Normal 104 2 2" xfId="4439" xr:uid="{00000000-0005-0000-0000-000057110000}"/>
    <cellStyle name="Normal 104 2 2 2" xfId="4440" xr:uid="{00000000-0005-0000-0000-000058110000}"/>
    <cellStyle name="Normal 104 2 2 2 2" xfId="34053" xr:uid="{00000000-0005-0000-0000-000005850000}"/>
    <cellStyle name="Normal 104 2 2 3" xfId="34054" xr:uid="{00000000-0005-0000-0000-000006850000}"/>
    <cellStyle name="Normal 104 2 3" xfId="4441" xr:uid="{00000000-0005-0000-0000-000059110000}"/>
    <cellStyle name="Normal 104 2 3 2" xfId="34055" xr:uid="{00000000-0005-0000-0000-000007850000}"/>
    <cellStyle name="Normal 104 2 4" xfId="34056" xr:uid="{00000000-0005-0000-0000-000008850000}"/>
    <cellStyle name="Normal 104 2 5" xfId="56624" xr:uid="{00000000-0005-0000-0000-000030DD0000}"/>
    <cellStyle name="Normal 104 3" xfId="4442" xr:uid="{00000000-0005-0000-0000-00005A110000}"/>
    <cellStyle name="Normal 104 3 2" xfId="4443" xr:uid="{00000000-0005-0000-0000-00005B110000}"/>
    <cellStyle name="Normal 104 3 2 2" xfId="4444" xr:uid="{00000000-0005-0000-0000-00005C110000}"/>
    <cellStyle name="Normal 104 3 2 2 2" xfId="34057" xr:uid="{00000000-0005-0000-0000-000009850000}"/>
    <cellStyle name="Normal 104 3 2 3" xfId="34058" xr:uid="{00000000-0005-0000-0000-00000A850000}"/>
    <cellStyle name="Normal 104 3 3" xfId="4445" xr:uid="{00000000-0005-0000-0000-00005D110000}"/>
    <cellStyle name="Normal 104 3 3 2" xfId="34059" xr:uid="{00000000-0005-0000-0000-00000B850000}"/>
    <cellStyle name="Normal 104 3 4" xfId="34060" xr:uid="{00000000-0005-0000-0000-00000C850000}"/>
    <cellStyle name="Normal 104 3 5" xfId="56625" xr:uid="{00000000-0005-0000-0000-000031DD0000}"/>
    <cellStyle name="Normal 104 4" xfId="4446" xr:uid="{00000000-0005-0000-0000-00005E110000}"/>
    <cellStyle name="Normal 104 4 2" xfId="4447" xr:uid="{00000000-0005-0000-0000-00005F110000}"/>
    <cellStyle name="Normal 104 4 2 2" xfId="34061" xr:uid="{00000000-0005-0000-0000-00000D850000}"/>
    <cellStyle name="Normal 104 4 3" xfId="34062" xr:uid="{00000000-0005-0000-0000-00000E850000}"/>
    <cellStyle name="Normal 104 5" xfId="4448" xr:uid="{00000000-0005-0000-0000-000060110000}"/>
    <cellStyle name="Normal 104 5 2" xfId="34063" xr:uid="{00000000-0005-0000-0000-00000F850000}"/>
    <cellStyle name="Normal 104 6" xfId="34064" xr:uid="{00000000-0005-0000-0000-000010850000}"/>
    <cellStyle name="Normal 104 7" xfId="56626" xr:uid="{00000000-0005-0000-0000-000032DD0000}"/>
    <cellStyle name="Normal 105" xfId="4449" xr:uid="{00000000-0005-0000-0000-000061110000}"/>
    <cellStyle name="Normal 105 2" xfId="4450" xr:uid="{00000000-0005-0000-0000-000062110000}"/>
    <cellStyle name="Normal 105 2 2" xfId="4451" xr:uid="{00000000-0005-0000-0000-000063110000}"/>
    <cellStyle name="Normal 105 2 2 2" xfId="34065" xr:uid="{00000000-0005-0000-0000-000011850000}"/>
    <cellStyle name="Normal 105 2 3" xfId="34066" xr:uid="{00000000-0005-0000-0000-000012850000}"/>
    <cellStyle name="Normal 105 2 4" xfId="56627" xr:uid="{00000000-0005-0000-0000-000033DD0000}"/>
    <cellStyle name="Normal 105 3" xfId="4452" xr:uid="{00000000-0005-0000-0000-000064110000}"/>
    <cellStyle name="Normal 105 3 2" xfId="34067" xr:uid="{00000000-0005-0000-0000-000013850000}"/>
    <cellStyle name="Normal 105 4" xfId="34068" xr:uid="{00000000-0005-0000-0000-000014850000}"/>
    <cellStyle name="Normal 105 5" xfId="56628" xr:uid="{00000000-0005-0000-0000-000034DD0000}"/>
    <cellStyle name="Normal 106" xfId="4453" xr:uid="{00000000-0005-0000-0000-000065110000}"/>
    <cellStyle name="Normal 106 2" xfId="4454" xr:uid="{00000000-0005-0000-0000-000066110000}"/>
    <cellStyle name="Normal 106 2 2" xfId="4455" xr:uid="{00000000-0005-0000-0000-000067110000}"/>
    <cellStyle name="Normal 106 2 2 2" xfId="34069" xr:uid="{00000000-0005-0000-0000-000015850000}"/>
    <cellStyle name="Normal 106 2 3" xfId="34070" xr:uid="{00000000-0005-0000-0000-000016850000}"/>
    <cellStyle name="Normal 106 2 4" xfId="56629" xr:uid="{00000000-0005-0000-0000-000035DD0000}"/>
    <cellStyle name="Normal 106 3" xfId="4456" xr:uid="{00000000-0005-0000-0000-000068110000}"/>
    <cellStyle name="Normal 106 3 2" xfId="34071" xr:uid="{00000000-0005-0000-0000-000017850000}"/>
    <cellStyle name="Normal 106 4" xfId="34072" xr:uid="{00000000-0005-0000-0000-000018850000}"/>
    <cellStyle name="Normal 106 5" xfId="56630" xr:uid="{00000000-0005-0000-0000-000036DD0000}"/>
    <cellStyle name="Normal 107" xfId="4457" xr:uid="{00000000-0005-0000-0000-000069110000}"/>
    <cellStyle name="Normal 107 2" xfId="4458" xr:uid="{00000000-0005-0000-0000-00006A110000}"/>
    <cellStyle name="Normal 107 2 2" xfId="4459" xr:uid="{00000000-0005-0000-0000-00006B110000}"/>
    <cellStyle name="Normal 107 2 2 2" xfId="34073" xr:uid="{00000000-0005-0000-0000-000019850000}"/>
    <cellStyle name="Normal 107 2 3" xfId="34074" xr:uid="{00000000-0005-0000-0000-00001A850000}"/>
    <cellStyle name="Normal 107 3" xfId="4460" xr:uid="{00000000-0005-0000-0000-00006C110000}"/>
    <cellStyle name="Normal 107 3 2" xfId="34075" xr:uid="{00000000-0005-0000-0000-00001B850000}"/>
    <cellStyle name="Normal 107 4" xfId="34076" xr:uid="{00000000-0005-0000-0000-00001C850000}"/>
    <cellStyle name="Normal 107 5" xfId="56631" xr:uid="{00000000-0005-0000-0000-000037DD0000}"/>
    <cellStyle name="Normal 108" xfId="4461" xr:uid="{00000000-0005-0000-0000-00006D110000}"/>
    <cellStyle name="Normal 108 2" xfId="4462" xr:uid="{00000000-0005-0000-0000-00006E110000}"/>
    <cellStyle name="Normal 108 2 2" xfId="4463" xr:uid="{00000000-0005-0000-0000-00006F110000}"/>
    <cellStyle name="Normal 108 2 2 2" xfId="34077" xr:uid="{00000000-0005-0000-0000-00001D850000}"/>
    <cellStyle name="Normal 108 2 3" xfId="34078" xr:uid="{00000000-0005-0000-0000-00001E850000}"/>
    <cellStyle name="Normal 108 2 4" xfId="56632" xr:uid="{00000000-0005-0000-0000-000038DD0000}"/>
    <cellStyle name="Normal 108 3" xfId="4464" xr:uid="{00000000-0005-0000-0000-000070110000}"/>
    <cellStyle name="Normal 108 3 2" xfId="34079" xr:uid="{00000000-0005-0000-0000-00001F850000}"/>
    <cellStyle name="Normal 108 4" xfId="34080" xr:uid="{00000000-0005-0000-0000-000020850000}"/>
    <cellStyle name="Normal 108 5" xfId="56633" xr:uid="{00000000-0005-0000-0000-000039DD0000}"/>
    <cellStyle name="Normal 109" xfId="4465" xr:uid="{00000000-0005-0000-0000-000071110000}"/>
    <cellStyle name="Normal 109 2" xfId="4466" xr:uid="{00000000-0005-0000-0000-000072110000}"/>
    <cellStyle name="Normal 109 2 2" xfId="4467" xr:uid="{00000000-0005-0000-0000-000073110000}"/>
    <cellStyle name="Normal 109 2 2 2" xfId="34081" xr:uid="{00000000-0005-0000-0000-000021850000}"/>
    <cellStyle name="Normal 109 2 3" xfId="34082" xr:uid="{00000000-0005-0000-0000-000022850000}"/>
    <cellStyle name="Normal 109 3" xfId="4468" xr:uid="{00000000-0005-0000-0000-000074110000}"/>
    <cellStyle name="Normal 109 3 2" xfId="4469" xr:uid="{00000000-0005-0000-0000-000075110000}"/>
    <cellStyle name="Normal 109 3 2 2" xfId="34083" xr:uid="{00000000-0005-0000-0000-000023850000}"/>
    <cellStyle name="Normal 109 3 3" xfId="34084" xr:uid="{00000000-0005-0000-0000-000024850000}"/>
    <cellStyle name="Normal 109 4" xfId="4470" xr:uid="{00000000-0005-0000-0000-000076110000}"/>
    <cellStyle name="Normal 109 4 2" xfId="34085" xr:uid="{00000000-0005-0000-0000-000025850000}"/>
    <cellStyle name="Normal 109 5" xfId="34086" xr:uid="{00000000-0005-0000-0000-000026850000}"/>
    <cellStyle name="Normal 109 6" xfId="56634" xr:uid="{00000000-0005-0000-0000-00003ADD0000}"/>
    <cellStyle name="Normal 11" xfId="4471" xr:uid="{00000000-0005-0000-0000-000077110000}"/>
    <cellStyle name="Normal 11 10" xfId="4472" xr:uid="{00000000-0005-0000-0000-000078110000}"/>
    <cellStyle name="Normal 11 10 2" xfId="4473" xr:uid="{00000000-0005-0000-0000-000079110000}"/>
    <cellStyle name="Normal 11 10 2 2" xfId="4474" xr:uid="{00000000-0005-0000-0000-00007A110000}"/>
    <cellStyle name="Normal 11 10 3" xfId="4475" xr:uid="{00000000-0005-0000-0000-00007B110000}"/>
    <cellStyle name="Normal 11 10 4" xfId="56635" xr:uid="{00000000-0005-0000-0000-00003BDD0000}"/>
    <cellStyle name="Normal 11 11" xfId="4476" xr:uid="{00000000-0005-0000-0000-00007C110000}"/>
    <cellStyle name="Normal 11 11 10" xfId="4477" xr:uid="{00000000-0005-0000-0000-00007D110000}"/>
    <cellStyle name="Normal 11 11 11" xfId="4478" xr:uid="{00000000-0005-0000-0000-00007E110000}"/>
    <cellStyle name="Normal 11 11 12" xfId="4479" xr:uid="{00000000-0005-0000-0000-00007F110000}"/>
    <cellStyle name="Normal 11 11 13" xfId="4480" xr:uid="{00000000-0005-0000-0000-000080110000}"/>
    <cellStyle name="Normal 11 11 14" xfId="4481" xr:uid="{00000000-0005-0000-0000-000081110000}"/>
    <cellStyle name="Normal 11 11 15" xfId="4482" xr:uid="{00000000-0005-0000-0000-000082110000}"/>
    <cellStyle name="Normal 11 11 16" xfId="4483" xr:uid="{00000000-0005-0000-0000-000083110000}"/>
    <cellStyle name="Normal 11 11 17" xfId="4484" xr:uid="{00000000-0005-0000-0000-000084110000}"/>
    <cellStyle name="Normal 11 11 18" xfId="4485" xr:uid="{00000000-0005-0000-0000-000085110000}"/>
    <cellStyle name="Normal 11 11 19" xfId="4486" xr:uid="{00000000-0005-0000-0000-000086110000}"/>
    <cellStyle name="Normal 11 11 19 2" xfId="56636" xr:uid="{00000000-0005-0000-0000-00003CDD0000}"/>
    <cellStyle name="Normal 11 11 2" xfId="4487" xr:uid="{00000000-0005-0000-0000-000087110000}"/>
    <cellStyle name="Normal 11 11 20" xfId="4488" xr:uid="{00000000-0005-0000-0000-000088110000}"/>
    <cellStyle name="Normal 11 11 21" xfId="56637" xr:uid="{00000000-0005-0000-0000-00003DDD0000}"/>
    <cellStyle name="Normal 11 11 3" xfId="4489" xr:uid="{00000000-0005-0000-0000-000089110000}"/>
    <cellStyle name="Normal 11 11 4" xfId="4490" xr:uid="{00000000-0005-0000-0000-00008A110000}"/>
    <cellStyle name="Normal 11 11 5" xfId="4491" xr:uid="{00000000-0005-0000-0000-00008B110000}"/>
    <cellStyle name="Normal 11 11 6" xfId="4492" xr:uid="{00000000-0005-0000-0000-00008C110000}"/>
    <cellStyle name="Normal 11 11 7" xfId="4493" xr:uid="{00000000-0005-0000-0000-00008D110000}"/>
    <cellStyle name="Normal 11 11 8" xfId="4494" xr:uid="{00000000-0005-0000-0000-00008E110000}"/>
    <cellStyle name="Normal 11 11 9" xfId="4495" xr:uid="{00000000-0005-0000-0000-00008F110000}"/>
    <cellStyle name="Normal 11 12" xfId="4496" xr:uid="{00000000-0005-0000-0000-000090110000}"/>
    <cellStyle name="Normal 11 12 2" xfId="56638" xr:uid="{00000000-0005-0000-0000-00003EDD0000}"/>
    <cellStyle name="Normal 11 13" xfId="4497" xr:uid="{00000000-0005-0000-0000-000091110000}"/>
    <cellStyle name="Normal 11 13 2" xfId="56639" xr:uid="{00000000-0005-0000-0000-00003FDD0000}"/>
    <cellStyle name="Normal 11 14" xfId="4498" xr:uid="{00000000-0005-0000-0000-000092110000}"/>
    <cellStyle name="Normal 11 14 2" xfId="56640" xr:uid="{00000000-0005-0000-0000-000040DD0000}"/>
    <cellStyle name="Normal 11 15" xfId="4499" xr:uid="{00000000-0005-0000-0000-000093110000}"/>
    <cellStyle name="Normal 11 15 2" xfId="29717" xr:uid="{00000000-0005-0000-0000-000015740000}"/>
    <cellStyle name="Normal 11 16" xfId="4500" xr:uid="{00000000-0005-0000-0000-000094110000}"/>
    <cellStyle name="Normal 11 17" xfId="4501" xr:uid="{00000000-0005-0000-0000-000095110000}"/>
    <cellStyle name="Normal 11 18" xfId="4502" xr:uid="{00000000-0005-0000-0000-000096110000}"/>
    <cellStyle name="Normal 11 19" xfId="4503" xr:uid="{00000000-0005-0000-0000-000097110000}"/>
    <cellStyle name="Normal 11 2" xfId="4504" xr:uid="{00000000-0005-0000-0000-000098110000}"/>
    <cellStyle name="Normal 11 2 2" xfId="4505" xr:uid="{00000000-0005-0000-0000-000099110000}"/>
    <cellStyle name="Normal 11 2 2 2" xfId="4506" xr:uid="{00000000-0005-0000-0000-00009A110000}"/>
    <cellStyle name="Normal 11 2 3" xfId="4507" xr:uid="{00000000-0005-0000-0000-00009B110000}"/>
    <cellStyle name="Normal 11 2 4" xfId="56641" xr:uid="{00000000-0005-0000-0000-000041DD0000}"/>
    <cellStyle name="Normal 11 2 5" xfId="56864" xr:uid="{00000000-0005-0000-0000-000020DE0000}"/>
    <cellStyle name="Normal 11 20" xfId="4508" xr:uid="{00000000-0005-0000-0000-00009C110000}"/>
    <cellStyle name="Normal 11 21" xfId="4509" xr:uid="{00000000-0005-0000-0000-00009D110000}"/>
    <cellStyle name="Normal 11 22" xfId="4510" xr:uid="{00000000-0005-0000-0000-00009E110000}"/>
    <cellStyle name="Normal 11 23" xfId="4511" xr:uid="{00000000-0005-0000-0000-00009F110000}"/>
    <cellStyle name="Normal 11 24" xfId="4512" xr:uid="{00000000-0005-0000-0000-0000A0110000}"/>
    <cellStyle name="Normal 11 25" xfId="4513" xr:uid="{00000000-0005-0000-0000-0000A1110000}"/>
    <cellStyle name="Normal 11 26" xfId="4514" xr:uid="{00000000-0005-0000-0000-0000A2110000}"/>
    <cellStyle name="Normal 11 27" xfId="4515" xr:uid="{00000000-0005-0000-0000-0000A3110000}"/>
    <cellStyle name="Normal 11 28" xfId="4516" xr:uid="{00000000-0005-0000-0000-0000A4110000}"/>
    <cellStyle name="Normal 11 29" xfId="4517" xr:uid="{00000000-0005-0000-0000-0000A5110000}"/>
    <cellStyle name="Normal 11 3" xfId="4518" xr:uid="{00000000-0005-0000-0000-0000A6110000}"/>
    <cellStyle name="Normal 11 3 2" xfId="4519" xr:uid="{00000000-0005-0000-0000-0000A7110000}"/>
    <cellStyle name="Normal 11 3 2 2" xfId="4520" xr:uid="{00000000-0005-0000-0000-0000A8110000}"/>
    <cellStyle name="Normal 11 3 3" xfId="4521" xr:uid="{00000000-0005-0000-0000-0000A9110000}"/>
    <cellStyle name="Normal 11 3 4" xfId="56642" xr:uid="{00000000-0005-0000-0000-000042DD0000}"/>
    <cellStyle name="Normal 11 30" xfId="4522" xr:uid="{00000000-0005-0000-0000-0000AA110000}"/>
    <cellStyle name="Normal 11 30 2" xfId="29718" xr:uid="{00000000-0005-0000-0000-000016740000}"/>
    <cellStyle name="Normal 11 31" xfId="54788" xr:uid="{00000000-0005-0000-0000-000004D60000}"/>
    <cellStyle name="Normal 11 31 2" xfId="56643" xr:uid="{00000000-0005-0000-0000-000043DD0000}"/>
    <cellStyle name="Normal 11 32" xfId="54789" xr:uid="{00000000-0005-0000-0000-000005D60000}"/>
    <cellStyle name="Normal 11 4" xfId="4523" xr:uid="{00000000-0005-0000-0000-0000AB110000}"/>
    <cellStyle name="Normal 11 4 2" xfId="4524" xr:uid="{00000000-0005-0000-0000-0000AC110000}"/>
    <cellStyle name="Normal 11 4 2 2" xfId="4525" xr:uid="{00000000-0005-0000-0000-0000AD110000}"/>
    <cellStyle name="Normal 11 4 3" xfId="4526" xr:uid="{00000000-0005-0000-0000-0000AE110000}"/>
    <cellStyle name="Normal 11 4 4" xfId="56644" xr:uid="{00000000-0005-0000-0000-000044DD0000}"/>
    <cellStyle name="Normal 11 5" xfId="4527" xr:uid="{00000000-0005-0000-0000-0000AF110000}"/>
    <cellStyle name="Normal 11 5 2" xfId="4528" xr:uid="{00000000-0005-0000-0000-0000B0110000}"/>
    <cellStyle name="Normal 11 5 2 2" xfId="4529" xr:uid="{00000000-0005-0000-0000-0000B1110000}"/>
    <cellStyle name="Normal 11 5 3" xfId="4530" xr:uid="{00000000-0005-0000-0000-0000B2110000}"/>
    <cellStyle name="Normal 11 5 4" xfId="56645" xr:uid="{00000000-0005-0000-0000-000045DD0000}"/>
    <cellStyle name="Normal 11 6" xfId="4531" xr:uid="{00000000-0005-0000-0000-0000B3110000}"/>
    <cellStyle name="Normal 11 6 2" xfId="4532" xr:uid="{00000000-0005-0000-0000-0000B4110000}"/>
    <cellStyle name="Normal 11 6 2 2" xfId="4533" xr:uid="{00000000-0005-0000-0000-0000B5110000}"/>
    <cellStyle name="Normal 11 6 3" xfId="4534" xr:uid="{00000000-0005-0000-0000-0000B6110000}"/>
    <cellStyle name="Normal 11 6 4" xfId="56646" xr:uid="{00000000-0005-0000-0000-000046DD0000}"/>
    <cellStyle name="Normal 11 7" xfId="4535" xr:uid="{00000000-0005-0000-0000-0000B7110000}"/>
    <cellStyle name="Normal 11 7 2" xfId="4536" xr:uid="{00000000-0005-0000-0000-0000B8110000}"/>
    <cellStyle name="Normal 11 7 2 2" xfId="4537" xr:uid="{00000000-0005-0000-0000-0000B9110000}"/>
    <cellStyle name="Normal 11 7 3" xfId="4538" xr:uid="{00000000-0005-0000-0000-0000BA110000}"/>
    <cellStyle name="Normal 11 7 4" xfId="56647" xr:uid="{00000000-0005-0000-0000-000047DD0000}"/>
    <cellStyle name="Normal 11 8" xfId="4539" xr:uid="{00000000-0005-0000-0000-0000BB110000}"/>
    <cellStyle name="Normal 11 8 2" xfId="4540" xr:uid="{00000000-0005-0000-0000-0000BC110000}"/>
    <cellStyle name="Normal 11 8 2 2" xfId="4541" xr:uid="{00000000-0005-0000-0000-0000BD110000}"/>
    <cellStyle name="Normal 11 8 3" xfId="4542" xr:uid="{00000000-0005-0000-0000-0000BE110000}"/>
    <cellStyle name="Normal 11 8 4" xfId="56648" xr:uid="{00000000-0005-0000-0000-000048DD0000}"/>
    <cellStyle name="Normal 11 9" xfId="4543" xr:uid="{00000000-0005-0000-0000-0000BF110000}"/>
    <cellStyle name="Normal 11 9 2" xfId="4544" xr:uid="{00000000-0005-0000-0000-0000C0110000}"/>
    <cellStyle name="Normal 11 9 2 2" xfId="4545" xr:uid="{00000000-0005-0000-0000-0000C1110000}"/>
    <cellStyle name="Normal 11 9 3" xfId="4546" xr:uid="{00000000-0005-0000-0000-0000C2110000}"/>
    <cellStyle name="Normal 11 9 4" xfId="56649" xr:uid="{00000000-0005-0000-0000-000049DD0000}"/>
    <cellStyle name="Normal 11_FS_State_1107_Draft" xfId="29719" xr:uid="{00000000-0005-0000-0000-000017740000}"/>
    <cellStyle name="Normal 110" xfId="4547" xr:uid="{00000000-0005-0000-0000-0000C3110000}"/>
    <cellStyle name="Normal 110 2" xfId="4548" xr:uid="{00000000-0005-0000-0000-0000C4110000}"/>
    <cellStyle name="Normal 110 2 2" xfId="4549" xr:uid="{00000000-0005-0000-0000-0000C5110000}"/>
    <cellStyle name="Normal 110 2 2 2" xfId="34087" xr:uid="{00000000-0005-0000-0000-000027850000}"/>
    <cellStyle name="Normal 110 2 3" xfId="34088" xr:uid="{00000000-0005-0000-0000-000028850000}"/>
    <cellStyle name="Normal 110 3" xfId="4550" xr:uid="{00000000-0005-0000-0000-0000C6110000}"/>
    <cellStyle name="Normal 110 3 2" xfId="34089" xr:uid="{00000000-0005-0000-0000-000029850000}"/>
    <cellStyle name="Normal 110 4" xfId="34090" xr:uid="{00000000-0005-0000-0000-00002A850000}"/>
    <cellStyle name="Normal 110 5" xfId="56650" xr:uid="{00000000-0005-0000-0000-00004ADD0000}"/>
    <cellStyle name="Normal 111" xfId="4551" xr:uid="{00000000-0005-0000-0000-0000C7110000}"/>
    <cellStyle name="Normal 111 2" xfId="4552" xr:uid="{00000000-0005-0000-0000-0000C8110000}"/>
    <cellStyle name="Normal 111 2 2" xfId="4553" xr:uid="{00000000-0005-0000-0000-0000C9110000}"/>
    <cellStyle name="Normal 111 2 2 2" xfId="34091" xr:uid="{00000000-0005-0000-0000-00002B850000}"/>
    <cellStyle name="Normal 111 2 3" xfId="34092" xr:uid="{00000000-0005-0000-0000-00002C850000}"/>
    <cellStyle name="Normal 111 3" xfId="4554" xr:uid="{00000000-0005-0000-0000-0000CA110000}"/>
    <cellStyle name="Normal 111 3 2" xfId="34093" xr:uid="{00000000-0005-0000-0000-00002D850000}"/>
    <cellStyle name="Normal 111 4" xfId="34094" xr:uid="{00000000-0005-0000-0000-00002E850000}"/>
    <cellStyle name="Normal 111 5" xfId="56651" xr:uid="{00000000-0005-0000-0000-00004BDD0000}"/>
    <cellStyle name="Normal 112" xfId="4555" xr:uid="{00000000-0005-0000-0000-0000CB110000}"/>
    <cellStyle name="Normal 112 2" xfId="29720" xr:uid="{00000000-0005-0000-0000-000018740000}"/>
    <cellStyle name="Normal 113" xfId="4556" xr:uid="{00000000-0005-0000-0000-0000CC110000}"/>
    <cellStyle name="Normal 113 2" xfId="4557" xr:uid="{00000000-0005-0000-0000-0000CD110000}"/>
    <cellStyle name="Normal 113 2 2" xfId="34095" xr:uid="{00000000-0005-0000-0000-00002F850000}"/>
    <cellStyle name="Normal 113 3" xfId="34096" xr:uid="{00000000-0005-0000-0000-000030850000}"/>
    <cellStyle name="Normal 113 4" xfId="56652" xr:uid="{00000000-0005-0000-0000-00004CDD0000}"/>
    <cellStyle name="Normal 114" xfId="4558" xr:uid="{00000000-0005-0000-0000-0000CE110000}"/>
    <cellStyle name="Normal 114 2" xfId="4559" xr:uid="{00000000-0005-0000-0000-0000CF110000}"/>
    <cellStyle name="Normal 114 2 2" xfId="34097" xr:uid="{00000000-0005-0000-0000-000031850000}"/>
    <cellStyle name="Normal 114 3" xfId="34098" xr:uid="{00000000-0005-0000-0000-000032850000}"/>
    <cellStyle name="Normal 114 4" xfId="56653" xr:uid="{00000000-0005-0000-0000-00004DDD0000}"/>
    <cellStyle name="Normal 115" xfId="4560" xr:uid="{00000000-0005-0000-0000-0000D0110000}"/>
    <cellStyle name="Normal 115 2" xfId="4561" xr:uid="{00000000-0005-0000-0000-0000D1110000}"/>
    <cellStyle name="Normal 115 2 2" xfId="34099" xr:uid="{00000000-0005-0000-0000-000033850000}"/>
    <cellStyle name="Normal 115 3" xfId="34100" xr:uid="{00000000-0005-0000-0000-000034850000}"/>
    <cellStyle name="Normal 115 4" xfId="56654" xr:uid="{00000000-0005-0000-0000-00004EDD0000}"/>
    <cellStyle name="Normal 116" xfId="4562" xr:uid="{00000000-0005-0000-0000-0000D2110000}"/>
    <cellStyle name="Normal 116 2" xfId="29721" xr:uid="{00000000-0005-0000-0000-000019740000}"/>
    <cellStyle name="Normal 117" xfId="4563" xr:uid="{00000000-0005-0000-0000-0000D3110000}"/>
    <cellStyle name="Normal 117 2" xfId="34101" xr:uid="{00000000-0005-0000-0000-000035850000}"/>
    <cellStyle name="Normal 117 3" xfId="56655" xr:uid="{00000000-0005-0000-0000-00004FDD0000}"/>
    <cellStyle name="Normal 118" xfId="4564" xr:uid="{00000000-0005-0000-0000-0000D4110000}"/>
    <cellStyle name="Normal 118 2" xfId="4565" xr:uid="{00000000-0005-0000-0000-0000D5110000}"/>
    <cellStyle name="Normal 119" xfId="4566" xr:uid="{00000000-0005-0000-0000-0000D6110000}"/>
    <cellStyle name="Normal 119 2" xfId="29722" xr:uid="{00000000-0005-0000-0000-00001A740000}"/>
    <cellStyle name="Normal 119 3" xfId="29723" xr:uid="{00000000-0005-0000-0000-00001B740000}"/>
    <cellStyle name="Normal 12" xfId="4567" xr:uid="{00000000-0005-0000-0000-0000D7110000}"/>
    <cellStyle name="Normal 12 10" xfId="4568" xr:uid="{00000000-0005-0000-0000-0000D8110000}"/>
    <cellStyle name="Normal 12 10 2" xfId="4569" xr:uid="{00000000-0005-0000-0000-0000D9110000}"/>
    <cellStyle name="Normal 12 10 2 2" xfId="4570" xr:uid="{00000000-0005-0000-0000-0000DA110000}"/>
    <cellStyle name="Normal 12 10 3" xfId="4571" xr:uid="{00000000-0005-0000-0000-0000DB110000}"/>
    <cellStyle name="Normal 12 11" xfId="4572" xr:uid="{00000000-0005-0000-0000-0000DC110000}"/>
    <cellStyle name="Normal 12 11 2" xfId="4573" xr:uid="{00000000-0005-0000-0000-0000DD110000}"/>
    <cellStyle name="Normal 12 11 2 2" xfId="4574" xr:uid="{00000000-0005-0000-0000-0000DE110000}"/>
    <cellStyle name="Normal 12 11 2 2 2" xfId="4575" xr:uid="{00000000-0005-0000-0000-0000DF110000}"/>
    <cellStyle name="Normal 12 11 2 2 2 2" xfId="4576" xr:uid="{00000000-0005-0000-0000-0000E0110000}"/>
    <cellStyle name="Normal 12 11 2 2 2 2 2" xfId="34102" xr:uid="{00000000-0005-0000-0000-000036850000}"/>
    <cellStyle name="Normal 12 11 2 2 2 3" xfId="34103" xr:uid="{00000000-0005-0000-0000-000037850000}"/>
    <cellStyle name="Normal 12 11 2 2 3" xfId="4577" xr:uid="{00000000-0005-0000-0000-0000E1110000}"/>
    <cellStyle name="Normal 12 11 2 2 3 2" xfId="34104" xr:uid="{00000000-0005-0000-0000-000038850000}"/>
    <cellStyle name="Normal 12 11 2 2 4" xfId="34105" xr:uid="{00000000-0005-0000-0000-000039850000}"/>
    <cellStyle name="Normal 12 11 2 3" xfId="4578" xr:uid="{00000000-0005-0000-0000-0000E2110000}"/>
    <cellStyle name="Normal 12 11 2 3 2" xfId="4579" xr:uid="{00000000-0005-0000-0000-0000E3110000}"/>
    <cellStyle name="Normal 12 11 2 3 2 2" xfId="34106" xr:uid="{00000000-0005-0000-0000-00003A850000}"/>
    <cellStyle name="Normal 12 11 2 3 3" xfId="34107" xr:uid="{00000000-0005-0000-0000-00003B850000}"/>
    <cellStyle name="Normal 12 11 2 4" xfId="4580" xr:uid="{00000000-0005-0000-0000-0000E4110000}"/>
    <cellStyle name="Normal 12 11 2 4 2" xfId="34108" xr:uid="{00000000-0005-0000-0000-00003C850000}"/>
    <cellStyle name="Normal 12 11 2 5" xfId="34109" xr:uid="{00000000-0005-0000-0000-00003D850000}"/>
    <cellStyle name="Normal 12 11 3" xfId="4581" xr:uid="{00000000-0005-0000-0000-0000E5110000}"/>
    <cellStyle name="Normal 12 11 3 2" xfId="4582" xr:uid="{00000000-0005-0000-0000-0000E6110000}"/>
    <cellStyle name="Normal 12 11 3 2 2" xfId="4583" xr:uid="{00000000-0005-0000-0000-0000E7110000}"/>
    <cellStyle name="Normal 12 11 3 2 2 2" xfId="34110" xr:uid="{00000000-0005-0000-0000-00003E850000}"/>
    <cellStyle name="Normal 12 11 3 2 3" xfId="34111" xr:uid="{00000000-0005-0000-0000-00003F850000}"/>
    <cellStyle name="Normal 12 11 3 3" xfId="4584" xr:uid="{00000000-0005-0000-0000-0000E8110000}"/>
    <cellStyle name="Normal 12 11 3 3 2" xfId="34112" xr:uid="{00000000-0005-0000-0000-000040850000}"/>
    <cellStyle name="Normal 12 11 3 4" xfId="34113" xr:uid="{00000000-0005-0000-0000-000041850000}"/>
    <cellStyle name="Normal 12 11 4" xfId="4585" xr:uid="{00000000-0005-0000-0000-0000E9110000}"/>
    <cellStyle name="Normal 12 11 4 2" xfId="4586" xr:uid="{00000000-0005-0000-0000-0000EA110000}"/>
    <cellStyle name="Normal 12 11 4 2 2" xfId="4587" xr:uid="{00000000-0005-0000-0000-0000EB110000}"/>
    <cellStyle name="Normal 12 11 4 2 2 2" xfId="34114" xr:uid="{00000000-0005-0000-0000-000042850000}"/>
    <cellStyle name="Normal 12 11 4 2 3" xfId="34115" xr:uid="{00000000-0005-0000-0000-000043850000}"/>
    <cellStyle name="Normal 12 11 4 3" xfId="4588" xr:uid="{00000000-0005-0000-0000-0000EC110000}"/>
    <cellStyle name="Normal 12 11 4 3 2" xfId="34116" xr:uid="{00000000-0005-0000-0000-000044850000}"/>
    <cellStyle name="Normal 12 11 4 4" xfId="34117" xr:uid="{00000000-0005-0000-0000-000045850000}"/>
    <cellStyle name="Normal 12 11 5" xfId="4589" xr:uid="{00000000-0005-0000-0000-0000ED110000}"/>
    <cellStyle name="Normal 12 11 5 2" xfId="4590" xr:uid="{00000000-0005-0000-0000-0000EE110000}"/>
    <cellStyle name="Normal 12 11 5 2 2" xfId="34118" xr:uid="{00000000-0005-0000-0000-000046850000}"/>
    <cellStyle name="Normal 12 11 5 3" xfId="34119" xr:uid="{00000000-0005-0000-0000-000047850000}"/>
    <cellStyle name="Normal 12 11 6" xfId="4591" xr:uid="{00000000-0005-0000-0000-0000EF110000}"/>
    <cellStyle name="Normal 12 11 6 2" xfId="34120" xr:uid="{00000000-0005-0000-0000-000048850000}"/>
    <cellStyle name="Normal 12 11 7" xfId="4592" xr:uid="{00000000-0005-0000-0000-0000F0110000}"/>
    <cellStyle name="Normal 12 11 8" xfId="4593" xr:uid="{00000000-0005-0000-0000-0000F1110000}"/>
    <cellStyle name="Normal 12 12" xfId="4594" xr:uid="{00000000-0005-0000-0000-0000F2110000}"/>
    <cellStyle name="Normal 12 12 2" xfId="29724" xr:uid="{00000000-0005-0000-0000-00001C740000}"/>
    <cellStyle name="Normal 12 13" xfId="4595" xr:uid="{00000000-0005-0000-0000-0000F3110000}"/>
    <cellStyle name="Normal 12 14" xfId="4596" xr:uid="{00000000-0005-0000-0000-0000F4110000}"/>
    <cellStyle name="Normal 12 15" xfId="4597" xr:uid="{00000000-0005-0000-0000-0000F5110000}"/>
    <cellStyle name="Normal 12 16" xfId="4598" xr:uid="{00000000-0005-0000-0000-0000F6110000}"/>
    <cellStyle name="Normal 12 17" xfId="4599" xr:uid="{00000000-0005-0000-0000-0000F7110000}"/>
    <cellStyle name="Normal 12 18" xfId="4600" xr:uid="{00000000-0005-0000-0000-0000F8110000}"/>
    <cellStyle name="Normal 12 19" xfId="4601" xr:uid="{00000000-0005-0000-0000-0000F9110000}"/>
    <cellStyle name="Normal 12 2" xfId="4602" xr:uid="{00000000-0005-0000-0000-0000FA110000}"/>
    <cellStyle name="Normal 12 2 2" xfId="4603" xr:uid="{00000000-0005-0000-0000-0000FB110000}"/>
    <cellStyle name="Normal 12 2 2 2" xfId="4604" xr:uid="{00000000-0005-0000-0000-0000FC110000}"/>
    <cellStyle name="Normal 12 2 3" xfId="4605" xr:uid="{00000000-0005-0000-0000-0000FD110000}"/>
    <cellStyle name="Normal 12 20" xfId="4606" xr:uid="{00000000-0005-0000-0000-0000FE110000}"/>
    <cellStyle name="Normal 12 21" xfId="4607" xr:uid="{00000000-0005-0000-0000-0000FF110000}"/>
    <cellStyle name="Normal 12 22" xfId="4608" xr:uid="{00000000-0005-0000-0000-000000120000}"/>
    <cellStyle name="Normal 12 23" xfId="4609" xr:uid="{00000000-0005-0000-0000-000001120000}"/>
    <cellStyle name="Normal 12 24" xfId="4610" xr:uid="{00000000-0005-0000-0000-000002120000}"/>
    <cellStyle name="Normal 12 25" xfId="4611" xr:uid="{00000000-0005-0000-0000-000003120000}"/>
    <cellStyle name="Normal 12 26" xfId="4612" xr:uid="{00000000-0005-0000-0000-000004120000}"/>
    <cellStyle name="Normal 12 27" xfId="4613" xr:uid="{00000000-0005-0000-0000-000005120000}"/>
    <cellStyle name="Normal 12 28" xfId="4614" xr:uid="{00000000-0005-0000-0000-000006120000}"/>
    <cellStyle name="Normal 12 28 2" xfId="29725" xr:uid="{00000000-0005-0000-0000-00001D740000}"/>
    <cellStyle name="Normal 12 29" xfId="4615" xr:uid="{00000000-0005-0000-0000-000007120000}"/>
    <cellStyle name="Normal 12 29 2" xfId="29726" xr:uid="{00000000-0005-0000-0000-00001E740000}"/>
    <cellStyle name="Normal 12 3" xfId="4616" xr:uid="{00000000-0005-0000-0000-000008120000}"/>
    <cellStyle name="Normal 12 3 2" xfId="4617" xr:uid="{00000000-0005-0000-0000-000009120000}"/>
    <cellStyle name="Normal 12 3 2 2" xfId="4618" xr:uid="{00000000-0005-0000-0000-00000A120000}"/>
    <cellStyle name="Normal 12 3 3" xfId="4619" xr:uid="{00000000-0005-0000-0000-00000B120000}"/>
    <cellStyle name="Normal 12 30" xfId="54790" xr:uid="{00000000-0005-0000-0000-000006D60000}"/>
    <cellStyle name="Normal 12 4" xfId="4620" xr:uid="{00000000-0005-0000-0000-00000C120000}"/>
    <cellStyle name="Normal 12 4 2" xfId="4621" xr:uid="{00000000-0005-0000-0000-00000D120000}"/>
    <cellStyle name="Normal 12 4 2 2" xfId="4622" xr:uid="{00000000-0005-0000-0000-00000E120000}"/>
    <cellStyle name="Normal 12 4 3" xfId="4623" xr:uid="{00000000-0005-0000-0000-00000F120000}"/>
    <cellStyle name="Normal 12 5" xfId="4624" xr:uid="{00000000-0005-0000-0000-000010120000}"/>
    <cellStyle name="Normal 12 5 2" xfId="4625" xr:uid="{00000000-0005-0000-0000-000011120000}"/>
    <cellStyle name="Normal 12 5 2 2" xfId="4626" xr:uid="{00000000-0005-0000-0000-000012120000}"/>
    <cellStyle name="Normal 12 5 3" xfId="4627" xr:uid="{00000000-0005-0000-0000-000013120000}"/>
    <cellStyle name="Normal 12 6" xfId="4628" xr:uid="{00000000-0005-0000-0000-000014120000}"/>
    <cellStyle name="Normal 12 6 2" xfId="4629" xr:uid="{00000000-0005-0000-0000-000015120000}"/>
    <cellStyle name="Normal 12 6 2 2" xfId="4630" xr:uid="{00000000-0005-0000-0000-000016120000}"/>
    <cellStyle name="Normal 12 6 3" xfId="4631" xr:uid="{00000000-0005-0000-0000-000017120000}"/>
    <cellStyle name="Normal 12 7" xfId="4632" xr:uid="{00000000-0005-0000-0000-000018120000}"/>
    <cellStyle name="Normal 12 7 2" xfId="4633" xr:uid="{00000000-0005-0000-0000-000019120000}"/>
    <cellStyle name="Normal 12 7 2 2" xfId="4634" xr:uid="{00000000-0005-0000-0000-00001A120000}"/>
    <cellStyle name="Normal 12 7 3" xfId="4635" xr:uid="{00000000-0005-0000-0000-00001B120000}"/>
    <cellStyle name="Normal 12 8" xfId="4636" xr:uid="{00000000-0005-0000-0000-00001C120000}"/>
    <cellStyle name="Normal 12 8 2" xfId="4637" xr:uid="{00000000-0005-0000-0000-00001D120000}"/>
    <cellStyle name="Normal 12 8 2 2" xfId="4638" xr:uid="{00000000-0005-0000-0000-00001E120000}"/>
    <cellStyle name="Normal 12 8 3" xfId="4639" xr:uid="{00000000-0005-0000-0000-00001F120000}"/>
    <cellStyle name="Normal 12 9" xfId="4640" xr:uid="{00000000-0005-0000-0000-000020120000}"/>
    <cellStyle name="Normal 12 9 2" xfId="4641" xr:uid="{00000000-0005-0000-0000-000021120000}"/>
    <cellStyle name="Normal 12 9 2 2" xfId="4642" xr:uid="{00000000-0005-0000-0000-000022120000}"/>
    <cellStyle name="Normal 12 9 3" xfId="4643" xr:uid="{00000000-0005-0000-0000-000023120000}"/>
    <cellStyle name="Normal 12_212101_9A-ACC-Exp Sep 2009" xfId="4644" xr:uid="{00000000-0005-0000-0000-000024120000}"/>
    <cellStyle name="Normal 120" xfId="4645" xr:uid="{00000000-0005-0000-0000-000025120000}"/>
    <cellStyle name="Normal 120 2" xfId="29727" xr:uid="{00000000-0005-0000-0000-00001F740000}"/>
    <cellStyle name="Normal 121" xfId="4646" xr:uid="{00000000-0005-0000-0000-000026120000}"/>
    <cellStyle name="Normal 121 2" xfId="29728" xr:uid="{00000000-0005-0000-0000-000020740000}"/>
    <cellStyle name="Normal 121 3" xfId="29729" xr:uid="{00000000-0005-0000-0000-000021740000}"/>
    <cellStyle name="Normal 121_FS_NFT_1104 (version 1)" xfId="29730" xr:uid="{00000000-0005-0000-0000-000022740000}"/>
    <cellStyle name="Normal 122" xfId="4647" xr:uid="{00000000-0005-0000-0000-000027120000}"/>
    <cellStyle name="Normal 122 2" xfId="29731" xr:uid="{00000000-0005-0000-0000-000023740000}"/>
    <cellStyle name="Normal 122 3" xfId="29732" xr:uid="{00000000-0005-0000-0000-000024740000}"/>
    <cellStyle name="Normal 123" xfId="4648" xr:uid="{00000000-0005-0000-0000-000028120000}"/>
    <cellStyle name="Normal 123 2" xfId="29733" xr:uid="{00000000-0005-0000-0000-000025740000}"/>
    <cellStyle name="Normal 123 3" xfId="29734" xr:uid="{00000000-0005-0000-0000-000026740000}"/>
    <cellStyle name="Normal 123_FS_NFT_1106_Pending" xfId="29735" xr:uid="{00000000-0005-0000-0000-000027740000}"/>
    <cellStyle name="Normal 124" xfId="4649" xr:uid="{00000000-0005-0000-0000-000029120000}"/>
    <cellStyle name="Normal 124 2" xfId="29736" xr:uid="{00000000-0005-0000-0000-000028740000}"/>
    <cellStyle name="Normal 124 3" xfId="29737" xr:uid="{00000000-0005-0000-0000-000029740000}"/>
    <cellStyle name="Normal 125" xfId="4650" xr:uid="{00000000-0005-0000-0000-00002A120000}"/>
    <cellStyle name="Normal 125 2" xfId="29738" xr:uid="{00000000-0005-0000-0000-00002A740000}"/>
    <cellStyle name="Normal 125 3" xfId="29739" xr:uid="{00000000-0005-0000-0000-00002B740000}"/>
    <cellStyle name="Normal 126" xfId="4651" xr:uid="{00000000-0005-0000-0000-00002B120000}"/>
    <cellStyle name="Normal 126 2" xfId="29740" xr:uid="{00000000-0005-0000-0000-00002C740000}"/>
    <cellStyle name="Normal 126 3" xfId="29741" xr:uid="{00000000-0005-0000-0000-00002D740000}"/>
    <cellStyle name="Normal 127" xfId="4652" xr:uid="{00000000-0005-0000-0000-00002C120000}"/>
    <cellStyle name="Normal 127 2" xfId="29742" xr:uid="{00000000-0005-0000-0000-00002E740000}"/>
    <cellStyle name="Normal 127 3" xfId="29743" xr:uid="{00000000-0005-0000-0000-00002F740000}"/>
    <cellStyle name="Normal 128" xfId="4653" xr:uid="{00000000-0005-0000-0000-00002D120000}"/>
    <cellStyle name="Normal 128 2" xfId="29744" xr:uid="{00000000-0005-0000-0000-000030740000}"/>
    <cellStyle name="Normal 128 3" xfId="29745" xr:uid="{00000000-0005-0000-0000-000031740000}"/>
    <cellStyle name="Normal 129" xfId="4654" xr:uid="{00000000-0005-0000-0000-00002E120000}"/>
    <cellStyle name="Normal 129 2" xfId="29746" xr:uid="{00000000-0005-0000-0000-000032740000}"/>
    <cellStyle name="Normal 129 3" xfId="29747" xr:uid="{00000000-0005-0000-0000-000033740000}"/>
    <cellStyle name="Normal 13" xfId="4655" xr:uid="{00000000-0005-0000-0000-00002F120000}"/>
    <cellStyle name="Normal 13 10" xfId="4656" xr:uid="{00000000-0005-0000-0000-000030120000}"/>
    <cellStyle name="Normal 13 10 2" xfId="4657" xr:uid="{00000000-0005-0000-0000-000031120000}"/>
    <cellStyle name="Normal 13 10 2 2" xfId="4658" xr:uid="{00000000-0005-0000-0000-000032120000}"/>
    <cellStyle name="Normal 13 10 3" xfId="4659" xr:uid="{00000000-0005-0000-0000-000033120000}"/>
    <cellStyle name="Normal 13 11" xfId="4660" xr:uid="{00000000-0005-0000-0000-000034120000}"/>
    <cellStyle name="Normal 13 12" xfId="4661" xr:uid="{00000000-0005-0000-0000-000035120000}"/>
    <cellStyle name="Normal 13 12 2" xfId="29748" xr:uid="{00000000-0005-0000-0000-000034740000}"/>
    <cellStyle name="Normal 13 13" xfId="4662" xr:uid="{00000000-0005-0000-0000-000036120000}"/>
    <cellStyle name="Normal 13 13 2" xfId="29749" xr:uid="{00000000-0005-0000-0000-000035740000}"/>
    <cellStyle name="Normal 13 2" xfId="4663" xr:uid="{00000000-0005-0000-0000-000037120000}"/>
    <cellStyle name="Normal 13 2 2" xfId="4664" xr:uid="{00000000-0005-0000-0000-000038120000}"/>
    <cellStyle name="Normal 13 2 2 2" xfId="4665" xr:uid="{00000000-0005-0000-0000-000039120000}"/>
    <cellStyle name="Normal 13 2 3" xfId="4666" xr:uid="{00000000-0005-0000-0000-00003A120000}"/>
    <cellStyle name="Normal 13 3" xfId="4667" xr:uid="{00000000-0005-0000-0000-00003B120000}"/>
    <cellStyle name="Normal 13 3 2" xfId="4668" xr:uid="{00000000-0005-0000-0000-00003C120000}"/>
    <cellStyle name="Normal 13 3 2 2" xfId="4669" xr:uid="{00000000-0005-0000-0000-00003D120000}"/>
    <cellStyle name="Normal 13 3 3" xfId="4670" xr:uid="{00000000-0005-0000-0000-00003E120000}"/>
    <cellStyle name="Normal 13 4" xfId="4671" xr:uid="{00000000-0005-0000-0000-00003F120000}"/>
    <cellStyle name="Normal 13 4 2" xfId="4672" xr:uid="{00000000-0005-0000-0000-000040120000}"/>
    <cellStyle name="Normal 13 4 2 2" xfId="4673" xr:uid="{00000000-0005-0000-0000-000041120000}"/>
    <cellStyle name="Normal 13 4 3" xfId="4674" xr:uid="{00000000-0005-0000-0000-000042120000}"/>
    <cellStyle name="Normal 13 5" xfId="4675" xr:uid="{00000000-0005-0000-0000-000043120000}"/>
    <cellStyle name="Normal 13 5 2" xfId="4676" xr:uid="{00000000-0005-0000-0000-000044120000}"/>
    <cellStyle name="Normal 13 5 2 2" xfId="4677" xr:uid="{00000000-0005-0000-0000-000045120000}"/>
    <cellStyle name="Normal 13 5 3" xfId="4678" xr:uid="{00000000-0005-0000-0000-000046120000}"/>
    <cellStyle name="Normal 13 6" xfId="4679" xr:uid="{00000000-0005-0000-0000-000047120000}"/>
    <cellStyle name="Normal 13 6 2" xfId="4680" xr:uid="{00000000-0005-0000-0000-000048120000}"/>
    <cellStyle name="Normal 13 6 2 2" xfId="4681" xr:uid="{00000000-0005-0000-0000-000049120000}"/>
    <cellStyle name="Normal 13 6 3" xfId="4682" xr:uid="{00000000-0005-0000-0000-00004A120000}"/>
    <cellStyle name="Normal 13 7" xfId="4683" xr:uid="{00000000-0005-0000-0000-00004B120000}"/>
    <cellStyle name="Normal 13 7 2" xfId="4684" xr:uid="{00000000-0005-0000-0000-00004C120000}"/>
    <cellStyle name="Normal 13 7 2 2" xfId="4685" xr:uid="{00000000-0005-0000-0000-00004D120000}"/>
    <cellStyle name="Normal 13 7 3" xfId="4686" xr:uid="{00000000-0005-0000-0000-00004E120000}"/>
    <cellStyle name="Normal 13 8" xfId="4687" xr:uid="{00000000-0005-0000-0000-00004F120000}"/>
    <cellStyle name="Normal 13 8 2" xfId="4688" xr:uid="{00000000-0005-0000-0000-000050120000}"/>
    <cellStyle name="Normal 13 8 2 2" xfId="4689" xr:uid="{00000000-0005-0000-0000-000051120000}"/>
    <cellStyle name="Normal 13 8 3" xfId="4690" xr:uid="{00000000-0005-0000-0000-000052120000}"/>
    <cellStyle name="Normal 13 9" xfId="4691" xr:uid="{00000000-0005-0000-0000-000053120000}"/>
    <cellStyle name="Normal 13 9 2" xfId="4692" xr:uid="{00000000-0005-0000-0000-000054120000}"/>
    <cellStyle name="Normal 13 9 2 2" xfId="4693" xr:uid="{00000000-0005-0000-0000-000055120000}"/>
    <cellStyle name="Normal 13 9 3" xfId="4694" xr:uid="{00000000-0005-0000-0000-000056120000}"/>
    <cellStyle name="Normal 130" xfId="4695" xr:uid="{00000000-0005-0000-0000-000057120000}"/>
    <cellStyle name="Normal 130 2" xfId="34121" xr:uid="{00000000-0005-0000-0000-000049850000}"/>
    <cellStyle name="Normal 131" xfId="4696" xr:uid="{00000000-0005-0000-0000-000058120000}"/>
    <cellStyle name="Normal 131 2" xfId="34122" xr:uid="{00000000-0005-0000-0000-00004A850000}"/>
    <cellStyle name="Normal 132" xfId="4697" xr:uid="{00000000-0005-0000-0000-000059120000}"/>
    <cellStyle name="Normal 132 2" xfId="34123" xr:uid="{00000000-0005-0000-0000-00004B850000}"/>
    <cellStyle name="Normal 133" xfId="4698" xr:uid="{00000000-0005-0000-0000-00005A120000}"/>
    <cellStyle name="Normal 133 2" xfId="34124" xr:uid="{00000000-0005-0000-0000-00004C850000}"/>
    <cellStyle name="Normal 134" xfId="4699" xr:uid="{00000000-0005-0000-0000-00005B120000}"/>
    <cellStyle name="Normal 134 2" xfId="34125" xr:uid="{00000000-0005-0000-0000-00004D850000}"/>
    <cellStyle name="Normal 135" xfId="4700" xr:uid="{00000000-0005-0000-0000-00005C120000}"/>
    <cellStyle name="Normal 135 2" xfId="34126" xr:uid="{00000000-0005-0000-0000-00004E850000}"/>
    <cellStyle name="Normal 136" xfId="4701" xr:uid="{00000000-0005-0000-0000-00005D120000}"/>
    <cellStyle name="Normal 136 2" xfId="34127" xr:uid="{00000000-0005-0000-0000-00004F850000}"/>
    <cellStyle name="Normal 137" xfId="4702" xr:uid="{00000000-0005-0000-0000-00005E120000}"/>
    <cellStyle name="Normal 137 2" xfId="34128" xr:uid="{00000000-0005-0000-0000-000050850000}"/>
    <cellStyle name="Normal 138" xfId="4703" xr:uid="{00000000-0005-0000-0000-00005F120000}"/>
    <cellStyle name="Normal 138 2" xfId="34129" xr:uid="{00000000-0005-0000-0000-000051850000}"/>
    <cellStyle name="Normal 139" xfId="4704" xr:uid="{00000000-0005-0000-0000-000060120000}"/>
    <cellStyle name="Normal 139 2" xfId="34130" xr:uid="{00000000-0005-0000-0000-000052850000}"/>
    <cellStyle name="Normal 14" xfId="4705" xr:uid="{00000000-0005-0000-0000-000061120000}"/>
    <cellStyle name="Normal 14 10" xfId="29750" xr:uid="{00000000-0005-0000-0000-000036740000}"/>
    <cellStyle name="Normal 14 11" xfId="29751" xr:uid="{00000000-0005-0000-0000-000037740000}"/>
    <cellStyle name="Normal 14 12" xfId="29752" xr:uid="{00000000-0005-0000-0000-000038740000}"/>
    <cellStyle name="Normal 14 2" xfId="4706" xr:uid="{00000000-0005-0000-0000-000062120000}"/>
    <cellStyle name="Normal 14 2 2" xfId="4707" xr:uid="{00000000-0005-0000-0000-000063120000}"/>
    <cellStyle name="Normal 14 2 2 2" xfId="4708" xr:uid="{00000000-0005-0000-0000-000064120000}"/>
    <cellStyle name="Normal 14 2 2 3" xfId="29753" xr:uid="{00000000-0005-0000-0000-000039740000}"/>
    <cellStyle name="Normal 14 2 3" xfId="4709" xr:uid="{00000000-0005-0000-0000-000065120000}"/>
    <cellStyle name="Normal 14 2 4" xfId="29754" xr:uid="{00000000-0005-0000-0000-00003A740000}"/>
    <cellStyle name="Normal 14 3" xfId="4710" xr:uid="{00000000-0005-0000-0000-000066120000}"/>
    <cellStyle name="Normal 14 3 2" xfId="4711" xr:uid="{00000000-0005-0000-0000-000067120000}"/>
    <cellStyle name="Normal 14 3 2 2" xfId="4712" xr:uid="{00000000-0005-0000-0000-000068120000}"/>
    <cellStyle name="Normal 14 3 3" xfId="4713" xr:uid="{00000000-0005-0000-0000-000069120000}"/>
    <cellStyle name="Normal 14 4" xfId="4714" xr:uid="{00000000-0005-0000-0000-00006A120000}"/>
    <cellStyle name="Normal 14 4 2" xfId="4715" xr:uid="{00000000-0005-0000-0000-00006B120000}"/>
    <cellStyle name="Normal 14 4 2 2" xfId="4716" xr:uid="{00000000-0005-0000-0000-00006C120000}"/>
    <cellStyle name="Normal 14 4 3" xfId="4717" xr:uid="{00000000-0005-0000-0000-00006D120000}"/>
    <cellStyle name="Normal 14 5" xfId="4718" xr:uid="{00000000-0005-0000-0000-00006E120000}"/>
    <cellStyle name="Normal 14 5 2" xfId="4719" xr:uid="{00000000-0005-0000-0000-00006F120000}"/>
    <cellStyle name="Normal 14 5 2 2" xfId="4720" xr:uid="{00000000-0005-0000-0000-000070120000}"/>
    <cellStyle name="Normal 14 5 3" xfId="4721" xr:uid="{00000000-0005-0000-0000-000071120000}"/>
    <cellStyle name="Normal 14 6" xfId="4722" xr:uid="{00000000-0005-0000-0000-000072120000}"/>
    <cellStyle name="Normal 14 6 2" xfId="4723" xr:uid="{00000000-0005-0000-0000-000073120000}"/>
    <cellStyle name="Normal 14 6 2 2" xfId="4724" xr:uid="{00000000-0005-0000-0000-000074120000}"/>
    <cellStyle name="Normal 14 6 3" xfId="4725" xr:uid="{00000000-0005-0000-0000-000075120000}"/>
    <cellStyle name="Normal 14 7" xfId="4726" xr:uid="{00000000-0005-0000-0000-000076120000}"/>
    <cellStyle name="Normal 14 7 2" xfId="4727" xr:uid="{00000000-0005-0000-0000-000077120000}"/>
    <cellStyle name="Normal 14 7 2 2" xfId="4728" xr:uid="{00000000-0005-0000-0000-000078120000}"/>
    <cellStyle name="Normal 14 7 3" xfId="4729" xr:uid="{00000000-0005-0000-0000-000079120000}"/>
    <cellStyle name="Normal 14 8" xfId="4730" xr:uid="{00000000-0005-0000-0000-00007A120000}"/>
    <cellStyle name="Normal 14 8 2" xfId="4731" xr:uid="{00000000-0005-0000-0000-00007B120000}"/>
    <cellStyle name="Normal 14 8 2 2" xfId="4732" xr:uid="{00000000-0005-0000-0000-00007C120000}"/>
    <cellStyle name="Normal 14 8 3" xfId="4733" xr:uid="{00000000-0005-0000-0000-00007D120000}"/>
    <cellStyle name="Normal 14 9" xfId="4734" xr:uid="{00000000-0005-0000-0000-00007E120000}"/>
    <cellStyle name="Normal 140" xfId="4735" xr:uid="{00000000-0005-0000-0000-00007F120000}"/>
    <cellStyle name="Normal 140 2" xfId="34131" xr:uid="{00000000-0005-0000-0000-000053850000}"/>
    <cellStyle name="Normal 141" xfId="4736" xr:uid="{00000000-0005-0000-0000-000080120000}"/>
    <cellStyle name="Normal 141 2" xfId="34132" xr:uid="{00000000-0005-0000-0000-000054850000}"/>
    <cellStyle name="Normal 142" xfId="4737" xr:uid="{00000000-0005-0000-0000-000081120000}"/>
    <cellStyle name="Normal 142 2" xfId="34133" xr:uid="{00000000-0005-0000-0000-000055850000}"/>
    <cellStyle name="Normal 143" xfId="4738" xr:uid="{00000000-0005-0000-0000-000082120000}"/>
    <cellStyle name="Normal 143 2" xfId="34134" xr:uid="{00000000-0005-0000-0000-000056850000}"/>
    <cellStyle name="Normal 144" xfId="4739" xr:uid="{00000000-0005-0000-0000-000083120000}"/>
    <cellStyle name="Normal 144 2" xfId="34135" xr:uid="{00000000-0005-0000-0000-000057850000}"/>
    <cellStyle name="Normal 145" xfId="4740" xr:uid="{00000000-0005-0000-0000-000084120000}"/>
    <cellStyle name="Normal 145 2" xfId="34136" xr:uid="{00000000-0005-0000-0000-000058850000}"/>
    <cellStyle name="Normal 146" xfId="4741" xr:uid="{00000000-0005-0000-0000-000085120000}"/>
    <cellStyle name="Normal 146 2" xfId="34137" xr:uid="{00000000-0005-0000-0000-000059850000}"/>
    <cellStyle name="Normal 147" xfId="4742" xr:uid="{00000000-0005-0000-0000-000086120000}"/>
    <cellStyle name="Normal 147 2" xfId="34138" xr:uid="{00000000-0005-0000-0000-00005A850000}"/>
    <cellStyle name="Normal 148" xfId="4743" xr:uid="{00000000-0005-0000-0000-000087120000}"/>
    <cellStyle name="Normal 148 2" xfId="34139" xr:uid="{00000000-0005-0000-0000-00005B850000}"/>
    <cellStyle name="Normal 149" xfId="4744" xr:uid="{00000000-0005-0000-0000-000088120000}"/>
    <cellStyle name="Normal 149 2" xfId="34140" xr:uid="{00000000-0005-0000-0000-00005C850000}"/>
    <cellStyle name="Normal 15" xfId="4745" xr:uid="{00000000-0005-0000-0000-000089120000}"/>
    <cellStyle name="Normal 15 2" xfId="4746" xr:uid="{00000000-0005-0000-0000-00008A120000}"/>
    <cellStyle name="Normal 15 2 2" xfId="29755" xr:uid="{00000000-0005-0000-0000-00003B740000}"/>
    <cellStyle name="Normal 15 3" xfId="4747" xr:uid="{00000000-0005-0000-0000-00008B120000}"/>
    <cellStyle name="Normal 15 4" xfId="29756" xr:uid="{00000000-0005-0000-0000-00003C740000}"/>
    <cellStyle name="Normal 15 5" xfId="29250" xr:uid="{00000000-0005-0000-0000-000042720000}"/>
    <cellStyle name="Normal 15 6" xfId="29757" xr:uid="{00000000-0005-0000-0000-00003D740000}"/>
    <cellStyle name="Normal 150" xfId="4748" xr:uid="{00000000-0005-0000-0000-00008C120000}"/>
    <cellStyle name="Normal 150 2" xfId="34141" xr:uid="{00000000-0005-0000-0000-00005D850000}"/>
    <cellStyle name="Normal 151" xfId="4749" xr:uid="{00000000-0005-0000-0000-00008D120000}"/>
    <cellStyle name="Normal 151 2" xfId="34142" xr:uid="{00000000-0005-0000-0000-00005E850000}"/>
    <cellStyle name="Normal 152" xfId="4750" xr:uid="{00000000-0005-0000-0000-00008E120000}"/>
    <cellStyle name="Normal 152 2" xfId="34143" xr:uid="{00000000-0005-0000-0000-00005F850000}"/>
    <cellStyle name="Normal 153" xfId="4751" xr:uid="{00000000-0005-0000-0000-00008F120000}"/>
    <cellStyle name="Normal 153 2" xfId="29758" xr:uid="{00000000-0005-0000-0000-00003E740000}"/>
    <cellStyle name="Normal 153_2139-2niki" xfId="29759" xr:uid="{00000000-0005-0000-0000-00003F740000}"/>
    <cellStyle name="Normal 154" xfId="4752" xr:uid="{00000000-0005-0000-0000-000090120000}"/>
    <cellStyle name="Normal 154 2" xfId="29760" xr:uid="{00000000-0005-0000-0000-000040740000}"/>
    <cellStyle name="Normal 154_2139-2niki" xfId="29761" xr:uid="{00000000-0005-0000-0000-000041740000}"/>
    <cellStyle name="Normal 155" xfId="4753" xr:uid="{00000000-0005-0000-0000-000091120000}"/>
    <cellStyle name="Normal 155 2" xfId="29762" xr:uid="{00000000-0005-0000-0000-000042740000}"/>
    <cellStyle name="Normal 155_2139-2niki" xfId="29763" xr:uid="{00000000-0005-0000-0000-000043740000}"/>
    <cellStyle name="Normal 156" xfId="4754" xr:uid="{00000000-0005-0000-0000-000092120000}"/>
    <cellStyle name="Normal 156 2" xfId="29764" xr:uid="{00000000-0005-0000-0000-000044740000}"/>
    <cellStyle name="Normal 156_2139-2niki" xfId="29765" xr:uid="{00000000-0005-0000-0000-000045740000}"/>
    <cellStyle name="Normal 157" xfId="4755" xr:uid="{00000000-0005-0000-0000-000093120000}"/>
    <cellStyle name="Normal 157 2" xfId="29766" xr:uid="{00000000-0005-0000-0000-000046740000}"/>
    <cellStyle name="Normal 157_2139-2niki" xfId="29767" xr:uid="{00000000-0005-0000-0000-000047740000}"/>
    <cellStyle name="Normal 158" xfId="4756" xr:uid="{00000000-0005-0000-0000-000094120000}"/>
    <cellStyle name="Normal 158 2" xfId="34144" xr:uid="{00000000-0005-0000-0000-000060850000}"/>
    <cellStyle name="Normal 159" xfId="4757" xr:uid="{00000000-0005-0000-0000-000095120000}"/>
    <cellStyle name="Normal 159 2" xfId="34145" xr:uid="{00000000-0005-0000-0000-000061850000}"/>
    <cellStyle name="Normal 16" xfId="4758" xr:uid="{00000000-0005-0000-0000-000096120000}"/>
    <cellStyle name="Normal 16 2" xfId="4759" xr:uid="{00000000-0005-0000-0000-000097120000}"/>
    <cellStyle name="Normal 16 2 2" xfId="29768" xr:uid="{00000000-0005-0000-0000-000048740000}"/>
    <cellStyle name="Normal 16 3" xfId="4760" xr:uid="{00000000-0005-0000-0000-000098120000}"/>
    <cellStyle name="Normal 16 3 2" xfId="29769" xr:uid="{00000000-0005-0000-0000-000049740000}"/>
    <cellStyle name="Normal 16 4" xfId="29770" xr:uid="{00000000-0005-0000-0000-00004A740000}"/>
    <cellStyle name="Normal 16 5" xfId="56914" xr:uid="{00000000-0005-0000-0000-000052DE0000}"/>
    <cellStyle name="Normal 160" xfId="4761" xr:uid="{00000000-0005-0000-0000-000099120000}"/>
    <cellStyle name="Normal 160 2" xfId="34146" xr:uid="{00000000-0005-0000-0000-000062850000}"/>
    <cellStyle name="Normal 161" xfId="4762" xr:uid="{00000000-0005-0000-0000-00009A120000}"/>
    <cellStyle name="Normal 161 2" xfId="34147" xr:uid="{00000000-0005-0000-0000-000063850000}"/>
    <cellStyle name="Normal 162" xfId="4763" xr:uid="{00000000-0005-0000-0000-00009B120000}"/>
    <cellStyle name="Normal 162 2" xfId="34148" xr:uid="{00000000-0005-0000-0000-000064850000}"/>
    <cellStyle name="Normal 163" xfId="4764" xr:uid="{00000000-0005-0000-0000-00009C120000}"/>
    <cellStyle name="Normal 163 2" xfId="34149" xr:uid="{00000000-0005-0000-0000-000065850000}"/>
    <cellStyle name="Normal 164" xfId="4765" xr:uid="{00000000-0005-0000-0000-00009D120000}"/>
    <cellStyle name="Normal 164 2" xfId="34150" xr:uid="{00000000-0005-0000-0000-000066850000}"/>
    <cellStyle name="Normal 165" xfId="4766" xr:uid="{00000000-0005-0000-0000-00009E120000}"/>
    <cellStyle name="Normal 165 2" xfId="34151" xr:uid="{00000000-0005-0000-0000-000067850000}"/>
    <cellStyle name="Normal 166" xfId="4767" xr:uid="{00000000-0005-0000-0000-00009F120000}"/>
    <cellStyle name="Normal 166 2" xfId="34152" xr:uid="{00000000-0005-0000-0000-000068850000}"/>
    <cellStyle name="Normal 167" xfId="4768" xr:uid="{00000000-0005-0000-0000-0000A0120000}"/>
    <cellStyle name="Normal 167 2" xfId="34153" xr:uid="{00000000-0005-0000-0000-000069850000}"/>
    <cellStyle name="Normal 168" xfId="4769" xr:uid="{00000000-0005-0000-0000-0000A1120000}"/>
    <cellStyle name="Normal 168 2" xfId="34154" xr:uid="{00000000-0005-0000-0000-00006A850000}"/>
    <cellStyle name="Normal 169" xfId="4770" xr:uid="{00000000-0005-0000-0000-0000A2120000}"/>
    <cellStyle name="Normal 169 2" xfId="34155" xr:uid="{00000000-0005-0000-0000-00006B850000}"/>
    <cellStyle name="Normal 17" xfId="4771" xr:uid="{00000000-0005-0000-0000-0000A3120000}"/>
    <cellStyle name="Normal 17 2" xfId="4772" xr:uid="{00000000-0005-0000-0000-0000A4120000}"/>
    <cellStyle name="Normal 17 2 2" xfId="29771" xr:uid="{00000000-0005-0000-0000-00004B740000}"/>
    <cellStyle name="Normal 17 3" xfId="4773" xr:uid="{00000000-0005-0000-0000-0000A5120000}"/>
    <cellStyle name="Normal 17 4" xfId="4774" xr:uid="{00000000-0005-0000-0000-0000A6120000}"/>
    <cellStyle name="Normal 17 4 2" xfId="29772" xr:uid="{00000000-0005-0000-0000-00004C740000}"/>
    <cellStyle name="Normal 17 5" xfId="29773" xr:uid="{00000000-0005-0000-0000-00004D740000}"/>
    <cellStyle name="Normal 170" xfId="4775" xr:uid="{00000000-0005-0000-0000-0000A7120000}"/>
    <cellStyle name="Normal 170 2" xfId="34156" xr:uid="{00000000-0005-0000-0000-00006C850000}"/>
    <cellStyle name="Normal 171" xfId="4776" xr:uid="{00000000-0005-0000-0000-0000A8120000}"/>
    <cellStyle name="Normal 171 2" xfId="34157" xr:uid="{00000000-0005-0000-0000-00006D850000}"/>
    <cellStyle name="Normal 172" xfId="4777" xr:uid="{00000000-0005-0000-0000-0000A9120000}"/>
    <cellStyle name="Normal 172 2" xfId="34158" xr:uid="{00000000-0005-0000-0000-00006E850000}"/>
    <cellStyle name="Normal 173" xfId="4778" xr:uid="{00000000-0005-0000-0000-0000AA120000}"/>
    <cellStyle name="Normal 173 2" xfId="34159" xr:uid="{00000000-0005-0000-0000-00006F850000}"/>
    <cellStyle name="Normal 174" xfId="4779" xr:uid="{00000000-0005-0000-0000-0000AB120000}"/>
    <cellStyle name="Normal 174 2" xfId="34160" xr:uid="{00000000-0005-0000-0000-000070850000}"/>
    <cellStyle name="Normal 175" xfId="4780" xr:uid="{00000000-0005-0000-0000-0000AC120000}"/>
    <cellStyle name="Normal 175 2" xfId="34161" xr:uid="{00000000-0005-0000-0000-000071850000}"/>
    <cellStyle name="Normal 176" xfId="4781" xr:uid="{00000000-0005-0000-0000-0000AD120000}"/>
    <cellStyle name="Normal 176 2" xfId="34162" xr:uid="{00000000-0005-0000-0000-000072850000}"/>
    <cellStyle name="Normal 177" xfId="4782" xr:uid="{00000000-0005-0000-0000-0000AE120000}"/>
    <cellStyle name="Normal 177 2" xfId="34163" xr:uid="{00000000-0005-0000-0000-000073850000}"/>
    <cellStyle name="Normal 178" xfId="4783" xr:uid="{00000000-0005-0000-0000-0000AF120000}"/>
    <cellStyle name="Normal 178 2" xfId="34164" xr:uid="{00000000-0005-0000-0000-000074850000}"/>
    <cellStyle name="Normal 179" xfId="4784" xr:uid="{00000000-0005-0000-0000-0000B0120000}"/>
    <cellStyle name="Normal 179 2" xfId="34165" xr:uid="{00000000-0005-0000-0000-000075850000}"/>
    <cellStyle name="Normal 18" xfId="4785" xr:uid="{00000000-0005-0000-0000-0000B1120000}"/>
    <cellStyle name="Normal 18 2" xfId="4786" xr:uid="{00000000-0005-0000-0000-0000B2120000}"/>
    <cellStyle name="Normal 18 2 2" xfId="29774" xr:uid="{00000000-0005-0000-0000-00004E740000}"/>
    <cellStyle name="Normal 18 2 3" xfId="29775" xr:uid="{00000000-0005-0000-0000-00004F740000}"/>
    <cellStyle name="Normal 18 2 4" xfId="29776" xr:uid="{00000000-0005-0000-0000-000050740000}"/>
    <cellStyle name="Normal 18 2 4 2" xfId="56921" xr:uid="{00000000-0005-0000-0000-000059DE0000}"/>
    <cellStyle name="Normal 18 3" xfId="4787" xr:uid="{00000000-0005-0000-0000-0000B3120000}"/>
    <cellStyle name="Normal 18 3 2" xfId="29777" xr:uid="{00000000-0005-0000-0000-000051740000}"/>
    <cellStyle name="Normal 18 4" xfId="4788" xr:uid="{00000000-0005-0000-0000-0000B4120000}"/>
    <cellStyle name="Normal 18 5" xfId="29778" xr:uid="{00000000-0005-0000-0000-000052740000}"/>
    <cellStyle name="Normal 18 6" xfId="29779" xr:uid="{00000000-0005-0000-0000-000053740000}"/>
    <cellStyle name="Normal 180" xfId="4789" xr:uid="{00000000-0005-0000-0000-0000B5120000}"/>
    <cellStyle name="Normal 180 2" xfId="34166" xr:uid="{00000000-0005-0000-0000-000076850000}"/>
    <cellStyle name="Normal 181" xfId="4790" xr:uid="{00000000-0005-0000-0000-0000B6120000}"/>
    <cellStyle name="Normal 181 2" xfId="34167" xr:uid="{00000000-0005-0000-0000-000077850000}"/>
    <cellStyle name="Normal 182" xfId="4791" xr:uid="{00000000-0005-0000-0000-0000B7120000}"/>
    <cellStyle name="Normal 182 2" xfId="34168" xr:uid="{00000000-0005-0000-0000-000078850000}"/>
    <cellStyle name="Normal 183" xfId="4792" xr:uid="{00000000-0005-0000-0000-0000B8120000}"/>
    <cellStyle name="Normal 183 2" xfId="34169" xr:uid="{00000000-0005-0000-0000-000079850000}"/>
    <cellStyle name="Normal 184" xfId="4793" xr:uid="{00000000-0005-0000-0000-0000B9120000}"/>
    <cellStyle name="Normal 184 2" xfId="4794" xr:uid="{00000000-0005-0000-0000-0000BA120000}"/>
    <cellStyle name="Normal 185" xfId="4795" xr:uid="{00000000-0005-0000-0000-0000BB120000}"/>
    <cellStyle name="Normal 185 2" xfId="34170" xr:uid="{00000000-0005-0000-0000-00007A850000}"/>
    <cellStyle name="Normal 186" xfId="4796" xr:uid="{00000000-0005-0000-0000-0000BC120000}"/>
    <cellStyle name="Normal 186 2" xfId="34171" xr:uid="{00000000-0005-0000-0000-00007B850000}"/>
    <cellStyle name="Normal 187" xfId="4797" xr:uid="{00000000-0005-0000-0000-0000BD120000}"/>
    <cellStyle name="Normal 187 2" xfId="34172" xr:uid="{00000000-0005-0000-0000-00007C850000}"/>
    <cellStyle name="Normal 188" xfId="4798" xr:uid="{00000000-0005-0000-0000-0000BE120000}"/>
    <cellStyle name="Normal 188 2" xfId="34173" xr:uid="{00000000-0005-0000-0000-00007D850000}"/>
    <cellStyle name="Normal 189" xfId="4799" xr:uid="{00000000-0005-0000-0000-0000BF120000}"/>
    <cellStyle name="Normal 189 2" xfId="34174" xr:uid="{00000000-0005-0000-0000-00007E850000}"/>
    <cellStyle name="Normal 19" xfId="4800" xr:uid="{00000000-0005-0000-0000-0000C0120000}"/>
    <cellStyle name="Normal 19 10" xfId="29780" xr:uid="{00000000-0005-0000-0000-000054740000}"/>
    <cellStyle name="Normal 19 2" xfId="4801" xr:uid="{00000000-0005-0000-0000-0000C1120000}"/>
    <cellStyle name="Normal 19 2 2" xfId="4802" xr:uid="{00000000-0005-0000-0000-0000C2120000}"/>
    <cellStyle name="Normal 19 2 2 2" xfId="4803" xr:uid="{00000000-0005-0000-0000-0000C3120000}"/>
    <cellStyle name="Normal 19 2 2 2 2" xfId="4804" xr:uid="{00000000-0005-0000-0000-0000C4120000}"/>
    <cellStyle name="Normal 19 2 2 2 2 2" xfId="34175" xr:uid="{00000000-0005-0000-0000-00007F850000}"/>
    <cellStyle name="Normal 19 2 2 2 3" xfId="34176" xr:uid="{00000000-0005-0000-0000-000080850000}"/>
    <cellStyle name="Normal 19 2 2 3" xfId="4805" xr:uid="{00000000-0005-0000-0000-0000C5120000}"/>
    <cellStyle name="Normal 19 2 2 3 2" xfId="34177" xr:uid="{00000000-0005-0000-0000-000081850000}"/>
    <cellStyle name="Normal 19 2 2 4" xfId="34178" xr:uid="{00000000-0005-0000-0000-000082850000}"/>
    <cellStyle name="Normal 19 2 3" xfId="4806" xr:uid="{00000000-0005-0000-0000-0000C6120000}"/>
    <cellStyle name="Normal 19 2 3 2" xfId="4807" xr:uid="{00000000-0005-0000-0000-0000C7120000}"/>
    <cellStyle name="Normal 19 2 3 2 2" xfId="34179" xr:uid="{00000000-0005-0000-0000-000083850000}"/>
    <cellStyle name="Normal 19 2 3 3" xfId="34180" xr:uid="{00000000-0005-0000-0000-000084850000}"/>
    <cellStyle name="Normal 19 2 4" xfId="4808" xr:uid="{00000000-0005-0000-0000-0000C8120000}"/>
    <cellStyle name="Normal 19 2 4 2" xfId="34181" xr:uid="{00000000-0005-0000-0000-000085850000}"/>
    <cellStyle name="Normal 19 2 5" xfId="29781" xr:uid="{00000000-0005-0000-0000-000055740000}"/>
    <cellStyle name="Normal 19 3" xfId="4809" xr:uid="{00000000-0005-0000-0000-0000C9120000}"/>
    <cellStyle name="Normal 19 3 2" xfId="4810" xr:uid="{00000000-0005-0000-0000-0000CA120000}"/>
    <cellStyle name="Normal 19 3 2 2" xfId="4811" xr:uid="{00000000-0005-0000-0000-0000CB120000}"/>
    <cellStyle name="Normal 19 3 2 2 2" xfId="34182" xr:uid="{00000000-0005-0000-0000-000086850000}"/>
    <cellStyle name="Normal 19 3 2 3" xfId="34183" xr:uid="{00000000-0005-0000-0000-000087850000}"/>
    <cellStyle name="Normal 19 3 3" xfId="4812" xr:uid="{00000000-0005-0000-0000-0000CC120000}"/>
    <cellStyle name="Normal 19 3 3 2" xfId="34184" xr:uid="{00000000-0005-0000-0000-000088850000}"/>
    <cellStyle name="Normal 19 3 4" xfId="34185" xr:uid="{00000000-0005-0000-0000-000089850000}"/>
    <cellStyle name="Normal 19 4" xfId="4813" xr:uid="{00000000-0005-0000-0000-0000CD120000}"/>
    <cellStyle name="Normal 19 4 2" xfId="4814" xr:uid="{00000000-0005-0000-0000-0000CE120000}"/>
    <cellStyle name="Normal 19 4 2 2" xfId="4815" xr:uid="{00000000-0005-0000-0000-0000CF120000}"/>
    <cellStyle name="Normal 19 4 2 2 2" xfId="34186" xr:uid="{00000000-0005-0000-0000-00008A850000}"/>
    <cellStyle name="Normal 19 4 2 3" xfId="34187" xr:uid="{00000000-0005-0000-0000-00008B850000}"/>
    <cellStyle name="Normal 19 4 3" xfId="4816" xr:uid="{00000000-0005-0000-0000-0000D0120000}"/>
    <cellStyle name="Normal 19 4 3 2" xfId="34188" xr:uid="{00000000-0005-0000-0000-00008C850000}"/>
    <cellStyle name="Normal 19 4 4" xfId="34189" xr:uid="{00000000-0005-0000-0000-00008D850000}"/>
    <cellStyle name="Normal 19 5" xfId="4817" xr:uid="{00000000-0005-0000-0000-0000D1120000}"/>
    <cellStyle name="Normal 19 5 2" xfId="4818" xr:uid="{00000000-0005-0000-0000-0000D2120000}"/>
    <cellStyle name="Normal 19 5 2 2" xfId="34190" xr:uid="{00000000-0005-0000-0000-00008E850000}"/>
    <cellStyle name="Normal 19 5 3" xfId="34191" xr:uid="{00000000-0005-0000-0000-00008F850000}"/>
    <cellStyle name="Normal 19 6" xfId="4819" xr:uid="{00000000-0005-0000-0000-0000D3120000}"/>
    <cellStyle name="Normal 19 6 2" xfId="34192" xr:uid="{00000000-0005-0000-0000-000090850000}"/>
    <cellStyle name="Normal 19 7" xfId="4820" xr:uid="{00000000-0005-0000-0000-0000D4120000}"/>
    <cellStyle name="Normal 19 7 2" xfId="34193" xr:uid="{00000000-0005-0000-0000-000091850000}"/>
    <cellStyle name="Normal 19 8" xfId="4821" xr:uid="{00000000-0005-0000-0000-0000D5120000}"/>
    <cellStyle name="Normal 19 8 2" xfId="34194" xr:uid="{00000000-0005-0000-0000-000092850000}"/>
    <cellStyle name="Normal 19 9" xfId="29782" xr:uid="{00000000-0005-0000-0000-000056740000}"/>
    <cellStyle name="Normal 190" xfId="4822" xr:uid="{00000000-0005-0000-0000-0000D6120000}"/>
    <cellStyle name="Normal 190 2" xfId="34195" xr:uid="{00000000-0005-0000-0000-000093850000}"/>
    <cellStyle name="Normal 191" xfId="4823" xr:uid="{00000000-0005-0000-0000-0000D7120000}"/>
    <cellStyle name="Normal 191 2" xfId="34196" xr:uid="{00000000-0005-0000-0000-000094850000}"/>
    <cellStyle name="Normal 192" xfId="4824" xr:uid="{00000000-0005-0000-0000-0000D8120000}"/>
    <cellStyle name="Normal 192 2" xfId="56656" xr:uid="{00000000-0005-0000-0000-000050DD0000}"/>
    <cellStyle name="Normal 193" xfId="4825" xr:uid="{00000000-0005-0000-0000-0000D9120000}"/>
    <cellStyle name="Normal 193 2" xfId="34197" xr:uid="{00000000-0005-0000-0000-000095850000}"/>
    <cellStyle name="Normal 194" xfId="4826" xr:uid="{00000000-0005-0000-0000-0000DA120000}"/>
    <cellStyle name="Normal 194 2" xfId="34198" xr:uid="{00000000-0005-0000-0000-000096850000}"/>
    <cellStyle name="Normal 195" xfId="4827" xr:uid="{00000000-0005-0000-0000-0000DB120000}"/>
    <cellStyle name="Normal 195 2" xfId="34199" xr:uid="{00000000-0005-0000-0000-000097850000}"/>
    <cellStyle name="Normal 196" xfId="4828" xr:uid="{00000000-0005-0000-0000-0000DC120000}"/>
    <cellStyle name="Normal 196 2" xfId="29180" xr:uid="{00000000-0005-0000-0000-0000FC710000}"/>
    <cellStyle name="Normal 196 3" xfId="29181" xr:uid="{00000000-0005-0000-0000-0000FD710000}"/>
    <cellStyle name="Normal 197" xfId="4829" xr:uid="{00000000-0005-0000-0000-0000DD120000}"/>
    <cellStyle name="Normal 197 2" xfId="29182" xr:uid="{00000000-0005-0000-0000-0000FE710000}"/>
    <cellStyle name="Normal 197 3" xfId="29183" xr:uid="{00000000-0005-0000-0000-0000FF710000}"/>
    <cellStyle name="Normal 198" xfId="4830" xr:uid="{00000000-0005-0000-0000-0000DE120000}"/>
    <cellStyle name="Normal 198 2" xfId="29184" xr:uid="{00000000-0005-0000-0000-000000720000}"/>
    <cellStyle name="Normal 198 3" xfId="29185" xr:uid="{00000000-0005-0000-0000-000001720000}"/>
    <cellStyle name="Normal 198 4" xfId="29186" xr:uid="{00000000-0005-0000-0000-000002720000}"/>
    <cellStyle name="Normal 198 5" xfId="56657" xr:uid="{00000000-0005-0000-0000-000051DD0000}"/>
    <cellStyle name="Normal 198 6" xfId="56658" xr:uid="{00000000-0005-0000-0000-000052DD0000}"/>
    <cellStyle name="Normal 198 7" xfId="56659" xr:uid="{00000000-0005-0000-0000-000053DD0000}"/>
    <cellStyle name="Normal 199" xfId="4831" xr:uid="{00000000-0005-0000-0000-0000DF120000}"/>
    <cellStyle name="Normal 199 2" xfId="29187" xr:uid="{00000000-0005-0000-0000-000003720000}"/>
    <cellStyle name="Normal 199 3" xfId="29188" xr:uid="{00000000-0005-0000-0000-000004720000}"/>
    <cellStyle name="Normal 199 4" xfId="29189" xr:uid="{00000000-0005-0000-0000-000005720000}"/>
    <cellStyle name="Normal 2" xfId="4" xr:uid="{00000000-0005-0000-0000-000004000000}"/>
    <cellStyle name="Normal 2 10" xfId="4833" xr:uid="{00000000-0005-0000-0000-0000E1120000}"/>
    <cellStyle name="Normal 2 10 10" xfId="4834" xr:uid="{00000000-0005-0000-0000-0000E2120000}"/>
    <cellStyle name="Normal 2 10 10 10" xfId="4835" xr:uid="{00000000-0005-0000-0000-0000E3120000}"/>
    <cellStyle name="Normal 2 10 10 11" xfId="4836" xr:uid="{00000000-0005-0000-0000-0000E4120000}"/>
    <cellStyle name="Normal 2 10 10 12" xfId="4837" xr:uid="{00000000-0005-0000-0000-0000E5120000}"/>
    <cellStyle name="Normal 2 10 10 13" xfId="4838" xr:uid="{00000000-0005-0000-0000-0000E6120000}"/>
    <cellStyle name="Normal 2 10 10 14" xfId="4839" xr:uid="{00000000-0005-0000-0000-0000E7120000}"/>
    <cellStyle name="Normal 2 10 10 15" xfId="4840" xr:uid="{00000000-0005-0000-0000-0000E8120000}"/>
    <cellStyle name="Normal 2 10 10 16" xfId="4841" xr:uid="{00000000-0005-0000-0000-0000E9120000}"/>
    <cellStyle name="Normal 2 10 10 17" xfId="4842" xr:uid="{00000000-0005-0000-0000-0000EA120000}"/>
    <cellStyle name="Normal 2 10 10 18" xfId="4843" xr:uid="{00000000-0005-0000-0000-0000EB120000}"/>
    <cellStyle name="Normal 2 10 10 19" xfId="4844" xr:uid="{00000000-0005-0000-0000-0000EC120000}"/>
    <cellStyle name="Normal 2 10 10 2" xfId="4845" xr:uid="{00000000-0005-0000-0000-0000ED120000}"/>
    <cellStyle name="Normal 2 10 10 20" xfId="4846" xr:uid="{00000000-0005-0000-0000-0000EE120000}"/>
    <cellStyle name="Normal 2 10 10 21" xfId="29190" xr:uid="{00000000-0005-0000-0000-000006720000}"/>
    <cellStyle name="Normal 2 10 10 3" xfId="4847" xr:uid="{00000000-0005-0000-0000-0000EF120000}"/>
    <cellStyle name="Normal 2 10 10 4" xfId="4848" xr:uid="{00000000-0005-0000-0000-0000F0120000}"/>
    <cellStyle name="Normal 2 10 10 5" xfId="4849" xr:uid="{00000000-0005-0000-0000-0000F1120000}"/>
    <cellStyle name="Normal 2 10 10 6" xfId="4850" xr:uid="{00000000-0005-0000-0000-0000F2120000}"/>
    <cellStyle name="Normal 2 10 10 7" xfId="4851" xr:uid="{00000000-0005-0000-0000-0000F3120000}"/>
    <cellStyle name="Normal 2 10 10 8" xfId="4852" xr:uid="{00000000-0005-0000-0000-0000F4120000}"/>
    <cellStyle name="Normal 2 10 10 9" xfId="4853" xr:uid="{00000000-0005-0000-0000-0000F5120000}"/>
    <cellStyle name="Normal 2 10 11" xfId="4854" xr:uid="{00000000-0005-0000-0000-0000F6120000}"/>
    <cellStyle name="Normal 2 10 11 2" xfId="4855" xr:uid="{00000000-0005-0000-0000-0000F7120000}"/>
    <cellStyle name="Normal 2 10 12" xfId="4856" xr:uid="{00000000-0005-0000-0000-0000F8120000}"/>
    <cellStyle name="Normal 2 10 2" xfId="4857" xr:uid="{00000000-0005-0000-0000-0000F9120000}"/>
    <cellStyle name="Normal 2 10 2 10" xfId="4858" xr:uid="{00000000-0005-0000-0000-0000FA120000}"/>
    <cellStyle name="Normal 2 10 2 11" xfId="4859" xr:uid="{00000000-0005-0000-0000-0000FB120000}"/>
    <cellStyle name="Normal 2 10 2 12" xfId="4860" xr:uid="{00000000-0005-0000-0000-0000FC120000}"/>
    <cellStyle name="Normal 2 10 2 13" xfId="4861" xr:uid="{00000000-0005-0000-0000-0000FD120000}"/>
    <cellStyle name="Normal 2 10 2 14" xfId="4862" xr:uid="{00000000-0005-0000-0000-0000FE120000}"/>
    <cellStyle name="Normal 2 10 2 15" xfId="4863" xr:uid="{00000000-0005-0000-0000-0000FF120000}"/>
    <cellStyle name="Normal 2 10 2 16" xfId="4864" xr:uid="{00000000-0005-0000-0000-000000130000}"/>
    <cellStyle name="Normal 2 10 2 17" xfId="4865" xr:uid="{00000000-0005-0000-0000-000001130000}"/>
    <cellStyle name="Normal 2 10 2 18" xfId="4866" xr:uid="{00000000-0005-0000-0000-000002130000}"/>
    <cellStyle name="Normal 2 10 2 19" xfId="4867" xr:uid="{00000000-0005-0000-0000-000003130000}"/>
    <cellStyle name="Normal 2 10 2 2" xfId="4868" xr:uid="{00000000-0005-0000-0000-000004130000}"/>
    <cellStyle name="Normal 2 10 2 20" xfId="4869" xr:uid="{00000000-0005-0000-0000-000005130000}"/>
    <cellStyle name="Normal 2 10 2 3" xfId="4870" xr:uid="{00000000-0005-0000-0000-000006130000}"/>
    <cellStyle name="Normal 2 10 2 4" xfId="4871" xr:uid="{00000000-0005-0000-0000-000007130000}"/>
    <cellStyle name="Normal 2 10 2 5" xfId="4872" xr:uid="{00000000-0005-0000-0000-000008130000}"/>
    <cellStyle name="Normal 2 10 2 6" xfId="4873" xr:uid="{00000000-0005-0000-0000-000009130000}"/>
    <cellStyle name="Normal 2 10 2 7" xfId="4874" xr:uid="{00000000-0005-0000-0000-00000A130000}"/>
    <cellStyle name="Normal 2 10 2 8" xfId="4875" xr:uid="{00000000-0005-0000-0000-00000B130000}"/>
    <cellStyle name="Normal 2 10 2 9" xfId="4876" xr:uid="{00000000-0005-0000-0000-00000C130000}"/>
    <cellStyle name="Normal 2 10 3" xfId="4877" xr:uid="{00000000-0005-0000-0000-00000D130000}"/>
    <cellStyle name="Normal 2 10 3 10" xfId="4878" xr:uid="{00000000-0005-0000-0000-00000E130000}"/>
    <cellStyle name="Normal 2 10 3 11" xfId="4879" xr:uid="{00000000-0005-0000-0000-00000F130000}"/>
    <cellStyle name="Normal 2 10 3 12" xfId="4880" xr:uid="{00000000-0005-0000-0000-000010130000}"/>
    <cellStyle name="Normal 2 10 3 13" xfId="4881" xr:uid="{00000000-0005-0000-0000-000011130000}"/>
    <cellStyle name="Normal 2 10 3 14" xfId="4882" xr:uid="{00000000-0005-0000-0000-000012130000}"/>
    <cellStyle name="Normal 2 10 3 15" xfId="4883" xr:uid="{00000000-0005-0000-0000-000013130000}"/>
    <cellStyle name="Normal 2 10 3 16" xfId="4884" xr:uid="{00000000-0005-0000-0000-000014130000}"/>
    <cellStyle name="Normal 2 10 3 17" xfId="4885" xr:uid="{00000000-0005-0000-0000-000015130000}"/>
    <cellStyle name="Normal 2 10 3 18" xfId="4886" xr:uid="{00000000-0005-0000-0000-000016130000}"/>
    <cellStyle name="Normal 2 10 3 19" xfId="4887" xr:uid="{00000000-0005-0000-0000-000017130000}"/>
    <cellStyle name="Normal 2 10 3 2" xfId="4888" xr:uid="{00000000-0005-0000-0000-000018130000}"/>
    <cellStyle name="Normal 2 10 3 20" xfId="4889" xr:uid="{00000000-0005-0000-0000-000019130000}"/>
    <cellStyle name="Normal 2 10 3 3" xfId="4890" xr:uid="{00000000-0005-0000-0000-00001A130000}"/>
    <cellStyle name="Normal 2 10 3 4" xfId="4891" xr:uid="{00000000-0005-0000-0000-00001B130000}"/>
    <cellStyle name="Normal 2 10 3 5" xfId="4892" xr:uid="{00000000-0005-0000-0000-00001C130000}"/>
    <cellStyle name="Normal 2 10 3 6" xfId="4893" xr:uid="{00000000-0005-0000-0000-00001D130000}"/>
    <cellStyle name="Normal 2 10 3 7" xfId="4894" xr:uid="{00000000-0005-0000-0000-00001E130000}"/>
    <cellStyle name="Normal 2 10 3 8" xfId="4895" xr:uid="{00000000-0005-0000-0000-00001F130000}"/>
    <cellStyle name="Normal 2 10 3 9" xfId="4896" xr:uid="{00000000-0005-0000-0000-000020130000}"/>
    <cellStyle name="Normal 2 10 4" xfId="4897" xr:uid="{00000000-0005-0000-0000-000021130000}"/>
    <cellStyle name="Normal 2 10 4 10" xfId="4898" xr:uid="{00000000-0005-0000-0000-000022130000}"/>
    <cellStyle name="Normal 2 10 4 11" xfId="4899" xr:uid="{00000000-0005-0000-0000-000023130000}"/>
    <cellStyle name="Normal 2 10 4 12" xfId="4900" xr:uid="{00000000-0005-0000-0000-000024130000}"/>
    <cellStyle name="Normal 2 10 4 13" xfId="4901" xr:uid="{00000000-0005-0000-0000-000025130000}"/>
    <cellStyle name="Normal 2 10 4 14" xfId="4902" xr:uid="{00000000-0005-0000-0000-000026130000}"/>
    <cellStyle name="Normal 2 10 4 15" xfId="4903" xr:uid="{00000000-0005-0000-0000-000027130000}"/>
    <cellStyle name="Normal 2 10 4 16" xfId="4904" xr:uid="{00000000-0005-0000-0000-000028130000}"/>
    <cellStyle name="Normal 2 10 4 17" xfId="4905" xr:uid="{00000000-0005-0000-0000-000029130000}"/>
    <cellStyle name="Normal 2 10 4 18" xfId="4906" xr:uid="{00000000-0005-0000-0000-00002A130000}"/>
    <cellStyle name="Normal 2 10 4 19" xfId="4907" xr:uid="{00000000-0005-0000-0000-00002B130000}"/>
    <cellStyle name="Normal 2 10 4 2" xfId="4908" xr:uid="{00000000-0005-0000-0000-00002C130000}"/>
    <cellStyle name="Normal 2 10 4 20" xfId="4909" xr:uid="{00000000-0005-0000-0000-00002D130000}"/>
    <cellStyle name="Normal 2 10 4 3" xfId="4910" xr:uid="{00000000-0005-0000-0000-00002E130000}"/>
    <cellStyle name="Normal 2 10 4 4" xfId="4911" xr:uid="{00000000-0005-0000-0000-00002F130000}"/>
    <cellStyle name="Normal 2 10 4 5" xfId="4912" xr:uid="{00000000-0005-0000-0000-000030130000}"/>
    <cellStyle name="Normal 2 10 4 6" xfId="4913" xr:uid="{00000000-0005-0000-0000-000031130000}"/>
    <cellStyle name="Normal 2 10 4 7" xfId="4914" xr:uid="{00000000-0005-0000-0000-000032130000}"/>
    <cellStyle name="Normal 2 10 4 8" xfId="4915" xr:uid="{00000000-0005-0000-0000-000033130000}"/>
    <cellStyle name="Normal 2 10 4 9" xfId="4916" xr:uid="{00000000-0005-0000-0000-000034130000}"/>
    <cellStyle name="Normal 2 10 5" xfId="4917" xr:uid="{00000000-0005-0000-0000-000035130000}"/>
    <cellStyle name="Normal 2 10 5 10" xfId="4918" xr:uid="{00000000-0005-0000-0000-000036130000}"/>
    <cellStyle name="Normal 2 10 5 11" xfId="4919" xr:uid="{00000000-0005-0000-0000-000037130000}"/>
    <cellStyle name="Normal 2 10 5 12" xfId="4920" xr:uid="{00000000-0005-0000-0000-000038130000}"/>
    <cellStyle name="Normal 2 10 5 13" xfId="4921" xr:uid="{00000000-0005-0000-0000-000039130000}"/>
    <cellStyle name="Normal 2 10 5 14" xfId="4922" xr:uid="{00000000-0005-0000-0000-00003A130000}"/>
    <cellStyle name="Normal 2 10 5 15" xfId="4923" xr:uid="{00000000-0005-0000-0000-00003B130000}"/>
    <cellStyle name="Normal 2 10 5 16" xfId="4924" xr:uid="{00000000-0005-0000-0000-00003C130000}"/>
    <cellStyle name="Normal 2 10 5 17" xfId="4925" xr:uid="{00000000-0005-0000-0000-00003D130000}"/>
    <cellStyle name="Normal 2 10 5 18" xfId="4926" xr:uid="{00000000-0005-0000-0000-00003E130000}"/>
    <cellStyle name="Normal 2 10 5 19" xfId="4927" xr:uid="{00000000-0005-0000-0000-00003F130000}"/>
    <cellStyle name="Normal 2 10 5 2" xfId="4928" xr:uid="{00000000-0005-0000-0000-000040130000}"/>
    <cellStyle name="Normal 2 10 5 20" xfId="4929" xr:uid="{00000000-0005-0000-0000-000041130000}"/>
    <cellStyle name="Normal 2 10 5 3" xfId="4930" xr:uid="{00000000-0005-0000-0000-000042130000}"/>
    <cellStyle name="Normal 2 10 5 4" xfId="4931" xr:uid="{00000000-0005-0000-0000-000043130000}"/>
    <cellStyle name="Normal 2 10 5 5" xfId="4932" xr:uid="{00000000-0005-0000-0000-000044130000}"/>
    <cellStyle name="Normal 2 10 5 6" xfId="4933" xr:uid="{00000000-0005-0000-0000-000045130000}"/>
    <cellStyle name="Normal 2 10 5 7" xfId="4934" xr:uid="{00000000-0005-0000-0000-000046130000}"/>
    <cellStyle name="Normal 2 10 5 8" xfId="4935" xr:uid="{00000000-0005-0000-0000-000047130000}"/>
    <cellStyle name="Normal 2 10 5 9" xfId="4936" xr:uid="{00000000-0005-0000-0000-000048130000}"/>
    <cellStyle name="Normal 2 10 6" xfId="4937" xr:uid="{00000000-0005-0000-0000-000049130000}"/>
    <cellStyle name="Normal 2 10 6 10" xfId="4938" xr:uid="{00000000-0005-0000-0000-00004A130000}"/>
    <cellStyle name="Normal 2 10 6 11" xfId="4939" xr:uid="{00000000-0005-0000-0000-00004B130000}"/>
    <cellStyle name="Normal 2 10 6 12" xfId="4940" xr:uid="{00000000-0005-0000-0000-00004C130000}"/>
    <cellStyle name="Normal 2 10 6 13" xfId="4941" xr:uid="{00000000-0005-0000-0000-00004D130000}"/>
    <cellStyle name="Normal 2 10 6 14" xfId="4942" xr:uid="{00000000-0005-0000-0000-00004E130000}"/>
    <cellStyle name="Normal 2 10 6 15" xfId="4943" xr:uid="{00000000-0005-0000-0000-00004F130000}"/>
    <cellStyle name="Normal 2 10 6 16" xfId="4944" xr:uid="{00000000-0005-0000-0000-000050130000}"/>
    <cellStyle name="Normal 2 10 6 17" xfId="4945" xr:uid="{00000000-0005-0000-0000-000051130000}"/>
    <cellStyle name="Normal 2 10 6 18" xfId="4946" xr:uid="{00000000-0005-0000-0000-000052130000}"/>
    <cellStyle name="Normal 2 10 6 19" xfId="4947" xr:uid="{00000000-0005-0000-0000-000053130000}"/>
    <cellStyle name="Normal 2 10 6 2" xfId="4948" xr:uid="{00000000-0005-0000-0000-000054130000}"/>
    <cellStyle name="Normal 2 10 6 20" xfId="4949" xr:uid="{00000000-0005-0000-0000-000055130000}"/>
    <cellStyle name="Normal 2 10 6 3" xfId="4950" xr:uid="{00000000-0005-0000-0000-000056130000}"/>
    <cellStyle name="Normal 2 10 6 4" xfId="4951" xr:uid="{00000000-0005-0000-0000-000057130000}"/>
    <cellStyle name="Normal 2 10 6 5" xfId="4952" xr:uid="{00000000-0005-0000-0000-000058130000}"/>
    <cellStyle name="Normal 2 10 6 6" xfId="4953" xr:uid="{00000000-0005-0000-0000-000059130000}"/>
    <cellStyle name="Normal 2 10 6 7" xfId="4954" xr:uid="{00000000-0005-0000-0000-00005A130000}"/>
    <cellStyle name="Normal 2 10 6 8" xfId="4955" xr:uid="{00000000-0005-0000-0000-00005B130000}"/>
    <cellStyle name="Normal 2 10 6 9" xfId="4956" xr:uid="{00000000-0005-0000-0000-00005C130000}"/>
    <cellStyle name="Normal 2 10 7" xfId="4957" xr:uid="{00000000-0005-0000-0000-00005D130000}"/>
    <cellStyle name="Normal 2 10 7 10" xfId="4958" xr:uid="{00000000-0005-0000-0000-00005E130000}"/>
    <cellStyle name="Normal 2 10 7 11" xfId="4959" xr:uid="{00000000-0005-0000-0000-00005F130000}"/>
    <cellStyle name="Normal 2 10 7 12" xfId="4960" xr:uid="{00000000-0005-0000-0000-000060130000}"/>
    <cellStyle name="Normal 2 10 7 13" xfId="4961" xr:uid="{00000000-0005-0000-0000-000061130000}"/>
    <cellStyle name="Normal 2 10 7 14" xfId="4962" xr:uid="{00000000-0005-0000-0000-000062130000}"/>
    <cellStyle name="Normal 2 10 7 15" xfId="4963" xr:uid="{00000000-0005-0000-0000-000063130000}"/>
    <cellStyle name="Normal 2 10 7 16" xfId="4964" xr:uid="{00000000-0005-0000-0000-000064130000}"/>
    <cellStyle name="Normal 2 10 7 17" xfId="4965" xr:uid="{00000000-0005-0000-0000-000065130000}"/>
    <cellStyle name="Normal 2 10 7 18" xfId="4966" xr:uid="{00000000-0005-0000-0000-000066130000}"/>
    <cellStyle name="Normal 2 10 7 19" xfId="4967" xr:uid="{00000000-0005-0000-0000-000067130000}"/>
    <cellStyle name="Normal 2 10 7 2" xfId="4968" xr:uid="{00000000-0005-0000-0000-000068130000}"/>
    <cellStyle name="Normal 2 10 7 20" xfId="4969" xr:uid="{00000000-0005-0000-0000-000069130000}"/>
    <cellStyle name="Normal 2 10 7 3" xfId="4970" xr:uid="{00000000-0005-0000-0000-00006A130000}"/>
    <cellStyle name="Normal 2 10 7 4" xfId="4971" xr:uid="{00000000-0005-0000-0000-00006B130000}"/>
    <cellStyle name="Normal 2 10 7 5" xfId="4972" xr:uid="{00000000-0005-0000-0000-00006C130000}"/>
    <cellStyle name="Normal 2 10 7 6" xfId="4973" xr:uid="{00000000-0005-0000-0000-00006D130000}"/>
    <cellStyle name="Normal 2 10 7 7" xfId="4974" xr:uid="{00000000-0005-0000-0000-00006E130000}"/>
    <cellStyle name="Normal 2 10 7 8" xfId="4975" xr:uid="{00000000-0005-0000-0000-00006F130000}"/>
    <cellStyle name="Normal 2 10 7 9" xfId="4976" xr:uid="{00000000-0005-0000-0000-000070130000}"/>
    <cellStyle name="Normal 2 10 8" xfId="4977" xr:uid="{00000000-0005-0000-0000-000071130000}"/>
    <cellStyle name="Normal 2 10 8 10" xfId="4978" xr:uid="{00000000-0005-0000-0000-000072130000}"/>
    <cellStyle name="Normal 2 10 8 11" xfId="4979" xr:uid="{00000000-0005-0000-0000-000073130000}"/>
    <cellStyle name="Normal 2 10 8 12" xfId="4980" xr:uid="{00000000-0005-0000-0000-000074130000}"/>
    <cellStyle name="Normal 2 10 8 13" xfId="4981" xr:uid="{00000000-0005-0000-0000-000075130000}"/>
    <cellStyle name="Normal 2 10 8 14" xfId="4982" xr:uid="{00000000-0005-0000-0000-000076130000}"/>
    <cellStyle name="Normal 2 10 8 15" xfId="4983" xr:uid="{00000000-0005-0000-0000-000077130000}"/>
    <cellStyle name="Normal 2 10 8 16" xfId="4984" xr:uid="{00000000-0005-0000-0000-000078130000}"/>
    <cellStyle name="Normal 2 10 8 17" xfId="4985" xr:uid="{00000000-0005-0000-0000-000079130000}"/>
    <cellStyle name="Normal 2 10 8 18" xfId="4986" xr:uid="{00000000-0005-0000-0000-00007A130000}"/>
    <cellStyle name="Normal 2 10 8 19" xfId="4987" xr:uid="{00000000-0005-0000-0000-00007B130000}"/>
    <cellStyle name="Normal 2 10 8 2" xfId="4988" xr:uid="{00000000-0005-0000-0000-00007C130000}"/>
    <cellStyle name="Normal 2 10 8 20" xfId="4989" xr:uid="{00000000-0005-0000-0000-00007D130000}"/>
    <cellStyle name="Normal 2 10 8 3" xfId="4990" xr:uid="{00000000-0005-0000-0000-00007E130000}"/>
    <cellStyle name="Normal 2 10 8 4" xfId="4991" xr:uid="{00000000-0005-0000-0000-00007F130000}"/>
    <cellStyle name="Normal 2 10 8 5" xfId="4992" xr:uid="{00000000-0005-0000-0000-000080130000}"/>
    <cellStyle name="Normal 2 10 8 6" xfId="4993" xr:uid="{00000000-0005-0000-0000-000081130000}"/>
    <cellStyle name="Normal 2 10 8 7" xfId="4994" xr:uid="{00000000-0005-0000-0000-000082130000}"/>
    <cellStyle name="Normal 2 10 8 8" xfId="4995" xr:uid="{00000000-0005-0000-0000-000083130000}"/>
    <cellStyle name="Normal 2 10 8 9" xfId="4996" xr:uid="{00000000-0005-0000-0000-000084130000}"/>
    <cellStyle name="Normal 2 10 9" xfId="4997" xr:uid="{00000000-0005-0000-0000-000085130000}"/>
    <cellStyle name="Normal 2 10 9 10" xfId="4998" xr:uid="{00000000-0005-0000-0000-000086130000}"/>
    <cellStyle name="Normal 2 10 9 11" xfId="4999" xr:uid="{00000000-0005-0000-0000-000087130000}"/>
    <cellStyle name="Normal 2 10 9 12" xfId="5000" xr:uid="{00000000-0005-0000-0000-000088130000}"/>
    <cellStyle name="Normal 2 10 9 13" xfId="5001" xr:uid="{00000000-0005-0000-0000-000089130000}"/>
    <cellStyle name="Normal 2 10 9 14" xfId="5002" xr:uid="{00000000-0005-0000-0000-00008A130000}"/>
    <cellStyle name="Normal 2 10 9 15" xfId="5003" xr:uid="{00000000-0005-0000-0000-00008B130000}"/>
    <cellStyle name="Normal 2 10 9 16" xfId="5004" xr:uid="{00000000-0005-0000-0000-00008C130000}"/>
    <cellStyle name="Normal 2 10 9 17" xfId="5005" xr:uid="{00000000-0005-0000-0000-00008D130000}"/>
    <cellStyle name="Normal 2 10 9 18" xfId="5006" xr:uid="{00000000-0005-0000-0000-00008E130000}"/>
    <cellStyle name="Normal 2 10 9 19" xfId="5007" xr:uid="{00000000-0005-0000-0000-00008F130000}"/>
    <cellStyle name="Normal 2 10 9 2" xfId="5008" xr:uid="{00000000-0005-0000-0000-000090130000}"/>
    <cellStyle name="Normal 2 10 9 20" xfId="5009" xr:uid="{00000000-0005-0000-0000-000091130000}"/>
    <cellStyle name="Normal 2 10 9 3" xfId="5010" xr:uid="{00000000-0005-0000-0000-000092130000}"/>
    <cellStyle name="Normal 2 10 9 4" xfId="5011" xr:uid="{00000000-0005-0000-0000-000093130000}"/>
    <cellStyle name="Normal 2 10 9 5" xfId="5012" xr:uid="{00000000-0005-0000-0000-000094130000}"/>
    <cellStyle name="Normal 2 10 9 6" xfId="5013" xr:uid="{00000000-0005-0000-0000-000095130000}"/>
    <cellStyle name="Normal 2 10 9 7" xfId="5014" xr:uid="{00000000-0005-0000-0000-000096130000}"/>
    <cellStyle name="Normal 2 10 9 8" xfId="5015" xr:uid="{00000000-0005-0000-0000-000097130000}"/>
    <cellStyle name="Normal 2 10 9 9" xfId="5016" xr:uid="{00000000-0005-0000-0000-000098130000}"/>
    <cellStyle name="Normal 2 11" xfId="5017" xr:uid="{00000000-0005-0000-0000-000099130000}"/>
    <cellStyle name="Normal 2 11 10" xfId="5018" xr:uid="{00000000-0005-0000-0000-00009A130000}"/>
    <cellStyle name="Normal 2 11 10 10" xfId="5019" xr:uid="{00000000-0005-0000-0000-00009B130000}"/>
    <cellStyle name="Normal 2 11 10 11" xfId="5020" xr:uid="{00000000-0005-0000-0000-00009C130000}"/>
    <cellStyle name="Normal 2 11 10 12" xfId="5021" xr:uid="{00000000-0005-0000-0000-00009D130000}"/>
    <cellStyle name="Normal 2 11 10 13" xfId="5022" xr:uid="{00000000-0005-0000-0000-00009E130000}"/>
    <cellStyle name="Normal 2 11 10 14" xfId="5023" xr:uid="{00000000-0005-0000-0000-00009F130000}"/>
    <cellStyle name="Normal 2 11 10 15" xfId="5024" xr:uid="{00000000-0005-0000-0000-0000A0130000}"/>
    <cellStyle name="Normal 2 11 10 16" xfId="5025" xr:uid="{00000000-0005-0000-0000-0000A1130000}"/>
    <cellStyle name="Normal 2 11 10 17" xfId="5026" xr:uid="{00000000-0005-0000-0000-0000A2130000}"/>
    <cellStyle name="Normal 2 11 10 18" xfId="5027" xr:uid="{00000000-0005-0000-0000-0000A3130000}"/>
    <cellStyle name="Normal 2 11 10 19" xfId="5028" xr:uid="{00000000-0005-0000-0000-0000A4130000}"/>
    <cellStyle name="Normal 2 11 10 2" xfId="5029" xr:uid="{00000000-0005-0000-0000-0000A5130000}"/>
    <cellStyle name="Normal 2 11 10 20" xfId="5030" xr:uid="{00000000-0005-0000-0000-0000A6130000}"/>
    <cellStyle name="Normal 2 11 10 3" xfId="5031" xr:uid="{00000000-0005-0000-0000-0000A7130000}"/>
    <cellStyle name="Normal 2 11 10 4" xfId="5032" xr:uid="{00000000-0005-0000-0000-0000A8130000}"/>
    <cellStyle name="Normal 2 11 10 5" xfId="5033" xr:uid="{00000000-0005-0000-0000-0000A9130000}"/>
    <cellStyle name="Normal 2 11 10 6" xfId="5034" xr:uid="{00000000-0005-0000-0000-0000AA130000}"/>
    <cellStyle name="Normal 2 11 10 7" xfId="5035" xr:uid="{00000000-0005-0000-0000-0000AB130000}"/>
    <cellStyle name="Normal 2 11 10 8" xfId="5036" xr:uid="{00000000-0005-0000-0000-0000AC130000}"/>
    <cellStyle name="Normal 2 11 10 9" xfId="5037" xr:uid="{00000000-0005-0000-0000-0000AD130000}"/>
    <cellStyle name="Normal 2 11 11" xfId="5038" xr:uid="{00000000-0005-0000-0000-0000AE130000}"/>
    <cellStyle name="Normal 2 11 11 2" xfId="5039" xr:uid="{00000000-0005-0000-0000-0000AF130000}"/>
    <cellStyle name="Normal 2 11 12" xfId="5040" xr:uid="{00000000-0005-0000-0000-0000B0130000}"/>
    <cellStyle name="Normal 2 11 2" xfId="5041" xr:uid="{00000000-0005-0000-0000-0000B1130000}"/>
    <cellStyle name="Normal 2 11 2 10" xfId="5042" xr:uid="{00000000-0005-0000-0000-0000B2130000}"/>
    <cellStyle name="Normal 2 11 2 11" xfId="5043" xr:uid="{00000000-0005-0000-0000-0000B3130000}"/>
    <cellStyle name="Normal 2 11 2 12" xfId="5044" xr:uid="{00000000-0005-0000-0000-0000B4130000}"/>
    <cellStyle name="Normal 2 11 2 13" xfId="5045" xr:uid="{00000000-0005-0000-0000-0000B5130000}"/>
    <cellStyle name="Normal 2 11 2 14" xfId="5046" xr:uid="{00000000-0005-0000-0000-0000B6130000}"/>
    <cellStyle name="Normal 2 11 2 15" xfId="5047" xr:uid="{00000000-0005-0000-0000-0000B7130000}"/>
    <cellStyle name="Normal 2 11 2 16" xfId="5048" xr:uid="{00000000-0005-0000-0000-0000B8130000}"/>
    <cellStyle name="Normal 2 11 2 17" xfId="5049" xr:uid="{00000000-0005-0000-0000-0000B9130000}"/>
    <cellStyle name="Normal 2 11 2 18" xfId="5050" xr:uid="{00000000-0005-0000-0000-0000BA130000}"/>
    <cellStyle name="Normal 2 11 2 19" xfId="5051" xr:uid="{00000000-0005-0000-0000-0000BB130000}"/>
    <cellStyle name="Normal 2 11 2 2" xfId="5052" xr:uid="{00000000-0005-0000-0000-0000BC130000}"/>
    <cellStyle name="Normal 2 11 2 20" xfId="5053" xr:uid="{00000000-0005-0000-0000-0000BD130000}"/>
    <cellStyle name="Normal 2 11 2 3" xfId="5054" xr:uid="{00000000-0005-0000-0000-0000BE130000}"/>
    <cellStyle name="Normal 2 11 2 4" xfId="5055" xr:uid="{00000000-0005-0000-0000-0000BF130000}"/>
    <cellStyle name="Normal 2 11 2 5" xfId="5056" xr:uid="{00000000-0005-0000-0000-0000C0130000}"/>
    <cellStyle name="Normal 2 11 2 6" xfId="5057" xr:uid="{00000000-0005-0000-0000-0000C1130000}"/>
    <cellStyle name="Normal 2 11 2 7" xfId="5058" xr:uid="{00000000-0005-0000-0000-0000C2130000}"/>
    <cellStyle name="Normal 2 11 2 8" xfId="5059" xr:uid="{00000000-0005-0000-0000-0000C3130000}"/>
    <cellStyle name="Normal 2 11 2 9" xfId="5060" xr:uid="{00000000-0005-0000-0000-0000C4130000}"/>
    <cellStyle name="Normal 2 11 3" xfId="5061" xr:uid="{00000000-0005-0000-0000-0000C5130000}"/>
    <cellStyle name="Normal 2 11 3 10" xfId="5062" xr:uid="{00000000-0005-0000-0000-0000C6130000}"/>
    <cellStyle name="Normal 2 11 3 11" xfId="5063" xr:uid="{00000000-0005-0000-0000-0000C7130000}"/>
    <cellStyle name="Normal 2 11 3 12" xfId="5064" xr:uid="{00000000-0005-0000-0000-0000C8130000}"/>
    <cellStyle name="Normal 2 11 3 13" xfId="5065" xr:uid="{00000000-0005-0000-0000-0000C9130000}"/>
    <cellStyle name="Normal 2 11 3 14" xfId="5066" xr:uid="{00000000-0005-0000-0000-0000CA130000}"/>
    <cellStyle name="Normal 2 11 3 15" xfId="5067" xr:uid="{00000000-0005-0000-0000-0000CB130000}"/>
    <cellStyle name="Normal 2 11 3 16" xfId="5068" xr:uid="{00000000-0005-0000-0000-0000CC130000}"/>
    <cellStyle name="Normal 2 11 3 17" xfId="5069" xr:uid="{00000000-0005-0000-0000-0000CD130000}"/>
    <cellStyle name="Normal 2 11 3 18" xfId="5070" xr:uid="{00000000-0005-0000-0000-0000CE130000}"/>
    <cellStyle name="Normal 2 11 3 19" xfId="5071" xr:uid="{00000000-0005-0000-0000-0000CF130000}"/>
    <cellStyle name="Normal 2 11 3 2" xfId="5072" xr:uid="{00000000-0005-0000-0000-0000D0130000}"/>
    <cellStyle name="Normal 2 11 3 20" xfId="5073" xr:uid="{00000000-0005-0000-0000-0000D1130000}"/>
    <cellStyle name="Normal 2 11 3 3" xfId="5074" xr:uid="{00000000-0005-0000-0000-0000D2130000}"/>
    <cellStyle name="Normal 2 11 3 4" xfId="5075" xr:uid="{00000000-0005-0000-0000-0000D3130000}"/>
    <cellStyle name="Normal 2 11 3 5" xfId="5076" xr:uid="{00000000-0005-0000-0000-0000D4130000}"/>
    <cellStyle name="Normal 2 11 3 6" xfId="5077" xr:uid="{00000000-0005-0000-0000-0000D5130000}"/>
    <cellStyle name="Normal 2 11 3 7" xfId="5078" xr:uid="{00000000-0005-0000-0000-0000D6130000}"/>
    <cellStyle name="Normal 2 11 3 8" xfId="5079" xr:uid="{00000000-0005-0000-0000-0000D7130000}"/>
    <cellStyle name="Normal 2 11 3 9" xfId="5080" xr:uid="{00000000-0005-0000-0000-0000D8130000}"/>
    <cellStyle name="Normal 2 11 4" xfId="5081" xr:uid="{00000000-0005-0000-0000-0000D9130000}"/>
    <cellStyle name="Normal 2 11 4 10" xfId="5082" xr:uid="{00000000-0005-0000-0000-0000DA130000}"/>
    <cellStyle name="Normal 2 11 4 11" xfId="5083" xr:uid="{00000000-0005-0000-0000-0000DB130000}"/>
    <cellStyle name="Normal 2 11 4 12" xfId="5084" xr:uid="{00000000-0005-0000-0000-0000DC130000}"/>
    <cellStyle name="Normal 2 11 4 13" xfId="5085" xr:uid="{00000000-0005-0000-0000-0000DD130000}"/>
    <cellStyle name="Normal 2 11 4 14" xfId="5086" xr:uid="{00000000-0005-0000-0000-0000DE130000}"/>
    <cellStyle name="Normal 2 11 4 15" xfId="5087" xr:uid="{00000000-0005-0000-0000-0000DF130000}"/>
    <cellStyle name="Normal 2 11 4 16" xfId="5088" xr:uid="{00000000-0005-0000-0000-0000E0130000}"/>
    <cellStyle name="Normal 2 11 4 17" xfId="5089" xr:uid="{00000000-0005-0000-0000-0000E1130000}"/>
    <cellStyle name="Normal 2 11 4 18" xfId="5090" xr:uid="{00000000-0005-0000-0000-0000E2130000}"/>
    <cellStyle name="Normal 2 11 4 19" xfId="5091" xr:uid="{00000000-0005-0000-0000-0000E3130000}"/>
    <cellStyle name="Normal 2 11 4 2" xfId="5092" xr:uid="{00000000-0005-0000-0000-0000E4130000}"/>
    <cellStyle name="Normal 2 11 4 20" xfId="5093" xr:uid="{00000000-0005-0000-0000-0000E5130000}"/>
    <cellStyle name="Normal 2 11 4 3" xfId="5094" xr:uid="{00000000-0005-0000-0000-0000E6130000}"/>
    <cellStyle name="Normal 2 11 4 4" xfId="5095" xr:uid="{00000000-0005-0000-0000-0000E7130000}"/>
    <cellStyle name="Normal 2 11 4 5" xfId="5096" xr:uid="{00000000-0005-0000-0000-0000E8130000}"/>
    <cellStyle name="Normal 2 11 4 6" xfId="5097" xr:uid="{00000000-0005-0000-0000-0000E9130000}"/>
    <cellStyle name="Normal 2 11 4 7" xfId="5098" xr:uid="{00000000-0005-0000-0000-0000EA130000}"/>
    <cellStyle name="Normal 2 11 4 8" xfId="5099" xr:uid="{00000000-0005-0000-0000-0000EB130000}"/>
    <cellStyle name="Normal 2 11 4 9" xfId="5100" xr:uid="{00000000-0005-0000-0000-0000EC130000}"/>
    <cellStyle name="Normal 2 11 5" xfId="5101" xr:uid="{00000000-0005-0000-0000-0000ED130000}"/>
    <cellStyle name="Normal 2 11 5 10" xfId="5102" xr:uid="{00000000-0005-0000-0000-0000EE130000}"/>
    <cellStyle name="Normal 2 11 5 11" xfId="5103" xr:uid="{00000000-0005-0000-0000-0000EF130000}"/>
    <cellStyle name="Normal 2 11 5 12" xfId="5104" xr:uid="{00000000-0005-0000-0000-0000F0130000}"/>
    <cellStyle name="Normal 2 11 5 13" xfId="5105" xr:uid="{00000000-0005-0000-0000-0000F1130000}"/>
    <cellStyle name="Normal 2 11 5 14" xfId="5106" xr:uid="{00000000-0005-0000-0000-0000F2130000}"/>
    <cellStyle name="Normal 2 11 5 15" xfId="5107" xr:uid="{00000000-0005-0000-0000-0000F3130000}"/>
    <cellStyle name="Normal 2 11 5 16" xfId="5108" xr:uid="{00000000-0005-0000-0000-0000F4130000}"/>
    <cellStyle name="Normal 2 11 5 17" xfId="5109" xr:uid="{00000000-0005-0000-0000-0000F5130000}"/>
    <cellStyle name="Normal 2 11 5 18" xfId="5110" xr:uid="{00000000-0005-0000-0000-0000F6130000}"/>
    <cellStyle name="Normal 2 11 5 19" xfId="5111" xr:uid="{00000000-0005-0000-0000-0000F7130000}"/>
    <cellStyle name="Normal 2 11 5 2" xfId="5112" xr:uid="{00000000-0005-0000-0000-0000F8130000}"/>
    <cellStyle name="Normal 2 11 5 20" xfId="5113" xr:uid="{00000000-0005-0000-0000-0000F9130000}"/>
    <cellStyle name="Normal 2 11 5 3" xfId="5114" xr:uid="{00000000-0005-0000-0000-0000FA130000}"/>
    <cellStyle name="Normal 2 11 5 4" xfId="5115" xr:uid="{00000000-0005-0000-0000-0000FB130000}"/>
    <cellStyle name="Normal 2 11 5 5" xfId="5116" xr:uid="{00000000-0005-0000-0000-0000FC130000}"/>
    <cellStyle name="Normal 2 11 5 6" xfId="5117" xr:uid="{00000000-0005-0000-0000-0000FD130000}"/>
    <cellStyle name="Normal 2 11 5 7" xfId="5118" xr:uid="{00000000-0005-0000-0000-0000FE130000}"/>
    <cellStyle name="Normal 2 11 5 8" xfId="5119" xr:uid="{00000000-0005-0000-0000-0000FF130000}"/>
    <cellStyle name="Normal 2 11 5 9" xfId="5120" xr:uid="{00000000-0005-0000-0000-000000140000}"/>
    <cellStyle name="Normal 2 11 6" xfId="5121" xr:uid="{00000000-0005-0000-0000-000001140000}"/>
    <cellStyle name="Normal 2 11 6 10" xfId="5122" xr:uid="{00000000-0005-0000-0000-000002140000}"/>
    <cellStyle name="Normal 2 11 6 11" xfId="5123" xr:uid="{00000000-0005-0000-0000-000003140000}"/>
    <cellStyle name="Normal 2 11 6 12" xfId="5124" xr:uid="{00000000-0005-0000-0000-000004140000}"/>
    <cellStyle name="Normal 2 11 6 13" xfId="5125" xr:uid="{00000000-0005-0000-0000-000005140000}"/>
    <cellStyle name="Normal 2 11 6 14" xfId="5126" xr:uid="{00000000-0005-0000-0000-000006140000}"/>
    <cellStyle name="Normal 2 11 6 15" xfId="5127" xr:uid="{00000000-0005-0000-0000-000007140000}"/>
    <cellStyle name="Normal 2 11 6 16" xfId="5128" xr:uid="{00000000-0005-0000-0000-000008140000}"/>
    <cellStyle name="Normal 2 11 6 17" xfId="5129" xr:uid="{00000000-0005-0000-0000-000009140000}"/>
    <cellStyle name="Normal 2 11 6 18" xfId="5130" xr:uid="{00000000-0005-0000-0000-00000A140000}"/>
    <cellStyle name="Normal 2 11 6 19" xfId="5131" xr:uid="{00000000-0005-0000-0000-00000B140000}"/>
    <cellStyle name="Normal 2 11 6 2" xfId="5132" xr:uid="{00000000-0005-0000-0000-00000C140000}"/>
    <cellStyle name="Normal 2 11 6 20" xfId="5133" xr:uid="{00000000-0005-0000-0000-00000D140000}"/>
    <cellStyle name="Normal 2 11 6 3" xfId="5134" xr:uid="{00000000-0005-0000-0000-00000E140000}"/>
    <cellStyle name="Normal 2 11 6 4" xfId="5135" xr:uid="{00000000-0005-0000-0000-00000F140000}"/>
    <cellStyle name="Normal 2 11 6 5" xfId="5136" xr:uid="{00000000-0005-0000-0000-000010140000}"/>
    <cellStyle name="Normal 2 11 6 6" xfId="5137" xr:uid="{00000000-0005-0000-0000-000011140000}"/>
    <cellStyle name="Normal 2 11 6 7" xfId="5138" xr:uid="{00000000-0005-0000-0000-000012140000}"/>
    <cellStyle name="Normal 2 11 6 8" xfId="5139" xr:uid="{00000000-0005-0000-0000-000013140000}"/>
    <cellStyle name="Normal 2 11 6 9" xfId="5140" xr:uid="{00000000-0005-0000-0000-000014140000}"/>
    <cellStyle name="Normal 2 11 7" xfId="5141" xr:uid="{00000000-0005-0000-0000-000015140000}"/>
    <cellStyle name="Normal 2 11 7 10" xfId="5142" xr:uid="{00000000-0005-0000-0000-000016140000}"/>
    <cellStyle name="Normal 2 11 7 11" xfId="5143" xr:uid="{00000000-0005-0000-0000-000017140000}"/>
    <cellStyle name="Normal 2 11 7 12" xfId="5144" xr:uid="{00000000-0005-0000-0000-000018140000}"/>
    <cellStyle name="Normal 2 11 7 13" xfId="5145" xr:uid="{00000000-0005-0000-0000-000019140000}"/>
    <cellStyle name="Normal 2 11 7 14" xfId="5146" xr:uid="{00000000-0005-0000-0000-00001A140000}"/>
    <cellStyle name="Normal 2 11 7 15" xfId="5147" xr:uid="{00000000-0005-0000-0000-00001B140000}"/>
    <cellStyle name="Normal 2 11 7 16" xfId="5148" xr:uid="{00000000-0005-0000-0000-00001C140000}"/>
    <cellStyle name="Normal 2 11 7 17" xfId="5149" xr:uid="{00000000-0005-0000-0000-00001D140000}"/>
    <cellStyle name="Normal 2 11 7 18" xfId="5150" xr:uid="{00000000-0005-0000-0000-00001E140000}"/>
    <cellStyle name="Normal 2 11 7 19" xfId="5151" xr:uid="{00000000-0005-0000-0000-00001F140000}"/>
    <cellStyle name="Normal 2 11 7 2" xfId="5152" xr:uid="{00000000-0005-0000-0000-000020140000}"/>
    <cellStyle name="Normal 2 11 7 20" xfId="5153" xr:uid="{00000000-0005-0000-0000-000021140000}"/>
    <cellStyle name="Normal 2 11 7 3" xfId="5154" xr:uid="{00000000-0005-0000-0000-000022140000}"/>
    <cellStyle name="Normal 2 11 7 4" xfId="5155" xr:uid="{00000000-0005-0000-0000-000023140000}"/>
    <cellStyle name="Normal 2 11 7 5" xfId="5156" xr:uid="{00000000-0005-0000-0000-000024140000}"/>
    <cellStyle name="Normal 2 11 7 6" xfId="5157" xr:uid="{00000000-0005-0000-0000-000025140000}"/>
    <cellStyle name="Normal 2 11 7 7" xfId="5158" xr:uid="{00000000-0005-0000-0000-000026140000}"/>
    <cellStyle name="Normal 2 11 7 8" xfId="5159" xr:uid="{00000000-0005-0000-0000-000027140000}"/>
    <cellStyle name="Normal 2 11 7 9" xfId="5160" xr:uid="{00000000-0005-0000-0000-000028140000}"/>
    <cellStyle name="Normal 2 11 8" xfId="5161" xr:uid="{00000000-0005-0000-0000-000029140000}"/>
    <cellStyle name="Normal 2 11 8 10" xfId="5162" xr:uid="{00000000-0005-0000-0000-00002A140000}"/>
    <cellStyle name="Normal 2 11 8 11" xfId="5163" xr:uid="{00000000-0005-0000-0000-00002B140000}"/>
    <cellStyle name="Normal 2 11 8 12" xfId="5164" xr:uid="{00000000-0005-0000-0000-00002C140000}"/>
    <cellStyle name="Normal 2 11 8 13" xfId="5165" xr:uid="{00000000-0005-0000-0000-00002D140000}"/>
    <cellStyle name="Normal 2 11 8 14" xfId="5166" xr:uid="{00000000-0005-0000-0000-00002E140000}"/>
    <cellStyle name="Normal 2 11 8 15" xfId="5167" xr:uid="{00000000-0005-0000-0000-00002F140000}"/>
    <cellStyle name="Normal 2 11 8 16" xfId="5168" xr:uid="{00000000-0005-0000-0000-000030140000}"/>
    <cellStyle name="Normal 2 11 8 17" xfId="5169" xr:uid="{00000000-0005-0000-0000-000031140000}"/>
    <cellStyle name="Normal 2 11 8 18" xfId="5170" xr:uid="{00000000-0005-0000-0000-000032140000}"/>
    <cellStyle name="Normal 2 11 8 19" xfId="5171" xr:uid="{00000000-0005-0000-0000-000033140000}"/>
    <cellStyle name="Normal 2 11 8 2" xfId="5172" xr:uid="{00000000-0005-0000-0000-000034140000}"/>
    <cellStyle name="Normal 2 11 8 20" xfId="5173" xr:uid="{00000000-0005-0000-0000-000035140000}"/>
    <cellStyle name="Normal 2 11 8 3" xfId="5174" xr:uid="{00000000-0005-0000-0000-000036140000}"/>
    <cellStyle name="Normal 2 11 8 4" xfId="5175" xr:uid="{00000000-0005-0000-0000-000037140000}"/>
    <cellStyle name="Normal 2 11 8 5" xfId="5176" xr:uid="{00000000-0005-0000-0000-000038140000}"/>
    <cellStyle name="Normal 2 11 8 6" xfId="5177" xr:uid="{00000000-0005-0000-0000-000039140000}"/>
    <cellStyle name="Normal 2 11 8 7" xfId="5178" xr:uid="{00000000-0005-0000-0000-00003A140000}"/>
    <cellStyle name="Normal 2 11 8 8" xfId="5179" xr:uid="{00000000-0005-0000-0000-00003B140000}"/>
    <cellStyle name="Normal 2 11 8 9" xfId="5180" xr:uid="{00000000-0005-0000-0000-00003C140000}"/>
    <cellStyle name="Normal 2 11 9" xfId="5181" xr:uid="{00000000-0005-0000-0000-00003D140000}"/>
    <cellStyle name="Normal 2 11 9 10" xfId="5182" xr:uid="{00000000-0005-0000-0000-00003E140000}"/>
    <cellStyle name="Normal 2 11 9 11" xfId="5183" xr:uid="{00000000-0005-0000-0000-00003F140000}"/>
    <cellStyle name="Normal 2 11 9 12" xfId="5184" xr:uid="{00000000-0005-0000-0000-000040140000}"/>
    <cellStyle name="Normal 2 11 9 13" xfId="5185" xr:uid="{00000000-0005-0000-0000-000041140000}"/>
    <cellStyle name="Normal 2 11 9 14" xfId="5186" xr:uid="{00000000-0005-0000-0000-000042140000}"/>
    <cellStyle name="Normal 2 11 9 15" xfId="5187" xr:uid="{00000000-0005-0000-0000-000043140000}"/>
    <cellStyle name="Normal 2 11 9 16" xfId="5188" xr:uid="{00000000-0005-0000-0000-000044140000}"/>
    <cellStyle name="Normal 2 11 9 17" xfId="5189" xr:uid="{00000000-0005-0000-0000-000045140000}"/>
    <cellStyle name="Normal 2 11 9 18" xfId="5190" xr:uid="{00000000-0005-0000-0000-000046140000}"/>
    <cellStyle name="Normal 2 11 9 19" xfId="5191" xr:uid="{00000000-0005-0000-0000-000047140000}"/>
    <cellStyle name="Normal 2 11 9 2" xfId="5192" xr:uid="{00000000-0005-0000-0000-000048140000}"/>
    <cellStyle name="Normal 2 11 9 20" xfId="5193" xr:uid="{00000000-0005-0000-0000-000049140000}"/>
    <cellStyle name="Normal 2 11 9 3" xfId="5194" xr:uid="{00000000-0005-0000-0000-00004A140000}"/>
    <cellStyle name="Normal 2 11 9 4" xfId="5195" xr:uid="{00000000-0005-0000-0000-00004B140000}"/>
    <cellStyle name="Normal 2 11 9 5" xfId="5196" xr:uid="{00000000-0005-0000-0000-00004C140000}"/>
    <cellStyle name="Normal 2 11 9 6" xfId="5197" xr:uid="{00000000-0005-0000-0000-00004D140000}"/>
    <cellStyle name="Normal 2 11 9 7" xfId="5198" xr:uid="{00000000-0005-0000-0000-00004E140000}"/>
    <cellStyle name="Normal 2 11 9 8" xfId="5199" xr:uid="{00000000-0005-0000-0000-00004F140000}"/>
    <cellStyle name="Normal 2 11 9 9" xfId="5200" xr:uid="{00000000-0005-0000-0000-000050140000}"/>
    <cellStyle name="Normal 2 12" xfId="5201" xr:uid="{00000000-0005-0000-0000-000051140000}"/>
    <cellStyle name="Normal 2 12 10" xfId="5202" xr:uid="{00000000-0005-0000-0000-000052140000}"/>
    <cellStyle name="Normal 2 12 10 2" xfId="5203" xr:uid="{00000000-0005-0000-0000-000053140000}"/>
    <cellStyle name="Normal 2 12 11" xfId="5204" xr:uid="{00000000-0005-0000-0000-000054140000}"/>
    <cellStyle name="Normal 2 12 2" xfId="5205" xr:uid="{00000000-0005-0000-0000-000055140000}"/>
    <cellStyle name="Normal 2 12 2 10" xfId="5206" xr:uid="{00000000-0005-0000-0000-000056140000}"/>
    <cellStyle name="Normal 2 12 2 11" xfId="5207" xr:uid="{00000000-0005-0000-0000-000057140000}"/>
    <cellStyle name="Normal 2 12 2 12" xfId="5208" xr:uid="{00000000-0005-0000-0000-000058140000}"/>
    <cellStyle name="Normal 2 12 2 13" xfId="5209" xr:uid="{00000000-0005-0000-0000-000059140000}"/>
    <cellStyle name="Normal 2 12 2 14" xfId="5210" xr:uid="{00000000-0005-0000-0000-00005A140000}"/>
    <cellStyle name="Normal 2 12 2 15" xfId="5211" xr:uid="{00000000-0005-0000-0000-00005B140000}"/>
    <cellStyle name="Normal 2 12 2 16" xfId="5212" xr:uid="{00000000-0005-0000-0000-00005C140000}"/>
    <cellStyle name="Normal 2 12 2 17" xfId="5213" xr:uid="{00000000-0005-0000-0000-00005D140000}"/>
    <cellStyle name="Normal 2 12 2 18" xfId="5214" xr:uid="{00000000-0005-0000-0000-00005E140000}"/>
    <cellStyle name="Normal 2 12 2 19" xfId="5215" xr:uid="{00000000-0005-0000-0000-00005F140000}"/>
    <cellStyle name="Normal 2 12 2 2" xfId="5216" xr:uid="{00000000-0005-0000-0000-000060140000}"/>
    <cellStyle name="Normal 2 12 2 20" xfId="5217" xr:uid="{00000000-0005-0000-0000-000061140000}"/>
    <cellStyle name="Normal 2 12 2 3" xfId="5218" xr:uid="{00000000-0005-0000-0000-000062140000}"/>
    <cellStyle name="Normal 2 12 2 4" xfId="5219" xr:uid="{00000000-0005-0000-0000-000063140000}"/>
    <cellStyle name="Normal 2 12 2 5" xfId="5220" xr:uid="{00000000-0005-0000-0000-000064140000}"/>
    <cellStyle name="Normal 2 12 2 6" xfId="5221" xr:uid="{00000000-0005-0000-0000-000065140000}"/>
    <cellStyle name="Normal 2 12 2 7" xfId="5222" xr:uid="{00000000-0005-0000-0000-000066140000}"/>
    <cellStyle name="Normal 2 12 2 8" xfId="5223" xr:uid="{00000000-0005-0000-0000-000067140000}"/>
    <cellStyle name="Normal 2 12 2 9" xfId="5224" xr:uid="{00000000-0005-0000-0000-000068140000}"/>
    <cellStyle name="Normal 2 12 3" xfId="5225" xr:uid="{00000000-0005-0000-0000-000069140000}"/>
    <cellStyle name="Normal 2 12 3 10" xfId="5226" xr:uid="{00000000-0005-0000-0000-00006A140000}"/>
    <cellStyle name="Normal 2 12 3 11" xfId="5227" xr:uid="{00000000-0005-0000-0000-00006B140000}"/>
    <cellStyle name="Normal 2 12 3 12" xfId="5228" xr:uid="{00000000-0005-0000-0000-00006C140000}"/>
    <cellStyle name="Normal 2 12 3 13" xfId="5229" xr:uid="{00000000-0005-0000-0000-00006D140000}"/>
    <cellStyle name="Normal 2 12 3 14" xfId="5230" xr:uid="{00000000-0005-0000-0000-00006E140000}"/>
    <cellStyle name="Normal 2 12 3 15" xfId="5231" xr:uid="{00000000-0005-0000-0000-00006F140000}"/>
    <cellStyle name="Normal 2 12 3 16" xfId="5232" xr:uid="{00000000-0005-0000-0000-000070140000}"/>
    <cellStyle name="Normal 2 12 3 17" xfId="5233" xr:uid="{00000000-0005-0000-0000-000071140000}"/>
    <cellStyle name="Normal 2 12 3 18" xfId="5234" xr:uid="{00000000-0005-0000-0000-000072140000}"/>
    <cellStyle name="Normal 2 12 3 19" xfId="5235" xr:uid="{00000000-0005-0000-0000-000073140000}"/>
    <cellStyle name="Normal 2 12 3 2" xfId="5236" xr:uid="{00000000-0005-0000-0000-000074140000}"/>
    <cellStyle name="Normal 2 12 3 20" xfId="5237" xr:uid="{00000000-0005-0000-0000-000075140000}"/>
    <cellStyle name="Normal 2 12 3 3" xfId="5238" xr:uid="{00000000-0005-0000-0000-000076140000}"/>
    <cellStyle name="Normal 2 12 3 4" xfId="5239" xr:uid="{00000000-0005-0000-0000-000077140000}"/>
    <cellStyle name="Normal 2 12 3 5" xfId="5240" xr:uid="{00000000-0005-0000-0000-000078140000}"/>
    <cellStyle name="Normal 2 12 3 6" xfId="5241" xr:uid="{00000000-0005-0000-0000-000079140000}"/>
    <cellStyle name="Normal 2 12 3 7" xfId="5242" xr:uid="{00000000-0005-0000-0000-00007A140000}"/>
    <cellStyle name="Normal 2 12 3 8" xfId="5243" xr:uid="{00000000-0005-0000-0000-00007B140000}"/>
    <cellStyle name="Normal 2 12 3 9" xfId="5244" xr:uid="{00000000-0005-0000-0000-00007C140000}"/>
    <cellStyle name="Normal 2 12 4" xfId="5245" xr:uid="{00000000-0005-0000-0000-00007D140000}"/>
    <cellStyle name="Normal 2 12 4 10" xfId="5246" xr:uid="{00000000-0005-0000-0000-00007E140000}"/>
    <cellStyle name="Normal 2 12 4 11" xfId="5247" xr:uid="{00000000-0005-0000-0000-00007F140000}"/>
    <cellStyle name="Normal 2 12 4 12" xfId="5248" xr:uid="{00000000-0005-0000-0000-000080140000}"/>
    <cellStyle name="Normal 2 12 4 13" xfId="5249" xr:uid="{00000000-0005-0000-0000-000081140000}"/>
    <cellStyle name="Normal 2 12 4 14" xfId="5250" xr:uid="{00000000-0005-0000-0000-000082140000}"/>
    <cellStyle name="Normal 2 12 4 15" xfId="5251" xr:uid="{00000000-0005-0000-0000-000083140000}"/>
    <cellStyle name="Normal 2 12 4 16" xfId="5252" xr:uid="{00000000-0005-0000-0000-000084140000}"/>
    <cellStyle name="Normal 2 12 4 17" xfId="5253" xr:uid="{00000000-0005-0000-0000-000085140000}"/>
    <cellStyle name="Normal 2 12 4 18" xfId="5254" xr:uid="{00000000-0005-0000-0000-000086140000}"/>
    <cellStyle name="Normal 2 12 4 19" xfId="5255" xr:uid="{00000000-0005-0000-0000-000087140000}"/>
    <cellStyle name="Normal 2 12 4 2" xfId="5256" xr:uid="{00000000-0005-0000-0000-000088140000}"/>
    <cellStyle name="Normal 2 12 4 20" xfId="5257" xr:uid="{00000000-0005-0000-0000-000089140000}"/>
    <cellStyle name="Normal 2 12 4 3" xfId="5258" xr:uid="{00000000-0005-0000-0000-00008A140000}"/>
    <cellStyle name="Normal 2 12 4 4" xfId="5259" xr:uid="{00000000-0005-0000-0000-00008B140000}"/>
    <cellStyle name="Normal 2 12 4 5" xfId="5260" xr:uid="{00000000-0005-0000-0000-00008C140000}"/>
    <cellStyle name="Normal 2 12 4 6" xfId="5261" xr:uid="{00000000-0005-0000-0000-00008D140000}"/>
    <cellStyle name="Normal 2 12 4 7" xfId="5262" xr:uid="{00000000-0005-0000-0000-00008E140000}"/>
    <cellStyle name="Normal 2 12 4 8" xfId="5263" xr:uid="{00000000-0005-0000-0000-00008F140000}"/>
    <cellStyle name="Normal 2 12 4 9" xfId="5264" xr:uid="{00000000-0005-0000-0000-000090140000}"/>
    <cellStyle name="Normal 2 12 5" xfId="5265" xr:uid="{00000000-0005-0000-0000-000091140000}"/>
    <cellStyle name="Normal 2 12 5 10" xfId="5266" xr:uid="{00000000-0005-0000-0000-000092140000}"/>
    <cellStyle name="Normal 2 12 5 11" xfId="5267" xr:uid="{00000000-0005-0000-0000-000093140000}"/>
    <cellStyle name="Normal 2 12 5 12" xfId="5268" xr:uid="{00000000-0005-0000-0000-000094140000}"/>
    <cellStyle name="Normal 2 12 5 13" xfId="5269" xr:uid="{00000000-0005-0000-0000-000095140000}"/>
    <cellStyle name="Normal 2 12 5 14" xfId="5270" xr:uid="{00000000-0005-0000-0000-000096140000}"/>
    <cellStyle name="Normal 2 12 5 15" xfId="5271" xr:uid="{00000000-0005-0000-0000-000097140000}"/>
    <cellStyle name="Normal 2 12 5 16" xfId="5272" xr:uid="{00000000-0005-0000-0000-000098140000}"/>
    <cellStyle name="Normal 2 12 5 17" xfId="5273" xr:uid="{00000000-0005-0000-0000-000099140000}"/>
    <cellStyle name="Normal 2 12 5 18" xfId="5274" xr:uid="{00000000-0005-0000-0000-00009A140000}"/>
    <cellStyle name="Normal 2 12 5 19" xfId="5275" xr:uid="{00000000-0005-0000-0000-00009B140000}"/>
    <cellStyle name="Normal 2 12 5 2" xfId="5276" xr:uid="{00000000-0005-0000-0000-00009C140000}"/>
    <cellStyle name="Normal 2 12 5 2 10" xfId="5277" xr:uid="{00000000-0005-0000-0000-00009D140000}"/>
    <cellStyle name="Normal 2 12 5 2 11" xfId="5278" xr:uid="{00000000-0005-0000-0000-00009E140000}"/>
    <cellStyle name="Normal 2 12 5 2 12" xfId="5279" xr:uid="{00000000-0005-0000-0000-00009F140000}"/>
    <cellStyle name="Normal 2 12 5 2 13" xfId="5280" xr:uid="{00000000-0005-0000-0000-0000A0140000}"/>
    <cellStyle name="Normal 2 12 5 2 14" xfId="5281" xr:uid="{00000000-0005-0000-0000-0000A1140000}"/>
    <cellStyle name="Normal 2 12 5 2 15" xfId="5282" xr:uid="{00000000-0005-0000-0000-0000A2140000}"/>
    <cellStyle name="Normal 2 12 5 2 16" xfId="5283" xr:uid="{00000000-0005-0000-0000-0000A3140000}"/>
    <cellStyle name="Normal 2 12 5 2 17" xfId="5284" xr:uid="{00000000-0005-0000-0000-0000A4140000}"/>
    <cellStyle name="Normal 2 12 5 2 18" xfId="5285" xr:uid="{00000000-0005-0000-0000-0000A5140000}"/>
    <cellStyle name="Normal 2 12 5 2 19" xfId="5286" xr:uid="{00000000-0005-0000-0000-0000A6140000}"/>
    <cellStyle name="Normal 2 12 5 2 2" xfId="5287" xr:uid="{00000000-0005-0000-0000-0000A7140000}"/>
    <cellStyle name="Normal 2 12 5 2 2 10" xfId="5288" xr:uid="{00000000-0005-0000-0000-0000A8140000}"/>
    <cellStyle name="Normal 2 12 5 2 2 11" xfId="5289" xr:uid="{00000000-0005-0000-0000-0000A9140000}"/>
    <cellStyle name="Normal 2 12 5 2 2 12" xfId="5290" xr:uid="{00000000-0005-0000-0000-0000AA140000}"/>
    <cellStyle name="Normal 2 12 5 2 2 13" xfId="5291" xr:uid="{00000000-0005-0000-0000-0000AB140000}"/>
    <cellStyle name="Normal 2 12 5 2 2 14" xfId="5292" xr:uid="{00000000-0005-0000-0000-0000AC140000}"/>
    <cellStyle name="Normal 2 12 5 2 2 15" xfId="5293" xr:uid="{00000000-0005-0000-0000-0000AD140000}"/>
    <cellStyle name="Normal 2 12 5 2 2 16" xfId="5294" xr:uid="{00000000-0005-0000-0000-0000AE140000}"/>
    <cellStyle name="Normal 2 12 5 2 2 17" xfId="5295" xr:uid="{00000000-0005-0000-0000-0000AF140000}"/>
    <cellStyle name="Normal 2 12 5 2 2 18" xfId="5296" xr:uid="{00000000-0005-0000-0000-0000B0140000}"/>
    <cellStyle name="Normal 2 12 5 2 2 19" xfId="5297" xr:uid="{00000000-0005-0000-0000-0000B1140000}"/>
    <cellStyle name="Normal 2 12 5 2 2 2" xfId="5298" xr:uid="{00000000-0005-0000-0000-0000B2140000}"/>
    <cellStyle name="Normal 2 12 5 2 2 2 10" xfId="5299" xr:uid="{00000000-0005-0000-0000-0000B3140000}"/>
    <cellStyle name="Normal 2 12 5 2 2 2 11" xfId="5300" xr:uid="{00000000-0005-0000-0000-0000B4140000}"/>
    <cellStyle name="Normal 2 12 5 2 2 2 12" xfId="5301" xr:uid="{00000000-0005-0000-0000-0000B5140000}"/>
    <cellStyle name="Normal 2 12 5 2 2 2 13" xfId="5302" xr:uid="{00000000-0005-0000-0000-0000B6140000}"/>
    <cellStyle name="Normal 2 12 5 2 2 2 14" xfId="5303" xr:uid="{00000000-0005-0000-0000-0000B7140000}"/>
    <cellStyle name="Normal 2 12 5 2 2 2 15" xfId="5304" xr:uid="{00000000-0005-0000-0000-0000B8140000}"/>
    <cellStyle name="Normal 2 12 5 2 2 2 16" xfId="5305" xr:uid="{00000000-0005-0000-0000-0000B9140000}"/>
    <cellStyle name="Normal 2 12 5 2 2 2 17" xfId="5306" xr:uid="{00000000-0005-0000-0000-0000BA140000}"/>
    <cellStyle name="Normal 2 12 5 2 2 2 18" xfId="5307" xr:uid="{00000000-0005-0000-0000-0000BB140000}"/>
    <cellStyle name="Normal 2 12 5 2 2 2 19" xfId="5308" xr:uid="{00000000-0005-0000-0000-0000BC140000}"/>
    <cellStyle name="Normal 2 12 5 2 2 2 2" xfId="5309" xr:uid="{00000000-0005-0000-0000-0000BD140000}"/>
    <cellStyle name="Normal 2 12 5 2 2 2 2 10" xfId="5310" xr:uid="{00000000-0005-0000-0000-0000BE140000}"/>
    <cellStyle name="Normal 2 12 5 2 2 2 2 11" xfId="5311" xr:uid="{00000000-0005-0000-0000-0000BF140000}"/>
    <cellStyle name="Normal 2 12 5 2 2 2 2 12" xfId="5312" xr:uid="{00000000-0005-0000-0000-0000C0140000}"/>
    <cellStyle name="Normal 2 12 5 2 2 2 2 13" xfId="5313" xr:uid="{00000000-0005-0000-0000-0000C1140000}"/>
    <cellStyle name="Normal 2 12 5 2 2 2 2 14" xfId="5314" xr:uid="{00000000-0005-0000-0000-0000C2140000}"/>
    <cellStyle name="Normal 2 12 5 2 2 2 2 15" xfId="5315" xr:uid="{00000000-0005-0000-0000-0000C3140000}"/>
    <cellStyle name="Normal 2 12 5 2 2 2 2 16" xfId="5316" xr:uid="{00000000-0005-0000-0000-0000C4140000}"/>
    <cellStyle name="Normal 2 12 5 2 2 2 2 17" xfId="5317" xr:uid="{00000000-0005-0000-0000-0000C5140000}"/>
    <cellStyle name="Normal 2 12 5 2 2 2 2 18" xfId="5318" xr:uid="{00000000-0005-0000-0000-0000C6140000}"/>
    <cellStyle name="Normal 2 12 5 2 2 2 2 2" xfId="5319" xr:uid="{00000000-0005-0000-0000-0000C7140000}"/>
    <cellStyle name="Normal 2 12 5 2 2 2 2 3" xfId="5320" xr:uid="{00000000-0005-0000-0000-0000C8140000}"/>
    <cellStyle name="Normal 2 12 5 2 2 2 2 4" xfId="5321" xr:uid="{00000000-0005-0000-0000-0000C9140000}"/>
    <cellStyle name="Normal 2 12 5 2 2 2 2 5" xfId="5322" xr:uid="{00000000-0005-0000-0000-0000CA140000}"/>
    <cellStyle name="Normal 2 12 5 2 2 2 2 6" xfId="5323" xr:uid="{00000000-0005-0000-0000-0000CB140000}"/>
    <cellStyle name="Normal 2 12 5 2 2 2 2 7" xfId="5324" xr:uid="{00000000-0005-0000-0000-0000CC140000}"/>
    <cellStyle name="Normal 2 12 5 2 2 2 2 8" xfId="5325" xr:uid="{00000000-0005-0000-0000-0000CD140000}"/>
    <cellStyle name="Normal 2 12 5 2 2 2 2 9" xfId="5326" xr:uid="{00000000-0005-0000-0000-0000CE140000}"/>
    <cellStyle name="Normal 2 12 5 2 2 2 3" xfId="5327" xr:uid="{00000000-0005-0000-0000-0000CF140000}"/>
    <cellStyle name="Normal 2 12 5 2 2 2 4" xfId="5328" xr:uid="{00000000-0005-0000-0000-0000D0140000}"/>
    <cellStyle name="Normal 2 12 5 2 2 2 5" xfId="5329" xr:uid="{00000000-0005-0000-0000-0000D1140000}"/>
    <cellStyle name="Normal 2 12 5 2 2 2 6" xfId="5330" xr:uid="{00000000-0005-0000-0000-0000D2140000}"/>
    <cellStyle name="Normal 2 12 5 2 2 2 7" xfId="5331" xr:uid="{00000000-0005-0000-0000-0000D3140000}"/>
    <cellStyle name="Normal 2 12 5 2 2 2 8" xfId="5332" xr:uid="{00000000-0005-0000-0000-0000D4140000}"/>
    <cellStyle name="Normal 2 12 5 2 2 2 9" xfId="5333" xr:uid="{00000000-0005-0000-0000-0000D5140000}"/>
    <cellStyle name="Normal 2 12 5 2 2 20" xfId="5334" xr:uid="{00000000-0005-0000-0000-0000D6140000}"/>
    <cellStyle name="Normal 2 12 5 2 2 21" xfId="5335" xr:uid="{00000000-0005-0000-0000-0000D7140000}"/>
    <cellStyle name="Normal 2 12 5 2 2 3" xfId="5336" xr:uid="{00000000-0005-0000-0000-0000D8140000}"/>
    <cellStyle name="Normal 2 12 5 2 2 4" xfId="5337" xr:uid="{00000000-0005-0000-0000-0000D9140000}"/>
    <cellStyle name="Normal 2 12 5 2 2 5" xfId="5338" xr:uid="{00000000-0005-0000-0000-0000DA140000}"/>
    <cellStyle name="Normal 2 12 5 2 2 6" xfId="5339" xr:uid="{00000000-0005-0000-0000-0000DB140000}"/>
    <cellStyle name="Normal 2 12 5 2 2 7" xfId="5340" xr:uid="{00000000-0005-0000-0000-0000DC140000}"/>
    <cellStyle name="Normal 2 12 5 2 2 8" xfId="5341" xr:uid="{00000000-0005-0000-0000-0000DD140000}"/>
    <cellStyle name="Normal 2 12 5 2 2 9" xfId="5342" xr:uid="{00000000-0005-0000-0000-0000DE140000}"/>
    <cellStyle name="Normal 2 12 5 2 20" xfId="5343" xr:uid="{00000000-0005-0000-0000-0000DF140000}"/>
    <cellStyle name="Normal 2 12 5 2 21" xfId="5344" xr:uid="{00000000-0005-0000-0000-0000E0140000}"/>
    <cellStyle name="Normal 2 12 5 2 3" xfId="5345" xr:uid="{00000000-0005-0000-0000-0000E1140000}"/>
    <cellStyle name="Normal 2 12 5 2 4" xfId="5346" xr:uid="{00000000-0005-0000-0000-0000E2140000}"/>
    <cellStyle name="Normal 2 12 5 2 5" xfId="5347" xr:uid="{00000000-0005-0000-0000-0000E3140000}"/>
    <cellStyle name="Normal 2 12 5 2 6" xfId="5348" xr:uid="{00000000-0005-0000-0000-0000E4140000}"/>
    <cellStyle name="Normal 2 12 5 2 7" xfId="5349" xr:uid="{00000000-0005-0000-0000-0000E5140000}"/>
    <cellStyle name="Normal 2 12 5 2 8" xfId="5350" xr:uid="{00000000-0005-0000-0000-0000E6140000}"/>
    <cellStyle name="Normal 2 12 5 2 9" xfId="5351" xr:uid="{00000000-0005-0000-0000-0000E7140000}"/>
    <cellStyle name="Normal 2 12 5 2_212101_9A-ACC-Exp Sep 2009" xfId="5352" xr:uid="{00000000-0005-0000-0000-0000E8140000}"/>
    <cellStyle name="Normal 2 12 5 20" xfId="5353" xr:uid="{00000000-0005-0000-0000-0000E9140000}"/>
    <cellStyle name="Normal 2 12 5 21" xfId="5354" xr:uid="{00000000-0005-0000-0000-0000EA140000}"/>
    <cellStyle name="Normal 2 12 5 3" xfId="5355" xr:uid="{00000000-0005-0000-0000-0000EB140000}"/>
    <cellStyle name="Normal 2 12 5 4" xfId="5356" xr:uid="{00000000-0005-0000-0000-0000EC140000}"/>
    <cellStyle name="Normal 2 12 5 5" xfId="5357" xr:uid="{00000000-0005-0000-0000-0000ED140000}"/>
    <cellStyle name="Normal 2 12 5 6" xfId="5358" xr:uid="{00000000-0005-0000-0000-0000EE140000}"/>
    <cellStyle name="Normal 2 12 5 7" xfId="5359" xr:uid="{00000000-0005-0000-0000-0000EF140000}"/>
    <cellStyle name="Normal 2 12 5 8" xfId="5360" xr:uid="{00000000-0005-0000-0000-0000F0140000}"/>
    <cellStyle name="Normal 2 12 5 9" xfId="5361" xr:uid="{00000000-0005-0000-0000-0000F1140000}"/>
    <cellStyle name="Normal 2 12 5_212101_9A-ACC-Exp Sep 2009" xfId="5362" xr:uid="{00000000-0005-0000-0000-0000F2140000}"/>
    <cellStyle name="Normal 2 12 6" xfId="5363" xr:uid="{00000000-0005-0000-0000-0000F3140000}"/>
    <cellStyle name="Normal 2 12 6 10" xfId="5364" xr:uid="{00000000-0005-0000-0000-0000F4140000}"/>
    <cellStyle name="Normal 2 12 6 11" xfId="5365" xr:uid="{00000000-0005-0000-0000-0000F5140000}"/>
    <cellStyle name="Normal 2 12 6 12" xfId="5366" xr:uid="{00000000-0005-0000-0000-0000F6140000}"/>
    <cellStyle name="Normal 2 12 6 13" xfId="5367" xr:uid="{00000000-0005-0000-0000-0000F7140000}"/>
    <cellStyle name="Normal 2 12 6 14" xfId="5368" xr:uid="{00000000-0005-0000-0000-0000F8140000}"/>
    <cellStyle name="Normal 2 12 6 15" xfId="5369" xr:uid="{00000000-0005-0000-0000-0000F9140000}"/>
    <cellStyle name="Normal 2 12 6 16" xfId="5370" xr:uid="{00000000-0005-0000-0000-0000FA140000}"/>
    <cellStyle name="Normal 2 12 6 17" xfId="5371" xr:uid="{00000000-0005-0000-0000-0000FB140000}"/>
    <cellStyle name="Normal 2 12 6 18" xfId="5372" xr:uid="{00000000-0005-0000-0000-0000FC140000}"/>
    <cellStyle name="Normal 2 12 6 19" xfId="5373" xr:uid="{00000000-0005-0000-0000-0000FD140000}"/>
    <cellStyle name="Normal 2 12 6 2" xfId="5374" xr:uid="{00000000-0005-0000-0000-0000FE140000}"/>
    <cellStyle name="Normal 2 12 6 20" xfId="5375" xr:uid="{00000000-0005-0000-0000-0000FF140000}"/>
    <cellStyle name="Normal 2 12 6 3" xfId="5376" xr:uid="{00000000-0005-0000-0000-000000150000}"/>
    <cellStyle name="Normal 2 12 6 4" xfId="5377" xr:uid="{00000000-0005-0000-0000-000001150000}"/>
    <cellStyle name="Normal 2 12 6 5" xfId="5378" xr:uid="{00000000-0005-0000-0000-000002150000}"/>
    <cellStyle name="Normal 2 12 6 6" xfId="5379" xr:uid="{00000000-0005-0000-0000-000003150000}"/>
    <cellStyle name="Normal 2 12 6 7" xfId="5380" xr:uid="{00000000-0005-0000-0000-000004150000}"/>
    <cellStyle name="Normal 2 12 6 8" xfId="5381" xr:uid="{00000000-0005-0000-0000-000005150000}"/>
    <cellStyle name="Normal 2 12 6 9" xfId="5382" xr:uid="{00000000-0005-0000-0000-000006150000}"/>
    <cellStyle name="Normal 2 12 7" xfId="5383" xr:uid="{00000000-0005-0000-0000-000007150000}"/>
    <cellStyle name="Normal 2 12 7 10" xfId="5384" xr:uid="{00000000-0005-0000-0000-000008150000}"/>
    <cellStyle name="Normal 2 12 7 11" xfId="5385" xr:uid="{00000000-0005-0000-0000-000009150000}"/>
    <cellStyle name="Normal 2 12 7 12" xfId="5386" xr:uid="{00000000-0005-0000-0000-00000A150000}"/>
    <cellStyle name="Normal 2 12 7 13" xfId="5387" xr:uid="{00000000-0005-0000-0000-00000B150000}"/>
    <cellStyle name="Normal 2 12 7 14" xfId="5388" xr:uid="{00000000-0005-0000-0000-00000C150000}"/>
    <cellStyle name="Normal 2 12 7 15" xfId="5389" xr:uid="{00000000-0005-0000-0000-00000D150000}"/>
    <cellStyle name="Normal 2 12 7 16" xfId="5390" xr:uid="{00000000-0005-0000-0000-00000E150000}"/>
    <cellStyle name="Normal 2 12 7 17" xfId="5391" xr:uid="{00000000-0005-0000-0000-00000F150000}"/>
    <cellStyle name="Normal 2 12 7 18" xfId="5392" xr:uid="{00000000-0005-0000-0000-000010150000}"/>
    <cellStyle name="Normal 2 12 7 19" xfId="5393" xr:uid="{00000000-0005-0000-0000-000011150000}"/>
    <cellStyle name="Normal 2 12 7 2" xfId="5394" xr:uid="{00000000-0005-0000-0000-000012150000}"/>
    <cellStyle name="Normal 2 12 7 20" xfId="5395" xr:uid="{00000000-0005-0000-0000-000013150000}"/>
    <cellStyle name="Normal 2 12 7 3" xfId="5396" xr:uid="{00000000-0005-0000-0000-000014150000}"/>
    <cellStyle name="Normal 2 12 7 4" xfId="5397" xr:uid="{00000000-0005-0000-0000-000015150000}"/>
    <cellStyle name="Normal 2 12 7 5" xfId="5398" xr:uid="{00000000-0005-0000-0000-000016150000}"/>
    <cellStyle name="Normal 2 12 7 6" xfId="5399" xr:uid="{00000000-0005-0000-0000-000017150000}"/>
    <cellStyle name="Normal 2 12 7 7" xfId="5400" xr:uid="{00000000-0005-0000-0000-000018150000}"/>
    <cellStyle name="Normal 2 12 7 8" xfId="5401" xr:uid="{00000000-0005-0000-0000-000019150000}"/>
    <cellStyle name="Normal 2 12 7 9" xfId="5402" xr:uid="{00000000-0005-0000-0000-00001A150000}"/>
    <cellStyle name="Normal 2 12 8" xfId="5403" xr:uid="{00000000-0005-0000-0000-00001B150000}"/>
    <cellStyle name="Normal 2 12 8 10" xfId="5404" xr:uid="{00000000-0005-0000-0000-00001C150000}"/>
    <cellStyle name="Normal 2 12 8 11" xfId="5405" xr:uid="{00000000-0005-0000-0000-00001D150000}"/>
    <cellStyle name="Normal 2 12 8 12" xfId="5406" xr:uid="{00000000-0005-0000-0000-00001E150000}"/>
    <cellStyle name="Normal 2 12 8 13" xfId="5407" xr:uid="{00000000-0005-0000-0000-00001F150000}"/>
    <cellStyle name="Normal 2 12 8 14" xfId="5408" xr:uid="{00000000-0005-0000-0000-000020150000}"/>
    <cellStyle name="Normal 2 12 8 15" xfId="5409" xr:uid="{00000000-0005-0000-0000-000021150000}"/>
    <cellStyle name="Normal 2 12 8 16" xfId="5410" xr:uid="{00000000-0005-0000-0000-000022150000}"/>
    <cellStyle name="Normal 2 12 8 17" xfId="5411" xr:uid="{00000000-0005-0000-0000-000023150000}"/>
    <cellStyle name="Normal 2 12 8 18" xfId="5412" xr:uid="{00000000-0005-0000-0000-000024150000}"/>
    <cellStyle name="Normal 2 12 8 19" xfId="5413" xr:uid="{00000000-0005-0000-0000-000025150000}"/>
    <cellStyle name="Normal 2 12 8 2" xfId="5414" xr:uid="{00000000-0005-0000-0000-000026150000}"/>
    <cellStyle name="Normal 2 12 8 20" xfId="5415" xr:uid="{00000000-0005-0000-0000-000027150000}"/>
    <cellStyle name="Normal 2 12 8 3" xfId="5416" xr:uid="{00000000-0005-0000-0000-000028150000}"/>
    <cellStyle name="Normal 2 12 8 4" xfId="5417" xr:uid="{00000000-0005-0000-0000-000029150000}"/>
    <cellStyle name="Normal 2 12 8 5" xfId="5418" xr:uid="{00000000-0005-0000-0000-00002A150000}"/>
    <cellStyle name="Normal 2 12 8 6" xfId="5419" xr:uid="{00000000-0005-0000-0000-00002B150000}"/>
    <cellStyle name="Normal 2 12 8 7" xfId="5420" xr:uid="{00000000-0005-0000-0000-00002C150000}"/>
    <cellStyle name="Normal 2 12 8 8" xfId="5421" xr:uid="{00000000-0005-0000-0000-00002D150000}"/>
    <cellStyle name="Normal 2 12 8 9" xfId="5422" xr:uid="{00000000-0005-0000-0000-00002E150000}"/>
    <cellStyle name="Normal 2 12 9" xfId="5423" xr:uid="{00000000-0005-0000-0000-00002F150000}"/>
    <cellStyle name="Normal 2 12 9 2" xfId="5424" xr:uid="{00000000-0005-0000-0000-000030150000}"/>
    <cellStyle name="Normal 2 13" xfId="5425" xr:uid="{00000000-0005-0000-0000-000031150000}"/>
    <cellStyle name="Normal 2 13 2" xfId="5426" xr:uid="{00000000-0005-0000-0000-000032150000}"/>
    <cellStyle name="Normal 2 13 2 2" xfId="5427" xr:uid="{00000000-0005-0000-0000-000033150000}"/>
    <cellStyle name="Normal 2 13 3" xfId="5428" xr:uid="{00000000-0005-0000-0000-000034150000}"/>
    <cellStyle name="Normal 2 14" xfId="5429" xr:uid="{00000000-0005-0000-0000-000035150000}"/>
    <cellStyle name="Normal 2 14 2" xfId="5430" xr:uid="{00000000-0005-0000-0000-000036150000}"/>
    <cellStyle name="Normal 2 14 2 2" xfId="5431" xr:uid="{00000000-0005-0000-0000-000037150000}"/>
    <cellStyle name="Normal 2 14 3" xfId="5432" xr:uid="{00000000-0005-0000-0000-000038150000}"/>
    <cellStyle name="Normal 2 15" xfId="5433" xr:uid="{00000000-0005-0000-0000-000039150000}"/>
    <cellStyle name="Normal 2 15 2" xfId="5434" xr:uid="{00000000-0005-0000-0000-00003A150000}"/>
    <cellStyle name="Normal 2 15 2 2" xfId="5435" xr:uid="{00000000-0005-0000-0000-00003B150000}"/>
    <cellStyle name="Normal 2 15 3" xfId="5436" xr:uid="{00000000-0005-0000-0000-00003C150000}"/>
    <cellStyle name="Normal 2 16" xfId="5437" xr:uid="{00000000-0005-0000-0000-00003D150000}"/>
    <cellStyle name="Normal 2 16 2" xfId="5438" xr:uid="{00000000-0005-0000-0000-00003E150000}"/>
    <cellStyle name="Normal 2 16 2 2" xfId="5439" xr:uid="{00000000-0005-0000-0000-00003F150000}"/>
    <cellStyle name="Normal 2 16 3" xfId="5440" xr:uid="{00000000-0005-0000-0000-000040150000}"/>
    <cellStyle name="Normal 2 17" xfId="5441" xr:uid="{00000000-0005-0000-0000-000041150000}"/>
    <cellStyle name="Normal 2 17 2" xfId="5442" xr:uid="{00000000-0005-0000-0000-000042150000}"/>
    <cellStyle name="Normal 2 17 2 2" xfId="5443" xr:uid="{00000000-0005-0000-0000-000043150000}"/>
    <cellStyle name="Normal 2 17 3" xfId="5444" xr:uid="{00000000-0005-0000-0000-000044150000}"/>
    <cellStyle name="Normal 2 18" xfId="5445" xr:uid="{00000000-0005-0000-0000-000045150000}"/>
    <cellStyle name="Normal 2 18 2" xfId="5446" xr:uid="{00000000-0005-0000-0000-000046150000}"/>
    <cellStyle name="Normal 2 18 2 2" xfId="5447" xr:uid="{00000000-0005-0000-0000-000047150000}"/>
    <cellStyle name="Normal 2 18 3" xfId="5448" xr:uid="{00000000-0005-0000-0000-000048150000}"/>
    <cellStyle name="Normal 2 18 4" xfId="5449" xr:uid="{00000000-0005-0000-0000-000049150000}"/>
    <cellStyle name="Normal 2 19" xfId="5450" xr:uid="{00000000-0005-0000-0000-00004A150000}"/>
    <cellStyle name="Normal 2 19 2" xfId="5451" xr:uid="{00000000-0005-0000-0000-00004B150000}"/>
    <cellStyle name="Normal 2 19 2 2" xfId="5452" xr:uid="{00000000-0005-0000-0000-00004C150000}"/>
    <cellStyle name="Normal 2 19 3" xfId="5453" xr:uid="{00000000-0005-0000-0000-00004D150000}"/>
    <cellStyle name="Normal 2 2" xfId="5454" xr:uid="{00000000-0005-0000-0000-00004E150000}"/>
    <cellStyle name="Normal 2 2 10" xfId="5455" xr:uid="{00000000-0005-0000-0000-00004F150000}"/>
    <cellStyle name="Normal 2 2 10 10" xfId="5456" xr:uid="{00000000-0005-0000-0000-000050150000}"/>
    <cellStyle name="Normal 2 2 10 11" xfId="5457" xr:uid="{00000000-0005-0000-0000-000051150000}"/>
    <cellStyle name="Normal 2 2 10 12" xfId="5458" xr:uid="{00000000-0005-0000-0000-000052150000}"/>
    <cellStyle name="Normal 2 2 10 13" xfId="5459" xr:uid="{00000000-0005-0000-0000-000053150000}"/>
    <cellStyle name="Normal 2 2 10 14" xfId="5460" xr:uid="{00000000-0005-0000-0000-000054150000}"/>
    <cellStyle name="Normal 2 2 10 15" xfId="5461" xr:uid="{00000000-0005-0000-0000-000055150000}"/>
    <cellStyle name="Normal 2 2 10 16" xfId="5462" xr:uid="{00000000-0005-0000-0000-000056150000}"/>
    <cellStyle name="Normal 2 2 10 17" xfId="5463" xr:uid="{00000000-0005-0000-0000-000057150000}"/>
    <cellStyle name="Normal 2 2 10 18" xfId="5464" xr:uid="{00000000-0005-0000-0000-000058150000}"/>
    <cellStyle name="Normal 2 2 10 19" xfId="5465" xr:uid="{00000000-0005-0000-0000-000059150000}"/>
    <cellStyle name="Normal 2 2 10 2" xfId="5466" xr:uid="{00000000-0005-0000-0000-00005A150000}"/>
    <cellStyle name="Normal 2 2 10 20" xfId="5467" xr:uid="{00000000-0005-0000-0000-00005B150000}"/>
    <cellStyle name="Normal 2 2 10 3" xfId="5468" xr:uid="{00000000-0005-0000-0000-00005C150000}"/>
    <cellStyle name="Normal 2 2 10 3 2" xfId="5469" xr:uid="{00000000-0005-0000-0000-00005D150000}"/>
    <cellStyle name="Normal 2 2 10 4" xfId="5470" xr:uid="{00000000-0005-0000-0000-00005E150000}"/>
    <cellStyle name="Normal 2 2 10 5" xfId="5471" xr:uid="{00000000-0005-0000-0000-00005F150000}"/>
    <cellStyle name="Normal 2 2 10 6" xfId="5472" xr:uid="{00000000-0005-0000-0000-000060150000}"/>
    <cellStyle name="Normal 2 2 10 7" xfId="5473" xr:uid="{00000000-0005-0000-0000-000061150000}"/>
    <cellStyle name="Normal 2 2 10 8" xfId="5474" xr:uid="{00000000-0005-0000-0000-000062150000}"/>
    <cellStyle name="Normal 2 2 10 9" xfId="5475" xr:uid="{00000000-0005-0000-0000-000063150000}"/>
    <cellStyle name="Normal 2 2 11" xfId="5476" xr:uid="{00000000-0005-0000-0000-000064150000}"/>
    <cellStyle name="Normal 2 2 11 10" xfId="5477" xr:uid="{00000000-0005-0000-0000-000065150000}"/>
    <cellStyle name="Normal 2 2 11 11" xfId="5478" xr:uid="{00000000-0005-0000-0000-000066150000}"/>
    <cellStyle name="Normal 2 2 11 12" xfId="5479" xr:uid="{00000000-0005-0000-0000-000067150000}"/>
    <cellStyle name="Normal 2 2 11 13" xfId="5480" xr:uid="{00000000-0005-0000-0000-000068150000}"/>
    <cellStyle name="Normal 2 2 11 14" xfId="5481" xr:uid="{00000000-0005-0000-0000-000069150000}"/>
    <cellStyle name="Normal 2 2 11 15" xfId="5482" xr:uid="{00000000-0005-0000-0000-00006A150000}"/>
    <cellStyle name="Normal 2 2 11 16" xfId="5483" xr:uid="{00000000-0005-0000-0000-00006B150000}"/>
    <cellStyle name="Normal 2 2 11 17" xfId="5484" xr:uid="{00000000-0005-0000-0000-00006C150000}"/>
    <cellStyle name="Normal 2 2 11 18" xfId="5485" xr:uid="{00000000-0005-0000-0000-00006D150000}"/>
    <cellStyle name="Normal 2 2 11 19" xfId="5486" xr:uid="{00000000-0005-0000-0000-00006E150000}"/>
    <cellStyle name="Normal 2 2 11 2" xfId="5487" xr:uid="{00000000-0005-0000-0000-00006F150000}"/>
    <cellStyle name="Normal 2 2 11 20" xfId="5488" xr:uid="{00000000-0005-0000-0000-000070150000}"/>
    <cellStyle name="Normal 2 2 11 3" xfId="5489" xr:uid="{00000000-0005-0000-0000-000071150000}"/>
    <cellStyle name="Normal 2 2 11 4" xfId="5490" xr:uid="{00000000-0005-0000-0000-000072150000}"/>
    <cellStyle name="Normal 2 2 11 5" xfId="5491" xr:uid="{00000000-0005-0000-0000-000073150000}"/>
    <cellStyle name="Normal 2 2 11 6" xfId="5492" xr:uid="{00000000-0005-0000-0000-000074150000}"/>
    <cellStyle name="Normal 2 2 11 7" xfId="5493" xr:uid="{00000000-0005-0000-0000-000075150000}"/>
    <cellStyle name="Normal 2 2 11 8" xfId="5494" xr:uid="{00000000-0005-0000-0000-000076150000}"/>
    <cellStyle name="Normal 2 2 11 9" xfId="5495" xr:uid="{00000000-0005-0000-0000-000077150000}"/>
    <cellStyle name="Normal 2 2 12" xfId="5496" xr:uid="{00000000-0005-0000-0000-000078150000}"/>
    <cellStyle name="Normal 2 2 12 10" xfId="5497" xr:uid="{00000000-0005-0000-0000-000079150000}"/>
    <cellStyle name="Normal 2 2 12 11" xfId="5498" xr:uid="{00000000-0005-0000-0000-00007A150000}"/>
    <cellStyle name="Normal 2 2 12 12" xfId="5499" xr:uid="{00000000-0005-0000-0000-00007B150000}"/>
    <cellStyle name="Normal 2 2 12 13" xfId="5500" xr:uid="{00000000-0005-0000-0000-00007C150000}"/>
    <cellStyle name="Normal 2 2 12 14" xfId="5501" xr:uid="{00000000-0005-0000-0000-00007D150000}"/>
    <cellStyle name="Normal 2 2 12 15" xfId="5502" xr:uid="{00000000-0005-0000-0000-00007E150000}"/>
    <cellStyle name="Normal 2 2 12 16" xfId="5503" xr:uid="{00000000-0005-0000-0000-00007F150000}"/>
    <cellStyle name="Normal 2 2 12 17" xfId="5504" xr:uid="{00000000-0005-0000-0000-000080150000}"/>
    <cellStyle name="Normal 2 2 12 18" xfId="5505" xr:uid="{00000000-0005-0000-0000-000081150000}"/>
    <cellStyle name="Normal 2 2 12 19" xfId="5506" xr:uid="{00000000-0005-0000-0000-000082150000}"/>
    <cellStyle name="Normal 2 2 12 2" xfId="5507" xr:uid="{00000000-0005-0000-0000-000083150000}"/>
    <cellStyle name="Normal 2 2 12 20" xfId="5508" xr:uid="{00000000-0005-0000-0000-000084150000}"/>
    <cellStyle name="Normal 2 2 12 3" xfId="5509" xr:uid="{00000000-0005-0000-0000-000085150000}"/>
    <cellStyle name="Normal 2 2 12 4" xfId="5510" xr:uid="{00000000-0005-0000-0000-000086150000}"/>
    <cellStyle name="Normal 2 2 12 5" xfId="5511" xr:uid="{00000000-0005-0000-0000-000087150000}"/>
    <cellStyle name="Normal 2 2 12 6" xfId="5512" xr:uid="{00000000-0005-0000-0000-000088150000}"/>
    <cellStyle name="Normal 2 2 12 7" xfId="5513" xr:uid="{00000000-0005-0000-0000-000089150000}"/>
    <cellStyle name="Normal 2 2 12 8" xfId="5514" xr:uid="{00000000-0005-0000-0000-00008A150000}"/>
    <cellStyle name="Normal 2 2 12 9" xfId="5515" xr:uid="{00000000-0005-0000-0000-00008B150000}"/>
    <cellStyle name="Normal 2 2 13" xfId="5516" xr:uid="{00000000-0005-0000-0000-00008C150000}"/>
    <cellStyle name="Normal 2 2 13 10" xfId="5517" xr:uid="{00000000-0005-0000-0000-00008D150000}"/>
    <cellStyle name="Normal 2 2 13 11" xfId="5518" xr:uid="{00000000-0005-0000-0000-00008E150000}"/>
    <cellStyle name="Normal 2 2 13 12" xfId="5519" xr:uid="{00000000-0005-0000-0000-00008F150000}"/>
    <cellStyle name="Normal 2 2 13 13" xfId="5520" xr:uid="{00000000-0005-0000-0000-000090150000}"/>
    <cellStyle name="Normal 2 2 13 14" xfId="5521" xr:uid="{00000000-0005-0000-0000-000091150000}"/>
    <cellStyle name="Normal 2 2 13 15" xfId="5522" xr:uid="{00000000-0005-0000-0000-000092150000}"/>
    <cellStyle name="Normal 2 2 13 16" xfId="5523" xr:uid="{00000000-0005-0000-0000-000093150000}"/>
    <cellStyle name="Normal 2 2 13 17" xfId="5524" xr:uid="{00000000-0005-0000-0000-000094150000}"/>
    <cellStyle name="Normal 2 2 13 18" xfId="5525" xr:uid="{00000000-0005-0000-0000-000095150000}"/>
    <cellStyle name="Normal 2 2 13 19" xfId="5526" xr:uid="{00000000-0005-0000-0000-000096150000}"/>
    <cellStyle name="Normal 2 2 13 2" xfId="5527" xr:uid="{00000000-0005-0000-0000-000097150000}"/>
    <cellStyle name="Normal 2 2 13 20" xfId="5528" xr:uid="{00000000-0005-0000-0000-000098150000}"/>
    <cellStyle name="Normal 2 2 13 3" xfId="5529" xr:uid="{00000000-0005-0000-0000-000099150000}"/>
    <cellStyle name="Normal 2 2 13 4" xfId="5530" xr:uid="{00000000-0005-0000-0000-00009A150000}"/>
    <cellStyle name="Normal 2 2 13 5" xfId="5531" xr:uid="{00000000-0005-0000-0000-00009B150000}"/>
    <cellStyle name="Normal 2 2 13 6" xfId="5532" xr:uid="{00000000-0005-0000-0000-00009C150000}"/>
    <cellStyle name="Normal 2 2 13 7" xfId="5533" xr:uid="{00000000-0005-0000-0000-00009D150000}"/>
    <cellStyle name="Normal 2 2 13 8" xfId="5534" xr:uid="{00000000-0005-0000-0000-00009E150000}"/>
    <cellStyle name="Normal 2 2 13 9" xfId="5535" xr:uid="{00000000-0005-0000-0000-00009F150000}"/>
    <cellStyle name="Normal 2 2 14" xfId="5536" xr:uid="{00000000-0005-0000-0000-0000A0150000}"/>
    <cellStyle name="Normal 2 2 14 10" xfId="5537" xr:uid="{00000000-0005-0000-0000-0000A1150000}"/>
    <cellStyle name="Normal 2 2 14 11" xfId="5538" xr:uid="{00000000-0005-0000-0000-0000A2150000}"/>
    <cellStyle name="Normal 2 2 14 12" xfId="5539" xr:uid="{00000000-0005-0000-0000-0000A3150000}"/>
    <cellStyle name="Normal 2 2 14 13" xfId="5540" xr:uid="{00000000-0005-0000-0000-0000A4150000}"/>
    <cellStyle name="Normal 2 2 14 14" xfId="5541" xr:uid="{00000000-0005-0000-0000-0000A5150000}"/>
    <cellStyle name="Normal 2 2 14 15" xfId="5542" xr:uid="{00000000-0005-0000-0000-0000A6150000}"/>
    <cellStyle name="Normal 2 2 14 16" xfId="5543" xr:uid="{00000000-0005-0000-0000-0000A7150000}"/>
    <cellStyle name="Normal 2 2 14 17" xfId="5544" xr:uid="{00000000-0005-0000-0000-0000A8150000}"/>
    <cellStyle name="Normal 2 2 14 18" xfId="5545" xr:uid="{00000000-0005-0000-0000-0000A9150000}"/>
    <cellStyle name="Normal 2 2 14 19" xfId="5546" xr:uid="{00000000-0005-0000-0000-0000AA150000}"/>
    <cellStyle name="Normal 2 2 14 2" xfId="5547" xr:uid="{00000000-0005-0000-0000-0000AB150000}"/>
    <cellStyle name="Normal 2 2 14 20" xfId="5548" xr:uid="{00000000-0005-0000-0000-0000AC150000}"/>
    <cellStyle name="Normal 2 2 14 3" xfId="5549" xr:uid="{00000000-0005-0000-0000-0000AD150000}"/>
    <cellStyle name="Normal 2 2 14 4" xfId="5550" xr:uid="{00000000-0005-0000-0000-0000AE150000}"/>
    <cellStyle name="Normal 2 2 14 5" xfId="5551" xr:uid="{00000000-0005-0000-0000-0000AF150000}"/>
    <cellStyle name="Normal 2 2 14 6" xfId="5552" xr:uid="{00000000-0005-0000-0000-0000B0150000}"/>
    <cellStyle name="Normal 2 2 14 7" xfId="5553" xr:uid="{00000000-0005-0000-0000-0000B1150000}"/>
    <cellStyle name="Normal 2 2 14 8" xfId="5554" xr:uid="{00000000-0005-0000-0000-0000B2150000}"/>
    <cellStyle name="Normal 2 2 14 9" xfId="5555" xr:uid="{00000000-0005-0000-0000-0000B3150000}"/>
    <cellStyle name="Normal 2 2 15" xfId="5556" xr:uid="{00000000-0005-0000-0000-0000B4150000}"/>
    <cellStyle name="Normal 2 2 15 10" xfId="5557" xr:uid="{00000000-0005-0000-0000-0000B5150000}"/>
    <cellStyle name="Normal 2 2 15 11" xfId="5558" xr:uid="{00000000-0005-0000-0000-0000B6150000}"/>
    <cellStyle name="Normal 2 2 15 12" xfId="5559" xr:uid="{00000000-0005-0000-0000-0000B7150000}"/>
    <cellStyle name="Normal 2 2 15 13" xfId="5560" xr:uid="{00000000-0005-0000-0000-0000B8150000}"/>
    <cellStyle name="Normal 2 2 15 14" xfId="5561" xr:uid="{00000000-0005-0000-0000-0000B9150000}"/>
    <cellStyle name="Normal 2 2 15 15" xfId="5562" xr:uid="{00000000-0005-0000-0000-0000BA150000}"/>
    <cellStyle name="Normal 2 2 15 16" xfId="5563" xr:uid="{00000000-0005-0000-0000-0000BB150000}"/>
    <cellStyle name="Normal 2 2 15 17" xfId="5564" xr:uid="{00000000-0005-0000-0000-0000BC150000}"/>
    <cellStyle name="Normal 2 2 15 18" xfId="5565" xr:uid="{00000000-0005-0000-0000-0000BD150000}"/>
    <cellStyle name="Normal 2 2 15 19" xfId="5566" xr:uid="{00000000-0005-0000-0000-0000BE150000}"/>
    <cellStyle name="Normal 2 2 15 2" xfId="5567" xr:uid="{00000000-0005-0000-0000-0000BF150000}"/>
    <cellStyle name="Normal 2 2 15 20" xfId="5568" xr:uid="{00000000-0005-0000-0000-0000C0150000}"/>
    <cellStyle name="Normal 2 2 15 3" xfId="5569" xr:uid="{00000000-0005-0000-0000-0000C1150000}"/>
    <cellStyle name="Normal 2 2 15 4" xfId="5570" xr:uid="{00000000-0005-0000-0000-0000C2150000}"/>
    <cellStyle name="Normal 2 2 15 5" xfId="5571" xr:uid="{00000000-0005-0000-0000-0000C3150000}"/>
    <cellStyle name="Normal 2 2 15 6" xfId="5572" xr:uid="{00000000-0005-0000-0000-0000C4150000}"/>
    <cellStyle name="Normal 2 2 15 7" xfId="5573" xr:uid="{00000000-0005-0000-0000-0000C5150000}"/>
    <cellStyle name="Normal 2 2 15 8" xfId="5574" xr:uid="{00000000-0005-0000-0000-0000C6150000}"/>
    <cellStyle name="Normal 2 2 15 9" xfId="5575" xr:uid="{00000000-0005-0000-0000-0000C7150000}"/>
    <cellStyle name="Normal 2 2 16" xfId="5576" xr:uid="{00000000-0005-0000-0000-0000C8150000}"/>
    <cellStyle name="Normal 2 2 16 10" xfId="5577" xr:uid="{00000000-0005-0000-0000-0000C9150000}"/>
    <cellStyle name="Normal 2 2 16 11" xfId="5578" xr:uid="{00000000-0005-0000-0000-0000CA150000}"/>
    <cellStyle name="Normal 2 2 16 12" xfId="5579" xr:uid="{00000000-0005-0000-0000-0000CB150000}"/>
    <cellStyle name="Normal 2 2 16 13" xfId="5580" xr:uid="{00000000-0005-0000-0000-0000CC150000}"/>
    <cellStyle name="Normal 2 2 16 14" xfId="5581" xr:uid="{00000000-0005-0000-0000-0000CD150000}"/>
    <cellStyle name="Normal 2 2 16 15" xfId="5582" xr:uid="{00000000-0005-0000-0000-0000CE150000}"/>
    <cellStyle name="Normal 2 2 16 16" xfId="5583" xr:uid="{00000000-0005-0000-0000-0000CF150000}"/>
    <cellStyle name="Normal 2 2 16 17" xfId="5584" xr:uid="{00000000-0005-0000-0000-0000D0150000}"/>
    <cellStyle name="Normal 2 2 16 18" xfId="5585" xr:uid="{00000000-0005-0000-0000-0000D1150000}"/>
    <cellStyle name="Normal 2 2 16 19" xfId="5586" xr:uid="{00000000-0005-0000-0000-0000D2150000}"/>
    <cellStyle name="Normal 2 2 16 2" xfId="5587" xr:uid="{00000000-0005-0000-0000-0000D3150000}"/>
    <cellStyle name="Normal 2 2 16 20" xfId="5588" xr:uid="{00000000-0005-0000-0000-0000D4150000}"/>
    <cellStyle name="Normal 2 2 16 3" xfId="5589" xr:uid="{00000000-0005-0000-0000-0000D5150000}"/>
    <cellStyle name="Normal 2 2 16 4" xfId="5590" xr:uid="{00000000-0005-0000-0000-0000D6150000}"/>
    <cellStyle name="Normal 2 2 16 5" xfId="5591" xr:uid="{00000000-0005-0000-0000-0000D7150000}"/>
    <cellStyle name="Normal 2 2 16 6" xfId="5592" xr:uid="{00000000-0005-0000-0000-0000D8150000}"/>
    <cellStyle name="Normal 2 2 16 7" xfId="5593" xr:uid="{00000000-0005-0000-0000-0000D9150000}"/>
    <cellStyle name="Normal 2 2 16 8" xfId="5594" xr:uid="{00000000-0005-0000-0000-0000DA150000}"/>
    <cellStyle name="Normal 2 2 16 9" xfId="5595" xr:uid="{00000000-0005-0000-0000-0000DB150000}"/>
    <cellStyle name="Normal 2 2 17" xfId="5596" xr:uid="{00000000-0005-0000-0000-0000DC150000}"/>
    <cellStyle name="Normal 2 2 17 10" xfId="5597" xr:uid="{00000000-0005-0000-0000-0000DD150000}"/>
    <cellStyle name="Normal 2 2 17 11" xfId="5598" xr:uid="{00000000-0005-0000-0000-0000DE150000}"/>
    <cellStyle name="Normal 2 2 17 12" xfId="5599" xr:uid="{00000000-0005-0000-0000-0000DF150000}"/>
    <cellStyle name="Normal 2 2 17 13" xfId="5600" xr:uid="{00000000-0005-0000-0000-0000E0150000}"/>
    <cellStyle name="Normal 2 2 17 14" xfId="5601" xr:uid="{00000000-0005-0000-0000-0000E1150000}"/>
    <cellStyle name="Normal 2 2 17 15" xfId="5602" xr:uid="{00000000-0005-0000-0000-0000E2150000}"/>
    <cellStyle name="Normal 2 2 17 16" xfId="5603" xr:uid="{00000000-0005-0000-0000-0000E3150000}"/>
    <cellStyle name="Normal 2 2 17 17" xfId="5604" xr:uid="{00000000-0005-0000-0000-0000E4150000}"/>
    <cellStyle name="Normal 2 2 17 18" xfId="5605" xr:uid="{00000000-0005-0000-0000-0000E5150000}"/>
    <cellStyle name="Normal 2 2 17 19" xfId="5606" xr:uid="{00000000-0005-0000-0000-0000E6150000}"/>
    <cellStyle name="Normal 2 2 17 2" xfId="5607" xr:uid="{00000000-0005-0000-0000-0000E7150000}"/>
    <cellStyle name="Normal 2 2 17 20" xfId="5608" xr:uid="{00000000-0005-0000-0000-0000E8150000}"/>
    <cellStyle name="Normal 2 2 17 3" xfId="5609" xr:uid="{00000000-0005-0000-0000-0000E9150000}"/>
    <cellStyle name="Normal 2 2 17 4" xfId="5610" xr:uid="{00000000-0005-0000-0000-0000EA150000}"/>
    <cellStyle name="Normal 2 2 17 5" xfId="5611" xr:uid="{00000000-0005-0000-0000-0000EB150000}"/>
    <cellStyle name="Normal 2 2 17 6" xfId="5612" xr:uid="{00000000-0005-0000-0000-0000EC150000}"/>
    <cellStyle name="Normal 2 2 17 7" xfId="5613" xr:uid="{00000000-0005-0000-0000-0000ED150000}"/>
    <cellStyle name="Normal 2 2 17 8" xfId="5614" xr:uid="{00000000-0005-0000-0000-0000EE150000}"/>
    <cellStyle name="Normal 2 2 17 9" xfId="5615" xr:uid="{00000000-0005-0000-0000-0000EF150000}"/>
    <cellStyle name="Normal 2 2 18" xfId="5616" xr:uid="{00000000-0005-0000-0000-0000F0150000}"/>
    <cellStyle name="Normal 2 2 18 10" xfId="5617" xr:uid="{00000000-0005-0000-0000-0000F1150000}"/>
    <cellStyle name="Normal 2 2 18 11" xfId="5618" xr:uid="{00000000-0005-0000-0000-0000F2150000}"/>
    <cellStyle name="Normal 2 2 18 12" xfId="5619" xr:uid="{00000000-0005-0000-0000-0000F3150000}"/>
    <cellStyle name="Normal 2 2 18 13" xfId="5620" xr:uid="{00000000-0005-0000-0000-0000F4150000}"/>
    <cellStyle name="Normal 2 2 18 14" xfId="5621" xr:uid="{00000000-0005-0000-0000-0000F5150000}"/>
    <cellStyle name="Normal 2 2 18 15" xfId="5622" xr:uid="{00000000-0005-0000-0000-0000F6150000}"/>
    <cellStyle name="Normal 2 2 18 16" xfId="5623" xr:uid="{00000000-0005-0000-0000-0000F7150000}"/>
    <cellStyle name="Normal 2 2 18 17" xfId="5624" xr:uid="{00000000-0005-0000-0000-0000F8150000}"/>
    <cellStyle name="Normal 2 2 18 18" xfId="5625" xr:uid="{00000000-0005-0000-0000-0000F9150000}"/>
    <cellStyle name="Normal 2 2 18 19" xfId="5626" xr:uid="{00000000-0005-0000-0000-0000FA150000}"/>
    <cellStyle name="Normal 2 2 18 2" xfId="5627" xr:uid="{00000000-0005-0000-0000-0000FB150000}"/>
    <cellStyle name="Normal 2 2 18 20" xfId="5628" xr:uid="{00000000-0005-0000-0000-0000FC150000}"/>
    <cellStyle name="Normal 2 2 18 3" xfId="5629" xr:uid="{00000000-0005-0000-0000-0000FD150000}"/>
    <cellStyle name="Normal 2 2 18 4" xfId="5630" xr:uid="{00000000-0005-0000-0000-0000FE150000}"/>
    <cellStyle name="Normal 2 2 18 5" xfId="5631" xr:uid="{00000000-0005-0000-0000-0000FF150000}"/>
    <cellStyle name="Normal 2 2 18 6" xfId="5632" xr:uid="{00000000-0005-0000-0000-000000160000}"/>
    <cellStyle name="Normal 2 2 18 7" xfId="5633" xr:uid="{00000000-0005-0000-0000-000001160000}"/>
    <cellStyle name="Normal 2 2 18 8" xfId="5634" xr:uid="{00000000-0005-0000-0000-000002160000}"/>
    <cellStyle name="Normal 2 2 18 9" xfId="5635" xr:uid="{00000000-0005-0000-0000-000003160000}"/>
    <cellStyle name="Normal 2 2 19" xfId="5636" xr:uid="{00000000-0005-0000-0000-000004160000}"/>
    <cellStyle name="Normal 2 2 19 10" xfId="5637" xr:uid="{00000000-0005-0000-0000-000005160000}"/>
    <cellStyle name="Normal 2 2 19 11" xfId="5638" xr:uid="{00000000-0005-0000-0000-000006160000}"/>
    <cellStyle name="Normal 2 2 19 12" xfId="5639" xr:uid="{00000000-0005-0000-0000-000007160000}"/>
    <cellStyle name="Normal 2 2 19 13" xfId="5640" xr:uid="{00000000-0005-0000-0000-000008160000}"/>
    <cellStyle name="Normal 2 2 19 14" xfId="5641" xr:uid="{00000000-0005-0000-0000-000009160000}"/>
    <cellStyle name="Normal 2 2 19 15" xfId="5642" xr:uid="{00000000-0005-0000-0000-00000A160000}"/>
    <cellStyle name="Normal 2 2 19 16" xfId="5643" xr:uid="{00000000-0005-0000-0000-00000B160000}"/>
    <cellStyle name="Normal 2 2 19 17" xfId="5644" xr:uid="{00000000-0005-0000-0000-00000C160000}"/>
    <cellStyle name="Normal 2 2 19 18" xfId="5645" xr:uid="{00000000-0005-0000-0000-00000D160000}"/>
    <cellStyle name="Normal 2 2 19 19" xfId="5646" xr:uid="{00000000-0005-0000-0000-00000E160000}"/>
    <cellStyle name="Normal 2 2 19 2" xfId="5647" xr:uid="{00000000-0005-0000-0000-00000F160000}"/>
    <cellStyle name="Normal 2 2 19 20" xfId="5648" xr:uid="{00000000-0005-0000-0000-000010160000}"/>
    <cellStyle name="Normal 2 2 19 3" xfId="5649" xr:uid="{00000000-0005-0000-0000-000011160000}"/>
    <cellStyle name="Normal 2 2 19 4" xfId="5650" xr:uid="{00000000-0005-0000-0000-000012160000}"/>
    <cellStyle name="Normal 2 2 19 5" xfId="5651" xr:uid="{00000000-0005-0000-0000-000013160000}"/>
    <cellStyle name="Normal 2 2 19 6" xfId="5652" xr:uid="{00000000-0005-0000-0000-000014160000}"/>
    <cellStyle name="Normal 2 2 19 7" xfId="5653" xr:uid="{00000000-0005-0000-0000-000015160000}"/>
    <cellStyle name="Normal 2 2 19 8" xfId="5654" xr:uid="{00000000-0005-0000-0000-000016160000}"/>
    <cellStyle name="Normal 2 2 19 9" xfId="5655" xr:uid="{00000000-0005-0000-0000-000017160000}"/>
    <cellStyle name="Normal 2 2 2" xfId="5656" xr:uid="{00000000-0005-0000-0000-000018160000}"/>
    <cellStyle name="Normal 2 2 2 10" xfId="5657" xr:uid="{00000000-0005-0000-0000-000019160000}"/>
    <cellStyle name="Normal 2 2 2 11" xfId="5658" xr:uid="{00000000-0005-0000-0000-00001A160000}"/>
    <cellStyle name="Normal 2 2 2 12" xfId="5659" xr:uid="{00000000-0005-0000-0000-00001B160000}"/>
    <cellStyle name="Normal 2 2 2 13" xfId="5660" xr:uid="{00000000-0005-0000-0000-00001C160000}"/>
    <cellStyle name="Normal 2 2 2 14" xfId="5661" xr:uid="{00000000-0005-0000-0000-00001D160000}"/>
    <cellStyle name="Normal 2 2 2 15" xfId="5662" xr:uid="{00000000-0005-0000-0000-00001E160000}"/>
    <cellStyle name="Normal 2 2 2 16" xfId="5663" xr:uid="{00000000-0005-0000-0000-00001F160000}"/>
    <cellStyle name="Normal 2 2 2 17" xfId="5664" xr:uid="{00000000-0005-0000-0000-000020160000}"/>
    <cellStyle name="Normal 2 2 2 18" xfId="5665" xr:uid="{00000000-0005-0000-0000-000021160000}"/>
    <cellStyle name="Normal 2 2 2 19" xfId="5666" xr:uid="{00000000-0005-0000-0000-000022160000}"/>
    <cellStyle name="Normal 2 2 2 2" xfId="5667" xr:uid="{00000000-0005-0000-0000-000023160000}"/>
    <cellStyle name="Normal 2 2 2 2 2" xfId="5668" xr:uid="{00000000-0005-0000-0000-000024160000}"/>
    <cellStyle name="Normal 2 2 2 2 2 2" xfId="5669" xr:uid="{00000000-0005-0000-0000-000025160000}"/>
    <cellStyle name="Normal 2 2 2 2 2 2 2" xfId="5670" xr:uid="{00000000-0005-0000-0000-000026160000}"/>
    <cellStyle name="Normal 2 2 2 2 2 2 3" xfId="5671" xr:uid="{00000000-0005-0000-0000-000027160000}"/>
    <cellStyle name="Normal 2 2 2 2 2 3" xfId="5672" xr:uid="{00000000-0005-0000-0000-000028160000}"/>
    <cellStyle name="Normal 2 2 2 2 3" xfId="5673" xr:uid="{00000000-0005-0000-0000-000029160000}"/>
    <cellStyle name="Normal 2 2 2 2 4" xfId="5674" xr:uid="{00000000-0005-0000-0000-00002A160000}"/>
    <cellStyle name="Normal 2 2 2 2 5" xfId="5675" xr:uid="{00000000-0005-0000-0000-00002B160000}"/>
    <cellStyle name="Normal 2 2 2 2 6" xfId="5676" xr:uid="{00000000-0005-0000-0000-00002C160000}"/>
    <cellStyle name="Normal 2 2 2 2 7" xfId="54861" xr:uid="{00000000-0005-0000-0000-00004DD60000}"/>
    <cellStyle name="Normal 2 2 2 20" xfId="5677" xr:uid="{00000000-0005-0000-0000-00002D160000}"/>
    <cellStyle name="Normal 2 2 2 21" xfId="54791" xr:uid="{00000000-0005-0000-0000-000007D60000}"/>
    <cellStyle name="Normal 2 2 2 3" xfId="5678" xr:uid="{00000000-0005-0000-0000-00002E160000}"/>
    <cellStyle name="Normal 2 2 2 3 2" xfId="5679" xr:uid="{00000000-0005-0000-0000-00002F160000}"/>
    <cellStyle name="Normal 2 2 2 3 2 2" xfId="5680" xr:uid="{00000000-0005-0000-0000-000030160000}"/>
    <cellStyle name="Normal 2 2 2 3 2 3" xfId="5681" xr:uid="{00000000-0005-0000-0000-000031160000}"/>
    <cellStyle name="Normal 2 2 2 3 3" xfId="5682" xr:uid="{00000000-0005-0000-0000-000032160000}"/>
    <cellStyle name="Normal 2 2 2 4" xfId="5683" xr:uid="{00000000-0005-0000-0000-000033160000}"/>
    <cellStyle name="Normal 2 2 2 5" xfId="5684" xr:uid="{00000000-0005-0000-0000-000034160000}"/>
    <cellStyle name="Normal 2 2 2 6" xfId="5685" xr:uid="{00000000-0005-0000-0000-000035160000}"/>
    <cellStyle name="Normal 2 2 2 7" xfId="5686" xr:uid="{00000000-0005-0000-0000-000036160000}"/>
    <cellStyle name="Normal 2 2 2 8" xfId="5687" xr:uid="{00000000-0005-0000-0000-000037160000}"/>
    <cellStyle name="Normal 2 2 2 9" xfId="5688" xr:uid="{00000000-0005-0000-0000-000038160000}"/>
    <cellStyle name="Normal 2 2 2_212101_9A-ACC-Exp Sep 2009" xfId="5689" xr:uid="{00000000-0005-0000-0000-000039160000}"/>
    <cellStyle name="Normal 2 2 20" xfId="5690" xr:uid="{00000000-0005-0000-0000-00003A160000}"/>
    <cellStyle name="Normal 2 2 20 10" xfId="5691" xr:uid="{00000000-0005-0000-0000-00003B160000}"/>
    <cellStyle name="Normal 2 2 20 11" xfId="5692" xr:uid="{00000000-0005-0000-0000-00003C160000}"/>
    <cellStyle name="Normal 2 2 20 12" xfId="5693" xr:uid="{00000000-0005-0000-0000-00003D160000}"/>
    <cellStyle name="Normal 2 2 20 13" xfId="5694" xr:uid="{00000000-0005-0000-0000-00003E160000}"/>
    <cellStyle name="Normal 2 2 20 14" xfId="5695" xr:uid="{00000000-0005-0000-0000-00003F160000}"/>
    <cellStyle name="Normal 2 2 20 15" xfId="5696" xr:uid="{00000000-0005-0000-0000-000040160000}"/>
    <cellStyle name="Normal 2 2 20 16" xfId="5697" xr:uid="{00000000-0005-0000-0000-000041160000}"/>
    <cellStyle name="Normal 2 2 20 17" xfId="5698" xr:uid="{00000000-0005-0000-0000-000042160000}"/>
    <cellStyle name="Normal 2 2 20 18" xfId="5699" xr:uid="{00000000-0005-0000-0000-000043160000}"/>
    <cellStyle name="Normal 2 2 20 19" xfId="5700" xr:uid="{00000000-0005-0000-0000-000044160000}"/>
    <cellStyle name="Normal 2 2 20 2" xfId="5701" xr:uid="{00000000-0005-0000-0000-000045160000}"/>
    <cellStyle name="Normal 2 2 20 20" xfId="5702" xr:uid="{00000000-0005-0000-0000-000046160000}"/>
    <cellStyle name="Normal 2 2 20 3" xfId="5703" xr:uid="{00000000-0005-0000-0000-000047160000}"/>
    <cellStyle name="Normal 2 2 20 4" xfId="5704" xr:uid="{00000000-0005-0000-0000-000048160000}"/>
    <cellStyle name="Normal 2 2 20 5" xfId="5705" xr:uid="{00000000-0005-0000-0000-000049160000}"/>
    <cellStyle name="Normal 2 2 20 6" xfId="5706" xr:uid="{00000000-0005-0000-0000-00004A160000}"/>
    <cellStyle name="Normal 2 2 20 7" xfId="5707" xr:uid="{00000000-0005-0000-0000-00004B160000}"/>
    <cellStyle name="Normal 2 2 20 8" xfId="5708" xr:uid="{00000000-0005-0000-0000-00004C160000}"/>
    <cellStyle name="Normal 2 2 20 9" xfId="5709" xr:uid="{00000000-0005-0000-0000-00004D160000}"/>
    <cellStyle name="Normal 2 2 21" xfId="5710" xr:uid="{00000000-0005-0000-0000-00004E160000}"/>
    <cellStyle name="Normal 2 2 21 2" xfId="5711" xr:uid="{00000000-0005-0000-0000-00004F160000}"/>
    <cellStyle name="Normal 2 2 21 2 2" xfId="5712" xr:uid="{00000000-0005-0000-0000-000050160000}"/>
    <cellStyle name="Normal 2 2 21 2 3" xfId="5713" xr:uid="{00000000-0005-0000-0000-000051160000}"/>
    <cellStyle name="Normal 2 2 21 3" xfId="5714" xr:uid="{00000000-0005-0000-0000-000052160000}"/>
    <cellStyle name="Normal 2 2 22" xfId="5715" xr:uid="{00000000-0005-0000-0000-000053160000}"/>
    <cellStyle name="Normal 2 2 22 2" xfId="5716" xr:uid="{00000000-0005-0000-0000-000054160000}"/>
    <cellStyle name="Normal 2 2 22 3" xfId="5717" xr:uid="{00000000-0005-0000-0000-000055160000}"/>
    <cellStyle name="Normal 2 2 23" xfId="5718" xr:uid="{00000000-0005-0000-0000-000056160000}"/>
    <cellStyle name="Normal 2 2 24" xfId="5719" xr:uid="{00000000-0005-0000-0000-000057160000}"/>
    <cellStyle name="Normal 2 2 24 2" xfId="5720" xr:uid="{00000000-0005-0000-0000-000058160000}"/>
    <cellStyle name="Normal 2 2 24 2 2" xfId="5721" xr:uid="{00000000-0005-0000-0000-000059160000}"/>
    <cellStyle name="Normal 2 2 24 2 2 2" xfId="34200" xr:uid="{00000000-0005-0000-0000-000098850000}"/>
    <cellStyle name="Normal 2 2 24 2 3" xfId="34201" xr:uid="{00000000-0005-0000-0000-000099850000}"/>
    <cellStyle name="Normal 2 2 24 3" xfId="5722" xr:uid="{00000000-0005-0000-0000-00005A160000}"/>
    <cellStyle name="Normal 2 2 24 3 2" xfId="34202" xr:uid="{00000000-0005-0000-0000-00009A850000}"/>
    <cellStyle name="Normal 2 2 24 4" xfId="29783" xr:uid="{00000000-0005-0000-0000-000057740000}"/>
    <cellStyle name="Normal 2 2 25" xfId="5723" xr:uid="{00000000-0005-0000-0000-00005B160000}"/>
    <cellStyle name="Normal 2 2 25 2" xfId="5724" xr:uid="{00000000-0005-0000-0000-00005C160000}"/>
    <cellStyle name="Normal 2 2 25 2 2" xfId="5725" xr:uid="{00000000-0005-0000-0000-00005D160000}"/>
    <cellStyle name="Normal 2 2 25 2 2 2" xfId="34203" xr:uid="{00000000-0005-0000-0000-00009B850000}"/>
    <cellStyle name="Normal 2 2 25 2 3" xfId="34204" xr:uid="{00000000-0005-0000-0000-00009C850000}"/>
    <cellStyle name="Normal 2 2 25 3" xfId="5726" xr:uid="{00000000-0005-0000-0000-00005E160000}"/>
    <cellStyle name="Normal 2 2 25 3 2" xfId="34205" xr:uid="{00000000-0005-0000-0000-00009D850000}"/>
    <cellStyle name="Normal 2 2 25 4" xfId="5727" xr:uid="{00000000-0005-0000-0000-00005F160000}"/>
    <cellStyle name="Normal 2 2 25 5" xfId="29784" xr:uid="{00000000-0005-0000-0000-000058740000}"/>
    <cellStyle name="Normal 2 2 26" xfId="5728" xr:uid="{00000000-0005-0000-0000-000060160000}"/>
    <cellStyle name="Normal 2 2 26 2" xfId="5729" xr:uid="{00000000-0005-0000-0000-000061160000}"/>
    <cellStyle name="Normal 2 2 26 2 2" xfId="5730" xr:uid="{00000000-0005-0000-0000-000062160000}"/>
    <cellStyle name="Normal 2 2 26 2 2 2" xfId="34206" xr:uid="{00000000-0005-0000-0000-00009E850000}"/>
    <cellStyle name="Normal 2 2 26 2 3" xfId="34207" xr:uid="{00000000-0005-0000-0000-00009F850000}"/>
    <cellStyle name="Normal 2 2 26 3" xfId="5731" xr:uid="{00000000-0005-0000-0000-000063160000}"/>
    <cellStyle name="Normal 2 2 26 3 2" xfId="34208" xr:uid="{00000000-0005-0000-0000-0000A0850000}"/>
    <cellStyle name="Normal 2 2 26 4" xfId="29785" xr:uid="{00000000-0005-0000-0000-000059740000}"/>
    <cellStyle name="Normal 2 2 27" xfId="5732" xr:uid="{00000000-0005-0000-0000-000064160000}"/>
    <cellStyle name="Normal 2 2 27 2" xfId="5733" xr:uid="{00000000-0005-0000-0000-000065160000}"/>
    <cellStyle name="Normal 2 2 27 2 2" xfId="5734" xr:uid="{00000000-0005-0000-0000-000066160000}"/>
    <cellStyle name="Normal 2 2 27 2 2 2" xfId="34209" xr:uid="{00000000-0005-0000-0000-0000A1850000}"/>
    <cellStyle name="Normal 2 2 27 2 3" xfId="34210" xr:uid="{00000000-0005-0000-0000-0000A2850000}"/>
    <cellStyle name="Normal 2 2 27 3" xfId="5735" xr:uid="{00000000-0005-0000-0000-000067160000}"/>
    <cellStyle name="Normal 2 2 27 3 2" xfId="34211" xr:uid="{00000000-0005-0000-0000-0000A3850000}"/>
    <cellStyle name="Normal 2 2 27 4" xfId="29786" xr:uid="{00000000-0005-0000-0000-00005A740000}"/>
    <cellStyle name="Normal 2 2 28" xfId="5736" xr:uid="{00000000-0005-0000-0000-000068160000}"/>
    <cellStyle name="Normal 2 2 28 2" xfId="5737" xr:uid="{00000000-0005-0000-0000-000069160000}"/>
    <cellStyle name="Normal 2 2 28 2 2" xfId="5738" xr:uid="{00000000-0005-0000-0000-00006A160000}"/>
    <cellStyle name="Normal 2 2 28 2 2 2" xfId="34212" xr:uid="{00000000-0005-0000-0000-0000A4850000}"/>
    <cellStyle name="Normal 2 2 28 2 3" xfId="34213" xr:uid="{00000000-0005-0000-0000-0000A5850000}"/>
    <cellStyle name="Normal 2 2 28 3" xfId="5739" xr:uid="{00000000-0005-0000-0000-00006B160000}"/>
    <cellStyle name="Normal 2 2 28 3 2" xfId="34214" xr:uid="{00000000-0005-0000-0000-0000A6850000}"/>
    <cellStyle name="Normal 2 2 28 4" xfId="29787" xr:uid="{00000000-0005-0000-0000-00005B740000}"/>
    <cellStyle name="Normal 2 2 29" xfId="5740" xr:uid="{00000000-0005-0000-0000-00006C160000}"/>
    <cellStyle name="Normal 2 2 29 2" xfId="5741" xr:uid="{00000000-0005-0000-0000-00006D160000}"/>
    <cellStyle name="Normal 2 2 29 2 2" xfId="5742" xr:uid="{00000000-0005-0000-0000-00006E160000}"/>
    <cellStyle name="Normal 2 2 29 2 2 2" xfId="34215" xr:uid="{00000000-0005-0000-0000-0000A7850000}"/>
    <cellStyle name="Normal 2 2 29 2 3" xfId="34216" xr:uid="{00000000-0005-0000-0000-0000A8850000}"/>
    <cellStyle name="Normal 2 2 29 3" xfId="5743" xr:uid="{00000000-0005-0000-0000-00006F160000}"/>
    <cellStyle name="Normal 2 2 29 3 2" xfId="34217" xr:uid="{00000000-0005-0000-0000-0000A9850000}"/>
    <cellStyle name="Normal 2 2 29 4" xfId="29788" xr:uid="{00000000-0005-0000-0000-00005C740000}"/>
    <cellStyle name="Normal 2 2 3" xfId="5744" xr:uid="{00000000-0005-0000-0000-000070160000}"/>
    <cellStyle name="Normal 2 2 3 10" xfId="5745" xr:uid="{00000000-0005-0000-0000-000071160000}"/>
    <cellStyle name="Normal 2 2 3 11" xfId="5746" xr:uid="{00000000-0005-0000-0000-000072160000}"/>
    <cellStyle name="Normal 2 2 3 12" xfId="5747" xr:uid="{00000000-0005-0000-0000-000073160000}"/>
    <cellStyle name="Normal 2 2 3 13" xfId="5748" xr:uid="{00000000-0005-0000-0000-000074160000}"/>
    <cellStyle name="Normal 2 2 3 14" xfId="5749" xr:uid="{00000000-0005-0000-0000-000075160000}"/>
    <cellStyle name="Normal 2 2 3 15" xfId="5750" xr:uid="{00000000-0005-0000-0000-000076160000}"/>
    <cellStyle name="Normal 2 2 3 16" xfId="5751" xr:uid="{00000000-0005-0000-0000-000077160000}"/>
    <cellStyle name="Normal 2 2 3 17" xfId="5752" xr:uid="{00000000-0005-0000-0000-000078160000}"/>
    <cellStyle name="Normal 2 2 3 18" xfId="5753" xr:uid="{00000000-0005-0000-0000-000079160000}"/>
    <cellStyle name="Normal 2 2 3 19" xfId="5754" xr:uid="{00000000-0005-0000-0000-00007A160000}"/>
    <cellStyle name="Normal 2 2 3 2" xfId="5755" xr:uid="{00000000-0005-0000-0000-00007B160000}"/>
    <cellStyle name="Normal 2 2 3 20" xfId="5756" xr:uid="{00000000-0005-0000-0000-00007C160000}"/>
    <cellStyle name="Normal 2 2 3 21" xfId="54792" xr:uid="{00000000-0005-0000-0000-000008D60000}"/>
    <cellStyle name="Normal 2 2 3 3" xfId="5757" xr:uid="{00000000-0005-0000-0000-00007D160000}"/>
    <cellStyle name="Normal 2 2 3 4" xfId="5758" xr:uid="{00000000-0005-0000-0000-00007E160000}"/>
    <cellStyle name="Normal 2 2 3 5" xfId="5759" xr:uid="{00000000-0005-0000-0000-00007F160000}"/>
    <cellStyle name="Normal 2 2 3 6" xfId="5760" xr:uid="{00000000-0005-0000-0000-000080160000}"/>
    <cellStyle name="Normal 2 2 3 7" xfId="5761" xr:uid="{00000000-0005-0000-0000-000081160000}"/>
    <cellStyle name="Normal 2 2 3 8" xfId="5762" xr:uid="{00000000-0005-0000-0000-000082160000}"/>
    <cellStyle name="Normal 2 2 3 9" xfId="5763" xr:uid="{00000000-0005-0000-0000-000083160000}"/>
    <cellStyle name="Normal 2 2 30" xfId="5764" xr:uid="{00000000-0005-0000-0000-000084160000}"/>
    <cellStyle name="Normal 2 2 30 2" xfId="5765" xr:uid="{00000000-0005-0000-0000-000085160000}"/>
    <cellStyle name="Normal 2 2 30 2 2" xfId="5766" xr:uid="{00000000-0005-0000-0000-000086160000}"/>
    <cellStyle name="Normal 2 2 30 2 2 2" xfId="34218" xr:uid="{00000000-0005-0000-0000-0000AA850000}"/>
    <cellStyle name="Normal 2 2 30 2 3" xfId="34219" xr:uid="{00000000-0005-0000-0000-0000AB850000}"/>
    <cellStyle name="Normal 2 2 30 3" xfId="5767" xr:uid="{00000000-0005-0000-0000-000087160000}"/>
    <cellStyle name="Normal 2 2 30 3 2" xfId="34220" xr:uid="{00000000-0005-0000-0000-0000AC850000}"/>
    <cellStyle name="Normal 2 2 30 4" xfId="29789" xr:uid="{00000000-0005-0000-0000-00005D740000}"/>
    <cellStyle name="Normal 2 2 31" xfId="5768" xr:uid="{00000000-0005-0000-0000-000088160000}"/>
    <cellStyle name="Normal 2 2 31 2" xfId="5769" xr:uid="{00000000-0005-0000-0000-000089160000}"/>
    <cellStyle name="Normal 2 2 31 2 2" xfId="5770" xr:uid="{00000000-0005-0000-0000-00008A160000}"/>
    <cellStyle name="Normal 2 2 31 2 2 2" xfId="34221" xr:uid="{00000000-0005-0000-0000-0000AD850000}"/>
    <cellStyle name="Normal 2 2 31 2 3" xfId="34222" xr:uid="{00000000-0005-0000-0000-0000AE850000}"/>
    <cellStyle name="Normal 2 2 31 3" xfId="5771" xr:uid="{00000000-0005-0000-0000-00008B160000}"/>
    <cellStyle name="Normal 2 2 31 3 2" xfId="34223" xr:uid="{00000000-0005-0000-0000-0000AF850000}"/>
    <cellStyle name="Normal 2 2 31 4" xfId="29790" xr:uid="{00000000-0005-0000-0000-00005E740000}"/>
    <cellStyle name="Normal 2 2 32" xfId="5772" xr:uid="{00000000-0005-0000-0000-00008C160000}"/>
    <cellStyle name="Normal 2 2 32 2" xfId="29791" xr:uid="{00000000-0005-0000-0000-00005F740000}"/>
    <cellStyle name="Normal 2 2 33" xfId="5773" xr:uid="{00000000-0005-0000-0000-00008D160000}"/>
    <cellStyle name="Normal 2 2 34" xfId="5774" xr:uid="{00000000-0005-0000-0000-00008E160000}"/>
    <cellStyle name="Normal 2 2 35" xfId="5775" xr:uid="{00000000-0005-0000-0000-00008F160000}"/>
    <cellStyle name="Normal 2 2 36" xfId="5776" xr:uid="{00000000-0005-0000-0000-000090160000}"/>
    <cellStyle name="Normal 2 2 37" xfId="29792" xr:uid="{00000000-0005-0000-0000-000060740000}"/>
    <cellStyle name="Normal 2 2 38" xfId="29793" xr:uid="{00000000-0005-0000-0000-000061740000}"/>
    <cellStyle name="Normal 2 2 39" xfId="29794" xr:uid="{00000000-0005-0000-0000-000062740000}"/>
    <cellStyle name="Normal 2 2 4" xfId="5777" xr:uid="{00000000-0005-0000-0000-000091160000}"/>
    <cellStyle name="Normal 2 2 4 10" xfId="5778" xr:uid="{00000000-0005-0000-0000-000092160000}"/>
    <cellStyle name="Normal 2 2 4 11" xfId="5779" xr:uid="{00000000-0005-0000-0000-000093160000}"/>
    <cellStyle name="Normal 2 2 4 12" xfId="5780" xr:uid="{00000000-0005-0000-0000-000094160000}"/>
    <cellStyle name="Normal 2 2 4 13" xfId="5781" xr:uid="{00000000-0005-0000-0000-000095160000}"/>
    <cellStyle name="Normal 2 2 4 14" xfId="5782" xr:uid="{00000000-0005-0000-0000-000096160000}"/>
    <cellStyle name="Normal 2 2 4 15" xfId="5783" xr:uid="{00000000-0005-0000-0000-000097160000}"/>
    <cellStyle name="Normal 2 2 4 16" xfId="5784" xr:uid="{00000000-0005-0000-0000-000098160000}"/>
    <cellStyle name="Normal 2 2 4 17" xfId="5785" xr:uid="{00000000-0005-0000-0000-000099160000}"/>
    <cellStyle name="Normal 2 2 4 18" xfId="5786" xr:uid="{00000000-0005-0000-0000-00009A160000}"/>
    <cellStyle name="Normal 2 2 4 19" xfId="5787" xr:uid="{00000000-0005-0000-0000-00009B160000}"/>
    <cellStyle name="Normal 2 2 4 2" xfId="5788" xr:uid="{00000000-0005-0000-0000-00009C160000}"/>
    <cellStyle name="Normal 2 2 4 20" xfId="5789" xr:uid="{00000000-0005-0000-0000-00009D160000}"/>
    <cellStyle name="Normal 2 2 4 3" xfId="5790" xr:uid="{00000000-0005-0000-0000-00009E160000}"/>
    <cellStyle name="Normal 2 2 4 4" xfId="5791" xr:uid="{00000000-0005-0000-0000-00009F160000}"/>
    <cellStyle name="Normal 2 2 4 5" xfId="5792" xr:uid="{00000000-0005-0000-0000-0000A0160000}"/>
    <cellStyle name="Normal 2 2 4 6" xfId="5793" xr:uid="{00000000-0005-0000-0000-0000A1160000}"/>
    <cellStyle name="Normal 2 2 4 7" xfId="5794" xr:uid="{00000000-0005-0000-0000-0000A2160000}"/>
    <cellStyle name="Normal 2 2 4 8" xfId="5795" xr:uid="{00000000-0005-0000-0000-0000A3160000}"/>
    <cellStyle name="Normal 2 2 4 9" xfId="5796" xr:uid="{00000000-0005-0000-0000-0000A4160000}"/>
    <cellStyle name="Normal 2 2 40" xfId="29795" xr:uid="{00000000-0005-0000-0000-000063740000}"/>
    <cellStyle name="Normal 2 2 41" xfId="29796" xr:uid="{00000000-0005-0000-0000-000064740000}"/>
    <cellStyle name="Normal 2 2 42" xfId="29797" xr:uid="{00000000-0005-0000-0000-000065740000}"/>
    <cellStyle name="Normal 2 2 43" xfId="29798" xr:uid="{00000000-0005-0000-0000-000066740000}"/>
    <cellStyle name="Normal 2 2 44" xfId="29799" xr:uid="{00000000-0005-0000-0000-000067740000}"/>
    <cellStyle name="Normal 2 2 45" xfId="57045" xr:uid="{00000000-0005-0000-0000-0000D5DE0000}"/>
    <cellStyle name="Normal 2 2 46" xfId="57061" xr:uid="{00000000-0005-0000-0000-0000E5DE0000}"/>
    <cellStyle name="Normal 2 2 5" xfId="5797" xr:uid="{00000000-0005-0000-0000-0000A5160000}"/>
    <cellStyle name="Normal 2 2 5 10" xfId="5798" xr:uid="{00000000-0005-0000-0000-0000A6160000}"/>
    <cellStyle name="Normal 2 2 5 11" xfId="5799" xr:uid="{00000000-0005-0000-0000-0000A7160000}"/>
    <cellStyle name="Normal 2 2 5 12" xfId="5800" xr:uid="{00000000-0005-0000-0000-0000A8160000}"/>
    <cellStyle name="Normal 2 2 5 13" xfId="5801" xr:uid="{00000000-0005-0000-0000-0000A9160000}"/>
    <cellStyle name="Normal 2 2 5 14" xfId="5802" xr:uid="{00000000-0005-0000-0000-0000AA160000}"/>
    <cellStyle name="Normal 2 2 5 15" xfId="5803" xr:uid="{00000000-0005-0000-0000-0000AB160000}"/>
    <cellStyle name="Normal 2 2 5 16" xfId="5804" xr:uid="{00000000-0005-0000-0000-0000AC160000}"/>
    <cellStyle name="Normal 2 2 5 17" xfId="5805" xr:uid="{00000000-0005-0000-0000-0000AD160000}"/>
    <cellStyle name="Normal 2 2 5 18" xfId="5806" xr:uid="{00000000-0005-0000-0000-0000AE160000}"/>
    <cellStyle name="Normal 2 2 5 19" xfId="5807" xr:uid="{00000000-0005-0000-0000-0000AF160000}"/>
    <cellStyle name="Normal 2 2 5 2" xfId="5808" xr:uid="{00000000-0005-0000-0000-0000B0160000}"/>
    <cellStyle name="Normal 2 2 5 20" xfId="5809" xr:uid="{00000000-0005-0000-0000-0000B1160000}"/>
    <cellStyle name="Normal 2 2 5 3" xfId="5810" xr:uid="{00000000-0005-0000-0000-0000B2160000}"/>
    <cellStyle name="Normal 2 2 5 4" xfId="5811" xr:uid="{00000000-0005-0000-0000-0000B3160000}"/>
    <cellStyle name="Normal 2 2 5 5" xfId="5812" xr:uid="{00000000-0005-0000-0000-0000B4160000}"/>
    <cellStyle name="Normal 2 2 5 6" xfId="5813" xr:uid="{00000000-0005-0000-0000-0000B5160000}"/>
    <cellStyle name="Normal 2 2 5 7" xfId="5814" xr:uid="{00000000-0005-0000-0000-0000B6160000}"/>
    <cellStyle name="Normal 2 2 5 8" xfId="5815" xr:uid="{00000000-0005-0000-0000-0000B7160000}"/>
    <cellStyle name="Normal 2 2 5 9" xfId="5816" xr:uid="{00000000-0005-0000-0000-0000B8160000}"/>
    <cellStyle name="Normal 2 2 6" xfId="5817" xr:uid="{00000000-0005-0000-0000-0000B9160000}"/>
    <cellStyle name="Normal 2 2 6 10" xfId="5818" xr:uid="{00000000-0005-0000-0000-0000BA160000}"/>
    <cellStyle name="Normal 2 2 6 11" xfId="5819" xr:uid="{00000000-0005-0000-0000-0000BB160000}"/>
    <cellStyle name="Normal 2 2 6 12" xfId="5820" xr:uid="{00000000-0005-0000-0000-0000BC160000}"/>
    <cellStyle name="Normal 2 2 6 13" xfId="5821" xr:uid="{00000000-0005-0000-0000-0000BD160000}"/>
    <cellStyle name="Normal 2 2 6 14" xfId="5822" xr:uid="{00000000-0005-0000-0000-0000BE160000}"/>
    <cellStyle name="Normal 2 2 6 15" xfId="5823" xr:uid="{00000000-0005-0000-0000-0000BF160000}"/>
    <cellStyle name="Normal 2 2 6 16" xfId="5824" xr:uid="{00000000-0005-0000-0000-0000C0160000}"/>
    <cellStyle name="Normal 2 2 6 17" xfId="5825" xr:uid="{00000000-0005-0000-0000-0000C1160000}"/>
    <cellStyle name="Normal 2 2 6 18" xfId="5826" xr:uid="{00000000-0005-0000-0000-0000C2160000}"/>
    <cellStyle name="Normal 2 2 6 19" xfId="5827" xr:uid="{00000000-0005-0000-0000-0000C3160000}"/>
    <cellStyle name="Normal 2 2 6 2" xfId="5828" xr:uid="{00000000-0005-0000-0000-0000C4160000}"/>
    <cellStyle name="Normal 2 2 6 20" xfId="5829" xr:uid="{00000000-0005-0000-0000-0000C5160000}"/>
    <cellStyle name="Normal 2 2 6 3" xfId="5830" xr:uid="{00000000-0005-0000-0000-0000C6160000}"/>
    <cellStyle name="Normal 2 2 6 4" xfId="5831" xr:uid="{00000000-0005-0000-0000-0000C7160000}"/>
    <cellStyle name="Normal 2 2 6 5" xfId="5832" xr:uid="{00000000-0005-0000-0000-0000C8160000}"/>
    <cellStyle name="Normal 2 2 6 6" xfId="5833" xr:uid="{00000000-0005-0000-0000-0000C9160000}"/>
    <cellStyle name="Normal 2 2 6 7" xfId="5834" xr:uid="{00000000-0005-0000-0000-0000CA160000}"/>
    <cellStyle name="Normal 2 2 6 8" xfId="5835" xr:uid="{00000000-0005-0000-0000-0000CB160000}"/>
    <cellStyle name="Normal 2 2 6 9" xfId="5836" xr:uid="{00000000-0005-0000-0000-0000CC160000}"/>
    <cellStyle name="Normal 2 2 7" xfId="5837" xr:uid="{00000000-0005-0000-0000-0000CD160000}"/>
    <cellStyle name="Normal 2 2 7 10" xfId="5838" xr:uid="{00000000-0005-0000-0000-0000CE160000}"/>
    <cellStyle name="Normal 2 2 7 11" xfId="5839" xr:uid="{00000000-0005-0000-0000-0000CF160000}"/>
    <cellStyle name="Normal 2 2 7 12" xfId="5840" xr:uid="{00000000-0005-0000-0000-0000D0160000}"/>
    <cellStyle name="Normal 2 2 7 13" xfId="5841" xr:uid="{00000000-0005-0000-0000-0000D1160000}"/>
    <cellStyle name="Normal 2 2 7 14" xfId="5842" xr:uid="{00000000-0005-0000-0000-0000D2160000}"/>
    <cellStyle name="Normal 2 2 7 15" xfId="5843" xr:uid="{00000000-0005-0000-0000-0000D3160000}"/>
    <cellStyle name="Normal 2 2 7 16" xfId="5844" xr:uid="{00000000-0005-0000-0000-0000D4160000}"/>
    <cellStyle name="Normal 2 2 7 17" xfId="5845" xr:uid="{00000000-0005-0000-0000-0000D5160000}"/>
    <cellStyle name="Normal 2 2 7 18" xfId="5846" xr:uid="{00000000-0005-0000-0000-0000D6160000}"/>
    <cellStyle name="Normal 2 2 7 19" xfId="5847" xr:uid="{00000000-0005-0000-0000-0000D7160000}"/>
    <cellStyle name="Normal 2 2 7 2" xfId="5848" xr:uid="{00000000-0005-0000-0000-0000D8160000}"/>
    <cellStyle name="Normal 2 2 7 20" xfId="5849" xr:uid="{00000000-0005-0000-0000-0000D9160000}"/>
    <cellStyle name="Normal 2 2 7 3" xfId="5850" xr:uid="{00000000-0005-0000-0000-0000DA160000}"/>
    <cellStyle name="Normal 2 2 7 4" xfId="5851" xr:uid="{00000000-0005-0000-0000-0000DB160000}"/>
    <cellStyle name="Normal 2 2 7 5" xfId="5852" xr:uid="{00000000-0005-0000-0000-0000DC160000}"/>
    <cellStyle name="Normal 2 2 7 6" xfId="5853" xr:uid="{00000000-0005-0000-0000-0000DD160000}"/>
    <cellStyle name="Normal 2 2 7 7" xfId="5854" xr:uid="{00000000-0005-0000-0000-0000DE160000}"/>
    <cellStyle name="Normal 2 2 7 8" xfId="5855" xr:uid="{00000000-0005-0000-0000-0000DF160000}"/>
    <cellStyle name="Normal 2 2 7 9" xfId="5856" xr:uid="{00000000-0005-0000-0000-0000E0160000}"/>
    <cellStyle name="Normal 2 2 8" xfId="5857" xr:uid="{00000000-0005-0000-0000-0000E1160000}"/>
    <cellStyle name="Normal 2 2 8 10" xfId="5858" xr:uid="{00000000-0005-0000-0000-0000E2160000}"/>
    <cellStyle name="Normal 2 2 8 11" xfId="5859" xr:uid="{00000000-0005-0000-0000-0000E3160000}"/>
    <cellStyle name="Normal 2 2 8 12" xfId="5860" xr:uid="{00000000-0005-0000-0000-0000E4160000}"/>
    <cellStyle name="Normal 2 2 8 13" xfId="5861" xr:uid="{00000000-0005-0000-0000-0000E5160000}"/>
    <cellStyle name="Normal 2 2 8 14" xfId="5862" xr:uid="{00000000-0005-0000-0000-0000E6160000}"/>
    <cellStyle name="Normal 2 2 8 15" xfId="5863" xr:uid="{00000000-0005-0000-0000-0000E7160000}"/>
    <cellStyle name="Normal 2 2 8 16" xfId="5864" xr:uid="{00000000-0005-0000-0000-0000E8160000}"/>
    <cellStyle name="Normal 2 2 8 17" xfId="5865" xr:uid="{00000000-0005-0000-0000-0000E9160000}"/>
    <cellStyle name="Normal 2 2 8 18" xfId="5866" xr:uid="{00000000-0005-0000-0000-0000EA160000}"/>
    <cellStyle name="Normal 2 2 8 19" xfId="5867" xr:uid="{00000000-0005-0000-0000-0000EB160000}"/>
    <cellStyle name="Normal 2 2 8 2" xfId="5868" xr:uid="{00000000-0005-0000-0000-0000EC160000}"/>
    <cellStyle name="Normal 2 2 8 20" xfId="5869" xr:uid="{00000000-0005-0000-0000-0000ED160000}"/>
    <cellStyle name="Normal 2 2 8 3" xfId="5870" xr:uid="{00000000-0005-0000-0000-0000EE160000}"/>
    <cellStyle name="Normal 2 2 8 4" xfId="5871" xr:uid="{00000000-0005-0000-0000-0000EF160000}"/>
    <cellStyle name="Normal 2 2 8 5" xfId="5872" xr:uid="{00000000-0005-0000-0000-0000F0160000}"/>
    <cellStyle name="Normal 2 2 8 6" xfId="5873" xr:uid="{00000000-0005-0000-0000-0000F1160000}"/>
    <cellStyle name="Normal 2 2 8 7" xfId="5874" xr:uid="{00000000-0005-0000-0000-0000F2160000}"/>
    <cellStyle name="Normal 2 2 8 8" xfId="5875" xr:uid="{00000000-0005-0000-0000-0000F3160000}"/>
    <cellStyle name="Normal 2 2 8 9" xfId="5876" xr:uid="{00000000-0005-0000-0000-0000F4160000}"/>
    <cellStyle name="Normal 2 2 9" xfId="5877" xr:uid="{00000000-0005-0000-0000-0000F5160000}"/>
    <cellStyle name="Normal 2 2 9 10" xfId="5878" xr:uid="{00000000-0005-0000-0000-0000F6160000}"/>
    <cellStyle name="Normal 2 2 9 11" xfId="5879" xr:uid="{00000000-0005-0000-0000-0000F7160000}"/>
    <cellStyle name="Normal 2 2 9 12" xfId="5880" xr:uid="{00000000-0005-0000-0000-0000F8160000}"/>
    <cellStyle name="Normal 2 2 9 13" xfId="5881" xr:uid="{00000000-0005-0000-0000-0000F9160000}"/>
    <cellStyle name="Normal 2 2 9 14" xfId="5882" xr:uid="{00000000-0005-0000-0000-0000FA160000}"/>
    <cellStyle name="Normal 2 2 9 15" xfId="5883" xr:uid="{00000000-0005-0000-0000-0000FB160000}"/>
    <cellStyle name="Normal 2 2 9 16" xfId="5884" xr:uid="{00000000-0005-0000-0000-0000FC160000}"/>
    <cellStyle name="Normal 2 2 9 17" xfId="5885" xr:uid="{00000000-0005-0000-0000-0000FD160000}"/>
    <cellStyle name="Normal 2 2 9 18" xfId="5886" xr:uid="{00000000-0005-0000-0000-0000FE160000}"/>
    <cellStyle name="Normal 2 2 9 19" xfId="5887" xr:uid="{00000000-0005-0000-0000-0000FF160000}"/>
    <cellStyle name="Normal 2 2 9 2" xfId="5888" xr:uid="{00000000-0005-0000-0000-000000170000}"/>
    <cellStyle name="Normal 2 2 9 20" xfId="5889" xr:uid="{00000000-0005-0000-0000-000001170000}"/>
    <cellStyle name="Normal 2 2 9 3" xfId="5890" xr:uid="{00000000-0005-0000-0000-000002170000}"/>
    <cellStyle name="Normal 2 2 9 4" xfId="5891" xr:uid="{00000000-0005-0000-0000-000003170000}"/>
    <cellStyle name="Normal 2 2 9 5" xfId="5892" xr:uid="{00000000-0005-0000-0000-000004170000}"/>
    <cellStyle name="Normal 2 2 9 6" xfId="5893" xr:uid="{00000000-0005-0000-0000-000005170000}"/>
    <cellStyle name="Normal 2 2 9 7" xfId="5894" xr:uid="{00000000-0005-0000-0000-000006170000}"/>
    <cellStyle name="Normal 2 2 9 8" xfId="5895" xr:uid="{00000000-0005-0000-0000-000007170000}"/>
    <cellStyle name="Normal 2 2 9 9" xfId="5896" xr:uid="{00000000-0005-0000-0000-000008170000}"/>
    <cellStyle name="Normal 2 2_FS_State_1107_Draft" xfId="29800" xr:uid="{00000000-0005-0000-0000-000068740000}"/>
    <cellStyle name="Normal 2 20" xfId="5897" xr:uid="{00000000-0005-0000-0000-000009170000}"/>
    <cellStyle name="Normal 2 20 2" xfId="5898" xr:uid="{00000000-0005-0000-0000-00000A170000}"/>
    <cellStyle name="Normal 2 20 2 2" xfId="5899" xr:uid="{00000000-0005-0000-0000-00000B170000}"/>
    <cellStyle name="Normal 2 20 3" xfId="5900" xr:uid="{00000000-0005-0000-0000-00000C170000}"/>
    <cellStyle name="Normal 2 21" xfId="5901" xr:uid="{00000000-0005-0000-0000-00000D170000}"/>
    <cellStyle name="Normal 2 21 2" xfId="5902" xr:uid="{00000000-0005-0000-0000-00000E170000}"/>
    <cellStyle name="Normal 2 21 2 2" xfId="5903" xr:uid="{00000000-0005-0000-0000-00000F170000}"/>
    <cellStyle name="Normal 2 21 3" xfId="5904" xr:uid="{00000000-0005-0000-0000-000010170000}"/>
    <cellStyle name="Normal 2 22" xfId="5905" xr:uid="{00000000-0005-0000-0000-000011170000}"/>
    <cellStyle name="Normal 2 22 10" xfId="5906" xr:uid="{00000000-0005-0000-0000-000012170000}"/>
    <cellStyle name="Normal 2 22 10 2" xfId="5907" xr:uid="{00000000-0005-0000-0000-000013170000}"/>
    <cellStyle name="Normal 2 22 10 2 2" xfId="5908" xr:uid="{00000000-0005-0000-0000-000014170000}"/>
    <cellStyle name="Normal 2 22 10 2 2 2" xfId="34224" xr:uid="{00000000-0005-0000-0000-0000B0850000}"/>
    <cellStyle name="Normal 2 22 10 2 3" xfId="34225" xr:uid="{00000000-0005-0000-0000-0000B1850000}"/>
    <cellStyle name="Normal 2 22 10 3" xfId="5909" xr:uid="{00000000-0005-0000-0000-000015170000}"/>
    <cellStyle name="Normal 2 22 10 3 2" xfId="34226" xr:uid="{00000000-0005-0000-0000-0000B2850000}"/>
    <cellStyle name="Normal 2 22 10 4" xfId="34227" xr:uid="{00000000-0005-0000-0000-0000B3850000}"/>
    <cellStyle name="Normal 2 22 11" xfId="5910" xr:uid="{00000000-0005-0000-0000-000016170000}"/>
    <cellStyle name="Normal 2 22 11 2" xfId="5911" xr:uid="{00000000-0005-0000-0000-000017170000}"/>
    <cellStyle name="Normal 2 22 11 2 2" xfId="5912" xr:uid="{00000000-0005-0000-0000-000018170000}"/>
    <cellStyle name="Normal 2 22 11 2 2 2" xfId="34228" xr:uid="{00000000-0005-0000-0000-0000B4850000}"/>
    <cellStyle name="Normal 2 22 11 2 3" xfId="34229" xr:uid="{00000000-0005-0000-0000-0000B5850000}"/>
    <cellStyle name="Normal 2 22 11 3" xfId="5913" xr:uid="{00000000-0005-0000-0000-000019170000}"/>
    <cellStyle name="Normal 2 22 11 3 2" xfId="34230" xr:uid="{00000000-0005-0000-0000-0000B6850000}"/>
    <cellStyle name="Normal 2 22 11 4" xfId="34231" xr:uid="{00000000-0005-0000-0000-0000B7850000}"/>
    <cellStyle name="Normal 2 22 12" xfId="5914" xr:uid="{00000000-0005-0000-0000-00001A170000}"/>
    <cellStyle name="Normal 2 22 12 2" xfId="5915" xr:uid="{00000000-0005-0000-0000-00001B170000}"/>
    <cellStyle name="Normal 2 22 12 2 2" xfId="5916" xr:uid="{00000000-0005-0000-0000-00001C170000}"/>
    <cellStyle name="Normal 2 22 12 2 2 2" xfId="34232" xr:uid="{00000000-0005-0000-0000-0000B8850000}"/>
    <cellStyle name="Normal 2 22 12 2 3" xfId="34233" xr:uid="{00000000-0005-0000-0000-0000B9850000}"/>
    <cellStyle name="Normal 2 22 12 3" xfId="5917" xr:uid="{00000000-0005-0000-0000-00001D170000}"/>
    <cellStyle name="Normal 2 22 12 3 2" xfId="34234" xr:uid="{00000000-0005-0000-0000-0000BA850000}"/>
    <cellStyle name="Normal 2 22 12 4" xfId="34235" xr:uid="{00000000-0005-0000-0000-0000BB850000}"/>
    <cellStyle name="Normal 2 22 13" xfId="5918" xr:uid="{00000000-0005-0000-0000-00001E170000}"/>
    <cellStyle name="Normal 2 22 13 2" xfId="5919" xr:uid="{00000000-0005-0000-0000-00001F170000}"/>
    <cellStyle name="Normal 2 22 13 2 2" xfId="5920" xr:uid="{00000000-0005-0000-0000-000020170000}"/>
    <cellStyle name="Normal 2 22 13 2 2 2" xfId="34236" xr:uid="{00000000-0005-0000-0000-0000BC850000}"/>
    <cellStyle name="Normal 2 22 13 2 3" xfId="34237" xr:uid="{00000000-0005-0000-0000-0000BD850000}"/>
    <cellStyle name="Normal 2 22 13 3" xfId="5921" xr:uid="{00000000-0005-0000-0000-000021170000}"/>
    <cellStyle name="Normal 2 22 13 3 2" xfId="34238" xr:uid="{00000000-0005-0000-0000-0000BE850000}"/>
    <cellStyle name="Normal 2 22 13 4" xfId="34239" xr:uid="{00000000-0005-0000-0000-0000BF850000}"/>
    <cellStyle name="Normal 2 22 14" xfId="5922" xr:uid="{00000000-0005-0000-0000-000022170000}"/>
    <cellStyle name="Normal 2 22 14 2" xfId="5923" xr:uid="{00000000-0005-0000-0000-000023170000}"/>
    <cellStyle name="Normal 2 22 14 2 2" xfId="5924" xr:uid="{00000000-0005-0000-0000-000024170000}"/>
    <cellStyle name="Normal 2 22 14 2 2 2" xfId="34240" xr:uid="{00000000-0005-0000-0000-0000C0850000}"/>
    <cellStyle name="Normal 2 22 14 2 3" xfId="34241" xr:uid="{00000000-0005-0000-0000-0000C1850000}"/>
    <cellStyle name="Normal 2 22 14 3" xfId="5925" xr:uid="{00000000-0005-0000-0000-000025170000}"/>
    <cellStyle name="Normal 2 22 14 3 2" xfId="34242" xr:uid="{00000000-0005-0000-0000-0000C2850000}"/>
    <cellStyle name="Normal 2 22 14 4" xfId="34243" xr:uid="{00000000-0005-0000-0000-0000C3850000}"/>
    <cellStyle name="Normal 2 22 15" xfId="5926" xr:uid="{00000000-0005-0000-0000-000026170000}"/>
    <cellStyle name="Normal 2 22 15 2" xfId="5927" xr:uid="{00000000-0005-0000-0000-000027170000}"/>
    <cellStyle name="Normal 2 22 15 2 2" xfId="5928" xr:uid="{00000000-0005-0000-0000-000028170000}"/>
    <cellStyle name="Normal 2 22 15 2 2 2" xfId="34244" xr:uid="{00000000-0005-0000-0000-0000C4850000}"/>
    <cellStyle name="Normal 2 22 15 2 3" xfId="34245" xr:uid="{00000000-0005-0000-0000-0000C5850000}"/>
    <cellStyle name="Normal 2 22 15 3" xfId="5929" xr:uid="{00000000-0005-0000-0000-000029170000}"/>
    <cellStyle name="Normal 2 22 15 3 2" xfId="34246" xr:uid="{00000000-0005-0000-0000-0000C6850000}"/>
    <cellStyle name="Normal 2 22 15 4" xfId="34247" xr:uid="{00000000-0005-0000-0000-0000C7850000}"/>
    <cellStyle name="Normal 2 22 16" xfId="5930" xr:uid="{00000000-0005-0000-0000-00002A170000}"/>
    <cellStyle name="Normal 2 22 16 2" xfId="5931" xr:uid="{00000000-0005-0000-0000-00002B170000}"/>
    <cellStyle name="Normal 2 22 16 2 2" xfId="5932" xr:uid="{00000000-0005-0000-0000-00002C170000}"/>
    <cellStyle name="Normal 2 22 16 2 2 2" xfId="34248" xr:uid="{00000000-0005-0000-0000-0000C8850000}"/>
    <cellStyle name="Normal 2 22 16 2 3" xfId="34249" xr:uid="{00000000-0005-0000-0000-0000C9850000}"/>
    <cellStyle name="Normal 2 22 16 3" xfId="5933" xr:uid="{00000000-0005-0000-0000-00002D170000}"/>
    <cellStyle name="Normal 2 22 16 3 2" xfId="34250" xr:uid="{00000000-0005-0000-0000-0000CA850000}"/>
    <cellStyle name="Normal 2 22 16 4" xfId="34251" xr:uid="{00000000-0005-0000-0000-0000CB850000}"/>
    <cellStyle name="Normal 2 22 17" xfId="5934" xr:uid="{00000000-0005-0000-0000-00002E170000}"/>
    <cellStyle name="Normal 2 22 17 2" xfId="5935" xr:uid="{00000000-0005-0000-0000-00002F170000}"/>
    <cellStyle name="Normal 2 22 17 2 2" xfId="5936" xr:uid="{00000000-0005-0000-0000-000030170000}"/>
    <cellStyle name="Normal 2 22 17 2 2 2" xfId="34252" xr:uid="{00000000-0005-0000-0000-0000CC850000}"/>
    <cellStyle name="Normal 2 22 17 2 3" xfId="34253" xr:uid="{00000000-0005-0000-0000-0000CD850000}"/>
    <cellStyle name="Normal 2 22 17 3" xfId="5937" xr:uid="{00000000-0005-0000-0000-000031170000}"/>
    <cellStyle name="Normal 2 22 17 3 2" xfId="34254" xr:uid="{00000000-0005-0000-0000-0000CE850000}"/>
    <cellStyle name="Normal 2 22 17 4" xfId="34255" xr:uid="{00000000-0005-0000-0000-0000CF850000}"/>
    <cellStyle name="Normal 2 22 18" xfId="5938" xr:uid="{00000000-0005-0000-0000-000032170000}"/>
    <cellStyle name="Normal 2 22 18 2" xfId="5939" xr:uid="{00000000-0005-0000-0000-000033170000}"/>
    <cellStyle name="Normal 2 22 18 2 2" xfId="5940" xr:uid="{00000000-0005-0000-0000-000034170000}"/>
    <cellStyle name="Normal 2 22 18 2 2 2" xfId="34256" xr:uid="{00000000-0005-0000-0000-0000D0850000}"/>
    <cellStyle name="Normal 2 22 18 2 3" xfId="34257" xr:uid="{00000000-0005-0000-0000-0000D1850000}"/>
    <cellStyle name="Normal 2 22 18 3" xfId="5941" xr:uid="{00000000-0005-0000-0000-000035170000}"/>
    <cellStyle name="Normal 2 22 18 3 2" xfId="34258" xr:uid="{00000000-0005-0000-0000-0000D2850000}"/>
    <cellStyle name="Normal 2 22 18 4" xfId="34259" xr:uid="{00000000-0005-0000-0000-0000D3850000}"/>
    <cellStyle name="Normal 2 22 19" xfId="5942" xr:uid="{00000000-0005-0000-0000-000036170000}"/>
    <cellStyle name="Normal 2 22 2" xfId="5943" xr:uid="{00000000-0005-0000-0000-000037170000}"/>
    <cellStyle name="Normal 2 22 20" xfId="5944" xr:uid="{00000000-0005-0000-0000-000038170000}"/>
    <cellStyle name="Normal 2 22 3" xfId="5945" xr:uid="{00000000-0005-0000-0000-000039170000}"/>
    <cellStyle name="Normal 2 22 4" xfId="5946" xr:uid="{00000000-0005-0000-0000-00003A170000}"/>
    <cellStyle name="Normal 2 22 5" xfId="5947" xr:uid="{00000000-0005-0000-0000-00003B170000}"/>
    <cellStyle name="Normal 2 22 6" xfId="5948" xr:uid="{00000000-0005-0000-0000-00003C170000}"/>
    <cellStyle name="Normal 2 22 7" xfId="5949" xr:uid="{00000000-0005-0000-0000-00003D170000}"/>
    <cellStyle name="Normal 2 22 8" xfId="5950" xr:uid="{00000000-0005-0000-0000-00003E170000}"/>
    <cellStyle name="Normal 2 22 9" xfId="5951" xr:uid="{00000000-0005-0000-0000-00003F170000}"/>
    <cellStyle name="Normal 2 22 9 2" xfId="5952" xr:uid="{00000000-0005-0000-0000-000040170000}"/>
    <cellStyle name="Normal 2 22 9 2 2" xfId="5953" xr:uid="{00000000-0005-0000-0000-000041170000}"/>
    <cellStyle name="Normal 2 22 9 2 2 2" xfId="34260" xr:uid="{00000000-0005-0000-0000-0000D4850000}"/>
    <cellStyle name="Normal 2 22 9 2 3" xfId="34261" xr:uid="{00000000-0005-0000-0000-0000D5850000}"/>
    <cellStyle name="Normal 2 22 9 3" xfId="5954" xr:uid="{00000000-0005-0000-0000-000042170000}"/>
    <cellStyle name="Normal 2 22 9 3 2" xfId="34262" xr:uid="{00000000-0005-0000-0000-0000D6850000}"/>
    <cellStyle name="Normal 2 22 9 4" xfId="34263" xr:uid="{00000000-0005-0000-0000-0000D7850000}"/>
    <cellStyle name="Normal 2 23" xfId="5955" xr:uid="{00000000-0005-0000-0000-000043170000}"/>
    <cellStyle name="Normal 2 24" xfId="5956" xr:uid="{00000000-0005-0000-0000-000044170000}"/>
    <cellStyle name="Normal 2 25" xfId="5957" xr:uid="{00000000-0005-0000-0000-000045170000}"/>
    <cellStyle name="Normal 2 25 2" xfId="5958" xr:uid="{00000000-0005-0000-0000-000046170000}"/>
    <cellStyle name="Normal 2 25 2 2" xfId="5959" xr:uid="{00000000-0005-0000-0000-000047170000}"/>
    <cellStyle name="Normal 2 26" xfId="5960" xr:uid="{00000000-0005-0000-0000-000048170000}"/>
    <cellStyle name="Normal 2 26 2" xfId="5961" xr:uid="{00000000-0005-0000-0000-000049170000}"/>
    <cellStyle name="Normal 2 27" xfId="5962" xr:uid="{00000000-0005-0000-0000-00004A170000}"/>
    <cellStyle name="Normal 2 27 2" xfId="5963" xr:uid="{00000000-0005-0000-0000-00004B170000}"/>
    <cellStyle name="Normal 2 27 3" xfId="29801" xr:uid="{00000000-0005-0000-0000-000069740000}"/>
    <cellStyle name="Normal 2 28" xfId="5964" xr:uid="{00000000-0005-0000-0000-00004C170000}"/>
    <cellStyle name="Normal 2 28 10" xfId="5965" xr:uid="{00000000-0005-0000-0000-00004D170000}"/>
    <cellStyle name="Normal 2 28 10 2" xfId="5966" xr:uid="{00000000-0005-0000-0000-00004E170000}"/>
    <cellStyle name="Normal 2 28 10 2 2" xfId="5967" xr:uid="{00000000-0005-0000-0000-00004F170000}"/>
    <cellStyle name="Normal 2 28 10 2 2 2" xfId="34264" xr:uid="{00000000-0005-0000-0000-0000D8850000}"/>
    <cellStyle name="Normal 2 28 10 2 3" xfId="34265" xr:uid="{00000000-0005-0000-0000-0000D9850000}"/>
    <cellStyle name="Normal 2 28 10 3" xfId="5968" xr:uid="{00000000-0005-0000-0000-000050170000}"/>
    <cellStyle name="Normal 2 28 10 3 2" xfId="34266" xr:uid="{00000000-0005-0000-0000-0000DA850000}"/>
    <cellStyle name="Normal 2 28 10 4" xfId="34267" xr:uid="{00000000-0005-0000-0000-0000DB850000}"/>
    <cellStyle name="Normal 2 28 11" xfId="5969" xr:uid="{00000000-0005-0000-0000-000051170000}"/>
    <cellStyle name="Normal 2 28 11 2" xfId="5970" xr:uid="{00000000-0005-0000-0000-000052170000}"/>
    <cellStyle name="Normal 2 28 11 2 2" xfId="5971" xr:uid="{00000000-0005-0000-0000-000053170000}"/>
    <cellStyle name="Normal 2 28 11 2 2 2" xfId="34268" xr:uid="{00000000-0005-0000-0000-0000DC850000}"/>
    <cellStyle name="Normal 2 28 11 2 3" xfId="34269" xr:uid="{00000000-0005-0000-0000-0000DD850000}"/>
    <cellStyle name="Normal 2 28 11 3" xfId="5972" xr:uid="{00000000-0005-0000-0000-000054170000}"/>
    <cellStyle name="Normal 2 28 11 3 2" xfId="34270" xr:uid="{00000000-0005-0000-0000-0000DE850000}"/>
    <cellStyle name="Normal 2 28 11 4" xfId="34271" xr:uid="{00000000-0005-0000-0000-0000DF850000}"/>
    <cellStyle name="Normal 2 28 12" xfId="29802" xr:uid="{00000000-0005-0000-0000-00006A740000}"/>
    <cellStyle name="Normal 2 28 2" xfId="5973" xr:uid="{00000000-0005-0000-0000-000055170000}"/>
    <cellStyle name="Normal 2 28 2 2" xfId="5974" xr:uid="{00000000-0005-0000-0000-000056170000}"/>
    <cellStyle name="Normal 2 28 2 2 2" xfId="5975" xr:uid="{00000000-0005-0000-0000-000057170000}"/>
    <cellStyle name="Normal 2 28 2 2 2 2" xfId="34272" xr:uid="{00000000-0005-0000-0000-0000E0850000}"/>
    <cellStyle name="Normal 2 28 2 2 3" xfId="34273" xr:uid="{00000000-0005-0000-0000-0000E1850000}"/>
    <cellStyle name="Normal 2 28 2 3" xfId="5976" xr:uid="{00000000-0005-0000-0000-000058170000}"/>
    <cellStyle name="Normal 2 28 2 3 2" xfId="34274" xr:uid="{00000000-0005-0000-0000-0000E2850000}"/>
    <cellStyle name="Normal 2 28 2 4" xfId="34275" xr:uid="{00000000-0005-0000-0000-0000E3850000}"/>
    <cellStyle name="Normal 2 28 3" xfId="5977" xr:uid="{00000000-0005-0000-0000-000059170000}"/>
    <cellStyle name="Normal 2 28 3 2" xfId="5978" xr:uid="{00000000-0005-0000-0000-00005A170000}"/>
    <cellStyle name="Normal 2 28 3 2 2" xfId="5979" xr:uid="{00000000-0005-0000-0000-00005B170000}"/>
    <cellStyle name="Normal 2 28 3 2 2 2" xfId="34276" xr:uid="{00000000-0005-0000-0000-0000E4850000}"/>
    <cellStyle name="Normal 2 28 3 2 3" xfId="34277" xr:uid="{00000000-0005-0000-0000-0000E5850000}"/>
    <cellStyle name="Normal 2 28 3 3" xfId="5980" xr:uid="{00000000-0005-0000-0000-00005C170000}"/>
    <cellStyle name="Normal 2 28 3 3 2" xfId="34278" xr:uid="{00000000-0005-0000-0000-0000E6850000}"/>
    <cellStyle name="Normal 2 28 3 4" xfId="34279" xr:uid="{00000000-0005-0000-0000-0000E7850000}"/>
    <cellStyle name="Normal 2 28 4" xfId="5981" xr:uid="{00000000-0005-0000-0000-00005D170000}"/>
    <cellStyle name="Normal 2 28 4 2" xfId="5982" xr:uid="{00000000-0005-0000-0000-00005E170000}"/>
    <cellStyle name="Normal 2 28 4 2 2" xfId="5983" xr:uid="{00000000-0005-0000-0000-00005F170000}"/>
    <cellStyle name="Normal 2 28 4 2 2 2" xfId="34280" xr:uid="{00000000-0005-0000-0000-0000E8850000}"/>
    <cellStyle name="Normal 2 28 4 2 3" xfId="34281" xr:uid="{00000000-0005-0000-0000-0000E9850000}"/>
    <cellStyle name="Normal 2 28 4 3" xfId="5984" xr:uid="{00000000-0005-0000-0000-000060170000}"/>
    <cellStyle name="Normal 2 28 4 3 2" xfId="34282" xr:uid="{00000000-0005-0000-0000-0000EA850000}"/>
    <cellStyle name="Normal 2 28 4 4" xfId="34283" xr:uid="{00000000-0005-0000-0000-0000EB850000}"/>
    <cellStyle name="Normal 2 28 5" xfId="5985" xr:uid="{00000000-0005-0000-0000-000061170000}"/>
    <cellStyle name="Normal 2 28 5 2" xfId="5986" xr:uid="{00000000-0005-0000-0000-000062170000}"/>
    <cellStyle name="Normal 2 28 5 2 2" xfId="5987" xr:uid="{00000000-0005-0000-0000-000063170000}"/>
    <cellStyle name="Normal 2 28 5 2 2 2" xfId="34284" xr:uid="{00000000-0005-0000-0000-0000EC850000}"/>
    <cellStyle name="Normal 2 28 5 2 3" xfId="34285" xr:uid="{00000000-0005-0000-0000-0000ED850000}"/>
    <cellStyle name="Normal 2 28 5 3" xfId="5988" xr:uid="{00000000-0005-0000-0000-000064170000}"/>
    <cellStyle name="Normal 2 28 5 3 2" xfId="34286" xr:uid="{00000000-0005-0000-0000-0000EE850000}"/>
    <cellStyle name="Normal 2 28 5 4" xfId="34287" xr:uid="{00000000-0005-0000-0000-0000EF850000}"/>
    <cellStyle name="Normal 2 28 6" xfId="5989" xr:uid="{00000000-0005-0000-0000-000065170000}"/>
    <cellStyle name="Normal 2 28 6 2" xfId="5990" xr:uid="{00000000-0005-0000-0000-000066170000}"/>
    <cellStyle name="Normal 2 28 6 2 2" xfId="5991" xr:uid="{00000000-0005-0000-0000-000067170000}"/>
    <cellStyle name="Normal 2 28 6 2 2 2" xfId="34288" xr:uid="{00000000-0005-0000-0000-0000F0850000}"/>
    <cellStyle name="Normal 2 28 6 2 3" xfId="34289" xr:uid="{00000000-0005-0000-0000-0000F1850000}"/>
    <cellStyle name="Normal 2 28 6 3" xfId="5992" xr:uid="{00000000-0005-0000-0000-000068170000}"/>
    <cellStyle name="Normal 2 28 6 3 2" xfId="34290" xr:uid="{00000000-0005-0000-0000-0000F2850000}"/>
    <cellStyle name="Normal 2 28 6 4" xfId="34291" xr:uid="{00000000-0005-0000-0000-0000F3850000}"/>
    <cellStyle name="Normal 2 28 7" xfId="5993" xr:uid="{00000000-0005-0000-0000-000069170000}"/>
    <cellStyle name="Normal 2 28 7 2" xfId="5994" xr:uid="{00000000-0005-0000-0000-00006A170000}"/>
    <cellStyle name="Normal 2 28 7 2 2" xfId="5995" xr:uid="{00000000-0005-0000-0000-00006B170000}"/>
    <cellStyle name="Normal 2 28 7 2 2 2" xfId="34292" xr:uid="{00000000-0005-0000-0000-0000F4850000}"/>
    <cellStyle name="Normal 2 28 7 2 3" xfId="34293" xr:uid="{00000000-0005-0000-0000-0000F5850000}"/>
    <cellStyle name="Normal 2 28 7 3" xfId="5996" xr:uid="{00000000-0005-0000-0000-00006C170000}"/>
    <cellStyle name="Normal 2 28 7 3 2" xfId="34294" xr:uid="{00000000-0005-0000-0000-0000F6850000}"/>
    <cellStyle name="Normal 2 28 7 4" xfId="34295" xr:uid="{00000000-0005-0000-0000-0000F7850000}"/>
    <cellStyle name="Normal 2 28 8" xfId="5997" xr:uid="{00000000-0005-0000-0000-00006D170000}"/>
    <cellStyle name="Normal 2 28 8 2" xfId="5998" xr:uid="{00000000-0005-0000-0000-00006E170000}"/>
    <cellStyle name="Normal 2 28 8 2 2" xfId="5999" xr:uid="{00000000-0005-0000-0000-00006F170000}"/>
    <cellStyle name="Normal 2 28 8 2 2 2" xfId="34296" xr:uid="{00000000-0005-0000-0000-0000F8850000}"/>
    <cellStyle name="Normal 2 28 8 2 3" xfId="34297" xr:uid="{00000000-0005-0000-0000-0000F9850000}"/>
    <cellStyle name="Normal 2 28 8 3" xfId="6000" xr:uid="{00000000-0005-0000-0000-000070170000}"/>
    <cellStyle name="Normal 2 28 8 3 2" xfId="34298" xr:uid="{00000000-0005-0000-0000-0000FA850000}"/>
    <cellStyle name="Normal 2 28 8 4" xfId="34299" xr:uid="{00000000-0005-0000-0000-0000FB850000}"/>
    <cellStyle name="Normal 2 28 9" xfId="6001" xr:uid="{00000000-0005-0000-0000-000071170000}"/>
    <cellStyle name="Normal 2 28 9 2" xfId="6002" xr:uid="{00000000-0005-0000-0000-000072170000}"/>
    <cellStyle name="Normal 2 28 9 2 2" xfId="6003" xr:uid="{00000000-0005-0000-0000-000073170000}"/>
    <cellStyle name="Normal 2 28 9 2 2 2" xfId="34300" xr:uid="{00000000-0005-0000-0000-0000FC850000}"/>
    <cellStyle name="Normal 2 28 9 2 3" xfId="34301" xr:uid="{00000000-0005-0000-0000-0000FD850000}"/>
    <cellStyle name="Normal 2 28 9 3" xfId="6004" xr:uid="{00000000-0005-0000-0000-000074170000}"/>
    <cellStyle name="Normal 2 28 9 3 2" xfId="34302" xr:uid="{00000000-0005-0000-0000-0000FE850000}"/>
    <cellStyle name="Normal 2 28 9 4" xfId="34303" xr:uid="{00000000-0005-0000-0000-0000FF850000}"/>
    <cellStyle name="Normal 2 29" xfId="6005" xr:uid="{00000000-0005-0000-0000-000075170000}"/>
    <cellStyle name="Normal 2 29 10" xfId="6006" xr:uid="{00000000-0005-0000-0000-000076170000}"/>
    <cellStyle name="Normal 2 29 10 2" xfId="6007" xr:uid="{00000000-0005-0000-0000-000077170000}"/>
    <cellStyle name="Normal 2 29 10 2 2" xfId="6008" xr:uid="{00000000-0005-0000-0000-000078170000}"/>
    <cellStyle name="Normal 2 29 10 2 2 2" xfId="34304" xr:uid="{00000000-0005-0000-0000-000000860000}"/>
    <cellStyle name="Normal 2 29 10 2 3" xfId="34305" xr:uid="{00000000-0005-0000-0000-000001860000}"/>
    <cellStyle name="Normal 2 29 10 3" xfId="6009" xr:uid="{00000000-0005-0000-0000-000079170000}"/>
    <cellStyle name="Normal 2 29 10 3 2" xfId="34306" xr:uid="{00000000-0005-0000-0000-000002860000}"/>
    <cellStyle name="Normal 2 29 10 4" xfId="34307" xr:uid="{00000000-0005-0000-0000-000003860000}"/>
    <cellStyle name="Normal 2 29 11" xfId="6010" xr:uid="{00000000-0005-0000-0000-00007A170000}"/>
    <cellStyle name="Normal 2 29 11 2" xfId="6011" xr:uid="{00000000-0005-0000-0000-00007B170000}"/>
    <cellStyle name="Normal 2 29 11 2 2" xfId="6012" xr:uid="{00000000-0005-0000-0000-00007C170000}"/>
    <cellStyle name="Normal 2 29 11 2 2 2" xfId="34308" xr:uid="{00000000-0005-0000-0000-000004860000}"/>
    <cellStyle name="Normal 2 29 11 2 3" xfId="34309" xr:uid="{00000000-0005-0000-0000-000005860000}"/>
    <cellStyle name="Normal 2 29 11 3" xfId="6013" xr:uid="{00000000-0005-0000-0000-00007D170000}"/>
    <cellStyle name="Normal 2 29 11 3 2" xfId="34310" xr:uid="{00000000-0005-0000-0000-000006860000}"/>
    <cellStyle name="Normal 2 29 11 4" xfId="34311" xr:uid="{00000000-0005-0000-0000-000007860000}"/>
    <cellStyle name="Normal 2 29 12" xfId="29803" xr:uid="{00000000-0005-0000-0000-00006B740000}"/>
    <cellStyle name="Normal 2 29 2" xfId="6014" xr:uid="{00000000-0005-0000-0000-00007E170000}"/>
    <cellStyle name="Normal 2 29 2 2" xfId="6015" xr:uid="{00000000-0005-0000-0000-00007F170000}"/>
    <cellStyle name="Normal 2 29 2 2 2" xfId="6016" xr:uid="{00000000-0005-0000-0000-000080170000}"/>
    <cellStyle name="Normal 2 29 2 2 2 2" xfId="34312" xr:uid="{00000000-0005-0000-0000-000008860000}"/>
    <cellStyle name="Normal 2 29 2 2 3" xfId="34313" xr:uid="{00000000-0005-0000-0000-000009860000}"/>
    <cellStyle name="Normal 2 29 2 3" xfId="6017" xr:uid="{00000000-0005-0000-0000-000081170000}"/>
    <cellStyle name="Normal 2 29 2 3 2" xfId="34314" xr:uid="{00000000-0005-0000-0000-00000A860000}"/>
    <cellStyle name="Normal 2 29 2 4" xfId="34315" xr:uid="{00000000-0005-0000-0000-00000B860000}"/>
    <cellStyle name="Normal 2 29 3" xfId="6018" xr:uid="{00000000-0005-0000-0000-000082170000}"/>
    <cellStyle name="Normal 2 29 3 2" xfId="6019" xr:uid="{00000000-0005-0000-0000-000083170000}"/>
    <cellStyle name="Normal 2 29 3 2 2" xfId="6020" xr:uid="{00000000-0005-0000-0000-000084170000}"/>
    <cellStyle name="Normal 2 29 3 2 2 2" xfId="34316" xr:uid="{00000000-0005-0000-0000-00000C860000}"/>
    <cellStyle name="Normal 2 29 3 2 3" xfId="34317" xr:uid="{00000000-0005-0000-0000-00000D860000}"/>
    <cellStyle name="Normal 2 29 3 3" xfId="6021" xr:uid="{00000000-0005-0000-0000-000085170000}"/>
    <cellStyle name="Normal 2 29 3 3 2" xfId="34318" xr:uid="{00000000-0005-0000-0000-00000E860000}"/>
    <cellStyle name="Normal 2 29 3 4" xfId="34319" xr:uid="{00000000-0005-0000-0000-00000F860000}"/>
    <cellStyle name="Normal 2 29 4" xfId="6022" xr:uid="{00000000-0005-0000-0000-000086170000}"/>
    <cellStyle name="Normal 2 29 4 2" xfId="6023" xr:uid="{00000000-0005-0000-0000-000087170000}"/>
    <cellStyle name="Normal 2 29 4 2 2" xfId="6024" xr:uid="{00000000-0005-0000-0000-000088170000}"/>
    <cellStyle name="Normal 2 29 4 2 2 2" xfId="34320" xr:uid="{00000000-0005-0000-0000-000010860000}"/>
    <cellStyle name="Normal 2 29 4 2 3" xfId="34321" xr:uid="{00000000-0005-0000-0000-000011860000}"/>
    <cellStyle name="Normal 2 29 4 3" xfId="6025" xr:uid="{00000000-0005-0000-0000-000089170000}"/>
    <cellStyle name="Normal 2 29 4 3 2" xfId="34322" xr:uid="{00000000-0005-0000-0000-000012860000}"/>
    <cellStyle name="Normal 2 29 4 4" xfId="34323" xr:uid="{00000000-0005-0000-0000-000013860000}"/>
    <cellStyle name="Normal 2 29 5" xfId="6026" xr:uid="{00000000-0005-0000-0000-00008A170000}"/>
    <cellStyle name="Normal 2 29 5 2" xfId="6027" xr:uid="{00000000-0005-0000-0000-00008B170000}"/>
    <cellStyle name="Normal 2 29 5 2 2" xfId="6028" xr:uid="{00000000-0005-0000-0000-00008C170000}"/>
    <cellStyle name="Normal 2 29 5 2 2 2" xfId="34324" xr:uid="{00000000-0005-0000-0000-000014860000}"/>
    <cellStyle name="Normal 2 29 5 2 3" xfId="34325" xr:uid="{00000000-0005-0000-0000-000015860000}"/>
    <cellStyle name="Normal 2 29 5 3" xfId="6029" xr:uid="{00000000-0005-0000-0000-00008D170000}"/>
    <cellStyle name="Normal 2 29 5 3 2" xfId="34326" xr:uid="{00000000-0005-0000-0000-000016860000}"/>
    <cellStyle name="Normal 2 29 5 4" xfId="34327" xr:uid="{00000000-0005-0000-0000-000017860000}"/>
    <cellStyle name="Normal 2 29 6" xfId="6030" xr:uid="{00000000-0005-0000-0000-00008E170000}"/>
    <cellStyle name="Normal 2 29 6 2" xfId="6031" xr:uid="{00000000-0005-0000-0000-00008F170000}"/>
    <cellStyle name="Normal 2 29 6 2 2" xfId="6032" xr:uid="{00000000-0005-0000-0000-000090170000}"/>
    <cellStyle name="Normal 2 29 6 2 2 2" xfId="34328" xr:uid="{00000000-0005-0000-0000-000018860000}"/>
    <cellStyle name="Normal 2 29 6 2 3" xfId="34329" xr:uid="{00000000-0005-0000-0000-000019860000}"/>
    <cellStyle name="Normal 2 29 6 3" xfId="6033" xr:uid="{00000000-0005-0000-0000-000091170000}"/>
    <cellStyle name="Normal 2 29 6 3 2" xfId="34330" xr:uid="{00000000-0005-0000-0000-00001A860000}"/>
    <cellStyle name="Normal 2 29 6 4" xfId="34331" xr:uid="{00000000-0005-0000-0000-00001B860000}"/>
    <cellStyle name="Normal 2 29 7" xfId="6034" xr:uid="{00000000-0005-0000-0000-000092170000}"/>
    <cellStyle name="Normal 2 29 7 2" xfId="6035" xr:uid="{00000000-0005-0000-0000-000093170000}"/>
    <cellStyle name="Normal 2 29 7 2 2" xfId="6036" xr:uid="{00000000-0005-0000-0000-000094170000}"/>
    <cellStyle name="Normal 2 29 7 2 2 2" xfId="34332" xr:uid="{00000000-0005-0000-0000-00001C860000}"/>
    <cellStyle name="Normal 2 29 7 2 3" xfId="34333" xr:uid="{00000000-0005-0000-0000-00001D860000}"/>
    <cellStyle name="Normal 2 29 7 3" xfId="6037" xr:uid="{00000000-0005-0000-0000-000095170000}"/>
    <cellStyle name="Normal 2 29 7 3 2" xfId="34334" xr:uid="{00000000-0005-0000-0000-00001E860000}"/>
    <cellStyle name="Normal 2 29 7 4" xfId="34335" xr:uid="{00000000-0005-0000-0000-00001F860000}"/>
    <cellStyle name="Normal 2 29 8" xfId="6038" xr:uid="{00000000-0005-0000-0000-000096170000}"/>
    <cellStyle name="Normal 2 29 8 2" xfId="6039" xr:uid="{00000000-0005-0000-0000-000097170000}"/>
    <cellStyle name="Normal 2 29 8 2 2" xfId="6040" xr:uid="{00000000-0005-0000-0000-000098170000}"/>
    <cellStyle name="Normal 2 29 8 2 2 2" xfId="34336" xr:uid="{00000000-0005-0000-0000-000020860000}"/>
    <cellStyle name="Normal 2 29 8 2 3" xfId="34337" xr:uid="{00000000-0005-0000-0000-000021860000}"/>
    <cellStyle name="Normal 2 29 8 3" xfId="6041" xr:uid="{00000000-0005-0000-0000-000099170000}"/>
    <cellStyle name="Normal 2 29 8 3 2" xfId="34338" xr:uid="{00000000-0005-0000-0000-000022860000}"/>
    <cellStyle name="Normal 2 29 8 4" xfId="34339" xr:uid="{00000000-0005-0000-0000-000023860000}"/>
    <cellStyle name="Normal 2 29 9" xfId="6042" xr:uid="{00000000-0005-0000-0000-00009A170000}"/>
    <cellStyle name="Normal 2 29 9 2" xfId="6043" xr:uid="{00000000-0005-0000-0000-00009B170000}"/>
    <cellStyle name="Normal 2 29 9 2 2" xfId="6044" xr:uid="{00000000-0005-0000-0000-00009C170000}"/>
    <cellStyle name="Normal 2 29 9 2 2 2" xfId="34340" xr:uid="{00000000-0005-0000-0000-000024860000}"/>
    <cellStyle name="Normal 2 29 9 2 3" xfId="34341" xr:uid="{00000000-0005-0000-0000-000025860000}"/>
    <cellStyle name="Normal 2 29 9 3" xfId="6045" xr:uid="{00000000-0005-0000-0000-00009D170000}"/>
    <cellStyle name="Normal 2 29 9 3 2" xfId="34342" xr:uid="{00000000-0005-0000-0000-000026860000}"/>
    <cellStyle name="Normal 2 29 9 4" xfId="34343" xr:uid="{00000000-0005-0000-0000-000027860000}"/>
    <cellStyle name="Normal 2 3" xfId="6" xr:uid="{00000000-0005-0000-0000-000006000000}"/>
    <cellStyle name="Normal 2 3 10" xfId="6046" xr:uid="{00000000-0005-0000-0000-00009E170000}"/>
    <cellStyle name="Normal 2 3 11" xfId="6047" xr:uid="{00000000-0005-0000-0000-00009F170000}"/>
    <cellStyle name="Normal 2 3 12" xfId="6048" xr:uid="{00000000-0005-0000-0000-0000A0170000}"/>
    <cellStyle name="Normal 2 3 13" xfId="6049" xr:uid="{00000000-0005-0000-0000-0000A1170000}"/>
    <cellStyle name="Normal 2 3 14" xfId="6050" xr:uid="{00000000-0005-0000-0000-0000A2170000}"/>
    <cellStyle name="Normal 2 3 15" xfId="6051" xr:uid="{00000000-0005-0000-0000-0000A3170000}"/>
    <cellStyle name="Normal 2 3 16" xfId="6052" xr:uid="{00000000-0005-0000-0000-0000A4170000}"/>
    <cellStyle name="Normal 2 3 17" xfId="6053" xr:uid="{00000000-0005-0000-0000-0000A5170000}"/>
    <cellStyle name="Normal 2 3 18" xfId="6054" xr:uid="{00000000-0005-0000-0000-0000A6170000}"/>
    <cellStyle name="Normal 2 3 19" xfId="6055" xr:uid="{00000000-0005-0000-0000-0000A7170000}"/>
    <cellStyle name="Normal 2 3 2" xfId="6056" xr:uid="{00000000-0005-0000-0000-0000A8170000}"/>
    <cellStyle name="Normal 2 3 2 10" xfId="6057" xr:uid="{00000000-0005-0000-0000-0000A9170000}"/>
    <cellStyle name="Normal 2 3 2 10 2" xfId="6058" xr:uid="{00000000-0005-0000-0000-0000AA170000}"/>
    <cellStyle name="Normal 2 3 2 10 2 2" xfId="6059" xr:uid="{00000000-0005-0000-0000-0000AB170000}"/>
    <cellStyle name="Normal 2 3 2 10 2 2 2" xfId="34344" xr:uid="{00000000-0005-0000-0000-000028860000}"/>
    <cellStyle name="Normal 2 3 2 10 2 3" xfId="34345" xr:uid="{00000000-0005-0000-0000-000029860000}"/>
    <cellStyle name="Normal 2 3 2 10 3" xfId="6060" xr:uid="{00000000-0005-0000-0000-0000AC170000}"/>
    <cellStyle name="Normal 2 3 2 10 3 2" xfId="34346" xr:uid="{00000000-0005-0000-0000-00002A860000}"/>
    <cellStyle name="Normal 2 3 2 10 4" xfId="34347" xr:uid="{00000000-0005-0000-0000-00002B860000}"/>
    <cellStyle name="Normal 2 3 2 11" xfId="6061" xr:uid="{00000000-0005-0000-0000-0000AD170000}"/>
    <cellStyle name="Normal 2 3 2 11 2" xfId="6062" xr:uid="{00000000-0005-0000-0000-0000AE170000}"/>
    <cellStyle name="Normal 2 3 2 11 2 2" xfId="6063" xr:uid="{00000000-0005-0000-0000-0000AF170000}"/>
    <cellStyle name="Normal 2 3 2 11 2 2 2" xfId="34348" xr:uid="{00000000-0005-0000-0000-00002C860000}"/>
    <cellStyle name="Normal 2 3 2 11 2 3" xfId="34349" xr:uid="{00000000-0005-0000-0000-00002D860000}"/>
    <cellStyle name="Normal 2 3 2 11 3" xfId="6064" xr:uid="{00000000-0005-0000-0000-0000B0170000}"/>
    <cellStyle name="Normal 2 3 2 11 3 2" xfId="34350" xr:uid="{00000000-0005-0000-0000-00002E860000}"/>
    <cellStyle name="Normal 2 3 2 11 4" xfId="34351" xr:uid="{00000000-0005-0000-0000-00002F860000}"/>
    <cellStyle name="Normal 2 3 2 12" xfId="6065" xr:uid="{00000000-0005-0000-0000-0000B1170000}"/>
    <cellStyle name="Normal 2 3 2 12 2" xfId="6066" xr:uid="{00000000-0005-0000-0000-0000B2170000}"/>
    <cellStyle name="Normal 2 3 2 12 2 2" xfId="6067" xr:uid="{00000000-0005-0000-0000-0000B3170000}"/>
    <cellStyle name="Normal 2 3 2 12 2 2 2" xfId="34352" xr:uid="{00000000-0005-0000-0000-000030860000}"/>
    <cellStyle name="Normal 2 3 2 12 2 3" xfId="34353" xr:uid="{00000000-0005-0000-0000-000031860000}"/>
    <cellStyle name="Normal 2 3 2 12 3" xfId="6068" xr:uid="{00000000-0005-0000-0000-0000B4170000}"/>
    <cellStyle name="Normal 2 3 2 12 3 2" xfId="34354" xr:uid="{00000000-0005-0000-0000-000032860000}"/>
    <cellStyle name="Normal 2 3 2 12 4" xfId="34355" xr:uid="{00000000-0005-0000-0000-000033860000}"/>
    <cellStyle name="Normal 2 3 2 13" xfId="6069" xr:uid="{00000000-0005-0000-0000-0000B5170000}"/>
    <cellStyle name="Normal 2 3 2 13 2" xfId="6070" xr:uid="{00000000-0005-0000-0000-0000B6170000}"/>
    <cellStyle name="Normal 2 3 2 13 2 2" xfId="6071" xr:uid="{00000000-0005-0000-0000-0000B7170000}"/>
    <cellStyle name="Normal 2 3 2 13 2 2 2" xfId="34356" xr:uid="{00000000-0005-0000-0000-000034860000}"/>
    <cellStyle name="Normal 2 3 2 13 2 3" xfId="34357" xr:uid="{00000000-0005-0000-0000-000035860000}"/>
    <cellStyle name="Normal 2 3 2 13 3" xfId="6072" xr:uid="{00000000-0005-0000-0000-0000B8170000}"/>
    <cellStyle name="Normal 2 3 2 13 3 2" xfId="34358" xr:uid="{00000000-0005-0000-0000-000036860000}"/>
    <cellStyle name="Normal 2 3 2 13 4" xfId="34359" xr:uid="{00000000-0005-0000-0000-000037860000}"/>
    <cellStyle name="Normal 2 3 2 14" xfId="6073" xr:uid="{00000000-0005-0000-0000-0000B9170000}"/>
    <cellStyle name="Normal 2 3 2 14 2" xfId="6074" xr:uid="{00000000-0005-0000-0000-0000BA170000}"/>
    <cellStyle name="Normal 2 3 2 14 2 2" xfId="6075" xr:uid="{00000000-0005-0000-0000-0000BB170000}"/>
    <cellStyle name="Normal 2 3 2 14 2 2 2" xfId="34360" xr:uid="{00000000-0005-0000-0000-000038860000}"/>
    <cellStyle name="Normal 2 3 2 14 2 3" xfId="34361" xr:uid="{00000000-0005-0000-0000-000039860000}"/>
    <cellStyle name="Normal 2 3 2 14 3" xfId="6076" xr:uid="{00000000-0005-0000-0000-0000BC170000}"/>
    <cellStyle name="Normal 2 3 2 14 3 2" xfId="34362" xr:uid="{00000000-0005-0000-0000-00003A860000}"/>
    <cellStyle name="Normal 2 3 2 14 4" xfId="34363" xr:uid="{00000000-0005-0000-0000-00003B860000}"/>
    <cellStyle name="Normal 2 3 2 15" xfId="6077" xr:uid="{00000000-0005-0000-0000-0000BD170000}"/>
    <cellStyle name="Normal 2 3 2 15 2" xfId="6078" xr:uid="{00000000-0005-0000-0000-0000BE170000}"/>
    <cellStyle name="Normal 2 3 2 15 2 2" xfId="6079" xr:uid="{00000000-0005-0000-0000-0000BF170000}"/>
    <cellStyle name="Normal 2 3 2 15 2 2 2" xfId="34364" xr:uid="{00000000-0005-0000-0000-00003C860000}"/>
    <cellStyle name="Normal 2 3 2 15 2 3" xfId="34365" xr:uid="{00000000-0005-0000-0000-00003D860000}"/>
    <cellStyle name="Normal 2 3 2 15 3" xfId="6080" xr:uid="{00000000-0005-0000-0000-0000C0170000}"/>
    <cellStyle name="Normal 2 3 2 15 3 2" xfId="34366" xr:uid="{00000000-0005-0000-0000-00003E860000}"/>
    <cellStyle name="Normal 2 3 2 15 4" xfId="34367" xr:uid="{00000000-0005-0000-0000-00003F860000}"/>
    <cellStyle name="Normal 2 3 2 16" xfId="6081" xr:uid="{00000000-0005-0000-0000-0000C1170000}"/>
    <cellStyle name="Normal 2 3 2 16 2" xfId="6082" xr:uid="{00000000-0005-0000-0000-0000C2170000}"/>
    <cellStyle name="Normal 2 3 2 16 2 2" xfId="6083" xr:uid="{00000000-0005-0000-0000-0000C3170000}"/>
    <cellStyle name="Normal 2 3 2 16 2 2 2" xfId="34368" xr:uid="{00000000-0005-0000-0000-000040860000}"/>
    <cellStyle name="Normal 2 3 2 16 2 3" xfId="34369" xr:uid="{00000000-0005-0000-0000-000041860000}"/>
    <cellStyle name="Normal 2 3 2 16 3" xfId="6084" xr:uid="{00000000-0005-0000-0000-0000C4170000}"/>
    <cellStyle name="Normal 2 3 2 16 3 2" xfId="34370" xr:uid="{00000000-0005-0000-0000-000042860000}"/>
    <cellStyle name="Normal 2 3 2 16 4" xfId="34371" xr:uid="{00000000-0005-0000-0000-000043860000}"/>
    <cellStyle name="Normal 2 3 2 17" xfId="6085" xr:uid="{00000000-0005-0000-0000-0000C5170000}"/>
    <cellStyle name="Normal 2 3 2 17 2" xfId="6086" xr:uid="{00000000-0005-0000-0000-0000C6170000}"/>
    <cellStyle name="Normal 2 3 2 17 2 2" xfId="6087" xr:uid="{00000000-0005-0000-0000-0000C7170000}"/>
    <cellStyle name="Normal 2 3 2 17 2 2 2" xfId="34372" xr:uid="{00000000-0005-0000-0000-000044860000}"/>
    <cellStyle name="Normal 2 3 2 17 2 3" xfId="34373" xr:uid="{00000000-0005-0000-0000-000045860000}"/>
    <cellStyle name="Normal 2 3 2 17 3" xfId="6088" xr:uid="{00000000-0005-0000-0000-0000C8170000}"/>
    <cellStyle name="Normal 2 3 2 17 3 2" xfId="34374" xr:uid="{00000000-0005-0000-0000-000046860000}"/>
    <cellStyle name="Normal 2 3 2 17 4" xfId="34375" xr:uid="{00000000-0005-0000-0000-000047860000}"/>
    <cellStyle name="Normal 2 3 2 18" xfId="6089" xr:uid="{00000000-0005-0000-0000-0000C9170000}"/>
    <cellStyle name="Normal 2 3 2 18 2" xfId="6090" xr:uid="{00000000-0005-0000-0000-0000CA170000}"/>
    <cellStyle name="Normal 2 3 2 18 2 2" xfId="6091" xr:uid="{00000000-0005-0000-0000-0000CB170000}"/>
    <cellStyle name="Normal 2 3 2 18 2 2 2" xfId="34376" xr:uid="{00000000-0005-0000-0000-000048860000}"/>
    <cellStyle name="Normal 2 3 2 18 2 3" xfId="34377" xr:uid="{00000000-0005-0000-0000-000049860000}"/>
    <cellStyle name="Normal 2 3 2 18 3" xfId="6092" xr:uid="{00000000-0005-0000-0000-0000CC170000}"/>
    <cellStyle name="Normal 2 3 2 18 3 2" xfId="34378" xr:uid="{00000000-0005-0000-0000-00004A860000}"/>
    <cellStyle name="Normal 2 3 2 18 4" xfId="34379" xr:uid="{00000000-0005-0000-0000-00004B860000}"/>
    <cellStyle name="Normal 2 3 2 2" xfId="6093" xr:uid="{00000000-0005-0000-0000-0000CD170000}"/>
    <cellStyle name="Normal 2 3 2 2 10" xfId="6094" xr:uid="{00000000-0005-0000-0000-0000CE170000}"/>
    <cellStyle name="Normal 2 3 2 2 10 2" xfId="6095" xr:uid="{00000000-0005-0000-0000-0000CF170000}"/>
    <cellStyle name="Normal 2 3 2 2 10 2 2" xfId="6096" xr:uid="{00000000-0005-0000-0000-0000D0170000}"/>
    <cellStyle name="Normal 2 3 2 2 10 2 2 2" xfId="34380" xr:uid="{00000000-0005-0000-0000-00004C860000}"/>
    <cellStyle name="Normal 2 3 2 2 10 2 3" xfId="34381" xr:uid="{00000000-0005-0000-0000-00004D860000}"/>
    <cellStyle name="Normal 2 3 2 2 10 3" xfId="6097" xr:uid="{00000000-0005-0000-0000-0000D1170000}"/>
    <cellStyle name="Normal 2 3 2 2 10 3 2" xfId="34382" xr:uid="{00000000-0005-0000-0000-00004E860000}"/>
    <cellStyle name="Normal 2 3 2 2 10 4" xfId="34383" xr:uid="{00000000-0005-0000-0000-00004F860000}"/>
    <cellStyle name="Normal 2 3 2 2 11" xfId="6098" xr:uid="{00000000-0005-0000-0000-0000D2170000}"/>
    <cellStyle name="Normal 2 3 2 2 11 2" xfId="6099" xr:uid="{00000000-0005-0000-0000-0000D3170000}"/>
    <cellStyle name="Normal 2 3 2 2 11 2 2" xfId="6100" xr:uid="{00000000-0005-0000-0000-0000D4170000}"/>
    <cellStyle name="Normal 2 3 2 2 11 2 2 2" xfId="34384" xr:uid="{00000000-0005-0000-0000-000050860000}"/>
    <cellStyle name="Normal 2 3 2 2 11 2 3" xfId="34385" xr:uid="{00000000-0005-0000-0000-000051860000}"/>
    <cellStyle name="Normal 2 3 2 2 11 3" xfId="6101" xr:uid="{00000000-0005-0000-0000-0000D5170000}"/>
    <cellStyle name="Normal 2 3 2 2 11 3 2" xfId="34386" xr:uid="{00000000-0005-0000-0000-000052860000}"/>
    <cellStyle name="Normal 2 3 2 2 11 4" xfId="34387" xr:uid="{00000000-0005-0000-0000-000053860000}"/>
    <cellStyle name="Normal 2 3 2 2 12" xfId="6102" xr:uid="{00000000-0005-0000-0000-0000D6170000}"/>
    <cellStyle name="Normal 2 3 2 2 12 2" xfId="6103" xr:uid="{00000000-0005-0000-0000-0000D7170000}"/>
    <cellStyle name="Normal 2 3 2 2 12 2 2" xfId="34388" xr:uid="{00000000-0005-0000-0000-000054860000}"/>
    <cellStyle name="Normal 2 3 2 2 12 3" xfId="34389" xr:uid="{00000000-0005-0000-0000-000055860000}"/>
    <cellStyle name="Normal 2 3 2 2 13" xfId="6104" xr:uid="{00000000-0005-0000-0000-0000D8170000}"/>
    <cellStyle name="Normal 2 3 2 2 13 2" xfId="34390" xr:uid="{00000000-0005-0000-0000-000056860000}"/>
    <cellStyle name="Normal 2 3 2 2 14" xfId="34391" xr:uid="{00000000-0005-0000-0000-000057860000}"/>
    <cellStyle name="Normal 2 3 2 2 2" xfId="6105" xr:uid="{00000000-0005-0000-0000-0000D9170000}"/>
    <cellStyle name="Normal 2 3 2 2 2 2" xfId="6106" xr:uid="{00000000-0005-0000-0000-0000DA170000}"/>
    <cellStyle name="Normal 2 3 2 2 2 2 2" xfId="6107" xr:uid="{00000000-0005-0000-0000-0000DB170000}"/>
    <cellStyle name="Normal 2 3 2 2 2 2 2 2" xfId="34392" xr:uid="{00000000-0005-0000-0000-000058860000}"/>
    <cellStyle name="Normal 2 3 2 2 2 2 3" xfId="34393" xr:uid="{00000000-0005-0000-0000-000059860000}"/>
    <cellStyle name="Normal 2 3 2 2 2 3" xfId="6108" xr:uid="{00000000-0005-0000-0000-0000DC170000}"/>
    <cellStyle name="Normal 2 3 2 2 2 3 2" xfId="34394" xr:uid="{00000000-0005-0000-0000-00005A860000}"/>
    <cellStyle name="Normal 2 3 2 2 2 4" xfId="34395" xr:uid="{00000000-0005-0000-0000-00005B860000}"/>
    <cellStyle name="Normal 2 3 2 2 3" xfId="6109" xr:uid="{00000000-0005-0000-0000-0000DD170000}"/>
    <cellStyle name="Normal 2 3 2 2 3 2" xfId="6110" xr:uid="{00000000-0005-0000-0000-0000DE170000}"/>
    <cellStyle name="Normal 2 3 2 2 3 2 2" xfId="6111" xr:uid="{00000000-0005-0000-0000-0000DF170000}"/>
    <cellStyle name="Normal 2 3 2 2 3 2 2 2" xfId="34396" xr:uid="{00000000-0005-0000-0000-00005C860000}"/>
    <cellStyle name="Normal 2 3 2 2 3 2 3" xfId="34397" xr:uid="{00000000-0005-0000-0000-00005D860000}"/>
    <cellStyle name="Normal 2 3 2 2 3 3" xfId="6112" xr:uid="{00000000-0005-0000-0000-0000E0170000}"/>
    <cellStyle name="Normal 2 3 2 2 3 3 2" xfId="34398" xr:uid="{00000000-0005-0000-0000-00005E860000}"/>
    <cellStyle name="Normal 2 3 2 2 3 4" xfId="34399" xr:uid="{00000000-0005-0000-0000-00005F860000}"/>
    <cellStyle name="Normal 2 3 2 2 4" xfId="6113" xr:uid="{00000000-0005-0000-0000-0000E1170000}"/>
    <cellStyle name="Normal 2 3 2 2 4 2" xfId="6114" xr:uid="{00000000-0005-0000-0000-0000E2170000}"/>
    <cellStyle name="Normal 2 3 2 2 4 2 2" xfId="6115" xr:uid="{00000000-0005-0000-0000-0000E3170000}"/>
    <cellStyle name="Normal 2 3 2 2 4 2 2 2" xfId="34400" xr:uid="{00000000-0005-0000-0000-000060860000}"/>
    <cellStyle name="Normal 2 3 2 2 4 2 3" xfId="34401" xr:uid="{00000000-0005-0000-0000-000061860000}"/>
    <cellStyle name="Normal 2 3 2 2 4 3" xfId="6116" xr:uid="{00000000-0005-0000-0000-0000E4170000}"/>
    <cellStyle name="Normal 2 3 2 2 4 3 2" xfId="34402" xr:uid="{00000000-0005-0000-0000-000062860000}"/>
    <cellStyle name="Normal 2 3 2 2 4 4" xfId="34403" xr:uid="{00000000-0005-0000-0000-000063860000}"/>
    <cellStyle name="Normal 2 3 2 2 5" xfId="6117" xr:uid="{00000000-0005-0000-0000-0000E5170000}"/>
    <cellStyle name="Normal 2 3 2 2 5 2" xfId="6118" xr:uid="{00000000-0005-0000-0000-0000E6170000}"/>
    <cellStyle name="Normal 2 3 2 2 5 2 2" xfId="6119" xr:uid="{00000000-0005-0000-0000-0000E7170000}"/>
    <cellStyle name="Normal 2 3 2 2 5 2 2 2" xfId="34404" xr:uid="{00000000-0005-0000-0000-000064860000}"/>
    <cellStyle name="Normal 2 3 2 2 5 2 3" xfId="34405" xr:uid="{00000000-0005-0000-0000-000065860000}"/>
    <cellStyle name="Normal 2 3 2 2 5 3" xfId="6120" xr:uid="{00000000-0005-0000-0000-0000E8170000}"/>
    <cellStyle name="Normal 2 3 2 2 5 3 2" xfId="34406" xr:uid="{00000000-0005-0000-0000-000066860000}"/>
    <cellStyle name="Normal 2 3 2 2 5 4" xfId="34407" xr:uid="{00000000-0005-0000-0000-000067860000}"/>
    <cellStyle name="Normal 2 3 2 2 6" xfId="6121" xr:uid="{00000000-0005-0000-0000-0000E9170000}"/>
    <cellStyle name="Normal 2 3 2 2 6 2" xfId="6122" xr:uid="{00000000-0005-0000-0000-0000EA170000}"/>
    <cellStyle name="Normal 2 3 2 2 6 2 2" xfId="6123" xr:uid="{00000000-0005-0000-0000-0000EB170000}"/>
    <cellStyle name="Normal 2 3 2 2 6 2 2 2" xfId="34408" xr:uid="{00000000-0005-0000-0000-000068860000}"/>
    <cellStyle name="Normal 2 3 2 2 6 2 3" xfId="34409" xr:uid="{00000000-0005-0000-0000-000069860000}"/>
    <cellStyle name="Normal 2 3 2 2 6 3" xfId="6124" xr:uid="{00000000-0005-0000-0000-0000EC170000}"/>
    <cellStyle name="Normal 2 3 2 2 6 3 2" xfId="34410" xr:uid="{00000000-0005-0000-0000-00006A860000}"/>
    <cellStyle name="Normal 2 3 2 2 6 4" xfId="34411" xr:uid="{00000000-0005-0000-0000-00006B860000}"/>
    <cellStyle name="Normal 2 3 2 2 7" xfId="6125" xr:uid="{00000000-0005-0000-0000-0000ED170000}"/>
    <cellStyle name="Normal 2 3 2 2 7 2" xfId="6126" xr:uid="{00000000-0005-0000-0000-0000EE170000}"/>
    <cellStyle name="Normal 2 3 2 2 7 2 2" xfId="6127" xr:uid="{00000000-0005-0000-0000-0000EF170000}"/>
    <cellStyle name="Normal 2 3 2 2 7 2 2 2" xfId="34412" xr:uid="{00000000-0005-0000-0000-00006C860000}"/>
    <cellStyle name="Normal 2 3 2 2 7 2 3" xfId="34413" xr:uid="{00000000-0005-0000-0000-00006D860000}"/>
    <cellStyle name="Normal 2 3 2 2 7 3" xfId="6128" xr:uid="{00000000-0005-0000-0000-0000F0170000}"/>
    <cellStyle name="Normal 2 3 2 2 7 3 2" xfId="34414" xr:uid="{00000000-0005-0000-0000-00006E860000}"/>
    <cellStyle name="Normal 2 3 2 2 7 4" xfId="34415" xr:uid="{00000000-0005-0000-0000-00006F860000}"/>
    <cellStyle name="Normal 2 3 2 2 8" xfId="6129" xr:uid="{00000000-0005-0000-0000-0000F1170000}"/>
    <cellStyle name="Normal 2 3 2 2 8 2" xfId="6130" xr:uid="{00000000-0005-0000-0000-0000F2170000}"/>
    <cellStyle name="Normal 2 3 2 2 8 2 2" xfId="6131" xr:uid="{00000000-0005-0000-0000-0000F3170000}"/>
    <cellStyle name="Normal 2 3 2 2 8 2 2 2" xfId="34416" xr:uid="{00000000-0005-0000-0000-000070860000}"/>
    <cellStyle name="Normal 2 3 2 2 8 2 3" xfId="34417" xr:uid="{00000000-0005-0000-0000-000071860000}"/>
    <cellStyle name="Normal 2 3 2 2 8 3" xfId="6132" xr:uid="{00000000-0005-0000-0000-0000F4170000}"/>
    <cellStyle name="Normal 2 3 2 2 8 3 2" xfId="34418" xr:uid="{00000000-0005-0000-0000-000072860000}"/>
    <cellStyle name="Normal 2 3 2 2 8 4" xfId="34419" xr:uid="{00000000-0005-0000-0000-000073860000}"/>
    <cellStyle name="Normal 2 3 2 2 9" xfId="6133" xr:uid="{00000000-0005-0000-0000-0000F5170000}"/>
    <cellStyle name="Normal 2 3 2 2 9 2" xfId="6134" xr:uid="{00000000-0005-0000-0000-0000F6170000}"/>
    <cellStyle name="Normal 2 3 2 2 9 2 2" xfId="6135" xr:uid="{00000000-0005-0000-0000-0000F7170000}"/>
    <cellStyle name="Normal 2 3 2 2 9 2 2 2" xfId="34420" xr:uid="{00000000-0005-0000-0000-000074860000}"/>
    <cellStyle name="Normal 2 3 2 2 9 2 3" xfId="34421" xr:uid="{00000000-0005-0000-0000-000075860000}"/>
    <cellStyle name="Normal 2 3 2 2 9 3" xfId="6136" xr:uid="{00000000-0005-0000-0000-0000F8170000}"/>
    <cellStyle name="Normal 2 3 2 2 9 3 2" xfId="34422" xr:uid="{00000000-0005-0000-0000-000076860000}"/>
    <cellStyle name="Normal 2 3 2 2 9 4" xfId="34423" xr:uid="{00000000-0005-0000-0000-000077860000}"/>
    <cellStyle name="Normal 2 3 2 3" xfId="6137" xr:uid="{00000000-0005-0000-0000-0000F9170000}"/>
    <cellStyle name="Normal 2 3 2 3 10" xfId="6138" xr:uid="{00000000-0005-0000-0000-0000FA170000}"/>
    <cellStyle name="Normal 2 3 2 3 10 2" xfId="6139" xr:uid="{00000000-0005-0000-0000-0000FB170000}"/>
    <cellStyle name="Normal 2 3 2 3 10 2 2" xfId="6140" xr:uid="{00000000-0005-0000-0000-0000FC170000}"/>
    <cellStyle name="Normal 2 3 2 3 10 2 2 2" xfId="34424" xr:uid="{00000000-0005-0000-0000-000078860000}"/>
    <cellStyle name="Normal 2 3 2 3 10 2 3" xfId="34425" xr:uid="{00000000-0005-0000-0000-000079860000}"/>
    <cellStyle name="Normal 2 3 2 3 10 3" xfId="6141" xr:uid="{00000000-0005-0000-0000-0000FD170000}"/>
    <cellStyle name="Normal 2 3 2 3 10 3 2" xfId="34426" xr:uid="{00000000-0005-0000-0000-00007A860000}"/>
    <cellStyle name="Normal 2 3 2 3 10 4" xfId="34427" xr:uid="{00000000-0005-0000-0000-00007B860000}"/>
    <cellStyle name="Normal 2 3 2 3 11" xfId="6142" xr:uid="{00000000-0005-0000-0000-0000FE170000}"/>
    <cellStyle name="Normal 2 3 2 3 11 2" xfId="6143" xr:uid="{00000000-0005-0000-0000-0000FF170000}"/>
    <cellStyle name="Normal 2 3 2 3 11 2 2" xfId="6144" xr:uid="{00000000-0005-0000-0000-000000180000}"/>
    <cellStyle name="Normal 2 3 2 3 11 2 2 2" xfId="34428" xr:uid="{00000000-0005-0000-0000-00007C860000}"/>
    <cellStyle name="Normal 2 3 2 3 11 2 3" xfId="34429" xr:uid="{00000000-0005-0000-0000-00007D860000}"/>
    <cellStyle name="Normal 2 3 2 3 11 3" xfId="6145" xr:uid="{00000000-0005-0000-0000-000001180000}"/>
    <cellStyle name="Normal 2 3 2 3 11 3 2" xfId="34430" xr:uid="{00000000-0005-0000-0000-00007E860000}"/>
    <cellStyle name="Normal 2 3 2 3 11 4" xfId="34431" xr:uid="{00000000-0005-0000-0000-00007F860000}"/>
    <cellStyle name="Normal 2 3 2 3 12" xfId="6146" xr:uid="{00000000-0005-0000-0000-000002180000}"/>
    <cellStyle name="Normal 2 3 2 3 12 2" xfId="6147" xr:uid="{00000000-0005-0000-0000-000003180000}"/>
    <cellStyle name="Normal 2 3 2 3 12 2 2" xfId="34432" xr:uid="{00000000-0005-0000-0000-000080860000}"/>
    <cellStyle name="Normal 2 3 2 3 12 3" xfId="34433" xr:uid="{00000000-0005-0000-0000-000081860000}"/>
    <cellStyle name="Normal 2 3 2 3 13" xfId="6148" xr:uid="{00000000-0005-0000-0000-000004180000}"/>
    <cellStyle name="Normal 2 3 2 3 13 2" xfId="34434" xr:uid="{00000000-0005-0000-0000-000082860000}"/>
    <cellStyle name="Normal 2 3 2 3 14" xfId="34435" xr:uid="{00000000-0005-0000-0000-000083860000}"/>
    <cellStyle name="Normal 2 3 2 3 2" xfId="6149" xr:uid="{00000000-0005-0000-0000-000005180000}"/>
    <cellStyle name="Normal 2 3 2 3 2 2" xfId="6150" xr:uid="{00000000-0005-0000-0000-000006180000}"/>
    <cellStyle name="Normal 2 3 2 3 2 2 2" xfId="6151" xr:uid="{00000000-0005-0000-0000-000007180000}"/>
    <cellStyle name="Normal 2 3 2 3 2 2 2 2" xfId="34436" xr:uid="{00000000-0005-0000-0000-000084860000}"/>
    <cellStyle name="Normal 2 3 2 3 2 2 3" xfId="34437" xr:uid="{00000000-0005-0000-0000-000085860000}"/>
    <cellStyle name="Normal 2 3 2 3 2 3" xfId="6152" xr:uid="{00000000-0005-0000-0000-000008180000}"/>
    <cellStyle name="Normal 2 3 2 3 2 3 2" xfId="34438" xr:uid="{00000000-0005-0000-0000-000086860000}"/>
    <cellStyle name="Normal 2 3 2 3 2 4" xfId="34439" xr:uid="{00000000-0005-0000-0000-000087860000}"/>
    <cellStyle name="Normal 2 3 2 3 3" xfId="6153" xr:uid="{00000000-0005-0000-0000-000009180000}"/>
    <cellStyle name="Normal 2 3 2 3 3 2" xfId="6154" xr:uid="{00000000-0005-0000-0000-00000A180000}"/>
    <cellStyle name="Normal 2 3 2 3 3 2 2" xfId="6155" xr:uid="{00000000-0005-0000-0000-00000B180000}"/>
    <cellStyle name="Normal 2 3 2 3 3 2 2 2" xfId="34440" xr:uid="{00000000-0005-0000-0000-000088860000}"/>
    <cellStyle name="Normal 2 3 2 3 3 2 3" xfId="34441" xr:uid="{00000000-0005-0000-0000-000089860000}"/>
    <cellStyle name="Normal 2 3 2 3 3 3" xfId="6156" xr:uid="{00000000-0005-0000-0000-00000C180000}"/>
    <cellStyle name="Normal 2 3 2 3 3 3 2" xfId="34442" xr:uid="{00000000-0005-0000-0000-00008A860000}"/>
    <cellStyle name="Normal 2 3 2 3 3 4" xfId="34443" xr:uid="{00000000-0005-0000-0000-00008B860000}"/>
    <cellStyle name="Normal 2 3 2 3 4" xfId="6157" xr:uid="{00000000-0005-0000-0000-00000D180000}"/>
    <cellStyle name="Normal 2 3 2 3 4 2" xfId="6158" xr:uid="{00000000-0005-0000-0000-00000E180000}"/>
    <cellStyle name="Normal 2 3 2 3 4 2 2" xfId="6159" xr:uid="{00000000-0005-0000-0000-00000F180000}"/>
    <cellStyle name="Normal 2 3 2 3 4 2 2 2" xfId="34444" xr:uid="{00000000-0005-0000-0000-00008C860000}"/>
    <cellStyle name="Normal 2 3 2 3 4 2 3" xfId="34445" xr:uid="{00000000-0005-0000-0000-00008D860000}"/>
    <cellStyle name="Normal 2 3 2 3 4 3" xfId="6160" xr:uid="{00000000-0005-0000-0000-000010180000}"/>
    <cellStyle name="Normal 2 3 2 3 4 3 2" xfId="34446" xr:uid="{00000000-0005-0000-0000-00008E860000}"/>
    <cellStyle name="Normal 2 3 2 3 4 4" xfId="34447" xr:uid="{00000000-0005-0000-0000-00008F860000}"/>
    <cellStyle name="Normal 2 3 2 3 5" xfId="6161" xr:uid="{00000000-0005-0000-0000-000011180000}"/>
    <cellStyle name="Normal 2 3 2 3 5 2" xfId="6162" xr:uid="{00000000-0005-0000-0000-000012180000}"/>
    <cellStyle name="Normal 2 3 2 3 5 2 2" xfId="6163" xr:uid="{00000000-0005-0000-0000-000013180000}"/>
    <cellStyle name="Normal 2 3 2 3 5 2 2 2" xfId="34448" xr:uid="{00000000-0005-0000-0000-000090860000}"/>
    <cellStyle name="Normal 2 3 2 3 5 2 3" xfId="34449" xr:uid="{00000000-0005-0000-0000-000091860000}"/>
    <cellStyle name="Normal 2 3 2 3 5 3" xfId="6164" xr:uid="{00000000-0005-0000-0000-000014180000}"/>
    <cellStyle name="Normal 2 3 2 3 5 3 2" xfId="34450" xr:uid="{00000000-0005-0000-0000-000092860000}"/>
    <cellStyle name="Normal 2 3 2 3 5 4" xfId="34451" xr:uid="{00000000-0005-0000-0000-000093860000}"/>
    <cellStyle name="Normal 2 3 2 3 6" xfId="6165" xr:uid="{00000000-0005-0000-0000-000015180000}"/>
    <cellStyle name="Normal 2 3 2 3 6 2" xfId="6166" xr:uid="{00000000-0005-0000-0000-000016180000}"/>
    <cellStyle name="Normal 2 3 2 3 6 2 2" xfId="6167" xr:uid="{00000000-0005-0000-0000-000017180000}"/>
    <cellStyle name="Normal 2 3 2 3 6 2 2 2" xfId="34452" xr:uid="{00000000-0005-0000-0000-000094860000}"/>
    <cellStyle name="Normal 2 3 2 3 6 2 3" xfId="34453" xr:uid="{00000000-0005-0000-0000-000095860000}"/>
    <cellStyle name="Normal 2 3 2 3 6 3" xfId="6168" xr:uid="{00000000-0005-0000-0000-000018180000}"/>
    <cellStyle name="Normal 2 3 2 3 6 3 2" xfId="34454" xr:uid="{00000000-0005-0000-0000-000096860000}"/>
    <cellStyle name="Normal 2 3 2 3 6 4" xfId="34455" xr:uid="{00000000-0005-0000-0000-000097860000}"/>
    <cellStyle name="Normal 2 3 2 3 7" xfId="6169" xr:uid="{00000000-0005-0000-0000-000019180000}"/>
    <cellStyle name="Normal 2 3 2 3 7 2" xfId="6170" xr:uid="{00000000-0005-0000-0000-00001A180000}"/>
    <cellStyle name="Normal 2 3 2 3 7 2 2" xfId="6171" xr:uid="{00000000-0005-0000-0000-00001B180000}"/>
    <cellStyle name="Normal 2 3 2 3 7 2 2 2" xfId="34456" xr:uid="{00000000-0005-0000-0000-000098860000}"/>
    <cellStyle name="Normal 2 3 2 3 7 2 3" xfId="34457" xr:uid="{00000000-0005-0000-0000-000099860000}"/>
    <cellStyle name="Normal 2 3 2 3 7 3" xfId="6172" xr:uid="{00000000-0005-0000-0000-00001C180000}"/>
    <cellStyle name="Normal 2 3 2 3 7 3 2" xfId="34458" xr:uid="{00000000-0005-0000-0000-00009A860000}"/>
    <cellStyle name="Normal 2 3 2 3 7 4" xfId="34459" xr:uid="{00000000-0005-0000-0000-00009B860000}"/>
    <cellStyle name="Normal 2 3 2 3 8" xfId="6173" xr:uid="{00000000-0005-0000-0000-00001D180000}"/>
    <cellStyle name="Normal 2 3 2 3 8 2" xfId="6174" xr:uid="{00000000-0005-0000-0000-00001E180000}"/>
    <cellStyle name="Normal 2 3 2 3 8 2 2" xfId="6175" xr:uid="{00000000-0005-0000-0000-00001F180000}"/>
    <cellStyle name="Normal 2 3 2 3 8 2 2 2" xfId="34460" xr:uid="{00000000-0005-0000-0000-00009C860000}"/>
    <cellStyle name="Normal 2 3 2 3 8 2 3" xfId="34461" xr:uid="{00000000-0005-0000-0000-00009D860000}"/>
    <cellStyle name="Normal 2 3 2 3 8 3" xfId="6176" xr:uid="{00000000-0005-0000-0000-000020180000}"/>
    <cellStyle name="Normal 2 3 2 3 8 3 2" xfId="34462" xr:uid="{00000000-0005-0000-0000-00009E860000}"/>
    <cellStyle name="Normal 2 3 2 3 8 4" xfId="34463" xr:uid="{00000000-0005-0000-0000-00009F860000}"/>
    <cellStyle name="Normal 2 3 2 3 9" xfId="6177" xr:uid="{00000000-0005-0000-0000-000021180000}"/>
    <cellStyle name="Normal 2 3 2 3 9 2" xfId="6178" xr:uid="{00000000-0005-0000-0000-000022180000}"/>
    <cellStyle name="Normal 2 3 2 3 9 2 2" xfId="6179" xr:uid="{00000000-0005-0000-0000-000023180000}"/>
    <cellStyle name="Normal 2 3 2 3 9 2 2 2" xfId="34464" xr:uid="{00000000-0005-0000-0000-0000A0860000}"/>
    <cellStyle name="Normal 2 3 2 3 9 2 3" xfId="34465" xr:uid="{00000000-0005-0000-0000-0000A1860000}"/>
    <cellStyle name="Normal 2 3 2 3 9 3" xfId="6180" xr:uid="{00000000-0005-0000-0000-000024180000}"/>
    <cellStyle name="Normal 2 3 2 3 9 3 2" xfId="34466" xr:uid="{00000000-0005-0000-0000-0000A2860000}"/>
    <cellStyle name="Normal 2 3 2 3 9 4" xfId="34467" xr:uid="{00000000-0005-0000-0000-0000A3860000}"/>
    <cellStyle name="Normal 2 3 2 4" xfId="6181" xr:uid="{00000000-0005-0000-0000-000025180000}"/>
    <cellStyle name="Normal 2 3 2 4 10" xfId="6182" xr:uid="{00000000-0005-0000-0000-000026180000}"/>
    <cellStyle name="Normal 2 3 2 4 10 2" xfId="6183" xr:uid="{00000000-0005-0000-0000-000027180000}"/>
    <cellStyle name="Normal 2 3 2 4 10 2 2" xfId="6184" xr:uid="{00000000-0005-0000-0000-000028180000}"/>
    <cellStyle name="Normal 2 3 2 4 10 2 2 2" xfId="34468" xr:uid="{00000000-0005-0000-0000-0000A4860000}"/>
    <cellStyle name="Normal 2 3 2 4 10 2 3" xfId="34469" xr:uid="{00000000-0005-0000-0000-0000A5860000}"/>
    <cellStyle name="Normal 2 3 2 4 10 3" xfId="6185" xr:uid="{00000000-0005-0000-0000-000029180000}"/>
    <cellStyle name="Normal 2 3 2 4 10 3 2" xfId="34470" xr:uid="{00000000-0005-0000-0000-0000A6860000}"/>
    <cellStyle name="Normal 2 3 2 4 10 4" xfId="34471" xr:uid="{00000000-0005-0000-0000-0000A7860000}"/>
    <cellStyle name="Normal 2 3 2 4 11" xfId="6186" xr:uid="{00000000-0005-0000-0000-00002A180000}"/>
    <cellStyle name="Normal 2 3 2 4 11 2" xfId="6187" xr:uid="{00000000-0005-0000-0000-00002B180000}"/>
    <cellStyle name="Normal 2 3 2 4 11 2 2" xfId="6188" xr:uid="{00000000-0005-0000-0000-00002C180000}"/>
    <cellStyle name="Normal 2 3 2 4 11 2 2 2" xfId="34472" xr:uid="{00000000-0005-0000-0000-0000A8860000}"/>
    <cellStyle name="Normal 2 3 2 4 11 2 3" xfId="34473" xr:uid="{00000000-0005-0000-0000-0000A9860000}"/>
    <cellStyle name="Normal 2 3 2 4 11 3" xfId="6189" xr:uid="{00000000-0005-0000-0000-00002D180000}"/>
    <cellStyle name="Normal 2 3 2 4 11 3 2" xfId="34474" xr:uid="{00000000-0005-0000-0000-0000AA860000}"/>
    <cellStyle name="Normal 2 3 2 4 11 4" xfId="34475" xr:uid="{00000000-0005-0000-0000-0000AB860000}"/>
    <cellStyle name="Normal 2 3 2 4 12" xfId="6190" xr:uid="{00000000-0005-0000-0000-00002E180000}"/>
    <cellStyle name="Normal 2 3 2 4 12 2" xfId="6191" xr:uid="{00000000-0005-0000-0000-00002F180000}"/>
    <cellStyle name="Normal 2 3 2 4 12 2 2" xfId="34476" xr:uid="{00000000-0005-0000-0000-0000AC860000}"/>
    <cellStyle name="Normal 2 3 2 4 12 3" xfId="34477" xr:uid="{00000000-0005-0000-0000-0000AD860000}"/>
    <cellStyle name="Normal 2 3 2 4 13" xfId="6192" xr:uid="{00000000-0005-0000-0000-000030180000}"/>
    <cellStyle name="Normal 2 3 2 4 13 2" xfId="34478" xr:uid="{00000000-0005-0000-0000-0000AE860000}"/>
    <cellStyle name="Normal 2 3 2 4 14" xfId="34479" xr:uid="{00000000-0005-0000-0000-0000AF860000}"/>
    <cellStyle name="Normal 2 3 2 4 2" xfId="6193" xr:uid="{00000000-0005-0000-0000-000031180000}"/>
    <cellStyle name="Normal 2 3 2 4 2 2" xfId="6194" xr:uid="{00000000-0005-0000-0000-000032180000}"/>
    <cellStyle name="Normal 2 3 2 4 2 2 2" xfId="6195" xr:uid="{00000000-0005-0000-0000-000033180000}"/>
    <cellStyle name="Normal 2 3 2 4 2 2 2 2" xfId="34480" xr:uid="{00000000-0005-0000-0000-0000B0860000}"/>
    <cellStyle name="Normal 2 3 2 4 2 2 3" xfId="34481" xr:uid="{00000000-0005-0000-0000-0000B1860000}"/>
    <cellStyle name="Normal 2 3 2 4 2 3" xfId="6196" xr:uid="{00000000-0005-0000-0000-000034180000}"/>
    <cellStyle name="Normal 2 3 2 4 2 3 2" xfId="34482" xr:uid="{00000000-0005-0000-0000-0000B2860000}"/>
    <cellStyle name="Normal 2 3 2 4 2 4" xfId="34483" xr:uid="{00000000-0005-0000-0000-0000B3860000}"/>
    <cellStyle name="Normal 2 3 2 4 3" xfId="6197" xr:uid="{00000000-0005-0000-0000-000035180000}"/>
    <cellStyle name="Normal 2 3 2 4 3 2" xfId="6198" xr:uid="{00000000-0005-0000-0000-000036180000}"/>
    <cellStyle name="Normal 2 3 2 4 3 2 2" xfId="6199" xr:uid="{00000000-0005-0000-0000-000037180000}"/>
    <cellStyle name="Normal 2 3 2 4 3 2 2 2" xfId="34484" xr:uid="{00000000-0005-0000-0000-0000B4860000}"/>
    <cellStyle name="Normal 2 3 2 4 3 2 3" xfId="34485" xr:uid="{00000000-0005-0000-0000-0000B5860000}"/>
    <cellStyle name="Normal 2 3 2 4 3 3" xfId="6200" xr:uid="{00000000-0005-0000-0000-000038180000}"/>
    <cellStyle name="Normal 2 3 2 4 3 3 2" xfId="34486" xr:uid="{00000000-0005-0000-0000-0000B6860000}"/>
    <cellStyle name="Normal 2 3 2 4 3 4" xfId="34487" xr:uid="{00000000-0005-0000-0000-0000B7860000}"/>
    <cellStyle name="Normal 2 3 2 4 4" xfId="6201" xr:uid="{00000000-0005-0000-0000-000039180000}"/>
    <cellStyle name="Normal 2 3 2 4 4 2" xfId="6202" xr:uid="{00000000-0005-0000-0000-00003A180000}"/>
    <cellStyle name="Normal 2 3 2 4 4 2 2" xfId="6203" xr:uid="{00000000-0005-0000-0000-00003B180000}"/>
    <cellStyle name="Normal 2 3 2 4 4 2 2 2" xfId="34488" xr:uid="{00000000-0005-0000-0000-0000B8860000}"/>
    <cellStyle name="Normal 2 3 2 4 4 2 3" xfId="34489" xr:uid="{00000000-0005-0000-0000-0000B9860000}"/>
    <cellStyle name="Normal 2 3 2 4 4 3" xfId="6204" xr:uid="{00000000-0005-0000-0000-00003C180000}"/>
    <cellStyle name="Normal 2 3 2 4 4 3 2" xfId="34490" xr:uid="{00000000-0005-0000-0000-0000BA860000}"/>
    <cellStyle name="Normal 2 3 2 4 4 4" xfId="34491" xr:uid="{00000000-0005-0000-0000-0000BB860000}"/>
    <cellStyle name="Normal 2 3 2 4 5" xfId="6205" xr:uid="{00000000-0005-0000-0000-00003D180000}"/>
    <cellStyle name="Normal 2 3 2 4 5 2" xfId="6206" xr:uid="{00000000-0005-0000-0000-00003E180000}"/>
    <cellStyle name="Normal 2 3 2 4 5 2 2" xfId="6207" xr:uid="{00000000-0005-0000-0000-00003F180000}"/>
    <cellStyle name="Normal 2 3 2 4 5 2 2 2" xfId="34492" xr:uid="{00000000-0005-0000-0000-0000BC860000}"/>
    <cellStyle name="Normal 2 3 2 4 5 2 3" xfId="34493" xr:uid="{00000000-0005-0000-0000-0000BD860000}"/>
    <cellStyle name="Normal 2 3 2 4 5 3" xfId="6208" xr:uid="{00000000-0005-0000-0000-000040180000}"/>
    <cellStyle name="Normal 2 3 2 4 5 3 2" xfId="34494" xr:uid="{00000000-0005-0000-0000-0000BE860000}"/>
    <cellStyle name="Normal 2 3 2 4 5 4" xfId="34495" xr:uid="{00000000-0005-0000-0000-0000BF860000}"/>
    <cellStyle name="Normal 2 3 2 4 6" xfId="6209" xr:uid="{00000000-0005-0000-0000-000041180000}"/>
    <cellStyle name="Normal 2 3 2 4 6 2" xfId="6210" xr:uid="{00000000-0005-0000-0000-000042180000}"/>
    <cellStyle name="Normal 2 3 2 4 6 2 2" xfId="6211" xr:uid="{00000000-0005-0000-0000-000043180000}"/>
    <cellStyle name="Normal 2 3 2 4 6 2 2 2" xfId="34496" xr:uid="{00000000-0005-0000-0000-0000C0860000}"/>
    <cellStyle name="Normal 2 3 2 4 6 2 3" xfId="34497" xr:uid="{00000000-0005-0000-0000-0000C1860000}"/>
    <cellStyle name="Normal 2 3 2 4 6 3" xfId="6212" xr:uid="{00000000-0005-0000-0000-000044180000}"/>
    <cellStyle name="Normal 2 3 2 4 6 3 2" xfId="34498" xr:uid="{00000000-0005-0000-0000-0000C2860000}"/>
    <cellStyle name="Normal 2 3 2 4 6 4" xfId="34499" xr:uid="{00000000-0005-0000-0000-0000C3860000}"/>
    <cellStyle name="Normal 2 3 2 4 7" xfId="6213" xr:uid="{00000000-0005-0000-0000-000045180000}"/>
    <cellStyle name="Normal 2 3 2 4 7 2" xfId="6214" xr:uid="{00000000-0005-0000-0000-000046180000}"/>
    <cellStyle name="Normal 2 3 2 4 7 2 2" xfId="6215" xr:uid="{00000000-0005-0000-0000-000047180000}"/>
    <cellStyle name="Normal 2 3 2 4 7 2 2 2" xfId="34500" xr:uid="{00000000-0005-0000-0000-0000C4860000}"/>
    <cellStyle name="Normal 2 3 2 4 7 2 3" xfId="34501" xr:uid="{00000000-0005-0000-0000-0000C5860000}"/>
    <cellStyle name="Normal 2 3 2 4 7 3" xfId="6216" xr:uid="{00000000-0005-0000-0000-000048180000}"/>
    <cellStyle name="Normal 2 3 2 4 7 3 2" xfId="34502" xr:uid="{00000000-0005-0000-0000-0000C6860000}"/>
    <cellStyle name="Normal 2 3 2 4 7 4" xfId="34503" xr:uid="{00000000-0005-0000-0000-0000C7860000}"/>
    <cellStyle name="Normal 2 3 2 4 8" xfId="6217" xr:uid="{00000000-0005-0000-0000-000049180000}"/>
    <cellStyle name="Normal 2 3 2 4 8 2" xfId="6218" xr:uid="{00000000-0005-0000-0000-00004A180000}"/>
    <cellStyle name="Normal 2 3 2 4 8 2 2" xfId="6219" xr:uid="{00000000-0005-0000-0000-00004B180000}"/>
    <cellStyle name="Normal 2 3 2 4 8 2 2 2" xfId="34504" xr:uid="{00000000-0005-0000-0000-0000C8860000}"/>
    <cellStyle name="Normal 2 3 2 4 8 2 3" xfId="34505" xr:uid="{00000000-0005-0000-0000-0000C9860000}"/>
    <cellStyle name="Normal 2 3 2 4 8 3" xfId="6220" xr:uid="{00000000-0005-0000-0000-00004C180000}"/>
    <cellStyle name="Normal 2 3 2 4 8 3 2" xfId="34506" xr:uid="{00000000-0005-0000-0000-0000CA860000}"/>
    <cellStyle name="Normal 2 3 2 4 8 4" xfId="34507" xr:uid="{00000000-0005-0000-0000-0000CB860000}"/>
    <cellStyle name="Normal 2 3 2 4 9" xfId="6221" xr:uid="{00000000-0005-0000-0000-00004D180000}"/>
    <cellStyle name="Normal 2 3 2 4 9 2" xfId="6222" xr:uid="{00000000-0005-0000-0000-00004E180000}"/>
    <cellStyle name="Normal 2 3 2 4 9 2 2" xfId="6223" xr:uid="{00000000-0005-0000-0000-00004F180000}"/>
    <cellStyle name="Normal 2 3 2 4 9 2 2 2" xfId="34508" xr:uid="{00000000-0005-0000-0000-0000CC860000}"/>
    <cellStyle name="Normal 2 3 2 4 9 2 3" xfId="34509" xr:uid="{00000000-0005-0000-0000-0000CD860000}"/>
    <cellStyle name="Normal 2 3 2 4 9 3" xfId="6224" xr:uid="{00000000-0005-0000-0000-000050180000}"/>
    <cellStyle name="Normal 2 3 2 4 9 3 2" xfId="34510" xr:uid="{00000000-0005-0000-0000-0000CE860000}"/>
    <cellStyle name="Normal 2 3 2 4 9 4" xfId="34511" xr:uid="{00000000-0005-0000-0000-0000CF860000}"/>
    <cellStyle name="Normal 2 3 2 5" xfId="6225" xr:uid="{00000000-0005-0000-0000-000051180000}"/>
    <cellStyle name="Normal 2 3 2 5 10" xfId="6226" xr:uid="{00000000-0005-0000-0000-000052180000}"/>
    <cellStyle name="Normal 2 3 2 5 10 2" xfId="6227" xr:uid="{00000000-0005-0000-0000-000053180000}"/>
    <cellStyle name="Normal 2 3 2 5 10 2 2" xfId="6228" xr:uid="{00000000-0005-0000-0000-000054180000}"/>
    <cellStyle name="Normal 2 3 2 5 10 2 2 2" xfId="34512" xr:uid="{00000000-0005-0000-0000-0000D0860000}"/>
    <cellStyle name="Normal 2 3 2 5 10 2 3" xfId="34513" xr:uid="{00000000-0005-0000-0000-0000D1860000}"/>
    <cellStyle name="Normal 2 3 2 5 10 3" xfId="6229" xr:uid="{00000000-0005-0000-0000-000055180000}"/>
    <cellStyle name="Normal 2 3 2 5 10 3 2" xfId="34514" xr:uid="{00000000-0005-0000-0000-0000D2860000}"/>
    <cellStyle name="Normal 2 3 2 5 10 4" xfId="34515" xr:uid="{00000000-0005-0000-0000-0000D3860000}"/>
    <cellStyle name="Normal 2 3 2 5 11" xfId="6230" xr:uid="{00000000-0005-0000-0000-000056180000}"/>
    <cellStyle name="Normal 2 3 2 5 11 2" xfId="6231" xr:uid="{00000000-0005-0000-0000-000057180000}"/>
    <cellStyle name="Normal 2 3 2 5 11 2 2" xfId="6232" xr:uid="{00000000-0005-0000-0000-000058180000}"/>
    <cellStyle name="Normal 2 3 2 5 11 2 2 2" xfId="34516" xr:uid="{00000000-0005-0000-0000-0000D4860000}"/>
    <cellStyle name="Normal 2 3 2 5 11 2 3" xfId="34517" xr:uid="{00000000-0005-0000-0000-0000D5860000}"/>
    <cellStyle name="Normal 2 3 2 5 11 3" xfId="6233" xr:uid="{00000000-0005-0000-0000-000059180000}"/>
    <cellStyle name="Normal 2 3 2 5 11 3 2" xfId="34518" xr:uid="{00000000-0005-0000-0000-0000D6860000}"/>
    <cellStyle name="Normal 2 3 2 5 11 4" xfId="34519" xr:uid="{00000000-0005-0000-0000-0000D7860000}"/>
    <cellStyle name="Normal 2 3 2 5 12" xfId="6234" xr:uid="{00000000-0005-0000-0000-00005A180000}"/>
    <cellStyle name="Normal 2 3 2 5 12 2" xfId="6235" xr:uid="{00000000-0005-0000-0000-00005B180000}"/>
    <cellStyle name="Normal 2 3 2 5 12 2 2" xfId="34520" xr:uid="{00000000-0005-0000-0000-0000D8860000}"/>
    <cellStyle name="Normal 2 3 2 5 12 3" xfId="34521" xr:uid="{00000000-0005-0000-0000-0000D9860000}"/>
    <cellStyle name="Normal 2 3 2 5 13" xfId="6236" xr:uid="{00000000-0005-0000-0000-00005C180000}"/>
    <cellStyle name="Normal 2 3 2 5 13 2" xfId="34522" xr:uid="{00000000-0005-0000-0000-0000DA860000}"/>
    <cellStyle name="Normal 2 3 2 5 14" xfId="34523" xr:uid="{00000000-0005-0000-0000-0000DB860000}"/>
    <cellStyle name="Normal 2 3 2 5 2" xfId="6237" xr:uid="{00000000-0005-0000-0000-00005D180000}"/>
    <cellStyle name="Normal 2 3 2 5 2 2" xfId="6238" xr:uid="{00000000-0005-0000-0000-00005E180000}"/>
    <cellStyle name="Normal 2 3 2 5 2 2 2" xfId="6239" xr:uid="{00000000-0005-0000-0000-00005F180000}"/>
    <cellStyle name="Normal 2 3 2 5 2 2 2 2" xfId="34524" xr:uid="{00000000-0005-0000-0000-0000DC860000}"/>
    <cellStyle name="Normal 2 3 2 5 2 2 3" xfId="34525" xr:uid="{00000000-0005-0000-0000-0000DD860000}"/>
    <cellStyle name="Normal 2 3 2 5 2 3" xfId="6240" xr:uid="{00000000-0005-0000-0000-000060180000}"/>
    <cellStyle name="Normal 2 3 2 5 2 3 2" xfId="34526" xr:uid="{00000000-0005-0000-0000-0000DE860000}"/>
    <cellStyle name="Normal 2 3 2 5 2 4" xfId="34527" xr:uid="{00000000-0005-0000-0000-0000DF860000}"/>
    <cellStyle name="Normal 2 3 2 5 3" xfId="6241" xr:uid="{00000000-0005-0000-0000-000061180000}"/>
    <cellStyle name="Normal 2 3 2 5 3 2" xfId="6242" xr:uid="{00000000-0005-0000-0000-000062180000}"/>
    <cellStyle name="Normal 2 3 2 5 3 2 2" xfId="6243" xr:uid="{00000000-0005-0000-0000-000063180000}"/>
    <cellStyle name="Normal 2 3 2 5 3 2 2 2" xfId="34528" xr:uid="{00000000-0005-0000-0000-0000E0860000}"/>
    <cellStyle name="Normal 2 3 2 5 3 2 3" xfId="34529" xr:uid="{00000000-0005-0000-0000-0000E1860000}"/>
    <cellStyle name="Normal 2 3 2 5 3 3" xfId="6244" xr:uid="{00000000-0005-0000-0000-000064180000}"/>
    <cellStyle name="Normal 2 3 2 5 3 3 2" xfId="34530" xr:uid="{00000000-0005-0000-0000-0000E2860000}"/>
    <cellStyle name="Normal 2 3 2 5 3 4" xfId="34531" xr:uid="{00000000-0005-0000-0000-0000E3860000}"/>
    <cellStyle name="Normal 2 3 2 5 4" xfId="6245" xr:uid="{00000000-0005-0000-0000-000065180000}"/>
    <cellStyle name="Normal 2 3 2 5 4 2" xfId="6246" xr:uid="{00000000-0005-0000-0000-000066180000}"/>
    <cellStyle name="Normal 2 3 2 5 4 2 2" xfId="6247" xr:uid="{00000000-0005-0000-0000-000067180000}"/>
    <cellStyle name="Normal 2 3 2 5 4 2 2 2" xfId="34532" xr:uid="{00000000-0005-0000-0000-0000E4860000}"/>
    <cellStyle name="Normal 2 3 2 5 4 2 3" xfId="34533" xr:uid="{00000000-0005-0000-0000-0000E5860000}"/>
    <cellStyle name="Normal 2 3 2 5 4 3" xfId="6248" xr:uid="{00000000-0005-0000-0000-000068180000}"/>
    <cellStyle name="Normal 2 3 2 5 4 3 2" xfId="34534" xr:uid="{00000000-0005-0000-0000-0000E6860000}"/>
    <cellStyle name="Normal 2 3 2 5 4 4" xfId="34535" xr:uid="{00000000-0005-0000-0000-0000E7860000}"/>
    <cellStyle name="Normal 2 3 2 5 5" xfId="6249" xr:uid="{00000000-0005-0000-0000-000069180000}"/>
    <cellStyle name="Normal 2 3 2 5 5 2" xfId="6250" xr:uid="{00000000-0005-0000-0000-00006A180000}"/>
    <cellStyle name="Normal 2 3 2 5 5 2 2" xfId="6251" xr:uid="{00000000-0005-0000-0000-00006B180000}"/>
    <cellStyle name="Normal 2 3 2 5 5 2 2 2" xfId="34536" xr:uid="{00000000-0005-0000-0000-0000E8860000}"/>
    <cellStyle name="Normal 2 3 2 5 5 2 3" xfId="34537" xr:uid="{00000000-0005-0000-0000-0000E9860000}"/>
    <cellStyle name="Normal 2 3 2 5 5 3" xfId="6252" xr:uid="{00000000-0005-0000-0000-00006C180000}"/>
    <cellStyle name="Normal 2 3 2 5 5 3 2" xfId="34538" xr:uid="{00000000-0005-0000-0000-0000EA860000}"/>
    <cellStyle name="Normal 2 3 2 5 5 4" xfId="34539" xr:uid="{00000000-0005-0000-0000-0000EB860000}"/>
    <cellStyle name="Normal 2 3 2 5 6" xfId="6253" xr:uid="{00000000-0005-0000-0000-00006D180000}"/>
    <cellStyle name="Normal 2 3 2 5 6 2" xfId="6254" xr:uid="{00000000-0005-0000-0000-00006E180000}"/>
    <cellStyle name="Normal 2 3 2 5 6 2 2" xfId="6255" xr:uid="{00000000-0005-0000-0000-00006F180000}"/>
    <cellStyle name="Normal 2 3 2 5 6 2 2 2" xfId="34540" xr:uid="{00000000-0005-0000-0000-0000EC860000}"/>
    <cellStyle name="Normal 2 3 2 5 6 2 3" xfId="34541" xr:uid="{00000000-0005-0000-0000-0000ED860000}"/>
    <cellStyle name="Normal 2 3 2 5 6 3" xfId="6256" xr:uid="{00000000-0005-0000-0000-000070180000}"/>
    <cellStyle name="Normal 2 3 2 5 6 3 2" xfId="34542" xr:uid="{00000000-0005-0000-0000-0000EE860000}"/>
    <cellStyle name="Normal 2 3 2 5 6 4" xfId="34543" xr:uid="{00000000-0005-0000-0000-0000EF860000}"/>
    <cellStyle name="Normal 2 3 2 5 7" xfId="6257" xr:uid="{00000000-0005-0000-0000-000071180000}"/>
    <cellStyle name="Normal 2 3 2 5 7 2" xfId="6258" xr:uid="{00000000-0005-0000-0000-000072180000}"/>
    <cellStyle name="Normal 2 3 2 5 7 2 2" xfId="6259" xr:uid="{00000000-0005-0000-0000-000073180000}"/>
    <cellStyle name="Normal 2 3 2 5 7 2 2 2" xfId="34544" xr:uid="{00000000-0005-0000-0000-0000F0860000}"/>
    <cellStyle name="Normal 2 3 2 5 7 2 3" xfId="34545" xr:uid="{00000000-0005-0000-0000-0000F1860000}"/>
    <cellStyle name="Normal 2 3 2 5 7 3" xfId="6260" xr:uid="{00000000-0005-0000-0000-000074180000}"/>
    <cellStyle name="Normal 2 3 2 5 7 3 2" xfId="34546" xr:uid="{00000000-0005-0000-0000-0000F2860000}"/>
    <cellStyle name="Normal 2 3 2 5 7 4" xfId="34547" xr:uid="{00000000-0005-0000-0000-0000F3860000}"/>
    <cellStyle name="Normal 2 3 2 5 8" xfId="6261" xr:uid="{00000000-0005-0000-0000-000075180000}"/>
    <cellStyle name="Normal 2 3 2 5 8 2" xfId="6262" xr:uid="{00000000-0005-0000-0000-000076180000}"/>
    <cellStyle name="Normal 2 3 2 5 8 2 2" xfId="6263" xr:uid="{00000000-0005-0000-0000-000077180000}"/>
    <cellStyle name="Normal 2 3 2 5 8 2 2 2" xfId="34548" xr:uid="{00000000-0005-0000-0000-0000F4860000}"/>
    <cellStyle name="Normal 2 3 2 5 8 2 3" xfId="34549" xr:uid="{00000000-0005-0000-0000-0000F5860000}"/>
    <cellStyle name="Normal 2 3 2 5 8 3" xfId="6264" xr:uid="{00000000-0005-0000-0000-000078180000}"/>
    <cellStyle name="Normal 2 3 2 5 8 3 2" xfId="34550" xr:uid="{00000000-0005-0000-0000-0000F6860000}"/>
    <cellStyle name="Normal 2 3 2 5 8 4" xfId="34551" xr:uid="{00000000-0005-0000-0000-0000F7860000}"/>
    <cellStyle name="Normal 2 3 2 5 9" xfId="6265" xr:uid="{00000000-0005-0000-0000-000079180000}"/>
    <cellStyle name="Normal 2 3 2 5 9 2" xfId="6266" xr:uid="{00000000-0005-0000-0000-00007A180000}"/>
    <cellStyle name="Normal 2 3 2 5 9 2 2" xfId="6267" xr:uid="{00000000-0005-0000-0000-00007B180000}"/>
    <cellStyle name="Normal 2 3 2 5 9 2 2 2" xfId="34552" xr:uid="{00000000-0005-0000-0000-0000F8860000}"/>
    <cellStyle name="Normal 2 3 2 5 9 2 3" xfId="34553" xr:uid="{00000000-0005-0000-0000-0000F9860000}"/>
    <cellStyle name="Normal 2 3 2 5 9 3" xfId="6268" xr:uid="{00000000-0005-0000-0000-00007C180000}"/>
    <cellStyle name="Normal 2 3 2 5 9 3 2" xfId="34554" xr:uid="{00000000-0005-0000-0000-0000FA860000}"/>
    <cellStyle name="Normal 2 3 2 5 9 4" xfId="34555" xr:uid="{00000000-0005-0000-0000-0000FB860000}"/>
    <cellStyle name="Normal 2 3 2 6" xfId="6269" xr:uid="{00000000-0005-0000-0000-00007D180000}"/>
    <cellStyle name="Normal 2 3 2 6 10" xfId="6270" xr:uid="{00000000-0005-0000-0000-00007E180000}"/>
    <cellStyle name="Normal 2 3 2 6 10 2" xfId="6271" xr:uid="{00000000-0005-0000-0000-00007F180000}"/>
    <cellStyle name="Normal 2 3 2 6 10 2 2" xfId="6272" xr:uid="{00000000-0005-0000-0000-000080180000}"/>
    <cellStyle name="Normal 2 3 2 6 10 2 2 2" xfId="34556" xr:uid="{00000000-0005-0000-0000-0000FC860000}"/>
    <cellStyle name="Normal 2 3 2 6 10 2 3" xfId="34557" xr:uid="{00000000-0005-0000-0000-0000FD860000}"/>
    <cellStyle name="Normal 2 3 2 6 10 3" xfId="6273" xr:uid="{00000000-0005-0000-0000-000081180000}"/>
    <cellStyle name="Normal 2 3 2 6 10 3 2" xfId="34558" xr:uid="{00000000-0005-0000-0000-0000FE860000}"/>
    <cellStyle name="Normal 2 3 2 6 10 4" xfId="34559" xr:uid="{00000000-0005-0000-0000-0000FF860000}"/>
    <cellStyle name="Normal 2 3 2 6 11" xfId="6274" xr:uid="{00000000-0005-0000-0000-000082180000}"/>
    <cellStyle name="Normal 2 3 2 6 11 2" xfId="6275" xr:uid="{00000000-0005-0000-0000-000083180000}"/>
    <cellStyle name="Normal 2 3 2 6 11 2 2" xfId="6276" xr:uid="{00000000-0005-0000-0000-000084180000}"/>
    <cellStyle name="Normal 2 3 2 6 11 2 2 2" xfId="34560" xr:uid="{00000000-0005-0000-0000-000000870000}"/>
    <cellStyle name="Normal 2 3 2 6 11 2 3" xfId="34561" xr:uid="{00000000-0005-0000-0000-000001870000}"/>
    <cellStyle name="Normal 2 3 2 6 11 3" xfId="6277" xr:uid="{00000000-0005-0000-0000-000085180000}"/>
    <cellStyle name="Normal 2 3 2 6 11 3 2" xfId="34562" xr:uid="{00000000-0005-0000-0000-000002870000}"/>
    <cellStyle name="Normal 2 3 2 6 11 4" xfId="34563" xr:uid="{00000000-0005-0000-0000-000003870000}"/>
    <cellStyle name="Normal 2 3 2 6 12" xfId="6278" xr:uid="{00000000-0005-0000-0000-000086180000}"/>
    <cellStyle name="Normal 2 3 2 6 12 2" xfId="6279" xr:uid="{00000000-0005-0000-0000-000087180000}"/>
    <cellStyle name="Normal 2 3 2 6 12 2 2" xfId="34564" xr:uid="{00000000-0005-0000-0000-000004870000}"/>
    <cellStyle name="Normal 2 3 2 6 12 3" xfId="34565" xr:uid="{00000000-0005-0000-0000-000005870000}"/>
    <cellStyle name="Normal 2 3 2 6 13" xfId="6280" xr:uid="{00000000-0005-0000-0000-000088180000}"/>
    <cellStyle name="Normal 2 3 2 6 13 2" xfId="34566" xr:uid="{00000000-0005-0000-0000-000006870000}"/>
    <cellStyle name="Normal 2 3 2 6 14" xfId="34567" xr:uid="{00000000-0005-0000-0000-000007870000}"/>
    <cellStyle name="Normal 2 3 2 6 2" xfId="6281" xr:uid="{00000000-0005-0000-0000-000089180000}"/>
    <cellStyle name="Normal 2 3 2 6 2 2" xfId="6282" xr:uid="{00000000-0005-0000-0000-00008A180000}"/>
    <cellStyle name="Normal 2 3 2 6 2 2 2" xfId="6283" xr:uid="{00000000-0005-0000-0000-00008B180000}"/>
    <cellStyle name="Normal 2 3 2 6 2 2 2 2" xfId="34568" xr:uid="{00000000-0005-0000-0000-000008870000}"/>
    <cellStyle name="Normal 2 3 2 6 2 2 3" xfId="34569" xr:uid="{00000000-0005-0000-0000-000009870000}"/>
    <cellStyle name="Normal 2 3 2 6 2 3" xfId="6284" xr:uid="{00000000-0005-0000-0000-00008C180000}"/>
    <cellStyle name="Normal 2 3 2 6 2 3 2" xfId="34570" xr:uid="{00000000-0005-0000-0000-00000A870000}"/>
    <cellStyle name="Normal 2 3 2 6 2 4" xfId="34571" xr:uid="{00000000-0005-0000-0000-00000B870000}"/>
    <cellStyle name="Normal 2 3 2 6 3" xfId="6285" xr:uid="{00000000-0005-0000-0000-00008D180000}"/>
    <cellStyle name="Normal 2 3 2 6 3 2" xfId="6286" xr:uid="{00000000-0005-0000-0000-00008E180000}"/>
    <cellStyle name="Normal 2 3 2 6 3 2 2" xfId="6287" xr:uid="{00000000-0005-0000-0000-00008F180000}"/>
    <cellStyle name="Normal 2 3 2 6 3 2 2 2" xfId="34572" xr:uid="{00000000-0005-0000-0000-00000C870000}"/>
    <cellStyle name="Normal 2 3 2 6 3 2 3" xfId="34573" xr:uid="{00000000-0005-0000-0000-00000D870000}"/>
    <cellStyle name="Normal 2 3 2 6 3 3" xfId="6288" xr:uid="{00000000-0005-0000-0000-000090180000}"/>
    <cellStyle name="Normal 2 3 2 6 3 3 2" xfId="34574" xr:uid="{00000000-0005-0000-0000-00000E870000}"/>
    <cellStyle name="Normal 2 3 2 6 3 4" xfId="34575" xr:uid="{00000000-0005-0000-0000-00000F870000}"/>
    <cellStyle name="Normal 2 3 2 6 4" xfId="6289" xr:uid="{00000000-0005-0000-0000-000091180000}"/>
    <cellStyle name="Normal 2 3 2 6 4 2" xfId="6290" xr:uid="{00000000-0005-0000-0000-000092180000}"/>
    <cellStyle name="Normal 2 3 2 6 4 2 2" xfId="6291" xr:uid="{00000000-0005-0000-0000-000093180000}"/>
    <cellStyle name="Normal 2 3 2 6 4 2 2 2" xfId="34576" xr:uid="{00000000-0005-0000-0000-000010870000}"/>
    <cellStyle name="Normal 2 3 2 6 4 2 3" xfId="34577" xr:uid="{00000000-0005-0000-0000-000011870000}"/>
    <cellStyle name="Normal 2 3 2 6 4 3" xfId="6292" xr:uid="{00000000-0005-0000-0000-000094180000}"/>
    <cellStyle name="Normal 2 3 2 6 4 3 2" xfId="34578" xr:uid="{00000000-0005-0000-0000-000012870000}"/>
    <cellStyle name="Normal 2 3 2 6 4 4" xfId="34579" xr:uid="{00000000-0005-0000-0000-000013870000}"/>
    <cellStyle name="Normal 2 3 2 6 5" xfId="6293" xr:uid="{00000000-0005-0000-0000-000095180000}"/>
    <cellStyle name="Normal 2 3 2 6 5 2" xfId="6294" xr:uid="{00000000-0005-0000-0000-000096180000}"/>
    <cellStyle name="Normal 2 3 2 6 5 2 2" xfId="6295" xr:uid="{00000000-0005-0000-0000-000097180000}"/>
    <cellStyle name="Normal 2 3 2 6 5 2 2 2" xfId="34580" xr:uid="{00000000-0005-0000-0000-000014870000}"/>
    <cellStyle name="Normal 2 3 2 6 5 2 3" xfId="34581" xr:uid="{00000000-0005-0000-0000-000015870000}"/>
    <cellStyle name="Normal 2 3 2 6 5 3" xfId="6296" xr:uid="{00000000-0005-0000-0000-000098180000}"/>
    <cellStyle name="Normal 2 3 2 6 5 3 2" xfId="34582" xr:uid="{00000000-0005-0000-0000-000016870000}"/>
    <cellStyle name="Normal 2 3 2 6 5 4" xfId="34583" xr:uid="{00000000-0005-0000-0000-000017870000}"/>
    <cellStyle name="Normal 2 3 2 6 6" xfId="6297" xr:uid="{00000000-0005-0000-0000-000099180000}"/>
    <cellStyle name="Normal 2 3 2 6 6 2" xfId="6298" xr:uid="{00000000-0005-0000-0000-00009A180000}"/>
    <cellStyle name="Normal 2 3 2 6 6 2 2" xfId="6299" xr:uid="{00000000-0005-0000-0000-00009B180000}"/>
    <cellStyle name="Normal 2 3 2 6 6 2 2 2" xfId="34584" xr:uid="{00000000-0005-0000-0000-000018870000}"/>
    <cellStyle name="Normal 2 3 2 6 6 2 3" xfId="34585" xr:uid="{00000000-0005-0000-0000-000019870000}"/>
    <cellStyle name="Normal 2 3 2 6 6 3" xfId="6300" xr:uid="{00000000-0005-0000-0000-00009C180000}"/>
    <cellStyle name="Normal 2 3 2 6 6 3 2" xfId="34586" xr:uid="{00000000-0005-0000-0000-00001A870000}"/>
    <cellStyle name="Normal 2 3 2 6 6 4" xfId="34587" xr:uid="{00000000-0005-0000-0000-00001B870000}"/>
    <cellStyle name="Normal 2 3 2 6 7" xfId="6301" xr:uid="{00000000-0005-0000-0000-00009D180000}"/>
    <cellStyle name="Normal 2 3 2 6 7 2" xfId="6302" xr:uid="{00000000-0005-0000-0000-00009E180000}"/>
    <cellStyle name="Normal 2 3 2 6 7 2 2" xfId="6303" xr:uid="{00000000-0005-0000-0000-00009F180000}"/>
    <cellStyle name="Normal 2 3 2 6 7 2 2 2" xfId="34588" xr:uid="{00000000-0005-0000-0000-00001C870000}"/>
    <cellStyle name="Normal 2 3 2 6 7 2 3" xfId="34589" xr:uid="{00000000-0005-0000-0000-00001D870000}"/>
    <cellStyle name="Normal 2 3 2 6 7 3" xfId="6304" xr:uid="{00000000-0005-0000-0000-0000A0180000}"/>
    <cellStyle name="Normal 2 3 2 6 7 3 2" xfId="34590" xr:uid="{00000000-0005-0000-0000-00001E870000}"/>
    <cellStyle name="Normal 2 3 2 6 7 4" xfId="34591" xr:uid="{00000000-0005-0000-0000-00001F870000}"/>
    <cellStyle name="Normal 2 3 2 6 8" xfId="6305" xr:uid="{00000000-0005-0000-0000-0000A1180000}"/>
    <cellStyle name="Normal 2 3 2 6 8 2" xfId="6306" xr:uid="{00000000-0005-0000-0000-0000A2180000}"/>
    <cellStyle name="Normal 2 3 2 6 8 2 2" xfId="6307" xr:uid="{00000000-0005-0000-0000-0000A3180000}"/>
    <cellStyle name="Normal 2 3 2 6 8 2 2 2" xfId="34592" xr:uid="{00000000-0005-0000-0000-000020870000}"/>
    <cellStyle name="Normal 2 3 2 6 8 2 3" xfId="34593" xr:uid="{00000000-0005-0000-0000-000021870000}"/>
    <cellStyle name="Normal 2 3 2 6 8 3" xfId="6308" xr:uid="{00000000-0005-0000-0000-0000A4180000}"/>
    <cellStyle name="Normal 2 3 2 6 8 3 2" xfId="34594" xr:uid="{00000000-0005-0000-0000-000022870000}"/>
    <cellStyle name="Normal 2 3 2 6 8 4" xfId="34595" xr:uid="{00000000-0005-0000-0000-000023870000}"/>
    <cellStyle name="Normal 2 3 2 6 9" xfId="6309" xr:uid="{00000000-0005-0000-0000-0000A5180000}"/>
    <cellStyle name="Normal 2 3 2 6 9 2" xfId="6310" xr:uid="{00000000-0005-0000-0000-0000A6180000}"/>
    <cellStyle name="Normal 2 3 2 6 9 2 2" xfId="6311" xr:uid="{00000000-0005-0000-0000-0000A7180000}"/>
    <cellStyle name="Normal 2 3 2 6 9 2 2 2" xfId="34596" xr:uid="{00000000-0005-0000-0000-000024870000}"/>
    <cellStyle name="Normal 2 3 2 6 9 2 3" xfId="34597" xr:uid="{00000000-0005-0000-0000-000025870000}"/>
    <cellStyle name="Normal 2 3 2 6 9 3" xfId="6312" xr:uid="{00000000-0005-0000-0000-0000A8180000}"/>
    <cellStyle name="Normal 2 3 2 6 9 3 2" xfId="34598" xr:uid="{00000000-0005-0000-0000-000026870000}"/>
    <cellStyle name="Normal 2 3 2 6 9 4" xfId="34599" xr:uid="{00000000-0005-0000-0000-000027870000}"/>
    <cellStyle name="Normal 2 3 2 7" xfId="6313" xr:uid="{00000000-0005-0000-0000-0000A9180000}"/>
    <cellStyle name="Normal 2 3 2 7 10" xfId="6314" xr:uid="{00000000-0005-0000-0000-0000AA180000}"/>
    <cellStyle name="Normal 2 3 2 7 10 2" xfId="6315" xr:uid="{00000000-0005-0000-0000-0000AB180000}"/>
    <cellStyle name="Normal 2 3 2 7 10 2 2" xfId="6316" xr:uid="{00000000-0005-0000-0000-0000AC180000}"/>
    <cellStyle name="Normal 2 3 2 7 10 2 2 2" xfId="34600" xr:uid="{00000000-0005-0000-0000-000028870000}"/>
    <cellStyle name="Normal 2 3 2 7 10 2 3" xfId="34601" xr:uid="{00000000-0005-0000-0000-000029870000}"/>
    <cellStyle name="Normal 2 3 2 7 10 3" xfId="6317" xr:uid="{00000000-0005-0000-0000-0000AD180000}"/>
    <cellStyle name="Normal 2 3 2 7 10 3 2" xfId="34602" xr:uid="{00000000-0005-0000-0000-00002A870000}"/>
    <cellStyle name="Normal 2 3 2 7 10 4" xfId="34603" xr:uid="{00000000-0005-0000-0000-00002B870000}"/>
    <cellStyle name="Normal 2 3 2 7 11" xfId="6318" xr:uid="{00000000-0005-0000-0000-0000AE180000}"/>
    <cellStyle name="Normal 2 3 2 7 11 2" xfId="6319" xr:uid="{00000000-0005-0000-0000-0000AF180000}"/>
    <cellStyle name="Normal 2 3 2 7 11 2 2" xfId="6320" xr:uid="{00000000-0005-0000-0000-0000B0180000}"/>
    <cellStyle name="Normal 2 3 2 7 11 2 2 2" xfId="34604" xr:uid="{00000000-0005-0000-0000-00002C870000}"/>
    <cellStyle name="Normal 2 3 2 7 11 2 3" xfId="34605" xr:uid="{00000000-0005-0000-0000-00002D870000}"/>
    <cellStyle name="Normal 2 3 2 7 11 3" xfId="6321" xr:uid="{00000000-0005-0000-0000-0000B1180000}"/>
    <cellStyle name="Normal 2 3 2 7 11 3 2" xfId="34606" xr:uid="{00000000-0005-0000-0000-00002E870000}"/>
    <cellStyle name="Normal 2 3 2 7 11 4" xfId="34607" xr:uid="{00000000-0005-0000-0000-00002F870000}"/>
    <cellStyle name="Normal 2 3 2 7 12" xfId="6322" xr:uid="{00000000-0005-0000-0000-0000B2180000}"/>
    <cellStyle name="Normal 2 3 2 7 12 2" xfId="6323" xr:uid="{00000000-0005-0000-0000-0000B3180000}"/>
    <cellStyle name="Normal 2 3 2 7 12 2 2" xfId="34608" xr:uid="{00000000-0005-0000-0000-000030870000}"/>
    <cellStyle name="Normal 2 3 2 7 12 3" xfId="34609" xr:uid="{00000000-0005-0000-0000-000031870000}"/>
    <cellStyle name="Normal 2 3 2 7 13" xfId="6324" xr:uid="{00000000-0005-0000-0000-0000B4180000}"/>
    <cellStyle name="Normal 2 3 2 7 13 2" xfId="34610" xr:uid="{00000000-0005-0000-0000-000032870000}"/>
    <cellStyle name="Normal 2 3 2 7 14" xfId="34611" xr:uid="{00000000-0005-0000-0000-000033870000}"/>
    <cellStyle name="Normal 2 3 2 7 2" xfId="6325" xr:uid="{00000000-0005-0000-0000-0000B5180000}"/>
    <cellStyle name="Normal 2 3 2 7 2 2" xfId="6326" xr:uid="{00000000-0005-0000-0000-0000B6180000}"/>
    <cellStyle name="Normal 2 3 2 7 2 2 2" xfId="6327" xr:uid="{00000000-0005-0000-0000-0000B7180000}"/>
    <cellStyle name="Normal 2 3 2 7 2 2 2 2" xfId="34612" xr:uid="{00000000-0005-0000-0000-000034870000}"/>
    <cellStyle name="Normal 2 3 2 7 2 2 3" xfId="34613" xr:uid="{00000000-0005-0000-0000-000035870000}"/>
    <cellStyle name="Normal 2 3 2 7 2 3" xfId="6328" xr:uid="{00000000-0005-0000-0000-0000B8180000}"/>
    <cellStyle name="Normal 2 3 2 7 2 3 2" xfId="34614" xr:uid="{00000000-0005-0000-0000-000036870000}"/>
    <cellStyle name="Normal 2 3 2 7 2 4" xfId="34615" xr:uid="{00000000-0005-0000-0000-000037870000}"/>
    <cellStyle name="Normal 2 3 2 7 3" xfId="6329" xr:uid="{00000000-0005-0000-0000-0000B9180000}"/>
    <cellStyle name="Normal 2 3 2 7 3 2" xfId="6330" xr:uid="{00000000-0005-0000-0000-0000BA180000}"/>
    <cellStyle name="Normal 2 3 2 7 3 2 2" xfId="6331" xr:uid="{00000000-0005-0000-0000-0000BB180000}"/>
    <cellStyle name="Normal 2 3 2 7 3 2 2 2" xfId="34616" xr:uid="{00000000-0005-0000-0000-000038870000}"/>
    <cellStyle name="Normal 2 3 2 7 3 2 3" xfId="34617" xr:uid="{00000000-0005-0000-0000-000039870000}"/>
    <cellStyle name="Normal 2 3 2 7 3 3" xfId="6332" xr:uid="{00000000-0005-0000-0000-0000BC180000}"/>
    <cellStyle name="Normal 2 3 2 7 3 3 2" xfId="34618" xr:uid="{00000000-0005-0000-0000-00003A870000}"/>
    <cellStyle name="Normal 2 3 2 7 3 4" xfId="34619" xr:uid="{00000000-0005-0000-0000-00003B870000}"/>
    <cellStyle name="Normal 2 3 2 7 4" xfId="6333" xr:uid="{00000000-0005-0000-0000-0000BD180000}"/>
    <cellStyle name="Normal 2 3 2 7 4 2" xfId="6334" xr:uid="{00000000-0005-0000-0000-0000BE180000}"/>
    <cellStyle name="Normal 2 3 2 7 4 2 2" xfId="6335" xr:uid="{00000000-0005-0000-0000-0000BF180000}"/>
    <cellStyle name="Normal 2 3 2 7 4 2 2 2" xfId="34620" xr:uid="{00000000-0005-0000-0000-00003C870000}"/>
    <cellStyle name="Normal 2 3 2 7 4 2 3" xfId="34621" xr:uid="{00000000-0005-0000-0000-00003D870000}"/>
    <cellStyle name="Normal 2 3 2 7 4 3" xfId="6336" xr:uid="{00000000-0005-0000-0000-0000C0180000}"/>
    <cellStyle name="Normal 2 3 2 7 4 3 2" xfId="34622" xr:uid="{00000000-0005-0000-0000-00003E870000}"/>
    <cellStyle name="Normal 2 3 2 7 4 4" xfId="34623" xr:uid="{00000000-0005-0000-0000-00003F870000}"/>
    <cellStyle name="Normal 2 3 2 7 5" xfId="6337" xr:uid="{00000000-0005-0000-0000-0000C1180000}"/>
    <cellStyle name="Normal 2 3 2 7 5 2" xfId="6338" xr:uid="{00000000-0005-0000-0000-0000C2180000}"/>
    <cellStyle name="Normal 2 3 2 7 5 2 2" xfId="6339" xr:uid="{00000000-0005-0000-0000-0000C3180000}"/>
    <cellStyle name="Normal 2 3 2 7 5 2 2 2" xfId="34624" xr:uid="{00000000-0005-0000-0000-000040870000}"/>
    <cellStyle name="Normal 2 3 2 7 5 2 3" xfId="34625" xr:uid="{00000000-0005-0000-0000-000041870000}"/>
    <cellStyle name="Normal 2 3 2 7 5 3" xfId="6340" xr:uid="{00000000-0005-0000-0000-0000C4180000}"/>
    <cellStyle name="Normal 2 3 2 7 5 3 2" xfId="34626" xr:uid="{00000000-0005-0000-0000-000042870000}"/>
    <cellStyle name="Normal 2 3 2 7 5 4" xfId="34627" xr:uid="{00000000-0005-0000-0000-000043870000}"/>
    <cellStyle name="Normal 2 3 2 7 6" xfId="6341" xr:uid="{00000000-0005-0000-0000-0000C5180000}"/>
    <cellStyle name="Normal 2 3 2 7 6 2" xfId="6342" xr:uid="{00000000-0005-0000-0000-0000C6180000}"/>
    <cellStyle name="Normal 2 3 2 7 6 2 2" xfId="6343" xr:uid="{00000000-0005-0000-0000-0000C7180000}"/>
    <cellStyle name="Normal 2 3 2 7 6 2 2 2" xfId="34628" xr:uid="{00000000-0005-0000-0000-000044870000}"/>
    <cellStyle name="Normal 2 3 2 7 6 2 3" xfId="34629" xr:uid="{00000000-0005-0000-0000-000045870000}"/>
    <cellStyle name="Normal 2 3 2 7 6 3" xfId="6344" xr:uid="{00000000-0005-0000-0000-0000C8180000}"/>
    <cellStyle name="Normal 2 3 2 7 6 3 2" xfId="34630" xr:uid="{00000000-0005-0000-0000-000046870000}"/>
    <cellStyle name="Normal 2 3 2 7 6 4" xfId="34631" xr:uid="{00000000-0005-0000-0000-000047870000}"/>
    <cellStyle name="Normal 2 3 2 7 7" xfId="6345" xr:uid="{00000000-0005-0000-0000-0000C9180000}"/>
    <cellStyle name="Normal 2 3 2 7 7 2" xfId="6346" xr:uid="{00000000-0005-0000-0000-0000CA180000}"/>
    <cellStyle name="Normal 2 3 2 7 7 2 2" xfId="6347" xr:uid="{00000000-0005-0000-0000-0000CB180000}"/>
    <cellStyle name="Normal 2 3 2 7 7 2 2 2" xfId="34632" xr:uid="{00000000-0005-0000-0000-000048870000}"/>
    <cellStyle name="Normal 2 3 2 7 7 2 3" xfId="34633" xr:uid="{00000000-0005-0000-0000-000049870000}"/>
    <cellStyle name="Normal 2 3 2 7 7 3" xfId="6348" xr:uid="{00000000-0005-0000-0000-0000CC180000}"/>
    <cellStyle name="Normal 2 3 2 7 7 3 2" xfId="34634" xr:uid="{00000000-0005-0000-0000-00004A870000}"/>
    <cellStyle name="Normal 2 3 2 7 7 4" xfId="34635" xr:uid="{00000000-0005-0000-0000-00004B870000}"/>
    <cellStyle name="Normal 2 3 2 7 8" xfId="6349" xr:uid="{00000000-0005-0000-0000-0000CD180000}"/>
    <cellStyle name="Normal 2 3 2 7 8 2" xfId="6350" xr:uid="{00000000-0005-0000-0000-0000CE180000}"/>
    <cellStyle name="Normal 2 3 2 7 8 2 2" xfId="6351" xr:uid="{00000000-0005-0000-0000-0000CF180000}"/>
    <cellStyle name="Normal 2 3 2 7 8 2 2 2" xfId="34636" xr:uid="{00000000-0005-0000-0000-00004C870000}"/>
    <cellStyle name="Normal 2 3 2 7 8 2 3" xfId="34637" xr:uid="{00000000-0005-0000-0000-00004D870000}"/>
    <cellStyle name="Normal 2 3 2 7 8 3" xfId="6352" xr:uid="{00000000-0005-0000-0000-0000D0180000}"/>
    <cellStyle name="Normal 2 3 2 7 8 3 2" xfId="34638" xr:uid="{00000000-0005-0000-0000-00004E870000}"/>
    <cellStyle name="Normal 2 3 2 7 8 4" xfId="34639" xr:uid="{00000000-0005-0000-0000-00004F870000}"/>
    <cellStyle name="Normal 2 3 2 7 9" xfId="6353" xr:uid="{00000000-0005-0000-0000-0000D1180000}"/>
    <cellStyle name="Normal 2 3 2 7 9 2" xfId="6354" xr:uid="{00000000-0005-0000-0000-0000D2180000}"/>
    <cellStyle name="Normal 2 3 2 7 9 2 2" xfId="6355" xr:uid="{00000000-0005-0000-0000-0000D3180000}"/>
    <cellStyle name="Normal 2 3 2 7 9 2 2 2" xfId="34640" xr:uid="{00000000-0005-0000-0000-000050870000}"/>
    <cellStyle name="Normal 2 3 2 7 9 2 3" xfId="34641" xr:uid="{00000000-0005-0000-0000-000051870000}"/>
    <cellStyle name="Normal 2 3 2 7 9 3" xfId="6356" xr:uid="{00000000-0005-0000-0000-0000D4180000}"/>
    <cellStyle name="Normal 2 3 2 7 9 3 2" xfId="34642" xr:uid="{00000000-0005-0000-0000-000052870000}"/>
    <cellStyle name="Normal 2 3 2 7 9 4" xfId="34643" xr:uid="{00000000-0005-0000-0000-000053870000}"/>
    <cellStyle name="Normal 2 3 2 8" xfId="6357" xr:uid="{00000000-0005-0000-0000-0000D5180000}"/>
    <cellStyle name="Normal 2 3 2 8 10" xfId="6358" xr:uid="{00000000-0005-0000-0000-0000D6180000}"/>
    <cellStyle name="Normal 2 3 2 8 10 2" xfId="6359" xr:uid="{00000000-0005-0000-0000-0000D7180000}"/>
    <cellStyle name="Normal 2 3 2 8 10 2 2" xfId="6360" xr:uid="{00000000-0005-0000-0000-0000D8180000}"/>
    <cellStyle name="Normal 2 3 2 8 10 2 2 2" xfId="34644" xr:uid="{00000000-0005-0000-0000-000054870000}"/>
    <cellStyle name="Normal 2 3 2 8 10 2 3" xfId="34645" xr:uid="{00000000-0005-0000-0000-000055870000}"/>
    <cellStyle name="Normal 2 3 2 8 10 3" xfId="6361" xr:uid="{00000000-0005-0000-0000-0000D9180000}"/>
    <cellStyle name="Normal 2 3 2 8 10 3 2" xfId="34646" xr:uid="{00000000-0005-0000-0000-000056870000}"/>
    <cellStyle name="Normal 2 3 2 8 10 4" xfId="34647" xr:uid="{00000000-0005-0000-0000-000057870000}"/>
    <cellStyle name="Normal 2 3 2 8 11" xfId="6362" xr:uid="{00000000-0005-0000-0000-0000DA180000}"/>
    <cellStyle name="Normal 2 3 2 8 11 2" xfId="6363" xr:uid="{00000000-0005-0000-0000-0000DB180000}"/>
    <cellStyle name="Normal 2 3 2 8 11 2 2" xfId="6364" xr:uid="{00000000-0005-0000-0000-0000DC180000}"/>
    <cellStyle name="Normal 2 3 2 8 11 2 2 2" xfId="34648" xr:uid="{00000000-0005-0000-0000-000058870000}"/>
    <cellStyle name="Normal 2 3 2 8 11 2 3" xfId="34649" xr:uid="{00000000-0005-0000-0000-000059870000}"/>
    <cellStyle name="Normal 2 3 2 8 11 3" xfId="6365" xr:uid="{00000000-0005-0000-0000-0000DD180000}"/>
    <cellStyle name="Normal 2 3 2 8 11 3 2" xfId="34650" xr:uid="{00000000-0005-0000-0000-00005A870000}"/>
    <cellStyle name="Normal 2 3 2 8 11 4" xfId="34651" xr:uid="{00000000-0005-0000-0000-00005B870000}"/>
    <cellStyle name="Normal 2 3 2 8 12" xfId="6366" xr:uid="{00000000-0005-0000-0000-0000DE180000}"/>
    <cellStyle name="Normal 2 3 2 8 12 2" xfId="6367" xr:uid="{00000000-0005-0000-0000-0000DF180000}"/>
    <cellStyle name="Normal 2 3 2 8 12 2 2" xfId="34652" xr:uid="{00000000-0005-0000-0000-00005C870000}"/>
    <cellStyle name="Normal 2 3 2 8 12 3" xfId="34653" xr:uid="{00000000-0005-0000-0000-00005D870000}"/>
    <cellStyle name="Normal 2 3 2 8 13" xfId="6368" xr:uid="{00000000-0005-0000-0000-0000E0180000}"/>
    <cellStyle name="Normal 2 3 2 8 13 2" xfId="34654" xr:uid="{00000000-0005-0000-0000-00005E870000}"/>
    <cellStyle name="Normal 2 3 2 8 14" xfId="34655" xr:uid="{00000000-0005-0000-0000-00005F870000}"/>
    <cellStyle name="Normal 2 3 2 8 2" xfId="6369" xr:uid="{00000000-0005-0000-0000-0000E1180000}"/>
    <cellStyle name="Normal 2 3 2 8 2 2" xfId="6370" xr:uid="{00000000-0005-0000-0000-0000E2180000}"/>
    <cellStyle name="Normal 2 3 2 8 2 2 2" xfId="6371" xr:uid="{00000000-0005-0000-0000-0000E3180000}"/>
    <cellStyle name="Normal 2 3 2 8 2 2 2 2" xfId="34656" xr:uid="{00000000-0005-0000-0000-000060870000}"/>
    <cellStyle name="Normal 2 3 2 8 2 2 3" xfId="34657" xr:uid="{00000000-0005-0000-0000-000061870000}"/>
    <cellStyle name="Normal 2 3 2 8 2 3" xfId="6372" xr:uid="{00000000-0005-0000-0000-0000E4180000}"/>
    <cellStyle name="Normal 2 3 2 8 2 3 2" xfId="34658" xr:uid="{00000000-0005-0000-0000-000062870000}"/>
    <cellStyle name="Normal 2 3 2 8 2 4" xfId="34659" xr:uid="{00000000-0005-0000-0000-000063870000}"/>
    <cellStyle name="Normal 2 3 2 8 3" xfId="6373" xr:uid="{00000000-0005-0000-0000-0000E5180000}"/>
    <cellStyle name="Normal 2 3 2 8 3 2" xfId="6374" xr:uid="{00000000-0005-0000-0000-0000E6180000}"/>
    <cellStyle name="Normal 2 3 2 8 3 2 2" xfId="6375" xr:uid="{00000000-0005-0000-0000-0000E7180000}"/>
    <cellStyle name="Normal 2 3 2 8 3 2 2 2" xfId="34660" xr:uid="{00000000-0005-0000-0000-000064870000}"/>
    <cellStyle name="Normal 2 3 2 8 3 2 3" xfId="34661" xr:uid="{00000000-0005-0000-0000-000065870000}"/>
    <cellStyle name="Normal 2 3 2 8 3 3" xfId="6376" xr:uid="{00000000-0005-0000-0000-0000E8180000}"/>
    <cellStyle name="Normal 2 3 2 8 3 3 2" xfId="34662" xr:uid="{00000000-0005-0000-0000-000066870000}"/>
    <cellStyle name="Normal 2 3 2 8 3 4" xfId="34663" xr:uid="{00000000-0005-0000-0000-000067870000}"/>
    <cellStyle name="Normal 2 3 2 8 4" xfId="6377" xr:uid="{00000000-0005-0000-0000-0000E9180000}"/>
    <cellStyle name="Normal 2 3 2 8 4 2" xfId="6378" xr:uid="{00000000-0005-0000-0000-0000EA180000}"/>
    <cellStyle name="Normal 2 3 2 8 4 2 2" xfId="6379" xr:uid="{00000000-0005-0000-0000-0000EB180000}"/>
    <cellStyle name="Normal 2 3 2 8 4 2 2 2" xfId="34664" xr:uid="{00000000-0005-0000-0000-000068870000}"/>
    <cellStyle name="Normal 2 3 2 8 4 2 3" xfId="34665" xr:uid="{00000000-0005-0000-0000-000069870000}"/>
    <cellStyle name="Normal 2 3 2 8 4 3" xfId="6380" xr:uid="{00000000-0005-0000-0000-0000EC180000}"/>
    <cellStyle name="Normal 2 3 2 8 4 3 2" xfId="34666" xr:uid="{00000000-0005-0000-0000-00006A870000}"/>
    <cellStyle name="Normal 2 3 2 8 4 4" xfId="34667" xr:uid="{00000000-0005-0000-0000-00006B870000}"/>
    <cellStyle name="Normal 2 3 2 8 5" xfId="6381" xr:uid="{00000000-0005-0000-0000-0000ED180000}"/>
    <cellStyle name="Normal 2 3 2 8 5 2" xfId="6382" xr:uid="{00000000-0005-0000-0000-0000EE180000}"/>
    <cellStyle name="Normal 2 3 2 8 5 2 2" xfId="6383" xr:uid="{00000000-0005-0000-0000-0000EF180000}"/>
    <cellStyle name="Normal 2 3 2 8 5 2 2 2" xfId="34668" xr:uid="{00000000-0005-0000-0000-00006C870000}"/>
    <cellStyle name="Normal 2 3 2 8 5 2 3" xfId="34669" xr:uid="{00000000-0005-0000-0000-00006D870000}"/>
    <cellStyle name="Normal 2 3 2 8 5 3" xfId="6384" xr:uid="{00000000-0005-0000-0000-0000F0180000}"/>
    <cellStyle name="Normal 2 3 2 8 5 3 2" xfId="34670" xr:uid="{00000000-0005-0000-0000-00006E870000}"/>
    <cellStyle name="Normal 2 3 2 8 5 4" xfId="34671" xr:uid="{00000000-0005-0000-0000-00006F870000}"/>
    <cellStyle name="Normal 2 3 2 8 6" xfId="6385" xr:uid="{00000000-0005-0000-0000-0000F1180000}"/>
    <cellStyle name="Normal 2 3 2 8 6 2" xfId="6386" xr:uid="{00000000-0005-0000-0000-0000F2180000}"/>
    <cellStyle name="Normal 2 3 2 8 6 2 2" xfId="6387" xr:uid="{00000000-0005-0000-0000-0000F3180000}"/>
    <cellStyle name="Normal 2 3 2 8 6 2 2 2" xfId="34672" xr:uid="{00000000-0005-0000-0000-000070870000}"/>
    <cellStyle name="Normal 2 3 2 8 6 2 3" xfId="34673" xr:uid="{00000000-0005-0000-0000-000071870000}"/>
    <cellStyle name="Normal 2 3 2 8 6 3" xfId="6388" xr:uid="{00000000-0005-0000-0000-0000F4180000}"/>
    <cellStyle name="Normal 2 3 2 8 6 3 2" xfId="34674" xr:uid="{00000000-0005-0000-0000-000072870000}"/>
    <cellStyle name="Normal 2 3 2 8 6 4" xfId="34675" xr:uid="{00000000-0005-0000-0000-000073870000}"/>
    <cellStyle name="Normal 2 3 2 8 7" xfId="6389" xr:uid="{00000000-0005-0000-0000-0000F5180000}"/>
    <cellStyle name="Normal 2 3 2 8 7 2" xfId="6390" xr:uid="{00000000-0005-0000-0000-0000F6180000}"/>
    <cellStyle name="Normal 2 3 2 8 7 2 2" xfId="6391" xr:uid="{00000000-0005-0000-0000-0000F7180000}"/>
    <cellStyle name="Normal 2 3 2 8 7 2 2 2" xfId="34676" xr:uid="{00000000-0005-0000-0000-000074870000}"/>
    <cellStyle name="Normal 2 3 2 8 7 2 3" xfId="34677" xr:uid="{00000000-0005-0000-0000-000075870000}"/>
    <cellStyle name="Normal 2 3 2 8 7 3" xfId="6392" xr:uid="{00000000-0005-0000-0000-0000F8180000}"/>
    <cellStyle name="Normal 2 3 2 8 7 3 2" xfId="34678" xr:uid="{00000000-0005-0000-0000-000076870000}"/>
    <cellStyle name="Normal 2 3 2 8 7 4" xfId="34679" xr:uid="{00000000-0005-0000-0000-000077870000}"/>
    <cellStyle name="Normal 2 3 2 8 8" xfId="6393" xr:uid="{00000000-0005-0000-0000-0000F9180000}"/>
    <cellStyle name="Normal 2 3 2 8 8 2" xfId="6394" xr:uid="{00000000-0005-0000-0000-0000FA180000}"/>
    <cellStyle name="Normal 2 3 2 8 8 2 2" xfId="6395" xr:uid="{00000000-0005-0000-0000-0000FB180000}"/>
    <cellStyle name="Normal 2 3 2 8 8 2 2 2" xfId="34680" xr:uid="{00000000-0005-0000-0000-000078870000}"/>
    <cellStyle name="Normal 2 3 2 8 8 2 3" xfId="34681" xr:uid="{00000000-0005-0000-0000-000079870000}"/>
    <cellStyle name="Normal 2 3 2 8 8 3" xfId="6396" xr:uid="{00000000-0005-0000-0000-0000FC180000}"/>
    <cellStyle name="Normal 2 3 2 8 8 3 2" xfId="34682" xr:uid="{00000000-0005-0000-0000-00007A870000}"/>
    <cellStyle name="Normal 2 3 2 8 8 4" xfId="34683" xr:uid="{00000000-0005-0000-0000-00007B870000}"/>
    <cellStyle name="Normal 2 3 2 8 9" xfId="6397" xr:uid="{00000000-0005-0000-0000-0000FD180000}"/>
    <cellStyle name="Normal 2 3 2 8 9 2" xfId="6398" xr:uid="{00000000-0005-0000-0000-0000FE180000}"/>
    <cellStyle name="Normal 2 3 2 8 9 2 2" xfId="6399" xr:uid="{00000000-0005-0000-0000-0000FF180000}"/>
    <cellStyle name="Normal 2 3 2 8 9 2 2 2" xfId="34684" xr:uid="{00000000-0005-0000-0000-00007C870000}"/>
    <cellStyle name="Normal 2 3 2 8 9 2 3" xfId="34685" xr:uid="{00000000-0005-0000-0000-00007D870000}"/>
    <cellStyle name="Normal 2 3 2 8 9 3" xfId="6400" xr:uid="{00000000-0005-0000-0000-000000190000}"/>
    <cellStyle name="Normal 2 3 2 8 9 3 2" xfId="34686" xr:uid="{00000000-0005-0000-0000-00007E870000}"/>
    <cellStyle name="Normal 2 3 2 8 9 4" xfId="34687" xr:uid="{00000000-0005-0000-0000-00007F870000}"/>
    <cellStyle name="Normal 2 3 2 9" xfId="6401" xr:uid="{00000000-0005-0000-0000-000001190000}"/>
    <cellStyle name="Normal 2 3 2 9 2" xfId="6402" xr:uid="{00000000-0005-0000-0000-000002190000}"/>
    <cellStyle name="Normal 2 3 2 9 2 2" xfId="6403" xr:uid="{00000000-0005-0000-0000-000003190000}"/>
    <cellStyle name="Normal 2 3 2 9 2 2 2" xfId="34688" xr:uid="{00000000-0005-0000-0000-000080870000}"/>
    <cellStyle name="Normal 2 3 2 9 2 3" xfId="34689" xr:uid="{00000000-0005-0000-0000-000081870000}"/>
    <cellStyle name="Normal 2 3 2 9 3" xfId="6404" xr:uid="{00000000-0005-0000-0000-000004190000}"/>
    <cellStyle name="Normal 2 3 2 9 3 2" xfId="34690" xr:uid="{00000000-0005-0000-0000-000082870000}"/>
    <cellStyle name="Normal 2 3 2 9 4" xfId="34691" xr:uid="{00000000-0005-0000-0000-000083870000}"/>
    <cellStyle name="Normal 2 3 20" xfId="6405" xr:uid="{00000000-0005-0000-0000-000005190000}"/>
    <cellStyle name="Normal 2 3 20 2" xfId="29804" xr:uid="{00000000-0005-0000-0000-00006C740000}"/>
    <cellStyle name="Normal 2 3 21" xfId="6406" xr:uid="{00000000-0005-0000-0000-000006190000}"/>
    <cellStyle name="Normal 2 3 22" xfId="6407" xr:uid="{00000000-0005-0000-0000-000007190000}"/>
    <cellStyle name="Normal 2 3 3" xfId="6408" xr:uid="{00000000-0005-0000-0000-000008190000}"/>
    <cellStyle name="Normal 2 3 3 2" xfId="29805" xr:uid="{00000000-0005-0000-0000-00006D740000}"/>
    <cellStyle name="Normal 2 3 4" xfId="6409" xr:uid="{00000000-0005-0000-0000-000009190000}"/>
    <cellStyle name="Normal 2 3 5" xfId="6410" xr:uid="{00000000-0005-0000-0000-00000A190000}"/>
    <cellStyle name="Normal 2 3 6" xfId="6411" xr:uid="{00000000-0005-0000-0000-00000B190000}"/>
    <cellStyle name="Normal 2 3 7" xfId="6412" xr:uid="{00000000-0005-0000-0000-00000C190000}"/>
    <cellStyle name="Normal 2 3 8" xfId="6413" xr:uid="{00000000-0005-0000-0000-00000D190000}"/>
    <cellStyle name="Normal 2 3 9" xfId="6414" xr:uid="{00000000-0005-0000-0000-00000E190000}"/>
    <cellStyle name="Normal 2 3_03. FS &amp; WP_KDAC_31.12.08_combine" xfId="29806" xr:uid="{00000000-0005-0000-0000-00006E740000}"/>
    <cellStyle name="Normal 2 30" xfId="6415" xr:uid="{00000000-0005-0000-0000-00000F190000}"/>
    <cellStyle name="Normal 2 30 10" xfId="6416" xr:uid="{00000000-0005-0000-0000-000010190000}"/>
    <cellStyle name="Normal 2 30 10 2" xfId="6417" xr:uid="{00000000-0005-0000-0000-000011190000}"/>
    <cellStyle name="Normal 2 30 10 2 2" xfId="6418" xr:uid="{00000000-0005-0000-0000-000012190000}"/>
    <cellStyle name="Normal 2 30 10 2 2 2" xfId="34692" xr:uid="{00000000-0005-0000-0000-000084870000}"/>
    <cellStyle name="Normal 2 30 10 2 3" xfId="34693" xr:uid="{00000000-0005-0000-0000-000085870000}"/>
    <cellStyle name="Normal 2 30 10 3" xfId="6419" xr:uid="{00000000-0005-0000-0000-000013190000}"/>
    <cellStyle name="Normal 2 30 10 3 2" xfId="34694" xr:uid="{00000000-0005-0000-0000-000086870000}"/>
    <cellStyle name="Normal 2 30 10 4" xfId="34695" xr:uid="{00000000-0005-0000-0000-000087870000}"/>
    <cellStyle name="Normal 2 30 11" xfId="6420" xr:uid="{00000000-0005-0000-0000-000014190000}"/>
    <cellStyle name="Normal 2 30 11 2" xfId="6421" xr:uid="{00000000-0005-0000-0000-000015190000}"/>
    <cellStyle name="Normal 2 30 11 2 2" xfId="6422" xr:uid="{00000000-0005-0000-0000-000016190000}"/>
    <cellStyle name="Normal 2 30 11 2 2 2" xfId="34696" xr:uid="{00000000-0005-0000-0000-000088870000}"/>
    <cellStyle name="Normal 2 30 11 2 3" xfId="34697" xr:uid="{00000000-0005-0000-0000-000089870000}"/>
    <cellStyle name="Normal 2 30 11 3" xfId="6423" xr:uid="{00000000-0005-0000-0000-000017190000}"/>
    <cellStyle name="Normal 2 30 11 3 2" xfId="34698" xr:uid="{00000000-0005-0000-0000-00008A870000}"/>
    <cellStyle name="Normal 2 30 11 4" xfId="34699" xr:uid="{00000000-0005-0000-0000-00008B870000}"/>
    <cellStyle name="Normal 2 30 12" xfId="29807" xr:uid="{00000000-0005-0000-0000-00006F740000}"/>
    <cellStyle name="Normal 2 30 2" xfId="6424" xr:uid="{00000000-0005-0000-0000-000018190000}"/>
    <cellStyle name="Normal 2 30 2 2" xfId="6425" xr:uid="{00000000-0005-0000-0000-000019190000}"/>
    <cellStyle name="Normal 2 30 2 2 2" xfId="6426" xr:uid="{00000000-0005-0000-0000-00001A190000}"/>
    <cellStyle name="Normal 2 30 2 2 2 2" xfId="34700" xr:uid="{00000000-0005-0000-0000-00008C870000}"/>
    <cellStyle name="Normal 2 30 2 2 3" xfId="34701" xr:uid="{00000000-0005-0000-0000-00008D870000}"/>
    <cellStyle name="Normal 2 30 2 3" xfId="6427" xr:uid="{00000000-0005-0000-0000-00001B190000}"/>
    <cellStyle name="Normal 2 30 2 3 2" xfId="34702" xr:uid="{00000000-0005-0000-0000-00008E870000}"/>
    <cellStyle name="Normal 2 30 2 4" xfId="34703" xr:uid="{00000000-0005-0000-0000-00008F870000}"/>
    <cellStyle name="Normal 2 30 3" xfId="6428" xr:uid="{00000000-0005-0000-0000-00001C190000}"/>
    <cellStyle name="Normal 2 30 3 2" xfId="6429" xr:uid="{00000000-0005-0000-0000-00001D190000}"/>
    <cellStyle name="Normal 2 30 3 2 2" xfId="6430" xr:uid="{00000000-0005-0000-0000-00001E190000}"/>
    <cellStyle name="Normal 2 30 3 2 2 2" xfId="34704" xr:uid="{00000000-0005-0000-0000-000090870000}"/>
    <cellStyle name="Normal 2 30 3 2 3" xfId="34705" xr:uid="{00000000-0005-0000-0000-000091870000}"/>
    <cellStyle name="Normal 2 30 3 3" xfId="6431" xr:uid="{00000000-0005-0000-0000-00001F190000}"/>
    <cellStyle name="Normal 2 30 3 3 2" xfId="34706" xr:uid="{00000000-0005-0000-0000-000092870000}"/>
    <cellStyle name="Normal 2 30 3 4" xfId="34707" xr:uid="{00000000-0005-0000-0000-000093870000}"/>
    <cellStyle name="Normal 2 30 4" xfId="6432" xr:uid="{00000000-0005-0000-0000-000020190000}"/>
    <cellStyle name="Normal 2 30 4 2" xfId="6433" xr:uid="{00000000-0005-0000-0000-000021190000}"/>
    <cellStyle name="Normal 2 30 4 2 2" xfId="6434" xr:uid="{00000000-0005-0000-0000-000022190000}"/>
    <cellStyle name="Normal 2 30 4 2 2 2" xfId="34708" xr:uid="{00000000-0005-0000-0000-000094870000}"/>
    <cellStyle name="Normal 2 30 4 2 3" xfId="34709" xr:uid="{00000000-0005-0000-0000-000095870000}"/>
    <cellStyle name="Normal 2 30 4 3" xfId="6435" xr:uid="{00000000-0005-0000-0000-000023190000}"/>
    <cellStyle name="Normal 2 30 4 3 2" xfId="34710" xr:uid="{00000000-0005-0000-0000-000096870000}"/>
    <cellStyle name="Normal 2 30 4 4" xfId="34711" xr:uid="{00000000-0005-0000-0000-000097870000}"/>
    <cellStyle name="Normal 2 30 5" xfId="6436" xr:uid="{00000000-0005-0000-0000-000024190000}"/>
    <cellStyle name="Normal 2 30 5 2" xfId="6437" xr:uid="{00000000-0005-0000-0000-000025190000}"/>
    <cellStyle name="Normal 2 30 5 2 2" xfId="6438" xr:uid="{00000000-0005-0000-0000-000026190000}"/>
    <cellStyle name="Normal 2 30 5 2 2 2" xfId="34712" xr:uid="{00000000-0005-0000-0000-000098870000}"/>
    <cellStyle name="Normal 2 30 5 2 3" xfId="34713" xr:uid="{00000000-0005-0000-0000-000099870000}"/>
    <cellStyle name="Normal 2 30 5 3" xfId="6439" xr:uid="{00000000-0005-0000-0000-000027190000}"/>
    <cellStyle name="Normal 2 30 5 3 2" xfId="34714" xr:uid="{00000000-0005-0000-0000-00009A870000}"/>
    <cellStyle name="Normal 2 30 5 4" xfId="34715" xr:uid="{00000000-0005-0000-0000-00009B870000}"/>
    <cellStyle name="Normal 2 30 6" xfId="6440" xr:uid="{00000000-0005-0000-0000-000028190000}"/>
    <cellStyle name="Normal 2 30 6 2" xfId="6441" xr:uid="{00000000-0005-0000-0000-000029190000}"/>
    <cellStyle name="Normal 2 30 6 2 2" xfId="6442" xr:uid="{00000000-0005-0000-0000-00002A190000}"/>
    <cellStyle name="Normal 2 30 6 2 2 2" xfId="34716" xr:uid="{00000000-0005-0000-0000-00009C870000}"/>
    <cellStyle name="Normal 2 30 6 2 3" xfId="34717" xr:uid="{00000000-0005-0000-0000-00009D870000}"/>
    <cellStyle name="Normal 2 30 6 3" xfId="6443" xr:uid="{00000000-0005-0000-0000-00002B190000}"/>
    <cellStyle name="Normal 2 30 6 3 2" xfId="34718" xr:uid="{00000000-0005-0000-0000-00009E870000}"/>
    <cellStyle name="Normal 2 30 6 4" xfId="34719" xr:uid="{00000000-0005-0000-0000-00009F870000}"/>
    <cellStyle name="Normal 2 30 7" xfId="6444" xr:uid="{00000000-0005-0000-0000-00002C190000}"/>
    <cellStyle name="Normal 2 30 7 2" xfId="6445" xr:uid="{00000000-0005-0000-0000-00002D190000}"/>
    <cellStyle name="Normal 2 30 7 2 2" xfId="6446" xr:uid="{00000000-0005-0000-0000-00002E190000}"/>
    <cellStyle name="Normal 2 30 7 2 2 2" xfId="34720" xr:uid="{00000000-0005-0000-0000-0000A0870000}"/>
    <cellStyle name="Normal 2 30 7 2 3" xfId="34721" xr:uid="{00000000-0005-0000-0000-0000A1870000}"/>
    <cellStyle name="Normal 2 30 7 3" xfId="6447" xr:uid="{00000000-0005-0000-0000-00002F190000}"/>
    <cellStyle name="Normal 2 30 7 3 2" xfId="34722" xr:uid="{00000000-0005-0000-0000-0000A2870000}"/>
    <cellStyle name="Normal 2 30 7 4" xfId="34723" xr:uid="{00000000-0005-0000-0000-0000A3870000}"/>
    <cellStyle name="Normal 2 30 8" xfId="6448" xr:uid="{00000000-0005-0000-0000-000030190000}"/>
    <cellStyle name="Normal 2 30 8 2" xfId="6449" xr:uid="{00000000-0005-0000-0000-000031190000}"/>
    <cellStyle name="Normal 2 30 8 2 2" xfId="6450" xr:uid="{00000000-0005-0000-0000-000032190000}"/>
    <cellStyle name="Normal 2 30 8 2 2 2" xfId="34724" xr:uid="{00000000-0005-0000-0000-0000A4870000}"/>
    <cellStyle name="Normal 2 30 8 2 3" xfId="34725" xr:uid="{00000000-0005-0000-0000-0000A5870000}"/>
    <cellStyle name="Normal 2 30 8 3" xfId="6451" xr:uid="{00000000-0005-0000-0000-000033190000}"/>
    <cellStyle name="Normal 2 30 8 3 2" xfId="34726" xr:uid="{00000000-0005-0000-0000-0000A6870000}"/>
    <cellStyle name="Normal 2 30 8 4" xfId="34727" xr:uid="{00000000-0005-0000-0000-0000A7870000}"/>
    <cellStyle name="Normal 2 30 9" xfId="6452" xr:uid="{00000000-0005-0000-0000-000034190000}"/>
    <cellStyle name="Normal 2 30 9 2" xfId="6453" xr:uid="{00000000-0005-0000-0000-000035190000}"/>
    <cellStyle name="Normal 2 30 9 2 2" xfId="6454" xr:uid="{00000000-0005-0000-0000-000036190000}"/>
    <cellStyle name="Normal 2 30 9 2 2 2" xfId="34728" xr:uid="{00000000-0005-0000-0000-0000A8870000}"/>
    <cellStyle name="Normal 2 30 9 2 3" xfId="34729" xr:uid="{00000000-0005-0000-0000-0000A9870000}"/>
    <cellStyle name="Normal 2 30 9 3" xfId="6455" xr:uid="{00000000-0005-0000-0000-000037190000}"/>
    <cellStyle name="Normal 2 30 9 3 2" xfId="34730" xr:uid="{00000000-0005-0000-0000-0000AA870000}"/>
    <cellStyle name="Normal 2 30 9 4" xfId="34731" xr:uid="{00000000-0005-0000-0000-0000AB870000}"/>
    <cellStyle name="Normal 2 31" xfId="6456" xr:uid="{00000000-0005-0000-0000-000038190000}"/>
    <cellStyle name="Normal 2 31 10" xfId="6457" xr:uid="{00000000-0005-0000-0000-000039190000}"/>
    <cellStyle name="Normal 2 31 10 2" xfId="6458" xr:uid="{00000000-0005-0000-0000-00003A190000}"/>
    <cellStyle name="Normal 2 31 10 2 2" xfId="6459" xr:uid="{00000000-0005-0000-0000-00003B190000}"/>
    <cellStyle name="Normal 2 31 10 2 2 2" xfId="34732" xr:uid="{00000000-0005-0000-0000-0000AC870000}"/>
    <cellStyle name="Normal 2 31 10 2 3" xfId="34733" xr:uid="{00000000-0005-0000-0000-0000AD870000}"/>
    <cellStyle name="Normal 2 31 10 3" xfId="6460" xr:uid="{00000000-0005-0000-0000-00003C190000}"/>
    <cellStyle name="Normal 2 31 10 3 2" xfId="34734" xr:uid="{00000000-0005-0000-0000-0000AE870000}"/>
    <cellStyle name="Normal 2 31 10 4" xfId="34735" xr:uid="{00000000-0005-0000-0000-0000AF870000}"/>
    <cellStyle name="Normal 2 31 11" xfId="6461" xr:uid="{00000000-0005-0000-0000-00003D190000}"/>
    <cellStyle name="Normal 2 31 11 2" xfId="6462" xr:uid="{00000000-0005-0000-0000-00003E190000}"/>
    <cellStyle name="Normal 2 31 11 2 2" xfId="6463" xr:uid="{00000000-0005-0000-0000-00003F190000}"/>
    <cellStyle name="Normal 2 31 11 2 2 2" xfId="34736" xr:uid="{00000000-0005-0000-0000-0000B0870000}"/>
    <cellStyle name="Normal 2 31 11 2 3" xfId="34737" xr:uid="{00000000-0005-0000-0000-0000B1870000}"/>
    <cellStyle name="Normal 2 31 11 3" xfId="6464" xr:uid="{00000000-0005-0000-0000-000040190000}"/>
    <cellStyle name="Normal 2 31 11 3 2" xfId="34738" xr:uid="{00000000-0005-0000-0000-0000B2870000}"/>
    <cellStyle name="Normal 2 31 11 4" xfId="34739" xr:uid="{00000000-0005-0000-0000-0000B3870000}"/>
    <cellStyle name="Normal 2 31 12" xfId="29808" xr:uid="{00000000-0005-0000-0000-000070740000}"/>
    <cellStyle name="Normal 2 31 2" xfId="6465" xr:uid="{00000000-0005-0000-0000-000041190000}"/>
    <cellStyle name="Normal 2 31 2 2" xfId="6466" xr:uid="{00000000-0005-0000-0000-000042190000}"/>
    <cellStyle name="Normal 2 31 2 2 2" xfId="6467" xr:uid="{00000000-0005-0000-0000-000043190000}"/>
    <cellStyle name="Normal 2 31 2 2 2 2" xfId="34740" xr:uid="{00000000-0005-0000-0000-0000B4870000}"/>
    <cellStyle name="Normal 2 31 2 2 3" xfId="34741" xr:uid="{00000000-0005-0000-0000-0000B5870000}"/>
    <cellStyle name="Normal 2 31 2 3" xfId="6468" xr:uid="{00000000-0005-0000-0000-000044190000}"/>
    <cellStyle name="Normal 2 31 2 3 2" xfId="34742" xr:uid="{00000000-0005-0000-0000-0000B6870000}"/>
    <cellStyle name="Normal 2 31 2 4" xfId="34743" xr:uid="{00000000-0005-0000-0000-0000B7870000}"/>
    <cellStyle name="Normal 2 31 3" xfId="6469" xr:uid="{00000000-0005-0000-0000-000045190000}"/>
    <cellStyle name="Normal 2 31 3 2" xfId="6470" xr:uid="{00000000-0005-0000-0000-000046190000}"/>
    <cellStyle name="Normal 2 31 3 2 2" xfId="6471" xr:uid="{00000000-0005-0000-0000-000047190000}"/>
    <cellStyle name="Normal 2 31 3 2 2 2" xfId="34744" xr:uid="{00000000-0005-0000-0000-0000B8870000}"/>
    <cellStyle name="Normal 2 31 3 2 3" xfId="34745" xr:uid="{00000000-0005-0000-0000-0000B9870000}"/>
    <cellStyle name="Normal 2 31 3 3" xfId="6472" xr:uid="{00000000-0005-0000-0000-000048190000}"/>
    <cellStyle name="Normal 2 31 3 3 2" xfId="34746" xr:uid="{00000000-0005-0000-0000-0000BA870000}"/>
    <cellStyle name="Normal 2 31 3 4" xfId="34747" xr:uid="{00000000-0005-0000-0000-0000BB870000}"/>
    <cellStyle name="Normal 2 31 4" xfId="6473" xr:uid="{00000000-0005-0000-0000-000049190000}"/>
    <cellStyle name="Normal 2 31 4 2" xfId="6474" xr:uid="{00000000-0005-0000-0000-00004A190000}"/>
    <cellStyle name="Normal 2 31 4 2 2" xfId="6475" xr:uid="{00000000-0005-0000-0000-00004B190000}"/>
    <cellStyle name="Normal 2 31 4 2 2 2" xfId="34748" xr:uid="{00000000-0005-0000-0000-0000BC870000}"/>
    <cellStyle name="Normal 2 31 4 2 3" xfId="34749" xr:uid="{00000000-0005-0000-0000-0000BD870000}"/>
    <cellStyle name="Normal 2 31 4 3" xfId="6476" xr:uid="{00000000-0005-0000-0000-00004C190000}"/>
    <cellStyle name="Normal 2 31 4 3 2" xfId="34750" xr:uid="{00000000-0005-0000-0000-0000BE870000}"/>
    <cellStyle name="Normal 2 31 4 4" xfId="34751" xr:uid="{00000000-0005-0000-0000-0000BF870000}"/>
    <cellStyle name="Normal 2 31 5" xfId="6477" xr:uid="{00000000-0005-0000-0000-00004D190000}"/>
    <cellStyle name="Normal 2 31 5 2" xfId="6478" xr:uid="{00000000-0005-0000-0000-00004E190000}"/>
    <cellStyle name="Normal 2 31 5 2 2" xfId="6479" xr:uid="{00000000-0005-0000-0000-00004F190000}"/>
    <cellStyle name="Normal 2 31 5 2 2 2" xfId="34752" xr:uid="{00000000-0005-0000-0000-0000C0870000}"/>
    <cellStyle name="Normal 2 31 5 2 3" xfId="34753" xr:uid="{00000000-0005-0000-0000-0000C1870000}"/>
    <cellStyle name="Normal 2 31 5 3" xfId="6480" xr:uid="{00000000-0005-0000-0000-000050190000}"/>
    <cellStyle name="Normal 2 31 5 3 2" xfId="34754" xr:uid="{00000000-0005-0000-0000-0000C2870000}"/>
    <cellStyle name="Normal 2 31 5 4" xfId="34755" xr:uid="{00000000-0005-0000-0000-0000C3870000}"/>
    <cellStyle name="Normal 2 31 6" xfId="6481" xr:uid="{00000000-0005-0000-0000-000051190000}"/>
    <cellStyle name="Normal 2 31 6 2" xfId="6482" xr:uid="{00000000-0005-0000-0000-000052190000}"/>
    <cellStyle name="Normal 2 31 6 2 2" xfId="6483" xr:uid="{00000000-0005-0000-0000-000053190000}"/>
    <cellStyle name="Normal 2 31 6 2 2 2" xfId="34756" xr:uid="{00000000-0005-0000-0000-0000C4870000}"/>
    <cellStyle name="Normal 2 31 6 2 3" xfId="34757" xr:uid="{00000000-0005-0000-0000-0000C5870000}"/>
    <cellStyle name="Normal 2 31 6 3" xfId="6484" xr:uid="{00000000-0005-0000-0000-000054190000}"/>
    <cellStyle name="Normal 2 31 6 3 2" xfId="34758" xr:uid="{00000000-0005-0000-0000-0000C6870000}"/>
    <cellStyle name="Normal 2 31 6 4" xfId="34759" xr:uid="{00000000-0005-0000-0000-0000C7870000}"/>
    <cellStyle name="Normal 2 31 7" xfId="6485" xr:uid="{00000000-0005-0000-0000-000055190000}"/>
    <cellStyle name="Normal 2 31 7 2" xfId="6486" xr:uid="{00000000-0005-0000-0000-000056190000}"/>
    <cellStyle name="Normal 2 31 7 2 2" xfId="6487" xr:uid="{00000000-0005-0000-0000-000057190000}"/>
    <cellStyle name="Normal 2 31 7 2 2 2" xfId="34760" xr:uid="{00000000-0005-0000-0000-0000C8870000}"/>
    <cellStyle name="Normal 2 31 7 2 3" xfId="34761" xr:uid="{00000000-0005-0000-0000-0000C9870000}"/>
    <cellStyle name="Normal 2 31 7 3" xfId="6488" xr:uid="{00000000-0005-0000-0000-000058190000}"/>
    <cellStyle name="Normal 2 31 7 3 2" xfId="34762" xr:uid="{00000000-0005-0000-0000-0000CA870000}"/>
    <cellStyle name="Normal 2 31 7 4" xfId="34763" xr:uid="{00000000-0005-0000-0000-0000CB870000}"/>
    <cellStyle name="Normal 2 31 8" xfId="6489" xr:uid="{00000000-0005-0000-0000-000059190000}"/>
    <cellStyle name="Normal 2 31 8 2" xfId="6490" xr:uid="{00000000-0005-0000-0000-00005A190000}"/>
    <cellStyle name="Normal 2 31 8 2 2" xfId="6491" xr:uid="{00000000-0005-0000-0000-00005B190000}"/>
    <cellStyle name="Normal 2 31 8 2 2 2" xfId="34764" xr:uid="{00000000-0005-0000-0000-0000CC870000}"/>
    <cellStyle name="Normal 2 31 8 2 3" xfId="34765" xr:uid="{00000000-0005-0000-0000-0000CD870000}"/>
    <cellStyle name="Normal 2 31 8 3" xfId="6492" xr:uid="{00000000-0005-0000-0000-00005C190000}"/>
    <cellStyle name="Normal 2 31 8 3 2" xfId="34766" xr:uid="{00000000-0005-0000-0000-0000CE870000}"/>
    <cellStyle name="Normal 2 31 8 4" xfId="34767" xr:uid="{00000000-0005-0000-0000-0000CF870000}"/>
    <cellStyle name="Normal 2 31 9" xfId="6493" xr:uid="{00000000-0005-0000-0000-00005D190000}"/>
    <cellStyle name="Normal 2 31 9 2" xfId="6494" xr:uid="{00000000-0005-0000-0000-00005E190000}"/>
    <cellStyle name="Normal 2 31 9 2 2" xfId="6495" xr:uid="{00000000-0005-0000-0000-00005F190000}"/>
    <cellStyle name="Normal 2 31 9 2 2 2" xfId="34768" xr:uid="{00000000-0005-0000-0000-0000D0870000}"/>
    <cellStyle name="Normal 2 31 9 2 3" xfId="34769" xr:uid="{00000000-0005-0000-0000-0000D1870000}"/>
    <cellStyle name="Normal 2 31 9 3" xfId="6496" xr:uid="{00000000-0005-0000-0000-000060190000}"/>
    <cellStyle name="Normal 2 31 9 3 2" xfId="34770" xr:uid="{00000000-0005-0000-0000-0000D2870000}"/>
    <cellStyle name="Normal 2 31 9 4" xfId="34771" xr:uid="{00000000-0005-0000-0000-0000D3870000}"/>
    <cellStyle name="Normal 2 32" xfId="6497" xr:uid="{00000000-0005-0000-0000-000061190000}"/>
    <cellStyle name="Normal 2 32 10" xfId="6498" xr:uid="{00000000-0005-0000-0000-000062190000}"/>
    <cellStyle name="Normal 2 32 10 2" xfId="6499" xr:uid="{00000000-0005-0000-0000-000063190000}"/>
    <cellStyle name="Normal 2 32 10 2 2" xfId="6500" xr:uid="{00000000-0005-0000-0000-000064190000}"/>
    <cellStyle name="Normal 2 32 10 2 2 2" xfId="34772" xr:uid="{00000000-0005-0000-0000-0000D4870000}"/>
    <cellStyle name="Normal 2 32 10 2 3" xfId="34773" xr:uid="{00000000-0005-0000-0000-0000D5870000}"/>
    <cellStyle name="Normal 2 32 10 3" xfId="6501" xr:uid="{00000000-0005-0000-0000-000065190000}"/>
    <cellStyle name="Normal 2 32 10 3 2" xfId="34774" xr:uid="{00000000-0005-0000-0000-0000D6870000}"/>
    <cellStyle name="Normal 2 32 10 4" xfId="34775" xr:uid="{00000000-0005-0000-0000-0000D7870000}"/>
    <cellStyle name="Normal 2 32 11" xfId="6502" xr:uid="{00000000-0005-0000-0000-000066190000}"/>
    <cellStyle name="Normal 2 32 11 2" xfId="6503" xr:uid="{00000000-0005-0000-0000-000067190000}"/>
    <cellStyle name="Normal 2 32 11 2 2" xfId="6504" xr:uid="{00000000-0005-0000-0000-000068190000}"/>
    <cellStyle name="Normal 2 32 11 2 2 2" xfId="34776" xr:uid="{00000000-0005-0000-0000-0000D8870000}"/>
    <cellStyle name="Normal 2 32 11 2 3" xfId="34777" xr:uid="{00000000-0005-0000-0000-0000D9870000}"/>
    <cellStyle name="Normal 2 32 11 3" xfId="6505" xr:uid="{00000000-0005-0000-0000-000069190000}"/>
    <cellStyle name="Normal 2 32 11 3 2" xfId="34778" xr:uid="{00000000-0005-0000-0000-0000DA870000}"/>
    <cellStyle name="Normal 2 32 11 4" xfId="34779" xr:uid="{00000000-0005-0000-0000-0000DB870000}"/>
    <cellStyle name="Normal 2 32 12" xfId="29809" xr:uid="{00000000-0005-0000-0000-000071740000}"/>
    <cellStyle name="Normal 2 32 2" xfId="6506" xr:uid="{00000000-0005-0000-0000-00006A190000}"/>
    <cellStyle name="Normal 2 32 2 2" xfId="6507" xr:uid="{00000000-0005-0000-0000-00006B190000}"/>
    <cellStyle name="Normal 2 32 2 2 2" xfId="6508" xr:uid="{00000000-0005-0000-0000-00006C190000}"/>
    <cellStyle name="Normal 2 32 2 2 2 2" xfId="34780" xr:uid="{00000000-0005-0000-0000-0000DC870000}"/>
    <cellStyle name="Normal 2 32 2 2 3" xfId="34781" xr:uid="{00000000-0005-0000-0000-0000DD870000}"/>
    <cellStyle name="Normal 2 32 2 3" xfId="6509" xr:uid="{00000000-0005-0000-0000-00006D190000}"/>
    <cellStyle name="Normal 2 32 2 3 2" xfId="34782" xr:uid="{00000000-0005-0000-0000-0000DE870000}"/>
    <cellStyle name="Normal 2 32 2 4" xfId="34783" xr:uid="{00000000-0005-0000-0000-0000DF870000}"/>
    <cellStyle name="Normal 2 32 3" xfId="6510" xr:uid="{00000000-0005-0000-0000-00006E190000}"/>
    <cellStyle name="Normal 2 32 3 2" xfId="6511" xr:uid="{00000000-0005-0000-0000-00006F190000}"/>
    <cellStyle name="Normal 2 32 3 2 2" xfId="6512" xr:uid="{00000000-0005-0000-0000-000070190000}"/>
    <cellStyle name="Normal 2 32 3 2 2 2" xfId="34784" xr:uid="{00000000-0005-0000-0000-0000E0870000}"/>
    <cellStyle name="Normal 2 32 3 2 3" xfId="34785" xr:uid="{00000000-0005-0000-0000-0000E1870000}"/>
    <cellStyle name="Normal 2 32 3 3" xfId="6513" xr:uid="{00000000-0005-0000-0000-000071190000}"/>
    <cellStyle name="Normal 2 32 3 3 2" xfId="34786" xr:uid="{00000000-0005-0000-0000-0000E2870000}"/>
    <cellStyle name="Normal 2 32 3 4" xfId="34787" xr:uid="{00000000-0005-0000-0000-0000E3870000}"/>
    <cellStyle name="Normal 2 32 4" xfId="6514" xr:uid="{00000000-0005-0000-0000-000072190000}"/>
    <cellStyle name="Normal 2 32 4 2" xfId="6515" xr:uid="{00000000-0005-0000-0000-000073190000}"/>
    <cellStyle name="Normal 2 32 4 2 2" xfId="6516" xr:uid="{00000000-0005-0000-0000-000074190000}"/>
    <cellStyle name="Normal 2 32 4 2 2 2" xfId="34788" xr:uid="{00000000-0005-0000-0000-0000E4870000}"/>
    <cellStyle name="Normal 2 32 4 2 3" xfId="34789" xr:uid="{00000000-0005-0000-0000-0000E5870000}"/>
    <cellStyle name="Normal 2 32 4 3" xfId="6517" xr:uid="{00000000-0005-0000-0000-000075190000}"/>
    <cellStyle name="Normal 2 32 4 3 2" xfId="34790" xr:uid="{00000000-0005-0000-0000-0000E6870000}"/>
    <cellStyle name="Normal 2 32 4 4" xfId="34791" xr:uid="{00000000-0005-0000-0000-0000E7870000}"/>
    <cellStyle name="Normal 2 32 5" xfId="6518" xr:uid="{00000000-0005-0000-0000-000076190000}"/>
    <cellStyle name="Normal 2 32 5 2" xfId="6519" xr:uid="{00000000-0005-0000-0000-000077190000}"/>
    <cellStyle name="Normal 2 32 5 2 2" xfId="6520" xr:uid="{00000000-0005-0000-0000-000078190000}"/>
    <cellStyle name="Normal 2 32 5 2 2 2" xfId="34792" xr:uid="{00000000-0005-0000-0000-0000E8870000}"/>
    <cellStyle name="Normal 2 32 5 2 3" xfId="34793" xr:uid="{00000000-0005-0000-0000-0000E9870000}"/>
    <cellStyle name="Normal 2 32 5 3" xfId="6521" xr:uid="{00000000-0005-0000-0000-000079190000}"/>
    <cellStyle name="Normal 2 32 5 3 2" xfId="34794" xr:uid="{00000000-0005-0000-0000-0000EA870000}"/>
    <cellStyle name="Normal 2 32 5 4" xfId="34795" xr:uid="{00000000-0005-0000-0000-0000EB870000}"/>
    <cellStyle name="Normal 2 32 6" xfId="6522" xr:uid="{00000000-0005-0000-0000-00007A190000}"/>
    <cellStyle name="Normal 2 32 6 2" xfId="6523" xr:uid="{00000000-0005-0000-0000-00007B190000}"/>
    <cellStyle name="Normal 2 32 6 2 2" xfId="6524" xr:uid="{00000000-0005-0000-0000-00007C190000}"/>
    <cellStyle name="Normal 2 32 6 2 2 2" xfId="34796" xr:uid="{00000000-0005-0000-0000-0000EC870000}"/>
    <cellStyle name="Normal 2 32 6 2 3" xfId="34797" xr:uid="{00000000-0005-0000-0000-0000ED870000}"/>
    <cellStyle name="Normal 2 32 6 3" xfId="6525" xr:uid="{00000000-0005-0000-0000-00007D190000}"/>
    <cellStyle name="Normal 2 32 6 3 2" xfId="34798" xr:uid="{00000000-0005-0000-0000-0000EE870000}"/>
    <cellStyle name="Normal 2 32 6 4" xfId="34799" xr:uid="{00000000-0005-0000-0000-0000EF870000}"/>
    <cellStyle name="Normal 2 32 7" xfId="6526" xr:uid="{00000000-0005-0000-0000-00007E190000}"/>
    <cellStyle name="Normal 2 32 7 2" xfId="6527" xr:uid="{00000000-0005-0000-0000-00007F190000}"/>
    <cellStyle name="Normal 2 32 7 2 2" xfId="6528" xr:uid="{00000000-0005-0000-0000-000080190000}"/>
    <cellStyle name="Normal 2 32 7 2 2 2" xfId="34800" xr:uid="{00000000-0005-0000-0000-0000F0870000}"/>
    <cellStyle name="Normal 2 32 7 2 3" xfId="34801" xr:uid="{00000000-0005-0000-0000-0000F1870000}"/>
    <cellStyle name="Normal 2 32 7 3" xfId="6529" xr:uid="{00000000-0005-0000-0000-000081190000}"/>
    <cellStyle name="Normal 2 32 7 3 2" xfId="34802" xr:uid="{00000000-0005-0000-0000-0000F2870000}"/>
    <cellStyle name="Normal 2 32 7 4" xfId="34803" xr:uid="{00000000-0005-0000-0000-0000F3870000}"/>
    <cellStyle name="Normal 2 32 8" xfId="6530" xr:uid="{00000000-0005-0000-0000-000082190000}"/>
    <cellStyle name="Normal 2 32 8 2" xfId="6531" xr:uid="{00000000-0005-0000-0000-000083190000}"/>
    <cellStyle name="Normal 2 32 8 2 2" xfId="6532" xr:uid="{00000000-0005-0000-0000-000084190000}"/>
    <cellStyle name="Normal 2 32 8 2 2 2" xfId="34804" xr:uid="{00000000-0005-0000-0000-0000F4870000}"/>
    <cellStyle name="Normal 2 32 8 2 3" xfId="34805" xr:uid="{00000000-0005-0000-0000-0000F5870000}"/>
    <cellStyle name="Normal 2 32 8 3" xfId="6533" xr:uid="{00000000-0005-0000-0000-000085190000}"/>
    <cellStyle name="Normal 2 32 8 3 2" xfId="34806" xr:uid="{00000000-0005-0000-0000-0000F6870000}"/>
    <cellStyle name="Normal 2 32 8 4" xfId="34807" xr:uid="{00000000-0005-0000-0000-0000F7870000}"/>
    <cellStyle name="Normal 2 32 9" xfId="6534" xr:uid="{00000000-0005-0000-0000-000086190000}"/>
    <cellStyle name="Normal 2 32 9 2" xfId="6535" xr:uid="{00000000-0005-0000-0000-000087190000}"/>
    <cellStyle name="Normal 2 32 9 2 2" xfId="6536" xr:uid="{00000000-0005-0000-0000-000088190000}"/>
    <cellStyle name="Normal 2 32 9 2 2 2" xfId="34808" xr:uid="{00000000-0005-0000-0000-0000F8870000}"/>
    <cellStyle name="Normal 2 32 9 2 3" xfId="34809" xr:uid="{00000000-0005-0000-0000-0000F9870000}"/>
    <cellStyle name="Normal 2 32 9 3" xfId="6537" xr:uid="{00000000-0005-0000-0000-000089190000}"/>
    <cellStyle name="Normal 2 32 9 3 2" xfId="34810" xr:uid="{00000000-0005-0000-0000-0000FA870000}"/>
    <cellStyle name="Normal 2 32 9 4" xfId="34811" xr:uid="{00000000-0005-0000-0000-0000FB870000}"/>
    <cellStyle name="Normal 2 33" xfId="6538" xr:uid="{00000000-0005-0000-0000-00008A190000}"/>
    <cellStyle name="Normal 2 33 10" xfId="6539" xr:uid="{00000000-0005-0000-0000-00008B190000}"/>
    <cellStyle name="Normal 2 33 10 2" xfId="6540" xr:uid="{00000000-0005-0000-0000-00008C190000}"/>
    <cellStyle name="Normal 2 33 10 2 2" xfId="6541" xr:uid="{00000000-0005-0000-0000-00008D190000}"/>
    <cellStyle name="Normal 2 33 10 2 2 2" xfId="34812" xr:uid="{00000000-0005-0000-0000-0000FC870000}"/>
    <cellStyle name="Normal 2 33 10 2 3" xfId="34813" xr:uid="{00000000-0005-0000-0000-0000FD870000}"/>
    <cellStyle name="Normal 2 33 10 3" xfId="6542" xr:uid="{00000000-0005-0000-0000-00008E190000}"/>
    <cellStyle name="Normal 2 33 10 3 2" xfId="34814" xr:uid="{00000000-0005-0000-0000-0000FE870000}"/>
    <cellStyle name="Normal 2 33 10 4" xfId="34815" xr:uid="{00000000-0005-0000-0000-0000FF870000}"/>
    <cellStyle name="Normal 2 33 11" xfId="6543" xr:uid="{00000000-0005-0000-0000-00008F190000}"/>
    <cellStyle name="Normal 2 33 11 2" xfId="6544" xr:uid="{00000000-0005-0000-0000-000090190000}"/>
    <cellStyle name="Normal 2 33 11 2 2" xfId="6545" xr:uid="{00000000-0005-0000-0000-000091190000}"/>
    <cellStyle name="Normal 2 33 11 2 2 2" xfId="34816" xr:uid="{00000000-0005-0000-0000-000000880000}"/>
    <cellStyle name="Normal 2 33 11 2 3" xfId="34817" xr:uid="{00000000-0005-0000-0000-000001880000}"/>
    <cellStyle name="Normal 2 33 11 3" xfId="6546" xr:uid="{00000000-0005-0000-0000-000092190000}"/>
    <cellStyle name="Normal 2 33 11 3 2" xfId="34818" xr:uid="{00000000-0005-0000-0000-000002880000}"/>
    <cellStyle name="Normal 2 33 11 4" xfId="34819" xr:uid="{00000000-0005-0000-0000-000003880000}"/>
    <cellStyle name="Normal 2 33 12" xfId="29810" xr:uid="{00000000-0005-0000-0000-000072740000}"/>
    <cellStyle name="Normal 2 33 2" xfId="6547" xr:uid="{00000000-0005-0000-0000-000093190000}"/>
    <cellStyle name="Normal 2 33 2 2" xfId="6548" xr:uid="{00000000-0005-0000-0000-000094190000}"/>
    <cellStyle name="Normal 2 33 2 2 2" xfId="6549" xr:uid="{00000000-0005-0000-0000-000095190000}"/>
    <cellStyle name="Normal 2 33 2 2 2 2" xfId="34820" xr:uid="{00000000-0005-0000-0000-000004880000}"/>
    <cellStyle name="Normal 2 33 2 2 3" xfId="34821" xr:uid="{00000000-0005-0000-0000-000005880000}"/>
    <cellStyle name="Normal 2 33 2 3" xfId="6550" xr:uid="{00000000-0005-0000-0000-000096190000}"/>
    <cellStyle name="Normal 2 33 2 3 2" xfId="34822" xr:uid="{00000000-0005-0000-0000-000006880000}"/>
    <cellStyle name="Normal 2 33 2 4" xfId="34823" xr:uid="{00000000-0005-0000-0000-000007880000}"/>
    <cellStyle name="Normal 2 33 3" xfId="6551" xr:uid="{00000000-0005-0000-0000-000097190000}"/>
    <cellStyle name="Normal 2 33 3 2" xfId="6552" xr:uid="{00000000-0005-0000-0000-000098190000}"/>
    <cellStyle name="Normal 2 33 3 2 2" xfId="6553" xr:uid="{00000000-0005-0000-0000-000099190000}"/>
    <cellStyle name="Normal 2 33 3 2 2 2" xfId="34824" xr:uid="{00000000-0005-0000-0000-000008880000}"/>
    <cellStyle name="Normal 2 33 3 2 3" xfId="34825" xr:uid="{00000000-0005-0000-0000-000009880000}"/>
    <cellStyle name="Normal 2 33 3 3" xfId="6554" xr:uid="{00000000-0005-0000-0000-00009A190000}"/>
    <cellStyle name="Normal 2 33 3 3 2" xfId="34826" xr:uid="{00000000-0005-0000-0000-00000A880000}"/>
    <cellStyle name="Normal 2 33 3 4" xfId="34827" xr:uid="{00000000-0005-0000-0000-00000B880000}"/>
    <cellStyle name="Normal 2 33 4" xfId="6555" xr:uid="{00000000-0005-0000-0000-00009B190000}"/>
    <cellStyle name="Normal 2 33 4 2" xfId="6556" xr:uid="{00000000-0005-0000-0000-00009C190000}"/>
    <cellStyle name="Normal 2 33 4 2 2" xfId="6557" xr:uid="{00000000-0005-0000-0000-00009D190000}"/>
    <cellStyle name="Normal 2 33 4 2 2 2" xfId="34828" xr:uid="{00000000-0005-0000-0000-00000C880000}"/>
    <cellStyle name="Normal 2 33 4 2 3" xfId="34829" xr:uid="{00000000-0005-0000-0000-00000D880000}"/>
    <cellStyle name="Normal 2 33 4 3" xfId="6558" xr:uid="{00000000-0005-0000-0000-00009E190000}"/>
    <cellStyle name="Normal 2 33 4 3 2" xfId="34830" xr:uid="{00000000-0005-0000-0000-00000E880000}"/>
    <cellStyle name="Normal 2 33 4 4" xfId="34831" xr:uid="{00000000-0005-0000-0000-00000F880000}"/>
    <cellStyle name="Normal 2 33 5" xfId="6559" xr:uid="{00000000-0005-0000-0000-00009F190000}"/>
    <cellStyle name="Normal 2 33 5 2" xfId="6560" xr:uid="{00000000-0005-0000-0000-0000A0190000}"/>
    <cellStyle name="Normal 2 33 5 2 2" xfId="6561" xr:uid="{00000000-0005-0000-0000-0000A1190000}"/>
    <cellStyle name="Normal 2 33 5 2 2 2" xfId="34832" xr:uid="{00000000-0005-0000-0000-000010880000}"/>
    <cellStyle name="Normal 2 33 5 2 3" xfId="34833" xr:uid="{00000000-0005-0000-0000-000011880000}"/>
    <cellStyle name="Normal 2 33 5 3" xfId="6562" xr:uid="{00000000-0005-0000-0000-0000A2190000}"/>
    <cellStyle name="Normal 2 33 5 3 2" xfId="34834" xr:uid="{00000000-0005-0000-0000-000012880000}"/>
    <cellStyle name="Normal 2 33 5 4" xfId="34835" xr:uid="{00000000-0005-0000-0000-000013880000}"/>
    <cellStyle name="Normal 2 33 6" xfId="6563" xr:uid="{00000000-0005-0000-0000-0000A3190000}"/>
    <cellStyle name="Normal 2 33 6 2" xfId="6564" xr:uid="{00000000-0005-0000-0000-0000A4190000}"/>
    <cellStyle name="Normal 2 33 6 2 2" xfId="6565" xr:uid="{00000000-0005-0000-0000-0000A5190000}"/>
    <cellStyle name="Normal 2 33 6 2 2 2" xfId="34836" xr:uid="{00000000-0005-0000-0000-000014880000}"/>
    <cellStyle name="Normal 2 33 6 2 3" xfId="34837" xr:uid="{00000000-0005-0000-0000-000015880000}"/>
    <cellStyle name="Normal 2 33 6 3" xfId="6566" xr:uid="{00000000-0005-0000-0000-0000A6190000}"/>
    <cellStyle name="Normal 2 33 6 3 2" xfId="34838" xr:uid="{00000000-0005-0000-0000-000016880000}"/>
    <cellStyle name="Normal 2 33 6 4" xfId="34839" xr:uid="{00000000-0005-0000-0000-000017880000}"/>
    <cellStyle name="Normal 2 33 7" xfId="6567" xr:uid="{00000000-0005-0000-0000-0000A7190000}"/>
    <cellStyle name="Normal 2 33 7 2" xfId="6568" xr:uid="{00000000-0005-0000-0000-0000A8190000}"/>
    <cellStyle name="Normal 2 33 7 2 2" xfId="6569" xr:uid="{00000000-0005-0000-0000-0000A9190000}"/>
    <cellStyle name="Normal 2 33 7 2 2 2" xfId="34840" xr:uid="{00000000-0005-0000-0000-000018880000}"/>
    <cellStyle name="Normal 2 33 7 2 3" xfId="34841" xr:uid="{00000000-0005-0000-0000-000019880000}"/>
    <cellStyle name="Normal 2 33 7 3" xfId="6570" xr:uid="{00000000-0005-0000-0000-0000AA190000}"/>
    <cellStyle name="Normal 2 33 7 3 2" xfId="34842" xr:uid="{00000000-0005-0000-0000-00001A880000}"/>
    <cellStyle name="Normal 2 33 7 4" xfId="34843" xr:uid="{00000000-0005-0000-0000-00001B880000}"/>
    <cellStyle name="Normal 2 33 8" xfId="6571" xr:uid="{00000000-0005-0000-0000-0000AB190000}"/>
    <cellStyle name="Normal 2 33 8 2" xfId="6572" xr:uid="{00000000-0005-0000-0000-0000AC190000}"/>
    <cellStyle name="Normal 2 33 8 2 2" xfId="6573" xr:uid="{00000000-0005-0000-0000-0000AD190000}"/>
    <cellStyle name="Normal 2 33 8 2 2 2" xfId="34844" xr:uid="{00000000-0005-0000-0000-00001C880000}"/>
    <cellStyle name="Normal 2 33 8 2 3" xfId="34845" xr:uid="{00000000-0005-0000-0000-00001D880000}"/>
    <cellStyle name="Normal 2 33 8 3" xfId="6574" xr:uid="{00000000-0005-0000-0000-0000AE190000}"/>
    <cellStyle name="Normal 2 33 8 3 2" xfId="34846" xr:uid="{00000000-0005-0000-0000-00001E880000}"/>
    <cellStyle name="Normal 2 33 8 4" xfId="34847" xr:uid="{00000000-0005-0000-0000-00001F880000}"/>
    <cellStyle name="Normal 2 33 9" xfId="6575" xr:uid="{00000000-0005-0000-0000-0000AF190000}"/>
    <cellStyle name="Normal 2 33 9 2" xfId="6576" xr:uid="{00000000-0005-0000-0000-0000B0190000}"/>
    <cellStyle name="Normal 2 33 9 2 2" xfId="6577" xr:uid="{00000000-0005-0000-0000-0000B1190000}"/>
    <cellStyle name="Normal 2 33 9 2 2 2" xfId="34848" xr:uid="{00000000-0005-0000-0000-000020880000}"/>
    <cellStyle name="Normal 2 33 9 2 3" xfId="34849" xr:uid="{00000000-0005-0000-0000-000021880000}"/>
    <cellStyle name="Normal 2 33 9 3" xfId="6578" xr:uid="{00000000-0005-0000-0000-0000B2190000}"/>
    <cellStyle name="Normal 2 33 9 3 2" xfId="34850" xr:uid="{00000000-0005-0000-0000-000022880000}"/>
    <cellStyle name="Normal 2 33 9 4" xfId="34851" xr:uid="{00000000-0005-0000-0000-000023880000}"/>
    <cellStyle name="Normal 2 34" xfId="6579" xr:uid="{00000000-0005-0000-0000-0000B3190000}"/>
    <cellStyle name="Normal 2 34 10" xfId="6580" xr:uid="{00000000-0005-0000-0000-0000B4190000}"/>
    <cellStyle name="Normal 2 34 10 2" xfId="6581" xr:uid="{00000000-0005-0000-0000-0000B5190000}"/>
    <cellStyle name="Normal 2 34 10 2 2" xfId="6582" xr:uid="{00000000-0005-0000-0000-0000B6190000}"/>
    <cellStyle name="Normal 2 34 10 2 2 2" xfId="34852" xr:uid="{00000000-0005-0000-0000-000024880000}"/>
    <cellStyle name="Normal 2 34 10 2 3" xfId="34853" xr:uid="{00000000-0005-0000-0000-000025880000}"/>
    <cellStyle name="Normal 2 34 10 3" xfId="6583" xr:uid="{00000000-0005-0000-0000-0000B7190000}"/>
    <cellStyle name="Normal 2 34 10 3 2" xfId="34854" xr:uid="{00000000-0005-0000-0000-000026880000}"/>
    <cellStyle name="Normal 2 34 10 4" xfId="34855" xr:uid="{00000000-0005-0000-0000-000027880000}"/>
    <cellStyle name="Normal 2 34 11" xfId="6584" xr:uid="{00000000-0005-0000-0000-0000B8190000}"/>
    <cellStyle name="Normal 2 34 11 2" xfId="6585" xr:uid="{00000000-0005-0000-0000-0000B9190000}"/>
    <cellStyle name="Normal 2 34 11 2 2" xfId="6586" xr:uid="{00000000-0005-0000-0000-0000BA190000}"/>
    <cellStyle name="Normal 2 34 11 2 2 2" xfId="34856" xr:uid="{00000000-0005-0000-0000-000028880000}"/>
    <cellStyle name="Normal 2 34 11 2 3" xfId="34857" xr:uid="{00000000-0005-0000-0000-000029880000}"/>
    <cellStyle name="Normal 2 34 11 3" xfId="6587" xr:uid="{00000000-0005-0000-0000-0000BB190000}"/>
    <cellStyle name="Normal 2 34 11 3 2" xfId="34858" xr:uid="{00000000-0005-0000-0000-00002A880000}"/>
    <cellStyle name="Normal 2 34 11 4" xfId="34859" xr:uid="{00000000-0005-0000-0000-00002B880000}"/>
    <cellStyle name="Normal 2 34 12" xfId="29811" xr:uid="{00000000-0005-0000-0000-000073740000}"/>
    <cellStyle name="Normal 2 34 2" xfId="6588" xr:uid="{00000000-0005-0000-0000-0000BC190000}"/>
    <cellStyle name="Normal 2 34 2 2" xfId="6589" xr:uid="{00000000-0005-0000-0000-0000BD190000}"/>
    <cellStyle name="Normal 2 34 2 2 2" xfId="6590" xr:uid="{00000000-0005-0000-0000-0000BE190000}"/>
    <cellStyle name="Normal 2 34 2 2 2 2" xfId="34860" xr:uid="{00000000-0005-0000-0000-00002C880000}"/>
    <cellStyle name="Normal 2 34 2 2 3" xfId="34861" xr:uid="{00000000-0005-0000-0000-00002D880000}"/>
    <cellStyle name="Normal 2 34 2 3" xfId="6591" xr:uid="{00000000-0005-0000-0000-0000BF190000}"/>
    <cellStyle name="Normal 2 34 2 3 2" xfId="34862" xr:uid="{00000000-0005-0000-0000-00002E880000}"/>
    <cellStyle name="Normal 2 34 2 4" xfId="34863" xr:uid="{00000000-0005-0000-0000-00002F880000}"/>
    <cellStyle name="Normal 2 34 3" xfId="6592" xr:uid="{00000000-0005-0000-0000-0000C0190000}"/>
    <cellStyle name="Normal 2 34 3 2" xfId="6593" xr:uid="{00000000-0005-0000-0000-0000C1190000}"/>
    <cellStyle name="Normal 2 34 3 2 2" xfId="6594" xr:uid="{00000000-0005-0000-0000-0000C2190000}"/>
    <cellStyle name="Normal 2 34 3 2 2 2" xfId="34864" xr:uid="{00000000-0005-0000-0000-000030880000}"/>
    <cellStyle name="Normal 2 34 3 2 3" xfId="34865" xr:uid="{00000000-0005-0000-0000-000031880000}"/>
    <cellStyle name="Normal 2 34 3 3" xfId="6595" xr:uid="{00000000-0005-0000-0000-0000C3190000}"/>
    <cellStyle name="Normal 2 34 3 3 2" xfId="34866" xr:uid="{00000000-0005-0000-0000-000032880000}"/>
    <cellStyle name="Normal 2 34 3 4" xfId="34867" xr:uid="{00000000-0005-0000-0000-000033880000}"/>
    <cellStyle name="Normal 2 34 4" xfId="6596" xr:uid="{00000000-0005-0000-0000-0000C4190000}"/>
    <cellStyle name="Normal 2 34 4 2" xfId="6597" xr:uid="{00000000-0005-0000-0000-0000C5190000}"/>
    <cellStyle name="Normal 2 34 4 2 2" xfId="6598" xr:uid="{00000000-0005-0000-0000-0000C6190000}"/>
    <cellStyle name="Normal 2 34 4 2 2 2" xfId="34868" xr:uid="{00000000-0005-0000-0000-000034880000}"/>
    <cellStyle name="Normal 2 34 4 2 3" xfId="34869" xr:uid="{00000000-0005-0000-0000-000035880000}"/>
    <cellStyle name="Normal 2 34 4 3" xfId="6599" xr:uid="{00000000-0005-0000-0000-0000C7190000}"/>
    <cellStyle name="Normal 2 34 4 3 2" xfId="34870" xr:uid="{00000000-0005-0000-0000-000036880000}"/>
    <cellStyle name="Normal 2 34 4 4" xfId="34871" xr:uid="{00000000-0005-0000-0000-000037880000}"/>
    <cellStyle name="Normal 2 34 5" xfId="6600" xr:uid="{00000000-0005-0000-0000-0000C8190000}"/>
    <cellStyle name="Normal 2 34 5 2" xfId="6601" xr:uid="{00000000-0005-0000-0000-0000C9190000}"/>
    <cellStyle name="Normal 2 34 5 2 2" xfId="6602" xr:uid="{00000000-0005-0000-0000-0000CA190000}"/>
    <cellStyle name="Normal 2 34 5 2 2 2" xfId="34872" xr:uid="{00000000-0005-0000-0000-000038880000}"/>
    <cellStyle name="Normal 2 34 5 2 3" xfId="34873" xr:uid="{00000000-0005-0000-0000-000039880000}"/>
    <cellStyle name="Normal 2 34 5 3" xfId="6603" xr:uid="{00000000-0005-0000-0000-0000CB190000}"/>
    <cellStyle name="Normal 2 34 5 3 2" xfId="34874" xr:uid="{00000000-0005-0000-0000-00003A880000}"/>
    <cellStyle name="Normal 2 34 5 4" xfId="34875" xr:uid="{00000000-0005-0000-0000-00003B880000}"/>
    <cellStyle name="Normal 2 34 6" xfId="6604" xr:uid="{00000000-0005-0000-0000-0000CC190000}"/>
    <cellStyle name="Normal 2 34 6 2" xfId="6605" xr:uid="{00000000-0005-0000-0000-0000CD190000}"/>
    <cellStyle name="Normal 2 34 6 2 2" xfId="6606" xr:uid="{00000000-0005-0000-0000-0000CE190000}"/>
    <cellStyle name="Normal 2 34 6 2 2 2" xfId="34876" xr:uid="{00000000-0005-0000-0000-00003C880000}"/>
    <cellStyle name="Normal 2 34 6 2 3" xfId="34877" xr:uid="{00000000-0005-0000-0000-00003D880000}"/>
    <cellStyle name="Normal 2 34 6 3" xfId="6607" xr:uid="{00000000-0005-0000-0000-0000CF190000}"/>
    <cellStyle name="Normal 2 34 6 3 2" xfId="34878" xr:uid="{00000000-0005-0000-0000-00003E880000}"/>
    <cellStyle name="Normal 2 34 6 4" xfId="34879" xr:uid="{00000000-0005-0000-0000-00003F880000}"/>
    <cellStyle name="Normal 2 34 7" xfId="6608" xr:uid="{00000000-0005-0000-0000-0000D0190000}"/>
    <cellStyle name="Normal 2 34 7 2" xfId="6609" xr:uid="{00000000-0005-0000-0000-0000D1190000}"/>
    <cellStyle name="Normal 2 34 7 2 2" xfId="6610" xr:uid="{00000000-0005-0000-0000-0000D2190000}"/>
    <cellStyle name="Normal 2 34 7 2 2 2" xfId="34880" xr:uid="{00000000-0005-0000-0000-000040880000}"/>
    <cellStyle name="Normal 2 34 7 2 3" xfId="34881" xr:uid="{00000000-0005-0000-0000-000041880000}"/>
    <cellStyle name="Normal 2 34 7 3" xfId="6611" xr:uid="{00000000-0005-0000-0000-0000D3190000}"/>
    <cellStyle name="Normal 2 34 7 3 2" xfId="34882" xr:uid="{00000000-0005-0000-0000-000042880000}"/>
    <cellStyle name="Normal 2 34 7 4" xfId="34883" xr:uid="{00000000-0005-0000-0000-000043880000}"/>
    <cellStyle name="Normal 2 34 8" xfId="6612" xr:uid="{00000000-0005-0000-0000-0000D4190000}"/>
    <cellStyle name="Normal 2 34 8 2" xfId="6613" xr:uid="{00000000-0005-0000-0000-0000D5190000}"/>
    <cellStyle name="Normal 2 34 8 2 2" xfId="6614" xr:uid="{00000000-0005-0000-0000-0000D6190000}"/>
    <cellStyle name="Normal 2 34 8 2 2 2" xfId="34884" xr:uid="{00000000-0005-0000-0000-000044880000}"/>
    <cellStyle name="Normal 2 34 8 2 3" xfId="34885" xr:uid="{00000000-0005-0000-0000-000045880000}"/>
    <cellStyle name="Normal 2 34 8 3" xfId="6615" xr:uid="{00000000-0005-0000-0000-0000D7190000}"/>
    <cellStyle name="Normal 2 34 8 3 2" xfId="34886" xr:uid="{00000000-0005-0000-0000-000046880000}"/>
    <cellStyle name="Normal 2 34 8 4" xfId="34887" xr:uid="{00000000-0005-0000-0000-000047880000}"/>
    <cellStyle name="Normal 2 34 9" xfId="6616" xr:uid="{00000000-0005-0000-0000-0000D8190000}"/>
    <cellStyle name="Normal 2 34 9 2" xfId="6617" xr:uid="{00000000-0005-0000-0000-0000D9190000}"/>
    <cellStyle name="Normal 2 34 9 2 2" xfId="6618" xr:uid="{00000000-0005-0000-0000-0000DA190000}"/>
    <cellStyle name="Normal 2 34 9 2 2 2" xfId="34888" xr:uid="{00000000-0005-0000-0000-000048880000}"/>
    <cellStyle name="Normal 2 34 9 2 3" xfId="34889" xr:uid="{00000000-0005-0000-0000-000049880000}"/>
    <cellStyle name="Normal 2 34 9 3" xfId="6619" xr:uid="{00000000-0005-0000-0000-0000DB190000}"/>
    <cellStyle name="Normal 2 34 9 3 2" xfId="34890" xr:uid="{00000000-0005-0000-0000-00004A880000}"/>
    <cellStyle name="Normal 2 34 9 4" xfId="34891" xr:uid="{00000000-0005-0000-0000-00004B880000}"/>
    <cellStyle name="Normal 2 35" xfId="6620" xr:uid="{00000000-0005-0000-0000-0000DC190000}"/>
    <cellStyle name="Normal 2 36" xfId="6621" xr:uid="{00000000-0005-0000-0000-0000DD190000}"/>
    <cellStyle name="Normal 2 37" xfId="6622" xr:uid="{00000000-0005-0000-0000-0000DE190000}"/>
    <cellStyle name="Normal 2 38" xfId="6623" xr:uid="{00000000-0005-0000-0000-0000DF190000}"/>
    <cellStyle name="Normal 2 39" xfId="6624" xr:uid="{00000000-0005-0000-0000-0000E0190000}"/>
    <cellStyle name="Normal 2 4" xfId="6625" xr:uid="{00000000-0005-0000-0000-0000E1190000}"/>
    <cellStyle name="Normal 2 4 10" xfId="6626" xr:uid="{00000000-0005-0000-0000-0000E2190000}"/>
    <cellStyle name="Normal 2 4 10 10" xfId="6627" xr:uid="{00000000-0005-0000-0000-0000E3190000}"/>
    <cellStyle name="Normal 2 4 10 10 2" xfId="6628" xr:uid="{00000000-0005-0000-0000-0000E4190000}"/>
    <cellStyle name="Normal 2 4 10 10 2 2" xfId="6629" xr:uid="{00000000-0005-0000-0000-0000E5190000}"/>
    <cellStyle name="Normal 2 4 10 10 2 2 2" xfId="34892" xr:uid="{00000000-0005-0000-0000-00004C880000}"/>
    <cellStyle name="Normal 2 4 10 10 2 3" xfId="34893" xr:uid="{00000000-0005-0000-0000-00004D880000}"/>
    <cellStyle name="Normal 2 4 10 10 3" xfId="6630" xr:uid="{00000000-0005-0000-0000-0000E6190000}"/>
    <cellStyle name="Normal 2 4 10 10 3 2" xfId="34894" xr:uid="{00000000-0005-0000-0000-00004E880000}"/>
    <cellStyle name="Normal 2 4 10 10 4" xfId="34895" xr:uid="{00000000-0005-0000-0000-00004F880000}"/>
    <cellStyle name="Normal 2 4 10 11" xfId="6631" xr:uid="{00000000-0005-0000-0000-0000E7190000}"/>
    <cellStyle name="Normal 2 4 10 11 2" xfId="6632" xr:uid="{00000000-0005-0000-0000-0000E8190000}"/>
    <cellStyle name="Normal 2 4 10 11 2 2" xfId="6633" xr:uid="{00000000-0005-0000-0000-0000E9190000}"/>
    <cellStyle name="Normal 2 4 10 11 2 2 2" xfId="34896" xr:uid="{00000000-0005-0000-0000-000050880000}"/>
    <cellStyle name="Normal 2 4 10 11 2 3" xfId="34897" xr:uid="{00000000-0005-0000-0000-000051880000}"/>
    <cellStyle name="Normal 2 4 10 11 3" xfId="6634" xr:uid="{00000000-0005-0000-0000-0000EA190000}"/>
    <cellStyle name="Normal 2 4 10 11 3 2" xfId="34898" xr:uid="{00000000-0005-0000-0000-000052880000}"/>
    <cellStyle name="Normal 2 4 10 11 4" xfId="34899" xr:uid="{00000000-0005-0000-0000-000053880000}"/>
    <cellStyle name="Normal 2 4 10 12" xfId="6635" xr:uid="{00000000-0005-0000-0000-0000EB190000}"/>
    <cellStyle name="Normal 2 4 10 12 2" xfId="6636" xr:uid="{00000000-0005-0000-0000-0000EC190000}"/>
    <cellStyle name="Normal 2 4 10 12 2 2" xfId="6637" xr:uid="{00000000-0005-0000-0000-0000ED190000}"/>
    <cellStyle name="Normal 2 4 10 12 2 2 2" xfId="34900" xr:uid="{00000000-0005-0000-0000-000054880000}"/>
    <cellStyle name="Normal 2 4 10 12 2 3" xfId="34901" xr:uid="{00000000-0005-0000-0000-000055880000}"/>
    <cellStyle name="Normal 2 4 10 12 3" xfId="6638" xr:uid="{00000000-0005-0000-0000-0000EE190000}"/>
    <cellStyle name="Normal 2 4 10 12 3 2" xfId="34902" xr:uid="{00000000-0005-0000-0000-000056880000}"/>
    <cellStyle name="Normal 2 4 10 12 4" xfId="34903" xr:uid="{00000000-0005-0000-0000-000057880000}"/>
    <cellStyle name="Normal 2 4 10 13" xfId="6639" xr:uid="{00000000-0005-0000-0000-0000EF190000}"/>
    <cellStyle name="Normal 2 4 10 13 2" xfId="6640" xr:uid="{00000000-0005-0000-0000-0000F0190000}"/>
    <cellStyle name="Normal 2 4 10 13 2 2" xfId="6641" xr:uid="{00000000-0005-0000-0000-0000F1190000}"/>
    <cellStyle name="Normal 2 4 10 13 2 2 2" xfId="34904" xr:uid="{00000000-0005-0000-0000-000058880000}"/>
    <cellStyle name="Normal 2 4 10 13 2 3" xfId="34905" xr:uid="{00000000-0005-0000-0000-000059880000}"/>
    <cellStyle name="Normal 2 4 10 13 3" xfId="6642" xr:uid="{00000000-0005-0000-0000-0000F2190000}"/>
    <cellStyle name="Normal 2 4 10 13 3 2" xfId="34906" xr:uid="{00000000-0005-0000-0000-00005A880000}"/>
    <cellStyle name="Normal 2 4 10 13 4" xfId="34907" xr:uid="{00000000-0005-0000-0000-00005B880000}"/>
    <cellStyle name="Normal 2 4 10 14" xfId="6643" xr:uid="{00000000-0005-0000-0000-0000F3190000}"/>
    <cellStyle name="Normal 2 4 10 14 2" xfId="6644" xr:uid="{00000000-0005-0000-0000-0000F4190000}"/>
    <cellStyle name="Normal 2 4 10 14 2 2" xfId="6645" xr:uid="{00000000-0005-0000-0000-0000F5190000}"/>
    <cellStyle name="Normal 2 4 10 14 2 2 2" xfId="34908" xr:uid="{00000000-0005-0000-0000-00005C880000}"/>
    <cellStyle name="Normal 2 4 10 14 2 3" xfId="34909" xr:uid="{00000000-0005-0000-0000-00005D880000}"/>
    <cellStyle name="Normal 2 4 10 14 3" xfId="6646" xr:uid="{00000000-0005-0000-0000-0000F6190000}"/>
    <cellStyle name="Normal 2 4 10 14 3 2" xfId="34910" xr:uid="{00000000-0005-0000-0000-00005E880000}"/>
    <cellStyle name="Normal 2 4 10 14 4" xfId="34911" xr:uid="{00000000-0005-0000-0000-00005F880000}"/>
    <cellStyle name="Normal 2 4 10 15" xfId="6647" xr:uid="{00000000-0005-0000-0000-0000F7190000}"/>
    <cellStyle name="Normal 2 4 10 15 2" xfId="6648" xr:uid="{00000000-0005-0000-0000-0000F8190000}"/>
    <cellStyle name="Normal 2 4 10 15 2 2" xfId="6649" xr:uid="{00000000-0005-0000-0000-0000F9190000}"/>
    <cellStyle name="Normal 2 4 10 15 2 2 2" xfId="34912" xr:uid="{00000000-0005-0000-0000-000060880000}"/>
    <cellStyle name="Normal 2 4 10 15 2 3" xfId="34913" xr:uid="{00000000-0005-0000-0000-000061880000}"/>
    <cellStyle name="Normal 2 4 10 15 3" xfId="6650" xr:uid="{00000000-0005-0000-0000-0000FA190000}"/>
    <cellStyle name="Normal 2 4 10 15 3 2" xfId="34914" xr:uid="{00000000-0005-0000-0000-000062880000}"/>
    <cellStyle name="Normal 2 4 10 15 4" xfId="34915" xr:uid="{00000000-0005-0000-0000-000063880000}"/>
    <cellStyle name="Normal 2 4 10 16" xfId="6651" xr:uid="{00000000-0005-0000-0000-0000FB190000}"/>
    <cellStyle name="Normal 2 4 10 16 2" xfId="6652" xr:uid="{00000000-0005-0000-0000-0000FC190000}"/>
    <cellStyle name="Normal 2 4 10 16 2 2" xfId="6653" xr:uid="{00000000-0005-0000-0000-0000FD190000}"/>
    <cellStyle name="Normal 2 4 10 16 2 2 2" xfId="34916" xr:uid="{00000000-0005-0000-0000-000064880000}"/>
    <cellStyle name="Normal 2 4 10 16 2 3" xfId="34917" xr:uid="{00000000-0005-0000-0000-000065880000}"/>
    <cellStyle name="Normal 2 4 10 16 3" xfId="6654" xr:uid="{00000000-0005-0000-0000-0000FE190000}"/>
    <cellStyle name="Normal 2 4 10 16 3 2" xfId="34918" xr:uid="{00000000-0005-0000-0000-000066880000}"/>
    <cellStyle name="Normal 2 4 10 16 4" xfId="34919" xr:uid="{00000000-0005-0000-0000-000067880000}"/>
    <cellStyle name="Normal 2 4 10 17" xfId="6655" xr:uid="{00000000-0005-0000-0000-0000FF190000}"/>
    <cellStyle name="Normal 2 4 10 17 2" xfId="6656" xr:uid="{00000000-0005-0000-0000-0000001A0000}"/>
    <cellStyle name="Normal 2 4 10 17 2 2" xfId="6657" xr:uid="{00000000-0005-0000-0000-0000011A0000}"/>
    <cellStyle name="Normal 2 4 10 17 2 2 2" xfId="34920" xr:uid="{00000000-0005-0000-0000-000068880000}"/>
    <cellStyle name="Normal 2 4 10 17 2 3" xfId="34921" xr:uid="{00000000-0005-0000-0000-000069880000}"/>
    <cellStyle name="Normal 2 4 10 17 3" xfId="6658" xr:uid="{00000000-0005-0000-0000-0000021A0000}"/>
    <cellStyle name="Normal 2 4 10 17 3 2" xfId="34922" xr:uid="{00000000-0005-0000-0000-00006A880000}"/>
    <cellStyle name="Normal 2 4 10 17 4" xfId="34923" xr:uid="{00000000-0005-0000-0000-00006B880000}"/>
    <cellStyle name="Normal 2 4 10 18" xfId="6659" xr:uid="{00000000-0005-0000-0000-0000031A0000}"/>
    <cellStyle name="Normal 2 4 10 18 2" xfId="6660" xr:uid="{00000000-0005-0000-0000-0000041A0000}"/>
    <cellStyle name="Normal 2 4 10 18 2 2" xfId="6661" xr:uid="{00000000-0005-0000-0000-0000051A0000}"/>
    <cellStyle name="Normal 2 4 10 18 2 2 2" xfId="34924" xr:uid="{00000000-0005-0000-0000-00006C880000}"/>
    <cellStyle name="Normal 2 4 10 18 2 3" xfId="34925" xr:uid="{00000000-0005-0000-0000-00006D880000}"/>
    <cellStyle name="Normal 2 4 10 18 3" xfId="6662" xr:uid="{00000000-0005-0000-0000-0000061A0000}"/>
    <cellStyle name="Normal 2 4 10 18 3 2" xfId="34926" xr:uid="{00000000-0005-0000-0000-00006E880000}"/>
    <cellStyle name="Normal 2 4 10 18 4" xfId="34927" xr:uid="{00000000-0005-0000-0000-00006F880000}"/>
    <cellStyle name="Normal 2 4 10 19" xfId="6663" xr:uid="{00000000-0005-0000-0000-0000071A0000}"/>
    <cellStyle name="Normal 2 4 10 2" xfId="6664" xr:uid="{00000000-0005-0000-0000-0000081A0000}"/>
    <cellStyle name="Normal 2 4 10 2 10" xfId="6665" xr:uid="{00000000-0005-0000-0000-0000091A0000}"/>
    <cellStyle name="Normal 2 4 10 2 10 2" xfId="6666" xr:uid="{00000000-0005-0000-0000-00000A1A0000}"/>
    <cellStyle name="Normal 2 4 10 2 10 2 2" xfId="6667" xr:uid="{00000000-0005-0000-0000-00000B1A0000}"/>
    <cellStyle name="Normal 2 4 10 2 10 2 2 2" xfId="34928" xr:uid="{00000000-0005-0000-0000-000070880000}"/>
    <cellStyle name="Normal 2 4 10 2 10 2 3" xfId="34929" xr:uid="{00000000-0005-0000-0000-000071880000}"/>
    <cellStyle name="Normal 2 4 10 2 10 3" xfId="6668" xr:uid="{00000000-0005-0000-0000-00000C1A0000}"/>
    <cellStyle name="Normal 2 4 10 2 10 3 2" xfId="34930" xr:uid="{00000000-0005-0000-0000-000072880000}"/>
    <cellStyle name="Normal 2 4 10 2 10 4" xfId="34931" xr:uid="{00000000-0005-0000-0000-000073880000}"/>
    <cellStyle name="Normal 2 4 10 2 11" xfId="6669" xr:uid="{00000000-0005-0000-0000-00000D1A0000}"/>
    <cellStyle name="Normal 2 4 10 2 11 2" xfId="6670" xr:uid="{00000000-0005-0000-0000-00000E1A0000}"/>
    <cellStyle name="Normal 2 4 10 2 11 2 2" xfId="6671" xr:uid="{00000000-0005-0000-0000-00000F1A0000}"/>
    <cellStyle name="Normal 2 4 10 2 11 2 2 2" xfId="34932" xr:uid="{00000000-0005-0000-0000-000074880000}"/>
    <cellStyle name="Normal 2 4 10 2 11 2 3" xfId="34933" xr:uid="{00000000-0005-0000-0000-000075880000}"/>
    <cellStyle name="Normal 2 4 10 2 11 3" xfId="6672" xr:uid="{00000000-0005-0000-0000-0000101A0000}"/>
    <cellStyle name="Normal 2 4 10 2 11 3 2" xfId="34934" xr:uid="{00000000-0005-0000-0000-000076880000}"/>
    <cellStyle name="Normal 2 4 10 2 11 4" xfId="34935" xr:uid="{00000000-0005-0000-0000-000077880000}"/>
    <cellStyle name="Normal 2 4 10 2 12" xfId="6673" xr:uid="{00000000-0005-0000-0000-0000111A0000}"/>
    <cellStyle name="Normal 2 4 10 2 13" xfId="6674" xr:uid="{00000000-0005-0000-0000-0000121A0000}"/>
    <cellStyle name="Normal 2 4 10 2 2" xfId="6675" xr:uid="{00000000-0005-0000-0000-0000131A0000}"/>
    <cellStyle name="Normal 2 4 10 2 2 2" xfId="6676" xr:uid="{00000000-0005-0000-0000-0000141A0000}"/>
    <cellStyle name="Normal 2 4 10 2 2 3" xfId="6677" xr:uid="{00000000-0005-0000-0000-0000151A0000}"/>
    <cellStyle name="Normal 2 4 10 2 3" xfId="6678" xr:uid="{00000000-0005-0000-0000-0000161A0000}"/>
    <cellStyle name="Normal 2 4 10 2 3 2" xfId="6679" xr:uid="{00000000-0005-0000-0000-0000171A0000}"/>
    <cellStyle name="Normal 2 4 10 2 3 2 2" xfId="6680" xr:uid="{00000000-0005-0000-0000-0000181A0000}"/>
    <cellStyle name="Normal 2 4 10 2 3 2 2 2" xfId="6681" xr:uid="{00000000-0005-0000-0000-0000191A0000}"/>
    <cellStyle name="Normal 2 4 10 2 3 2 2 2 2" xfId="6682" xr:uid="{00000000-0005-0000-0000-00001A1A0000}"/>
    <cellStyle name="Normal 2 4 10 2 3 2 2 2 2 2" xfId="34936" xr:uid="{00000000-0005-0000-0000-000078880000}"/>
    <cellStyle name="Normal 2 4 10 2 3 2 2 2 3" xfId="34937" xr:uid="{00000000-0005-0000-0000-000079880000}"/>
    <cellStyle name="Normal 2 4 10 2 3 2 2 3" xfId="6683" xr:uid="{00000000-0005-0000-0000-00001B1A0000}"/>
    <cellStyle name="Normal 2 4 10 2 3 2 2 3 2" xfId="34938" xr:uid="{00000000-0005-0000-0000-00007A880000}"/>
    <cellStyle name="Normal 2 4 10 2 3 2 2 4" xfId="34939" xr:uid="{00000000-0005-0000-0000-00007B880000}"/>
    <cellStyle name="Normal 2 4 10 2 3 2 3" xfId="6684" xr:uid="{00000000-0005-0000-0000-00001C1A0000}"/>
    <cellStyle name="Normal 2 4 10 2 3 2 3 2" xfId="6685" xr:uid="{00000000-0005-0000-0000-00001D1A0000}"/>
    <cellStyle name="Normal 2 4 10 2 3 2 3 2 2" xfId="34940" xr:uid="{00000000-0005-0000-0000-00007C880000}"/>
    <cellStyle name="Normal 2 4 10 2 3 2 3 3" xfId="34941" xr:uid="{00000000-0005-0000-0000-00007D880000}"/>
    <cellStyle name="Normal 2 4 10 2 3 2 4" xfId="6686" xr:uid="{00000000-0005-0000-0000-00001E1A0000}"/>
    <cellStyle name="Normal 2 4 10 2 3 2 4 2" xfId="34942" xr:uid="{00000000-0005-0000-0000-00007E880000}"/>
    <cellStyle name="Normal 2 4 10 2 3 2 5" xfId="34943" xr:uid="{00000000-0005-0000-0000-00007F880000}"/>
    <cellStyle name="Normal 2 4 10 2 3 3" xfId="6687" xr:uid="{00000000-0005-0000-0000-00001F1A0000}"/>
    <cellStyle name="Normal 2 4 10 2 3 3 2" xfId="6688" xr:uid="{00000000-0005-0000-0000-0000201A0000}"/>
    <cellStyle name="Normal 2 4 10 2 3 3 2 2" xfId="6689" xr:uid="{00000000-0005-0000-0000-0000211A0000}"/>
    <cellStyle name="Normal 2 4 10 2 3 3 2 2 2" xfId="34944" xr:uid="{00000000-0005-0000-0000-000080880000}"/>
    <cellStyle name="Normal 2 4 10 2 3 3 2 3" xfId="34945" xr:uid="{00000000-0005-0000-0000-000081880000}"/>
    <cellStyle name="Normal 2 4 10 2 3 3 3" xfId="6690" xr:uid="{00000000-0005-0000-0000-0000221A0000}"/>
    <cellStyle name="Normal 2 4 10 2 3 3 3 2" xfId="34946" xr:uid="{00000000-0005-0000-0000-000082880000}"/>
    <cellStyle name="Normal 2 4 10 2 3 3 4" xfId="34947" xr:uid="{00000000-0005-0000-0000-000083880000}"/>
    <cellStyle name="Normal 2 4 10 2 3 4" xfId="6691" xr:uid="{00000000-0005-0000-0000-0000231A0000}"/>
    <cellStyle name="Normal 2 4 10 2 3 4 2" xfId="6692" xr:uid="{00000000-0005-0000-0000-0000241A0000}"/>
    <cellStyle name="Normal 2 4 10 2 3 4 2 2" xfId="6693" xr:uid="{00000000-0005-0000-0000-0000251A0000}"/>
    <cellStyle name="Normal 2 4 10 2 3 4 2 2 2" xfId="34948" xr:uid="{00000000-0005-0000-0000-000084880000}"/>
    <cellStyle name="Normal 2 4 10 2 3 4 2 3" xfId="34949" xr:uid="{00000000-0005-0000-0000-000085880000}"/>
    <cellStyle name="Normal 2 4 10 2 3 4 3" xfId="6694" xr:uid="{00000000-0005-0000-0000-0000261A0000}"/>
    <cellStyle name="Normal 2 4 10 2 3 4 3 2" xfId="34950" xr:uid="{00000000-0005-0000-0000-000086880000}"/>
    <cellStyle name="Normal 2 4 10 2 3 4 4" xfId="34951" xr:uid="{00000000-0005-0000-0000-000087880000}"/>
    <cellStyle name="Normal 2 4 10 2 3 5" xfId="6695" xr:uid="{00000000-0005-0000-0000-0000271A0000}"/>
    <cellStyle name="Normal 2 4 10 2 3 5 2" xfId="6696" xr:uid="{00000000-0005-0000-0000-0000281A0000}"/>
    <cellStyle name="Normal 2 4 10 2 3 5 2 2" xfId="34952" xr:uid="{00000000-0005-0000-0000-000088880000}"/>
    <cellStyle name="Normal 2 4 10 2 3 5 3" xfId="34953" xr:uid="{00000000-0005-0000-0000-000089880000}"/>
    <cellStyle name="Normal 2 4 10 2 3 6" xfId="6697" xr:uid="{00000000-0005-0000-0000-0000291A0000}"/>
    <cellStyle name="Normal 2 4 10 2 3 6 2" xfId="34954" xr:uid="{00000000-0005-0000-0000-00008A880000}"/>
    <cellStyle name="Normal 2 4 10 2 3 7" xfId="6698" xr:uid="{00000000-0005-0000-0000-00002A1A0000}"/>
    <cellStyle name="Normal 2 4 10 2 3 8" xfId="6699" xr:uid="{00000000-0005-0000-0000-00002B1A0000}"/>
    <cellStyle name="Normal 2 4 10 2 4" xfId="6700" xr:uid="{00000000-0005-0000-0000-00002C1A0000}"/>
    <cellStyle name="Normal 2 4 10 2 4 2" xfId="6701" xr:uid="{00000000-0005-0000-0000-00002D1A0000}"/>
    <cellStyle name="Normal 2 4 10 2 4 2 2" xfId="6702" xr:uid="{00000000-0005-0000-0000-00002E1A0000}"/>
    <cellStyle name="Normal 2 4 10 2 4 2 2 2" xfId="34955" xr:uid="{00000000-0005-0000-0000-00008B880000}"/>
    <cellStyle name="Normal 2 4 10 2 4 2 3" xfId="34956" xr:uid="{00000000-0005-0000-0000-00008C880000}"/>
    <cellStyle name="Normal 2 4 10 2 4 3" xfId="6703" xr:uid="{00000000-0005-0000-0000-00002F1A0000}"/>
    <cellStyle name="Normal 2 4 10 2 4 3 2" xfId="34957" xr:uid="{00000000-0005-0000-0000-00008D880000}"/>
    <cellStyle name="Normal 2 4 10 2 4 4" xfId="34958" xr:uid="{00000000-0005-0000-0000-00008E880000}"/>
    <cellStyle name="Normal 2 4 10 2 5" xfId="6704" xr:uid="{00000000-0005-0000-0000-0000301A0000}"/>
    <cellStyle name="Normal 2 4 10 2 5 2" xfId="6705" xr:uid="{00000000-0005-0000-0000-0000311A0000}"/>
    <cellStyle name="Normal 2 4 10 2 5 2 2" xfId="6706" xr:uid="{00000000-0005-0000-0000-0000321A0000}"/>
    <cellStyle name="Normal 2 4 10 2 5 2 2 2" xfId="34959" xr:uid="{00000000-0005-0000-0000-00008F880000}"/>
    <cellStyle name="Normal 2 4 10 2 5 2 3" xfId="34960" xr:uid="{00000000-0005-0000-0000-000090880000}"/>
    <cellStyle name="Normal 2 4 10 2 5 3" xfId="6707" xr:uid="{00000000-0005-0000-0000-0000331A0000}"/>
    <cellStyle name="Normal 2 4 10 2 5 3 2" xfId="34961" xr:uid="{00000000-0005-0000-0000-000091880000}"/>
    <cellStyle name="Normal 2 4 10 2 5 4" xfId="34962" xr:uid="{00000000-0005-0000-0000-000092880000}"/>
    <cellStyle name="Normal 2 4 10 2 6" xfId="6708" xr:uid="{00000000-0005-0000-0000-0000341A0000}"/>
    <cellStyle name="Normal 2 4 10 2 6 2" xfId="6709" xr:uid="{00000000-0005-0000-0000-0000351A0000}"/>
    <cellStyle name="Normal 2 4 10 2 6 2 2" xfId="6710" xr:uid="{00000000-0005-0000-0000-0000361A0000}"/>
    <cellStyle name="Normal 2 4 10 2 6 2 2 2" xfId="34963" xr:uid="{00000000-0005-0000-0000-000093880000}"/>
    <cellStyle name="Normal 2 4 10 2 6 2 3" xfId="34964" xr:uid="{00000000-0005-0000-0000-000094880000}"/>
    <cellStyle name="Normal 2 4 10 2 6 3" xfId="6711" xr:uid="{00000000-0005-0000-0000-0000371A0000}"/>
    <cellStyle name="Normal 2 4 10 2 6 3 2" xfId="34965" xr:uid="{00000000-0005-0000-0000-000095880000}"/>
    <cellStyle name="Normal 2 4 10 2 6 4" xfId="34966" xr:uid="{00000000-0005-0000-0000-000096880000}"/>
    <cellStyle name="Normal 2 4 10 2 7" xfId="6712" xr:uid="{00000000-0005-0000-0000-0000381A0000}"/>
    <cellStyle name="Normal 2 4 10 2 7 2" xfId="6713" xr:uid="{00000000-0005-0000-0000-0000391A0000}"/>
    <cellStyle name="Normal 2 4 10 2 7 2 2" xfId="6714" xr:uid="{00000000-0005-0000-0000-00003A1A0000}"/>
    <cellStyle name="Normal 2 4 10 2 7 2 2 2" xfId="34967" xr:uid="{00000000-0005-0000-0000-000097880000}"/>
    <cellStyle name="Normal 2 4 10 2 7 2 3" xfId="34968" xr:uid="{00000000-0005-0000-0000-000098880000}"/>
    <cellStyle name="Normal 2 4 10 2 7 3" xfId="6715" xr:uid="{00000000-0005-0000-0000-00003B1A0000}"/>
    <cellStyle name="Normal 2 4 10 2 7 3 2" xfId="34969" xr:uid="{00000000-0005-0000-0000-000099880000}"/>
    <cellStyle name="Normal 2 4 10 2 7 4" xfId="34970" xr:uid="{00000000-0005-0000-0000-00009A880000}"/>
    <cellStyle name="Normal 2 4 10 2 8" xfId="6716" xr:uid="{00000000-0005-0000-0000-00003C1A0000}"/>
    <cellStyle name="Normal 2 4 10 2 8 2" xfId="6717" xr:uid="{00000000-0005-0000-0000-00003D1A0000}"/>
    <cellStyle name="Normal 2 4 10 2 8 2 2" xfId="6718" xr:uid="{00000000-0005-0000-0000-00003E1A0000}"/>
    <cellStyle name="Normal 2 4 10 2 8 2 2 2" xfId="34971" xr:uid="{00000000-0005-0000-0000-00009B880000}"/>
    <cellStyle name="Normal 2 4 10 2 8 2 3" xfId="34972" xr:uid="{00000000-0005-0000-0000-00009C880000}"/>
    <cellStyle name="Normal 2 4 10 2 8 3" xfId="6719" xr:uid="{00000000-0005-0000-0000-00003F1A0000}"/>
    <cellStyle name="Normal 2 4 10 2 8 3 2" xfId="34973" xr:uid="{00000000-0005-0000-0000-00009D880000}"/>
    <cellStyle name="Normal 2 4 10 2 8 4" xfId="34974" xr:uid="{00000000-0005-0000-0000-00009E880000}"/>
    <cellStyle name="Normal 2 4 10 2 9" xfId="6720" xr:uid="{00000000-0005-0000-0000-0000401A0000}"/>
    <cellStyle name="Normal 2 4 10 2 9 2" xfId="6721" xr:uid="{00000000-0005-0000-0000-0000411A0000}"/>
    <cellStyle name="Normal 2 4 10 2 9 2 2" xfId="6722" xr:uid="{00000000-0005-0000-0000-0000421A0000}"/>
    <cellStyle name="Normal 2 4 10 2 9 2 2 2" xfId="34975" xr:uid="{00000000-0005-0000-0000-00009F880000}"/>
    <cellStyle name="Normal 2 4 10 2 9 2 3" xfId="34976" xr:uid="{00000000-0005-0000-0000-0000A0880000}"/>
    <cellStyle name="Normal 2 4 10 2 9 3" xfId="6723" xr:uid="{00000000-0005-0000-0000-0000431A0000}"/>
    <cellStyle name="Normal 2 4 10 2 9 3 2" xfId="34977" xr:uid="{00000000-0005-0000-0000-0000A1880000}"/>
    <cellStyle name="Normal 2 4 10 2 9 4" xfId="34978" xr:uid="{00000000-0005-0000-0000-0000A2880000}"/>
    <cellStyle name="Normal 2 4 10 20" xfId="6724" xr:uid="{00000000-0005-0000-0000-0000441A0000}"/>
    <cellStyle name="Normal 2 4 10 3" xfId="6725" xr:uid="{00000000-0005-0000-0000-0000451A0000}"/>
    <cellStyle name="Normal 2 4 10 3 10" xfId="6726" xr:uid="{00000000-0005-0000-0000-0000461A0000}"/>
    <cellStyle name="Normal 2 4 10 3 10 2" xfId="6727" xr:uid="{00000000-0005-0000-0000-0000471A0000}"/>
    <cellStyle name="Normal 2 4 10 3 10 2 2" xfId="6728" xr:uid="{00000000-0005-0000-0000-0000481A0000}"/>
    <cellStyle name="Normal 2 4 10 3 10 2 2 2" xfId="34979" xr:uid="{00000000-0005-0000-0000-0000A3880000}"/>
    <cellStyle name="Normal 2 4 10 3 10 2 3" xfId="34980" xr:uid="{00000000-0005-0000-0000-0000A4880000}"/>
    <cellStyle name="Normal 2 4 10 3 10 3" xfId="6729" xr:uid="{00000000-0005-0000-0000-0000491A0000}"/>
    <cellStyle name="Normal 2 4 10 3 10 3 2" xfId="34981" xr:uid="{00000000-0005-0000-0000-0000A5880000}"/>
    <cellStyle name="Normal 2 4 10 3 10 4" xfId="34982" xr:uid="{00000000-0005-0000-0000-0000A6880000}"/>
    <cellStyle name="Normal 2 4 10 3 11" xfId="6730" xr:uid="{00000000-0005-0000-0000-00004A1A0000}"/>
    <cellStyle name="Normal 2 4 10 3 11 2" xfId="6731" xr:uid="{00000000-0005-0000-0000-00004B1A0000}"/>
    <cellStyle name="Normal 2 4 10 3 11 2 2" xfId="6732" xr:uid="{00000000-0005-0000-0000-00004C1A0000}"/>
    <cellStyle name="Normal 2 4 10 3 11 2 2 2" xfId="34983" xr:uid="{00000000-0005-0000-0000-0000A7880000}"/>
    <cellStyle name="Normal 2 4 10 3 11 2 3" xfId="34984" xr:uid="{00000000-0005-0000-0000-0000A8880000}"/>
    <cellStyle name="Normal 2 4 10 3 11 3" xfId="6733" xr:uid="{00000000-0005-0000-0000-00004D1A0000}"/>
    <cellStyle name="Normal 2 4 10 3 11 3 2" xfId="34985" xr:uid="{00000000-0005-0000-0000-0000A9880000}"/>
    <cellStyle name="Normal 2 4 10 3 11 4" xfId="34986" xr:uid="{00000000-0005-0000-0000-0000AA880000}"/>
    <cellStyle name="Normal 2 4 10 3 12" xfId="6734" xr:uid="{00000000-0005-0000-0000-00004E1A0000}"/>
    <cellStyle name="Normal 2 4 10 3 13" xfId="6735" xr:uid="{00000000-0005-0000-0000-00004F1A0000}"/>
    <cellStyle name="Normal 2 4 10 3 2" xfId="6736" xr:uid="{00000000-0005-0000-0000-0000501A0000}"/>
    <cellStyle name="Normal 2 4 10 3 2 2" xfId="6737" xr:uid="{00000000-0005-0000-0000-0000511A0000}"/>
    <cellStyle name="Normal 2 4 10 3 2 2 2" xfId="6738" xr:uid="{00000000-0005-0000-0000-0000521A0000}"/>
    <cellStyle name="Normal 2 4 10 3 2 2 2 2" xfId="34987" xr:uid="{00000000-0005-0000-0000-0000AB880000}"/>
    <cellStyle name="Normal 2 4 10 3 2 2 3" xfId="34988" xr:uid="{00000000-0005-0000-0000-0000AC880000}"/>
    <cellStyle name="Normal 2 4 10 3 2 3" xfId="6739" xr:uid="{00000000-0005-0000-0000-0000531A0000}"/>
    <cellStyle name="Normal 2 4 10 3 2 3 2" xfId="34989" xr:uid="{00000000-0005-0000-0000-0000AD880000}"/>
    <cellStyle name="Normal 2 4 10 3 2 4" xfId="34990" xr:uid="{00000000-0005-0000-0000-0000AE880000}"/>
    <cellStyle name="Normal 2 4 10 3 3" xfId="6740" xr:uid="{00000000-0005-0000-0000-0000541A0000}"/>
    <cellStyle name="Normal 2 4 10 3 3 2" xfId="6741" xr:uid="{00000000-0005-0000-0000-0000551A0000}"/>
    <cellStyle name="Normal 2 4 10 3 3 2 2" xfId="6742" xr:uid="{00000000-0005-0000-0000-0000561A0000}"/>
    <cellStyle name="Normal 2 4 10 3 3 2 2 2" xfId="34991" xr:uid="{00000000-0005-0000-0000-0000AF880000}"/>
    <cellStyle name="Normal 2 4 10 3 3 2 3" xfId="34992" xr:uid="{00000000-0005-0000-0000-0000B0880000}"/>
    <cellStyle name="Normal 2 4 10 3 3 3" xfId="6743" xr:uid="{00000000-0005-0000-0000-0000571A0000}"/>
    <cellStyle name="Normal 2 4 10 3 3 3 2" xfId="34993" xr:uid="{00000000-0005-0000-0000-0000B1880000}"/>
    <cellStyle name="Normal 2 4 10 3 3 4" xfId="34994" xr:uid="{00000000-0005-0000-0000-0000B2880000}"/>
    <cellStyle name="Normal 2 4 10 3 4" xfId="6744" xr:uid="{00000000-0005-0000-0000-0000581A0000}"/>
    <cellStyle name="Normal 2 4 10 3 4 2" xfId="6745" xr:uid="{00000000-0005-0000-0000-0000591A0000}"/>
    <cellStyle name="Normal 2 4 10 3 4 2 2" xfId="6746" xr:uid="{00000000-0005-0000-0000-00005A1A0000}"/>
    <cellStyle name="Normal 2 4 10 3 4 2 2 2" xfId="34995" xr:uid="{00000000-0005-0000-0000-0000B3880000}"/>
    <cellStyle name="Normal 2 4 10 3 4 2 3" xfId="34996" xr:uid="{00000000-0005-0000-0000-0000B4880000}"/>
    <cellStyle name="Normal 2 4 10 3 4 3" xfId="6747" xr:uid="{00000000-0005-0000-0000-00005B1A0000}"/>
    <cellStyle name="Normal 2 4 10 3 4 3 2" xfId="34997" xr:uid="{00000000-0005-0000-0000-0000B5880000}"/>
    <cellStyle name="Normal 2 4 10 3 4 4" xfId="34998" xr:uid="{00000000-0005-0000-0000-0000B6880000}"/>
    <cellStyle name="Normal 2 4 10 3 5" xfId="6748" xr:uid="{00000000-0005-0000-0000-00005C1A0000}"/>
    <cellStyle name="Normal 2 4 10 3 5 2" xfId="6749" xr:uid="{00000000-0005-0000-0000-00005D1A0000}"/>
    <cellStyle name="Normal 2 4 10 3 5 2 2" xfId="6750" xr:uid="{00000000-0005-0000-0000-00005E1A0000}"/>
    <cellStyle name="Normal 2 4 10 3 5 2 2 2" xfId="34999" xr:uid="{00000000-0005-0000-0000-0000B7880000}"/>
    <cellStyle name="Normal 2 4 10 3 5 2 3" xfId="35000" xr:uid="{00000000-0005-0000-0000-0000B8880000}"/>
    <cellStyle name="Normal 2 4 10 3 5 3" xfId="6751" xr:uid="{00000000-0005-0000-0000-00005F1A0000}"/>
    <cellStyle name="Normal 2 4 10 3 5 3 2" xfId="35001" xr:uid="{00000000-0005-0000-0000-0000B9880000}"/>
    <cellStyle name="Normal 2 4 10 3 5 4" xfId="35002" xr:uid="{00000000-0005-0000-0000-0000BA880000}"/>
    <cellStyle name="Normal 2 4 10 3 6" xfId="6752" xr:uid="{00000000-0005-0000-0000-0000601A0000}"/>
    <cellStyle name="Normal 2 4 10 3 6 2" xfId="6753" xr:uid="{00000000-0005-0000-0000-0000611A0000}"/>
    <cellStyle name="Normal 2 4 10 3 6 2 2" xfId="6754" xr:uid="{00000000-0005-0000-0000-0000621A0000}"/>
    <cellStyle name="Normal 2 4 10 3 6 2 2 2" xfId="35003" xr:uid="{00000000-0005-0000-0000-0000BB880000}"/>
    <cellStyle name="Normal 2 4 10 3 6 2 3" xfId="35004" xr:uid="{00000000-0005-0000-0000-0000BC880000}"/>
    <cellStyle name="Normal 2 4 10 3 6 3" xfId="6755" xr:uid="{00000000-0005-0000-0000-0000631A0000}"/>
    <cellStyle name="Normal 2 4 10 3 6 3 2" xfId="35005" xr:uid="{00000000-0005-0000-0000-0000BD880000}"/>
    <cellStyle name="Normal 2 4 10 3 6 4" xfId="35006" xr:uid="{00000000-0005-0000-0000-0000BE880000}"/>
    <cellStyle name="Normal 2 4 10 3 7" xfId="6756" xr:uid="{00000000-0005-0000-0000-0000641A0000}"/>
    <cellStyle name="Normal 2 4 10 3 7 2" xfId="6757" xr:uid="{00000000-0005-0000-0000-0000651A0000}"/>
    <cellStyle name="Normal 2 4 10 3 7 2 2" xfId="6758" xr:uid="{00000000-0005-0000-0000-0000661A0000}"/>
    <cellStyle name="Normal 2 4 10 3 7 2 2 2" xfId="35007" xr:uid="{00000000-0005-0000-0000-0000BF880000}"/>
    <cellStyle name="Normal 2 4 10 3 7 2 3" xfId="35008" xr:uid="{00000000-0005-0000-0000-0000C0880000}"/>
    <cellStyle name="Normal 2 4 10 3 7 3" xfId="6759" xr:uid="{00000000-0005-0000-0000-0000671A0000}"/>
    <cellStyle name="Normal 2 4 10 3 7 3 2" xfId="35009" xr:uid="{00000000-0005-0000-0000-0000C1880000}"/>
    <cellStyle name="Normal 2 4 10 3 7 4" xfId="35010" xr:uid="{00000000-0005-0000-0000-0000C2880000}"/>
    <cellStyle name="Normal 2 4 10 3 8" xfId="6760" xr:uid="{00000000-0005-0000-0000-0000681A0000}"/>
    <cellStyle name="Normal 2 4 10 3 8 2" xfId="6761" xr:uid="{00000000-0005-0000-0000-0000691A0000}"/>
    <cellStyle name="Normal 2 4 10 3 8 2 2" xfId="6762" xr:uid="{00000000-0005-0000-0000-00006A1A0000}"/>
    <cellStyle name="Normal 2 4 10 3 8 2 2 2" xfId="35011" xr:uid="{00000000-0005-0000-0000-0000C3880000}"/>
    <cellStyle name="Normal 2 4 10 3 8 2 3" xfId="35012" xr:uid="{00000000-0005-0000-0000-0000C4880000}"/>
    <cellStyle name="Normal 2 4 10 3 8 3" xfId="6763" xr:uid="{00000000-0005-0000-0000-00006B1A0000}"/>
    <cellStyle name="Normal 2 4 10 3 8 3 2" xfId="35013" xr:uid="{00000000-0005-0000-0000-0000C5880000}"/>
    <cellStyle name="Normal 2 4 10 3 8 4" xfId="35014" xr:uid="{00000000-0005-0000-0000-0000C6880000}"/>
    <cellStyle name="Normal 2 4 10 3 9" xfId="6764" xr:uid="{00000000-0005-0000-0000-00006C1A0000}"/>
    <cellStyle name="Normal 2 4 10 3 9 2" xfId="6765" xr:uid="{00000000-0005-0000-0000-00006D1A0000}"/>
    <cellStyle name="Normal 2 4 10 3 9 2 2" xfId="6766" xr:uid="{00000000-0005-0000-0000-00006E1A0000}"/>
    <cellStyle name="Normal 2 4 10 3 9 2 2 2" xfId="35015" xr:uid="{00000000-0005-0000-0000-0000C7880000}"/>
    <cellStyle name="Normal 2 4 10 3 9 2 3" xfId="35016" xr:uid="{00000000-0005-0000-0000-0000C8880000}"/>
    <cellStyle name="Normal 2 4 10 3 9 3" xfId="6767" xr:uid="{00000000-0005-0000-0000-00006F1A0000}"/>
    <cellStyle name="Normal 2 4 10 3 9 3 2" xfId="35017" xr:uid="{00000000-0005-0000-0000-0000C9880000}"/>
    <cellStyle name="Normal 2 4 10 3 9 4" xfId="35018" xr:uid="{00000000-0005-0000-0000-0000CA880000}"/>
    <cellStyle name="Normal 2 4 10 4" xfId="6768" xr:uid="{00000000-0005-0000-0000-0000701A0000}"/>
    <cellStyle name="Normal 2 4 10 4 10" xfId="6769" xr:uid="{00000000-0005-0000-0000-0000711A0000}"/>
    <cellStyle name="Normal 2 4 10 4 10 2" xfId="6770" xr:uid="{00000000-0005-0000-0000-0000721A0000}"/>
    <cellStyle name="Normal 2 4 10 4 10 2 2" xfId="6771" xr:uid="{00000000-0005-0000-0000-0000731A0000}"/>
    <cellStyle name="Normal 2 4 10 4 10 2 2 2" xfId="35019" xr:uid="{00000000-0005-0000-0000-0000CB880000}"/>
    <cellStyle name="Normal 2 4 10 4 10 2 3" xfId="35020" xr:uid="{00000000-0005-0000-0000-0000CC880000}"/>
    <cellStyle name="Normal 2 4 10 4 10 3" xfId="6772" xr:uid="{00000000-0005-0000-0000-0000741A0000}"/>
    <cellStyle name="Normal 2 4 10 4 10 3 2" xfId="35021" xr:uid="{00000000-0005-0000-0000-0000CD880000}"/>
    <cellStyle name="Normal 2 4 10 4 10 4" xfId="35022" xr:uid="{00000000-0005-0000-0000-0000CE880000}"/>
    <cellStyle name="Normal 2 4 10 4 11" xfId="6773" xr:uid="{00000000-0005-0000-0000-0000751A0000}"/>
    <cellStyle name="Normal 2 4 10 4 11 2" xfId="6774" xr:uid="{00000000-0005-0000-0000-0000761A0000}"/>
    <cellStyle name="Normal 2 4 10 4 11 2 2" xfId="6775" xr:uid="{00000000-0005-0000-0000-0000771A0000}"/>
    <cellStyle name="Normal 2 4 10 4 11 2 2 2" xfId="35023" xr:uid="{00000000-0005-0000-0000-0000CF880000}"/>
    <cellStyle name="Normal 2 4 10 4 11 2 3" xfId="35024" xr:uid="{00000000-0005-0000-0000-0000D0880000}"/>
    <cellStyle name="Normal 2 4 10 4 11 3" xfId="6776" xr:uid="{00000000-0005-0000-0000-0000781A0000}"/>
    <cellStyle name="Normal 2 4 10 4 11 3 2" xfId="35025" xr:uid="{00000000-0005-0000-0000-0000D1880000}"/>
    <cellStyle name="Normal 2 4 10 4 11 4" xfId="35026" xr:uid="{00000000-0005-0000-0000-0000D2880000}"/>
    <cellStyle name="Normal 2 4 10 4 12" xfId="6777" xr:uid="{00000000-0005-0000-0000-0000791A0000}"/>
    <cellStyle name="Normal 2 4 10 4 12 2" xfId="6778" xr:uid="{00000000-0005-0000-0000-00007A1A0000}"/>
    <cellStyle name="Normal 2 4 10 4 12 2 2" xfId="35027" xr:uid="{00000000-0005-0000-0000-0000D3880000}"/>
    <cellStyle name="Normal 2 4 10 4 12 3" xfId="35028" xr:uid="{00000000-0005-0000-0000-0000D4880000}"/>
    <cellStyle name="Normal 2 4 10 4 13" xfId="6779" xr:uid="{00000000-0005-0000-0000-00007B1A0000}"/>
    <cellStyle name="Normal 2 4 10 4 13 2" xfId="35029" xr:uid="{00000000-0005-0000-0000-0000D5880000}"/>
    <cellStyle name="Normal 2 4 10 4 14" xfId="35030" xr:uid="{00000000-0005-0000-0000-0000D6880000}"/>
    <cellStyle name="Normal 2 4 10 4 2" xfId="6780" xr:uid="{00000000-0005-0000-0000-00007C1A0000}"/>
    <cellStyle name="Normal 2 4 10 4 2 2" xfId="6781" xr:uid="{00000000-0005-0000-0000-00007D1A0000}"/>
    <cellStyle name="Normal 2 4 10 4 2 2 2" xfId="6782" xr:uid="{00000000-0005-0000-0000-00007E1A0000}"/>
    <cellStyle name="Normal 2 4 10 4 2 2 2 2" xfId="35031" xr:uid="{00000000-0005-0000-0000-0000D7880000}"/>
    <cellStyle name="Normal 2 4 10 4 2 2 3" xfId="35032" xr:uid="{00000000-0005-0000-0000-0000D8880000}"/>
    <cellStyle name="Normal 2 4 10 4 2 3" xfId="6783" xr:uid="{00000000-0005-0000-0000-00007F1A0000}"/>
    <cellStyle name="Normal 2 4 10 4 2 3 2" xfId="35033" xr:uid="{00000000-0005-0000-0000-0000D9880000}"/>
    <cellStyle name="Normal 2 4 10 4 2 4" xfId="35034" xr:uid="{00000000-0005-0000-0000-0000DA880000}"/>
    <cellStyle name="Normal 2 4 10 4 3" xfId="6784" xr:uid="{00000000-0005-0000-0000-0000801A0000}"/>
    <cellStyle name="Normal 2 4 10 4 3 2" xfId="6785" xr:uid="{00000000-0005-0000-0000-0000811A0000}"/>
    <cellStyle name="Normal 2 4 10 4 3 2 2" xfId="6786" xr:uid="{00000000-0005-0000-0000-0000821A0000}"/>
    <cellStyle name="Normal 2 4 10 4 3 2 2 2" xfId="35035" xr:uid="{00000000-0005-0000-0000-0000DB880000}"/>
    <cellStyle name="Normal 2 4 10 4 3 2 3" xfId="35036" xr:uid="{00000000-0005-0000-0000-0000DC880000}"/>
    <cellStyle name="Normal 2 4 10 4 3 3" xfId="6787" xr:uid="{00000000-0005-0000-0000-0000831A0000}"/>
    <cellStyle name="Normal 2 4 10 4 3 3 2" xfId="35037" xr:uid="{00000000-0005-0000-0000-0000DD880000}"/>
    <cellStyle name="Normal 2 4 10 4 3 4" xfId="35038" xr:uid="{00000000-0005-0000-0000-0000DE880000}"/>
    <cellStyle name="Normal 2 4 10 4 4" xfId="6788" xr:uid="{00000000-0005-0000-0000-0000841A0000}"/>
    <cellStyle name="Normal 2 4 10 4 4 2" xfId="6789" xr:uid="{00000000-0005-0000-0000-0000851A0000}"/>
    <cellStyle name="Normal 2 4 10 4 4 2 2" xfId="6790" xr:uid="{00000000-0005-0000-0000-0000861A0000}"/>
    <cellStyle name="Normal 2 4 10 4 4 2 2 2" xfId="35039" xr:uid="{00000000-0005-0000-0000-0000DF880000}"/>
    <cellStyle name="Normal 2 4 10 4 4 2 3" xfId="35040" xr:uid="{00000000-0005-0000-0000-0000E0880000}"/>
    <cellStyle name="Normal 2 4 10 4 4 3" xfId="6791" xr:uid="{00000000-0005-0000-0000-0000871A0000}"/>
    <cellStyle name="Normal 2 4 10 4 4 3 2" xfId="35041" xr:uid="{00000000-0005-0000-0000-0000E1880000}"/>
    <cellStyle name="Normal 2 4 10 4 4 4" xfId="35042" xr:uid="{00000000-0005-0000-0000-0000E2880000}"/>
    <cellStyle name="Normal 2 4 10 4 5" xfId="6792" xr:uid="{00000000-0005-0000-0000-0000881A0000}"/>
    <cellStyle name="Normal 2 4 10 4 5 2" xfId="6793" xr:uid="{00000000-0005-0000-0000-0000891A0000}"/>
    <cellStyle name="Normal 2 4 10 4 5 2 2" xfId="6794" xr:uid="{00000000-0005-0000-0000-00008A1A0000}"/>
    <cellStyle name="Normal 2 4 10 4 5 2 2 2" xfId="35043" xr:uid="{00000000-0005-0000-0000-0000E3880000}"/>
    <cellStyle name="Normal 2 4 10 4 5 2 3" xfId="35044" xr:uid="{00000000-0005-0000-0000-0000E4880000}"/>
    <cellStyle name="Normal 2 4 10 4 5 3" xfId="6795" xr:uid="{00000000-0005-0000-0000-00008B1A0000}"/>
    <cellStyle name="Normal 2 4 10 4 5 3 2" xfId="35045" xr:uid="{00000000-0005-0000-0000-0000E5880000}"/>
    <cellStyle name="Normal 2 4 10 4 5 4" xfId="35046" xr:uid="{00000000-0005-0000-0000-0000E6880000}"/>
    <cellStyle name="Normal 2 4 10 4 6" xfId="6796" xr:uid="{00000000-0005-0000-0000-00008C1A0000}"/>
    <cellStyle name="Normal 2 4 10 4 6 2" xfId="6797" xr:uid="{00000000-0005-0000-0000-00008D1A0000}"/>
    <cellStyle name="Normal 2 4 10 4 6 2 2" xfId="6798" xr:uid="{00000000-0005-0000-0000-00008E1A0000}"/>
    <cellStyle name="Normal 2 4 10 4 6 2 2 2" xfId="35047" xr:uid="{00000000-0005-0000-0000-0000E7880000}"/>
    <cellStyle name="Normal 2 4 10 4 6 2 3" xfId="35048" xr:uid="{00000000-0005-0000-0000-0000E8880000}"/>
    <cellStyle name="Normal 2 4 10 4 6 3" xfId="6799" xr:uid="{00000000-0005-0000-0000-00008F1A0000}"/>
    <cellStyle name="Normal 2 4 10 4 6 3 2" xfId="35049" xr:uid="{00000000-0005-0000-0000-0000E9880000}"/>
    <cellStyle name="Normal 2 4 10 4 6 4" xfId="35050" xr:uid="{00000000-0005-0000-0000-0000EA880000}"/>
    <cellStyle name="Normal 2 4 10 4 7" xfId="6800" xr:uid="{00000000-0005-0000-0000-0000901A0000}"/>
    <cellStyle name="Normal 2 4 10 4 7 2" xfId="6801" xr:uid="{00000000-0005-0000-0000-0000911A0000}"/>
    <cellStyle name="Normal 2 4 10 4 7 2 2" xfId="6802" xr:uid="{00000000-0005-0000-0000-0000921A0000}"/>
    <cellStyle name="Normal 2 4 10 4 7 2 2 2" xfId="35051" xr:uid="{00000000-0005-0000-0000-0000EB880000}"/>
    <cellStyle name="Normal 2 4 10 4 7 2 3" xfId="35052" xr:uid="{00000000-0005-0000-0000-0000EC880000}"/>
    <cellStyle name="Normal 2 4 10 4 7 3" xfId="6803" xr:uid="{00000000-0005-0000-0000-0000931A0000}"/>
    <cellStyle name="Normal 2 4 10 4 7 3 2" xfId="35053" xr:uid="{00000000-0005-0000-0000-0000ED880000}"/>
    <cellStyle name="Normal 2 4 10 4 7 4" xfId="35054" xr:uid="{00000000-0005-0000-0000-0000EE880000}"/>
    <cellStyle name="Normal 2 4 10 4 8" xfId="6804" xr:uid="{00000000-0005-0000-0000-0000941A0000}"/>
    <cellStyle name="Normal 2 4 10 4 8 2" xfId="6805" xr:uid="{00000000-0005-0000-0000-0000951A0000}"/>
    <cellStyle name="Normal 2 4 10 4 8 2 2" xfId="6806" xr:uid="{00000000-0005-0000-0000-0000961A0000}"/>
    <cellStyle name="Normal 2 4 10 4 8 2 2 2" xfId="35055" xr:uid="{00000000-0005-0000-0000-0000EF880000}"/>
    <cellStyle name="Normal 2 4 10 4 8 2 3" xfId="35056" xr:uid="{00000000-0005-0000-0000-0000F0880000}"/>
    <cellStyle name="Normal 2 4 10 4 8 3" xfId="6807" xr:uid="{00000000-0005-0000-0000-0000971A0000}"/>
    <cellStyle name="Normal 2 4 10 4 8 3 2" xfId="35057" xr:uid="{00000000-0005-0000-0000-0000F1880000}"/>
    <cellStyle name="Normal 2 4 10 4 8 4" xfId="35058" xr:uid="{00000000-0005-0000-0000-0000F2880000}"/>
    <cellStyle name="Normal 2 4 10 4 9" xfId="6808" xr:uid="{00000000-0005-0000-0000-0000981A0000}"/>
    <cellStyle name="Normal 2 4 10 4 9 2" xfId="6809" xr:uid="{00000000-0005-0000-0000-0000991A0000}"/>
    <cellStyle name="Normal 2 4 10 4 9 2 2" xfId="6810" xr:uid="{00000000-0005-0000-0000-00009A1A0000}"/>
    <cellStyle name="Normal 2 4 10 4 9 2 2 2" xfId="35059" xr:uid="{00000000-0005-0000-0000-0000F3880000}"/>
    <cellStyle name="Normal 2 4 10 4 9 2 3" xfId="35060" xr:uid="{00000000-0005-0000-0000-0000F4880000}"/>
    <cellStyle name="Normal 2 4 10 4 9 3" xfId="6811" xr:uid="{00000000-0005-0000-0000-00009B1A0000}"/>
    <cellStyle name="Normal 2 4 10 4 9 3 2" xfId="35061" xr:uid="{00000000-0005-0000-0000-0000F5880000}"/>
    <cellStyle name="Normal 2 4 10 4 9 4" xfId="35062" xr:uid="{00000000-0005-0000-0000-0000F6880000}"/>
    <cellStyle name="Normal 2 4 10 5" xfId="6812" xr:uid="{00000000-0005-0000-0000-00009C1A0000}"/>
    <cellStyle name="Normal 2 4 10 5 10" xfId="6813" xr:uid="{00000000-0005-0000-0000-00009D1A0000}"/>
    <cellStyle name="Normal 2 4 10 5 10 2" xfId="6814" xr:uid="{00000000-0005-0000-0000-00009E1A0000}"/>
    <cellStyle name="Normal 2 4 10 5 10 2 2" xfId="6815" xr:uid="{00000000-0005-0000-0000-00009F1A0000}"/>
    <cellStyle name="Normal 2 4 10 5 10 2 2 2" xfId="35063" xr:uid="{00000000-0005-0000-0000-0000F7880000}"/>
    <cellStyle name="Normal 2 4 10 5 10 2 3" xfId="35064" xr:uid="{00000000-0005-0000-0000-0000F8880000}"/>
    <cellStyle name="Normal 2 4 10 5 10 3" xfId="6816" xr:uid="{00000000-0005-0000-0000-0000A01A0000}"/>
    <cellStyle name="Normal 2 4 10 5 10 3 2" xfId="35065" xr:uid="{00000000-0005-0000-0000-0000F9880000}"/>
    <cellStyle name="Normal 2 4 10 5 10 4" xfId="35066" xr:uid="{00000000-0005-0000-0000-0000FA880000}"/>
    <cellStyle name="Normal 2 4 10 5 11" xfId="6817" xr:uid="{00000000-0005-0000-0000-0000A11A0000}"/>
    <cellStyle name="Normal 2 4 10 5 11 2" xfId="6818" xr:uid="{00000000-0005-0000-0000-0000A21A0000}"/>
    <cellStyle name="Normal 2 4 10 5 11 2 2" xfId="6819" xr:uid="{00000000-0005-0000-0000-0000A31A0000}"/>
    <cellStyle name="Normal 2 4 10 5 11 2 2 2" xfId="35067" xr:uid="{00000000-0005-0000-0000-0000FB880000}"/>
    <cellStyle name="Normal 2 4 10 5 11 2 3" xfId="35068" xr:uid="{00000000-0005-0000-0000-0000FC880000}"/>
    <cellStyle name="Normal 2 4 10 5 11 3" xfId="6820" xr:uid="{00000000-0005-0000-0000-0000A41A0000}"/>
    <cellStyle name="Normal 2 4 10 5 11 3 2" xfId="35069" xr:uid="{00000000-0005-0000-0000-0000FD880000}"/>
    <cellStyle name="Normal 2 4 10 5 11 4" xfId="35070" xr:uid="{00000000-0005-0000-0000-0000FE880000}"/>
    <cellStyle name="Normal 2 4 10 5 12" xfId="6821" xr:uid="{00000000-0005-0000-0000-0000A51A0000}"/>
    <cellStyle name="Normal 2 4 10 5 12 2" xfId="6822" xr:uid="{00000000-0005-0000-0000-0000A61A0000}"/>
    <cellStyle name="Normal 2 4 10 5 12 2 2" xfId="35071" xr:uid="{00000000-0005-0000-0000-0000FF880000}"/>
    <cellStyle name="Normal 2 4 10 5 12 3" xfId="35072" xr:uid="{00000000-0005-0000-0000-000000890000}"/>
    <cellStyle name="Normal 2 4 10 5 13" xfId="6823" xr:uid="{00000000-0005-0000-0000-0000A71A0000}"/>
    <cellStyle name="Normal 2 4 10 5 13 2" xfId="35073" xr:uid="{00000000-0005-0000-0000-000001890000}"/>
    <cellStyle name="Normal 2 4 10 5 14" xfId="35074" xr:uid="{00000000-0005-0000-0000-000002890000}"/>
    <cellStyle name="Normal 2 4 10 5 2" xfId="6824" xr:uid="{00000000-0005-0000-0000-0000A81A0000}"/>
    <cellStyle name="Normal 2 4 10 5 2 2" xfId="6825" xr:uid="{00000000-0005-0000-0000-0000A91A0000}"/>
    <cellStyle name="Normal 2 4 10 5 2 2 2" xfId="6826" xr:uid="{00000000-0005-0000-0000-0000AA1A0000}"/>
    <cellStyle name="Normal 2 4 10 5 2 2 2 2" xfId="35075" xr:uid="{00000000-0005-0000-0000-000003890000}"/>
    <cellStyle name="Normal 2 4 10 5 2 2 3" xfId="35076" xr:uid="{00000000-0005-0000-0000-000004890000}"/>
    <cellStyle name="Normal 2 4 10 5 2 3" xfId="6827" xr:uid="{00000000-0005-0000-0000-0000AB1A0000}"/>
    <cellStyle name="Normal 2 4 10 5 2 3 2" xfId="35077" xr:uid="{00000000-0005-0000-0000-000005890000}"/>
    <cellStyle name="Normal 2 4 10 5 2 4" xfId="35078" xr:uid="{00000000-0005-0000-0000-000006890000}"/>
    <cellStyle name="Normal 2 4 10 5 3" xfId="6828" xr:uid="{00000000-0005-0000-0000-0000AC1A0000}"/>
    <cellStyle name="Normal 2 4 10 5 3 2" xfId="6829" xr:uid="{00000000-0005-0000-0000-0000AD1A0000}"/>
    <cellStyle name="Normal 2 4 10 5 3 2 2" xfId="6830" xr:uid="{00000000-0005-0000-0000-0000AE1A0000}"/>
    <cellStyle name="Normal 2 4 10 5 3 2 2 2" xfId="35079" xr:uid="{00000000-0005-0000-0000-000007890000}"/>
    <cellStyle name="Normal 2 4 10 5 3 2 3" xfId="35080" xr:uid="{00000000-0005-0000-0000-000008890000}"/>
    <cellStyle name="Normal 2 4 10 5 3 3" xfId="6831" xr:uid="{00000000-0005-0000-0000-0000AF1A0000}"/>
    <cellStyle name="Normal 2 4 10 5 3 3 2" xfId="35081" xr:uid="{00000000-0005-0000-0000-000009890000}"/>
    <cellStyle name="Normal 2 4 10 5 3 4" xfId="35082" xr:uid="{00000000-0005-0000-0000-00000A890000}"/>
    <cellStyle name="Normal 2 4 10 5 4" xfId="6832" xr:uid="{00000000-0005-0000-0000-0000B01A0000}"/>
    <cellStyle name="Normal 2 4 10 5 4 2" xfId="6833" xr:uid="{00000000-0005-0000-0000-0000B11A0000}"/>
    <cellStyle name="Normal 2 4 10 5 4 2 2" xfId="6834" xr:uid="{00000000-0005-0000-0000-0000B21A0000}"/>
    <cellStyle name="Normal 2 4 10 5 4 2 2 2" xfId="35083" xr:uid="{00000000-0005-0000-0000-00000B890000}"/>
    <cellStyle name="Normal 2 4 10 5 4 2 3" xfId="35084" xr:uid="{00000000-0005-0000-0000-00000C890000}"/>
    <cellStyle name="Normal 2 4 10 5 4 3" xfId="6835" xr:uid="{00000000-0005-0000-0000-0000B31A0000}"/>
    <cellStyle name="Normal 2 4 10 5 4 3 2" xfId="35085" xr:uid="{00000000-0005-0000-0000-00000D890000}"/>
    <cellStyle name="Normal 2 4 10 5 4 4" xfId="35086" xr:uid="{00000000-0005-0000-0000-00000E890000}"/>
    <cellStyle name="Normal 2 4 10 5 5" xfId="6836" xr:uid="{00000000-0005-0000-0000-0000B41A0000}"/>
    <cellStyle name="Normal 2 4 10 5 5 2" xfId="6837" xr:uid="{00000000-0005-0000-0000-0000B51A0000}"/>
    <cellStyle name="Normal 2 4 10 5 5 2 2" xfId="6838" xr:uid="{00000000-0005-0000-0000-0000B61A0000}"/>
    <cellStyle name="Normal 2 4 10 5 5 2 2 2" xfId="35087" xr:uid="{00000000-0005-0000-0000-00000F890000}"/>
    <cellStyle name="Normal 2 4 10 5 5 2 3" xfId="35088" xr:uid="{00000000-0005-0000-0000-000010890000}"/>
    <cellStyle name="Normal 2 4 10 5 5 3" xfId="6839" xr:uid="{00000000-0005-0000-0000-0000B71A0000}"/>
    <cellStyle name="Normal 2 4 10 5 5 3 2" xfId="35089" xr:uid="{00000000-0005-0000-0000-000011890000}"/>
    <cellStyle name="Normal 2 4 10 5 5 4" xfId="35090" xr:uid="{00000000-0005-0000-0000-000012890000}"/>
    <cellStyle name="Normal 2 4 10 5 6" xfId="6840" xr:uid="{00000000-0005-0000-0000-0000B81A0000}"/>
    <cellStyle name="Normal 2 4 10 5 6 2" xfId="6841" xr:uid="{00000000-0005-0000-0000-0000B91A0000}"/>
    <cellStyle name="Normal 2 4 10 5 6 2 2" xfId="6842" xr:uid="{00000000-0005-0000-0000-0000BA1A0000}"/>
    <cellStyle name="Normal 2 4 10 5 6 2 2 2" xfId="35091" xr:uid="{00000000-0005-0000-0000-000013890000}"/>
    <cellStyle name="Normal 2 4 10 5 6 2 3" xfId="35092" xr:uid="{00000000-0005-0000-0000-000014890000}"/>
    <cellStyle name="Normal 2 4 10 5 6 3" xfId="6843" xr:uid="{00000000-0005-0000-0000-0000BB1A0000}"/>
    <cellStyle name="Normal 2 4 10 5 6 3 2" xfId="35093" xr:uid="{00000000-0005-0000-0000-000015890000}"/>
    <cellStyle name="Normal 2 4 10 5 6 4" xfId="35094" xr:uid="{00000000-0005-0000-0000-000016890000}"/>
    <cellStyle name="Normal 2 4 10 5 7" xfId="6844" xr:uid="{00000000-0005-0000-0000-0000BC1A0000}"/>
    <cellStyle name="Normal 2 4 10 5 7 2" xfId="6845" xr:uid="{00000000-0005-0000-0000-0000BD1A0000}"/>
    <cellStyle name="Normal 2 4 10 5 7 2 2" xfId="6846" xr:uid="{00000000-0005-0000-0000-0000BE1A0000}"/>
    <cellStyle name="Normal 2 4 10 5 7 2 2 2" xfId="35095" xr:uid="{00000000-0005-0000-0000-000017890000}"/>
    <cellStyle name="Normal 2 4 10 5 7 2 3" xfId="35096" xr:uid="{00000000-0005-0000-0000-000018890000}"/>
    <cellStyle name="Normal 2 4 10 5 7 3" xfId="6847" xr:uid="{00000000-0005-0000-0000-0000BF1A0000}"/>
    <cellStyle name="Normal 2 4 10 5 7 3 2" xfId="35097" xr:uid="{00000000-0005-0000-0000-000019890000}"/>
    <cellStyle name="Normal 2 4 10 5 7 4" xfId="35098" xr:uid="{00000000-0005-0000-0000-00001A890000}"/>
    <cellStyle name="Normal 2 4 10 5 8" xfId="6848" xr:uid="{00000000-0005-0000-0000-0000C01A0000}"/>
    <cellStyle name="Normal 2 4 10 5 8 2" xfId="6849" xr:uid="{00000000-0005-0000-0000-0000C11A0000}"/>
    <cellStyle name="Normal 2 4 10 5 8 2 2" xfId="6850" xr:uid="{00000000-0005-0000-0000-0000C21A0000}"/>
    <cellStyle name="Normal 2 4 10 5 8 2 2 2" xfId="35099" xr:uid="{00000000-0005-0000-0000-00001B890000}"/>
    <cellStyle name="Normal 2 4 10 5 8 2 3" xfId="35100" xr:uid="{00000000-0005-0000-0000-00001C890000}"/>
    <cellStyle name="Normal 2 4 10 5 8 3" xfId="6851" xr:uid="{00000000-0005-0000-0000-0000C31A0000}"/>
    <cellStyle name="Normal 2 4 10 5 8 3 2" xfId="35101" xr:uid="{00000000-0005-0000-0000-00001D890000}"/>
    <cellStyle name="Normal 2 4 10 5 8 4" xfId="35102" xr:uid="{00000000-0005-0000-0000-00001E890000}"/>
    <cellStyle name="Normal 2 4 10 5 9" xfId="6852" xr:uid="{00000000-0005-0000-0000-0000C41A0000}"/>
    <cellStyle name="Normal 2 4 10 5 9 2" xfId="6853" xr:uid="{00000000-0005-0000-0000-0000C51A0000}"/>
    <cellStyle name="Normal 2 4 10 5 9 2 2" xfId="6854" xr:uid="{00000000-0005-0000-0000-0000C61A0000}"/>
    <cellStyle name="Normal 2 4 10 5 9 2 2 2" xfId="35103" xr:uid="{00000000-0005-0000-0000-00001F890000}"/>
    <cellStyle name="Normal 2 4 10 5 9 2 3" xfId="35104" xr:uid="{00000000-0005-0000-0000-000020890000}"/>
    <cellStyle name="Normal 2 4 10 5 9 3" xfId="6855" xr:uid="{00000000-0005-0000-0000-0000C71A0000}"/>
    <cellStyle name="Normal 2 4 10 5 9 3 2" xfId="35105" xr:uid="{00000000-0005-0000-0000-000021890000}"/>
    <cellStyle name="Normal 2 4 10 5 9 4" xfId="35106" xr:uid="{00000000-0005-0000-0000-000022890000}"/>
    <cellStyle name="Normal 2 4 10 6" xfId="6856" xr:uid="{00000000-0005-0000-0000-0000C81A0000}"/>
    <cellStyle name="Normal 2 4 10 6 10" xfId="6857" xr:uid="{00000000-0005-0000-0000-0000C91A0000}"/>
    <cellStyle name="Normal 2 4 10 6 10 2" xfId="6858" xr:uid="{00000000-0005-0000-0000-0000CA1A0000}"/>
    <cellStyle name="Normal 2 4 10 6 10 2 2" xfId="6859" xr:uid="{00000000-0005-0000-0000-0000CB1A0000}"/>
    <cellStyle name="Normal 2 4 10 6 10 2 2 2" xfId="35107" xr:uid="{00000000-0005-0000-0000-000023890000}"/>
    <cellStyle name="Normal 2 4 10 6 10 2 3" xfId="35108" xr:uid="{00000000-0005-0000-0000-000024890000}"/>
    <cellStyle name="Normal 2 4 10 6 10 3" xfId="6860" xr:uid="{00000000-0005-0000-0000-0000CC1A0000}"/>
    <cellStyle name="Normal 2 4 10 6 10 3 2" xfId="35109" xr:uid="{00000000-0005-0000-0000-000025890000}"/>
    <cellStyle name="Normal 2 4 10 6 10 4" xfId="35110" xr:uid="{00000000-0005-0000-0000-000026890000}"/>
    <cellStyle name="Normal 2 4 10 6 11" xfId="6861" xr:uid="{00000000-0005-0000-0000-0000CD1A0000}"/>
    <cellStyle name="Normal 2 4 10 6 11 2" xfId="6862" xr:uid="{00000000-0005-0000-0000-0000CE1A0000}"/>
    <cellStyle name="Normal 2 4 10 6 11 2 2" xfId="6863" xr:uid="{00000000-0005-0000-0000-0000CF1A0000}"/>
    <cellStyle name="Normal 2 4 10 6 11 2 2 2" xfId="35111" xr:uid="{00000000-0005-0000-0000-000027890000}"/>
    <cellStyle name="Normal 2 4 10 6 11 2 3" xfId="35112" xr:uid="{00000000-0005-0000-0000-000028890000}"/>
    <cellStyle name="Normal 2 4 10 6 11 3" xfId="6864" xr:uid="{00000000-0005-0000-0000-0000D01A0000}"/>
    <cellStyle name="Normal 2 4 10 6 11 3 2" xfId="35113" xr:uid="{00000000-0005-0000-0000-000029890000}"/>
    <cellStyle name="Normal 2 4 10 6 11 4" xfId="35114" xr:uid="{00000000-0005-0000-0000-00002A890000}"/>
    <cellStyle name="Normal 2 4 10 6 12" xfId="6865" xr:uid="{00000000-0005-0000-0000-0000D11A0000}"/>
    <cellStyle name="Normal 2 4 10 6 12 2" xfId="6866" xr:uid="{00000000-0005-0000-0000-0000D21A0000}"/>
    <cellStyle name="Normal 2 4 10 6 12 2 2" xfId="35115" xr:uid="{00000000-0005-0000-0000-00002B890000}"/>
    <cellStyle name="Normal 2 4 10 6 12 3" xfId="35116" xr:uid="{00000000-0005-0000-0000-00002C890000}"/>
    <cellStyle name="Normal 2 4 10 6 13" xfId="6867" xr:uid="{00000000-0005-0000-0000-0000D31A0000}"/>
    <cellStyle name="Normal 2 4 10 6 13 2" xfId="35117" xr:uid="{00000000-0005-0000-0000-00002D890000}"/>
    <cellStyle name="Normal 2 4 10 6 14" xfId="35118" xr:uid="{00000000-0005-0000-0000-00002E890000}"/>
    <cellStyle name="Normal 2 4 10 6 2" xfId="6868" xr:uid="{00000000-0005-0000-0000-0000D41A0000}"/>
    <cellStyle name="Normal 2 4 10 6 2 2" xfId="6869" xr:uid="{00000000-0005-0000-0000-0000D51A0000}"/>
    <cellStyle name="Normal 2 4 10 6 2 2 2" xfId="6870" xr:uid="{00000000-0005-0000-0000-0000D61A0000}"/>
    <cellStyle name="Normal 2 4 10 6 2 2 2 2" xfId="35119" xr:uid="{00000000-0005-0000-0000-00002F890000}"/>
    <cellStyle name="Normal 2 4 10 6 2 2 3" xfId="35120" xr:uid="{00000000-0005-0000-0000-000030890000}"/>
    <cellStyle name="Normal 2 4 10 6 2 3" xfId="6871" xr:uid="{00000000-0005-0000-0000-0000D71A0000}"/>
    <cellStyle name="Normal 2 4 10 6 2 3 2" xfId="35121" xr:uid="{00000000-0005-0000-0000-000031890000}"/>
    <cellStyle name="Normal 2 4 10 6 2 4" xfId="35122" xr:uid="{00000000-0005-0000-0000-000032890000}"/>
    <cellStyle name="Normal 2 4 10 6 3" xfId="6872" xr:uid="{00000000-0005-0000-0000-0000D81A0000}"/>
    <cellStyle name="Normal 2 4 10 6 3 2" xfId="6873" xr:uid="{00000000-0005-0000-0000-0000D91A0000}"/>
    <cellStyle name="Normal 2 4 10 6 3 2 2" xfId="6874" xr:uid="{00000000-0005-0000-0000-0000DA1A0000}"/>
    <cellStyle name="Normal 2 4 10 6 3 2 2 2" xfId="35123" xr:uid="{00000000-0005-0000-0000-000033890000}"/>
    <cellStyle name="Normal 2 4 10 6 3 2 3" xfId="35124" xr:uid="{00000000-0005-0000-0000-000034890000}"/>
    <cellStyle name="Normal 2 4 10 6 3 3" xfId="6875" xr:uid="{00000000-0005-0000-0000-0000DB1A0000}"/>
    <cellStyle name="Normal 2 4 10 6 3 3 2" xfId="35125" xr:uid="{00000000-0005-0000-0000-000035890000}"/>
    <cellStyle name="Normal 2 4 10 6 3 4" xfId="35126" xr:uid="{00000000-0005-0000-0000-000036890000}"/>
    <cellStyle name="Normal 2 4 10 6 4" xfId="6876" xr:uid="{00000000-0005-0000-0000-0000DC1A0000}"/>
    <cellStyle name="Normal 2 4 10 6 4 2" xfId="6877" xr:uid="{00000000-0005-0000-0000-0000DD1A0000}"/>
    <cellStyle name="Normal 2 4 10 6 4 2 2" xfId="6878" xr:uid="{00000000-0005-0000-0000-0000DE1A0000}"/>
    <cellStyle name="Normal 2 4 10 6 4 2 2 2" xfId="35127" xr:uid="{00000000-0005-0000-0000-000037890000}"/>
    <cellStyle name="Normal 2 4 10 6 4 2 3" xfId="35128" xr:uid="{00000000-0005-0000-0000-000038890000}"/>
    <cellStyle name="Normal 2 4 10 6 4 3" xfId="6879" xr:uid="{00000000-0005-0000-0000-0000DF1A0000}"/>
    <cellStyle name="Normal 2 4 10 6 4 3 2" xfId="35129" xr:uid="{00000000-0005-0000-0000-000039890000}"/>
    <cellStyle name="Normal 2 4 10 6 4 4" xfId="35130" xr:uid="{00000000-0005-0000-0000-00003A890000}"/>
    <cellStyle name="Normal 2 4 10 6 5" xfId="6880" xr:uid="{00000000-0005-0000-0000-0000E01A0000}"/>
    <cellStyle name="Normal 2 4 10 6 5 2" xfId="6881" xr:uid="{00000000-0005-0000-0000-0000E11A0000}"/>
    <cellStyle name="Normal 2 4 10 6 5 2 2" xfId="6882" xr:uid="{00000000-0005-0000-0000-0000E21A0000}"/>
    <cellStyle name="Normal 2 4 10 6 5 2 2 2" xfId="35131" xr:uid="{00000000-0005-0000-0000-00003B890000}"/>
    <cellStyle name="Normal 2 4 10 6 5 2 3" xfId="35132" xr:uid="{00000000-0005-0000-0000-00003C890000}"/>
    <cellStyle name="Normal 2 4 10 6 5 3" xfId="6883" xr:uid="{00000000-0005-0000-0000-0000E31A0000}"/>
    <cellStyle name="Normal 2 4 10 6 5 3 2" xfId="35133" xr:uid="{00000000-0005-0000-0000-00003D890000}"/>
    <cellStyle name="Normal 2 4 10 6 5 4" xfId="35134" xr:uid="{00000000-0005-0000-0000-00003E890000}"/>
    <cellStyle name="Normal 2 4 10 6 6" xfId="6884" xr:uid="{00000000-0005-0000-0000-0000E41A0000}"/>
    <cellStyle name="Normal 2 4 10 6 6 2" xfId="6885" xr:uid="{00000000-0005-0000-0000-0000E51A0000}"/>
    <cellStyle name="Normal 2 4 10 6 6 2 2" xfId="6886" xr:uid="{00000000-0005-0000-0000-0000E61A0000}"/>
    <cellStyle name="Normal 2 4 10 6 6 2 2 2" xfId="35135" xr:uid="{00000000-0005-0000-0000-00003F890000}"/>
    <cellStyle name="Normal 2 4 10 6 6 2 3" xfId="35136" xr:uid="{00000000-0005-0000-0000-000040890000}"/>
    <cellStyle name="Normal 2 4 10 6 6 3" xfId="6887" xr:uid="{00000000-0005-0000-0000-0000E71A0000}"/>
    <cellStyle name="Normal 2 4 10 6 6 3 2" xfId="35137" xr:uid="{00000000-0005-0000-0000-000041890000}"/>
    <cellStyle name="Normal 2 4 10 6 6 4" xfId="35138" xr:uid="{00000000-0005-0000-0000-000042890000}"/>
    <cellStyle name="Normal 2 4 10 6 7" xfId="6888" xr:uid="{00000000-0005-0000-0000-0000E81A0000}"/>
    <cellStyle name="Normal 2 4 10 6 7 2" xfId="6889" xr:uid="{00000000-0005-0000-0000-0000E91A0000}"/>
    <cellStyle name="Normal 2 4 10 6 7 2 2" xfId="6890" xr:uid="{00000000-0005-0000-0000-0000EA1A0000}"/>
    <cellStyle name="Normal 2 4 10 6 7 2 2 2" xfId="35139" xr:uid="{00000000-0005-0000-0000-000043890000}"/>
    <cellStyle name="Normal 2 4 10 6 7 2 3" xfId="35140" xr:uid="{00000000-0005-0000-0000-000044890000}"/>
    <cellStyle name="Normal 2 4 10 6 7 3" xfId="6891" xr:uid="{00000000-0005-0000-0000-0000EB1A0000}"/>
    <cellStyle name="Normal 2 4 10 6 7 3 2" xfId="35141" xr:uid="{00000000-0005-0000-0000-000045890000}"/>
    <cellStyle name="Normal 2 4 10 6 7 4" xfId="35142" xr:uid="{00000000-0005-0000-0000-000046890000}"/>
    <cellStyle name="Normal 2 4 10 6 8" xfId="6892" xr:uid="{00000000-0005-0000-0000-0000EC1A0000}"/>
    <cellStyle name="Normal 2 4 10 6 8 2" xfId="6893" xr:uid="{00000000-0005-0000-0000-0000ED1A0000}"/>
    <cellStyle name="Normal 2 4 10 6 8 2 2" xfId="6894" xr:uid="{00000000-0005-0000-0000-0000EE1A0000}"/>
    <cellStyle name="Normal 2 4 10 6 8 2 2 2" xfId="35143" xr:uid="{00000000-0005-0000-0000-000047890000}"/>
    <cellStyle name="Normal 2 4 10 6 8 2 3" xfId="35144" xr:uid="{00000000-0005-0000-0000-000048890000}"/>
    <cellStyle name="Normal 2 4 10 6 8 3" xfId="6895" xr:uid="{00000000-0005-0000-0000-0000EF1A0000}"/>
    <cellStyle name="Normal 2 4 10 6 8 3 2" xfId="35145" xr:uid="{00000000-0005-0000-0000-000049890000}"/>
    <cellStyle name="Normal 2 4 10 6 8 4" xfId="35146" xr:uid="{00000000-0005-0000-0000-00004A890000}"/>
    <cellStyle name="Normal 2 4 10 6 9" xfId="6896" xr:uid="{00000000-0005-0000-0000-0000F01A0000}"/>
    <cellStyle name="Normal 2 4 10 6 9 2" xfId="6897" xr:uid="{00000000-0005-0000-0000-0000F11A0000}"/>
    <cellStyle name="Normal 2 4 10 6 9 2 2" xfId="6898" xr:uid="{00000000-0005-0000-0000-0000F21A0000}"/>
    <cellStyle name="Normal 2 4 10 6 9 2 2 2" xfId="35147" xr:uid="{00000000-0005-0000-0000-00004B890000}"/>
    <cellStyle name="Normal 2 4 10 6 9 2 3" xfId="35148" xr:uid="{00000000-0005-0000-0000-00004C890000}"/>
    <cellStyle name="Normal 2 4 10 6 9 3" xfId="6899" xr:uid="{00000000-0005-0000-0000-0000F31A0000}"/>
    <cellStyle name="Normal 2 4 10 6 9 3 2" xfId="35149" xr:uid="{00000000-0005-0000-0000-00004D890000}"/>
    <cellStyle name="Normal 2 4 10 6 9 4" xfId="35150" xr:uid="{00000000-0005-0000-0000-00004E890000}"/>
    <cellStyle name="Normal 2 4 10 7" xfId="6900" xr:uid="{00000000-0005-0000-0000-0000F41A0000}"/>
    <cellStyle name="Normal 2 4 10 7 10" xfId="6901" xr:uid="{00000000-0005-0000-0000-0000F51A0000}"/>
    <cellStyle name="Normal 2 4 10 7 10 2" xfId="6902" xr:uid="{00000000-0005-0000-0000-0000F61A0000}"/>
    <cellStyle name="Normal 2 4 10 7 10 2 2" xfId="6903" xr:uid="{00000000-0005-0000-0000-0000F71A0000}"/>
    <cellStyle name="Normal 2 4 10 7 10 2 2 2" xfId="35151" xr:uid="{00000000-0005-0000-0000-00004F890000}"/>
    <cellStyle name="Normal 2 4 10 7 10 2 3" xfId="35152" xr:uid="{00000000-0005-0000-0000-000050890000}"/>
    <cellStyle name="Normal 2 4 10 7 10 3" xfId="6904" xr:uid="{00000000-0005-0000-0000-0000F81A0000}"/>
    <cellStyle name="Normal 2 4 10 7 10 3 2" xfId="35153" xr:uid="{00000000-0005-0000-0000-000051890000}"/>
    <cellStyle name="Normal 2 4 10 7 10 4" xfId="35154" xr:uid="{00000000-0005-0000-0000-000052890000}"/>
    <cellStyle name="Normal 2 4 10 7 11" xfId="6905" xr:uid="{00000000-0005-0000-0000-0000F91A0000}"/>
    <cellStyle name="Normal 2 4 10 7 11 2" xfId="6906" xr:uid="{00000000-0005-0000-0000-0000FA1A0000}"/>
    <cellStyle name="Normal 2 4 10 7 11 2 2" xfId="6907" xr:uid="{00000000-0005-0000-0000-0000FB1A0000}"/>
    <cellStyle name="Normal 2 4 10 7 11 2 2 2" xfId="35155" xr:uid="{00000000-0005-0000-0000-000053890000}"/>
    <cellStyle name="Normal 2 4 10 7 11 2 3" xfId="35156" xr:uid="{00000000-0005-0000-0000-000054890000}"/>
    <cellStyle name="Normal 2 4 10 7 11 3" xfId="6908" xr:uid="{00000000-0005-0000-0000-0000FC1A0000}"/>
    <cellStyle name="Normal 2 4 10 7 11 3 2" xfId="35157" xr:uid="{00000000-0005-0000-0000-000055890000}"/>
    <cellStyle name="Normal 2 4 10 7 11 4" xfId="35158" xr:uid="{00000000-0005-0000-0000-000056890000}"/>
    <cellStyle name="Normal 2 4 10 7 12" xfId="6909" xr:uid="{00000000-0005-0000-0000-0000FD1A0000}"/>
    <cellStyle name="Normal 2 4 10 7 12 2" xfId="6910" xr:uid="{00000000-0005-0000-0000-0000FE1A0000}"/>
    <cellStyle name="Normal 2 4 10 7 12 2 2" xfId="35159" xr:uid="{00000000-0005-0000-0000-000057890000}"/>
    <cellStyle name="Normal 2 4 10 7 12 3" xfId="35160" xr:uid="{00000000-0005-0000-0000-000058890000}"/>
    <cellStyle name="Normal 2 4 10 7 13" xfId="6911" xr:uid="{00000000-0005-0000-0000-0000FF1A0000}"/>
    <cellStyle name="Normal 2 4 10 7 13 2" xfId="35161" xr:uid="{00000000-0005-0000-0000-000059890000}"/>
    <cellStyle name="Normal 2 4 10 7 14" xfId="35162" xr:uid="{00000000-0005-0000-0000-00005A890000}"/>
    <cellStyle name="Normal 2 4 10 7 2" xfId="6912" xr:uid="{00000000-0005-0000-0000-0000001B0000}"/>
    <cellStyle name="Normal 2 4 10 7 2 2" xfId="6913" xr:uid="{00000000-0005-0000-0000-0000011B0000}"/>
    <cellStyle name="Normal 2 4 10 7 2 2 2" xfId="6914" xr:uid="{00000000-0005-0000-0000-0000021B0000}"/>
    <cellStyle name="Normal 2 4 10 7 2 2 2 2" xfId="35163" xr:uid="{00000000-0005-0000-0000-00005B890000}"/>
    <cellStyle name="Normal 2 4 10 7 2 2 3" xfId="35164" xr:uid="{00000000-0005-0000-0000-00005C890000}"/>
    <cellStyle name="Normal 2 4 10 7 2 3" xfId="6915" xr:uid="{00000000-0005-0000-0000-0000031B0000}"/>
    <cellStyle name="Normal 2 4 10 7 2 3 2" xfId="35165" xr:uid="{00000000-0005-0000-0000-00005D890000}"/>
    <cellStyle name="Normal 2 4 10 7 2 4" xfId="35166" xr:uid="{00000000-0005-0000-0000-00005E890000}"/>
    <cellStyle name="Normal 2 4 10 7 3" xfId="6916" xr:uid="{00000000-0005-0000-0000-0000041B0000}"/>
    <cellStyle name="Normal 2 4 10 7 3 2" xfId="6917" xr:uid="{00000000-0005-0000-0000-0000051B0000}"/>
    <cellStyle name="Normal 2 4 10 7 3 2 2" xfId="6918" xr:uid="{00000000-0005-0000-0000-0000061B0000}"/>
    <cellStyle name="Normal 2 4 10 7 3 2 2 2" xfId="35167" xr:uid="{00000000-0005-0000-0000-00005F890000}"/>
    <cellStyle name="Normal 2 4 10 7 3 2 3" xfId="35168" xr:uid="{00000000-0005-0000-0000-000060890000}"/>
    <cellStyle name="Normal 2 4 10 7 3 3" xfId="6919" xr:uid="{00000000-0005-0000-0000-0000071B0000}"/>
    <cellStyle name="Normal 2 4 10 7 3 3 2" xfId="35169" xr:uid="{00000000-0005-0000-0000-000061890000}"/>
    <cellStyle name="Normal 2 4 10 7 3 4" xfId="35170" xr:uid="{00000000-0005-0000-0000-000062890000}"/>
    <cellStyle name="Normal 2 4 10 7 4" xfId="6920" xr:uid="{00000000-0005-0000-0000-0000081B0000}"/>
    <cellStyle name="Normal 2 4 10 7 4 2" xfId="6921" xr:uid="{00000000-0005-0000-0000-0000091B0000}"/>
    <cellStyle name="Normal 2 4 10 7 4 2 2" xfId="6922" xr:uid="{00000000-0005-0000-0000-00000A1B0000}"/>
    <cellStyle name="Normal 2 4 10 7 4 2 2 2" xfId="35171" xr:uid="{00000000-0005-0000-0000-000063890000}"/>
    <cellStyle name="Normal 2 4 10 7 4 2 3" xfId="35172" xr:uid="{00000000-0005-0000-0000-000064890000}"/>
    <cellStyle name="Normal 2 4 10 7 4 3" xfId="6923" xr:uid="{00000000-0005-0000-0000-00000B1B0000}"/>
    <cellStyle name="Normal 2 4 10 7 4 3 2" xfId="35173" xr:uid="{00000000-0005-0000-0000-000065890000}"/>
    <cellStyle name="Normal 2 4 10 7 4 4" xfId="35174" xr:uid="{00000000-0005-0000-0000-000066890000}"/>
    <cellStyle name="Normal 2 4 10 7 5" xfId="6924" xr:uid="{00000000-0005-0000-0000-00000C1B0000}"/>
    <cellStyle name="Normal 2 4 10 7 5 2" xfId="6925" xr:uid="{00000000-0005-0000-0000-00000D1B0000}"/>
    <cellStyle name="Normal 2 4 10 7 5 2 2" xfId="6926" xr:uid="{00000000-0005-0000-0000-00000E1B0000}"/>
    <cellStyle name="Normal 2 4 10 7 5 2 2 2" xfId="35175" xr:uid="{00000000-0005-0000-0000-000067890000}"/>
    <cellStyle name="Normal 2 4 10 7 5 2 3" xfId="35176" xr:uid="{00000000-0005-0000-0000-000068890000}"/>
    <cellStyle name="Normal 2 4 10 7 5 3" xfId="6927" xr:uid="{00000000-0005-0000-0000-00000F1B0000}"/>
    <cellStyle name="Normal 2 4 10 7 5 3 2" xfId="35177" xr:uid="{00000000-0005-0000-0000-000069890000}"/>
    <cellStyle name="Normal 2 4 10 7 5 4" xfId="35178" xr:uid="{00000000-0005-0000-0000-00006A890000}"/>
    <cellStyle name="Normal 2 4 10 7 6" xfId="6928" xr:uid="{00000000-0005-0000-0000-0000101B0000}"/>
    <cellStyle name="Normal 2 4 10 7 6 2" xfId="6929" xr:uid="{00000000-0005-0000-0000-0000111B0000}"/>
    <cellStyle name="Normal 2 4 10 7 6 2 2" xfId="6930" xr:uid="{00000000-0005-0000-0000-0000121B0000}"/>
    <cellStyle name="Normal 2 4 10 7 6 2 2 2" xfId="35179" xr:uid="{00000000-0005-0000-0000-00006B890000}"/>
    <cellStyle name="Normal 2 4 10 7 6 2 3" xfId="35180" xr:uid="{00000000-0005-0000-0000-00006C890000}"/>
    <cellStyle name="Normal 2 4 10 7 6 3" xfId="6931" xr:uid="{00000000-0005-0000-0000-0000131B0000}"/>
    <cellStyle name="Normal 2 4 10 7 6 3 2" xfId="35181" xr:uid="{00000000-0005-0000-0000-00006D890000}"/>
    <cellStyle name="Normal 2 4 10 7 6 4" xfId="35182" xr:uid="{00000000-0005-0000-0000-00006E890000}"/>
    <cellStyle name="Normal 2 4 10 7 7" xfId="6932" xr:uid="{00000000-0005-0000-0000-0000141B0000}"/>
    <cellStyle name="Normal 2 4 10 7 7 2" xfId="6933" xr:uid="{00000000-0005-0000-0000-0000151B0000}"/>
    <cellStyle name="Normal 2 4 10 7 7 2 2" xfId="6934" xr:uid="{00000000-0005-0000-0000-0000161B0000}"/>
    <cellStyle name="Normal 2 4 10 7 7 2 2 2" xfId="35183" xr:uid="{00000000-0005-0000-0000-00006F890000}"/>
    <cellStyle name="Normal 2 4 10 7 7 2 3" xfId="35184" xr:uid="{00000000-0005-0000-0000-000070890000}"/>
    <cellStyle name="Normal 2 4 10 7 7 3" xfId="6935" xr:uid="{00000000-0005-0000-0000-0000171B0000}"/>
    <cellStyle name="Normal 2 4 10 7 7 3 2" xfId="35185" xr:uid="{00000000-0005-0000-0000-000071890000}"/>
    <cellStyle name="Normal 2 4 10 7 7 4" xfId="35186" xr:uid="{00000000-0005-0000-0000-000072890000}"/>
    <cellStyle name="Normal 2 4 10 7 8" xfId="6936" xr:uid="{00000000-0005-0000-0000-0000181B0000}"/>
    <cellStyle name="Normal 2 4 10 7 8 2" xfId="6937" xr:uid="{00000000-0005-0000-0000-0000191B0000}"/>
    <cellStyle name="Normal 2 4 10 7 8 2 2" xfId="6938" xr:uid="{00000000-0005-0000-0000-00001A1B0000}"/>
    <cellStyle name="Normal 2 4 10 7 8 2 2 2" xfId="35187" xr:uid="{00000000-0005-0000-0000-000073890000}"/>
    <cellStyle name="Normal 2 4 10 7 8 2 3" xfId="35188" xr:uid="{00000000-0005-0000-0000-000074890000}"/>
    <cellStyle name="Normal 2 4 10 7 8 3" xfId="6939" xr:uid="{00000000-0005-0000-0000-00001B1B0000}"/>
    <cellStyle name="Normal 2 4 10 7 8 3 2" xfId="35189" xr:uid="{00000000-0005-0000-0000-000075890000}"/>
    <cellStyle name="Normal 2 4 10 7 8 4" xfId="35190" xr:uid="{00000000-0005-0000-0000-000076890000}"/>
    <cellStyle name="Normal 2 4 10 7 9" xfId="6940" xr:uid="{00000000-0005-0000-0000-00001C1B0000}"/>
    <cellStyle name="Normal 2 4 10 7 9 2" xfId="6941" xr:uid="{00000000-0005-0000-0000-00001D1B0000}"/>
    <cellStyle name="Normal 2 4 10 7 9 2 2" xfId="6942" xr:uid="{00000000-0005-0000-0000-00001E1B0000}"/>
    <cellStyle name="Normal 2 4 10 7 9 2 2 2" xfId="35191" xr:uid="{00000000-0005-0000-0000-000077890000}"/>
    <cellStyle name="Normal 2 4 10 7 9 2 3" xfId="35192" xr:uid="{00000000-0005-0000-0000-000078890000}"/>
    <cellStyle name="Normal 2 4 10 7 9 3" xfId="6943" xr:uid="{00000000-0005-0000-0000-00001F1B0000}"/>
    <cellStyle name="Normal 2 4 10 7 9 3 2" xfId="35193" xr:uid="{00000000-0005-0000-0000-000079890000}"/>
    <cellStyle name="Normal 2 4 10 7 9 4" xfId="35194" xr:uid="{00000000-0005-0000-0000-00007A890000}"/>
    <cellStyle name="Normal 2 4 10 8" xfId="6944" xr:uid="{00000000-0005-0000-0000-0000201B0000}"/>
    <cellStyle name="Normal 2 4 10 8 10" xfId="6945" xr:uid="{00000000-0005-0000-0000-0000211B0000}"/>
    <cellStyle name="Normal 2 4 10 8 10 2" xfId="6946" xr:uid="{00000000-0005-0000-0000-0000221B0000}"/>
    <cellStyle name="Normal 2 4 10 8 10 2 2" xfId="6947" xr:uid="{00000000-0005-0000-0000-0000231B0000}"/>
    <cellStyle name="Normal 2 4 10 8 10 2 2 2" xfId="35195" xr:uid="{00000000-0005-0000-0000-00007B890000}"/>
    <cellStyle name="Normal 2 4 10 8 10 2 3" xfId="35196" xr:uid="{00000000-0005-0000-0000-00007C890000}"/>
    <cellStyle name="Normal 2 4 10 8 10 3" xfId="6948" xr:uid="{00000000-0005-0000-0000-0000241B0000}"/>
    <cellStyle name="Normal 2 4 10 8 10 3 2" xfId="35197" xr:uid="{00000000-0005-0000-0000-00007D890000}"/>
    <cellStyle name="Normal 2 4 10 8 10 4" xfId="35198" xr:uid="{00000000-0005-0000-0000-00007E890000}"/>
    <cellStyle name="Normal 2 4 10 8 11" xfId="6949" xr:uid="{00000000-0005-0000-0000-0000251B0000}"/>
    <cellStyle name="Normal 2 4 10 8 11 2" xfId="6950" xr:uid="{00000000-0005-0000-0000-0000261B0000}"/>
    <cellStyle name="Normal 2 4 10 8 11 2 2" xfId="6951" xr:uid="{00000000-0005-0000-0000-0000271B0000}"/>
    <cellStyle name="Normal 2 4 10 8 11 2 2 2" xfId="35199" xr:uid="{00000000-0005-0000-0000-00007F890000}"/>
    <cellStyle name="Normal 2 4 10 8 11 2 3" xfId="35200" xr:uid="{00000000-0005-0000-0000-000080890000}"/>
    <cellStyle name="Normal 2 4 10 8 11 3" xfId="6952" xr:uid="{00000000-0005-0000-0000-0000281B0000}"/>
    <cellStyle name="Normal 2 4 10 8 11 3 2" xfId="35201" xr:uid="{00000000-0005-0000-0000-000081890000}"/>
    <cellStyle name="Normal 2 4 10 8 11 4" xfId="35202" xr:uid="{00000000-0005-0000-0000-000082890000}"/>
    <cellStyle name="Normal 2 4 10 8 12" xfId="6953" xr:uid="{00000000-0005-0000-0000-0000291B0000}"/>
    <cellStyle name="Normal 2 4 10 8 12 2" xfId="6954" xr:uid="{00000000-0005-0000-0000-00002A1B0000}"/>
    <cellStyle name="Normal 2 4 10 8 12 2 2" xfId="35203" xr:uid="{00000000-0005-0000-0000-000083890000}"/>
    <cellStyle name="Normal 2 4 10 8 12 3" xfId="35204" xr:uid="{00000000-0005-0000-0000-000084890000}"/>
    <cellStyle name="Normal 2 4 10 8 13" xfId="6955" xr:uid="{00000000-0005-0000-0000-00002B1B0000}"/>
    <cellStyle name="Normal 2 4 10 8 13 2" xfId="35205" xr:uid="{00000000-0005-0000-0000-000085890000}"/>
    <cellStyle name="Normal 2 4 10 8 14" xfId="35206" xr:uid="{00000000-0005-0000-0000-000086890000}"/>
    <cellStyle name="Normal 2 4 10 8 2" xfId="6956" xr:uid="{00000000-0005-0000-0000-00002C1B0000}"/>
    <cellStyle name="Normal 2 4 10 8 2 2" xfId="6957" xr:uid="{00000000-0005-0000-0000-00002D1B0000}"/>
    <cellStyle name="Normal 2 4 10 8 2 2 2" xfId="6958" xr:uid="{00000000-0005-0000-0000-00002E1B0000}"/>
    <cellStyle name="Normal 2 4 10 8 2 2 2 2" xfId="35207" xr:uid="{00000000-0005-0000-0000-000087890000}"/>
    <cellStyle name="Normal 2 4 10 8 2 2 3" xfId="35208" xr:uid="{00000000-0005-0000-0000-000088890000}"/>
    <cellStyle name="Normal 2 4 10 8 2 3" xfId="6959" xr:uid="{00000000-0005-0000-0000-00002F1B0000}"/>
    <cellStyle name="Normal 2 4 10 8 2 3 2" xfId="35209" xr:uid="{00000000-0005-0000-0000-000089890000}"/>
    <cellStyle name="Normal 2 4 10 8 2 4" xfId="35210" xr:uid="{00000000-0005-0000-0000-00008A890000}"/>
    <cellStyle name="Normal 2 4 10 8 3" xfId="6960" xr:uid="{00000000-0005-0000-0000-0000301B0000}"/>
    <cellStyle name="Normal 2 4 10 8 3 2" xfId="6961" xr:uid="{00000000-0005-0000-0000-0000311B0000}"/>
    <cellStyle name="Normal 2 4 10 8 3 2 2" xfId="6962" xr:uid="{00000000-0005-0000-0000-0000321B0000}"/>
    <cellStyle name="Normal 2 4 10 8 3 2 2 2" xfId="35211" xr:uid="{00000000-0005-0000-0000-00008B890000}"/>
    <cellStyle name="Normal 2 4 10 8 3 2 3" xfId="35212" xr:uid="{00000000-0005-0000-0000-00008C890000}"/>
    <cellStyle name="Normal 2 4 10 8 3 3" xfId="6963" xr:uid="{00000000-0005-0000-0000-0000331B0000}"/>
    <cellStyle name="Normal 2 4 10 8 3 3 2" xfId="35213" xr:uid="{00000000-0005-0000-0000-00008D890000}"/>
    <cellStyle name="Normal 2 4 10 8 3 4" xfId="35214" xr:uid="{00000000-0005-0000-0000-00008E890000}"/>
    <cellStyle name="Normal 2 4 10 8 4" xfId="6964" xr:uid="{00000000-0005-0000-0000-0000341B0000}"/>
    <cellStyle name="Normal 2 4 10 8 4 2" xfId="6965" xr:uid="{00000000-0005-0000-0000-0000351B0000}"/>
    <cellStyle name="Normal 2 4 10 8 4 2 2" xfId="6966" xr:uid="{00000000-0005-0000-0000-0000361B0000}"/>
    <cellStyle name="Normal 2 4 10 8 4 2 2 2" xfId="35215" xr:uid="{00000000-0005-0000-0000-00008F890000}"/>
    <cellStyle name="Normal 2 4 10 8 4 2 3" xfId="35216" xr:uid="{00000000-0005-0000-0000-000090890000}"/>
    <cellStyle name="Normal 2 4 10 8 4 3" xfId="6967" xr:uid="{00000000-0005-0000-0000-0000371B0000}"/>
    <cellStyle name="Normal 2 4 10 8 4 3 2" xfId="35217" xr:uid="{00000000-0005-0000-0000-000091890000}"/>
    <cellStyle name="Normal 2 4 10 8 4 4" xfId="35218" xr:uid="{00000000-0005-0000-0000-000092890000}"/>
    <cellStyle name="Normal 2 4 10 8 5" xfId="6968" xr:uid="{00000000-0005-0000-0000-0000381B0000}"/>
    <cellStyle name="Normal 2 4 10 8 5 2" xfId="6969" xr:uid="{00000000-0005-0000-0000-0000391B0000}"/>
    <cellStyle name="Normal 2 4 10 8 5 2 2" xfId="6970" xr:uid="{00000000-0005-0000-0000-00003A1B0000}"/>
    <cellStyle name="Normal 2 4 10 8 5 2 2 2" xfId="35219" xr:uid="{00000000-0005-0000-0000-000093890000}"/>
    <cellStyle name="Normal 2 4 10 8 5 2 3" xfId="35220" xr:uid="{00000000-0005-0000-0000-000094890000}"/>
    <cellStyle name="Normal 2 4 10 8 5 3" xfId="6971" xr:uid="{00000000-0005-0000-0000-00003B1B0000}"/>
    <cellStyle name="Normal 2 4 10 8 5 3 2" xfId="35221" xr:uid="{00000000-0005-0000-0000-000095890000}"/>
    <cellStyle name="Normal 2 4 10 8 5 4" xfId="35222" xr:uid="{00000000-0005-0000-0000-000096890000}"/>
    <cellStyle name="Normal 2 4 10 8 6" xfId="6972" xr:uid="{00000000-0005-0000-0000-00003C1B0000}"/>
    <cellStyle name="Normal 2 4 10 8 6 2" xfId="6973" xr:uid="{00000000-0005-0000-0000-00003D1B0000}"/>
    <cellStyle name="Normal 2 4 10 8 6 2 2" xfId="6974" xr:uid="{00000000-0005-0000-0000-00003E1B0000}"/>
    <cellStyle name="Normal 2 4 10 8 6 2 2 2" xfId="35223" xr:uid="{00000000-0005-0000-0000-000097890000}"/>
    <cellStyle name="Normal 2 4 10 8 6 2 3" xfId="35224" xr:uid="{00000000-0005-0000-0000-000098890000}"/>
    <cellStyle name="Normal 2 4 10 8 6 3" xfId="6975" xr:uid="{00000000-0005-0000-0000-00003F1B0000}"/>
    <cellStyle name="Normal 2 4 10 8 6 3 2" xfId="35225" xr:uid="{00000000-0005-0000-0000-000099890000}"/>
    <cellStyle name="Normal 2 4 10 8 6 4" xfId="35226" xr:uid="{00000000-0005-0000-0000-00009A890000}"/>
    <cellStyle name="Normal 2 4 10 8 7" xfId="6976" xr:uid="{00000000-0005-0000-0000-0000401B0000}"/>
    <cellStyle name="Normal 2 4 10 8 7 2" xfId="6977" xr:uid="{00000000-0005-0000-0000-0000411B0000}"/>
    <cellStyle name="Normal 2 4 10 8 7 2 2" xfId="6978" xr:uid="{00000000-0005-0000-0000-0000421B0000}"/>
    <cellStyle name="Normal 2 4 10 8 7 2 2 2" xfId="35227" xr:uid="{00000000-0005-0000-0000-00009B890000}"/>
    <cellStyle name="Normal 2 4 10 8 7 2 3" xfId="35228" xr:uid="{00000000-0005-0000-0000-00009C890000}"/>
    <cellStyle name="Normal 2 4 10 8 7 3" xfId="6979" xr:uid="{00000000-0005-0000-0000-0000431B0000}"/>
    <cellStyle name="Normal 2 4 10 8 7 3 2" xfId="35229" xr:uid="{00000000-0005-0000-0000-00009D890000}"/>
    <cellStyle name="Normal 2 4 10 8 7 4" xfId="35230" xr:uid="{00000000-0005-0000-0000-00009E890000}"/>
    <cellStyle name="Normal 2 4 10 8 8" xfId="6980" xr:uid="{00000000-0005-0000-0000-0000441B0000}"/>
    <cellStyle name="Normal 2 4 10 8 8 2" xfId="6981" xr:uid="{00000000-0005-0000-0000-0000451B0000}"/>
    <cellStyle name="Normal 2 4 10 8 8 2 2" xfId="6982" xr:uid="{00000000-0005-0000-0000-0000461B0000}"/>
    <cellStyle name="Normal 2 4 10 8 8 2 2 2" xfId="35231" xr:uid="{00000000-0005-0000-0000-00009F890000}"/>
    <cellStyle name="Normal 2 4 10 8 8 2 3" xfId="35232" xr:uid="{00000000-0005-0000-0000-0000A0890000}"/>
    <cellStyle name="Normal 2 4 10 8 8 3" xfId="6983" xr:uid="{00000000-0005-0000-0000-0000471B0000}"/>
    <cellStyle name="Normal 2 4 10 8 8 3 2" xfId="35233" xr:uid="{00000000-0005-0000-0000-0000A1890000}"/>
    <cellStyle name="Normal 2 4 10 8 8 4" xfId="35234" xr:uid="{00000000-0005-0000-0000-0000A2890000}"/>
    <cellStyle name="Normal 2 4 10 8 9" xfId="6984" xr:uid="{00000000-0005-0000-0000-0000481B0000}"/>
    <cellStyle name="Normal 2 4 10 8 9 2" xfId="6985" xr:uid="{00000000-0005-0000-0000-0000491B0000}"/>
    <cellStyle name="Normal 2 4 10 8 9 2 2" xfId="6986" xr:uid="{00000000-0005-0000-0000-00004A1B0000}"/>
    <cellStyle name="Normal 2 4 10 8 9 2 2 2" xfId="35235" xr:uid="{00000000-0005-0000-0000-0000A3890000}"/>
    <cellStyle name="Normal 2 4 10 8 9 2 3" xfId="35236" xr:uid="{00000000-0005-0000-0000-0000A4890000}"/>
    <cellStyle name="Normal 2 4 10 8 9 3" xfId="6987" xr:uid="{00000000-0005-0000-0000-00004B1B0000}"/>
    <cellStyle name="Normal 2 4 10 8 9 3 2" xfId="35237" xr:uid="{00000000-0005-0000-0000-0000A5890000}"/>
    <cellStyle name="Normal 2 4 10 8 9 4" xfId="35238" xr:uid="{00000000-0005-0000-0000-0000A6890000}"/>
    <cellStyle name="Normal 2 4 10 9" xfId="6988" xr:uid="{00000000-0005-0000-0000-00004C1B0000}"/>
    <cellStyle name="Normal 2 4 10 9 2" xfId="6989" xr:uid="{00000000-0005-0000-0000-00004D1B0000}"/>
    <cellStyle name="Normal 2 4 10 9 2 2" xfId="6990" xr:uid="{00000000-0005-0000-0000-00004E1B0000}"/>
    <cellStyle name="Normal 2 4 10 9 2 2 2" xfId="35239" xr:uid="{00000000-0005-0000-0000-0000A7890000}"/>
    <cellStyle name="Normal 2 4 10 9 2 3" xfId="35240" xr:uid="{00000000-0005-0000-0000-0000A8890000}"/>
    <cellStyle name="Normal 2 4 10 9 3" xfId="6991" xr:uid="{00000000-0005-0000-0000-00004F1B0000}"/>
    <cellStyle name="Normal 2 4 10 9 3 2" xfId="35241" xr:uid="{00000000-0005-0000-0000-0000A9890000}"/>
    <cellStyle name="Normal 2 4 10 9 4" xfId="35242" xr:uid="{00000000-0005-0000-0000-0000AA890000}"/>
    <cellStyle name="Normal 2 4 11" xfId="6992" xr:uid="{00000000-0005-0000-0000-0000501B0000}"/>
    <cellStyle name="Normal 2 4 11 10" xfId="6993" xr:uid="{00000000-0005-0000-0000-0000511B0000}"/>
    <cellStyle name="Normal 2 4 11 10 2" xfId="6994" xr:uid="{00000000-0005-0000-0000-0000521B0000}"/>
    <cellStyle name="Normal 2 4 11 10 2 2" xfId="6995" xr:uid="{00000000-0005-0000-0000-0000531B0000}"/>
    <cellStyle name="Normal 2 4 11 10 2 2 2" xfId="35243" xr:uid="{00000000-0005-0000-0000-0000AB890000}"/>
    <cellStyle name="Normal 2 4 11 10 2 3" xfId="35244" xr:uid="{00000000-0005-0000-0000-0000AC890000}"/>
    <cellStyle name="Normal 2 4 11 10 3" xfId="6996" xr:uid="{00000000-0005-0000-0000-0000541B0000}"/>
    <cellStyle name="Normal 2 4 11 10 3 2" xfId="35245" xr:uid="{00000000-0005-0000-0000-0000AD890000}"/>
    <cellStyle name="Normal 2 4 11 10 4" xfId="35246" xr:uid="{00000000-0005-0000-0000-0000AE890000}"/>
    <cellStyle name="Normal 2 4 11 11" xfId="6997" xr:uid="{00000000-0005-0000-0000-0000551B0000}"/>
    <cellStyle name="Normal 2 4 11 11 2" xfId="6998" xr:uid="{00000000-0005-0000-0000-0000561B0000}"/>
    <cellStyle name="Normal 2 4 11 11 2 2" xfId="6999" xr:uid="{00000000-0005-0000-0000-0000571B0000}"/>
    <cellStyle name="Normal 2 4 11 11 2 2 2" xfId="35247" xr:uid="{00000000-0005-0000-0000-0000AF890000}"/>
    <cellStyle name="Normal 2 4 11 11 2 3" xfId="35248" xr:uid="{00000000-0005-0000-0000-0000B0890000}"/>
    <cellStyle name="Normal 2 4 11 11 3" xfId="7000" xr:uid="{00000000-0005-0000-0000-0000581B0000}"/>
    <cellStyle name="Normal 2 4 11 11 3 2" xfId="35249" xr:uid="{00000000-0005-0000-0000-0000B1890000}"/>
    <cellStyle name="Normal 2 4 11 11 4" xfId="35250" xr:uid="{00000000-0005-0000-0000-0000B2890000}"/>
    <cellStyle name="Normal 2 4 11 12" xfId="7001" xr:uid="{00000000-0005-0000-0000-0000591B0000}"/>
    <cellStyle name="Normal 2 4 11 12 2" xfId="7002" xr:uid="{00000000-0005-0000-0000-00005A1B0000}"/>
    <cellStyle name="Normal 2 4 11 12 2 2" xfId="7003" xr:uid="{00000000-0005-0000-0000-00005B1B0000}"/>
    <cellStyle name="Normal 2 4 11 12 2 2 2" xfId="35251" xr:uid="{00000000-0005-0000-0000-0000B3890000}"/>
    <cellStyle name="Normal 2 4 11 12 2 3" xfId="35252" xr:uid="{00000000-0005-0000-0000-0000B4890000}"/>
    <cellStyle name="Normal 2 4 11 12 3" xfId="7004" xr:uid="{00000000-0005-0000-0000-00005C1B0000}"/>
    <cellStyle name="Normal 2 4 11 12 3 2" xfId="35253" xr:uid="{00000000-0005-0000-0000-0000B5890000}"/>
    <cellStyle name="Normal 2 4 11 12 4" xfId="35254" xr:uid="{00000000-0005-0000-0000-0000B6890000}"/>
    <cellStyle name="Normal 2 4 11 13" xfId="7005" xr:uid="{00000000-0005-0000-0000-00005D1B0000}"/>
    <cellStyle name="Normal 2 4 11 13 2" xfId="7006" xr:uid="{00000000-0005-0000-0000-00005E1B0000}"/>
    <cellStyle name="Normal 2 4 11 13 2 2" xfId="7007" xr:uid="{00000000-0005-0000-0000-00005F1B0000}"/>
    <cellStyle name="Normal 2 4 11 13 2 2 2" xfId="35255" xr:uid="{00000000-0005-0000-0000-0000B7890000}"/>
    <cellStyle name="Normal 2 4 11 13 2 3" xfId="35256" xr:uid="{00000000-0005-0000-0000-0000B8890000}"/>
    <cellStyle name="Normal 2 4 11 13 3" xfId="7008" xr:uid="{00000000-0005-0000-0000-0000601B0000}"/>
    <cellStyle name="Normal 2 4 11 13 3 2" xfId="35257" xr:uid="{00000000-0005-0000-0000-0000B9890000}"/>
    <cellStyle name="Normal 2 4 11 13 4" xfId="35258" xr:uid="{00000000-0005-0000-0000-0000BA890000}"/>
    <cellStyle name="Normal 2 4 11 14" xfId="7009" xr:uid="{00000000-0005-0000-0000-0000611B0000}"/>
    <cellStyle name="Normal 2 4 11 14 2" xfId="7010" xr:uid="{00000000-0005-0000-0000-0000621B0000}"/>
    <cellStyle name="Normal 2 4 11 14 2 2" xfId="7011" xr:uid="{00000000-0005-0000-0000-0000631B0000}"/>
    <cellStyle name="Normal 2 4 11 14 2 2 2" xfId="35259" xr:uid="{00000000-0005-0000-0000-0000BB890000}"/>
    <cellStyle name="Normal 2 4 11 14 2 3" xfId="35260" xr:uid="{00000000-0005-0000-0000-0000BC890000}"/>
    <cellStyle name="Normal 2 4 11 14 3" xfId="7012" xr:uid="{00000000-0005-0000-0000-0000641B0000}"/>
    <cellStyle name="Normal 2 4 11 14 3 2" xfId="35261" xr:uid="{00000000-0005-0000-0000-0000BD890000}"/>
    <cellStyle name="Normal 2 4 11 14 4" xfId="35262" xr:uid="{00000000-0005-0000-0000-0000BE890000}"/>
    <cellStyle name="Normal 2 4 11 15" xfId="7013" xr:uid="{00000000-0005-0000-0000-0000651B0000}"/>
    <cellStyle name="Normal 2 4 11 15 2" xfId="7014" xr:uid="{00000000-0005-0000-0000-0000661B0000}"/>
    <cellStyle name="Normal 2 4 11 15 2 2" xfId="7015" xr:uid="{00000000-0005-0000-0000-0000671B0000}"/>
    <cellStyle name="Normal 2 4 11 15 2 2 2" xfId="35263" xr:uid="{00000000-0005-0000-0000-0000BF890000}"/>
    <cellStyle name="Normal 2 4 11 15 2 3" xfId="35264" xr:uid="{00000000-0005-0000-0000-0000C0890000}"/>
    <cellStyle name="Normal 2 4 11 15 3" xfId="7016" xr:uid="{00000000-0005-0000-0000-0000681B0000}"/>
    <cellStyle name="Normal 2 4 11 15 3 2" xfId="35265" xr:uid="{00000000-0005-0000-0000-0000C1890000}"/>
    <cellStyle name="Normal 2 4 11 15 4" xfId="35266" xr:uid="{00000000-0005-0000-0000-0000C2890000}"/>
    <cellStyle name="Normal 2 4 11 16" xfId="7017" xr:uid="{00000000-0005-0000-0000-0000691B0000}"/>
    <cellStyle name="Normal 2 4 11 16 2" xfId="7018" xr:uid="{00000000-0005-0000-0000-00006A1B0000}"/>
    <cellStyle name="Normal 2 4 11 16 2 2" xfId="7019" xr:uid="{00000000-0005-0000-0000-00006B1B0000}"/>
    <cellStyle name="Normal 2 4 11 16 2 2 2" xfId="35267" xr:uid="{00000000-0005-0000-0000-0000C3890000}"/>
    <cellStyle name="Normal 2 4 11 16 2 3" xfId="35268" xr:uid="{00000000-0005-0000-0000-0000C4890000}"/>
    <cellStyle name="Normal 2 4 11 16 3" xfId="7020" xr:uid="{00000000-0005-0000-0000-00006C1B0000}"/>
    <cellStyle name="Normal 2 4 11 16 3 2" xfId="35269" xr:uid="{00000000-0005-0000-0000-0000C5890000}"/>
    <cellStyle name="Normal 2 4 11 16 4" xfId="35270" xr:uid="{00000000-0005-0000-0000-0000C6890000}"/>
    <cellStyle name="Normal 2 4 11 17" xfId="7021" xr:uid="{00000000-0005-0000-0000-00006D1B0000}"/>
    <cellStyle name="Normal 2 4 11 17 2" xfId="7022" xr:uid="{00000000-0005-0000-0000-00006E1B0000}"/>
    <cellStyle name="Normal 2 4 11 17 2 2" xfId="7023" xr:uid="{00000000-0005-0000-0000-00006F1B0000}"/>
    <cellStyle name="Normal 2 4 11 17 2 2 2" xfId="35271" xr:uid="{00000000-0005-0000-0000-0000C7890000}"/>
    <cellStyle name="Normal 2 4 11 17 2 3" xfId="35272" xr:uid="{00000000-0005-0000-0000-0000C8890000}"/>
    <cellStyle name="Normal 2 4 11 17 3" xfId="7024" xr:uid="{00000000-0005-0000-0000-0000701B0000}"/>
    <cellStyle name="Normal 2 4 11 17 3 2" xfId="35273" xr:uid="{00000000-0005-0000-0000-0000C9890000}"/>
    <cellStyle name="Normal 2 4 11 17 4" xfId="35274" xr:uid="{00000000-0005-0000-0000-0000CA890000}"/>
    <cellStyle name="Normal 2 4 11 18" xfId="7025" xr:uid="{00000000-0005-0000-0000-0000711B0000}"/>
    <cellStyle name="Normal 2 4 11 18 2" xfId="7026" xr:uid="{00000000-0005-0000-0000-0000721B0000}"/>
    <cellStyle name="Normal 2 4 11 18 2 2" xfId="7027" xr:uid="{00000000-0005-0000-0000-0000731B0000}"/>
    <cellStyle name="Normal 2 4 11 18 2 2 2" xfId="35275" xr:uid="{00000000-0005-0000-0000-0000CB890000}"/>
    <cellStyle name="Normal 2 4 11 18 2 3" xfId="35276" xr:uid="{00000000-0005-0000-0000-0000CC890000}"/>
    <cellStyle name="Normal 2 4 11 18 3" xfId="7028" xr:uid="{00000000-0005-0000-0000-0000741B0000}"/>
    <cellStyle name="Normal 2 4 11 18 3 2" xfId="35277" xr:uid="{00000000-0005-0000-0000-0000CD890000}"/>
    <cellStyle name="Normal 2 4 11 18 4" xfId="35278" xr:uid="{00000000-0005-0000-0000-0000CE890000}"/>
    <cellStyle name="Normal 2 4 11 19" xfId="7029" xr:uid="{00000000-0005-0000-0000-0000751B0000}"/>
    <cellStyle name="Normal 2 4 11 2" xfId="7030" xr:uid="{00000000-0005-0000-0000-0000761B0000}"/>
    <cellStyle name="Normal 2 4 11 2 10" xfId="7031" xr:uid="{00000000-0005-0000-0000-0000771B0000}"/>
    <cellStyle name="Normal 2 4 11 2 10 2" xfId="7032" xr:uid="{00000000-0005-0000-0000-0000781B0000}"/>
    <cellStyle name="Normal 2 4 11 2 10 2 2" xfId="7033" xr:uid="{00000000-0005-0000-0000-0000791B0000}"/>
    <cellStyle name="Normal 2 4 11 2 10 2 2 2" xfId="35279" xr:uid="{00000000-0005-0000-0000-0000CF890000}"/>
    <cellStyle name="Normal 2 4 11 2 10 2 3" xfId="35280" xr:uid="{00000000-0005-0000-0000-0000D0890000}"/>
    <cellStyle name="Normal 2 4 11 2 10 3" xfId="7034" xr:uid="{00000000-0005-0000-0000-00007A1B0000}"/>
    <cellStyle name="Normal 2 4 11 2 10 3 2" xfId="35281" xr:uid="{00000000-0005-0000-0000-0000D1890000}"/>
    <cellStyle name="Normal 2 4 11 2 10 4" xfId="35282" xr:uid="{00000000-0005-0000-0000-0000D2890000}"/>
    <cellStyle name="Normal 2 4 11 2 11" xfId="7035" xr:uid="{00000000-0005-0000-0000-00007B1B0000}"/>
    <cellStyle name="Normal 2 4 11 2 11 2" xfId="7036" xr:uid="{00000000-0005-0000-0000-00007C1B0000}"/>
    <cellStyle name="Normal 2 4 11 2 11 2 2" xfId="7037" xr:uid="{00000000-0005-0000-0000-00007D1B0000}"/>
    <cellStyle name="Normal 2 4 11 2 11 2 2 2" xfId="35283" xr:uid="{00000000-0005-0000-0000-0000D3890000}"/>
    <cellStyle name="Normal 2 4 11 2 11 2 3" xfId="35284" xr:uid="{00000000-0005-0000-0000-0000D4890000}"/>
    <cellStyle name="Normal 2 4 11 2 11 3" xfId="7038" xr:uid="{00000000-0005-0000-0000-00007E1B0000}"/>
    <cellStyle name="Normal 2 4 11 2 11 3 2" xfId="35285" xr:uid="{00000000-0005-0000-0000-0000D5890000}"/>
    <cellStyle name="Normal 2 4 11 2 11 4" xfId="35286" xr:uid="{00000000-0005-0000-0000-0000D6890000}"/>
    <cellStyle name="Normal 2 4 11 2 12" xfId="7039" xr:uid="{00000000-0005-0000-0000-00007F1B0000}"/>
    <cellStyle name="Normal 2 4 11 2 13" xfId="7040" xr:uid="{00000000-0005-0000-0000-0000801B0000}"/>
    <cellStyle name="Normal 2 4 11 2 2" xfId="7041" xr:uid="{00000000-0005-0000-0000-0000811B0000}"/>
    <cellStyle name="Normal 2 4 11 2 2 2" xfId="7042" xr:uid="{00000000-0005-0000-0000-0000821B0000}"/>
    <cellStyle name="Normal 2 4 11 2 2 2 2" xfId="7043" xr:uid="{00000000-0005-0000-0000-0000831B0000}"/>
    <cellStyle name="Normal 2 4 11 2 2 2 2 2" xfId="35287" xr:uid="{00000000-0005-0000-0000-0000D7890000}"/>
    <cellStyle name="Normal 2 4 11 2 2 2 3" xfId="35288" xr:uid="{00000000-0005-0000-0000-0000D8890000}"/>
    <cellStyle name="Normal 2 4 11 2 2 3" xfId="7044" xr:uid="{00000000-0005-0000-0000-0000841B0000}"/>
    <cellStyle name="Normal 2 4 11 2 2 3 2" xfId="35289" xr:uid="{00000000-0005-0000-0000-0000D9890000}"/>
    <cellStyle name="Normal 2 4 11 2 2 4" xfId="35290" xr:uid="{00000000-0005-0000-0000-0000DA890000}"/>
    <cellStyle name="Normal 2 4 11 2 3" xfId="7045" xr:uid="{00000000-0005-0000-0000-0000851B0000}"/>
    <cellStyle name="Normal 2 4 11 2 3 2" xfId="7046" xr:uid="{00000000-0005-0000-0000-0000861B0000}"/>
    <cellStyle name="Normal 2 4 11 2 3 2 2" xfId="7047" xr:uid="{00000000-0005-0000-0000-0000871B0000}"/>
    <cellStyle name="Normal 2 4 11 2 3 2 2 2" xfId="35291" xr:uid="{00000000-0005-0000-0000-0000DB890000}"/>
    <cellStyle name="Normal 2 4 11 2 3 2 3" xfId="35292" xr:uid="{00000000-0005-0000-0000-0000DC890000}"/>
    <cellStyle name="Normal 2 4 11 2 3 3" xfId="7048" xr:uid="{00000000-0005-0000-0000-0000881B0000}"/>
    <cellStyle name="Normal 2 4 11 2 3 3 2" xfId="35293" xr:uid="{00000000-0005-0000-0000-0000DD890000}"/>
    <cellStyle name="Normal 2 4 11 2 3 4" xfId="35294" xr:uid="{00000000-0005-0000-0000-0000DE890000}"/>
    <cellStyle name="Normal 2 4 11 2 4" xfId="7049" xr:uid="{00000000-0005-0000-0000-0000891B0000}"/>
    <cellStyle name="Normal 2 4 11 2 4 2" xfId="7050" xr:uid="{00000000-0005-0000-0000-00008A1B0000}"/>
    <cellStyle name="Normal 2 4 11 2 4 2 2" xfId="7051" xr:uid="{00000000-0005-0000-0000-00008B1B0000}"/>
    <cellStyle name="Normal 2 4 11 2 4 2 2 2" xfId="35295" xr:uid="{00000000-0005-0000-0000-0000DF890000}"/>
    <cellStyle name="Normal 2 4 11 2 4 2 3" xfId="35296" xr:uid="{00000000-0005-0000-0000-0000E0890000}"/>
    <cellStyle name="Normal 2 4 11 2 4 3" xfId="7052" xr:uid="{00000000-0005-0000-0000-00008C1B0000}"/>
    <cellStyle name="Normal 2 4 11 2 4 3 2" xfId="35297" xr:uid="{00000000-0005-0000-0000-0000E1890000}"/>
    <cellStyle name="Normal 2 4 11 2 4 4" xfId="35298" xr:uid="{00000000-0005-0000-0000-0000E2890000}"/>
    <cellStyle name="Normal 2 4 11 2 5" xfId="7053" xr:uid="{00000000-0005-0000-0000-00008D1B0000}"/>
    <cellStyle name="Normal 2 4 11 2 5 2" xfId="7054" xr:uid="{00000000-0005-0000-0000-00008E1B0000}"/>
    <cellStyle name="Normal 2 4 11 2 5 2 2" xfId="7055" xr:uid="{00000000-0005-0000-0000-00008F1B0000}"/>
    <cellStyle name="Normal 2 4 11 2 5 2 2 2" xfId="35299" xr:uid="{00000000-0005-0000-0000-0000E3890000}"/>
    <cellStyle name="Normal 2 4 11 2 5 2 3" xfId="35300" xr:uid="{00000000-0005-0000-0000-0000E4890000}"/>
    <cellStyle name="Normal 2 4 11 2 5 3" xfId="7056" xr:uid="{00000000-0005-0000-0000-0000901B0000}"/>
    <cellStyle name="Normal 2 4 11 2 5 3 2" xfId="35301" xr:uid="{00000000-0005-0000-0000-0000E5890000}"/>
    <cellStyle name="Normal 2 4 11 2 5 4" xfId="35302" xr:uid="{00000000-0005-0000-0000-0000E6890000}"/>
    <cellStyle name="Normal 2 4 11 2 6" xfId="7057" xr:uid="{00000000-0005-0000-0000-0000911B0000}"/>
    <cellStyle name="Normal 2 4 11 2 6 2" xfId="7058" xr:uid="{00000000-0005-0000-0000-0000921B0000}"/>
    <cellStyle name="Normal 2 4 11 2 6 2 2" xfId="7059" xr:uid="{00000000-0005-0000-0000-0000931B0000}"/>
    <cellStyle name="Normal 2 4 11 2 6 2 2 2" xfId="35303" xr:uid="{00000000-0005-0000-0000-0000E7890000}"/>
    <cellStyle name="Normal 2 4 11 2 6 2 3" xfId="35304" xr:uid="{00000000-0005-0000-0000-0000E8890000}"/>
    <cellStyle name="Normal 2 4 11 2 6 3" xfId="7060" xr:uid="{00000000-0005-0000-0000-0000941B0000}"/>
    <cellStyle name="Normal 2 4 11 2 6 3 2" xfId="35305" xr:uid="{00000000-0005-0000-0000-0000E9890000}"/>
    <cellStyle name="Normal 2 4 11 2 6 4" xfId="35306" xr:uid="{00000000-0005-0000-0000-0000EA890000}"/>
    <cellStyle name="Normal 2 4 11 2 7" xfId="7061" xr:uid="{00000000-0005-0000-0000-0000951B0000}"/>
    <cellStyle name="Normal 2 4 11 2 7 2" xfId="7062" xr:uid="{00000000-0005-0000-0000-0000961B0000}"/>
    <cellStyle name="Normal 2 4 11 2 7 2 2" xfId="7063" xr:uid="{00000000-0005-0000-0000-0000971B0000}"/>
    <cellStyle name="Normal 2 4 11 2 7 2 2 2" xfId="35307" xr:uid="{00000000-0005-0000-0000-0000EB890000}"/>
    <cellStyle name="Normal 2 4 11 2 7 2 3" xfId="35308" xr:uid="{00000000-0005-0000-0000-0000EC890000}"/>
    <cellStyle name="Normal 2 4 11 2 7 3" xfId="7064" xr:uid="{00000000-0005-0000-0000-0000981B0000}"/>
    <cellStyle name="Normal 2 4 11 2 7 3 2" xfId="35309" xr:uid="{00000000-0005-0000-0000-0000ED890000}"/>
    <cellStyle name="Normal 2 4 11 2 7 4" xfId="35310" xr:uid="{00000000-0005-0000-0000-0000EE890000}"/>
    <cellStyle name="Normal 2 4 11 2 8" xfId="7065" xr:uid="{00000000-0005-0000-0000-0000991B0000}"/>
    <cellStyle name="Normal 2 4 11 2 8 2" xfId="7066" xr:uid="{00000000-0005-0000-0000-00009A1B0000}"/>
    <cellStyle name="Normal 2 4 11 2 8 2 2" xfId="7067" xr:uid="{00000000-0005-0000-0000-00009B1B0000}"/>
    <cellStyle name="Normal 2 4 11 2 8 2 2 2" xfId="35311" xr:uid="{00000000-0005-0000-0000-0000EF890000}"/>
    <cellStyle name="Normal 2 4 11 2 8 2 3" xfId="35312" xr:uid="{00000000-0005-0000-0000-0000F0890000}"/>
    <cellStyle name="Normal 2 4 11 2 8 3" xfId="7068" xr:uid="{00000000-0005-0000-0000-00009C1B0000}"/>
    <cellStyle name="Normal 2 4 11 2 8 3 2" xfId="35313" xr:uid="{00000000-0005-0000-0000-0000F1890000}"/>
    <cellStyle name="Normal 2 4 11 2 8 4" xfId="35314" xr:uid="{00000000-0005-0000-0000-0000F2890000}"/>
    <cellStyle name="Normal 2 4 11 2 9" xfId="7069" xr:uid="{00000000-0005-0000-0000-00009D1B0000}"/>
    <cellStyle name="Normal 2 4 11 2 9 2" xfId="7070" xr:uid="{00000000-0005-0000-0000-00009E1B0000}"/>
    <cellStyle name="Normal 2 4 11 2 9 2 2" xfId="7071" xr:uid="{00000000-0005-0000-0000-00009F1B0000}"/>
    <cellStyle name="Normal 2 4 11 2 9 2 2 2" xfId="35315" xr:uid="{00000000-0005-0000-0000-0000F3890000}"/>
    <cellStyle name="Normal 2 4 11 2 9 2 3" xfId="35316" xr:uid="{00000000-0005-0000-0000-0000F4890000}"/>
    <cellStyle name="Normal 2 4 11 2 9 3" xfId="7072" xr:uid="{00000000-0005-0000-0000-0000A01B0000}"/>
    <cellStyle name="Normal 2 4 11 2 9 3 2" xfId="35317" xr:uid="{00000000-0005-0000-0000-0000F5890000}"/>
    <cellStyle name="Normal 2 4 11 2 9 4" xfId="35318" xr:uid="{00000000-0005-0000-0000-0000F6890000}"/>
    <cellStyle name="Normal 2 4 11 20" xfId="7073" xr:uid="{00000000-0005-0000-0000-0000A11B0000}"/>
    <cellStyle name="Normal 2 4 11 3" xfId="7074" xr:uid="{00000000-0005-0000-0000-0000A21B0000}"/>
    <cellStyle name="Normal 2 4 11 3 10" xfId="7075" xr:uid="{00000000-0005-0000-0000-0000A31B0000}"/>
    <cellStyle name="Normal 2 4 11 3 10 2" xfId="7076" xr:uid="{00000000-0005-0000-0000-0000A41B0000}"/>
    <cellStyle name="Normal 2 4 11 3 10 2 2" xfId="7077" xr:uid="{00000000-0005-0000-0000-0000A51B0000}"/>
    <cellStyle name="Normal 2 4 11 3 10 2 2 2" xfId="35319" xr:uid="{00000000-0005-0000-0000-0000F7890000}"/>
    <cellStyle name="Normal 2 4 11 3 10 2 3" xfId="35320" xr:uid="{00000000-0005-0000-0000-0000F8890000}"/>
    <cellStyle name="Normal 2 4 11 3 10 3" xfId="7078" xr:uid="{00000000-0005-0000-0000-0000A61B0000}"/>
    <cellStyle name="Normal 2 4 11 3 10 3 2" xfId="35321" xr:uid="{00000000-0005-0000-0000-0000F9890000}"/>
    <cellStyle name="Normal 2 4 11 3 10 4" xfId="35322" xr:uid="{00000000-0005-0000-0000-0000FA890000}"/>
    <cellStyle name="Normal 2 4 11 3 11" xfId="7079" xr:uid="{00000000-0005-0000-0000-0000A71B0000}"/>
    <cellStyle name="Normal 2 4 11 3 11 2" xfId="7080" xr:uid="{00000000-0005-0000-0000-0000A81B0000}"/>
    <cellStyle name="Normal 2 4 11 3 11 2 2" xfId="7081" xr:uid="{00000000-0005-0000-0000-0000A91B0000}"/>
    <cellStyle name="Normal 2 4 11 3 11 2 2 2" xfId="35323" xr:uid="{00000000-0005-0000-0000-0000FB890000}"/>
    <cellStyle name="Normal 2 4 11 3 11 2 3" xfId="35324" xr:uid="{00000000-0005-0000-0000-0000FC890000}"/>
    <cellStyle name="Normal 2 4 11 3 11 3" xfId="7082" xr:uid="{00000000-0005-0000-0000-0000AA1B0000}"/>
    <cellStyle name="Normal 2 4 11 3 11 3 2" xfId="35325" xr:uid="{00000000-0005-0000-0000-0000FD890000}"/>
    <cellStyle name="Normal 2 4 11 3 11 4" xfId="35326" xr:uid="{00000000-0005-0000-0000-0000FE890000}"/>
    <cellStyle name="Normal 2 4 11 3 12" xfId="7083" xr:uid="{00000000-0005-0000-0000-0000AB1B0000}"/>
    <cellStyle name="Normal 2 4 11 3 12 2" xfId="7084" xr:uid="{00000000-0005-0000-0000-0000AC1B0000}"/>
    <cellStyle name="Normal 2 4 11 3 12 2 2" xfId="35327" xr:uid="{00000000-0005-0000-0000-0000FF890000}"/>
    <cellStyle name="Normal 2 4 11 3 12 3" xfId="35328" xr:uid="{00000000-0005-0000-0000-0000008A0000}"/>
    <cellStyle name="Normal 2 4 11 3 13" xfId="7085" xr:uid="{00000000-0005-0000-0000-0000AD1B0000}"/>
    <cellStyle name="Normal 2 4 11 3 13 2" xfId="35329" xr:uid="{00000000-0005-0000-0000-0000018A0000}"/>
    <cellStyle name="Normal 2 4 11 3 14" xfId="35330" xr:uid="{00000000-0005-0000-0000-0000028A0000}"/>
    <cellStyle name="Normal 2 4 11 3 2" xfId="7086" xr:uid="{00000000-0005-0000-0000-0000AE1B0000}"/>
    <cellStyle name="Normal 2 4 11 3 2 2" xfId="7087" xr:uid="{00000000-0005-0000-0000-0000AF1B0000}"/>
    <cellStyle name="Normal 2 4 11 3 2 2 2" xfId="7088" xr:uid="{00000000-0005-0000-0000-0000B01B0000}"/>
    <cellStyle name="Normal 2 4 11 3 2 2 2 2" xfId="35331" xr:uid="{00000000-0005-0000-0000-0000038A0000}"/>
    <cellStyle name="Normal 2 4 11 3 2 2 3" xfId="35332" xr:uid="{00000000-0005-0000-0000-0000048A0000}"/>
    <cellStyle name="Normal 2 4 11 3 2 3" xfId="7089" xr:uid="{00000000-0005-0000-0000-0000B11B0000}"/>
    <cellStyle name="Normal 2 4 11 3 2 3 2" xfId="35333" xr:uid="{00000000-0005-0000-0000-0000058A0000}"/>
    <cellStyle name="Normal 2 4 11 3 2 4" xfId="35334" xr:uid="{00000000-0005-0000-0000-0000068A0000}"/>
    <cellStyle name="Normal 2 4 11 3 3" xfId="7090" xr:uid="{00000000-0005-0000-0000-0000B21B0000}"/>
    <cellStyle name="Normal 2 4 11 3 3 2" xfId="7091" xr:uid="{00000000-0005-0000-0000-0000B31B0000}"/>
    <cellStyle name="Normal 2 4 11 3 3 2 2" xfId="7092" xr:uid="{00000000-0005-0000-0000-0000B41B0000}"/>
    <cellStyle name="Normal 2 4 11 3 3 2 2 2" xfId="35335" xr:uid="{00000000-0005-0000-0000-0000078A0000}"/>
    <cellStyle name="Normal 2 4 11 3 3 2 3" xfId="35336" xr:uid="{00000000-0005-0000-0000-0000088A0000}"/>
    <cellStyle name="Normal 2 4 11 3 3 3" xfId="7093" xr:uid="{00000000-0005-0000-0000-0000B51B0000}"/>
    <cellStyle name="Normal 2 4 11 3 3 3 2" xfId="35337" xr:uid="{00000000-0005-0000-0000-0000098A0000}"/>
    <cellStyle name="Normal 2 4 11 3 3 4" xfId="35338" xr:uid="{00000000-0005-0000-0000-00000A8A0000}"/>
    <cellStyle name="Normal 2 4 11 3 4" xfId="7094" xr:uid="{00000000-0005-0000-0000-0000B61B0000}"/>
    <cellStyle name="Normal 2 4 11 3 4 2" xfId="7095" xr:uid="{00000000-0005-0000-0000-0000B71B0000}"/>
    <cellStyle name="Normal 2 4 11 3 4 2 2" xfId="7096" xr:uid="{00000000-0005-0000-0000-0000B81B0000}"/>
    <cellStyle name="Normal 2 4 11 3 4 2 2 2" xfId="35339" xr:uid="{00000000-0005-0000-0000-00000B8A0000}"/>
    <cellStyle name="Normal 2 4 11 3 4 2 3" xfId="35340" xr:uid="{00000000-0005-0000-0000-00000C8A0000}"/>
    <cellStyle name="Normal 2 4 11 3 4 3" xfId="7097" xr:uid="{00000000-0005-0000-0000-0000B91B0000}"/>
    <cellStyle name="Normal 2 4 11 3 4 3 2" xfId="35341" xr:uid="{00000000-0005-0000-0000-00000D8A0000}"/>
    <cellStyle name="Normal 2 4 11 3 4 4" xfId="35342" xr:uid="{00000000-0005-0000-0000-00000E8A0000}"/>
    <cellStyle name="Normal 2 4 11 3 5" xfId="7098" xr:uid="{00000000-0005-0000-0000-0000BA1B0000}"/>
    <cellStyle name="Normal 2 4 11 3 5 2" xfId="7099" xr:uid="{00000000-0005-0000-0000-0000BB1B0000}"/>
    <cellStyle name="Normal 2 4 11 3 5 2 2" xfId="7100" xr:uid="{00000000-0005-0000-0000-0000BC1B0000}"/>
    <cellStyle name="Normal 2 4 11 3 5 2 2 2" xfId="35343" xr:uid="{00000000-0005-0000-0000-00000F8A0000}"/>
    <cellStyle name="Normal 2 4 11 3 5 2 3" xfId="35344" xr:uid="{00000000-0005-0000-0000-0000108A0000}"/>
    <cellStyle name="Normal 2 4 11 3 5 3" xfId="7101" xr:uid="{00000000-0005-0000-0000-0000BD1B0000}"/>
    <cellStyle name="Normal 2 4 11 3 5 3 2" xfId="35345" xr:uid="{00000000-0005-0000-0000-0000118A0000}"/>
    <cellStyle name="Normal 2 4 11 3 5 4" xfId="35346" xr:uid="{00000000-0005-0000-0000-0000128A0000}"/>
    <cellStyle name="Normal 2 4 11 3 6" xfId="7102" xr:uid="{00000000-0005-0000-0000-0000BE1B0000}"/>
    <cellStyle name="Normal 2 4 11 3 6 2" xfId="7103" xr:uid="{00000000-0005-0000-0000-0000BF1B0000}"/>
    <cellStyle name="Normal 2 4 11 3 6 2 2" xfId="7104" xr:uid="{00000000-0005-0000-0000-0000C01B0000}"/>
    <cellStyle name="Normal 2 4 11 3 6 2 2 2" xfId="35347" xr:uid="{00000000-0005-0000-0000-0000138A0000}"/>
    <cellStyle name="Normal 2 4 11 3 6 2 3" xfId="35348" xr:uid="{00000000-0005-0000-0000-0000148A0000}"/>
    <cellStyle name="Normal 2 4 11 3 6 3" xfId="7105" xr:uid="{00000000-0005-0000-0000-0000C11B0000}"/>
    <cellStyle name="Normal 2 4 11 3 6 3 2" xfId="35349" xr:uid="{00000000-0005-0000-0000-0000158A0000}"/>
    <cellStyle name="Normal 2 4 11 3 6 4" xfId="35350" xr:uid="{00000000-0005-0000-0000-0000168A0000}"/>
    <cellStyle name="Normal 2 4 11 3 7" xfId="7106" xr:uid="{00000000-0005-0000-0000-0000C21B0000}"/>
    <cellStyle name="Normal 2 4 11 3 7 2" xfId="7107" xr:uid="{00000000-0005-0000-0000-0000C31B0000}"/>
    <cellStyle name="Normal 2 4 11 3 7 2 2" xfId="7108" xr:uid="{00000000-0005-0000-0000-0000C41B0000}"/>
    <cellStyle name="Normal 2 4 11 3 7 2 2 2" xfId="35351" xr:uid="{00000000-0005-0000-0000-0000178A0000}"/>
    <cellStyle name="Normal 2 4 11 3 7 2 3" xfId="35352" xr:uid="{00000000-0005-0000-0000-0000188A0000}"/>
    <cellStyle name="Normal 2 4 11 3 7 3" xfId="7109" xr:uid="{00000000-0005-0000-0000-0000C51B0000}"/>
    <cellStyle name="Normal 2 4 11 3 7 3 2" xfId="35353" xr:uid="{00000000-0005-0000-0000-0000198A0000}"/>
    <cellStyle name="Normal 2 4 11 3 7 4" xfId="35354" xr:uid="{00000000-0005-0000-0000-00001A8A0000}"/>
    <cellStyle name="Normal 2 4 11 3 8" xfId="7110" xr:uid="{00000000-0005-0000-0000-0000C61B0000}"/>
    <cellStyle name="Normal 2 4 11 3 8 2" xfId="7111" xr:uid="{00000000-0005-0000-0000-0000C71B0000}"/>
    <cellStyle name="Normal 2 4 11 3 8 2 2" xfId="7112" xr:uid="{00000000-0005-0000-0000-0000C81B0000}"/>
    <cellStyle name="Normal 2 4 11 3 8 2 2 2" xfId="35355" xr:uid="{00000000-0005-0000-0000-00001B8A0000}"/>
    <cellStyle name="Normal 2 4 11 3 8 2 3" xfId="35356" xr:uid="{00000000-0005-0000-0000-00001C8A0000}"/>
    <cellStyle name="Normal 2 4 11 3 8 3" xfId="7113" xr:uid="{00000000-0005-0000-0000-0000C91B0000}"/>
    <cellStyle name="Normal 2 4 11 3 8 3 2" xfId="35357" xr:uid="{00000000-0005-0000-0000-00001D8A0000}"/>
    <cellStyle name="Normal 2 4 11 3 8 4" xfId="35358" xr:uid="{00000000-0005-0000-0000-00001E8A0000}"/>
    <cellStyle name="Normal 2 4 11 3 9" xfId="7114" xr:uid="{00000000-0005-0000-0000-0000CA1B0000}"/>
    <cellStyle name="Normal 2 4 11 3 9 2" xfId="7115" xr:uid="{00000000-0005-0000-0000-0000CB1B0000}"/>
    <cellStyle name="Normal 2 4 11 3 9 2 2" xfId="7116" xr:uid="{00000000-0005-0000-0000-0000CC1B0000}"/>
    <cellStyle name="Normal 2 4 11 3 9 2 2 2" xfId="35359" xr:uid="{00000000-0005-0000-0000-00001F8A0000}"/>
    <cellStyle name="Normal 2 4 11 3 9 2 3" xfId="35360" xr:uid="{00000000-0005-0000-0000-0000208A0000}"/>
    <cellStyle name="Normal 2 4 11 3 9 3" xfId="7117" xr:uid="{00000000-0005-0000-0000-0000CD1B0000}"/>
    <cellStyle name="Normal 2 4 11 3 9 3 2" xfId="35361" xr:uid="{00000000-0005-0000-0000-0000218A0000}"/>
    <cellStyle name="Normal 2 4 11 3 9 4" xfId="35362" xr:uid="{00000000-0005-0000-0000-0000228A0000}"/>
    <cellStyle name="Normal 2 4 11 4" xfId="7118" xr:uid="{00000000-0005-0000-0000-0000CE1B0000}"/>
    <cellStyle name="Normal 2 4 11 4 10" xfId="7119" xr:uid="{00000000-0005-0000-0000-0000CF1B0000}"/>
    <cellStyle name="Normal 2 4 11 4 10 2" xfId="7120" xr:uid="{00000000-0005-0000-0000-0000D01B0000}"/>
    <cellStyle name="Normal 2 4 11 4 10 2 2" xfId="7121" xr:uid="{00000000-0005-0000-0000-0000D11B0000}"/>
    <cellStyle name="Normal 2 4 11 4 10 2 2 2" xfId="35363" xr:uid="{00000000-0005-0000-0000-0000238A0000}"/>
    <cellStyle name="Normal 2 4 11 4 10 2 3" xfId="35364" xr:uid="{00000000-0005-0000-0000-0000248A0000}"/>
    <cellStyle name="Normal 2 4 11 4 10 3" xfId="7122" xr:uid="{00000000-0005-0000-0000-0000D21B0000}"/>
    <cellStyle name="Normal 2 4 11 4 10 3 2" xfId="35365" xr:uid="{00000000-0005-0000-0000-0000258A0000}"/>
    <cellStyle name="Normal 2 4 11 4 10 4" xfId="35366" xr:uid="{00000000-0005-0000-0000-0000268A0000}"/>
    <cellStyle name="Normal 2 4 11 4 11" xfId="7123" xr:uid="{00000000-0005-0000-0000-0000D31B0000}"/>
    <cellStyle name="Normal 2 4 11 4 11 2" xfId="7124" xr:uid="{00000000-0005-0000-0000-0000D41B0000}"/>
    <cellStyle name="Normal 2 4 11 4 11 2 2" xfId="7125" xr:uid="{00000000-0005-0000-0000-0000D51B0000}"/>
    <cellStyle name="Normal 2 4 11 4 11 2 2 2" xfId="35367" xr:uid="{00000000-0005-0000-0000-0000278A0000}"/>
    <cellStyle name="Normal 2 4 11 4 11 2 3" xfId="35368" xr:uid="{00000000-0005-0000-0000-0000288A0000}"/>
    <cellStyle name="Normal 2 4 11 4 11 3" xfId="7126" xr:uid="{00000000-0005-0000-0000-0000D61B0000}"/>
    <cellStyle name="Normal 2 4 11 4 11 3 2" xfId="35369" xr:uid="{00000000-0005-0000-0000-0000298A0000}"/>
    <cellStyle name="Normal 2 4 11 4 11 4" xfId="35370" xr:uid="{00000000-0005-0000-0000-00002A8A0000}"/>
    <cellStyle name="Normal 2 4 11 4 12" xfId="7127" xr:uid="{00000000-0005-0000-0000-0000D71B0000}"/>
    <cellStyle name="Normal 2 4 11 4 12 2" xfId="7128" xr:uid="{00000000-0005-0000-0000-0000D81B0000}"/>
    <cellStyle name="Normal 2 4 11 4 12 2 2" xfId="35371" xr:uid="{00000000-0005-0000-0000-00002B8A0000}"/>
    <cellStyle name="Normal 2 4 11 4 12 3" xfId="35372" xr:uid="{00000000-0005-0000-0000-00002C8A0000}"/>
    <cellStyle name="Normal 2 4 11 4 13" xfId="7129" xr:uid="{00000000-0005-0000-0000-0000D91B0000}"/>
    <cellStyle name="Normal 2 4 11 4 13 2" xfId="35373" xr:uid="{00000000-0005-0000-0000-00002D8A0000}"/>
    <cellStyle name="Normal 2 4 11 4 14" xfId="35374" xr:uid="{00000000-0005-0000-0000-00002E8A0000}"/>
    <cellStyle name="Normal 2 4 11 4 2" xfId="7130" xr:uid="{00000000-0005-0000-0000-0000DA1B0000}"/>
    <cellStyle name="Normal 2 4 11 4 2 2" xfId="7131" xr:uid="{00000000-0005-0000-0000-0000DB1B0000}"/>
    <cellStyle name="Normal 2 4 11 4 2 2 2" xfId="7132" xr:uid="{00000000-0005-0000-0000-0000DC1B0000}"/>
    <cellStyle name="Normal 2 4 11 4 2 2 2 2" xfId="35375" xr:uid="{00000000-0005-0000-0000-00002F8A0000}"/>
    <cellStyle name="Normal 2 4 11 4 2 2 3" xfId="35376" xr:uid="{00000000-0005-0000-0000-0000308A0000}"/>
    <cellStyle name="Normal 2 4 11 4 2 3" xfId="7133" xr:uid="{00000000-0005-0000-0000-0000DD1B0000}"/>
    <cellStyle name="Normal 2 4 11 4 2 3 2" xfId="35377" xr:uid="{00000000-0005-0000-0000-0000318A0000}"/>
    <cellStyle name="Normal 2 4 11 4 2 4" xfId="35378" xr:uid="{00000000-0005-0000-0000-0000328A0000}"/>
    <cellStyle name="Normal 2 4 11 4 3" xfId="7134" xr:uid="{00000000-0005-0000-0000-0000DE1B0000}"/>
    <cellStyle name="Normal 2 4 11 4 3 2" xfId="7135" xr:uid="{00000000-0005-0000-0000-0000DF1B0000}"/>
    <cellStyle name="Normal 2 4 11 4 3 2 2" xfId="7136" xr:uid="{00000000-0005-0000-0000-0000E01B0000}"/>
    <cellStyle name="Normal 2 4 11 4 3 2 2 2" xfId="35379" xr:uid="{00000000-0005-0000-0000-0000338A0000}"/>
    <cellStyle name="Normal 2 4 11 4 3 2 3" xfId="35380" xr:uid="{00000000-0005-0000-0000-0000348A0000}"/>
    <cellStyle name="Normal 2 4 11 4 3 3" xfId="7137" xr:uid="{00000000-0005-0000-0000-0000E11B0000}"/>
    <cellStyle name="Normal 2 4 11 4 3 3 2" xfId="35381" xr:uid="{00000000-0005-0000-0000-0000358A0000}"/>
    <cellStyle name="Normal 2 4 11 4 3 4" xfId="35382" xr:uid="{00000000-0005-0000-0000-0000368A0000}"/>
    <cellStyle name="Normal 2 4 11 4 4" xfId="7138" xr:uid="{00000000-0005-0000-0000-0000E21B0000}"/>
    <cellStyle name="Normal 2 4 11 4 4 2" xfId="7139" xr:uid="{00000000-0005-0000-0000-0000E31B0000}"/>
    <cellStyle name="Normal 2 4 11 4 4 2 2" xfId="7140" xr:uid="{00000000-0005-0000-0000-0000E41B0000}"/>
    <cellStyle name="Normal 2 4 11 4 4 2 2 2" xfId="35383" xr:uid="{00000000-0005-0000-0000-0000378A0000}"/>
    <cellStyle name="Normal 2 4 11 4 4 2 3" xfId="35384" xr:uid="{00000000-0005-0000-0000-0000388A0000}"/>
    <cellStyle name="Normal 2 4 11 4 4 3" xfId="7141" xr:uid="{00000000-0005-0000-0000-0000E51B0000}"/>
    <cellStyle name="Normal 2 4 11 4 4 3 2" xfId="35385" xr:uid="{00000000-0005-0000-0000-0000398A0000}"/>
    <cellStyle name="Normal 2 4 11 4 4 4" xfId="35386" xr:uid="{00000000-0005-0000-0000-00003A8A0000}"/>
    <cellStyle name="Normal 2 4 11 4 5" xfId="7142" xr:uid="{00000000-0005-0000-0000-0000E61B0000}"/>
    <cellStyle name="Normal 2 4 11 4 5 2" xfId="7143" xr:uid="{00000000-0005-0000-0000-0000E71B0000}"/>
    <cellStyle name="Normal 2 4 11 4 5 2 2" xfId="7144" xr:uid="{00000000-0005-0000-0000-0000E81B0000}"/>
    <cellStyle name="Normal 2 4 11 4 5 2 2 2" xfId="35387" xr:uid="{00000000-0005-0000-0000-00003B8A0000}"/>
    <cellStyle name="Normal 2 4 11 4 5 2 3" xfId="35388" xr:uid="{00000000-0005-0000-0000-00003C8A0000}"/>
    <cellStyle name="Normal 2 4 11 4 5 3" xfId="7145" xr:uid="{00000000-0005-0000-0000-0000E91B0000}"/>
    <cellStyle name="Normal 2 4 11 4 5 3 2" xfId="35389" xr:uid="{00000000-0005-0000-0000-00003D8A0000}"/>
    <cellStyle name="Normal 2 4 11 4 5 4" xfId="35390" xr:uid="{00000000-0005-0000-0000-00003E8A0000}"/>
    <cellStyle name="Normal 2 4 11 4 6" xfId="7146" xr:uid="{00000000-0005-0000-0000-0000EA1B0000}"/>
    <cellStyle name="Normal 2 4 11 4 6 2" xfId="7147" xr:uid="{00000000-0005-0000-0000-0000EB1B0000}"/>
    <cellStyle name="Normal 2 4 11 4 6 2 2" xfId="7148" xr:uid="{00000000-0005-0000-0000-0000EC1B0000}"/>
    <cellStyle name="Normal 2 4 11 4 6 2 2 2" xfId="35391" xr:uid="{00000000-0005-0000-0000-00003F8A0000}"/>
    <cellStyle name="Normal 2 4 11 4 6 2 3" xfId="35392" xr:uid="{00000000-0005-0000-0000-0000408A0000}"/>
    <cellStyle name="Normal 2 4 11 4 6 3" xfId="7149" xr:uid="{00000000-0005-0000-0000-0000ED1B0000}"/>
    <cellStyle name="Normal 2 4 11 4 6 3 2" xfId="35393" xr:uid="{00000000-0005-0000-0000-0000418A0000}"/>
    <cellStyle name="Normal 2 4 11 4 6 4" xfId="35394" xr:uid="{00000000-0005-0000-0000-0000428A0000}"/>
    <cellStyle name="Normal 2 4 11 4 7" xfId="7150" xr:uid="{00000000-0005-0000-0000-0000EE1B0000}"/>
    <cellStyle name="Normal 2 4 11 4 7 2" xfId="7151" xr:uid="{00000000-0005-0000-0000-0000EF1B0000}"/>
    <cellStyle name="Normal 2 4 11 4 7 2 2" xfId="7152" xr:uid="{00000000-0005-0000-0000-0000F01B0000}"/>
    <cellStyle name="Normal 2 4 11 4 7 2 2 2" xfId="35395" xr:uid="{00000000-0005-0000-0000-0000438A0000}"/>
    <cellStyle name="Normal 2 4 11 4 7 2 3" xfId="35396" xr:uid="{00000000-0005-0000-0000-0000448A0000}"/>
    <cellStyle name="Normal 2 4 11 4 7 3" xfId="7153" xr:uid="{00000000-0005-0000-0000-0000F11B0000}"/>
    <cellStyle name="Normal 2 4 11 4 7 3 2" xfId="35397" xr:uid="{00000000-0005-0000-0000-0000458A0000}"/>
    <cellStyle name="Normal 2 4 11 4 7 4" xfId="35398" xr:uid="{00000000-0005-0000-0000-0000468A0000}"/>
    <cellStyle name="Normal 2 4 11 4 8" xfId="7154" xr:uid="{00000000-0005-0000-0000-0000F21B0000}"/>
    <cellStyle name="Normal 2 4 11 4 8 2" xfId="7155" xr:uid="{00000000-0005-0000-0000-0000F31B0000}"/>
    <cellStyle name="Normal 2 4 11 4 8 2 2" xfId="7156" xr:uid="{00000000-0005-0000-0000-0000F41B0000}"/>
    <cellStyle name="Normal 2 4 11 4 8 2 2 2" xfId="35399" xr:uid="{00000000-0005-0000-0000-0000478A0000}"/>
    <cellStyle name="Normal 2 4 11 4 8 2 3" xfId="35400" xr:uid="{00000000-0005-0000-0000-0000488A0000}"/>
    <cellStyle name="Normal 2 4 11 4 8 3" xfId="7157" xr:uid="{00000000-0005-0000-0000-0000F51B0000}"/>
    <cellStyle name="Normal 2 4 11 4 8 3 2" xfId="35401" xr:uid="{00000000-0005-0000-0000-0000498A0000}"/>
    <cellStyle name="Normal 2 4 11 4 8 4" xfId="35402" xr:uid="{00000000-0005-0000-0000-00004A8A0000}"/>
    <cellStyle name="Normal 2 4 11 4 9" xfId="7158" xr:uid="{00000000-0005-0000-0000-0000F61B0000}"/>
    <cellStyle name="Normal 2 4 11 4 9 2" xfId="7159" xr:uid="{00000000-0005-0000-0000-0000F71B0000}"/>
    <cellStyle name="Normal 2 4 11 4 9 2 2" xfId="7160" xr:uid="{00000000-0005-0000-0000-0000F81B0000}"/>
    <cellStyle name="Normal 2 4 11 4 9 2 2 2" xfId="35403" xr:uid="{00000000-0005-0000-0000-00004B8A0000}"/>
    <cellStyle name="Normal 2 4 11 4 9 2 3" xfId="35404" xr:uid="{00000000-0005-0000-0000-00004C8A0000}"/>
    <cellStyle name="Normal 2 4 11 4 9 3" xfId="7161" xr:uid="{00000000-0005-0000-0000-0000F91B0000}"/>
    <cellStyle name="Normal 2 4 11 4 9 3 2" xfId="35405" xr:uid="{00000000-0005-0000-0000-00004D8A0000}"/>
    <cellStyle name="Normal 2 4 11 4 9 4" xfId="35406" xr:uid="{00000000-0005-0000-0000-00004E8A0000}"/>
    <cellStyle name="Normal 2 4 11 5" xfId="7162" xr:uid="{00000000-0005-0000-0000-0000FA1B0000}"/>
    <cellStyle name="Normal 2 4 11 5 10" xfId="7163" xr:uid="{00000000-0005-0000-0000-0000FB1B0000}"/>
    <cellStyle name="Normal 2 4 11 5 10 2" xfId="7164" xr:uid="{00000000-0005-0000-0000-0000FC1B0000}"/>
    <cellStyle name="Normal 2 4 11 5 10 2 2" xfId="7165" xr:uid="{00000000-0005-0000-0000-0000FD1B0000}"/>
    <cellStyle name="Normal 2 4 11 5 10 2 2 2" xfId="35407" xr:uid="{00000000-0005-0000-0000-00004F8A0000}"/>
    <cellStyle name="Normal 2 4 11 5 10 2 3" xfId="35408" xr:uid="{00000000-0005-0000-0000-0000508A0000}"/>
    <cellStyle name="Normal 2 4 11 5 10 3" xfId="7166" xr:uid="{00000000-0005-0000-0000-0000FE1B0000}"/>
    <cellStyle name="Normal 2 4 11 5 10 3 2" xfId="35409" xr:uid="{00000000-0005-0000-0000-0000518A0000}"/>
    <cellStyle name="Normal 2 4 11 5 10 4" xfId="35410" xr:uid="{00000000-0005-0000-0000-0000528A0000}"/>
    <cellStyle name="Normal 2 4 11 5 11" xfId="7167" xr:uid="{00000000-0005-0000-0000-0000FF1B0000}"/>
    <cellStyle name="Normal 2 4 11 5 11 2" xfId="7168" xr:uid="{00000000-0005-0000-0000-0000001C0000}"/>
    <cellStyle name="Normal 2 4 11 5 11 2 2" xfId="7169" xr:uid="{00000000-0005-0000-0000-0000011C0000}"/>
    <cellStyle name="Normal 2 4 11 5 11 2 2 2" xfId="35411" xr:uid="{00000000-0005-0000-0000-0000538A0000}"/>
    <cellStyle name="Normal 2 4 11 5 11 2 3" xfId="35412" xr:uid="{00000000-0005-0000-0000-0000548A0000}"/>
    <cellStyle name="Normal 2 4 11 5 11 3" xfId="7170" xr:uid="{00000000-0005-0000-0000-0000021C0000}"/>
    <cellStyle name="Normal 2 4 11 5 11 3 2" xfId="35413" xr:uid="{00000000-0005-0000-0000-0000558A0000}"/>
    <cellStyle name="Normal 2 4 11 5 11 4" xfId="35414" xr:uid="{00000000-0005-0000-0000-0000568A0000}"/>
    <cellStyle name="Normal 2 4 11 5 12" xfId="7171" xr:uid="{00000000-0005-0000-0000-0000031C0000}"/>
    <cellStyle name="Normal 2 4 11 5 12 2" xfId="7172" xr:uid="{00000000-0005-0000-0000-0000041C0000}"/>
    <cellStyle name="Normal 2 4 11 5 12 2 2" xfId="35415" xr:uid="{00000000-0005-0000-0000-0000578A0000}"/>
    <cellStyle name="Normal 2 4 11 5 12 3" xfId="35416" xr:uid="{00000000-0005-0000-0000-0000588A0000}"/>
    <cellStyle name="Normal 2 4 11 5 13" xfId="7173" xr:uid="{00000000-0005-0000-0000-0000051C0000}"/>
    <cellStyle name="Normal 2 4 11 5 13 2" xfId="35417" xr:uid="{00000000-0005-0000-0000-0000598A0000}"/>
    <cellStyle name="Normal 2 4 11 5 14" xfId="35418" xr:uid="{00000000-0005-0000-0000-00005A8A0000}"/>
    <cellStyle name="Normal 2 4 11 5 2" xfId="7174" xr:uid="{00000000-0005-0000-0000-0000061C0000}"/>
    <cellStyle name="Normal 2 4 11 5 2 2" xfId="7175" xr:uid="{00000000-0005-0000-0000-0000071C0000}"/>
    <cellStyle name="Normal 2 4 11 5 2 2 2" xfId="7176" xr:uid="{00000000-0005-0000-0000-0000081C0000}"/>
    <cellStyle name="Normal 2 4 11 5 2 2 2 2" xfId="35419" xr:uid="{00000000-0005-0000-0000-00005B8A0000}"/>
    <cellStyle name="Normal 2 4 11 5 2 2 3" xfId="35420" xr:uid="{00000000-0005-0000-0000-00005C8A0000}"/>
    <cellStyle name="Normal 2 4 11 5 2 3" xfId="7177" xr:uid="{00000000-0005-0000-0000-0000091C0000}"/>
    <cellStyle name="Normal 2 4 11 5 2 3 2" xfId="35421" xr:uid="{00000000-0005-0000-0000-00005D8A0000}"/>
    <cellStyle name="Normal 2 4 11 5 2 4" xfId="35422" xr:uid="{00000000-0005-0000-0000-00005E8A0000}"/>
    <cellStyle name="Normal 2 4 11 5 3" xfId="7178" xr:uid="{00000000-0005-0000-0000-00000A1C0000}"/>
    <cellStyle name="Normal 2 4 11 5 3 2" xfId="7179" xr:uid="{00000000-0005-0000-0000-00000B1C0000}"/>
    <cellStyle name="Normal 2 4 11 5 3 2 2" xfId="7180" xr:uid="{00000000-0005-0000-0000-00000C1C0000}"/>
    <cellStyle name="Normal 2 4 11 5 3 2 2 2" xfId="35423" xr:uid="{00000000-0005-0000-0000-00005F8A0000}"/>
    <cellStyle name="Normal 2 4 11 5 3 2 3" xfId="35424" xr:uid="{00000000-0005-0000-0000-0000608A0000}"/>
    <cellStyle name="Normal 2 4 11 5 3 3" xfId="7181" xr:uid="{00000000-0005-0000-0000-00000D1C0000}"/>
    <cellStyle name="Normal 2 4 11 5 3 3 2" xfId="35425" xr:uid="{00000000-0005-0000-0000-0000618A0000}"/>
    <cellStyle name="Normal 2 4 11 5 3 4" xfId="35426" xr:uid="{00000000-0005-0000-0000-0000628A0000}"/>
    <cellStyle name="Normal 2 4 11 5 4" xfId="7182" xr:uid="{00000000-0005-0000-0000-00000E1C0000}"/>
    <cellStyle name="Normal 2 4 11 5 4 2" xfId="7183" xr:uid="{00000000-0005-0000-0000-00000F1C0000}"/>
    <cellStyle name="Normal 2 4 11 5 4 2 2" xfId="7184" xr:uid="{00000000-0005-0000-0000-0000101C0000}"/>
    <cellStyle name="Normal 2 4 11 5 4 2 2 2" xfId="35427" xr:uid="{00000000-0005-0000-0000-0000638A0000}"/>
    <cellStyle name="Normal 2 4 11 5 4 2 3" xfId="35428" xr:uid="{00000000-0005-0000-0000-0000648A0000}"/>
    <cellStyle name="Normal 2 4 11 5 4 3" xfId="7185" xr:uid="{00000000-0005-0000-0000-0000111C0000}"/>
    <cellStyle name="Normal 2 4 11 5 4 3 2" xfId="35429" xr:uid="{00000000-0005-0000-0000-0000658A0000}"/>
    <cellStyle name="Normal 2 4 11 5 4 4" xfId="35430" xr:uid="{00000000-0005-0000-0000-0000668A0000}"/>
    <cellStyle name="Normal 2 4 11 5 5" xfId="7186" xr:uid="{00000000-0005-0000-0000-0000121C0000}"/>
    <cellStyle name="Normal 2 4 11 5 5 2" xfId="7187" xr:uid="{00000000-0005-0000-0000-0000131C0000}"/>
    <cellStyle name="Normal 2 4 11 5 5 2 2" xfId="7188" xr:uid="{00000000-0005-0000-0000-0000141C0000}"/>
    <cellStyle name="Normal 2 4 11 5 5 2 2 2" xfId="35431" xr:uid="{00000000-0005-0000-0000-0000678A0000}"/>
    <cellStyle name="Normal 2 4 11 5 5 2 3" xfId="35432" xr:uid="{00000000-0005-0000-0000-0000688A0000}"/>
    <cellStyle name="Normal 2 4 11 5 5 3" xfId="7189" xr:uid="{00000000-0005-0000-0000-0000151C0000}"/>
    <cellStyle name="Normal 2 4 11 5 5 3 2" xfId="35433" xr:uid="{00000000-0005-0000-0000-0000698A0000}"/>
    <cellStyle name="Normal 2 4 11 5 5 4" xfId="35434" xr:uid="{00000000-0005-0000-0000-00006A8A0000}"/>
    <cellStyle name="Normal 2 4 11 5 6" xfId="7190" xr:uid="{00000000-0005-0000-0000-0000161C0000}"/>
    <cellStyle name="Normal 2 4 11 5 6 2" xfId="7191" xr:uid="{00000000-0005-0000-0000-0000171C0000}"/>
    <cellStyle name="Normal 2 4 11 5 6 2 2" xfId="7192" xr:uid="{00000000-0005-0000-0000-0000181C0000}"/>
    <cellStyle name="Normal 2 4 11 5 6 2 2 2" xfId="35435" xr:uid="{00000000-0005-0000-0000-00006B8A0000}"/>
    <cellStyle name="Normal 2 4 11 5 6 2 3" xfId="35436" xr:uid="{00000000-0005-0000-0000-00006C8A0000}"/>
    <cellStyle name="Normal 2 4 11 5 6 3" xfId="7193" xr:uid="{00000000-0005-0000-0000-0000191C0000}"/>
    <cellStyle name="Normal 2 4 11 5 6 3 2" xfId="35437" xr:uid="{00000000-0005-0000-0000-00006D8A0000}"/>
    <cellStyle name="Normal 2 4 11 5 6 4" xfId="35438" xr:uid="{00000000-0005-0000-0000-00006E8A0000}"/>
    <cellStyle name="Normal 2 4 11 5 7" xfId="7194" xr:uid="{00000000-0005-0000-0000-00001A1C0000}"/>
    <cellStyle name="Normal 2 4 11 5 7 2" xfId="7195" xr:uid="{00000000-0005-0000-0000-00001B1C0000}"/>
    <cellStyle name="Normal 2 4 11 5 7 2 2" xfId="7196" xr:uid="{00000000-0005-0000-0000-00001C1C0000}"/>
    <cellStyle name="Normal 2 4 11 5 7 2 2 2" xfId="35439" xr:uid="{00000000-0005-0000-0000-00006F8A0000}"/>
    <cellStyle name="Normal 2 4 11 5 7 2 3" xfId="35440" xr:uid="{00000000-0005-0000-0000-0000708A0000}"/>
    <cellStyle name="Normal 2 4 11 5 7 3" xfId="7197" xr:uid="{00000000-0005-0000-0000-00001D1C0000}"/>
    <cellStyle name="Normal 2 4 11 5 7 3 2" xfId="35441" xr:uid="{00000000-0005-0000-0000-0000718A0000}"/>
    <cellStyle name="Normal 2 4 11 5 7 4" xfId="35442" xr:uid="{00000000-0005-0000-0000-0000728A0000}"/>
    <cellStyle name="Normal 2 4 11 5 8" xfId="7198" xr:uid="{00000000-0005-0000-0000-00001E1C0000}"/>
    <cellStyle name="Normal 2 4 11 5 8 2" xfId="7199" xr:uid="{00000000-0005-0000-0000-00001F1C0000}"/>
    <cellStyle name="Normal 2 4 11 5 8 2 2" xfId="7200" xr:uid="{00000000-0005-0000-0000-0000201C0000}"/>
    <cellStyle name="Normal 2 4 11 5 8 2 2 2" xfId="35443" xr:uid="{00000000-0005-0000-0000-0000738A0000}"/>
    <cellStyle name="Normal 2 4 11 5 8 2 3" xfId="35444" xr:uid="{00000000-0005-0000-0000-0000748A0000}"/>
    <cellStyle name="Normal 2 4 11 5 8 3" xfId="7201" xr:uid="{00000000-0005-0000-0000-0000211C0000}"/>
    <cellStyle name="Normal 2 4 11 5 8 3 2" xfId="35445" xr:uid="{00000000-0005-0000-0000-0000758A0000}"/>
    <cellStyle name="Normal 2 4 11 5 8 4" xfId="35446" xr:uid="{00000000-0005-0000-0000-0000768A0000}"/>
    <cellStyle name="Normal 2 4 11 5 9" xfId="7202" xr:uid="{00000000-0005-0000-0000-0000221C0000}"/>
    <cellStyle name="Normal 2 4 11 5 9 2" xfId="7203" xr:uid="{00000000-0005-0000-0000-0000231C0000}"/>
    <cellStyle name="Normal 2 4 11 5 9 2 2" xfId="7204" xr:uid="{00000000-0005-0000-0000-0000241C0000}"/>
    <cellStyle name="Normal 2 4 11 5 9 2 2 2" xfId="35447" xr:uid="{00000000-0005-0000-0000-0000778A0000}"/>
    <cellStyle name="Normal 2 4 11 5 9 2 3" xfId="35448" xr:uid="{00000000-0005-0000-0000-0000788A0000}"/>
    <cellStyle name="Normal 2 4 11 5 9 3" xfId="7205" xr:uid="{00000000-0005-0000-0000-0000251C0000}"/>
    <cellStyle name="Normal 2 4 11 5 9 3 2" xfId="35449" xr:uid="{00000000-0005-0000-0000-0000798A0000}"/>
    <cellStyle name="Normal 2 4 11 5 9 4" xfId="35450" xr:uid="{00000000-0005-0000-0000-00007A8A0000}"/>
    <cellStyle name="Normal 2 4 11 6" xfId="7206" xr:uid="{00000000-0005-0000-0000-0000261C0000}"/>
    <cellStyle name="Normal 2 4 11 6 10" xfId="7207" xr:uid="{00000000-0005-0000-0000-0000271C0000}"/>
    <cellStyle name="Normal 2 4 11 6 10 2" xfId="7208" xr:uid="{00000000-0005-0000-0000-0000281C0000}"/>
    <cellStyle name="Normal 2 4 11 6 10 2 2" xfId="7209" xr:uid="{00000000-0005-0000-0000-0000291C0000}"/>
    <cellStyle name="Normal 2 4 11 6 10 2 2 2" xfId="35451" xr:uid="{00000000-0005-0000-0000-00007B8A0000}"/>
    <cellStyle name="Normal 2 4 11 6 10 2 3" xfId="35452" xr:uid="{00000000-0005-0000-0000-00007C8A0000}"/>
    <cellStyle name="Normal 2 4 11 6 10 3" xfId="7210" xr:uid="{00000000-0005-0000-0000-00002A1C0000}"/>
    <cellStyle name="Normal 2 4 11 6 10 3 2" xfId="35453" xr:uid="{00000000-0005-0000-0000-00007D8A0000}"/>
    <cellStyle name="Normal 2 4 11 6 10 4" xfId="35454" xr:uid="{00000000-0005-0000-0000-00007E8A0000}"/>
    <cellStyle name="Normal 2 4 11 6 11" xfId="7211" xr:uid="{00000000-0005-0000-0000-00002B1C0000}"/>
    <cellStyle name="Normal 2 4 11 6 11 2" xfId="7212" xr:uid="{00000000-0005-0000-0000-00002C1C0000}"/>
    <cellStyle name="Normal 2 4 11 6 11 2 2" xfId="7213" xr:uid="{00000000-0005-0000-0000-00002D1C0000}"/>
    <cellStyle name="Normal 2 4 11 6 11 2 2 2" xfId="35455" xr:uid="{00000000-0005-0000-0000-00007F8A0000}"/>
    <cellStyle name="Normal 2 4 11 6 11 2 3" xfId="35456" xr:uid="{00000000-0005-0000-0000-0000808A0000}"/>
    <cellStyle name="Normal 2 4 11 6 11 3" xfId="7214" xr:uid="{00000000-0005-0000-0000-00002E1C0000}"/>
    <cellStyle name="Normal 2 4 11 6 11 3 2" xfId="35457" xr:uid="{00000000-0005-0000-0000-0000818A0000}"/>
    <cellStyle name="Normal 2 4 11 6 11 4" xfId="35458" xr:uid="{00000000-0005-0000-0000-0000828A0000}"/>
    <cellStyle name="Normal 2 4 11 6 12" xfId="7215" xr:uid="{00000000-0005-0000-0000-00002F1C0000}"/>
    <cellStyle name="Normal 2 4 11 6 12 2" xfId="7216" xr:uid="{00000000-0005-0000-0000-0000301C0000}"/>
    <cellStyle name="Normal 2 4 11 6 12 2 2" xfId="35459" xr:uid="{00000000-0005-0000-0000-0000838A0000}"/>
    <cellStyle name="Normal 2 4 11 6 12 3" xfId="35460" xr:uid="{00000000-0005-0000-0000-0000848A0000}"/>
    <cellStyle name="Normal 2 4 11 6 13" xfId="7217" xr:uid="{00000000-0005-0000-0000-0000311C0000}"/>
    <cellStyle name="Normal 2 4 11 6 13 2" xfId="35461" xr:uid="{00000000-0005-0000-0000-0000858A0000}"/>
    <cellStyle name="Normal 2 4 11 6 14" xfId="35462" xr:uid="{00000000-0005-0000-0000-0000868A0000}"/>
    <cellStyle name="Normal 2 4 11 6 2" xfId="7218" xr:uid="{00000000-0005-0000-0000-0000321C0000}"/>
    <cellStyle name="Normal 2 4 11 6 2 2" xfId="7219" xr:uid="{00000000-0005-0000-0000-0000331C0000}"/>
    <cellStyle name="Normal 2 4 11 6 2 2 2" xfId="7220" xr:uid="{00000000-0005-0000-0000-0000341C0000}"/>
    <cellStyle name="Normal 2 4 11 6 2 2 2 2" xfId="35463" xr:uid="{00000000-0005-0000-0000-0000878A0000}"/>
    <cellStyle name="Normal 2 4 11 6 2 2 3" xfId="35464" xr:uid="{00000000-0005-0000-0000-0000888A0000}"/>
    <cellStyle name="Normal 2 4 11 6 2 3" xfId="7221" xr:uid="{00000000-0005-0000-0000-0000351C0000}"/>
    <cellStyle name="Normal 2 4 11 6 2 3 2" xfId="35465" xr:uid="{00000000-0005-0000-0000-0000898A0000}"/>
    <cellStyle name="Normal 2 4 11 6 2 4" xfId="35466" xr:uid="{00000000-0005-0000-0000-00008A8A0000}"/>
    <cellStyle name="Normal 2 4 11 6 3" xfId="7222" xr:uid="{00000000-0005-0000-0000-0000361C0000}"/>
    <cellStyle name="Normal 2 4 11 6 3 2" xfId="7223" xr:uid="{00000000-0005-0000-0000-0000371C0000}"/>
    <cellStyle name="Normal 2 4 11 6 3 2 2" xfId="7224" xr:uid="{00000000-0005-0000-0000-0000381C0000}"/>
    <cellStyle name="Normal 2 4 11 6 3 2 2 2" xfId="35467" xr:uid="{00000000-0005-0000-0000-00008B8A0000}"/>
    <cellStyle name="Normal 2 4 11 6 3 2 3" xfId="35468" xr:uid="{00000000-0005-0000-0000-00008C8A0000}"/>
    <cellStyle name="Normal 2 4 11 6 3 3" xfId="7225" xr:uid="{00000000-0005-0000-0000-0000391C0000}"/>
    <cellStyle name="Normal 2 4 11 6 3 3 2" xfId="35469" xr:uid="{00000000-0005-0000-0000-00008D8A0000}"/>
    <cellStyle name="Normal 2 4 11 6 3 4" xfId="35470" xr:uid="{00000000-0005-0000-0000-00008E8A0000}"/>
    <cellStyle name="Normal 2 4 11 6 4" xfId="7226" xr:uid="{00000000-0005-0000-0000-00003A1C0000}"/>
    <cellStyle name="Normal 2 4 11 6 4 2" xfId="7227" xr:uid="{00000000-0005-0000-0000-00003B1C0000}"/>
    <cellStyle name="Normal 2 4 11 6 4 2 2" xfId="7228" xr:uid="{00000000-0005-0000-0000-00003C1C0000}"/>
    <cellStyle name="Normal 2 4 11 6 4 2 2 2" xfId="35471" xr:uid="{00000000-0005-0000-0000-00008F8A0000}"/>
    <cellStyle name="Normal 2 4 11 6 4 2 3" xfId="35472" xr:uid="{00000000-0005-0000-0000-0000908A0000}"/>
    <cellStyle name="Normal 2 4 11 6 4 3" xfId="7229" xr:uid="{00000000-0005-0000-0000-00003D1C0000}"/>
    <cellStyle name="Normal 2 4 11 6 4 3 2" xfId="35473" xr:uid="{00000000-0005-0000-0000-0000918A0000}"/>
    <cellStyle name="Normal 2 4 11 6 4 4" xfId="35474" xr:uid="{00000000-0005-0000-0000-0000928A0000}"/>
    <cellStyle name="Normal 2 4 11 6 5" xfId="7230" xr:uid="{00000000-0005-0000-0000-00003E1C0000}"/>
    <cellStyle name="Normal 2 4 11 6 5 2" xfId="7231" xr:uid="{00000000-0005-0000-0000-00003F1C0000}"/>
    <cellStyle name="Normal 2 4 11 6 5 2 2" xfId="7232" xr:uid="{00000000-0005-0000-0000-0000401C0000}"/>
    <cellStyle name="Normal 2 4 11 6 5 2 2 2" xfId="35475" xr:uid="{00000000-0005-0000-0000-0000938A0000}"/>
    <cellStyle name="Normal 2 4 11 6 5 2 3" xfId="35476" xr:uid="{00000000-0005-0000-0000-0000948A0000}"/>
    <cellStyle name="Normal 2 4 11 6 5 3" xfId="7233" xr:uid="{00000000-0005-0000-0000-0000411C0000}"/>
    <cellStyle name="Normal 2 4 11 6 5 3 2" xfId="35477" xr:uid="{00000000-0005-0000-0000-0000958A0000}"/>
    <cellStyle name="Normal 2 4 11 6 5 4" xfId="35478" xr:uid="{00000000-0005-0000-0000-0000968A0000}"/>
    <cellStyle name="Normal 2 4 11 6 6" xfId="7234" xr:uid="{00000000-0005-0000-0000-0000421C0000}"/>
    <cellStyle name="Normal 2 4 11 6 6 2" xfId="7235" xr:uid="{00000000-0005-0000-0000-0000431C0000}"/>
    <cellStyle name="Normal 2 4 11 6 6 2 2" xfId="7236" xr:uid="{00000000-0005-0000-0000-0000441C0000}"/>
    <cellStyle name="Normal 2 4 11 6 6 2 2 2" xfId="35479" xr:uid="{00000000-0005-0000-0000-0000978A0000}"/>
    <cellStyle name="Normal 2 4 11 6 6 2 3" xfId="35480" xr:uid="{00000000-0005-0000-0000-0000988A0000}"/>
    <cellStyle name="Normal 2 4 11 6 6 3" xfId="7237" xr:uid="{00000000-0005-0000-0000-0000451C0000}"/>
    <cellStyle name="Normal 2 4 11 6 6 3 2" xfId="35481" xr:uid="{00000000-0005-0000-0000-0000998A0000}"/>
    <cellStyle name="Normal 2 4 11 6 6 4" xfId="35482" xr:uid="{00000000-0005-0000-0000-00009A8A0000}"/>
    <cellStyle name="Normal 2 4 11 6 7" xfId="7238" xr:uid="{00000000-0005-0000-0000-0000461C0000}"/>
    <cellStyle name="Normal 2 4 11 6 7 2" xfId="7239" xr:uid="{00000000-0005-0000-0000-0000471C0000}"/>
    <cellStyle name="Normal 2 4 11 6 7 2 2" xfId="7240" xr:uid="{00000000-0005-0000-0000-0000481C0000}"/>
    <cellStyle name="Normal 2 4 11 6 7 2 2 2" xfId="35483" xr:uid="{00000000-0005-0000-0000-00009B8A0000}"/>
    <cellStyle name="Normal 2 4 11 6 7 2 3" xfId="35484" xr:uid="{00000000-0005-0000-0000-00009C8A0000}"/>
    <cellStyle name="Normal 2 4 11 6 7 3" xfId="7241" xr:uid="{00000000-0005-0000-0000-0000491C0000}"/>
    <cellStyle name="Normal 2 4 11 6 7 3 2" xfId="35485" xr:uid="{00000000-0005-0000-0000-00009D8A0000}"/>
    <cellStyle name="Normal 2 4 11 6 7 4" xfId="35486" xr:uid="{00000000-0005-0000-0000-00009E8A0000}"/>
    <cellStyle name="Normal 2 4 11 6 8" xfId="7242" xr:uid="{00000000-0005-0000-0000-00004A1C0000}"/>
    <cellStyle name="Normal 2 4 11 6 8 2" xfId="7243" xr:uid="{00000000-0005-0000-0000-00004B1C0000}"/>
    <cellStyle name="Normal 2 4 11 6 8 2 2" xfId="7244" xr:uid="{00000000-0005-0000-0000-00004C1C0000}"/>
    <cellStyle name="Normal 2 4 11 6 8 2 2 2" xfId="35487" xr:uid="{00000000-0005-0000-0000-00009F8A0000}"/>
    <cellStyle name="Normal 2 4 11 6 8 2 3" xfId="35488" xr:uid="{00000000-0005-0000-0000-0000A08A0000}"/>
    <cellStyle name="Normal 2 4 11 6 8 3" xfId="7245" xr:uid="{00000000-0005-0000-0000-00004D1C0000}"/>
    <cellStyle name="Normal 2 4 11 6 8 3 2" xfId="35489" xr:uid="{00000000-0005-0000-0000-0000A18A0000}"/>
    <cellStyle name="Normal 2 4 11 6 8 4" xfId="35490" xr:uid="{00000000-0005-0000-0000-0000A28A0000}"/>
    <cellStyle name="Normal 2 4 11 6 9" xfId="7246" xr:uid="{00000000-0005-0000-0000-00004E1C0000}"/>
    <cellStyle name="Normal 2 4 11 6 9 2" xfId="7247" xr:uid="{00000000-0005-0000-0000-00004F1C0000}"/>
    <cellStyle name="Normal 2 4 11 6 9 2 2" xfId="7248" xr:uid="{00000000-0005-0000-0000-0000501C0000}"/>
    <cellStyle name="Normal 2 4 11 6 9 2 2 2" xfId="35491" xr:uid="{00000000-0005-0000-0000-0000A38A0000}"/>
    <cellStyle name="Normal 2 4 11 6 9 2 3" xfId="35492" xr:uid="{00000000-0005-0000-0000-0000A48A0000}"/>
    <cellStyle name="Normal 2 4 11 6 9 3" xfId="7249" xr:uid="{00000000-0005-0000-0000-0000511C0000}"/>
    <cellStyle name="Normal 2 4 11 6 9 3 2" xfId="35493" xr:uid="{00000000-0005-0000-0000-0000A58A0000}"/>
    <cellStyle name="Normal 2 4 11 6 9 4" xfId="35494" xr:uid="{00000000-0005-0000-0000-0000A68A0000}"/>
    <cellStyle name="Normal 2 4 11 7" xfId="7250" xr:uid="{00000000-0005-0000-0000-0000521C0000}"/>
    <cellStyle name="Normal 2 4 11 7 10" xfId="7251" xr:uid="{00000000-0005-0000-0000-0000531C0000}"/>
    <cellStyle name="Normal 2 4 11 7 10 2" xfId="7252" xr:uid="{00000000-0005-0000-0000-0000541C0000}"/>
    <cellStyle name="Normal 2 4 11 7 10 2 2" xfId="7253" xr:uid="{00000000-0005-0000-0000-0000551C0000}"/>
    <cellStyle name="Normal 2 4 11 7 10 2 2 2" xfId="35495" xr:uid="{00000000-0005-0000-0000-0000A78A0000}"/>
    <cellStyle name="Normal 2 4 11 7 10 2 3" xfId="35496" xr:uid="{00000000-0005-0000-0000-0000A88A0000}"/>
    <cellStyle name="Normal 2 4 11 7 10 3" xfId="7254" xr:uid="{00000000-0005-0000-0000-0000561C0000}"/>
    <cellStyle name="Normal 2 4 11 7 10 3 2" xfId="35497" xr:uid="{00000000-0005-0000-0000-0000A98A0000}"/>
    <cellStyle name="Normal 2 4 11 7 10 4" xfId="35498" xr:uid="{00000000-0005-0000-0000-0000AA8A0000}"/>
    <cellStyle name="Normal 2 4 11 7 11" xfId="7255" xr:uid="{00000000-0005-0000-0000-0000571C0000}"/>
    <cellStyle name="Normal 2 4 11 7 11 2" xfId="7256" xr:uid="{00000000-0005-0000-0000-0000581C0000}"/>
    <cellStyle name="Normal 2 4 11 7 11 2 2" xfId="7257" xr:uid="{00000000-0005-0000-0000-0000591C0000}"/>
    <cellStyle name="Normal 2 4 11 7 11 2 2 2" xfId="35499" xr:uid="{00000000-0005-0000-0000-0000AB8A0000}"/>
    <cellStyle name="Normal 2 4 11 7 11 2 3" xfId="35500" xr:uid="{00000000-0005-0000-0000-0000AC8A0000}"/>
    <cellStyle name="Normal 2 4 11 7 11 3" xfId="7258" xr:uid="{00000000-0005-0000-0000-00005A1C0000}"/>
    <cellStyle name="Normal 2 4 11 7 11 3 2" xfId="35501" xr:uid="{00000000-0005-0000-0000-0000AD8A0000}"/>
    <cellStyle name="Normal 2 4 11 7 11 4" xfId="35502" xr:uid="{00000000-0005-0000-0000-0000AE8A0000}"/>
    <cellStyle name="Normal 2 4 11 7 12" xfId="7259" xr:uid="{00000000-0005-0000-0000-00005B1C0000}"/>
    <cellStyle name="Normal 2 4 11 7 12 2" xfId="7260" xr:uid="{00000000-0005-0000-0000-00005C1C0000}"/>
    <cellStyle name="Normal 2 4 11 7 12 2 2" xfId="35503" xr:uid="{00000000-0005-0000-0000-0000AF8A0000}"/>
    <cellStyle name="Normal 2 4 11 7 12 3" xfId="35504" xr:uid="{00000000-0005-0000-0000-0000B08A0000}"/>
    <cellStyle name="Normal 2 4 11 7 13" xfId="7261" xr:uid="{00000000-0005-0000-0000-00005D1C0000}"/>
    <cellStyle name="Normal 2 4 11 7 13 2" xfId="35505" xr:uid="{00000000-0005-0000-0000-0000B18A0000}"/>
    <cellStyle name="Normal 2 4 11 7 14" xfId="35506" xr:uid="{00000000-0005-0000-0000-0000B28A0000}"/>
    <cellStyle name="Normal 2 4 11 7 2" xfId="7262" xr:uid="{00000000-0005-0000-0000-00005E1C0000}"/>
    <cellStyle name="Normal 2 4 11 7 2 2" xfId="7263" xr:uid="{00000000-0005-0000-0000-00005F1C0000}"/>
    <cellStyle name="Normal 2 4 11 7 2 2 2" xfId="7264" xr:uid="{00000000-0005-0000-0000-0000601C0000}"/>
    <cellStyle name="Normal 2 4 11 7 2 2 2 2" xfId="35507" xr:uid="{00000000-0005-0000-0000-0000B38A0000}"/>
    <cellStyle name="Normal 2 4 11 7 2 2 3" xfId="35508" xr:uid="{00000000-0005-0000-0000-0000B48A0000}"/>
    <cellStyle name="Normal 2 4 11 7 2 3" xfId="7265" xr:uid="{00000000-0005-0000-0000-0000611C0000}"/>
    <cellStyle name="Normal 2 4 11 7 2 3 2" xfId="35509" xr:uid="{00000000-0005-0000-0000-0000B58A0000}"/>
    <cellStyle name="Normal 2 4 11 7 2 4" xfId="35510" xr:uid="{00000000-0005-0000-0000-0000B68A0000}"/>
    <cellStyle name="Normal 2 4 11 7 3" xfId="7266" xr:uid="{00000000-0005-0000-0000-0000621C0000}"/>
    <cellStyle name="Normal 2 4 11 7 3 2" xfId="7267" xr:uid="{00000000-0005-0000-0000-0000631C0000}"/>
    <cellStyle name="Normal 2 4 11 7 3 2 2" xfId="7268" xr:uid="{00000000-0005-0000-0000-0000641C0000}"/>
    <cellStyle name="Normal 2 4 11 7 3 2 2 2" xfId="35511" xr:uid="{00000000-0005-0000-0000-0000B78A0000}"/>
    <cellStyle name="Normal 2 4 11 7 3 2 3" xfId="35512" xr:uid="{00000000-0005-0000-0000-0000B88A0000}"/>
    <cellStyle name="Normal 2 4 11 7 3 3" xfId="7269" xr:uid="{00000000-0005-0000-0000-0000651C0000}"/>
    <cellStyle name="Normal 2 4 11 7 3 3 2" xfId="35513" xr:uid="{00000000-0005-0000-0000-0000B98A0000}"/>
    <cellStyle name="Normal 2 4 11 7 3 4" xfId="35514" xr:uid="{00000000-0005-0000-0000-0000BA8A0000}"/>
    <cellStyle name="Normal 2 4 11 7 4" xfId="7270" xr:uid="{00000000-0005-0000-0000-0000661C0000}"/>
    <cellStyle name="Normal 2 4 11 7 4 2" xfId="7271" xr:uid="{00000000-0005-0000-0000-0000671C0000}"/>
    <cellStyle name="Normal 2 4 11 7 4 2 2" xfId="7272" xr:uid="{00000000-0005-0000-0000-0000681C0000}"/>
    <cellStyle name="Normal 2 4 11 7 4 2 2 2" xfId="35515" xr:uid="{00000000-0005-0000-0000-0000BB8A0000}"/>
    <cellStyle name="Normal 2 4 11 7 4 2 3" xfId="35516" xr:uid="{00000000-0005-0000-0000-0000BC8A0000}"/>
    <cellStyle name="Normal 2 4 11 7 4 3" xfId="7273" xr:uid="{00000000-0005-0000-0000-0000691C0000}"/>
    <cellStyle name="Normal 2 4 11 7 4 3 2" xfId="35517" xr:uid="{00000000-0005-0000-0000-0000BD8A0000}"/>
    <cellStyle name="Normal 2 4 11 7 4 4" xfId="35518" xr:uid="{00000000-0005-0000-0000-0000BE8A0000}"/>
    <cellStyle name="Normal 2 4 11 7 5" xfId="7274" xr:uid="{00000000-0005-0000-0000-00006A1C0000}"/>
    <cellStyle name="Normal 2 4 11 7 5 2" xfId="7275" xr:uid="{00000000-0005-0000-0000-00006B1C0000}"/>
    <cellStyle name="Normal 2 4 11 7 5 2 2" xfId="7276" xr:uid="{00000000-0005-0000-0000-00006C1C0000}"/>
    <cellStyle name="Normal 2 4 11 7 5 2 2 2" xfId="35519" xr:uid="{00000000-0005-0000-0000-0000BF8A0000}"/>
    <cellStyle name="Normal 2 4 11 7 5 2 3" xfId="35520" xr:uid="{00000000-0005-0000-0000-0000C08A0000}"/>
    <cellStyle name="Normal 2 4 11 7 5 3" xfId="7277" xr:uid="{00000000-0005-0000-0000-00006D1C0000}"/>
    <cellStyle name="Normal 2 4 11 7 5 3 2" xfId="35521" xr:uid="{00000000-0005-0000-0000-0000C18A0000}"/>
    <cellStyle name="Normal 2 4 11 7 5 4" xfId="35522" xr:uid="{00000000-0005-0000-0000-0000C28A0000}"/>
    <cellStyle name="Normal 2 4 11 7 6" xfId="7278" xr:uid="{00000000-0005-0000-0000-00006E1C0000}"/>
    <cellStyle name="Normal 2 4 11 7 6 2" xfId="7279" xr:uid="{00000000-0005-0000-0000-00006F1C0000}"/>
    <cellStyle name="Normal 2 4 11 7 6 2 2" xfId="7280" xr:uid="{00000000-0005-0000-0000-0000701C0000}"/>
    <cellStyle name="Normal 2 4 11 7 6 2 2 2" xfId="35523" xr:uid="{00000000-0005-0000-0000-0000C38A0000}"/>
    <cellStyle name="Normal 2 4 11 7 6 2 3" xfId="35524" xr:uid="{00000000-0005-0000-0000-0000C48A0000}"/>
    <cellStyle name="Normal 2 4 11 7 6 3" xfId="7281" xr:uid="{00000000-0005-0000-0000-0000711C0000}"/>
    <cellStyle name="Normal 2 4 11 7 6 3 2" xfId="35525" xr:uid="{00000000-0005-0000-0000-0000C58A0000}"/>
    <cellStyle name="Normal 2 4 11 7 6 4" xfId="35526" xr:uid="{00000000-0005-0000-0000-0000C68A0000}"/>
    <cellStyle name="Normal 2 4 11 7 7" xfId="7282" xr:uid="{00000000-0005-0000-0000-0000721C0000}"/>
    <cellStyle name="Normal 2 4 11 7 7 2" xfId="7283" xr:uid="{00000000-0005-0000-0000-0000731C0000}"/>
    <cellStyle name="Normal 2 4 11 7 7 2 2" xfId="7284" xr:uid="{00000000-0005-0000-0000-0000741C0000}"/>
    <cellStyle name="Normal 2 4 11 7 7 2 2 2" xfId="35527" xr:uid="{00000000-0005-0000-0000-0000C78A0000}"/>
    <cellStyle name="Normal 2 4 11 7 7 2 3" xfId="35528" xr:uid="{00000000-0005-0000-0000-0000C88A0000}"/>
    <cellStyle name="Normal 2 4 11 7 7 3" xfId="7285" xr:uid="{00000000-0005-0000-0000-0000751C0000}"/>
    <cellStyle name="Normal 2 4 11 7 7 3 2" xfId="35529" xr:uid="{00000000-0005-0000-0000-0000C98A0000}"/>
    <cellStyle name="Normal 2 4 11 7 7 4" xfId="35530" xr:uid="{00000000-0005-0000-0000-0000CA8A0000}"/>
    <cellStyle name="Normal 2 4 11 7 8" xfId="7286" xr:uid="{00000000-0005-0000-0000-0000761C0000}"/>
    <cellStyle name="Normal 2 4 11 7 8 2" xfId="7287" xr:uid="{00000000-0005-0000-0000-0000771C0000}"/>
    <cellStyle name="Normal 2 4 11 7 8 2 2" xfId="7288" xr:uid="{00000000-0005-0000-0000-0000781C0000}"/>
    <cellStyle name="Normal 2 4 11 7 8 2 2 2" xfId="35531" xr:uid="{00000000-0005-0000-0000-0000CB8A0000}"/>
    <cellStyle name="Normal 2 4 11 7 8 2 3" xfId="35532" xr:uid="{00000000-0005-0000-0000-0000CC8A0000}"/>
    <cellStyle name="Normal 2 4 11 7 8 3" xfId="7289" xr:uid="{00000000-0005-0000-0000-0000791C0000}"/>
    <cellStyle name="Normal 2 4 11 7 8 3 2" xfId="35533" xr:uid="{00000000-0005-0000-0000-0000CD8A0000}"/>
    <cellStyle name="Normal 2 4 11 7 8 4" xfId="35534" xr:uid="{00000000-0005-0000-0000-0000CE8A0000}"/>
    <cellStyle name="Normal 2 4 11 7 9" xfId="7290" xr:uid="{00000000-0005-0000-0000-00007A1C0000}"/>
    <cellStyle name="Normal 2 4 11 7 9 2" xfId="7291" xr:uid="{00000000-0005-0000-0000-00007B1C0000}"/>
    <cellStyle name="Normal 2 4 11 7 9 2 2" xfId="7292" xr:uid="{00000000-0005-0000-0000-00007C1C0000}"/>
    <cellStyle name="Normal 2 4 11 7 9 2 2 2" xfId="35535" xr:uid="{00000000-0005-0000-0000-0000CF8A0000}"/>
    <cellStyle name="Normal 2 4 11 7 9 2 3" xfId="35536" xr:uid="{00000000-0005-0000-0000-0000D08A0000}"/>
    <cellStyle name="Normal 2 4 11 7 9 3" xfId="7293" xr:uid="{00000000-0005-0000-0000-00007D1C0000}"/>
    <cellStyle name="Normal 2 4 11 7 9 3 2" xfId="35537" xr:uid="{00000000-0005-0000-0000-0000D18A0000}"/>
    <cellStyle name="Normal 2 4 11 7 9 4" xfId="35538" xr:uid="{00000000-0005-0000-0000-0000D28A0000}"/>
    <cellStyle name="Normal 2 4 11 8" xfId="7294" xr:uid="{00000000-0005-0000-0000-00007E1C0000}"/>
    <cellStyle name="Normal 2 4 11 8 10" xfId="7295" xr:uid="{00000000-0005-0000-0000-00007F1C0000}"/>
    <cellStyle name="Normal 2 4 11 8 10 2" xfId="7296" xr:uid="{00000000-0005-0000-0000-0000801C0000}"/>
    <cellStyle name="Normal 2 4 11 8 10 2 2" xfId="7297" xr:uid="{00000000-0005-0000-0000-0000811C0000}"/>
    <cellStyle name="Normal 2 4 11 8 10 2 2 2" xfId="35539" xr:uid="{00000000-0005-0000-0000-0000D38A0000}"/>
    <cellStyle name="Normal 2 4 11 8 10 2 3" xfId="35540" xr:uid="{00000000-0005-0000-0000-0000D48A0000}"/>
    <cellStyle name="Normal 2 4 11 8 10 3" xfId="7298" xr:uid="{00000000-0005-0000-0000-0000821C0000}"/>
    <cellStyle name="Normal 2 4 11 8 10 3 2" xfId="35541" xr:uid="{00000000-0005-0000-0000-0000D58A0000}"/>
    <cellStyle name="Normal 2 4 11 8 10 4" xfId="35542" xr:uid="{00000000-0005-0000-0000-0000D68A0000}"/>
    <cellStyle name="Normal 2 4 11 8 11" xfId="7299" xr:uid="{00000000-0005-0000-0000-0000831C0000}"/>
    <cellStyle name="Normal 2 4 11 8 11 2" xfId="7300" xr:uid="{00000000-0005-0000-0000-0000841C0000}"/>
    <cellStyle name="Normal 2 4 11 8 11 2 2" xfId="7301" xr:uid="{00000000-0005-0000-0000-0000851C0000}"/>
    <cellStyle name="Normal 2 4 11 8 11 2 2 2" xfId="35543" xr:uid="{00000000-0005-0000-0000-0000D78A0000}"/>
    <cellStyle name="Normal 2 4 11 8 11 2 3" xfId="35544" xr:uid="{00000000-0005-0000-0000-0000D88A0000}"/>
    <cellStyle name="Normal 2 4 11 8 11 3" xfId="7302" xr:uid="{00000000-0005-0000-0000-0000861C0000}"/>
    <cellStyle name="Normal 2 4 11 8 11 3 2" xfId="35545" xr:uid="{00000000-0005-0000-0000-0000D98A0000}"/>
    <cellStyle name="Normal 2 4 11 8 11 4" xfId="35546" xr:uid="{00000000-0005-0000-0000-0000DA8A0000}"/>
    <cellStyle name="Normal 2 4 11 8 12" xfId="7303" xr:uid="{00000000-0005-0000-0000-0000871C0000}"/>
    <cellStyle name="Normal 2 4 11 8 12 2" xfId="7304" xr:uid="{00000000-0005-0000-0000-0000881C0000}"/>
    <cellStyle name="Normal 2 4 11 8 12 2 2" xfId="35547" xr:uid="{00000000-0005-0000-0000-0000DB8A0000}"/>
    <cellStyle name="Normal 2 4 11 8 12 3" xfId="35548" xr:uid="{00000000-0005-0000-0000-0000DC8A0000}"/>
    <cellStyle name="Normal 2 4 11 8 13" xfId="7305" xr:uid="{00000000-0005-0000-0000-0000891C0000}"/>
    <cellStyle name="Normal 2 4 11 8 13 2" xfId="35549" xr:uid="{00000000-0005-0000-0000-0000DD8A0000}"/>
    <cellStyle name="Normal 2 4 11 8 14" xfId="35550" xr:uid="{00000000-0005-0000-0000-0000DE8A0000}"/>
    <cellStyle name="Normal 2 4 11 8 2" xfId="7306" xr:uid="{00000000-0005-0000-0000-00008A1C0000}"/>
    <cellStyle name="Normal 2 4 11 8 2 2" xfId="7307" xr:uid="{00000000-0005-0000-0000-00008B1C0000}"/>
    <cellStyle name="Normal 2 4 11 8 2 2 2" xfId="7308" xr:uid="{00000000-0005-0000-0000-00008C1C0000}"/>
    <cellStyle name="Normal 2 4 11 8 2 2 2 2" xfId="35551" xr:uid="{00000000-0005-0000-0000-0000DF8A0000}"/>
    <cellStyle name="Normal 2 4 11 8 2 2 3" xfId="35552" xr:uid="{00000000-0005-0000-0000-0000E08A0000}"/>
    <cellStyle name="Normal 2 4 11 8 2 3" xfId="7309" xr:uid="{00000000-0005-0000-0000-00008D1C0000}"/>
    <cellStyle name="Normal 2 4 11 8 2 3 2" xfId="35553" xr:uid="{00000000-0005-0000-0000-0000E18A0000}"/>
    <cellStyle name="Normal 2 4 11 8 2 4" xfId="35554" xr:uid="{00000000-0005-0000-0000-0000E28A0000}"/>
    <cellStyle name="Normal 2 4 11 8 3" xfId="7310" xr:uid="{00000000-0005-0000-0000-00008E1C0000}"/>
    <cellStyle name="Normal 2 4 11 8 3 2" xfId="7311" xr:uid="{00000000-0005-0000-0000-00008F1C0000}"/>
    <cellStyle name="Normal 2 4 11 8 3 2 2" xfId="7312" xr:uid="{00000000-0005-0000-0000-0000901C0000}"/>
    <cellStyle name="Normal 2 4 11 8 3 2 2 2" xfId="35555" xr:uid="{00000000-0005-0000-0000-0000E38A0000}"/>
    <cellStyle name="Normal 2 4 11 8 3 2 3" xfId="35556" xr:uid="{00000000-0005-0000-0000-0000E48A0000}"/>
    <cellStyle name="Normal 2 4 11 8 3 3" xfId="7313" xr:uid="{00000000-0005-0000-0000-0000911C0000}"/>
    <cellStyle name="Normal 2 4 11 8 3 3 2" xfId="35557" xr:uid="{00000000-0005-0000-0000-0000E58A0000}"/>
    <cellStyle name="Normal 2 4 11 8 3 4" xfId="35558" xr:uid="{00000000-0005-0000-0000-0000E68A0000}"/>
    <cellStyle name="Normal 2 4 11 8 4" xfId="7314" xr:uid="{00000000-0005-0000-0000-0000921C0000}"/>
    <cellStyle name="Normal 2 4 11 8 4 2" xfId="7315" xr:uid="{00000000-0005-0000-0000-0000931C0000}"/>
    <cellStyle name="Normal 2 4 11 8 4 2 2" xfId="7316" xr:uid="{00000000-0005-0000-0000-0000941C0000}"/>
    <cellStyle name="Normal 2 4 11 8 4 2 2 2" xfId="35559" xr:uid="{00000000-0005-0000-0000-0000E78A0000}"/>
    <cellStyle name="Normal 2 4 11 8 4 2 3" xfId="35560" xr:uid="{00000000-0005-0000-0000-0000E88A0000}"/>
    <cellStyle name="Normal 2 4 11 8 4 3" xfId="7317" xr:uid="{00000000-0005-0000-0000-0000951C0000}"/>
    <cellStyle name="Normal 2 4 11 8 4 3 2" xfId="35561" xr:uid="{00000000-0005-0000-0000-0000E98A0000}"/>
    <cellStyle name="Normal 2 4 11 8 4 4" xfId="35562" xr:uid="{00000000-0005-0000-0000-0000EA8A0000}"/>
    <cellStyle name="Normal 2 4 11 8 5" xfId="7318" xr:uid="{00000000-0005-0000-0000-0000961C0000}"/>
    <cellStyle name="Normal 2 4 11 8 5 2" xfId="7319" xr:uid="{00000000-0005-0000-0000-0000971C0000}"/>
    <cellStyle name="Normal 2 4 11 8 5 2 2" xfId="7320" xr:uid="{00000000-0005-0000-0000-0000981C0000}"/>
    <cellStyle name="Normal 2 4 11 8 5 2 2 2" xfId="35563" xr:uid="{00000000-0005-0000-0000-0000EB8A0000}"/>
    <cellStyle name="Normal 2 4 11 8 5 2 3" xfId="35564" xr:uid="{00000000-0005-0000-0000-0000EC8A0000}"/>
    <cellStyle name="Normal 2 4 11 8 5 3" xfId="7321" xr:uid="{00000000-0005-0000-0000-0000991C0000}"/>
    <cellStyle name="Normal 2 4 11 8 5 3 2" xfId="35565" xr:uid="{00000000-0005-0000-0000-0000ED8A0000}"/>
    <cellStyle name="Normal 2 4 11 8 5 4" xfId="35566" xr:uid="{00000000-0005-0000-0000-0000EE8A0000}"/>
    <cellStyle name="Normal 2 4 11 8 6" xfId="7322" xr:uid="{00000000-0005-0000-0000-00009A1C0000}"/>
    <cellStyle name="Normal 2 4 11 8 6 2" xfId="7323" xr:uid="{00000000-0005-0000-0000-00009B1C0000}"/>
    <cellStyle name="Normal 2 4 11 8 6 2 2" xfId="7324" xr:uid="{00000000-0005-0000-0000-00009C1C0000}"/>
    <cellStyle name="Normal 2 4 11 8 6 2 2 2" xfId="35567" xr:uid="{00000000-0005-0000-0000-0000EF8A0000}"/>
    <cellStyle name="Normal 2 4 11 8 6 2 3" xfId="35568" xr:uid="{00000000-0005-0000-0000-0000F08A0000}"/>
    <cellStyle name="Normal 2 4 11 8 6 3" xfId="7325" xr:uid="{00000000-0005-0000-0000-00009D1C0000}"/>
    <cellStyle name="Normal 2 4 11 8 6 3 2" xfId="35569" xr:uid="{00000000-0005-0000-0000-0000F18A0000}"/>
    <cellStyle name="Normal 2 4 11 8 6 4" xfId="35570" xr:uid="{00000000-0005-0000-0000-0000F28A0000}"/>
    <cellStyle name="Normal 2 4 11 8 7" xfId="7326" xr:uid="{00000000-0005-0000-0000-00009E1C0000}"/>
    <cellStyle name="Normal 2 4 11 8 7 2" xfId="7327" xr:uid="{00000000-0005-0000-0000-00009F1C0000}"/>
    <cellStyle name="Normal 2 4 11 8 7 2 2" xfId="7328" xr:uid="{00000000-0005-0000-0000-0000A01C0000}"/>
    <cellStyle name="Normal 2 4 11 8 7 2 2 2" xfId="35571" xr:uid="{00000000-0005-0000-0000-0000F38A0000}"/>
    <cellStyle name="Normal 2 4 11 8 7 2 3" xfId="35572" xr:uid="{00000000-0005-0000-0000-0000F48A0000}"/>
    <cellStyle name="Normal 2 4 11 8 7 3" xfId="7329" xr:uid="{00000000-0005-0000-0000-0000A11C0000}"/>
    <cellStyle name="Normal 2 4 11 8 7 3 2" xfId="35573" xr:uid="{00000000-0005-0000-0000-0000F58A0000}"/>
    <cellStyle name="Normal 2 4 11 8 7 4" xfId="35574" xr:uid="{00000000-0005-0000-0000-0000F68A0000}"/>
    <cellStyle name="Normal 2 4 11 8 8" xfId="7330" xr:uid="{00000000-0005-0000-0000-0000A21C0000}"/>
    <cellStyle name="Normal 2 4 11 8 8 2" xfId="7331" xr:uid="{00000000-0005-0000-0000-0000A31C0000}"/>
    <cellStyle name="Normal 2 4 11 8 8 2 2" xfId="7332" xr:uid="{00000000-0005-0000-0000-0000A41C0000}"/>
    <cellStyle name="Normal 2 4 11 8 8 2 2 2" xfId="35575" xr:uid="{00000000-0005-0000-0000-0000F78A0000}"/>
    <cellStyle name="Normal 2 4 11 8 8 2 3" xfId="35576" xr:uid="{00000000-0005-0000-0000-0000F88A0000}"/>
    <cellStyle name="Normal 2 4 11 8 8 3" xfId="7333" xr:uid="{00000000-0005-0000-0000-0000A51C0000}"/>
    <cellStyle name="Normal 2 4 11 8 8 3 2" xfId="35577" xr:uid="{00000000-0005-0000-0000-0000F98A0000}"/>
    <cellStyle name="Normal 2 4 11 8 8 4" xfId="35578" xr:uid="{00000000-0005-0000-0000-0000FA8A0000}"/>
    <cellStyle name="Normal 2 4 11 8 9" xfId="7334" xr:uid="{00000000-0005-0000-0000-0000A61C0000}"/>
    <cellStyle name="Normal 2 4 11 8 9 2" xfId="7335" xr:uid="{00000000-0005-0000-0000-0000A71C0000}"/>
    <cellStyle name="Normal 2 4 11 8 9 2 2" xfId="7336" xr:uid="{00000000-0005-0000-0000-0000A81C0000}"/>
    <cellStyle name="Normal 2 4 11 8 9 2 2 2" xfId="35579" xr:uid="{00000000-0005-0000-0000-0000FB8A0000}"/>
    <cellStyle name="Normal 2 4 11 8 9 2 3" xfId="35580" xr:uid="{00000000-0005-0000-0000-0000FC8A0000}"/>
    <cellStyle name="Normal 2 4 11 8 9 3" xfId="7337" xr:uid="{00000000-0005-0000-0000-0000A91C0000}"/>
    <cellStyle name="Normal 2 4 11 8 9 3 2" xfId="35581" xr:uid="{00000000-0005-0000-0000-0000FD8A0000}"/>
    <cellStyle name="Normal 2 4 11 8 9 4" xfId="35582" xr:uid="{00000000-0005-0000-0000-0000FE8A0000}"/>
    <cellStyle name="Normal 2 4 11 9" xfId="7338" xr:uid="{00000000-0005-0000-0000-0000AA1C0000}"/>
    <cellStyle name="Normal 2 4 11 9 2" xfId="7339" xr:uid="{00000000-0005-0000-0000-0000AB1C0000}"/>
    <cellStyle name="Normal 2 4 11 9 2 2" xfId="7340" xr:uid="{00000000-0005-0000-0000-0000AC1C0000}"/>
    <cellStyle name="Normal 2 4 11 9 2 2 2" xfId="35583" xr:uid="{00000000-0005-0000-0000-0000FF8A0000}"/>
    <cellStyle name="Normal 2 4 11 9 2 3" xfId="35584" xr:uid="{00000000-0005-0000-0000-0000008B0000}"/>
    <cellStyle name="Normal 2 4 11 9 3" xfId="7341" xr:uid="{00000000-0005-0000-0000-0000AD1C0000}"/>
    <cellStyle name="Normal 2 4 11 9 3 2" xfId="35585" xr:uid="{00000000-0005-0000-0000-0000018B0000}"/>
    <cellStyle name="Normal 2 4 11 9 4" xfId="35586" xr:uid="{00000000-0005-0000-0000-0000028B0000}"/>
    <cellStyle name="Normal 2 4 12" xfId="7342" xr:uid="{00000000-0005-0000-0000-0000AE1C0000}"/>
    <cellStyle name="Normal 2 4 12 10" xfId="7343" xr:uid="{00000000-0005-0000-0000-0000AF1C0000}"/>
    <cellStyle name="Normal 2 4 12 10 2" xfId="7344" xr:uid="{00000000-0005-0000-0000-0000B01C0000}"/>
    <cellStyle name="Normal 2 4 12 10 2 2" xfId="7345" xr:uid="{00000000-0005-0000-0000-0000B11C0000}"/>
    <cellStyle name="Normal 2 4 12 10 2 2 2" xfId="35587" xr:uid="{00000000-0005-0000-0000-0000038B0000}"/>
    <cellStyle name="Normal 2 4 12 10 2 3" xfId="35588" xr:uid="{00000000-0005-0000-0000-0000048B0000}"/>
    <cellStyle name="Normal 2 4 12 10 3" xfId="7346" xr:uid="{00000000-0005-0000-0000-0000B21C0000}"/>
    <cellStyle name="Normal 2 4 12 10 3 2" xfId="35589" xr:uid="{00000000-0005-0000-0000-0000058B0000}"/>
    <cellStyle name="Normal 2 4 12 10 4" xfId="35590" xr:uid="{00000000-0005-0000-0000-0000068B0000}"/>
    <cellStyle name="Normal 2 4 12 11" xfId="7347" xr:uid="{00000000-0005-0000-0000-0000B31C0000}"/>
    <cellStyle name="Normal 2 4 12 11 2" xfId="7348" xr:uid="{00000000-0005-0000-0000-0000B41C0000}"/>
    <cellStyle name="Normal 2 4 12 11 2 2" xfId="7349" xr:uid="{00000000-0005-0000-0000-0000B51C0000}"/>
    <cellStyle name="Normal 2 4 12 11 2 2 2" xfId="35591" xr:uid="{00000000-0005-0000-0000-0000078B0000}"/>
    <cellStyle name="Normal 2 4 12 11 2 3" xfId="35592" xr:uid="{00000000-0005-0000-0000-0000088B0000}"/>
    <cellStyle name="Normal 2 4 12 11 3" xfId="7350" xr:uid="{00000000-0005-0000-0000-0000B61C0000}"/>
    <cellStyle name="Normal 2 4 12 11 3 2" xfId="35593" xr:uid="{00000000-0005-0000-0000-0000098B0000}"/>
    <cellStyle name="Normal 2 4 12 11 4" xfId="35594" xr:uid="{00000000-0005-0000-0000-00000A8B0000}"/>
    <cellStyle name="Normal 2 4 12 12" xfId="7351" xr:uid="{00000000-0005-0000-0000-0000B71C0000}"/>
    <cellStyle name="Normal 2 4 12 12 2" xfId="7352" xr:uid="{00000000-0005-0000-0000-0000B81C0000}"/>
    <cellStyle name="Normal 2 4 12 12 2 2" xfId="7353" xr:uid="{00000000-0005-0000-0000-0000B91C0000}"/>
    <cellStyle name="Normal 2 4 12 12 2 2 2" xfId="35595" xr:uid="{00000000-0005-0000-0000-00000B8B0000}"/>
    <cellStyle name="Normal 2 4 12 12 2 3" xfId="35596" xr:uid="{00000000-0005-0000-0000-00000C8B0000}"/>
    <cellStyle name="Normal 2 4 12 12 3" xfId="7354" xr:uid="{00000000-0005-0000-0000-0000BA1C0000}"/>
    <cellStyle name="Normal 2 4 12 12 3 2" xfId="35597" xr:uid="{00000000-0005-0000-0000-00000D8B0000}"/>
    <cellStyle name="Normal 2 4 12 12 4" xfId="35598" xr:uid="{00000000-0005-0000-0000-00000E8B0000}"/>
    <cellStyle name="Normal 2 4 12 13" xfId="7355" xr:uid="{00000000-0005-0000-0000-0000BB1C0000}"/>
    <cellStyle name="Normal 2 4 12 13 2" xfId="7356" xr:uid="{00000000-0005-0000-0000-0000BC1C0000}"/>
    <cellStyle name="Normal 2 4 12 13 2 2" xfId="7357" xr:uid="{00000000-0005-0000-0000-0000BD1C0000}"/>
    <cellStyle name="Normal 2 4 12 13 2 2 2" xfId="35599" xr:uid="{00000000-0005-0000-0000-00000F8B0000}"/>
    <cellStyle name="Normal 2 4 12 13 2 3" xfId="35600" xr:uid="{00000000-0005-0000-0000-0000108B0000}"/>
    <cellStyle name="Normal 2 4 12 13 3" xfId="7358" xr:uid="{00000000-0005-0000-0000-0000BE1C0000}"/>
    <cellStyle name="Normal 2 4 12 13 3 2" xfId="35601" xr:uid="{00000000-0005-0000-0000-0000118B0000}"/>
    <cellStyle name="Normal 2 4 12 13 4" xfId="35602" xr:uid="{00000000-0005-0000-0000-0000128B0000}"/>
    <cellStyle name="Normal 2 4 12 14" xfId="7359" xr:uid="{00000000-0005-0000-0000-0000BF1C0000}"/>
    <cellStyle name="Normal 2 4 12 14 2" xfId="7360" xr:uid="{00000000-0005-0000-0000-0000C01C0000}"/>
    <cellStyle name="Normal 2 4 12 14 2 2" xfId="7361" xr:uid="{00000000-0005-0000-0000-0000C11C0000}"/>
    <cellStyle name="Normal 2 4 12 14 2 2 2" xfId="35603" xr:uid="{00000000-0005-0000-0000-0000138B0000}"/>
    <cellStyle name="Normal 2 4 12 14 2 3" xfId="35604" xr:uid="{00000000-0005-0000-0000-0000148B0000}"/>
    <cellStyle name="Normal 2 4 12 14 3" xfId="7362" xr:uid="{00000000-0005-0000-0000-0000C21C0000}"/>
    <cellStyle name="Normal 2 4 12 14 3 2" xfId="35605" xr:uid="{00000000-0005-0000-0000-0000158B0000}"/>
    <cellStyle name="Normal 2 4 12 14 4" xfId="35606" xr:uid="{00000000-0005-0000-0000-0000168B0000}"/>
    <cellStyle name="Normal 2 4 12 15" xfId="7363" xr:uid="{00000000-0005-0000-0000-0000C31C0000}"/>
    <cellStyle name="Normal 2 4 12 15 2" xfId="7364" xr:uid="{00000000-0005-0000-0000-0000C41C0000}"/>
    <cellStyle name="Normal 2 4 12 15 2 2" xfId="7365" xr:uid="{00000000-0005-0000-0000-0000C51C0000}"/>
    <cellStyle name="Normal 2 4 12 15 2 2 2" xfId="35607" xr:uid="{00000000-0005-0000-0000-0000178B0000}"/>
    <cellStyle name="Normal 2 4 12 15 2 3" xfId="35608" xr:uid="{00000000-0005-0000-0000-0000188B0000}"/>
    <cellStyle name="Normal 2 4 12 15 3" xfId="7366" xr:uid="{00000000-0005-0000-0000-0000C61C0000}"/>
    <cellStyle name="Normal 2 4 12 15 3 2" xfId="35609" xr:uid="{00000000-0005-0000-0000-0000198B0000}"/>
    <cellStyle name="Normal 2 4 12 15 4" xfId="35610" xr:uid="{00000000-0005-0000-0000-00001A8B0000}"/>
    <cellStyle name="Normal 2 4 12 16" xfId="7367" xr:uid="{00000000-0005-0000-0000-0000C71C0000}"/>
    <cellStyle name="Normal 2 4 12 16 2" xfId="7368" xr:uid="{00000000-0005-0000-0000-0000C81C0000}"/>
    <cellStyle name="Normal 2 4 12 16 2 2" xfId="7369" xr:uid="{00000000-0005-0000-0000-0000C91C0000}"/>
    <cellStyle name="Normal 2 4 12 16 2 2 2" xfId="35611" xr:uid="{00000000-0005-0000-0000-00001B8B0000}"/>
    <cellStyle name="Normal 2 4 12 16 2 3" xfId="35612" xr:uid="{00000000-0005-0000-0000-00001C8B0000}"/>
    <cellStyle name="Normal 2 4 12 16 3" xfId="7370" xr:uid="{00000000-0005-0000-0000-0000CA1C0000}"/>
    <cellStyle name="Normal 2 4 12 16 3 2" xfId="35613" xr:uid="{00000000-0005-0000-0000-00001D8B0000}"/>
    <cellStyle name="Normal 2 4 12 16 4" xfId="35614" xr:uid="{00000000-0005-0000-0000-00001E8B0000}"/>
    <cellStyle name="Normal 2 4 12 17" xfId="7371" xr:uid="{00000000-0005-0000-0000-0000CB1C0000}"/>
    <cellStyle name="Normal 2 4 12 17 2" xfId="7372" xr:uid="{00000000-0005-0000-0000-0000CC1C0000}"/>
    <cellStyle name="Normal 2 4 12 17 2 2" xfId="7373" xr:uid="{00000000-0005-0000-0000-0000CD1C0000}"/>
    <cellStyle name="Normal 2 4 12 17 2 2 2" xfId="35615" xr:uid="{00000000-0005-0000-0000-00001F8B0000}"/>
    <cellStyle name="Normal 2 4 12 17 2 3" xfId="35616" xr:uid="{00000000-0005-0000-0000-0000208B0000}"/>
    <cellStyle name="Normal 2 4 12 17 3" xfId="7374" xr:uid="{00000000-0005-0000-0000-0000CE1C0000}"/>
    <cellStyle name="Normal 2 4 12 17 3 2" xfId="35617" xr:uid="{00000000-0005-0000-0000-0000218B0000}"/>
    <cellStyle name="Normal 2 4 12 17 4" xfId="35618" xr:uid="{00000000-0005-0000-0000-0000228B0000}"/>
    <cellStyle name="Normal 2 4 12 18" xfId="7375" xr:uid="{00000000-0005-0000-0000-0000CF1C0000}"/>
    <cellStyle name="Normal 2 4 12 18 2" xfId="7376" xr:uid="{00000000-0005-0000-0000-0000D01C0000}"/>
    <cellStyle name="Normal 2 4 12 18 2 2" xfId="7377" xr:uid="{00000000-0005-0000-0000-0000D11C0000}"/>
    <cellStyle name="Normal 2 4 12 18 2 2 2" xfId="35619" xr:uid="{00000000-0005-0000-0000-0000238B0000}"/>
    <cellStyle name="Normal 2 4 12 18 2 3" xfId="35620" xr:uid="{00000000-0005-0000-0000-0000248B0000}"/>
    <cellStyle name="Normal 2 4 12 18 3" xfId="7378" xr:uid="{00000000-0005-0000-0000-0000D21C0000}"/>
    <cellStyle name="Normal 2 4 12 18 3 2" xfId="35621" xr:uid="{00000000-0005-0000-0000-0000258B0000}"/>
    <cellStyle name="Normal 2 4 12 18 4" xfId="35622" xr:uid="{00000000-0005-0000-0000-0000268B0000}"/>
    <cellStyle name="Normal 2 4 12 19" xfId="7379" xr:uid="{00000000-0005-0000-0000-0000D31C0000}"/>
    <cellStyle name="Normal 2 4 12 2" xfId="7380" xr:uid="{00000000-0005-0000-0000-0000D41C0000}"/>
    <cellStyle name="Normal 2 4 12 2 10" xfId="7381" xr:uid="{00000000-0005-0000-0000-0000D51C0000}"/>
    <cellStyle name="Normal 2 4 12 2 10 2" xfId="7382" xr:uid="{00000000-0005-0000-0000-0000D61C0000}"/>
    <cellStyle name="Normal 2 4 12 2 10 2 2" xfId="7383" xr:uid="{00000000-0005-0000-0000-0000D71C0000}"/>
    <cellStyle name="Normal 2 4 12 2 10 2 2 2" xfId="35623" xr:uid="{00000000-0005-0000-0000-0000278B0000}"/>
    <cellStyle name="Normal 2 4 12 2 10 2 3" xfId="35624" xr:uid="{00000000-0005-0000-0000-0000288B0000}"/>
    <cellStyle name="Normal 2 4 12 2 10 3" xfId="7384" xr:uid="{00000000-0005-0000-0000-0000D81C0000}"/>
    <cellStyle name="Normal 2 4 12 2 10 3 2" xfId="35625" xr:uid="{00000000-0005-0000-0000-0000298B0000}"/>
    <cellStyle name="Normal 2 4 12 2 10 4" xfId="35626" xr:uid="{00000000-0005-0000-0000-00002A8B0000}"/>
    <cellStyle name="Normal 2 4 12 2 11" xfId="7385" xr:uid="{00000000-0005-0000-0000-0000D91C0000}"/>
    <cellStyle name="Normal 2 4 12 2 11 2" xfId="7386" xr:uid="{00000000-0005-0000-0000-0000DA1C0000}"/>
    <cellStyle name="Normal 2 4 12 2 11 2 2" xfId="7387" xr:uid="{00000000-0005-0000-0000-0000DB1C0000}"/>
    <cellStyle name="Normal 2 4 12 2 11 2 2 2" xfId="35627" xr:uid="{00000000-0005-0000-0000-00002B8B0000}"/>
    <cellStyle name="Normal 2 4 12 2 11 2 3" xfId="35628" xr:uid="{00000000-0005-0000-0000-00002C8B0000}"/>
    <cellStyle name="Normal 2 4 12 2 11 3" xfId="7388" xr:uid="{00000000-0005-0000-0000-0000DC1C0000}"/>
    <cellStyle name="Normal 2 4 12 2 11 3 2" xfId="35629" xr:uid="{00000000-0005-0000-0000-00002D8B0000}"/>
    <cellStyle name="Normal 2 4 12 2 11 4" xfId="35630" xr:uid="{00000000-0005-0000-0000-00002E8B0000}"/>
    <cellStyle name="Normal 2 4 12 2 12" xfId="7389" xr:uid="{00000000-0005-0000-0000-0000DD1C0000}"/>
    <cellStyle name="Normal 2 4 12 2 13" xfId="7390" xr:uid="{00000000-0005-0000-0000-0000DE1C0000}"/>
    <cellStyle name="Normal 2 4 12 2 2" xfId="7391" xr:uid="{00000000-0005-0000-0000-0000DF1C0000}"/>
    <cellStyle name="Normal 2 4 12 2 2 2" xfId="7392" xr:uid="{00000000-0005-0000-0000-0000E01C0000}"/>
    <cellStyle name="Normal 2 4 12 2 2 2 2" xfId="7393" xr:uid="{00000000-0005-0000-0000-0000E11C0000}"/>
    <cellStyle name="Normal 2 4 12 2 2 2 2 2" xfId="35631" xr:uid="{00000000-0005-0000-0000-00002F8B0000}"/>
    <cellStyle name="Normal 2 4 12 2 2 2 3" xfId="35632" xr:uid="{00000000-0005-0000-0000-0000308B0000}"/>
    <cellStyle name="Normal 2 4 12 2 2 3" xfId="7394" xr:uid="{00000000-0005-0000-0000-0000E21C0000}"/>
    <cellStyle name="Normal 2 4 12 2 2 3 2" xfId="35633" xr:uid="{00000000-0005-0000-0000-0000318B0000}"/>
    <cellStyle name="Normal 2 4 12 2 2 4" xfId="35634" xr:uid="{00000000-0005-0000-0000-0000328B0000}"/>
    <cellStyle name="Normal 2 4 12 2 3" xfId="7395" xr:uid="{00000000-0005-0000-0000-0000E31C0000}"/>
    <cellStyle name="Normal 2 4 12 2 3 2" xfId="7396" xr:uid="{00000000-0005-0000-0000-0000E41C0000}"/>
    <cellStyle name="Normal 2 4 12 2 3 2 2" xfId="7397" xr:uid="{00000000-0005-0000-0000-0000E51C0000}"/>
    <cellStyle name="Normal 2 4 12 2 3 2 2 2" xfId="35635" xr:uid="{00000000-0005-0000-0000-0000338B0000}"/>
    <cellStyle name="Normal 2 4 12 2 3 2 3" xfId="35636" xr:uid="{00000000-0005-0000-0000-0000348B0000}"/>
    <cellStyle name="Normal 2 4 12 2 3 3" xfId="7398" xr:uid="{00000000-0005-0000-0000-0000E61C0000}"/>
    <cellStyle name="Normal 2 4 12 2 3 3 2" xfId="35637" xr:uid="{00000000-0005-0000-0000-0000358B0000}"/>
    <cellStyle name="Normal 2 4 12 2 3 4" xfId="35638" xr:uid="{00000000-0005-0000-0000-0000368B0000}"/>
    <cellStyle name="Normal 2 4 12 2 4" xfId="7399" xr:uid="{00000000-0005-0000-0000-0000E71C0000}"/>
    <cellStyle name="Normal 2 4 12 2 4 2" xfId="7400" xr:uid="{00000000-0005-0000-0000-0000E81C0000}"/>
    <cellStyle name="Normal 2 4 12 2 4 2 2" xfId="7401" xr:uid="{00000000-0005-0000-0000-0000E91C0000}"/>
    <cellStyle name="Normal 2 4 12 2 4 2 2 2" xfId="35639" xr:uid="{00000000-0005-0000-0000-0000378B0000}"/>
    <cellStyle name="Normal 2 4 12 2 4 2 3" xfId="35640" xr:uid="{00000000-0005-0000-0000-0000388B0000}"/>
    <cellStyle name="Normal 2 4 12 2 4 3" xfId="7402" xr:uid="{00000000-0005-0000-0000-0000EA1C0000}"/>
    <cellStyle name="Normal 2 4 12 2 4 3 2" xfId="35641" xr:uid="{00000000-0005-0000-0000-0000398B0000}"/>
    <cellStyle name="Normal 2 4 12 2 4 4" xfId="35642" xr:uid="{00000000-0005-0000-0000-00003A8B0000}"/>
    <cellStyle name="Normal 2 4 12 2 5" xfId="7403" xr:uid="{00000000-0005-0000-0000-0000EB1C0000}"/>
    <cellStyle name="Normal 2 4 12 2 5 2" xfId="7404" xr:uid="{00000000-0005-0000-0000-0000EC1C0000}"/>
    <cellStyle name="Normal 2 4 12 2 5 2 2" xfId="7405" xr:uid="{00000000-0005-0000-0000-0000ED1C0000}"/>
    <cellStyle name="Normal 2 4 12 2 5 2 2 2" xfId="35643" xr:uid="{00000000-0005-0000-0000-00003B8B0000}"/>
    <cellStyle name="Normal 2 4 12 2 5 2 3" xfId="35644" xr:uid="{00000000-0005-0000-0000-00003C8B0000}"/>
    <cellStyle name="Normal 2 4 12 2 5 3" xfId="7406" xr:uid="{00000000-0005-0000-0000-0000EE1C0000}"/>
    <cellStyle name="Normal 2 4 12 2 5 3 2" xfId="35645" xr:uid="{00000000-0005-0000-0000-00003D8B0000}"/>
    <cellStyle name="Normal 2 4 12 2 5 4" xfId="35646" xr:uid="{00000000-0005-0000-0000-00003E8B0000}"/>
    <cellStyle name="Normal 2 4 12 2 6" xfId="7407" xr:uid="{00000000-0005-0000-0000-0000EF1C0000}"/>
    <cellStyle name="Normal 2 4 12 2 6 2" xfId="7408" xr:uid="{00000000-0005-0000-0000-0000F01C0000}"/>
    <cellStyle name="Normal 2 4 12 2 6 2 2" xfId="7409" xr:uid="{00000000-0005-0000-0000-0000F11C0000}"/>
    <cellStyle name="Normal 2 4 12 2 6 2 2 2" xfId="35647" xr:uid="{00000000-0005-0000-0000-00003F8B0000}"/>
    <cellStyle name="Normal 2 4 12 2 6 2 3" xfId="35648" xr:uid="{00000000-0005-0000-0000-0000408B0000}"/>
    <cellStyle name="Normal 2 4 12 2 6 3" xfId="7410" xr:uid="{00000000-0005-0000-0000-0000F21C0000}"/>
    <cellStyle name="Normal 2 4 12 2 6 3 2" xfId="35649" xr:uid="{00000000-0005-0000-0000-0000418B0000}"/>
    <cellStyle name="Normal 2 4 12 2 6 4" xfId="35650" xr:uid="{00000000-0005-0000-0000-0000428B0000}"/>
    <cellStyle name="Normal 2 4 12 2 7" xfId="7411" xr:uid="{00000000-0005-0000-0000-0000F31C0000}"/>
    <cellStyle name="Normal 2 4 12 2 7 2" xfId="7412" xr:uid="{00000000-0005-0000-0000-0000F41C0000}"/>
    <cellStyle name="Normal 2 4 12 2 7 2 2" xfId="7413" xr:uid="{00000000-0005-0000-0000-0000F51C0000}"/>
    <cellStyle name="Normal 2 4 12 2 7 2 2 2" xfId="35651" xr:uid="{00000000-0005-0000-0000-0000438B0000}"/>
    <cellStyle name="Normal 2 4 12 2 7 2 3" xfId="35652" xr:uid="{00000000-0005-0000-0000-0000448B0000}"/>
    <cellStyle name="Normal 2 4 12 2 7 3" xfId="7414" xr:uid="{00000000-0005-0000-0000-0000F61C0000}"/>
    <cellStyle name="Normal 2 4 12 2 7 3 2" xfId="35653" xr:uid="{00000000-0005-0000-0000-0000458B0000}"/>
    <cellStyle name="Normal 2 4 12 2 7 4" xfId="35654" xr:uid="{00000000-0005-0000-0000-0000468B0000}"/>
    <cellStyle name="Normal 2 4 12 2 8" xfId="7415" xr:uid="{00000000-0005-0000-0000-0000F71C0000}"/>
    <cellStyle name="Normal 2 4 12 2 8 2" xfId="7416" xr:uid="{00000000-0005-0000-0000-0000F81C0000}"/>
    <cellStyle name="Normal 2 4 12 2 8 2 2" xfId="7417" xr:uid="{00000000-0005-0000-0000-0000F91C0000}"/>
    <cellStyle name="Normal 2 4 12 2 8 2 2 2" xfId="35655" xr:uid="{00000000-0005-0000-0000-0000478B0000}"/>
    <cellStyle name="Normal 2 4 12 2 8 2 3" xfId="35656" xr:uid="{00000000-0005-0000-0000-0000488B0000}"/>
    <cellStyle name="Normal 2 4 12 2 8 3" xfId="7418" xr:uid="{00000000-0005-0000-0000-0000FA1C0000}"/>
    <cellStyle name="Normal 2 4 12 2 8 3 2" xfId="35657" xr:uid="{00000000-0005-0000-0000-0000498B0000}"/>
    <cellStyle name="Normal 2 4 12 2 8 4" xfId="35658" xr:uid="{00000000-0005-0000-0000-00004A8B0000}"/>
    <cellStyle name="Normal 2 4 12 2 9" xfId="7419" xr:uid="{00000000-0005-0000-0000-0000FB1C0000}"/>
    <cellStyle name="Normal 2 4 12 2 9 2" xfId="7420" xr:uid="{00000000-0005-0000-0000-0000FC1C0000}"/>
    <cellStyle name="Normal 2 4 12 2 9 2 2" xfId="7421" xr:uid="{00000000-0005-0000-0000-0000FD1C0000}"/>
    <cellStyle name="Normal 2 4 12 2 9 2 2 2" xfId="35659" xr:uid="{00000000-0005-0000-0000-00004B8B0000}"/>
    <cellStyle name="Normal 2 4 12 2 9 2 3" xfId="35660" xr:uid="{00000000-0005-0000-0000-00004C8B0000}"/>
    <cellStyle name="Normal 2 4 12 2 9 3" xfId="7422" xr:uid="{00000000-0005-0000-0000-0000FE1C0000}"/>
    <cellStyle name="Normal 2 4 12 2 9 3 2" xfId="35661" xr:uid="{00000000-0005-0000-0000-00004D8B0000}"/>
    <cellStyle name="Normal 2 4 12 2 9 4" xfId="35662" xr:uid="{00000000-0005-0000-0000-00004E8B0000}"/>
    <cellStyle name="Normal 2 4 12 20" xfId="7423" xr:uid="{00000000-0005-0000-0000-0000FF1C0000}"/>
    <cellStyle name="Normal 2 4 12 3" xfId="7424" xr:uid="{00000000-0005-0000-0000-0000001D0000}"/>
    <cellStyle name="Normal 2 4 12 3 10" xfId="7425" xr:uid="{00000000-0005-0000-0000-0000011D0000}"/>
    <cellStyle name="Normal 2 4 12 3 10 2" xfId="7426" xr:uid="{00000000-0005-0000-0000-0000021D0000}"/>
    <cellStyle name="Normal 2 4 12 3 10 2 2" xfId="7427" xr:uid="{00000000-0005-0000-0000-0000031D0000}"/>
    <cellStyle name="Normal 2 4 12 3 10 2 2 2" xfId="35663" xr:uid="{00000000-0005-0000-0000-00004F8B0000}"/>
    <cellStyle name="Normal 2 4 12 3 10 2 3" xfId="35664" xr:uid="{00000000-0005-0000-0000-0000508B0000}"/>
    <cellStyle name="Normal 2 4 12 3 10 3" xfId="7428" xr:uid="{00000000-0005-0000-0000-0000041D0000}"/>
    <cellStyle name="Normal 2 4 12 3 10 3 2" xfId="35665" xr:uid="{00000000-0005-0000-0000-0000518B0000}"/>
    <cellStyle name="Normal 2 4 12 3 10 4" xfId="35666" xr:uid="{00000000-0005-0000-0000-0000528B0000}"/>
    <cellStyle name="Normal 2 4 12 3 11" xfId="7429" xr:uid="{00000000-0005-0000-0000-0000051D0000}"/>
    <cellStyle name="Normal 2 4 12 3 11 2" xfId="7430" xr:uid="{00000000-0005-0000-0000-0000061D0000}"/>
    <cellStyle name="Normal 2 4 12 3 11 2 2" xfId="7431" xr:uid="{00000000-0005-0000-0000-0000071D0000}"/>
    <cellStyle name="Normal 2 4 12 3 11 2 2 2" xfId="35667" xr:uid="{00000000-0005-0000-0000-0000538B0000}"/>
    <cellStyle name="Normal 2 4 12 3 11 2 3" xfId="35668" xr:uid="{00000000-0005-0000-0000-0000548B0000}"/>
    <cellStyle name="Normal 2 4 12 3 11 3" xfId="7432" xr:uid="{00000000-0005-0000-0000-0000081D0000}"/>
    <cellStyle name="Normal 2 4 12 3 11 3 2" xfId="35669" xr:uid="{00000000-0005-0000-0000-0000558B0000}"/>
    <cellStyle name="Normal 2 4 12 3 11 4" xfId="35670" xr:uid="{00000000-0005-0000-0000-0000568B0000}"/>
    <cellStyle name="Normal 2 4 12 3 12" xfId="7433" xr:uid="{00000000-0005-0000-0000-0000091D0000}"/>
    <cellStyle name="Normal 2 4 12 3 12 2" xfId="7434" xr:uid="{00000000-0005-0000-0000-00000A1D0000}"/>
    <cellStyle name="Normal 2 4 12 3 12 2 2" xfId="35671" xr:uid="{00000000-0005-0000-0000-0000578B0000}"/>
    <cellStyle name="Normal 2 4 12 3 12 3" xfId="35672" xr:uid="{00000000-0005-0000-0000-0000588B0000}"/>
    <cellStyle name="Normal 2 4 12 3 13" xfId="7435" xr:uid="{00000000-0005-0000-0000-00000B1D0000}"/>
    <cellStyle name="Normal 2 4 12 3 13 2" xfId="35673" xr:uid="{00000000-0005-0000-0000-0000598B0000}"/>
    <cellStyle name="Normal 2 4 12 3 14" xfId="35674" xr:uid="{00000000-0005-0000-0000-00005A8B0000}"/>
    <cellStyle name="Normal 2 4 12 3 2" xfId="7436" xr:uid="{00000000-0005-0000-0000-00000C1D0000}"/>
    <cellStyle name="Normal 2 4 12 3 2 2" xfId="7437" xr:uid="{00000000-0005-0000-0000-00000D1D0000}"/>
    <cellStyle name="Normal 2 4 12 3 2 2 2" xfId="7438" xr:uid="{00000000-0005-0000-0000-00000E1D0000}"/>
    <cellStyle name="Normal 2 4 12 3 2 2 2 2" xfId="35675" xr:uid="{00000000-0005-0000-0000-00005B8B0000}"/>
    <cellStyle name="Normal 2 4 12 3 2 2 3" xfId="35676" xr:uid="{00000000-0005-0000-0000-00005C8B0000}"/>
    <cellStyle name="Normal 2 4 12 3 2 3" xfId="7439" xr:uid="{00000000-0005-0000-0000-00000F1D0000}"/>
    <cellStyle name="Normal 2 4 12 3 2 3 2" xfId="35677" xr:uid="{00000000-0005-0000-0000-00005D8B0000}"/>
    <cellStyle name="Normal 2 4 12 3 2 4" xfId="35678" xr:uid="{00000000-0005-0000-0000-00005E8B0000}"/>
    <cellStyle name="Normal 2 4 12 3 3" xfId="7440" xr:uid="{00000000-0005-0000-0000-0000101D0000}"/>
    <cellStyle name="Normal 2 4 12 3 3 2" xfId="7441" xr:uid="{00000000-0005-0000-0000-0000111D0000}"/>
    <cellStyle name="Normal 2 4 12 3 3 2 2" xfId="7442" xr:uid="{00000000-0005-0000-0000-0000121D0000}"/>
    <cellStyle name="Normal 2 4 12 3 3 2 2 2" xfId="35679" xr:uid="{00000000-0005-0000-0000-00005F8B0000}"/>
    <cellStyle name="Normal 2 4 12 3 3 2 3" xfId="35680" xr:uid="{00000000-0005-0000-0000-0000608B0000}"/>
    <cellStyle name="Normal 2 4 12 3 3 3" xfId="7443" xr:uid="{00000000-0005-0000-0000-0000131D0000}"/>
    <cellStyle name="Normal 2 4 12 3 3 3 2" xfId="35681" xr:uid="{00000000-0005-0000-0000-0000618B0000}"/>
    <cellStyle name="Normal 2 4 12 3 3 4" xfId="35682" xr:uid="{00000000-0005-0000-0000-0000628B0000}"/>
    <cellStyle name="Normal 2 4 12 3 4" xfId="7444" xr:uid="{00000000-0005-0000-0000-0000141D0000}"/>
    <cellStyle name="Normal 2 4 12 3 4 2" xfId="7445" xr:uid="{00000000-0005-0000-0000-0000151D0000}"/>
    <cellStyle name="Normal 2 4 12 3 4 2 2" xfId="7446" xr:uid="{00000000-0005-0000-0000-0000161D0000}"/>
    <cellStyle name="Normal 2 4 12 3 4 2 2 2" xfId="35683" xr:uid="{00000000-0005-0000-0000-0000638B0000}"/>
    <cellStyle name="Normal 2 4 12 3 4 2 3" xfId="35684" xr:uid="{00000000-0005-0000-0000-0000648B0000}"/>
    <cellStyle name="Normal 2 4 12 3 4 3" xfId="7447" xr:uid="{00000000-0005-0000-0000-0000171D0000}"/>
    <cellStyle name="Normal 2 4 12 3 4 3 2" xfId="35685" xr:uid="{00000000-0005-0000-0000-0000658B0000}"/>
    <cellStyle name="Normal 2 4 12 3 4 4" xfId="35686" xr:uid="{00000000-0005-0000-0000-0000668B0000}"/>
    <cellStyle name="Normal 2 4 12 3 5" xfId="7448" xr:uid="{00000000-0005-0000-0000-0000181D0000}"/>
    <cellStyle name="Normal 2 4 12 3 5 2" xfId="7449" xr:uid="{00000000-0005-0000-0000-0000191D0000}"/>
    <cellStyle name="Normal 2 4 12 3 5 2 2" xfId="7450" xr:uid="{00000000-0005-0000-0000-00001A1D0000}"/>
    <cellStyle name="Normal 2 4 12 3 5 2 2 2" xfId="35687" xr:uid="{00000000-0005-0000-0000-0000678B0000}"/>
    <cellStyle name="Normal 2 4 12 3 5 2 3" xfId="35688" xr:uid="{00000000-0005-0000-0000-0000688B0000}"/>
    <cellStyle name="Normal 2 4 12 3 5 3" xfId="7451" xr:uid="{00000000-0005-0000-0000-00001B1D0000}"/>
    <cellStyle name="Normal 2 4 12 3 5 3 2" xfId="35689" xr:uid="{00000000-0005-0000-0000-0000698B0000}"/>
    <cellStyle name="Normal 2 4 12 3 5 4" xfId="35690" xr:uid="{00000000-0005-0000-0000-00006A8B0000}"/>
    <cellStyle name="Normal 2 4 12 3 6" xfId="7452" xr:uid="{00000000-0005-0000-0000-00001C1D0000}"/>
    <cellStyle name="Normal 2 4 12 3 6 2" xfId="7453" xr:uid="{00000000-0005-0000-0000-00001D1D0000}"/>
    <cellStyle name="Normal 2 4 12 3 6 2 2" xfId="7454" xr:uid="{00000000-0005-0000-0000-00001E1D0000}"/>
    <cellStyle name="Normal 2 4 12 3 6 2 2 2" xfId="35691" xr:uid="{00000000-0005-0000-0000-00006B8B0000}"/>
    <cellStyle name="Normal 2 4 12 3 6 2 3" xfId="35692" xr:uid="{00000000-0005-0000-0000-00006C8B0000}"/>
    <cellStyle name="Normal 2 4 12 3 6 3" xfId="7455" xr:uid="{00000000-0005-0000-0000-00001F1D0000}"/>
    <cellStyle name="Normal 2 4 12 3 6 3 2" xfId="35693" xr:uid="{00000000-0005-0000-0000-00006D8B0000}"/>
    <cellStyle name="Normal 2 4 12 3 6 4" xfId="35694" xr:uid="{00000000-0005-0000-0000-00006E8B0000}"/>
    <cellStyle name="Normal 2 4 12 3 7" xfId="7456" xr:uid="{00000000-0005-0000-0000-0000201D0000}"/>
    <cellStyle name="Normal 2 4 12 3 7 2" xfId="7457" xr:uid="{00000000-0005-0000-0000-0000211D0000}"/>
    <cellStyle name="Normal 2 4 12 3 7 2 2" xfId="7458" xr:uid="{00000000-0005-0000-0000-0000221D0000}"/>
    <cellStyle name="Normal 2 4 12 3 7 2 2 2" xfId="35695" xr:uid="{00000000-0005-0000-0000-00006F8B0000}"/>
    <cellStyle name="Normal 2 4 12 3 7 2 3" xfId="35696" xr:uid="{00000000-0005-0000-0000-0000708B0000}"/>
    <cellStyle name="Normal 2 4 12 3 7 3" xfId="7459" xr:uid="{00000000-0005-0000-0000-0000231D0000}"/>
    <cellStyle name="Normal 2 4 12 3 7 3 2" xfId="35697" xr:uid="{00000000-0005-0000-0000-0000718B0000}"/>
    <cellStyle name="Normal 2 4 12 3 7 4" xfId="35698" xr:uid="{00000000-0005-0000-0000-0000728B0000}"/>
    <cellStyle name="Normal 2 4 12 3 8" xfId="7460" xr:uid="{00000000-0005-0000-0000-0000241D0000}"/>
    <cellStyle name="Normal 2 4 12 3 8 2" xfId="7461" xr:uid="{00000000-0005-0000-0000-0000251D0000}"/>
    <cellStyle name="Normal 2 4 12 3 8 2 2" xfId="7462" xr:uid="{00000000-0005-0000-0000-0000261D0000}"/>
    <cellStyle name="Normal 2 4 12 3 8 2 2 2" xfId="35699" xr:uid="{00000000-0005-0000-0000-0000738B0000}"/>
    <cellStyle name="Normal 2 4 12 3 8 2 3" xfId="35700" xr:uid="{00000000-0005-0000-0000-0000748B0000}"/>
    <cellStyle name="Normal 2 4 12 3 8 3" xfId="7463" xr:uid="{00000000-0005-0000-0000-0000271D0000}"/>
    <cellStyle name="Normal 2 4 12 3 8 3 2" xfId="35701" xr:uid="{00000000-0005-0000-0000-0000758B0000}"/>
    <cellStyle name="Normal 2 4 12 3 8 4" xfId="35702" xr:uid="{00000000-0005-0000-0000-0000768B0000}"/>
    <cellStyle name="Normal 2 4 12 3 9" xfId="7464" xr:uid="{00000000-0005-0000-0000-0000281D0000}"/>
    <cellStyle name="Normal 2 4 12 3 9 2" xfId="7465" xr:uid="{00000000-0005-0000-0000-0000291D0000}"/>
    <cellStyle name="Normal 2 4 12 3 9 2 2" xfId="7466" xr:uid="{00000000-0005-0000-0000-00002A1D0000}"/>
    <cellStyle name="Normal 2 4 12 3 9 2 2 2" xfId="35703" xr:uid="{00000000-0005-0000-0000-0000778B0000}"/>
    <cellStyle name="Normal 2 4 12 3 9 2 3" xfId="35704" xr:uid="{00000000-0005-0000-0000-0000788B0000}"/>
    <cellStyle name="Normal 2 4 12 3 9 3" xfId="7467" xr:uid="{00000000-0005-0000-0000-00002B1D0000}"/>
    <cellStyle name="Normal 2 4 12 3 9 3 2" xfId="35705" xr:uid="{00000000-0005-0000-0000-0000798B0000}"/>
    <cellStyle name="Normal 2 4 12 3 9 4" xfId="35706" xr:uid="{00000000-0005-0000-0000-00007A8B0000}"/>
    <cellStyle name="Normal 2 4 12 4" xfId="7468" xr:uid="{00000000-0005-0000-0000-00002C1D0000}"/>
    <cellStyle name="Normal 2 4 12 4 10" xfId="7469" xr:uid="{00000000-0005-0000-0000-00002D1D0000}"/>
    <cellStyle name="Normal 2 4 12 4 10 2" xfId="7470" xr:uid="{00000000-0005-0000-0000-00002E1D0000}"/>
    <cellStyle name="Normal 2 4 12 4 10 2 2" xfId="7471" xr:uid="{00000000-0005-0000-0000-00002F1D0000}"/>
    <cellStyle name="Normal 2 4 12 4 10 2 2 2" xfId="35707" xr:uid="{00000000-0005-0000-0000-00007B8B0000}"/>
    <cellStyle name="Normal 2 4 12 4 10 2 3" xfId="35708" xr:uid="{00000000-0005-0000-0000-00007C8B0000}"/>
    <cellStyle name="Normal 2 4 12 4 10 3" xfId="7472" xr:uid="{00000000-0005-0000-0000-0000301D0000}"/>
    <cellStyle name="Normal 2 4 12 4 10 3 2" xfId="35709" xr:uid="{00000000-0005-0000-0000-00007D8B0000}"/>
    <cellStyle name="Normal 2 4 12 4 10 4" xfId="35710" xr:uid="{00000000-0005-0000-0000-00007E8B0000}"/>
    <cellStyle name="Normal 2 4 12 4 11" xfId="7473" xr:uid="{00000000-0005-0000-0000-0000311D0000}"/>
    <cellStyle name="Normal 2 4 12 4 11 2" xfId="7474" xr:uid="{00000000-0005-0000-0000-0000321D0000}"/>
    <cellStyle name="Normal 2 4 12 4 11 2 2" xfId="7475" xr:uid="{00000000-0005-0000-0000-0000331D0000}"/>
    <cellStyle name="Normal 2 4 12 4 11 2 2 2" xfId="35711" xr:uid="{00000000-0005-0000-0000-00007F8B0000}"/>
    <cellStyle name="Normal 2 4 12 4 11 2 3" xfId="35712" xr:uid="{00000000-0005-0000-0000-0000808B0000}"/>
    <cellStyle name="Normal 2 4 12 4 11 3" xfId="7476" xr:uid="{00000000-0005-0000-0000-0000341D0000}"/>
    <cellStyle name="Normal 2 4 12 4 11 3 2" xfId="35713" xr:uid="{00000000-0005-0000-0000-0000818B0000}"/>
    <cellStyle name="Normal 2 4 12 4 11 4" xfId="35714" xr:uid="{00000000-0005-0000-0000-0000828B0000}"/>
    <cellStyle name="Normal 2 4 12 4 12" xfId="7477" xr:uid="{00000000-0005-0000-0000-0000351D0000}"/>
    <cellStyle name="Normal 2 4 12 4 12 2" xfId="7478" xr:uid="{00000000-0005-0000-0000-0000361D0000}"/>
    <cellStyle name="Normal 2 4 12 4 12 2 2" xfId="35715" xr:uid="{00000000-0005-0000-0000-0000838B0000}"/>
    <cellStyle name="Normal 2 4 12 4 12 3" xfId="35716" xr:uid="{00000000-0005-0000-0000-0000848B0000}"/>
    <cellStyle name="Normal 2 4 12 4 13" xfId="7479" xr:uid="{00000000-0005-0000-0000-0000371D0000}"/>
    <cellStyle name="Normal 2 4 12 4 13 2" xfId="35717" xr:uid="{00000000-0005-0000-0000-0000858B0000}"/>
    <cellStyle name="Normal 2 4 12 4 14" xfId="35718" xr:uid="{00000000-0005-0000-0000-0000868B0000}"/>
    <cellStyle name="Normal 2 4 12 4 2" xfId="7480" xr:uid="{00000000-0005-0000-0000-0000381D0000}"/>
    <cellStyle name="Normal 2 4 12 4 2 2" xfId="7481" xr:uid="{00000000-0005-0000-0000-0000391D0000}"/>
    <cellStyle name="Normal 2 4 12 4 2 2 2" xfId="7482" xr:uid="{00000000-0005-0000-0000-00003A1D0000}"/>
    <cellStyle name="Normal 2 4 12 4 2 2 2 2" xfId="35719" xr:uid="{00000000-0005-0000-0000-0000878B0000}"/>
    <cellStyle name="Normal 2 4 12 4 2 2 3" xfId="35720" xr:uid="{00000000-0005-0000-0000-0000888B0000}"/>
    <cellStyle name="Normal 2 4 12 4 2 3" xfId="7483" xr:uid="{00000000-0005-0000-0000-00003B1D0000}"/>
    <cellStyle name="Normal 2 4 12 4 2 3 2" xfId="35721" xr:uid="{00000000-0005-0000-0000-0000898B0000}"/>
    <cellStyle name="Normal 2 4 12 4 2 4" xfId="35722" xr:uid="{00000000-0005-0000-0000-00008A8B0000}"/>
    <cellStyle name="Normal 2 4 12 4 3" xfId="7484" xr:uid="{00000000-0005-0000-0000-00003C1D0000}"/>
    <cellStyle name="Normal 2 4 12 4 3 2" xfId="7485" xr:uid="{00000000-0005-0000-0000-00003D1D0000}"/>
    <cellStyle name="Normal 2 4 12 4 3 2 2" xfId="7486" xr:uid="{00000000-0005-0000-0000-00003E1D0000}"/>
    <cellStyle name="Normal 2 4 12 4 3 2 2 2" xfId="35723" xr:uid="{00000000-0005-0000-0000-00008B8B0000}"/>
    <cellStyle name="Normal 2 4 12 4 3 2 3" xfId="35724" xr:uid="{00000000-0005-0000-0000-00008C8B0000}"/>
    <cellStyle name="Normal 2 4 12 4 3 3" xfId="7487" xr:uid="{00000000-0005-0000-0000-00003F1D0000}"/>
    <cellStyle name="Normal 2 4 12 4 3 3 2" xfId="35725" xr:uid="{00000000-0005-0000-0000-00008D8B0000}"/>
    <cellStyle name="Normal 2 4 12 4 3 4" xfId="35726" xr:uid="{00000000-0005-0000-0000-00008E8B0000}"/>
    <cellStyle name="Normal 2 4 12 4 4" xfId="7488" xr:uid="{00000000-0005-0000-0000-0000401D0000}"/>
    <cellStyle name="Normal 2 4 12 4 4 2" xfId="7489" xr:uid="{00000000-0005-0000-0000-0000411D0000}"/>
    <cellStyle name="Normal 2 4 12 4 4 2 2" xfId="7490" xr:uid="{00000000-0005-0000-0000-0000421D0000}"/>
    <cellStyle name="Normal 2 4 12 4 4 2 2 2" xfId="35727" xr:uid="{00000000-0005-0000-0000-00008F8B0000}"/>
    <cellStyle name="Normal 2 4 12 4 4 2 3" xfId="35728" xr:uid="{00000000-0005-0000-0000-0000908B0000}"/>
    <cellStyle name="Normal 2 4 12 4 4 3" xfId="7491" xr:uid="{00000000-0005-0000-0000-0000431D0000}"/>
    <cellStyle name="Normal 2 4 12 4 4 3 2" xfId="35729" xr:uid="{00000000-0005-0000-0000-0000918B0000}"/>
    <cellStyle name="Normal 2 4 12 4 4 4" xfId="35730" xr:uid="{00000000-0005-0000-0000-0000928B0000}"/>
    <cellStyle name="Normal 2 4 12 4 5" xfId="7492" xr:uid="{00000000-0005-0000-0000-0000441D0000}"/>
    <cellStyle name="Normal 2 4 12 4 5 2" xfId="7493" xr:uid="{00000000-0005-0000-0000-0000451D0000}"/>
    <cellStyle name="Normal 2 4 12 4 5 2 2" xfId="7494" xr:uid="{00000000-0005-0000-0000-0000461D0000}"/>
    <cellStyle name="Normal 2 4 12 4 5 2 2 2" xfId="35731" xr:uid="{00000000-0005-0000-0000-0000938B0000}"/>
    <cellStyle name="Normal 2 4 12 4 5 2 3" xfId="35732" xr:uid="{00000000-0005-0000-0000-0000948B0000}"/>
    <cellStyle name="Normal 2 4 12 4 5 3" xfId="7495" xr:uid="{00000000-0005-0000-0000-0000471D0000}"/>
    <cellStyle name="Normal 2 4 12 4 5 3 2" xfId="35733" xr:uid="{00000000-0005-0000-0000-0000958B0000}"/>
    <cellStyle name="Normal 2 4 12 4 5 4" xfId="35734" xr:uid="{00000000-0005-0000-0000-0000968B0000}"/>
    <cellStyle name="Normal 2 4 12 4 6" xfId="7496" xr:uid="{00000000-0005-0000-0000-0000481D0000}"/>
    <cellStyle name="Normal 2 4 12 4 6 2" xfId="7497" xr:uid="{00000000-0005-0000-0000-0000491D0000}"/>
    <cellStyle name="Normal 2 4 12 4 6 2 2" xfId="7498" xr:uid="{00000000-0005-0000-0000-00004A1D0000}"/>
    <cellStyle name="Normal 2 4 12 4 6 2 2 2" xfId="35735" xr:uid="{00000000-0005-0000-0000-0000978B0000}"/>
    <cellStyle name="Normal 2 4 12 4 6 2 3" xfId="35736" xr:uid="{00000000-0005-0000-0000-0000988B0000}"/>
    <cellStyle name="Normal 2 4 12 4 6 3" xfId="7499" xr:uid="{00000000-0005-0000-0000-00004B1D0000}"/>
    <cellStyle name="Normal 2 4 12 4 6 3 2" xfId="35737" xr:uid="{00000000-0005-0000-0000-0000998B0000}"/>
    <cellStyle name="Normal 2 4 12 4 6 4" xfId="35738" xr:uid="{00000000-0005-0000-0000-00009A8B0000}"/>
    <cellStyle name="Normal 2 4 12 4 7" xfId="7500" xr:uid="{00000000-0005-0000-0000-00004C1D0000}"/>
    <cellStyle name="Normal 2 4 12 4 7 2" xfId="7501" xr:uid="{00000000-0005-0000-0000-00004D1D0000}"/>
    <cellStyle name="Normal 2 4 12 4 7 2 2" xfId="7502" xr:uid="{00000000-0005-0000-0000-00004E1D0000}"/>
    <cellStyle name="Normal 2 4 12 4 7 2 2 2" xfId="35739" xr:uid="{00000000-0005-0000-0000-00009B8B0000}"/>
    <cellStyle name="Normal 2 4 12 4 7 2 3" xfId="35740" xr:uid="{00000000-0005-0000-0000-00009C8B0000}"/>
    <cellStyle name="Normal 2 4 12 4 7 3" xfId="7503" xr:uid="{00000000-0005-0000-0000-00004F1D0000}"/>
    <cellStyle name="Normal 2 4 12 4 7 3 2" xfId="35741" xr:uid="{00000000-0005-0000-0000-00009D8B0000}"/>
    <cellStyle name="Normal 2 4 12 4 7 4" xfId="35742" xr:uid="{00000000-0005-0000-0000-00009E8B0000}"/>
    <cellStyle name="Normal 2 4 12 4 8" xfId="7504" xr:uid="{00000000-0005-0000-0000-0000501D0000}"/>
    <cellStyle name="Normal 2 4 12 4 8 2" xfId="7505" xr:uid="{00000000-0005-0000-0000-0000511D0000}"/>
    <cellStyle name="Normal 2 4 12 4 8 2 2" xfId="7506" xr:uid="{00000000-0005-0000-0000-0000521D0000}"/>
    <cellStyle name="Normal 2 4 12 4 8 2 2 2" xfId="35743" xr:uid="{00000000-0005-0000-0000-00009F8B0000}"/>
    <cellStyle name="Normal 2 4 12 4 8 2 3" xfId="35744" xr:uid="{00000000-0005-0000-0000-0000A08B0000}"/>
    <cellStyle name="Normal 2 4 12 4 8 3" xfId="7507" xr:uid="{00000000-0005-0000-0000-0000531D0000}"/>
    <cellStyle name="Normal 2 4 12 4 8 3 2" xfId="35745" xr:uid="{00000000-0005-0000-0000-0000A18B0000}"/>
    <cellStyle name="Normal 2 4 12 4 8 4" xfId="35746" xr:uid="{00000000-0005-0000-0000-0000A28B0000}"/>
    <cellStyle name="Normal 2 4 12 4 9" xfId="7508" xr:uid="{00000000-0005-0000-0000-0000541D0000}"/>
    <cellStyle name="Normal 2 4 12 4 9 2" xfId="7509" xr:uid="{00000000-0005-0000-0000-0000551D0000}"/>
    <cellStyle name="Normal 2 4 12 4 9 2 2" xfId="7510" xr:uid="{00000000-0005-0000-0000-0000561D0000}"/>
    <cellStyle name="Normal 2 4 12 4 9 2 2 2" xfId="35747" xr:uid="{00000000-0005-0000-0000-0000A38B0000}"/>
    <cellStyle name="Normal 2 4 12 4 9 2 3" xfId="35748" xr:uid="{00000000-0005-0000-0000-0000A48B0000}"/>
    <cellStyle name="Normal 2 4 12 4 9 3" xfId="7511" xr:uid="{00000000-0005-0000-0000-0000571D0000}"/>
    <cellStyle name="Normal 2 4 12 4 9 3 2" xfId="35749" xr:uid="{00000000-0005-0000-0000-0000A58B0000}"/>
    <cellStyle name="Normal 2 4 12 4 9 4" xfId="35750" xr:uid="{00000000-0005-0000-0000-0000A68B0000}"/>
    <cellStyle name="Normal 2 4 12 5" xfId="7512" xr:uid="{00000000-0005-0000-0000-0000581D0000}"/>
    <cellStyle name="Normal 2 4 12 5 10" xfId="7513" xr:uid="{00000000-0005-0000-0000-0000591D0000}"/>
    <cellStyle name="Normal 2 4 12 5 10 2" xfId="7514" xr:uid="{00000000-0005-0000-0000-00005A1D0000}"/>
    <cellStyle name="Normal 2 4 12 5 10 2 2" xfId="7515" xr:uid="{00000000-0005-0000-0000-00005B1D0000}"/>
    <cellStyle name="Normal 2 4 12 5 10 2 2 2" xfId="35751" xr:uid="{00000000-0005-0000-0000-0000A78B0000}"/>
    <cellStyle name="Normal 2 4 12 5 10 2 3" xfId="35752" xr:uid="{00000000-0005-0000-0000-0000A88B0000}"/>
    <cellStyle name="Normal 2 4 12 5 10 3" xfId="7516" xr:uid="{00000000-0005-0000-0000-00005C1D0000}"/>
    <cellStyle name="Normal 2 4 12 5 10 3 2" xfId="35753" xr:uid="{00000000-0005-0000-0000-0000A98B0000}"/>
    <cellStyle name="Normal 2 4 12 5 10 4" xfId="35754" xr:uid="{00000000-0005-0000-0000-0000AA8B0000}"/>
    <cellStyle name="Normal 2 4 12 5 11" xfId="7517" xr:uid="{00000000-0005-0000-0000-00005D1D0000}"/>
    <cellStyle name="Normal 2 4 12 5 11 2" xfId="7518" xr:uid="{00000000-0005-0000-0000-00005E1D0000}"/>
    <cellStyle name="Normal 2 4 12 5 11 2 2" xfId="7519" xr:uid="{00000000-0005-0000-0000-00005F1D0000}"/>
    <cellStyle name="Normal 2 4 12 5 11 2 2 2" xfId="35755" xr:uid="{00000000-0005-0000-0000-0000AB8B0000}"/>
    <cellStyle name="Normal 2 4 12 5 11 2 3" xfId="35756" xr:uid="{00000000-0005-0000-0000-0000AC8B0000}"/>
    <cellStyle name="Normal 2 4 12 5 11 3" xfId="7520" xr:uid="{00000000-0005-0000-0000-0000601D0000}"/>
    <cellStyle name="Normal 2 4 12 5 11 3 2" xfId="35757" xr:uid="{00000000-0005-0000-0000-0000AD8B0000}"/>
    <cellStyle name="Normal 2 4 12 5 11 4" xfId="35758" xr:uid="{00000000-0005-0000-0000-0000AE8B0000}"/>
    <cellStyle name="Normal 2 4 12 5 12" xfId="7521" xr:uid="{00000000-0005-0000-0000-0000611D0000}"/>
    <cellStyle name="Normal 2 4 12 5 12 2" xfId="7522" xr:uid="{00000000-0005-0000-0000-0000621D0000}"/>
    <cellStyle name="Normal 2 4 12 5 12 2 2" xfId="35759" xr:uid="{00000000-0005-0000-0000-0000AF8B0000}"/>
    <cellStyle name="Normal 2 4 12 5 12 3" xfId="35760" xr:uid="{00000000-0005-0000-0000-0000B08B0000}"/>
    <cellStyle name="Normal 2 4 12 5 13" xfId="7523" xr:uid="{00000000-0005-0000-0000-0000631D0000}"/>
    <cellStyle name="Normal 2 4 12 5 13 2" xfId="35761" xr:uid="{00000000-0005-0000-0000-0000B18B0000}"/>
    <cellStyle name="Normal 2 4 12 5 14" xfId="35762" xr:uid="{00000000-0005-0000-0000-0000B28B0000}"/>
    <cellStyle name="Normal 2 4 12 5 2" xfId="7524" xr:uid="{00000000-0005-0000-0000-0000641D0000}"/>
    <cellStyle name="Normal 2 4 12 5 2 2" xfId="7525" xr:uid="{00000000-0005-0000-0000-0000651D0000}"/>
    <cellStyle name="Normal 2 4 12 5 2 2 2" xfId="7526" xr:uid="{00000000-0005-0000-0000-0000661D0000}"/>
    <cellStyle name="Normal 2 4 12 5 2 2 2 2" xfId="35763" xr:uid="{00000000-0005-0000-0000-0000B38B0000}"/>
    <cellStyle name="Normal 2 4 12 5 2 2 3" xfId="35764" xr:uid="{00000000-0005-0000-0000-0000B48B0000}"/>
    <cellStyle name="Normal 2 4 12 5 2 3" xfId="7527" xr:uid="{00000000-0005-0000-0000-0000671D0000}"/>
    <cellStyle name="Normal 2 4 12 5 2 3 2" xfId="35765" xr:uid="{00000000-0005-0000-0000-0000B58B0000}"/>
    <cellStyle name="Normal 2 4 12 5 2 4" xfId="35766" xr:uid="{00000000-0005-0000-0000-0000B68B0000}"/>
    <cellStyle name="Normal 2 4 12 5 3" xfId="7528" xr:uid="{00000000-0005-0000-0000-0000681D0000}"/>
    <cellStyle name="Normal 2 4 12 5 3 2" xfId="7529" xr:uid="{00000000-0005-0000-0000-0000691D0000}"/>
    <cellStyle name="Normal 2 4 12 5 3 2 2" xfId="7530" xr:uid="{00000000-0005-0000-0000-00006A1D0000}"/>
    <cellStyle name="Normal 2 4 12 5 3 2 2 2" xfId="35767" xr:uid="{00000000-0005-0000-0000-0000B78B0000}"/>
    <cellStyle name="Normal 2 4 12 5 3 2 3" xfId="35768" xr:uid="{00000000-0005-0000-0000-0000B88B0000}"/>
    <cellStyle name="Normal 2 4 12 5 3 3" xfId="7531" xr:uid="{00000000-0005-0000-0000-00006B1D0000}"/>
    <cellStyle name="Normal 2 4 12 5 3 3 2" xfId="35769" xr:uid="{00000000-0005-0000-0000-0000B98B0000}"/>
    <cellStyle name="Normal 2 4 12 5 3 4" xfId="35770" xr:uid="{00000000-0005-0000-0000-0000BA8B0000}"/>
    <cellStyle name="Normal 2 4 12 5 4" xfId="7532" xr:uid="{00000000-0005-0000-0000-00006C1D0000}"/>
    <cellStyle name="Normal 2 4 12 5 4 2" xfId="7533" xr:uid="{00000000-0005-0000-0000-00006D1D0000}"/>
    <cellStyle name="Normal 2 4 12 5 4 2 2" xfId="7534" xr:uid="{00000000-0005-0000-0000-00006E1D0000}"/>
    <cellStyle name="Normal 2 4 12 5 4 2 2 2" xfId="35771" xr:uid="{00000000-0005-0000-0000-0000BB8B0000}"/>
    <cellStyle name="Normal 2 4 12 5 4 2 3" xfId="35772" xr:uid="{00000000-0005-0000-0000-0000BC8B0000}"/>
    <cellStyle name="Normal 2 4 12 5 4 3" xfId="7535" xr:uid="{00000000-0005-0000-0000-00006F1D0000}"/>
    <cellStyle name="Normal 2 4 12 5 4 3 2" xfId="35773" xr:uid="{00000000-0005-0000-0000-0000BD8B0000}"/>
    <cellStyle name="Normal 2 4 12 5 4 4" xfId="35774" xr:uid="{00000000-0005-0000-0000-0000BE8B0000}"/>
    <cellStyle name="Normal 2 4 12 5 5" xfId="7536" xr:uid="{00000000-0005-0000-0000-0000701D0000}"/>
    <cellStyle name="Normal 2 4 12 5 5 2" xfId="7537" xr:uid="{00000000-0005-0000-0000-0000711D0000}"/>
    <cellStyle name="Normal 2 4 12 5 5 2 2" xfId="7538" xr:uid="{00000000-0005-0000-0000-0000721D0000}"/>
    <cellStyle name="Normal 2 4 12 5 5 2 2 2" xfId="35775" xr:uid="{00000000-0005-0000-0000-0000BF8B0000}"/>
    <cellStyle name="Normal 2 4 12 5 5 2 3" xfId="35776" xr:uid="{00000000-0005-0000-0000-0000C08B0000}"/>
    <cellStyle name="Normal 2 4 12 5 5 3" xfId="7539" xr:uid="{00000000-0005-0000-0000-0000731D0000}"/>
    <cellStyle name="Normal 2 4 12 5 5 3 2" xfId="35777" xr:uid="{00000000-0005-0000-0000-0000C18B0000}"/>
    <cellStyle name="Normal 2 4 12 5 5 4" xfId="35778" xr:uid="{00000000-0005-0000-0000-0000C28B0000}"/>
    <cellStyle name="Normal 2 4 12 5 6" xfId="7540" xr:uid="{00000000-0005-0000-0000-0000741D0000}"/>
    <cellStyle name="Normal 2 4 12 5 6 2" xfId="7541" xr:uid="{00000000-0005-0000-0000-0000751D0000}"/>
    <cellStyle name="Normal 2 4 12 5 6 2 2" xfId="7542" xr:uid="{00000000-0005-0000-0000-0000761D0000}"/>
    <cellStyle name="Normal 2 4 12 5 6 2 2 2" xfId="35779" xr:uid="{00000000-0005-0000-0000-0000C38B0000}"/>
    <cellStyle name="Normal 2 4 12 5 6 2 3" xfId="35780" xr:uid="{00000000-0005-0000-0000-0000C48B0000}"/>
    <cellStyle name="Normal 2 4 12 5 6 3" xfId="7543" xr:uid="{00000000-0005-0000-0000-0000771D0000}"/>
    <cellStyle name="Normal 2 4 12 5 6 3 2" xfId="35781" xr:uid="{00000000-0005-0000-0000-0000C58B0000}"/>
    <cellStyle name="Normal 2 4 12 5 6 4" xfId="35782" xr:uid="{00000000-0005-0000-0000-0000C68B0000}"/>
    <cellStyle name="Normal 2 4 12 5 7" xfId="7544" xr:uid="{00000000-0005-0000-0000-0000781D0000}"/>
    <cellStyle name="Normal 2 4 12 5 7 2" xfId="7545" xr:uid="{00000000-0005-0000-0000-0000791D0000}"/>
    <cellStyle name="Normal 2 4 12 5 7 2 2" xfId="7546" xr:uid="{00000000-0005-0000-0000-00007A1D0000}"/>
    <cellStyle name="Normal 2 4 12 5 7 2 2 2" xfId="35783" xr:uid="{00000000-0005-0000-0000-0000C78B0000}"/>
    <cellStyle name="Normal 2 4 12 5 7 2 3" xfId="35784" xr:uid="{00000000-0005-0000-0000-0000C88B0000}"/>
    <cellStyle name="Normal 2 4 12 5 7 3" xfId="7547" xr:uid="{00000000-0005-0000-0000-00007B1D0000}"/>
    <cellStyle name="Normal 2 4 12 5 7 3 2" xfId="35785" xr:uid="{00000000-0005-0000-0000-0000C98B0000}"/>
    <cellStyle name="Normal 2 4 12 5 7 4" xfId="35786" xr:uid="{00000000-0005-0000-0000-0000CA8B0000}"/>
    <cellStyle name="Normal 2 4 12 5 8" xfId="7548" xr:uid="{00000000-0005-0000-0000-00007C1D0000}"/>
    <cellStyle name="Normal 2 4 12 5 8 2" xfId="7549" xr:uid="{00000000-0005-0000-0000-00007D1D0000}"/>
    <cellStyle name="Normal 2 4 12 5 8 2 2" xfId="7550" xr:uid="{00000000-0005-0000-0000-00007E1D0000}"/>
    <cellStyle name="Normal 2 4 12 5 8 2 2 2" xfId="35787" xr:uid="{00000000-0005-0000-0000-0000CB8B0000}"/>
    <cellStyle name="Normal 2 4 12 5 8 2 3" xfId="35788" xr:uid="{00000000-0005-0000-0000-0000CC8B0000}"/>
    <cellStyle name="Normal 2 4 12 5 8 3" xfId="7551" xr:uid="{00000000-0005-0000-0000-00007F1D0000}"/>
    <cellStyle name="Normal 2 4 12 5 8 3 2" xfId="35789" xr:uid="{00000000-0005-0000-0000-0000CD8B0000}"/>
    <cellStyle name="Normal 2 4 12 5 8 4" xfId="35790" xr:uid="{00000000-0005-0000-0000-0000CE8B0000}"/>
    <cellStyle name="Normal 2 4 12 5 9" xfId="7552" xr:uid="{00000000-0005-0000-0000-0000801D0000}"/>
    <cellStyle name="Normal 2 4 12 5 9 2" xfId="7553" xr:uid="{00000000-0005-0000-0000-0000811D0000}"/>
    <cellStyle name="Normal 2 4 12 5 9 2 2" xfId="7554" xr:uid="{00000000-0005-0000-0000-0000821D0000}"/>
    <cellStyle name="Normal 2 4 12 5 9 2 2 2" xfId="35791" xr:uid="{00000000-0005-0000-0000-0000CF8B0000}"/>
    <cellStyle name="Normal 2 4 12 5 9 2 3" xfId="35792" xr:uid="{00000000-0005-0000-0000-0000D08B0000}"/>
    <cellStyle name="Normal 2 4 12 5 9 3" xfId="7555" xr:uid="{00000000-0005-0000-0000-0000831D0000}"/>
    <cellStyle name="Normal 2 4 12 5 9 3 2" xfId="35793" xr:uid="{00000000-0005-0000-0000-0000D18B0000}"/>
    <cellStyle name="Normal 2 4 12 5 9 4" xfId="35794" xr:uid="{00000000-0005-0000-0000-0000D28B0000}"/>
    <cellStyle name="Normal 2 4 12 6" xfId="7556" xr:uid="{00000000-0005-0000-0000-0000841D0000}"/>
    <cellStyle name="Normal 2 4 12 6 10" xfId="7557" xr:uid="{00000000-0005-0000-0000-0000851D0000}"/>
    <cellStyle name="Normal 2 4 12 6 10 2" xfId="7558" xr:uid="{00000000-0005-0000-0000-0000861D0000}"/>
    <cellStyle name="Normal 2 4 12 6 10 2 2" xfId="7559" xr:uid="{00000000-0005-0000-0000-0000871D0000}"/>
    <cellStyle name="Normal 2 4 12 6 10 2 2 2" xfId="35795" xr:uid="{00000000-0005-0000-0000-0000D38B0000}"/>
    <cellStyle name="Normal 2 4 12 6 10 2 3" xfId="35796" xr:uid="{00000000-0005-0000-0000-0000D48B0000}"/>
    <cellStyle name="Normal 2 4 12 6 10 3" xfId="7560" xr:uid="{00000000-0005-0000-0000-0000881D0000}"/>
    <cellStyle name="Normal 2 4 12 6 10 3 2" xfId="35797" xr:uid="{00000000-0005-0000-0000-0000D58B0000}"/>
    <cellStyle name="Normal 2 4 12 6 10 4" xfId="35798" xr:uid="{00000000-0005-0000-0000-0000D68B0000}"/>
    <cellStyle name="Normal 2 4 12 6 11" xfId="7561" xr:uid="{00000000-0005-0000-0000-0000891D0000}"/>
    <cellStyle name="Normal 2 4 12 6 11 2" xfId="7562" xr:uid="{00000000-0005-0000-0000-00008A1D0000}"/>
    <cellStyle name="Normal 2 4 12 6 11 2 2" xfId="7563" xr:uid="{00000000-0005-0000-0000-00008B1D0000}"/>
    <cellStyle name="Normal 2 4 12 6 11 2 2 2" xfId="35799" xr:uid="{00000000-0005-0000-0000-0000D78B0000}"/>
    <cellStyle name="Normal 2 4 12 6 11 2 3" xfId="35800" xr:uid="{00000000-0005-0000-0000-0000D88B0000}"/>
    <cellStyle name="Normal 2 4 12 6 11 3" xfId="7564" xr:uid="{00000000-0005-0000-0000-00008C1D0000}"/>
    <cellStyle name="Normal 2 4 12 6 11 3 2" xfId="35801" xr:uid="{00000000-0005-0000-0000-0000D98B0000}"/>
    <cellStyle name="Normal 2 4 12 6 11 4" xfId="35802" xr:uid="{00000000-0005-0000-0000-0000DA8B0000}"/>
    <cellStyle name="Normal 2 4 12 6 12" xfId="7565" xr:uid="{00000000-0005-0000-0000-00008D1D0000}"/>
    <cellStyle name="Normal 2 4 12 6 12 2" xfId="7566" xr:uid="{00000000-0005-0000-0000-00008E1D0000}"/>
    <cellStyle name="Normal 2 4 12 6 12 2 2" xfId="35803" xr:uid="{00000000-0005-0000-0000-0000DB8B0000}"/>
    <cellStyle name="Normal 2 4 12 6 12 3" xfId="35804" xr:uid="{00000000-0005-0000-0000-0000DC8B0000}"/>
    <cellStyle name="Normal 2 4 12 6 13" xfId="7567" xr:uid="{00000000-0005-0000-0000-00008F1D0000}"/>
    <cellStyle name="Normal 2 4 12 6 13 2" xfId="35805" xr:uid="{00000000-0005-0000-0000-0000DD8B0000}"/>
    <cellStyle name="Normal 2 4 12 6 14" xfId="35806" xr:uid="{00000000-0005-0000-0000-0000DE8B0000}"/>
    <cellStyle name="Normal 2 4 12 6 2" xfId="7568" xr:uid="{00000000-0005-0000-0000-0000901D0000}"/>
    <cellStyle name="Normal 2 4 12 6 2 2" xfId="7569" xr:uid="{00000000-0005-0000-0000-0000911D0000}"/>
    <cellStyle name="Normal 2 4 12 6 2 2 2" xfId="7570" xr:uid="{00000000-0005-0000-0000-0000921D0000}"/>
    <cellStyle name="Normal 2 4 12 6 2 2 2 2" xfId="35807" xr:uid="{00000000-0005-0000-0000-0000DF8B0000}"/>
    <cellStyle name="Normal 2 4 12 6 2 2 3" xfId="35808" xr:uid="{00000000-0005-0000-0000-0000E08B0000}"/>
    <cellStyle name="Normal 2 4 12 6 2 3" xfId="7571" xr:uid="{00000000-0005-0000-0000-0000931D0000}"/>
    <cellStyle name="Normal 2 4 12 6 2 3 2" xfId="35809" xr:uid="{00000000-0005-0000-0000-0000E18B0000}"/>
    <cellStyle name="Normal 2 4 12 6 2 4" xfId="35810" xr:uid="{00000000-0005-0000-0000-0000E28B0000}"/>
    <cellStyle name="Normal 2 4 12 6 3" xfId="7572" xr:uid="{00000000-0005-0000-0000-0000941D0000}"/>
    <cellStyle name="Normal 2 4 12 6 3 2" xfId="7573" xr:uid="{00000000-0005-0000-0000-0000951D0000}"/>
    <cellStyle name="Normal 2 4 12 6 3 2 2" xfId="7574" xr:uid="{00000000-0005-0000-0000-0000961D0000}"/>
    <cellStyle name="Normal 2 4 12 6 3 2 2 2" xfId="35811" xr:uid="{00000000-0005-0000-0000-0000E38B0000}"/>
    <cellStyle name="Normal 2 4 12 6 3 2 3" xfId="35812" xr:uid="{00000000-0005-0000-0000-0000E48B0000}"/>
    <cellStyle name="Normal 2 4 12 6 3 3" xfId="7575" xr:uid="{00000000-0005-0000-0000-0000971D0000}"/>
    <cellStyle name="Normal 2 4 12 6 3 3 2" xfId="35813" xr:uid="{00000000-0005-0000-0000-0000E58B0000}"/>
    <cellStyle name="Normal 2 4 12 6 3 4" xfId="35814" xr:uid="{00000000-0005-0000-0000-0000E68B0000}"/>
    <cellStyle name="Normal 2 4 12 6 4" xfId="7576" xr:uid="{00000000-0005-0000-0000-0000981D0000}"/>
    <cellStyle name="Normal 2 4 12 6 4 2" xfId="7577" xr:uid="{00000000-0005-0000-0000-0000991D0000}"/>
    <cellStyle name="Normal 2 4 12 6 4 2 2" xfId="7578" xr:uid="{00000000-0005-0000-0000-00009A1D0000}"/>
    <cellStyle name="Normal 2 4 12 6 4 2 2 2" xfId="35815" xr:uid="{00000000-0005-0000-0000-0000E78B0000}"/>
    <cellStyle name="Normal 2 4 12 6 4 2 3" xfId="35816" xr:uid="{00000000-0005-0000-0000-0000E88B0000}"/>
    <cellStyle name="Normal 2 4 12 6 4 3" xfId="7579" xr:uid="{00000000-0005-0000-0000-00009B1D0000}"/>
    <cellStyle name="Normal 2 4 12 6 4 3 2" xfId="35817" xr:uid="{00000000-0005-0000-0000-0000E98B0000}"/>
    <cellStyle name="Normal 2 4 12 6 4 4" xfId="35818" xr:uid="{00000000-0005-0000-0000-0000EA8B0000}"/>
    <cellStyle name="Normal 2 4 12 6 5" xfId="7580" xr:uid="{00000000-0005-0000-0000-00009C1D0000}"/>
    <cellStyle name="Normal 2 4 12 6 5 2" xfId="7581" xr:uid="{00000000-0005-0000-0000-00009D1D0000}"/>
    <cellStyle name="Normal 2 4 12 6 5 2 2" xfId="7582" xr:uid="{00000000-0005-0000-0000-00009E1D0000}"/>
    <cellStyle name="Normal 2 4 12 6 5 2 2 2" xfId="35819" xr:uid="{00000000-0005-0000-0000-0000EB8B0000}"/>
    <cellStyle name="Normal 2 4 12 6 5 2 3" xfId="35820" xr:uid="{00000000-0005-0000-0000-0000EC8B0000}"/>
    <cellStyle name="Normal 2 4 12 6 5 3" xfId="7583" xr:uid="{00000000-0005-0000-0000-00009F1D0000}"/>
    <cellStyle name="Normal 2 4 12 6 5 3 2" xfId="35821" xr:uid="{00000000-0005-0000-0000-0000ED8B0000}"/>
    <cellStyle name="Normal 2 4 12 6 5 4" xfId="35822" xr:uid="{00000000-0005-0000-0000-0000EE8B0000}"/>
    <cellStyle name="Normal 2 4 12 6 6" xfId="7584" xr:uid="{00000000-0005-0000-0000-0000A01D0000}"/>
    <cellStyle name="Normal 2 4 12 6 6 2" xfId="7585" xr:uid="{00000000-0005-0000-0000-0000A11D0000}"/>
    <cellStyle name="Normal 2 4 12 6 6 2 2" xfId="7586" xr:uid="{00000000-0005-0000-0000-0000A21D0000}"/>
    <cellStyle name="Normal 2 4 12 6 6 2 2 2" xfId="35823" xr:uid="{00000000-0005-0000-0000-0000EF8B0000}"/>
    <cellStyle name="Normal 2 4 12 6 6 2 3" xfId="35824" xr:uid="{00000000-0005-0000-0000-0000F08B0000}"/>
    <cellStyle name="Normal 2 4 12 6 6 3" xfId="7587" xr:uid="{00000000-0005-0000-0000-0000A31D0000}"/>
    <cellStyle name="Normal 2 4 12 6 6 3 2" xfId="35825" xr:uid="{00000000-0005-0000-0000-0000F18B0000}"/>
    <cellStyle name="Normal 2 4 12 6 6 4" xfId="35826" xr:uid="{00000000-0005-0000-0000-0000F28B0000}"/>
    <cellStyle name="Normal 2 4 12 6 7" xfId="7588" xr:uid="{00000000-0005-0000-0000-0000A41D0000}"/>
    <cellStyle name="Normal 2 4 12 6 7 2" xfId="7589" xr:uid="{00000000-0005-0000-0000-0000A51D0000}"/>
    <cellStyle name="Normal 2 4 12 6 7 2 2" xfId="7590" xr:uid="{00000000-0005-0000-0000-0000A61D0000}"/>
    <cellStyle name="Normal 2 4 12 6 7 2 2 2" xfId="35827" xr:uid="{00000000-0005-0000-0000-0000F38B0000}"/>
    <cellStyle name="Normal 2 4 12 6 7 2 3" xfId="35828" xr:uid="{00000000-0005-0000-0000-0000F48B0000}"/>
    <cellStyle name="Normal 2 4 12 6 7 3" xfId="7591" xr:uid="{00000000-0005-0000-0000-0000A71D0000}"/>
    <cellStyle name="Normal 2 4 12 6 7 3 2" xfId="35829" xr:uid="{00000000-0005-0000-0000-0000F58B0000}"/>
    <cellStyle name="Normal 2 4 12 6 7 4" xfId="35830" xr:uid="{00000000-0005-0000-0000-0000F68B0000}"/>
    <cellStyle name="Normal 2 4 12 6 8" xfId="7592" xr:uid="{00000000-0005-0000-0000-0000A81D0000}"/>
    <cellStyle name="Normal 2 4 12 6 8 2" xfId="7593" xr:uid="{00000000-0005-0000-0000-0000A91D0000}"/>
    <cellStyle name="Normal 2 4 12 6 8 2 2" xfId="7594" xr:uid="{00000000-0005-0000-0000-0000AA1D0000}"/>
    <cellStyle name="Normal 2 4 12 6 8 2 2 2" xfId="35831" xr:uid="{00000000-0005-0000-0000-0000F78B0000}"/>
    <cellStyle name="Normal 2 4 12 6 8 2 3" xfId="35832" xr:uid="{00000000-0005-0000-0000-0000F88B0000}"/>
    <cellStyle name="Normal 2 4 12 6 8 3" xfId="7595" xr:uid="{00000000-0005-0000-0000-0000AB1D0000}"/>
    <cellStyle name="Normal 2 4 12 6 8 3 2" xfId="35833" xr:uid="{00000000-0005-0000-0000-0000F98B0000}"/>
    <cellStyle name="Normal 2 4 12 6 8 4" xfId="35834" xr:uid="{00000000-0005-0000-0000-0000FA8B0000}"/>
    <cellStyle name="Normal 2 4 12 6 9" xfId="7596" xr:uid="{00000000-0005-0000-0000-0000AC1D0000}"/>
    <cellStyle name="Normal 2 4 12 6 9 2" xfId="7597" xr:uid="{00000000-0005-0000-0000-0000AD1D0000}"/>
    <cellStyle name="Normal 2 4 12 6 9 2 2" xfId="7598" xr:uid="{00000000-0005-0000-0000-0000AE1D0000}"/>
    <cellStyle name="Normal 2 4 12 6 9 2 2 2" xfId="35835" xr:uid="{00000000-0005-0000-0000-0000FB8B0000}"/>
    <cellStyle name="Normal 2 4 12 6 9 2 3" xfId="35836" xr:uid="{00000000-0005-0000-0000-0000FC8B0000}"/>
    <cellStyle name="Normal 2 4 12 6 9 3" xfId="7599" xr:uid="{00000000-0005-0000-0000-0000AF1D0000}"/>
    <cellStyle name="Normal 2 4 12 6 9 3 2" xfId="35837" xr:uid="{00000000-0005-0000-0000-0000FD8B0000}"/>
    <cellStyle name="Normal 2 4 12 6 9 4" xfId="35838" xr:uid="{00000000-0005-0000-0000-0000FE8B0000}"/>
    <cellStyle name="Normal 2 4 12 7" xfId="7600" xr:uid="{00000000-0005-0000-0000-0000B01D0000}"/>
    <cellStyle name="Normal 2 4 12 7 10" xfId="7601" xr:uid="{00000000-0005-0000-0000-0000B11D0000}"/>
    <cellStyle name="Normal 2 4 12 7 10 2" xfId="7602" xr:uid="{00000000-0005-0000-0000-0000B21D0000}"/>
    <cellStyle name="Normal 2 4 12 7 10 2 2" xfId="7603" xr:uid="{00000000-0005-0000-0000-0000B31D0000}"/>
    <cellStyle name="Normal 2 4 12 7 10 2 2 2" xfId="35839" xr:uid="{00000000-0005-0000-0000-0000FF8B0000}"/>
    <cellStyle name="Normal 2 4 12 7 10 2 3" xfId="35840" xr:uid="{00000000-0005-0000-0000-0000008C0000}"/>
    <cellStyle name="Normal 2 4 12 7 10 3" xfId="7604" xr:uid="{00000000-0005-0000-0000-0000B41D0000}"/>
    <cellStyle name="Normal 2 4 12 7 10 3 2" xfId="35841" xr:uid="{00000000-0005-0000-0000-0000018C0000}"/>
    <cellStyle name="Normal 2 4 12 7 10 4" xfId="35842" xr:uid="{00000000-0005-0000-0000-0000028C0000}"/>
    <cellStyle name="Normal 2 4 12 7 11" xfId="7605" xr:uid="{00000000-0005-0000-0000-0000B51D0000}"/>
    <cellStyle name="Normal 2 4 12 7 11 2" xfId="7606" xr:uid="{00000000-0005-0000-0000-0000B61D0000}"/>
    <cellStyle name="Normal 2 4 12 7 11 2 2" xfId="7607" xr:uid="{00000000-0005-0000-0000-0000B71D0000}"/>
    <cellStyle name="Normal 2 4 12 7 11 2 2 2" xfId="35843" xr:uid="{00000000-0005-0000-0000-0000038C0000}"/>
    <cellStyle name="Normal 2 4 12 7 11 2 3" xfId="35844" xr:uid="{00000000-0005-0000-0000-0000048C0000}"/>
    <cellStyle name="Normal 2 4 12 7 11 3" xfId="7608" xr:uid="{00000000-0005-0000-0000-0000B81D0000}"/>
    <cellStyle name="Normal 2 4 12 7 11 3 2" xfId="35845" xr:uid="{00000000-0005-0000-0000-0000058C0000}"/>
    <cellStyle name="Normal 2 4 12 7 11 4" xfId="35846" xr:uid="{00000000-0005-0000-0000-0000068C0000}"/>
    <cellStyle name="Normal 2 4 12 7 12" xfId="7609" xr:uid="{00000000-0005-0000-0000-0000B91D0000}"/>
    <cellStyle name="Normal 2 4 12 7 12 2" xfId="7610" xr:uid="{00000000-0005-0000-0000-0000BA1D0000}"/>
    <cellStyle name="Normal 2 4 12 7 12 2 2" xfId="35847" xr:uid="{00000000-0005-0000-0000-0000078C0000}"/>
    <cellStyle name="Normal 2 4 12 7 12 3" xfId="35848" xr:uid="{00000000-0005-0000-0000-0000088C0000}"/>
    <cellStyle name="Normal 2 4 12 7 13" xfId="7611" xr:uid="{00000000-0005-0000-0000-0000BB1D0000}"/>
    <cellStyle name="Normal 2 4 12 7 13 2" xfId="35849" xr:uid="{00000000-0005-0000-0000-0000098C0000}"/>
    <cellStyle name="Normal 2 4 12 7 14" xfId="35850" xr:uid="{00000000-0005-0000-0000-00000A8C0000}"/>
    <cellStyle name="Normal 2 4 12 7 2" xfId="7612" xr:uid="{00000000-0005-0000-0000-0000BC1D0000}"/>
    <cellStyle name="Normal 2 4 12 7 2 2" xfId="7613" xr:uid="{00000000-0005-0000-0000-0000BD1D0000}"/>
    <cellStyle name="Normal 2 4 12 7 2 2 2" xfId="7614" xr:uid="{00000000-0005-0000-0000-0000BE1D0000}"/>
    <cellStyle name="Normal 2 4 12 7 2 2 2 2" xfId="35851" xr:uid="{00000000-0005-0000-0000-00000B8C0000}"/>
    <cellStyle name="Normal 2 4 12 7 2 2 3" xfId="35852" xr:uid="{00000000-0005-0000-0000-00000C8C0000}"/>
    <cellStyle name="Normal 2 4 12 7 2 3" xfId="7615" xr:uid="{00000000-0005-0000-0000-0000BF1D0000}"/>
    <cellStyle name="Normal 2 4 12 7 2 3 2" xfId="35853" xr:uid="{00000000-0005-0000-0000-00000D8C0000}"/>
    <cellStyle name="Normal 2 4 12 7 2 4" xfId="35854" xr:uid="{00000000-0005-0000-0000-00000E8C0000}"/>
    <cellStyle name="Normal 2 4 12 7 3" xfId="7616" xr:uid="{00000000-0005-0000-0000-0000C01D0000}"/>
    <cellStyle name="Normal 2 4 12 7 3 2" xfId="7617" xr:uid="{00000000-0005-0000-0000-0000C11D0000}"/>
    <cellStyle name="Normal 2 4 12 7 3 2 2" xfId="7618" xr:uid="{00000000-0005-0000-0000-0000C21D0000}"/>
    <cellStyle name="Normal 2 4 12 7 3 2 2 2" xfId="35855" xr:uid="{00000000-0005-0000-0000-00000F8C0000}"/>
    <cellStyle name="Normal 2 4 12 7 3 2 3" xfId="35856" xr:uid="{00000000-0005-0000-0000-0000108C0000}"/>
    <cellStyle name="Normal 2 4 12 7 3 3" xfId="7619" xr:uid="{00000000-0005-0000-0000-0000C31D0000}"/>
    <cellStyle name="Normal 2 4 12 7 3 3 2" xfId="35857" xr:uid="{00000000-0005-0000-0000-0000118C0000}"/>
    <cellStyle name="Normal 2 4 12 7 3 4" xfId="35858" xr:uid="{00000000-0005-0000-0000-0000128C0000}"/>
    <cellStyle name="Normal 2 4 12 7 4" xfId="7620" xr:uid="{00000000-0005-0000-0000-0000C41D0000}"/>
    <cellStyle name="Normal 2 4 12 7 4 2" xfId="7621" xr:uid="{00000000-0005-0000-0000-0000C51D0000}"/>
    <cellStyle name="Normal 2 4 12 7 4 2 2" xfId="7622" xr:uid="{00000000-0005-0000-0000-0000C61D0000}"/>
    <cellStyle name="Normal 2 4 12 7 4 2 2 2" xfId="35859" xr:uid="{00000000-0005-0000-0000-0000138C0000}"/>
    <cellStyle name="Normal 2 4 12 7 4 2 3" xfId="35860" xr:uid="{00000000-0005-0000-0000-0000148C0000}"/>
    <cellStyle name="Normal 2 4 12 7 4 3" xfId="7623" xr:uid="{00000000-0005-0000-0000-0000C71D0000}"/>
    <cellStyle name="Normal 2 4 12 7 4 3 2" xfId="35861" xr:uid="{00000000-0005-0000-0000-0000158C0000}"/>
    <cellStyle name="Normal 2 4 12 7 4 4" xfId="35862" xr:uid="{00000000-0005-0000-0000-0000168C0000}"/>
    <cellStyle name="Normal 2 4 12 7 5" xfId="7624" xr:uid="{00000000-0005-0000-0000-0000C81D0000}"/>
    <cellStyle name="Normal 2 4 12 7 5 2" xfId="7625" xr:uid="{00000000-0005-0000-0000-0000C91D0000}"/>
    <cellStyle name="Normal 2 4 12 7 5 2 2" xfId="7626" xr:uid="{00000000-0005-0000-0000-0000CA1D0000}"/>
    <cellStyle name="Normal 2 4 12 7 5 2 2 2" xfId="35863" xr:uid="{00000000-0005-0000-0000-0000178C0000}"/>
    <cellStyle name="Normal 2 4 12 7 5 2 3" xfId="35864" xr:uid="{00000000-0005-0000-0000-0000188C0000}"/>
    <cellStyle name="Normal 2 4 12 7 5 3" xfId="7627" xr:uid="{00000000-0005-0000-0000-0000CB1D0000}"/>
    <cellStyle name="Normal 2 4 12 7 5 3 2" xfId="35865" xr:uid="{00000000-0005-0000-0000-0000198C0000}"/>
    <cellStyle name="Normal 2 4 12 7 5 4" xfId="35866" xr:uid="{00000000-0005-0000-0000-00001A8C0000}"/>
    <cellStyle name="Normal 2 4 12 7 6" xfId="7628" xr:uid="{00000000-0005-0000-0000-0000CC1D0000}"/>
    <cellStyle name="Normal 2 4 12 7 6 2" xfId="7629" xr:uid="{00000000-0005-0000-0000-0000CD1D0000}"/>
    <cellStyle name="Normal 2 4 12 7 6 2 2" xfId="7630" xr:uid="{00000000-0005-0000-0000-0000CE1D0000}"/>
    <cellStyle name="Normal 2 4 12 7 6 2 2 2" xfId="35867" xr:uid="{00000000-0005-0000-0000-00001B8C0000}"/>
    <cellStyle name="Normal 2 4 12 7 6 2 3" xfId="35868" xr:uid="{00000000-0005-0000-0000-00001C8C0000}"/>
    <cellStyle name="Normal 2 4 12 7 6 3" xfId="7631" xr:uid="{00000000-0005-0000-0000-0000CF1D0000}"/>
    <cellStyle name="Normal 2 4 12 7 6 3 2" xfId="35869" xr:uid="{00000000-0005-0000-0000-00001D8C0000}"/>
    <cellStyle name="Normal 2 4 12 7 6 4" xfId="35870" xr:uid="{00000000-0005-0000-0000-00001E8C0000}"/>
    <cellStyle name="Normal 2 4 12 7 7" xfId="7632" xr:uid="{00000000-0005-0000-0000-0000D01D0000}"/>
    <cellStyle name="Normal 2 4 12 7 7 2" xfId="7633" xr:uid="{00000000-0005-0000-0000-0000D11D0000}"/>
    <cellStyle name="Normal 2 4 12 7 7 2 2" xfId="7634" xr:uid="{00000000-0005-0000-0000-0000D21D0000}"/>
    <cellStyle name="Normal 2 4 12 7 7 2 2 2" xfId="35871" xr:uid="{00000000-0005-0000-0000-00001F8C0000}"/>
    <cellStyle name="Normal 2 4 12 7 7 2 3" xfId="35872" xr:uid="{00000000-0005-0000-0000-0000208C0000}"/>
    <cellStyle name="Normal 2 4 12 7 7 3" xfId="7635" xr:uid="{00000000-0005-0000-0000-0000D31D0000}"/>
    <cellStyle name="Normal 2 4 12 7 7 3 2" xfId="35873" xr:uid="{00000000-0005-0000-0000-0000218C0000}"/>
    <cellStyle name="Normal 2 4 12 7 7 4" xfId="35874" xr:uid="{00000000-0005-0000-0000-0000228C0000}"/>
    <cellStyle name="Normal 2 4 12 7 8" xfId="7636" xr:uid="{00000000-0005-0000-0000-0000D41D0000}"/>
    <cellStyle name="Normal 2 4 12 7 8 2" xfId="7637" xr:uid="{00000000-0005-0000-0000-0000D51D0000}"/>
    <cellStyle name="Normal 2 4 12 7 8 2 2" xfId="7638" xr:uid="{00000000-0005-0000-0000-0000D61D0000}"/>
    <cellStyle name="Normal 2 4 12 7 8 2 2 2" xfId="35875" xr:uid="{00000000-0005-0000-0000-0000238C0000}"/>
    <cellStyle name="Normal 2 4 12 7 8 2 3" xfId="35876" xr:uid="{00000000-0005-0000-0000-0000248C0000}"/>
    <cellStyle name="Normal 2 4 12 7 8 3" xfId="7639" xr:uid="{00000000-0005-0000-0000-0000D71D0000}"/>
    <cellStyle name="Normal 2 4 12 7 8 3 2" xfId="35877" xr:uid="{00000000-0005-0000-0000-0000258C0000}"/>
    <cellStyle name="Normal 2 4 12 7 8 4" xfId="35878" xr:uid="{00000000-0005-0000-0000-0000268C0000}"/>
    <cellStyle name="Normal 2 4 12 7 9" xfId="7640" xr:uid="{00000000-0005-0000-0000-0000D81D0000}"/>
    <cellStyle name="Normal 2 4 12 7 9 2" xfId="7641" xr:uid="{00000000-0005-0000-0000-0000D91D0000}"/>
    <cellStyle name="Normal 2 4 12 7 9 2 2" xfId="7642" xr:uid="{00000000-0005-0000-0000-0000DA1D0000}"/>
    <cellStyle name="Normal 2 4 12 7 9 2 2 2" xfId="35879" xr:uid="{00000000-0005-0000-0000-0000278C0000}"/>
    <cellStyle name="Normal 2 4 12 7 9 2 3" xfId="35880" xr:uid="{00000000-0005-0000-0000-0000288C0000}"/>
    <cellStyle name="Normal 2 4 12 7 9 3" xfId="7643" xr:uid="{00000000-0005-0000-0000-0000DB1D0000}"/>
    <cellStyle name="Normal 2 4 12 7 9 3 2" xfId="35881" xr:uid="{00000000-0005-0000-0000-0000298C0000}"/>
    <cellStyle name="Normal 2 4 12 7 9 4" xfId="35882" xr:uid="{00000000-0005-0000-0000-00002A8C0000}"/>
    <cellStyle name="Normal 2 4 12 8" xfId="7644" xr:uid="{00000000-0005-0000-0000-0000DC1D0000}"/>
    <cellStyle name="Normal 2 4 12 8 10" xfId="7645" xr:uid="{00000000-0005-0000-0000-0000DD1D0000}"/>
    <cellStyle name="Normal 2 4 12 8 10 2" xfId="7646" xr:uid="{00000000-0005-0000-0000-0000DE1D0000}"/>
    <cellStyle name="Normal 2 4 12 8 10 2 2" xfId="7647" xr:uid="{00000000-0005-0000-0000-0000DF1D0000}"/>
    <cellStyle name="Normal 2 4 12 8 10 2 2 2" xfId="35883" xr:uid="{00000000-0005-0000-0000-00002B8C0000}"/>
    <cellStyle name="Normal 2 4 12 8 10 2 3" xfId="35884" xr:uid="{00000000-0005-0000-0000-00002C8C0000}"/>
    <cellStyle name="Normal 2 4 12 8 10 3" xfId="7648" xr:uid="{00000000-0005-0000-0000-0000E01D0000}"/>
    <cellStyle name="Normal 2 4 12 8 10 3 2" xfId="35885" xr:uid="{00000000-0005-0000-0000-00002D8C0000}"/>
    <cellStyle name="Normal 2 4 12 8 10 4" xfId="35886" xr:uid="{00000000-0005-0000-0000-00002E8C0000}"/>
    <cellStyle name="Normal 2 4 12 8 11" xfId="7649" xr:uid="{00000000-0005-0000-0000-0000E11D0000}"/>
    <cellStyle name="Normal 2 4 12 8 11 2" xfId="7650" xr:uid="{00000000-0005-0000-0000-0000E21D0000}"/>
    <cellStyle name="Normal 2 4 12 8 11 2 2" xfId="7651" xr:uid="{00000000-0005-0000-0000-0000E31D0000}"/>
    <cellStyle name="Normal 2 4 12 8 11 2 2 2" xfId="35887" xr:uid="{00000000-0005-0000-0000-00002F8C0000}"/>
    <cellStyle name="Normal 2 4 12 8 11 2 3" xfId="35888" xr:uid="{00000000-0005-0000-0000-0000308C0000}"/>
    <cellStyle name="Normal 2 4 12 8 11 3" xfId="7652" xr:uid="{00000000-0005-0000-0000-0000E41D0000}"/>
    <cellStyle name="Normal 2 4 12 8 11 3 2" xfId="35889" xr:uid="{00000000-0005-0000-0000-0000318C0000}"/>
    <cellStyle name="Normal 2 4 12 8 11 4" xfId="35890" xr:uid="{00000000-0005-0000-0000-0000328C0000}"/>
    <cellStyle name="Normal 2 4 12 8 12" xfId="7653" xr:uid="{00000000-0005-0000-0000-0000E51D0000}"/>
    <cellStyle name="Normal 2 4 12 8 12 2" xfId="7654" xr:uid="{00000000-0005-0000-0000-0000E61D0000}"/>
    <cellStyle name="Normal 2 4 12 8 12 2 2" xfId="35891" xr:uid="{00000000-0005-0000-0000-0000338C0000}"/>
    <cellStyle name="Normal 2 4 12 8 12 3" xfId="35892" xr:uid="{00000000-0005-0000-0000-0000348C0000}"/>
    <cellStyle name="Normal 2 4 12 8 13" xfId="7655" xr:uid="{00000000-0005-0000-0000-0000E71D0000}"/>
    <cellStyle name="Normal 2 4 12 8 13 2" xfId="35893" xr:uid="{00000000-0005-0000-0000-0000358C0000}"/>
    <cellStyle name="Normal 2 4 12 8 14" xfId="35894" xr:uid="{00000000-0005-0000-0000-0000368C0000}"/>
    <cellStyle name="Normal 2 4 12 8 2" xfId="7656" xr:uid="{00000000-0005-0000-0000-0000E81D0000}"/>
    <cellStyle name="Normal 2 4 12 8 2 2" xfId="7657" xr:uid="{00000000-0005-0000-0000-0000E91D0000}"/>
    <cellStyle name="Normal 2 4 12 8 2 2 2" xfId="7658" xr:uid="{00000000-0005-0000-0000-0000EA1D0000}"/>
    <cellStyle name="Normal 2 4 12 8 2 2 2 2" xfId="35895" xr:uid="{00000000-0005-0000-0000-0000378C0000}"/>
    <cellStyle name="Normal 2 4 12 8 2 2 3" xfId="35896" xr:uid="{00000000-0005-0000-0000-0000388C0000}"/>
    <cellStyle name="Normal 2 4 12 8 2 3" xfId="7659" xr:uid="{00000000-0005-0000-0000-0000EB1D0000}"/>
    <cellStyle name="Normal 2 4 12 8 2 3 2" xfId="35897" xr:uid="{00000000-0005-0000-0000-0000398C0000}"/>
    <cellStyle name="Normal 2 4 12 8 2 4" xfId="35898" xr:uid="{00000000-0005-0000-0000-00003A8C0000}"/>
    <cellStyle name="Normal 2 4 12 8 3" xfId="7660" xr:uid="{00000000-0005-0000-0000-0000EC1D0000}"/>
    <cellStyle name="Normal 2 4 12 8 3 2" xfId="7661" xr:uid="{00000000-0005-0000-0000-0000ED1D0000}"/>
    <cellStyle name="Normal 2 4 12 8 3 2 2" xfId="7662" xr:uid="{00000000-0005-0000-0000-0000EE1D0000}"/>
    <cellStyle name="Normal 2 4 12 8 3 2 2 2" xfId="35899" xr:uid="{00000000-0005-0000-0000-00003B8C0000}"/>
    <cellStyle name="Normal 2 4 12 8 3 2 3" xfId="35900" xr:uid="{00000000-0005-0000-0000-00003C8C0000}"/>
    <cellStyle name="Normal 2 4 12 8 3 3" xfId="7663" xr:uid="{00000000-0005-0000-0000-0000EF1D0000}"/>
    <cellStyle name="Normal 2 4 12 8 3 3 2" xfId="35901" xr:uid="{00000000-0005-0000-0000-00003D8C0000}"/>
    <cellStyle name="Normal 2 4 12 8 3 4" xfId="35902" xr:uid="{00000000-0005-0000-0000-00003E8C0000}"/>
    <cellStyle name="Normal 2 4 12 8 4" xfId="7664" xr:uid="{00000000-0005-0000-0000-0000F01D0000}"/>
    <cellStyle name="Normal 2 4 12 8 4 2" xfId="7665" xr:uid="{00000000-0005-0000-0000-0000F11D0000}"/>
    <cellStyle name="Normal 2 4 12 8 4 2 2" xfId="7666" xr:uid="{00000000-0005-0000-0000-0000F21D0000}"/>
    <cellStyle name="Normal 2 4 12 8 4 2 2 2" xfId="35903" xr:uid="{00000000-0005-0000-0000-00003F8C0000}"/>
    <cellStyle name="Normal 2 4 12 8 4 2 3" xfId="35904" xr:uid="{00000000-0005-0000-0000-0000408C0000}"/>
    <cellStyle name="Normal 2 4 12 8 4 3" xfId="7667" xr:uid="{00000000-0005-0000-0000-0000F31D0000}"/>
    <cellStyle name="Normal 2 4 12 8 4 3 2" xfId="35905" xr:uid="{00000000-0005-0000-0000-0000418C0000}"/>
    <cellStyle name="Normal 2 4 12 8 4 4" xfId="35906" xr:uid="{00000000-0005-0000-0000-0000428C0000}"/>
    <cellStyle name="Normal 2 4 12 8 5" xfId="7668" xr:uid="{00000000-0005-0000-0000-0000F41D0000}"/>
    <cellStyle name="Normal 2 4 12 8 5 2" xfId="7669" xr:uid="{00000000-0005-0000-0000-0000F51D0000}"/>
    <cellStyle name="Normal 2 4 12 8 5 2 2" xfId="7670" xr:uid="{00000000-0005-0000-0000-0000F61D0000}"/>
    <cellStyle name="Normal 2 4 12 8 5 2 2 2" xfId="35907" xr:uid="{00000000-0005-0000-0000-0000438C0000}"/>
    <cellStyle name="Normal 2 4 12 8 5 2 3" xfId="35908" xr:uid="{00000000-0005-0000-0000-0000448C0000}"/>
    <cellStyle name="Normal 2 4 12 8 5 3" xfId="7671" xr:uid="{00000000-0005-0000-0000-0000F71D0000}"/>
    <cellStyle name="Normal 2 4 12 8 5 3 2" xfId="35909" xr:uid="{00000000-0005-0000-0000-0000458C0000}"/>
    <cellStyle name="Normal 2 4 12 8 5 4" xfId="35910" xr:uid="{00000000-0005-0000-0000-0000468C0000}"/>
    <cellStyle name="Normal 2 4 12 8 6" xfId="7672" xr:uid="{00000000-0005-0000-0000-0000F81D0000}"/>
    <cellStyle name="Normal 2 4 12 8 6 2" xfId="7673" xr:uid="{00000000-0005-0000-0000-0000F91D0000}"/>
    <cellStyle name="Normal 2 4 12 8 6 2 2" xfId="7674" xr:uid="{00000000-0005-0000-0000-0000FA1D0000}"/>
    <cellStyle name="Normal 2 4 12 8 6 2 2 2" xfId="35911" xr:uid="{00000000-0005-0000-0000-0000478C0000}"/>
    <cellStyle name="Normal 2 4 12 8 6 2 3" xfId="35912" xr:uid="{00000000-0005-0000-0000-0000488C0000}"/>
    <cellStyle name="Normal 2 4 12 8 6 3" xfId="7675" xr:uid="{00000000-0005-0000-0000-0000FB1D0000}"/>
    <cellStyle name="Normal 2 4 12 8 6 3 2" xfId="35913" xr:uid="{00000000-0005-0000-0000-0000498C0000}"/>
    <cellStyle name="Normal 2 4 12 8 6 4" xfId="35914" xr:uid="{00000000-0005-0000-0000-00004A8C0000}"/>
    <cellStyle name="Normal 2 4 12 8 7" xfId="7676" xr:uid="{00000000-0005-0000-0000-0000FC1D0000}"/>
    <cellStyle name="Normal 2 4 12 8 7 2" xfId="7677" xr:uid="{00000000-0005-0000-0000-0000FD1D0000}"/>
    <cellStyle name="Normal 2 4 12 8 7 2 2" xfId="7678" xr:uid="{00000000-0005-0000-0000-0000FE1D0000}"/>
    <cellStyle name="Normal 2 4 12 8 7 2 2 2" xfId="35915" xr:uid="{00000000-0005-0000-0000-00004B8C0000}"/>
    <cellStyle name="Normal 2 4 12 8 7 2 3" xfId="35916" xr:uid="{00000000-0005-0000-0000-00004C8C0000}"/>
    <cellStyle name="Normal 2 4 12 8 7 3" xfId="7679" xr:uid="{00000000-0005-0000-0000-0000FF1D0000}"/>
    <cellStyle name="Normal 2 4 12 8 7 3 2" xfId="35917" xr:uid="{00000000-0005-0000-0000-00004D8C0000}"/>
    <cellStyle name="Normal 2 4 12 8 7 4" xfId="35918" xr:uid="{00000000-0005-0000-0000-00004E8C0000}"/>
    <cellStyle name="Normal 2 4 12 8 8" xfId="7680" xr:uid="{00000000-0005-0000-0000-0000001E0000}"/>
    <cellStyle name="Normal 2 4 12 8 8 2" xfId="7681" xr:uid="{00000000-0005-0000-0000-0000011E0000}"/>
    <cellStyle name="Normal 2 4 12 8 8 2 2" xfId="7682" xr:uid="{00000000-0005-0000-0000-0000021E0000}"/>
    <cellStyle name="Normal 2 4 12 8 8 2 2 2" xfId="35919" xr:uid="{00000000-0005-0000-0000-00004F8C0000}"/>
    <cellStyle name="Normal 2 4 12 8 8 2 3" xfId="35920" xr:uid="{00000000-0005-0000-0000-0000508C0000}"/>
    <cellStyle name="Normal 2 4 12 8 8 3" xfId="7683" xr:uid="{00000000-0005-0000-0000-0000031E0000}"/>
    <cellStyle name="Normal 2 4 12 8 8 3 2" xfId="35921" xr:uid="{00000000-0005-0000-0000-0000518C0000}"/>
    <cellStyle name="Normal 2 4 12 8 8 4" xfId="35922" xr:uid="{00000000-0005-0000-0000-0000528C0000}"/>
    <cellStyle name="Normal 2 4 12 8 9" xfId="7684" xr:uid="{00000000-0005-0000-0000-0000041E0000}"/>
    <cellStyle name="Normal 2 4 12 8 9 2" xfId="7685" xr:uid="{00000000-0005-0000-0000-0000051E0000}"/>
    <cellStyle name="Normal 2 4 12 8 9 2 2" xfId="7686" xr:uid="{00000000-0005-0000-0000-0000061E0000}"/>
    <cellStyle name="Normal 2 4 12 8 9 2 2 2" xfId="35923" xr:uid="{00000000-0005-0000-0000-0000538C0000}"/>
    <cellStyle name="Normal 2 4 12 8 9 2 3" xfId="35924" xr:uid="{00000000-0005-0000-0000-0000548C0000}"/>
    <cellStyle name="Normal 2 4 12 8 9 3" xfId="7687" xr:uid="{00000000-0005-0000-0000-0000071E0000}"/>
    <cellStyle name="Normal 2 4 12 8 9 3 2" xfId="35925" xr:uid="{00000000-0005-0000-0000-0000558C0000}"/>
    <cellStyle name="Normal 2 4 12 8 9 4" xfId="35926" xr:uid="{00000000-0005-0000-0000-0000568C0000}"/>
    <cellStyle name="Normal 2 4 12 9" xfId="7688" xr:uid="{00000000-0005-0000-0000-0000081E0000}"/>
    <cellStyle name="Normal 2 4 12 9 2" xfId="7689" xr:uid="{00000000-0005-0000-0000-0000091E0000}"/>
    <cellStyle name="Normal 2 4 12 9 2 2" xfId="7690" xr:uid="{00000000-0005-0000-0000-00000A1E0000}"/>
    <cellStyle name="Normal 2 4 12 9 2 2 2" xfId="35927" xr:uid="{00000000-0005-0000-0000-0000578C0000}"/>
    <cellStyle name="Normal 2 4 12 9 2 3" xfId="35928" xr:uid="{00000000-0005-0000-0000-0000588C0000}"/>
    <cellStyle name="Normal 2 4 12 9 3" xfId="7691" xr:uid="{00000000-0005-0000-0000-00000B1E0000}"/>
    <cellStyle name="Normal 2 4 12 9 3 2" xfId="35929" xr:uid="{00000000-0005-0000-0000-0000598C0000}"/>
    <cellStyle name="Normal 2 4 12 9 4" xfId="35930" xr:uid="{00000000-0005-0000-0000-00005A8C0000}"/>
    <cellStyle name="Normal 2 4 13" xfId="7692" xr:uid="{00000000-0005-0000-0000-00000C1E0000}"/>
    <cellStyle name="Normal 2 4 13 10" xfId="7693" xr:uid="{00000000-0005-0000-0000-00000D1E0000}"/>
    <cellStyle name="Normal 2 4 13 10 2" xfId="7694" xr:uid="{00000000-0005-0000-0000-00000E1E0000}"/>
    <cellStyle name="Normal 2 4 13 10 2 2" xfId="7695" xr:uid="{00000000-0005-0000-0000-00000F1E0000}"/>
    <cellStyle name="Normal 2 4 13 10 2 2 2" xfId="35931" xr:uid="{00000000-0005-0000-0000-00005B8C0000}"/>
    <cellStyle name="Normal 2 4 13 10 2 3" xfId="35932" xr:uid="{00000000-0005-0000-0000-00005C8C0000}"/>
    <cellStyle name="Normal 2 4 13 10 3" xfId="7696" xr:uid="{00000000-0005-0000-0000-0000101E0000}"/>
    <cellStyle name="Normal 2 4 13 10 3 2" xfId="35933" xr:uid="{00000000-0005-0000-0000-00005D8C0000}"/>
    <cellStyle name="Normal 2 4 13 10 4" xfId="35934" xr:uid="{00000000-0005-0000-0000-00005E8C0000}"/>
    <cellStyle name="Normal 2 4 13 11" xfId="7697" xr:uid="{00000000-0005-0000-0000-0000111E0000}"/>
    <cellStyle name="Normal 2 4 13 11 2" xfId="7698" xr:uid="{00000000-0005-0000-0000-0000121E0000}"/>
    <cellStyle name="Normal 2 4 13 11 2 2" xfId="7699" xr:uid="{00000000-0005-0000-0000-0000131E0000}"/>
    <cellStyle name="Normal 2 4 13 11 2 2 2" xfId="35935" xr:uid="{00000000-0005-0000-0000-00005F8C0000}"/>
    <cellStyle name="Normal 2 4 13 11 2 3" xfId="35936" xr:uid="{00000000-0005-0000-0000-0000608C0000}"/>
    <cellStyle name="Normal 2 4 13 11 3" xfId="7700" xr:uid="{00000000-0005-0000-0000-0000141E0000}"/>
    <cellStyle name="Normal 2 4 13 11 3 2" xfId="35937" xr:uid="{00000000-0005-0000-0000-0000618C0000}"/>
    <cellStyle name="Normal 2 4 13 11 4" xfId="35938" xr:uid="{00000000-0005-0000-0000-0000628C0000}"/>
    <cellStyle name="Normal 2 4 13 12" xfId="7701" xr:uid="{00000000-0005-0000-0000-0000151E0000}"/>
    <cellStyle name="Normal 2 4 13 12 2" xfId="7702" xr:uid="{00000000-0005-0000-0000-0000161E0000}"/>
    <cellStyle name="Normal 2 4 13 12 2 2" xfId="7703" xr:uid="{00000000-0005-0000-0000-0000171E0000}"/>
    <cellStyle name="Normal 2 4 13 12 2 2 2" xfId="35939" xr:uid="{00000000-0005-0000-0000-0000638C0000}"/>
    <cellStyle name="Normal 2 4 13 12 2 3" xfId="35940" xr:uid="{00000000-0005-0000-0000-0000648C0000}"/>
    <cellStyle name="Normal 2 4 13 12 3" xfId="7704" xr:uid="{00000000-0005-0000-0000-0000181E0000}"/>
    <cellStyle name="Normal 2 4 13 12 3 2" xfId="35941" xr:uid="{00000000-0005-0000-0000-0000658C0000}"/>
    <cellStyle name="Normal 2 4 13 12 4" xfId="35942" xr:uid="{00000000-0005-0000-0000-0000668C0000}"/>
    <cellStyle name="Normal 2 4 13 13" xfId="7705" xr:uid="{00000000-0005-0000-0000-0000191E0000}"/>
    <cellStyle name="Normal 2 4 13 13 2" xfId="7706" xr:uid="{00000000-0005-0000-0000-00001A1E0000}"/>
    <cellStyle name="Normal 2 4 13 13 2 2" xfId="7707" xr:uid="{00000000-0005-0000-0000-00001B1E0000}"/>
    <cellStyle name="Normal 2 4 13 13 2 2 2" xfId="35943" xr:uid="{00000000-0005-0000-0000-0000678C0000}"/>
    <cellStyle name="Normal 2 4 13 13 2 3" xfId="35944" xr:uid="{00000000-0005-0000-0000-0000688C0000}"/>
    <cellStyle name="Normal 2 4 13 13 3" xfId="7708" xr:uid="{00000000-0005-0000-0000-00001C1E0000}"/>
    <cellStyle name="Normal 2 4 13 13 3 2" xfId="35945" xr:uid="{00000000-0005-0000-0000-0000698C0000}"/>
    <cellStyle name="Normal 2 4 13 13 4" xfId="35946" xr:uid="{00000000-0005-0000-0000-00006A8C0000}"/>
    <cellStyle name="Normal 2 4 13 14" xfId="7709" xr:uid="{00000000-0005-0000-0000-00001D1E0000}"/>
    <cellStyle name="Normal 2 4 13 14 2" xfId="7710" xr:uid="{00000000-0005-0000-0000-00001E1E0000}"/>
    <cellStyle name="Normal 2 4 13 14 2 2" xfId="7711" xr:uid="{00000000-0005-0000-0000-00001F1E0000}"/>
    <cellStyle name="Normal 2 4 13 14 2 2 2" xfId="35947" xr:uid="{00000000-0005-0000-0000-00006B8C0000}"/>
    <cellStyle name="Normal 2 4 13 14 2 3" xfId="35948" xr:uid="{00000000-0005-0000-0000-00006C8C0000}"/>
    <cellStyle name="Normal 2 4 13 14 3" xfId="7712" xr:uid="{00000000-0005-0000-0000-0000201E0000}"/>
    <cellStyle name="Normal 2 4 13 14 3 2" xfId="35949" xr:uid="{00000000-0005-0000-0000-00006D8C0000}"/>
    <cellStyle name="Normal 2 4 13 14 4" xfId="35950" xr:uid="{00000000-0005-0000-0000-00006E8C0000}"/>
    <cellStyle name="Normal 2 4 13 15" xfId="7713" xr:uid="{00000000-0005-0000-0000-0000211E0000}"/>
    <cellStyle name="Normal 2 4 13 15 2" xfId="7714" xr:uid="{00000000-0005-0000-0000-0000221E0000}"/>
    <cellStyle name="Normal 2 4 13 15 2 2" xfId="7715" xr:uid="{00000000-0005-0000-0000-0000231E0000}"/>
    <cellStyle name="Normal 2 4 13 15 2 2 2" xfId="35951" xr:uid="{00000000-0005-0000-0000-00006F8C0000}"/>
    <cellStyle name="Normal 2 4 13 15 2 3" xfId="35952" xr:uid="{00000000-0005-0000-0000-0000708C0000}"/>
    <cellStyle name="Normal 2 4 13 15 3" xfId="7716" xr:uid="{00000000-0005-0000-0000-0000241E0000}"/>
    <cellStyle name="Normal 2 4 13 15 3 2" xfId="35953" xr:uid="{00000000-0005-0000-0000-0000718C0000}"/>
    <cellStyle name="Normal 2 4 13 15 4" xfId="35954" xr:uid="{00000000-0005-0000-0000-0000728C0000}"/>
    <cellStyle name="Normal 2 4 13 16" xfId="7717" xr:uid="{00000000-0005-0000-0000-0000251E0000}"/>
    <cellStyle name="Normal 2 4 13 16 2" xfId="7718" xr:uid="{00000000-0005-0000-0000-0000261E0000}"/>
    <cellStyle name="Normal 2 4 13 16 2 2" xfId="7719" xr:uid="{00000000-0005-0000-0000-0000271E0000}"/>
    <cellStyle name="Normal 2 4 13 16 2 2 2" xfId="35955" xr:uid="{00000000-0005-0000-0000-0000738C0000}"/>
    <cellStyle name="Normal 2 4 13 16 2 3" xfId="35956" xr:uid="{00000000-0005-0000-0000-0000748C0000}"/>
    <cellStyle name="Normal 2 4 13 16 3" xfId="7720" xr:uid="{00000000-0005-0000-0000-0000281E0000}"/>
    <cellStyle name="Normal 2 4 13 16 3 2" xfId="35957" xr:uid="{00000000-0005-0000-0000-0000758C0000}"/>
    <cellStyle name="Normal 2 4 13 16 4" xfId="35958" xr:uid="{00000000-0005-0000-0000-0000768C0000}"/>
    <cellStyle name="Normal 2 4 13 17" xfId="7721" xr:uid="{00000000-0005-0000-0000-0000291E0000}"/>
    <cellStyle name="Normal 2 4 13 17 2" xfId="7722" xr:uid="{00000000-0005-0000-0000-00002A1E0000}"/>
    <cellStyle name="Normal 2 4 13 17 2 2" xfId="7723" xr:uid="{00000000-0005-0000-0000-00002B1E0000}"/>
    <cellStyle name="Normal 2 4 13 17 2 2 2" xfId="35959" xr:uid="{00000000-0005-0000-0000-0000778C0000}"/>
    <cellStyle name="Normal 2 4 13 17 2 3" xfId="35960" xr:uid="{00000000-0005-0000-0000-0000788C0000}"/>
    <cellStyle name="Normal 2 4 13 17 3" xfId="7724" xr:uid="{00000000-0005-0000-0000-00002C1E0000}"/>
    <cellStyle name="Normal 2 4 13 17 3 2" xfId="35961" xr:uid="{00000000-0005-0000-0000-0000798C0000}"/>
    <cellStyle name="Normal 2 4 13 17 4" xfId="35962" xr:uid="{00000000-0005-0000-0000-00007A8C0000}"/>
    <cellStyle name="Normal 2 4 13 18" xfId="7725" xr:uid="{00000000-0005-0000-0000-00002D1E0000}"/>
    <cellStyle name="Normal 2 4 13 18 2" xfId="7726" xr:uid="{00000000-0005-0000-0000-00002E1E0000}"/>
    <cellStyle name="Normal 2 4 13 18 2 2" xfId="7727" xr:uid="{00000000-0005-0000-0000-00002F1E0000}"/>
    <cellStyle name="Normal 2 4 13 18 2 2 2" xfId="35963" xr:uid="{00000000-0005-0000-0000-00007B8C0000}"/>
    <cellStyle name="Normal 2 4 13 18 2 3" xfId="35964" xr:uid="{00000000-0005-0000-0000-00007C8C0000}"/>
    <cellStyle name="Normal 2 4 13 18 3" xfId="7728" xr:uid="{00000000-0005-0000-0000-0000301E0000}"/>
    <cellStyle name="Normal 2 4 13 18 3 2" xfId="35965" xr:uid="{00000000-0005-0000-0000-00007D8C0000}"/>
    <cellStyle name="Normal 2 4 13 18 4" xfId="35966" xr:uid="{00000000-0005-0000-0000-00007E8C0000}"/>
    <cellStyle name="Normal 2 4 13 19" xfId="7729" xr:uid="{00000000-0005-0000-0000-0000311E0000}"/>
    <cellStyle name="Normal 2 4 13 2" xfId="7730" xr:uid="{00000000-0005-0000-0000-0000321E0000}"/>
    <cellStyle name="Normal 2 4 13 2 10" xfId="7731" xr:uid="{00000000-0005-0000-0000-0000331E0000}"/>
    <cellStyle name="Normal 2 4 13 2 10 2" xfId="7732" xr:uid="{00000000-0005-0000-0000-0000341E0000}"/>
    <cellStyle name="Normal 2 4 13 2 10 2 2" xfId="7733" xr:uid="{00000000-0005-0000-0000-0000351E0000}"/>
    <cellStyle name="Normal 2 4 13 2 10 2 2 2" xfId="35967" xr:uid="{00000000-0005-0000-0000-00007F8C0000}"/>
    <cellStyle name="Normal 2 4 13 2 10 2 3" xfId="35968" xr:uid="{00000000-0005-0000-0000-0000808C0000}"/>
    <cellStyle name="Normal 2 4 13 2 10 3" xfId="7734" xr:uid="{00000000-0005-0000-0000-0000361E0000}"/>
    <cellStyle name="Normal 2 4 13 2 10 3 2" xfId="35969" xr:uid="{00000000-0005-0000-0000-0000818C0000}"/>
    <cellStyle name="Normal 2 4 13 2 10 4" xfId="35970" xr:uid="{00000000-0005-0000-0000-0000828C0000}"/>
    <cellStyle name="Normal 2 4 13 2 11" xfId="7735" xr:uid="{00000000-0005-0000-0000-0000371E0000}"/>
    <cellStyle name="Normal 2 4 13 2 11 2" xfId="7736" xr:uid="{00000000-0005-0000-0000-0000381E0000}"/>
    <cellStyle name="Normal 2 4 13 2 11 2 2" xfId="7737" xr:uid="{00000000-0005-0000-0000-0000391E0000}"/>
    <cellStyle name="Normal 2 4 13 2 11 2 2 2" xfId="35971" xr:uid="{00000000-0005-0000-0000-0000838C0000}"/>
    <cellStyle name="Normal 2 4 13 2 11 2 3" xfId="35972" xr:uid="{00000000-0005-0000-0000-0000848C0000}"/>
    <cellStyle name="Normal 2 4 13 2 11 3" xfId="7738" xr:uid="{00000000-0005-0000-0000-00003A1E0000}"/>
    <cellStyle name="Normal 2 4 13 2 11 3 2" xfId="35973" xr:uid="{00000000-0005-0000-0000-0000858C0000}"/>
    <cellStyle name="Normal 2 4 13 2 11 4" xfId="35974" xr:uid="{00000000-0005-0000-0000-0000868C0000}"/>
    <cellStyle name="Normal 2 4 13 2 12" xfId="7739" xr:uid="{00000000-0005-0000-0000-00003B1E0000}"/>
    <cellStyle name="Normal 2 4 13 2 13" xfId="7740" xr:uid="{00000000-0005-0000-0000-00003C1E0000}"/>
    <cellStyle name="Normal 2 4 13 2 2" xfId="7741" xr:uid="{00000000-0005-0000-0000-00003D1E0000}"/>
    <cellStyle name="Normal 2 4 13 2 2 2" xfId="7742" xr:uid="{00000000-0005-0000-0000-00003E1E0000}"/>
    <cellStyle name="Normal 2 4 13 2 2 2 2" xfId="7743" xr:uid="{00000000-0005-0000-0000-00003F1E0000}"/>
    <cellStyle name="Normal 2 4 13 2 2 2 2 2" xfId="35975" xr:uid="{00000000-0005-0000-0000-0000878C0000}"/>
    <cellStyle name="Normal 2 4 13 2 2 2 3" xfId="35976" xr:uid="{00000000-0005-0000-0000-0000888C0000}"/>
    <cellStyle name="Normal 2 4 13 2 2 3" xfId="7744" xr:uid="{00000000-0005-0000-0000-0000401E0000}"/>
    <cellStyle name="Normal 2 4 13 2 2 3 2" xfId="35977" xr:uid="{00000000-0005-0000-0000-0000898C0000}"/>
    <cellStyle name="Normal 2 4 13 2 2 4" xfId="35978" xr:uid="{00000000-0005-0000-0000-00008A8C0000}"/>
    <cellStyle name="Normal 2 4 13 2 3" xfId="7745" xr:uid="{00000000-0005-0000-0000-0000411E0000}"/>
    <cellStyle name="Normal 2 4 13 2 3 2" xfId="7746" xr:uid="{00000000-0005-0000-0000-0000421E0000}"/>
    <cellStyle name="Normal 2 4 13 2 3 2 2" xfId="7747" xr:uid="{00000000-0005-0000-0000-0000431E0000}"/>
    <cellStyle name="Normal 2 4 13 2 3 2 2 2" xfId="35979" xr:uid="{00000000-0005-0000-0000-00008B8C0000}"/>
    <cellStyle name="Normal 2 4 13 2 3 2 3" xfId="35980" xr:uid="{00000000-0005-0000-0000-00008C8C0000}"/>
    <cellStyle name="Normal 2 4 13 2 3 3" xfId="7748" xr:uid="{00000000-0005-0000-0000-0000441E0000}"/>
    <cellStyle name="Normal 2 4 13 2 3 3 2" xfId="35981" xr:uid="{00000000-0005-0000-0000-00008D8C0000}"/>
    <cellStyle name="Normal 2 4 13 2 3 4" xfId="35982" xr:uid="{00000000-0005-0000-0000-00008E8C0000}"/>
    <cellStyle name="Normal 2 4 13 2 4" xfId="7749" xr:uid="{00000000-0005-0000-0000-0000451E0000}"/>
    <cellStyle name="Normal 2 4 13 2 4 2" xfId="7750" xr:uid="{00000000-0005-0000-0000-0000461E0000}"/>
    <cellStyle name="Normal 2 4 13 2 4 2 2" xfId="7751" xr:uid="{00000000-0005-0000-0000-0000471E0000}"/>
    <cellStyle name="Normal 2 4 13 2 4 2 2 2" xfId="35983" xr:uid="{00000000-0005-0000-0000-00008F8C0000}"/>
    <cellStyle name="Normal 2 4 13 2 4 2 3" xfId="35984" xr:uid="{00000000-0005-0000-0000-0000908C0000}"/>
    <cellStyle name="Normal 2 4 13 2 4 3" xfId="7752" xr:uid="{00000000-0005-0000-0000-0000481E0000}"/>
    <cellStyle name="Normal 2 4 13 2 4 3 2" xfId="35985" xr:uid="{00000000-0005-0000-0000-0000918C0000}"/>
    <cellStyle name="Normal 2 4 13 2 4 4" xfId="35986" xr:uid="{00000000-0005-0000-0000-0000928C0000}"/>
    <cellStyle name="Normal 2 4 13 2 5" xfId="7753" xr:uid="{00000000-0005-0000-0000-0000491E0000}"/>
    <cellStyle name="Normal 2 4 13 2 5 2" xfId="7754" xr:uid="{00000000-0005-0000-0000-00004A1E0000}"/>
    <cellStyle name="Normal 2 4 13 2 5 2 2" xfId="7755" xr:uid="{00000000-0005-0000-0000-00004B1E0000}"/>
    <cellStyle name="Normal 2 4 13 2 5 2 2 2" xfId="35987" xr:uid="{00000000-0005-0000-0000-0000938C0000}"/>
    <cellStyle name="Normal 2 4 13 2 5 2 3" xfId="35988" xr:uid="{00000000-0005-0000-0000-0000948C0000}"/>
    <cellStyle name="Normal 2 4 13 2 5 3" xfId="7756" xr:uid="{00000000-0005-0000-0000-00004C1E0000}"/>
    <cellStyle name="Normal 2 4 13 2 5 3 2" xfId="35989" xr:uid="{00000000-0005-0000-0000-0000958C0000}"/>
    <cellStyle name="Normal 2 4 13 2 5 4" xfId="35990" xr:uid="{00000000-0005-0000-0000-0000968C0000}"/>
    <cellStyle name="Normal 2 4 13 2 6" xfId="7757" xr:uid="{00000000-0005-0000-0000-00004D1E0000}"/>
    <cellStyle name="Normal 2 4 13 2 6 2" xfId="7758" xr:uid="{00000000-0005-0000-0000-00004E1E0000}"/>
    <cellStyle name="Normal 2 4 13 2 6 2 2" xfId="7759" xr:uid="{00000000-0005-0000-0000-00004F1E0000}"/>
    <cellStyle name="Normal 2 4 13 2 6 2 2 2" xfId="35991" xr:uid="{00000000-0005-0000-0000-0000978C0000}"/>
    <cellStyle name="Normal 2 4 13 2 6 2 3" xfId="35992" xr:uid="{00000000-0005-0000-0000-0000988C0000}"/>
    <cellStyle name="Normal 2 4 13 2 6 3" xfId="7760" xr:uid="{00000000-0005-0000-0000-0000501E0000}"/>
    <cellStyle name="Normal 2 4 13 2 6 3 2" xfId="35993" xr:uid="{00000000-0005-0000-0000-0000998C0000}"/>
    <cellStyle name="Normal 2 4 13 2 6 4" xfId="35994" xr:uid="{00000000-0005-0000-0000-00009A8C0000}"/>
    <cellStyle name="Normal 2 4 13 2 7" xfId="7761" xr:uid="{00000000-0005-0000-0000-0000511E0000}"/>
    <cellStyle name="Normal 2 4 13 2 7 2" xfId="7762" xr:uid="{00000000-0005-0000-0000-0000521E0000}"/>
    <cellStyle name="Normal 2 4 13 2 7 2 2" xfId="7763" xr:uid="{00000000-0005-0000-0000-0000531E0000}"/>
    <cellStyle name="Normal 2 4 13 2 7 2 2 2" xfId="35995" xr:uid="{00000000-0005-0000-0000-00009B8C0000}"/>
    <cellStyle name="Normal 2 4 13 2 7 2 3" xfId="35996" xr:uid="{00000000-0005-0000-0000-00009C8C0000}"/>
    <cellStyle name="Normal 2 4 13 2 7 3" xfId="7764" xr:uid="{00000000-0005-0000-0000-0000541E0000}"/>
    <cellStyle name="Normal 2 4 13 2 7 3 2" xfId="35997" xr:uid="{00000000-0005-0000-0000-00009D8C0000}"/>
    <cellStyle name="Normal 2 4 13 2 7 4" xfId="35998" xr:uid="{00000000-0005-0000-0000-00009E8C0000}"/>
    <cellStyle name="Normal 2 4 13 2 8" xfId="7765" xr:uid="{00000000-0005-0000-0000-0000551E0000}"/>
    <cellStyle name="Normal 2 4 13 2 8 2" xfId="7766" xr:uid="{00000000-0005-0000-0000-0000561E0000}"/>
    <cellStyle name="Normal 2 4 13 2 8 2 2" xfId="7767" xr:uid="{00000000-0005-0000-0000-0000571E0000}"/>
    <cellStyle name="Normal 2 4 13 2 8 2 2 2" xfId="35999" xr:uid="{00000000-0005-0000-0000-00009F8C0000}"/>
    <cellStyle name="Normal 2 4 13 2 8 2 3" xfId="36000" xr:uid="{00000000-0005-0000-0000-0000A08C0000}"/>
    <cellStyle name="Normal 2 4 13 2 8 3" xfId="7768" xr:uid="{00000000-0005-0000-0000-0000581E0000}"/>
    <cellStyle name="Normal 2 4 13 2 8 3 2" xfId="36001" xr:uid="{00000000-0005-0000-0000-0000A18C0000}"/>
    <cellStyle name="Normal 2 4 13 2 8 4" xfId="36002" xr:uid="{00000000-0005-0000-0000-0000A28C0000}"/>
    <cellStyle name="Normal 2 4 13 2 9" xfId="7769" xr:uid="{00000000-0005-0000-0000-0000591E0000}"/>
    <cellStyle name="Normal 2 4 13 2 9 2" xfId="7770" xr:uid="{00000000-0005-0000-0000-00005A1E0000}"/>
    <cellStyle name="Normal 2 4 13 2 9 2 2" xfId="7771" xr:uid="{00000000-0005-0000-0000-00005B1E0000}"/>
    <cellStyle name="Normal 2 4 13 2 9 2 2 2" xfId="36003" xr:uid="{00000000-0005-0000-0000-0000A38C0000}"/>
    <cellStyle name="Normal 2 4 13 2 9 2 3" xfId="36004" xr:uid="{00000000-0005-0000-0000-0000A48C0000}"/>
    <cellStyle name="Normal 2 4 13 2 9 3" xfId="7772" xr:uid="{00000000-0005-0000-0000-00005C1E0000}"/>
    <cellStyle name="Normal 2 4 13 2 9 3 2" xfId="36005" xr:uid="{00000000-0005-0000-0000-0000A58C0000}"/>
    <cellStyle name="Normal 2 4 13 2 9 4" xfId="36006" xr:uid="{00000000-0005-0000-0000-0000A68C0000}"/>
    <cellStyle name="Normal 2 4 13 20" xfId="7773" xr:uid="{00000000-0005-0000-0000-00005D1E0000}"/>
    <cellStyle name="Normal 2 4 13 3" xfId="7774" xr:uid="{00000000-0005-0000-0000-00005E1E0000}"/>
    <cellStyle name="Normal 2 4 13 3 10" xfId="7775" xr:uid="{00000000-0005-0000-0000-00005F1E0000}"/>
    <cellStyle name="Normal 2 4 13 3 10 2" xfId="7776" xr:uid="{00000000-0005-0000-0000-0000601E0000}"/>
    <cellStyle name="Normal 2 4 13 3 10 2 2" xfId="7777" xr:uid="{00000000-0005-0000-0000-0000611E0000}"/>
    <cellStyle name="Normal 2 4 13 3 10 2 2 2" xfId="36007" xr:uid="{00000000-0005-0000-0000-0000A78C0000}"/>
    <cellStyle name="Normal 2 4 13 3 10 2 3" xfId="36008" xr:uid="{00000000-0005-0000-0000-0000A88C0000}"/>
    <cellStyle name="Normal 2 4 13 3 10 3" xfId="7778" xr:uid="{00000000-0005-0000-0000-0000621E0000}"/>
    <cellStyle name="Normal 2 4 13 3 10 3 2" xfId="36009" xr:uid="{00000000-0005-0000-0000-0000A98C0000}"/>
    <cellStyle name="Normal 2 4 13 3 10 4" xfId="36010" xr:uid="{00000000-0005-0000-0000-0000AA8C0000}"/>
    <cellStyle name="Normal 2 4 13 3 11" xfId="7779" xr:uid="{00000000-0005-0000-0000-0000631E0000}"/>
    <cellStyle name="Normal 2 4 13 3 11 2" xfId="7780" xr:uid="{00000000-0005-0000-0000-0000641E0000}"/>
    <cellStyle name="Normal 2 4 13 3 11 2 2" xfId="7781" xr:uid="{00000000-0005-0000-0000-0000651E0000}"/>
    <cellStyle name="Normal 2 4 13 3 11 2 2 2" xfId="36011" xr:uid="{00000000-0005-0000-0000-0000AB8C0000}"/>
    <cellStyle name="Normal 2 4 13 3 11 2 3" xfId="36012" xr:uid="{00000000-0005-0000-0000-0000AC8C0000}"/>
    <cellStyle name="Normal 2 4 13 3 11 3" xfId="7782" xr:uid="{00000000-0005-0000-0000-0000661E0000}"/>
    <cellStyle name="Normal 2 4 13 3 11 3 2" xfId="36013" xr:uid="{00000000-0005-0000-0000-0000AD8C0000}"/>
    <cellStyle name="Normal 2 4 13 3 11 4" xfId="36014" xr:uid="{00000000-0005-0000-0000-0000AE8C0000}"/>
    <cellStyle name="Normal 2 4 13 3 12" xfId="7783" xr:uid="{00000000-0005-0000-0000-0000671E0000}"/>
    <cellStyle name="Normal 2 4 13 3 12 2" xfId="7784" xr:uid="{00000000-0005-0000-0000-0000681E0000}"/>
    <cellStyle name="Normal 2 4 13 3 12 2 2" xfId="36015" xr:uid="{00000000-0005-0000-0000-0000AF8C0000}"/>
    <cellStyle name="Normal 2 4 13 3 12 3" xfId="36016" xr:uid="{00000000-0005-0000-0000-0000B08C0000}"/>
    <cellStyle name="Normal 2 4 13 3 13" xfId="7785" xr:uid="{00000000-0005-0000-0000-0000691E0000}"/>
    <cellStyle name="Normal 2 4 13 3 13 2" xfId="36017" xr:uid="{00000000-0005-0000-0000-0000B18C0000}"/>
    <cellStyle name="Normal 2 4 13 3 14" xfId="36018" xr:uid="{00000000-0005-0000-0000-0000B28C0000}"/>
    <cellStyle name="Normal 2 4 13 3 2" xfId="7786" xr:uid="{00000000-0005-0000-0000-00006A1E0000}"/>
    <cellStyle name="Normal 2 4 13 3 2 2" xfId="7787" xr:uid="{00000000-0005-0000-0000-00006B1E0000}"/>
    <cellStyle name="Normal 2 4 13 3 2 2 2" xfId="7788" xr:uid="{00000000-0005-0000-0000-00006C1E0000}"/>
    <cellStyle name="Normal 2 4 13 3 2 2 2 2" xfId="36019" xr:uid="{00000000-0005-0000-0000-0000B38C0000}"/>
    <cellStyle name="Normal 2 4 13 3 2 2 3" xfId="36020" xr:uid="{00000000-0005-0000-0000-0000B48C0000}"/>
    <cellStyle name="Normal 2 4 13 3 2 3" xfId="7789" xr:uid="{00000000-0005-0000-0000-00006D1E0000}"/>
    <cellStyle name="Normal 2 4 13 3 2 3 2" xfId="36021" xr:uid="{00000000-0005-0000-0000-0000B58C0000}"/>
    <cellStyle name="Normal 2 4 13 3 2 4" xfId="36022" xr:uid="{00000000-0005-0000-0000-0000B68C0000}"/>
    <cellStyle name="Normal 2 4 13 3 3" xfId="7790" xr:uid="{00000000-0005-0000-0000-00006E1E0000}"/>
    <cellStyle name="Normal 2 4 13 3 3 2" xfId="7791" xr:uid="{00000000-0005-0000-0000-00006F1E0000}"/>
    <cellStyle name="Normal 2 4 13 3 3 2 2" xfId="7792" xr:uid="{00000000-0005-0000-0000-0000701E0000}"/>
    <cellStyle name="Normal 2 4 13 3 3 2 2 2" xfId="36023" xr:uid="{00000000-0005-0000-0000-0000B78C0000}"/>
    <cellStyle name="Normal 2 4 13 3 3 2 3" xfId="36024" xr:uid="{00000000-0005-0000-0000-0000B88C0000}"/>
    <cellStyle name="Normal 2 4 13 3 3 3" xfId="7793" xr:uid="{00000000-0005-0000-0000-0000711E0000}"/>
    <cellStyle name="Normal 2 4 13 3 3 3 2" xfId="36025" xr:uid="{00000000-0005-0000-0000-0000B98C0000}"/>
    <cellStyle name="Normal 2 4 13 3 3 4" xfId="36026" xr:uid="{00000000-0005-0000-0000-0000BA8C0000}"/>
    <cellStyle name="Normal 2 4 13 3 4" xfId="7794" xr:uid="{00000000-0005-0000-0000-0000721E0000}"/>
    <cellStyle name="Normal 2 4 13 3 4 2" xfId="7795" xr:uid="{00000000-0005-0000-0000-0000731E0000}"/>
    <cellStyle name="Normal 2 4 13 3 4 2 2" xfId="7796" xr:uid="{00000000-0005-0000-0000-0000741E0000}"/>
    <cellStyle name="Normal 2 4 13 3 4 2 2 2" xfId="36027" xr:uid="{00000000-0005-0000-0000-0000BB8C0000}"/>
    <cellStyle name="Normal 2 4 13 3 4 2 3" xfId="36028" xr:uid="{00000000-0005-0000-0000-0000BC8C0000}"/>
    <cellStyle name="Normal 2 4 13 3 4 3" xfId="7797" xr:uid="{00000000-0005-0000-0000-0000751E0000}"/>
    <cellStyle name="Normal 2 4 13 3 4 3 2" xfId="36029" xr:uid="{00000000-0005-0000-0000-0000BD8C0000}"/>
    <cellStyle name="Normal 2 4 13 3 4 4" xfId="36030" xr:uid="{00000000-0005-0000-0000-0000BE8C0000}"/>
    <cellStyle name="Normal 2 4 13 3 5" xfId="7798" xr:uid="{00000000-0005-0000-0000-0000761E0000}"/>
    <cellStyle name="Normal 2 4 13 3 5 2" xfId="7799" xr:uid="{00000000-0005-0000-0000-0000771E0000}"/>
    <cellStyle name="Normal 2 4 13 3 5 2 2" xfId="7800" xr:uid="{00000000-0005-0000-0000-0000781E0000}"/>
    <cellStyle name="Normal 2 4 13 3 5 2 2 2" xfId="36031" xr:uid="{00000000-0005-0000-0000-0000BF8C0000}"/>
    <cellStyle name="Normal 2 4 13 3 5 2 3" xfId="36032" xr:uid="{00000000-0005-0000-0000-0000C08C0000}"/>
    <cellStyle name="Normal 2 4 13 3 5 3" xfId="7801" xr:uid="{00000000-0005-0000-0000-0000791E0000}"/>
    <cellStyle name="Normal 2 4 13 3 5 3 2" xfId="36033" xr:uid="{00000000-0005-0000-0000-0000C18C0000}"/>
    <cellStyle name="Normal 2 4 13 3 5 4" xfId="36034" xr:uid="{00000000-0005-0000-0000-0000C28C0000}"/>
    <cellStyle name="Normal 2 4 13 3 6" xfId="7802" xr:uid="{00000000-0005-0000-0000-00007A1E0000}"/>
    <cellStyle name="Normal 2 4 13 3 6 2" xfId="7803" xr:uid="{00000000-0005-0000-0000-00007B1E0000}"/>
    <cellStyle name="Normal 2 4 13 3 6 2 2" xfId="7804" xr:uid="{00000000-0005-0000-0000-00007C1E0000}"/>
    <cellStyle name="Normal 2 4 13 3 6 2 2 2" xfId="36035" xr:uid="{00000000-0005-0000-0000-0000C38C0000}"/>
    <cellStyle name="Normal 2 4 13 3 6 2 3" xfId="36036" xr:uid="{00000000-0005-0000-0000-0000C48C0000}"/>
    <cellStyle name="Normal 2 4 13 3 6 3" xfId="7805" xr:uid="{00000000-0005-0000-0000-00007D1E0000}"/>
    <cellStyle name="Normal 2 4 13 3 6 3 2" xfId="36037" xr:uid="{00000000-0005-0000-0000-0000C58C0000}"/>
    <cellStyle name="Normal 2 4 13 3 6 4" xfId="36038" xr:uid="{00000000-0005-0000-0000-0000C68C0000}"/>
    <cellStyle name="Normal 2 4 13 3 7" xfId="7806" xr:uid="{00000000-0005-0000-0000-00007E1E0000}"/>
    <cellStyle name="Normal 2 4 13 3 7 2" xfId="7807" xr:uid="{00000000-0005-0000-0000-00007F1E0000}"/>
    <cellStyle name="Normal 2 4 13 3 7 2 2" xfId="7808" xr:uid="{00000000-0005-0000-0000-0000801E0000}"/>
    <cellStyle name="Normal 2 4 13 3 7 2 2 2" xfId="36039" xr:uid="{00000000-0005-0000-0000-0000C78C0000}"/>
    <cellStyle name="Normal 2 4 13 3 7 2 3" xfId="36040" xr:uid="{00000000-0005-0000-0000-0000C88C0000}"/>
    <cellStyle name="Normal 2 4 13 3 7 3" xfId="7809" xr:uid="{00000000-0005-0000-0000-0000811E0000}"/>
    <cellStyle name="Normal 2 4 13 3 7 3 2" xfId="36041" xr:uid="{00000000-0005-0000-0000-0000C98C0000}"/>
    <cellStyle name="Normal 2 4 13 3 7 4" xfId="36042" xr:uid="{00000000-0005-0000-0000-0000CA8C0000}"/>
    <cellStyle name="Normal 2 4 13 3 8" xfId="7810" xr:uid="{00000000-0005-0000-0000-0000821E0000}"/>
    <cellStyle name="Normal 2 4 13 3 8 2" xfId="7811" xr:uid="{00000000-0005-0000-0000-0000831E0000}"/>
    <cellStyle name="Normal 2 4 13 3 8 2 2" xfId="7812" xr:uid="{00000000-0005-0000-0000-0000841E0000}"/>
    <cellStyle name="Normal 2 4 13 3 8 2 2 2" xfId="36043" xr:uid="{00000000-0005-0000-0000-0000CB8C0000}"/>
    <cellStyle name="Normal 2 4 13 3 8 2 3" xfId="36044" xr:uid="{00000000-0005-0000-0000-0000CC8C0000}"/>
    <cellStyle name="Normal 2 4 13 3 8 3" xfId="7813" xr:uid="{00000000-0005-0000-0000-0000851E0000}"/>
    <cellStyle name="Normal 2 4 13 3 8 3 2" xfId="36045" xr:uid="{00000000-0005-0000-0000-0000CD8C0000}"/>
    <cellStyle name="Normal 2 4 13 3 8 4" xfId="36046" xr:uid="{00000000-0005-0000-0000-0000CE8C0000}"/>
    <cellStyle name="Normal 2 4 13 3 9" xfId="7814" xr:uid="{00000000-0005-0000-0000-0000861E0000}"/>
    <cellStyle name="Normal 2 4 13 3 9 2" xfId="7815" xr:uid="{00000000-0005-0000-0000-0000871E0000}"/>
    <cellStyle name="Normal 2 4 13 3 9 2 2" xfId="7816" xr:uid="{00000000-0005-0000-0000-0000881E0000}"/>
    <cellStyle name="Normal 2 4 13 3 9 2 2 2" xfId="36047" xr:uid="{00000000-0005-0000-0000-0000CF8C0000}"/>
    <cellStyle name="Normal 2 4 13 3 9 2 3" xfId="36048" xr:uid="{00000000-0005-0000-0000-0000D08C0000}"/>
    <cellStyle name="Normal 2 4 13 3 9 3" xfId="7817" xr:uid="{00000000-0005-0000-0000-0000891E0000}"/>
    <cellStyle name="Normal 2 4 13 3 9 3 2" xfId="36049" xr:uid="{00000000-0005-0000-0000-0000D18C0000}"/>
    <cellStyle name="Normal 2 4 13 3 9 4" xfId="36050" xr:uid="{00000000-0005-0000-0000-0000D28C0000}"/>
    <cellStyle name="Normal 2 4 13 4" xfId="7818" xr:uid="{00000000-0005-0000-0000-00008A1E0000}"/>
    <cellStyle name="Normal 2 4 13 4 10" xfId="7819" xr:uid="{00000000-0005-0000-0000-00008B1E0000}"/>
    <cellStyle name="Normal 2 4 13 4 10 2" xfId="7820" xr:uid="{00000000-0005-0000-0000-00008C1E0000}"/>
    <cellStyle name="Normal 2 4 13 4 10 2 2" xfId="7821" xr:uid="{00000000-0005-0000-0000-00008D1E0000}"/>
    <cellStyle name="Normal 2 4 13 4 10 2 2 2" xfId="36051" xr:uid="{00000000-0005-0000-0000-0000D38C0000}"/>
    <cellStyle name="Normal 2 4 13 4 10 2 3" xfId="36052" xr:uid="{00000000-0005-0000-0000-0000D48C0000}"/>
    <cellStyle name="Normal 2 4 13 4 10 3" xfId="7822" xr:uid="{00000000-0005-0000-0000-00008E1E0000}"/>
    <cellStyle name="Normal 2 4 13 4 10 3 2" xfId="36053" xr:uid="{00000000-0005-0000-0000-0000D58C0000}"/>
    <cellStyle name="Normal 2 4 13 4 10 4" xfId="36054" xr:uid="{00000000-0005-0000-0000-0000D68C0000}"/>
    <cellStyle name="Normal 2 4 13 4 11" xfId="7823" xr:uid="{00000000-0005-0000-0000-00008F1E0000}"/>
    <cellStyle name="Normal 2 4 13 4 11 2" xfId="7824" xr:uid="{00000000-0005-0000-0000-0000901E0000}"/>
    <cellStyle name="Normal 2 4 13 4 11 2 2" xfId="7825" xr:uid="{00000000-0005-0000-0000-0000911E0000}"/>
    <cellStyle name="Normal 2 4 13 4 11 2 2 2" xfId="36055" xr:uid="{00000000-0005-0000-0000-0000D78C0000}"/>
    <cellStyle name="Normal 2 4 13 4 11 2 3" xfId="36056" xr:uid="{00000000-0005-0000-0000-0000D88C0000}"/>
    <cellStyle name="Normal 2 4 13 4 11 3" xfId="7826" xr:uid="{00000000-0005-0000-0000-0000921E0000}"/>
    <cellStyle name="Normal 2 4 13 4 11 3 2" xfId="36057" xr:uid="{00000000-0005-0000-0000-0000D98C0000}"/>
    <cellStyle name="Normal 2 4 13 4 11 4" xfId="36058" xr:uid="{00000000-0005-0000-0000-0000DA8C0000}"/>
    <cellStyle name="Normal 2 4 13 4 12" xfId="7827" xr:uid="{00000000-0005-0000-0000-0000931E0000}"/>
    <cellStyle name="Normal 2 4 13 4 12 2" xfId="7828" xr:uid="{00000000-0005-0000-0000-0000941E0000}"/>
    <cellStyle name="Normal 2 4 13 4 12 2 2" xfId="36059" xr:uid="{00000000-0005-0000-0000-0000DB8C0000}"/>
    <cellStyle name="Normal 2 4 13 4 12 3" xfId="36060" xr:uid="{00000000-0005-0000-0000-0000DC8C0000}"/>
    <cellStyle name="Normal 2 4 13 4 13" xfId="7829" xr:uid="{00000000-0005-0000-0000-0000951E0000}"/>
    <cellStyle name="Normal 2 4 13 4 13 2" xfId="36061" xr:uid="{00000000-0005-0000-0000-0000DD8C0000}"/>
    <cellStyle name="Normal 2 4 13 4 14" xfId="36062" xr:uid="{00000000-0005-0000-0000-0000DE8C0000}"/>
    <cellStyle name="Normal 2 4 13 4 2" xfId="7830" xr:uid="{00000000-0005-0000-0000-0000961E0000}"/>
    <cellStyle name="Normal 2 4 13 4 2 2" xfId="7831" xr:uid="{00000000-0005-0000-0000-0000971E0000}"/>
    <cellStyle name="Normal 2 4 13 4 2 2 2" xfId="7832" xr:uid="{00000000-0005-0000-0000-0000981E0000}"/>
    <cellStyle name="Normal 2 4 13 4 2 2 2 2" xfId="36063" xr:uid="{00000000-0005-0000-0000-0000DF8C0000}"/>
    <cellStyle name="Normal 2 4 13 4 2 2 3" xfId="36064" xr:uid="{00000000-0005-0000-0000-0000E08C0000}"/>
    <cellStyle name="Normal 2 4 13 4 2 3" xfId="7833" xr:uid="{00000000-0005-0000-0000-0000991E0000}"/>
    <cellStyle name="Normal 2 4 13 4 2 3 2" xfId="36065" xr:uid="{00000000-0005-0000-0000-0000E18C0000}"/>
    <cellStyle name="Normal 2 4 13 4 2 4" xfId="36066" xr:uid="{00000000-0005-0000-0000-0000E28C0000}"/>
    <cellStyle name="Normal 2 4 13 4 3" xfId="7834" xr:uid="{00000000-0005-0000-0000-00009A1E0000}"/>
    <cellStyle name="Normal 2 4 13 4 3 2" xfId="7835" xr:uid="{00000000-0005-0000-0000-00009B1E0000}"/>
    <cellStyle name="Normal 2 4 13 4 3 2 2" xfId="7836" xr:uid="{00000000-0005-0000-0000-00009C1E0000}"/>
    <cellStyle name="Normal 2 4 13 4 3 2 2 2" xfId="36067" xr:uid="{00000000-0005-0000-0000-0000E38C0000}"/>
    <cellStyle name="Normal 2 4 13 4 3 2 3" xfId="36068" xr:uid="{00000000-0005-0000-0000-0000E48C0000}"/>
    <cellStyle name="Normal 2 4 13 4 3 3" xfId="7837" xr:uid="{00000000-0005-0000-0000-00009D1E0000}"/>
    <cellStyle name="Normal 2 4 13 4 3 3 2" xfId="36069" xr:uid="{00000000-0005-0000-0000-0000E58C0000}"/>
    <cellStyle name="Normal 2 4 13 4 3 4" xfId="36070" xr:uid="{00000000-0005-0000-0000-0000E68C0000}"/>
    <cellStyle name="Normal 2 4 13 4 4" xfId="7838" xr:uid="{00000000-0005-0000-0000-00009E1E0000}"/>
    <cellStyle name="Normal 2 4 13 4 4 2" xfId="7839" xr:uid="{00000000-0005-0000-0000-00009F1E0000}"/>
    <cellStyle name="Normal 2 4 13 4 4 2 2" xfId="7840" xr:uid="{00000000-0005-0000-0000-0000A01E0000}"/>
    <cellStyle name="Normal 2 4 13 4 4 2 2 2" xfId="36071" xr:uid="{00000000-0005-0000-0000-0000E78C0000}"/>
    <cellStyle name="Normal 2 4 13 4 4 2 3" xfId="36072" xr:uid="{00000000-0005-0000-0000-0000E88C0000}"/>
    <cellStyle name="Normal 2 4 13 4 4 3" xfId="7841" xr:uid="{00000000-0005-0000-0000-0000A11E0000}"/>
    <cellStyle name="Normal 2 4 13 4 4 3 2" xfId="36073" xr:uid="{00000000-0005-0000-0000-0000E98C0000}"/>
    <cellStyle name="Normal 2 4 13 4 4 4" xfId="36074" xr:uid="{00000000-0005-0000-0000-0000EA8C0000}"/>
    <cellStyle name="Normal 2 4 13 4 5" xfId="7842" xr:uid="{00000000-0005-0000-0000-0000A21E0000}"/>
    <cellStyle name="Normal 2 4 13 4 5 2" xfId="7843" xr:uid="{00000000-0005-0000-0000-0000A31E0000}"/>
    <cellStyle name="Normal 2 4 13 4 5 2 2" xfId="7844" xr:uid="{00000000-0005-0000-0000-0000A41E0000}"/>
    <cellStyle name="Normal 2 4 13 4 5 2 2 2" xfId="36075" xr:uid="{00000000-0005-0000-0000-0000EB8C0000}"/>
    <cellStyle name="Normal 2 4 13 4 5 2 3" xfId="36076" xr:uid="{00000000-0005-0000-0000-0000EC8C0000}"/>
    <cellStyle name="Normal 2 4 13 4 5 3" xfId="7845" xr:uid="{00000000-0005-0000-0000-0000A51E0000}"/>
    <cellStyle name="Normal 2 4 13 4 5 3 2" xfId="36077" xr:uid="{00000000-0005-0000-0000-0000ED8C0000}"/>
    <cellStyle name="Normal 2 4 13 4 5 4" xfId="36078" xr:uid="{00000000-0005-0000-0000-0000EE8C0000}"/>
    <cellStyle name="Normal 2 4 13 4 6" xfId="7846" xr:uid="{00000000-0005-0000-0000-0000A61E0000}"/>
    <cellStyle name="Normal 2 4 13 4 6 2" xfId="7847" xr:uid="{00000000-0005-0000-0000-0000A71E0000}"/>
    <cellStyle name="Normal 2 4 13 4 6 2 2" xfId="7848" xr:uid="{00000000-0005-0000-0000-0000A81E0000}"/>
    <cellStyle name="Normal 2 4 13 4 6 2 2 2" xfId="36079" xr:uid="{00000000-0005-0000-0000-0000EF8C0000}"/>
    <cellStyle name="Normal 2 4 13 4 6 2 3" xfId="36080" xr:uid="{00000000-0005-0000-0000-0000F08C0000}"/>
    <cellStyle name="Normal 2 4 13 4 6 3" xfId="7849" xr:uid="{00000000-0005-0000-0000-0000A91E0000}"/>
    <cellStyle name="Normal 2 4 13 4 6 3 2" xfId="36081" xr:uid="{00000000-0005-0000-0000-0000F18C0000}"/>
    <cellStyle name="Normal 2 4 13 4 6 4" xfId="36082" xr:uid="{00000000-0005-0000-0000-0000F28C0000}"/>
    <cellStyle name="Normal 2 4 13 4 7" xfId="7850" xr:uid="{00000000-0005-0000-0000-0000AA1E0000}"/>
    <cellStyle name="Normal 2 4 13 4 7 2" xfId="7851" xr:uid="{00000000-0005-0000-0000-0000AB1E0000}"/>
    <cellStyle name="Normal 2 4 13 4 7 2 2" xfId="7852" xr:uid="{00000000-0005-0000-0000-0000AC1E0000}"/>
    <cellStyle name="Normal 2 4 13 4 7 2 2 2" xfId="36083" xr:uid="{00000000-0005-0000-0000-0000F38C0000}"/>
    <cellStyle name="Normal 2 4 13 4 7 2 3" xfId="36084" xr:uid="{00000000-0005-0000-0000-0000F48C0000}"/>
    <cellStyle name="Normal 2 4 13 4 7 3" xfId="7853" xr:uid="{00000000-0005-0000-0000-0000AD1E0000}"/>
    <cellStyle name="Normal 2 4 13 4 7 3 2" xfId="36085" xr:uid="{00000000-0005-0000-0000-0000F58C0000}"/>
    <cellStyle name="Normal 2 4 13 4 7 4" xfId="36086" xr:uid="{00000000-0005-0000-0000-0000F68C0000}"/>
    <cellStyle name="Normal 2 4 13 4 8" xfId="7854" xr:uid="{00000000-0005-0000-0000-0000AE1E0000}"/>
    <cellStyle name="Normal 2 4 13 4 8 2" xfId="7855" xr:uid="{00000000-0005-0000-0000-0000AF1E0000}"/>
    <cellStyle name="Normal 2 4 13 4 8 2 2" xfId="7856" xr:uid="{00000000-0005-0000-0000-0000B01E0000}"/>
    <cellStyle name="Normal 2 4 13 4 8 2 2 2" xfId="36087" xr:uid="{00000000-0005-0000-0000-0000F78C0000}"/>
    <cellStyle name="Normal 2 4 13 4 8 2 3" xfId="36088" xr:uid="{00000000-0005-0000-0000-0000F88C0000}"/>
    <cellStyle name="Normal 2 4 13 4 8 3" xfId="7857" xr:uid="{00000000-0005-0000-0000-0000B11E0000}"/>
    <cellStyle name="Normal 2 4 13 4 8 3 2" xfId="36089" xr:uid="{00000000-0005-0000-0000-0000F98C0000}"/>
    <cellStyle name="Normal 2 4 13 4 8 4" xfId="36090" xr:uid="{00000000-0005-0000-0000-0000FA8C0000}"/>
    <cellStyle name="Normal 2 4 13 4 9" xfId="7858" xr:uid="{00000000-0005-0000-0000-0000B21E0000}"/>
    <cellStyle name="Normal 2 4 13 4 9 2" xfId="7859" xr:uid="{00000000-0005-0000-0000-0000B31E0000}"/>
    <cellStyle name="Normal 2 4 13 4 9 2 2" xfId="7860" xr:uid="{00000000-0005-0000-0000-0000B41E0000}"/>
    <cellStyle name="Normal 2 4 13 4 9 2 2 2" xfId="36091" xr:uid="{00000000-0005-0000-0000-0000FB8C0000}"/>
    <cellStyle name="Normal 2 4 13 4 9 2 3" xfId="36092" xr:uid="{00000000-0005-0000-0000-0000FC8C0000}"/>
    <cellStyle name="Normal 2 4 13 4 9 3" xfId="7861" xr:uid="{00000000-0005-0000-0000-0000B51E0000}"/>
    <cellStyle name="Normal 2 4 13 4 9 3 2" xfId="36093" xr:uid="{00000000-0005-0000-0000-0000FD8C0000}"/>
    <cellStyle name="Normal 2 4 13 4 9 4" xfId="36094" xr:uid="{00000000-0005-0000-0000-0000FE8C0000}"/>
    <cellStyle name="Normal 2 4 13 5" xfId="7862" xr:uid="{00000000-0005-0000-0000-0000B61E0000}"/>
    <cellStyle name="Normal 2 4 13 5 10" xfId="7863" xr:uid="{00000000-0005-0000-0000-0000B71E0000}"/>
    <cellStyle name="Normal 2 4 13 5 10 2" xfId="7864" xr:uid="{00000000-0005-0000-0000-0000B81E0000}"/>
    <cellStyle name="Normal 2 4 13 5 10 2 2" xfId="7865" xr:uid="{00000000-0005-0000-0000-0000B91E0000}"/>
    <cellStyle name="Normal 2 4 13 5 10 2 2 2" xfId="36095" xr:uid="{00000000-0005-0000-0000-0000FF8C0000}"/>
    <cellStyle name="Normal 2 4 13 5 10 2 3" xfId="36096" xr:uid="{00000000-0005-0000-0000-0000008D0000}"/>
    <cellStyle name="Normal 2 4 13 5 10 3" xfId="7866" xr:uid="{00000000-0005-0000-0000-0000BA1E0000}"/>
    <cellStyle name="Normal 2 4 13 5 10 3 2" xfId="36097" xr:uid="{00000000-0005-0000-0000-0000018D0000}"/>
    <cellStyle name="Normal 2 4 13 5 10 4" xfId="36098" xr:uid="{00000000-0005-0000-0000-0000028D0000}"/>
    <cellStyle name="Normal 2 4 13 5 11" xfId="7867" xr:uid="{00000000-0005-0000-0000-0000BB1E0000}"/>
    <cellStyle name="Normal 2 4 13 5 11 2" xfId="7868" xr:uid="{00000000-0005-0000-0000-0000BC1E0000}"/>
    <cellStyle name="Normal 2 4 13 5 11 2 2" xfId="7869" xr:uid="{00000000-0005-0000-0000-0000BD1E0000}"/>
    <cellStyle name="Normal 2 4 13 5 11 2 2 2" xfId="36099" xr:uid="{00000000-0005-0000-0000-0000038D0000}"/>
    <cellStyle name="Normal 2 4 13 5 11 2 3" xfId="36100" xr:uid="{00000000-0005-0000-0000-0000048D0000}"/>
    <cellStyle name="Normal 2 4 13 5 11 3" xfId="7870" xr:uid="{00000000-0005-0000-0000-0000BE1E0000}"/>
    <cellStyle name="Normal 2 4 13 5 11 3 2" xfId="36101" xr:uid="{00000000-0005-0000-0000-0000058D0000}"/>
    <cellStyle name="Normal 2 4 13 5 11 4" xfId="36102" xr:uid="{00000000-0005-0000-0000-0000068D0000}"/>
    <cellStyle name="Normal 2 4 13 5 12" xfId="7871" xr:uid="{00000000-0005-0000-0000-0000BF1E0000}"/>
    <cellStyle name="Normal 2 4 13 5 12 2" xfId="7872" xr:uid="{00000000-0005-0000-0000-0000C01E0000}"/>
    <cellStyle name="Normal 2 4 13 5 12 2 2" xfId="36103" xr:uid="{00000000-0005-0000-0000-0000078D0000}"/>
    <cellStyle name="Normal 2 4 13 5 12 3" xfId="36104" xr:uid="{00000000-0005-0000-0000-0000088D0000}"/>
    <cellStyle name="Normal 2 4 13 5 13" xfId="7873" xr:uid="{00000000-0005-0000-0000-0000C11E0000}"/>
    <cellStyle name="Normal 2 4 13 5 13 2" xfId="36105" xr:uid="{00000000-0005-0000-0000-0000098D0000}"/>
    <cellStyle name="Normal 2 4 13 5 14" xfId="36106" xr:uid="{00000000-0005-0000-0000-00000A8D0000}"/>
    <cellStyle name="Normal 2 4 13 5 2" xfId="7874" xr:uid="{00000000-0005-0000-0000-0000C21E0000}"/>
    <cellStyle name="Normal 2 4 13 5 2 2" xfId="7875" xr:uid="{00000000-0005-0000-0000-0000C31E0000}"/>
    <cellStyle name="Normal 2 4 13 5 2 2 2" xfId="7876" xr:uid="{00000000-0005-0000-0000-0000C41E0000}"/>
    <cellStyle name="Normal 2 4 13 5 2 2 2 2" xfId="36107" xr:uid="{00000000-0005-0000-0000-00000B8D0000}"/>
    <cellStyle name="Normal 2 4 13 5 2 2 3" xfId="36108" xr:uid="{00000000-0005-0000-0000-00000C8D0000}"/>
    <cellStyle name="Normal 2 4 13 5 2 3" xfId="7877" xr:uid="{00000000-0005-0000-0000-0000C51E0000}"/>
    <cellStyle name="Normal 2 4 13 5 2 3 2" xfId="36109" xr:uid="{00000000-0005-0000-0000-00000D8D0000}"/>
    <cellStyle name="Normal 2 4 13 5 2 4" xfId="36110" xr:uid="{00000000-0005-0000-0000-00000E8D0000}"/>
    <cellStyle name="Normal 2 4 13 5 3" xfId="7878" xr:uid="{00000000-0005-0000-0000-0000C61E0000}"/>
    <cellStyle name="Normal 2 4 13 5 3 2" xfId="7879" xr:uid="{00000000-0005-0000-0000-0000C71E0000}"/>
    <cellStyle name="Normal 2 4 13 5 3 2 2" xfId="7880" xr:uid="{00000000-0005-0000-0000-0000C81E0000}"/>
    <cellStyle name="Normal 2 4 13 5 3 2 2 2" xfId="36111" xr:uid="{00000000-0005-0000-0000-00000F8D0000}"/>
    <cellStyle name="Normal 2 4 13 5 3 2 3" xfId="36112" xr:uid="{00000000-0005-0000-0000-0000108D0000}"/>
    <cellStyle name="Normal 2 4 13 5 3 3" xfId="7881" xr:uid="{00000000-0005-0000-0000-0000C91E0000}"/>
    <cellStyle name="Normal 2 4 13 5 3 3 2" xfId="36113" xr:uid="{00000000-0005-0000-0000-0000118D0000}"/>
    <cellStyle name="Normal 2 4 13 5 3 4" xfId="36114" xr:uid="{00000000-0005-0000-0000-0000128D0000}"/>
    <cellStyle name="Normal 2 4 13 5 4" xfId="7882" xr:uid="{00000000-0005-0000-0000-0000CA1E0000}"/>
    <cellStyle name="Normal 2 4 13 5 4 2" xfId="7883" xr:uid="{00000000-0005-0000-0000-0000CB1E0000}"/>
    <cellStyle name="Normal 2 4 13 5 4 2 2" xfId="7884" xr:uid="{00000000-0005-0000-0000-0000CC1E0000}"/>
    <cellStyle name="Normal 2 4 13 5 4 2 2 2" xfId="36115" xr:uid="{00000000-0005-0000-0000-0000138D0000}"/>
    <cellStyle name="Normal 2 4 13 5 4 2 3" xfId="36116" xr:uid="{00000000-0005-0000-0000-0000148D0000}"/>
    <cellStyle name="Normal 2 4 13 5 4 3" xfId="7885" xr:uid="{00000000-0005-0000-0000-0000CD1E0000}"/>
    <cellStyle name="Normal 2 4 13 5 4 3 2" xfId="36117" xr:uid="{00000000-0005-0000-0000-0000158D0000}"/>
    <cellStyle name="Normal 2 4 13 5 4 4" xfId="36118" xr:uid="{00000000-0005-0000-0000-0000168D0000}"/>
    <cellStyle name="Normal 2 4 13 5 5" xfId="7886" xr:uid="{00000000-0005-0000-0000-0000CE1E0000}"/>
    <cellStyle name="Normal 2 4 13 5 5 2" xfId="7887" xr:uid="{00000000-0005-0000-0000-0000CF1E0000}"/>
    <cellStyle name="Normal 2 4 13 5 5 2 2" xfId="7888" xr:uid="{00000000-0005-0000-0000-0000D01E0000}"/>
    <cellStyle name="Normal 2 4 13 5 5 2 2 2" xfId="36119" xr:uid="{00000000-0005-0000-0000-0000178D0000}"/>
    <cellStyle name="Normal 2 4 13 5 5 2 3" xfId="36120" xr:uid="{00000000-0005-0000-0000-0000188D0000}"/>
    <cellStyle name="Normal 2 4 13 5 5 3" xfId="7889" xr:uid="{00000000-0005-0000-0000-0000D11E0000}"/>
    <cellStyle name="Normal 2 4 13 5 5 3 2" xfId="36121" xr:uid="{00000000-0005-0000-0000-0000198D0000}"/>
    <cellStyle name="Normal 2 4 13 5 5 4" xfId="36122" xr:uid="{00000000-0005-0000-0000-00001A8D0000}"/>
    <cellStyle name="Normal 2 4 13 5 6" xfId="7890" xr:uid="{00000000-0005-0000-0000-0000D21E0000}"/>
    <cellStyle name="Normal 2 4 13 5 6 2" xfId="7891" xr:uid="{00000000-0005-0000-0000-0000D31E0000}"/>
    <cellStyle name="Normal 2 4 13 5 6 2 2" xfId="7892" xr:uid="{00000000-0005-0000-0000-0000D41E0000}"/>
    <cellStyle name="Normal 2 4 13 5 6 2 2 2" xfId="36123" xr:uid="{00000000-0005-0000-0000-00001B8D0000}"/>
    <cellStyle name="Normal 2 4 13 5 6 2 3" xfId="36124" xr:uid="{00000000-0005-0000-0000-00001C8D0000}"/>
    <cellStyle name="Normal 2 4 13 5 6 3" xfId="7893" xr:uid="{00000000-0005-0000-0000-0000D51E0000}"/>
    <cellStyle name="Normal 2 4 13 5 6 3 2" xfId="36125" xr:uid="{00000000-0005-0000-0000-00001D8D0000}"/>
    <cellStyle name="Normal 2 4 13 5 6 4" xfId="36126" xr:uid="{00000000-0005-0000-0000-00001E8D0000}"/>
    <cellStyle name="Normal 2 4 13 5 7" xfId="7894" xr:uid="{00000000-0005-0000-0000-0000D61E0000}"/>
    <cellStyle name="Normal 2 4 13 5 7 2" xfId="7895" xr:uid="{00000000-0005-0000-0000-0000D71E0000}"/>
    <cellStyle name="Normal 2 4 13 5 7 2 2" xfId="7896" xr:uid="{00000000-0005-0000-0000-0000D81E0000}"/>
    <cellStyle name="Normal 2 4 13 5 7 2 2 2" xfId="36127" xr:uid="{00000000-0005-0000-0000-00001F8D0000}"/>
    <cellStyle name="Normal 2 4 13 5 7 2 3" xfId="36128" xr:uid="{00000000-0005-0000-0000-0000208D0000}"/>
    <cellStyle name="Normal 2 4 13 5 7 3" xfId="7897" xr:uid="{00000000-0005-0000-0000-0000D91E0000}"/>
    <cellStyle name="Normal 2 4 13 5 7 3 2" xfId="36129" xr:uid="{00000000-0005-0000-0000-0000218D0000}"/>
    <cellStyle name="Normal 2 4 13 5 7 4" xfId="36130" xr:uid="{00000000-0005-0000-0000-0000228D0000}"/>
    <cellStyle name="Normal 2 4 13 5 8" xfId="7898" xr:uid="{00000000-0005-0000-0000-0000DA1E0000}"/>
    <cellStyle name="Normal 2 4 13 5 8 2" xfId="7899" xr:uid="{00000000-0005-0000-0000-0000DB1E0000}"/>
    <cellStyle name="Normal 2 4 13 5 8 2 2" xfId="7900" xr:uid="{00000000-0005-0000-0000-0000DC1E0000}"/>
    <cellStyle name="Normal 2 4 13 5 8 2 2 2" xfId="36131" xr:uid="{00000000-0005-0000-0000-0000238D0000}"/>
    <cellStyle name="Normal 2 4 13 5 8 2 3" xfId="36132" xr:uid="{00000000-0005-0000-0000-0000248D0000}"/>
    <cellStyle name="Normal 2 4 13 5 8 3" xfId="7901" xr:uid="{00000000-0005-0000-0000-0000DD1E0000}"/>
    <cellStyle name="Normal 2 4 13 5 8 3 2" xfId="36133" xr:uid="{00000000-0005-0000-0000-0000258D0000}"/>
    <cellStyle name="Normal 2 4 13 5 8 4" xfId="36134" xr:uid="{00000000-0005-0000-0000-0000268D0000}"/>
    <cellStyle name="Normal 2 4 13 5 9" xfId="7902" xr:uid="{00000000-0005-0000-0000-0000DE1E0000}"/>
    <cellStyle name="Normal 2 4 13 5 9 2" xfId="7903" xr:uid="{00000000-0005-0000-0000-0000DF1E0000}"/>
    <cellStyle name="Normal 2 4 13 5 9 2 2" xfId="7904" xr:uid="{00000000-0005-0000-0000-0000E01E0000}"/>
    <cellStyle name="Normal 2 4 13 5 9 2 2 2" xfId="36135" xr:uid="{00000000-0005-0000-0000-0000278D0000}"/>
    <cellStyle name="Normal 2 4 13 5 9 2 3" xfId="36136" xr:uid="{00000000-0005-0000-0000-0000288D0000}"/>
    <cellStyle name="Normal 2 4 13 5 9 3" xfId="7905" xr:uid="{00000000-0005-0000-0000-0000E11E0000}"/>
    <cellStyle name="Normal 2 4 13 5 9 3 2" xfId="36137" xr:uid="{00000000-0005-0000-0000-0000298D0000}"/>
    <cellStyle name="Normal 2 4 13 5 9 4" xfId="36138" xr:uid="{00000000-0005-0000-0000-00002A8D0000}"/>
    <cellStyle name="Normal 2 4 13 6" xfId="7906" xr:uid="{00000000-0005-0000-0000-0000E21E0000}"/>
    <cellStyle name="Normal 2 4 13 6 10" xfId="7907" xr:uid="{00000000-0005-0000-0000-0000E31E0000}"/>
    <cellStyle name="Normal 2 4 13 6 10 2" xfId="7908" xr:uid="{00000000-0005-0000-0000-0000E41E0000}"/>
    <cellStyle name="Normal 2 4 13 6 10 2 2" xfId="7909" xr:uid="{00000000-0005-0000-0000-0000E51E0000}"/>
    <cellStyle name="Normal 2 4 13 6 10 2 2 2" xfId="36139" xr:uid="{00000000-0005-0000-0000-00002B8D0000}"/>
    <cellStyle name="Normal 2 4 13 6 10 2 3" xfId="36140" xr:uid="{00000000-0005-0000-0000-00002C8D0000}"/>
    <cellStyle name="Normal 2 4 13 6 10 3" xfId="7910" xr:uid="{00000000-0005-0000-0000-0000E61E0000}"/>
    <cellStyle name="Normal 2 4 13 6 10 3 2" xfId="36141" xr:uid="{00000000-0005-0000-0000-00002D8D0000}"/>
    <cellStyle name="Normal 2 4 13 6 10 4" xfId="36142" xr:uid="{00000000-0005-0000-0000-00002E8D0000}"/>
    <cellStyle name="Normal 2 4 13 6 11" xfId="7911" xr:uid="{00000000-0005-0000-0000-0000E71E0000}"/>
    <cellStyle name="Normal 2 4 13 6 11 2" xfId="7912" xr:uid="{00000000-0005-0000-0000-0000E81E0000}"/>
    <cellStyle name="Normal 2 4 13 6 11 2 2" xfId="7913" xr:uid="{00000000-0005-0000-0000-0000E91E0000}"/>
    <cellStyle name="Normal 2 4 13 6 11 2 2 2" xfId="36143" xr:uid="{00000000-0005-0000-0000-00002F8D0000}"/>
    <cellStyle name="Normal 2 4 13 6 11 2 3" xfId="36144" xr:uid="{00000000-0005-0000-0000-0000308D0000}"/>
    <cellStyle name="Normal 2 4 13 6 11 3" xfId="7914" xr:uid="{00000000-0005-0000-0000-0000EA1E0000}"/>
    <cellStyle name="Normal 2 4 13 6 11 3 2" xfId="36145" xr:uid="{00000000-0005-0000-0000-0000318D0000}"/>
    <cellStyle name="Normal 2 4 13 6 11 4" xfId="36146" xr:uid="{00000000-0005-0000-0000-0000328D0000}"/>
    <cellStyle name="Normal 2 4 13 6 12" xfId="7915" xr:uid="{00000000-0005-0000-0000-0000EB1E0000}"/>
    <cellStyle name="Normal 2 4 13 6 12 2" xfId="7916" xr:uid="{00000000-0005-0000-0000-0000EC1E0000}"/>
    <cellStyle name="Normal 2 4 13 6 12 2 2" xfId="36147" xr:uid="{00000000-0005-0000-0000-0000338D0000}"/>
    <cellStyle name="Normal 2 4 13 6 12 3" xfId="36148" xr:uid="{00000000-0005-0000-0000-0000348D0000}"/>
    <cellStyle name="Normal 2 4 13 6 13" xfId="7917" xr:uid="{00000000-0005-0000-0000-0000ED1E0000}"/>
    <cellStyle name="Normal 2 4 13 6 13 2" xfId="36149" xr:uid="{00000000-0005-0000-0000-0000358D0000}"/>
    <cellStyle name="Normal 2 4 13 6 14" xfId="36150" xr:uid="{00000000-0005-0000-0000-0000368D0000}"/>
    <cellStyle name="Normal 2 4 13 6 2" xfId="7918" xr:uid="{00000000-0005-0000-0000-0000EE1E0000}"/>
    <cellStyle name="Normal 2 4 13 6 2 2" xfId="7919" xr:uid="{00000000-0005-0000-0000-0000EF1E0000}"/>
    <cellStyle name="Normal 2 4 13 6 2 2 2" xfId="7920" xr:uid="{00000000-0005-0000-0000-0000F01E0000}"/>
    <cellStyle name="Normal 2 4 13 6 2 2 2 2" xfId="36151" xr:uid="{00000000-0005-0000-0000-0000378D0000}"/>
    <cellStyle name="Normal 2 4 13 6 2 2 3" xfId="36152" xr:uid="{00000000-0005-0000-0000-0000388D0000}"/>
    <cellStyle name="Normal 2 4 13 6 2 3" xfId="7921" xr:uid="{00000000-0005-0000-0000-0000F11E0000}"/>
    <cellStyle name="Normal 2 4 13 6 2 3 2" xfId="36153" xr:uid="{00000000-0005-0000-0000-0000398D0000}"/>
    <cellStyle name="Normal 2 4 13 6 2 4" xfId="36154" xr:uid="{00000000-0005-0000-0000-00003A8D0000}"/>
    <cellStyle name="Normal 2 4 13 6 3" xfId="7922" xr:uid="{00000000-0005-0000-0000-0000F21E0000}"/>
    <cellStyle name="Normal 2 4 13 6 3 2" xfId="7923" xr:uid="{00000000-0005-0000-0000-0000F31E0000}"/>
    <cellStyle name="Normal 2 4 13 6 3 2 2" xfId="7924" xr:uid="{00000000-0005-0000-0000-0000F41E0000}"/>
    <cellStyle name="Normal 2 4 13 6 3 2 2 2" xfId="36155" xr:uid="{00000000-0005-0000-0000-00003B8D0000}"/>
    <cellStyle name="Normal 2 4 13 6 3 2 3" xfId="36156" xr:uid="{00000000-0005-0000-0000-00003C8D0000}"/>
    <cellStyle name="Normal 2 4 13 6 3 3" xfId="7925" xr:uid="{00000000-0005-0000-0000-0000F51E0000}"/>
    <cellStyle name="Normal 2 4 13 6 3 3 2" xfId="36157" xr:uid="{00000000-0005-0000-0000-00003D8D0000}"/>
    <cellStyle name="Normal 2 4 13 6 3 4" xfId="36158" xr:uid="{00000000-0005-0000-0000-00003E8D0000}"/>
    <cellStyle name="Normal 2 4 13 6 4" xfId="7926" xr:uid="{00000000-0005-0000-0000-0000F61E0000}"/>
    <cellStyle name="Normal 2 4 13 6 4 2" xfId="7927" xr:uid="{00000000-0005-0000-0000-0000F71E0000}"/>
    <cellStyle name="Normal 2 4 13 6 4 2 2" xfId="7928" xr:uid="{00000000-0005-0000-0000-0000F81E0000}"/>
    <cellStyle name="Normal 2 4 13 6 4 2 2 2" xfId="36159" xr:uid="{00000000-0005-0000-0000-00003F8D0000}"/>
    <cellStyle name="Normal 2 4 13 6 4 2 3" xfId="36160" xr:uid="{00000000-0005-0000-0000-0000408D0000}"/>
    <cellStyle name="Normal 2 4 13 6 4 3" xfId="7929" xr:uid="{00000000-0005-0000-0000-0000F91E0000}"/>
    <cellStyle name="Normal 2 4 13 6 4 3 2" xfId="36161" xr:uid="{00000000-0005-0000-0000-0000418D0000}"/>
    <cellStyle name="Normal 2 4 13 6 4 4" xfId="36162" xr:uid="{00000000-0005-0000-0000-0000428D0000}"/>
    <cellStyle name="Normal 2 4 13 6 5" xfId="7930" xr:uid="{00000000-0005-0000-0000-0000FA1E0000}"/>
    <cellStyle name="Normal 2 4 13 6 5 2" xfId="7931" xr:uid="{00000000-0005-0000-0000-0000FB1E0000}"/>
    <cellStyle name="Normal 2 4 13 6 5 2 2" xfId="7932" xr:uid="{00000000-0005-0000-0000-0000FC1E0000}"/>
    <cellStyle name="Normal 2 4 13 6 5 2 2 2" xfId="36163" xr:uid="{00000000-0005-0000-0000-0000438D0000}"/>
    <cellStyle name="Normal 2 4 13 6 5 2 3" xfId="36164" xr:uid="{00000000-0005-0000-0000-0000448D0000}"/>
    <cellStyle name="Normal 2 4 13 6 5 3" xfId="7933" xr:uid="{00000000-0005-0000-0000-0000FD1E0000}"/>
    <cellStyle name="Normal 2 4 13 6 5 3 2" xfId="36165" xr:uid="{00000000-0005-0000-0000-0000458D0000}"/>
    <cellStyle name="Normal 2 4 13 6 5 4" xfId="36166" xr:uid="{00000000-0005-0000-0000-0000468D0000}"/>
    <cellStyle name="Normal 2 4 13 6 6" xfId="7934" xr:uid="{00000000-0005-0000-0000-0000FE1E0000}"/>
    <cellStyle name="Normal 2 4 13 6 6 2" xfId="7935" xr:uid="{00000000-0005-0000-0000-0000FF1E0000}"/>
    <cellStyle name="Normal 2 4 13 6 6 2 2" xfId="7936" xr:uid="{00000000-0005-0000-0000-0000001F0000}"/>
    <cellStyle name="Normal 2 4 13 6 6 2 2 2" xfId="36167" xr:uid="{00000000-0005-0000-0000-0000478D0000}"/>
    <cellStyle name="Normal 2 4 13 6 6 2 3" xfId="36168" xr:uid="{00000000-0005-0000-0000-0000488D0000}"/>
    <cellStyle name="Normal 2 4 13 6 6 3" xfId="7937" xr:uid="{00000000-0005-0000-0000-0000011F0000}"/>
    <cellStyle name="Normal 2 4 13 6 6 3 2" xfId="36169" xr:uid="{00000000-0005-0000-0000-0000498D0000}"/>
    <cellStyle name="Normal 2 4 13 6 6 4" xfId="36170" xr:uid="{00000000-0005-0000-0000-00004A8D0000}"/>
    <cellStyle name="Normal 2 4 13 6 7" xfId="7938" xr:uid="{00000000-0005-0000-0000-0000021F0000}"/>
    <cellStyle name="Normal 2 4 13 6 7 2" xfId="7939" xr:uid="{00000000-0005-0000-0000-0000031F0000}"/>
    <cellStyle name="Normal 2 4 13 6 7 2 2" xfId="7940" xr:uid="{00000000-0005-0000-0000-0000041F0000}"/>
    <cellStyle name="Normal 2 4 13 6 7 2 2 2" xfId="36171" xr:uid="{00000000-0005-0000-0000-00004B8D0000}"/>
    <cellStyle name="Normal 2 4 13 6 7 2 3" xfId="36172" xr:uid="{00000000-0005-0000-0000-00004C8D0000}"/>
    <cellStyle name="Normal 2 4 13 6 7 3" xfId="7941" xr:uid="{00000000-0005-0000-0000-0000051F0000}"/>
    <cellStyle name="Normal 2 4 13 6 7 3 2" xfId="36173" xr:uid="{00000000-0005-0000-0000-00004D8D0000}"/>
    <cellStyle name="Normal 2 4 13 6 7 4" xfId="36174" xr:uid="{00000000-0005-0000-0000-00004E8D0000}"/>
    <cellStyle name="Normal 2 4 13 6 8" xfId="7942" xr:uid="{00000000-0005-0000-0000-0000061F0000}"/>
    <cellStyle name="Normal 2 4 13 6 8 2" xfId="7943" xr:uid="{00000000-0005-0000-0000-0000071F0000}"/>
    <cellStyle name="Normal 2 4 13 6 8 2 2" xfId="7944" xr:uid="{00000000-0005-0000-0000-0000081F0000}"/>
    <cellStyle name="Normal 2 4 13 6 8 2 2 2" xfId="36175" xr:uid="{00000000-0005-0000-0000-00004F8D0000}"/>
    <cellStyle name="Normal 2 4 13 6 8 2 3" xfId="36176" xr:uid="{00000000-0005-0000-0000-0000508D0000}"/>
    <cellStyle name="Normal 2 4 13 6 8 3" xfId="7945" xr:uid="{00000000-0005-0000-0000-0000091F0000}"/>
    <cellStyle name="Normal 2 4 13 6 8 3 2" xfId="36177" xr:uid="{00000000-0005-0000-0000-0000518D0000}"/>
    <cellStyle name="Normal 2 4 13 6 8 4" xfId="36178" xr:uid="{00000000-0005-0000-0000-0000528D0000}"/>
    <cellStyle name="Normal 2 4 13 6 9" xfId="7946" xr:uid="{00000000-0005-0000-0000-00000A1F0000}"/>
    <cellStyle name="Normal 2 4 13 6 9 2" xfId="7947" xr:uid="{00000000-0005-0000-0000-00000B1F0000}"/>
    <cellStyle name="Normal 2 4 13 6 9 2 2" xfId="7948" xr:uid="{00000000-0005-0000-0000-00000C1F0000}"/>
    <cellStyle name="Normal 2 4 13 6 9 2 2 2" xfId="36179" xr:uid="{00000000-0005-0000-0000-0000538D0000}"/>
    <cellStyle name="Normal 2 4 13 6 9 2 3" xfId="36180" xr:uid="{00000000-0005-0000-0000-0000548D0000}"/>
    <cellStyle name="Normal 2 4 13 6 9 3" xfId="7949" xr:uid="{00000000-0005-0000-0000-00000D1F0000}"/>
    <cellStyle name="Normal 2 4 13 6 9 3 2" xfId="36181" xr:uid="{00000000-0005-0000-0000-0000558D0000}"/>
    <cellStyle name="Normal 2 4 13 6 9 4" xfId="36182" xr:uid="{00000000-0005-0000-0000-0000568D0000}"/>
    <cellStyle name="Normal 2 4 13 7" xfId="7950" xr:uid="{00000000-0005-0000-0000-00000E1F0000}"/>
    <cellStyle name="Normal 2 4 13 7 10" xfId="7951" xr:uid="{00000000-0005-0000-0000-00000F1F0000}"/>
    <cellStyle name="Normal 2 4 13 7 10 2" xfId="7952" xr:uid="{00000000-0005-0000-0000-0000101F0000}"/>
    <cellStyle name="Normal 2 4 13 7 10 2 2" xfId="7953" xr:uid="{00000000-0005-0000-0000-0000111F0000}"/>
    <cellStyle name="Normal 2 4 13 7 10 2 2 2" xfId="36183" xr:uid="{00000000-0005-0000-0000-0000578D0000}"/>
    <cellStyle name="Normal 2 4 13 7 10 2 3" xfId="36184" xr:uid="{00000000-0005-0000-0000-0000588D0000}"/>
    <cellStyle name="Normal 2 4 13 7 10 3" xfId="7954" xr:uid="{00000000-0005-0000-0000-0000121F0000}"/>
    <cellStyle name="Normal 2 4 13 7 10 3 2" xfId="36185" xr:uid="{00000000-0005-0000-0000-0000598D0000}"/>
    <cellStyle name="Normal 2 4 13 7 10 4" xfId="36186" xr:uid="{00000000-0005-0000-0000-00005A8D0000}"/>
    <cellStyle name="Normal 2 4 13 7 11" xfId="7955" xr:uid="{00000000-0005-0000-0000-0000131F0000}"/>
    <cellStyle name="Normal 2 4 13 7 11 2" xfId="7956" xr:uid="{00000000-0005-0000-0000-0000141F0000}"/>
    <cellStyle name="Normal 2 4 13 7 11 2 2" xfId="7957" xr:uid="{00000000-0005-0000-0000-0000151F0000}"/>
    <cellStyle name="Normal 2 4 13 7 11 2 2 2" xfId="36187" xr:uid="{00000000-0005-0000-0000-00005B8D0000}"/>
    <cellStyle name="Normal 2 4 13 7 11 2 3" xfId="36188" xr:uid="{00000000-0005-0000-0000-00005C8D0000}"/>
    <cellStyle name="Normal 2 4 13 7 11 3" xfId="7958" xr:uid="{00000000-0005-0000-0000-0000161F0000}"/>
    <cellStyle name="Normal 2 4 13 7 11 3 2" xfId="36189" xr:uid="{00000000-0005-0000-0000-00005D8D0000}"/>
    <cellStyle name="Normal 2 4 13 7 11 4" xfId="36190" xr:uid="{00000000-0005-0000-0000-00005E8D0000}"/>
    <cellStyle name="Normal 2 4 13 7 12" xfId="7959" xr:uid="{00000000-0005-0000-0000-0000171F0000}"/>
    <cellStyle name="Normal 2 4 13 7 12 2" xfId="7960" xr:uid="{00000000-0005-0000-0000-0000181F0000}"/>
    <cellStyle name="Normal 2 4 13 7 12 2 2" xfId="36191" xr:uid="{00000000-0005-0000-0000-00005F8D0000}"/>
    <cellStyle name="Normal 2 4 13 7 12 3" xfId="36192" xr:uid="{00000000-0005-0000-0000-0000608D0000}"/>
    <cellStyle name="Normal 2 4 13 7 13" xfId="7961" xr:uid="{00000000-0005-0000-0000-0000191F0000}"/>
    <cellStyle name="Normal 2 4 13 7 13 2" xfId="36193" xr:uid="{00000000-0005-0000-0000-0000618D0000}"/>
    <cellStyle name="Normal 2 4 13 7 14" xfId="36194" xr:uid="{00000000-0005-0000-0000-0000628D0000}"/>
    <cellStyle name="Normal 2 4 13 7 2" xfId="7962" xr:uid="{00000000-0005-0000-0000-00001A1F0000}"/>
    <cellStyle name="Normal 2 4 13 7 2 2" xfId="7963" xr:uid="{00000000-0005-0000-0000-00001B1F0000}"/>
    <cellStyle name="Normal 2 4 13 7 2 2 2" xfId="7964" xr:uid="{00000000-0005-0000-0000-00001C1F0000}"/>
    <cellStyle name="Normal 2 4 13 7 2 2 2 2" xfId="36195" xr:uid="{00000000-0005-0000-0000-0000638D0000}"/>
    <cellStyle name="Normal 2 4 13 7 2 2 3" xfId="36196" xr:uid="{00000000-0005-0000-0000-0000648D0000}"/>
    <cellStyle name="Normal 2 4 13 7 2 3" xfId="7965" xr:uid="{00000000-0005-0000-0000-00001D1F0000}"/>
    <cellStyle name="Normal 2 4 13 7 2 3 2" xfId="36197" xr:uid="{00000000-0005-0000-0000-0000658D0000}"/>
    <cellStyle name="Normal 2 4 13 7 2 4" xfId="36198" xr:uid="{00000000-0005-0000-0000-0000668D0000}"/>
    <cellStyle name="Normal 2 4 13 7 3" xfId="7966" xr:uid="{00000000-0005-0000-0000-00001E1F0000}"/>
    <cellStyle name="Normal 2 4 13 7 3 2" xfId="7967" xr:uid="{00000000-0005-0000-0000-00001F1F0000}"/>
    <cellStyle name="Normal 2 4 13 7 3 2 2" xfId="7968" xr:uid="{00000000-0005-0000-0000-0000201F0000}"/>
    <cellStyle name="Normal 2 4 13 7 3 2 2 2" xfId="36199" xr:uid="{00000000-0005-0000-0000-0000678D0000}"/>
    <cellStyle name="Normal 2 4 13 7 3 2 3" xfId="36200" xr:uid="{00000000-0005-0000-0000-0000688D0000}"/>
    <cellStyle name="Normal 2 4 13 7 3 3" xfId="7969" xr:uid="{00000000-0005-0000-0000-0000211F0000}"/>
    <cellStyle name="Normal 2 4 13 7 3 3 2" xfId="36201" xr:uid="{00000000-0005-0000-0000-0000698D0000}"/>
    <cellStyle name="Normal 2 4 13 7 3 4" xfId="36202" xr:uid="{00000000-0005-0000-0000-00006A8D0000}"/>
    <cellStyle name="Normal 2 4 13 7 4" xfId="7970" xr:uid="{00000000-0005-0000-0000-0000221F0000}"/>
    <cellStyle name="Normal 2 4 13 7 4 2" xfId="7971" xr:uid="{00000000-0005-0000-0000-0000231F0000}"/>
    <cellStyle name="Normal 2 4 13 7 4 2 2" xfId="7972" xr:uid="{00000000-0005-0000-0000-0000241F0000}"/>
    <cellStyle name="Normal 2 4 13 7 4 2 2 2" xfId="36203" xr:uid="{00000000-0005-0000-0000-00006B8D0000}"/>
    <cellStyle name="Normal 2 4 13 7 4 2 3" xfId="36204" xr:uid="{00000000-0005-0000-0000-00006C8D0000}"/>
    <cellStyle name="Normal 2 4 13 7 4 3" xfId="7973" xr:uid="{00000000-0005-0000-0000-0000251F0000}"/>
    <cellStyle name="Normal 2 4 13 7 4 3 2" xfId="36205" xr:uid="{00000000-0005-0000-0000-00006D8D0000}"/>
    <cellStyle name="Normal 2 4 13 7 4 4" xfId="36206" xr:uid="{00000000-0005-0000-0000-00006E8D0000}"/>
    <cellStyle name="Normal 2 4 13 7 5" xfId="7974" xr:uid="{00000000-0005-0000-0000-0000261F0000}"/>
    <cellStyle name="Normal 2 4 13 7 5 2" xfId="7975" xr:uid="{00000000-0005-0000-0000-0000271F0000}"/>
    <cellStyle name="Normal 2 4 13 7 5 2 2" xfId="7976" xr:uid="{00000000-0005-0000-0000-0000281F0000}"/>
    <cellStyle name="Normal 2 4 13 7 5 2 2 2" xfId="36207" xr:uid="{00000000-0005-0000-0000-00006F8D0000}"/>
    <cellStyle name="Normal 2 4 13 7 5 2 3" xfId="36208" xr:uid="{00000000-0005-0000-0000-0000708D0000}"/>
    <cellStyle name="Normal 2 4 13 7 5 3" xfId="7977" xr:uid="{00000000-0005-0000-0000-0000291F0000}"/>
    <cellStyle name="Normal 2 4 13 7 5 3 2" xfId="36209" xr:uid="{00000000-0005-0000-0000-0000718D0000}"/>
    <cellStyle name="Normal 2 4 13 7 5 4" xfId="36210" xr:uid="{00000000-0005-0000-0000-0000728D0000}"/>
    <cellStyle name="Normal 2 4 13 7 6" xfId="7978" xr:uid="{00000000-0005-0000-0000-00002A1F0000}"/>
    <cellStyle name="Normal 2 4 13 7 6 2" xfId="7979" xr:uid="{00000000-0005-0000-0000-00002B1F0000}"/>
    <cellStyle name="Normal 2 4 13 7 6 2 2" xfId="7980" xr:uid="{00000000-0005-0000-0000-00002C1F0000}"/>
    <cellStyle name="Normal 2 4 13 7 6 2 2 2" xfId="36211" xr:uid="{00000000-0005-0000-0000-0000738D0000}"/>
    <cellStyle name="Normal 2 4 13 7 6 2 3" xfId="36212" xr:uid="{00000000-0005-0000-0000-0000748D0000}"/>
    <cellStyle name="Normal 2 4 13 7 6 3" xfId="7981" xr:uid="{00000000-0005-0000-0000-00002D1F0000}"/>
    <cellStyle name="Normal 2 4 13 7 6 3 2" xfId="36213" xr:uid="{00000000-0005-0000-0000-0000758D0000}"/>
    <cellStyle name="Normal 2 4 13 7 6 4" xfId="36214" xr:uid="{00000000-0005-0000-0000-0000768D0000}"/>
    <cellStyle name="Normal 2 4 13 7 7" xfId="7982" xr:uid="{00000000-0005-0000-0000-00002E1F0000}"/>
    <cellStyle name="Normal 2 4 13 7 7 2" xfId="7983" xr:uid="{00000000-0005-0000-0000-00002F1F0000}"/>
    <cellStyle name="Normal 2 4 13 7 7 2 2" xfId="7984" xr:uid="{00000000-0005-0000-0000-0000301F0000}"/>
    <cellStyle name="Normal 2 4 13 7 7 2 2 2" xfId="36215" xr:uid="{00000000-0005-0000-0000-0000778D0000}"/>
    <cellStyle name="Normal 2 4 13 7 7 2 3" xfId="36216" xr:uid="{00000000-0005-0000-0000-0000788D0000}"/>
    <cellStyle name="Normal 2 4 13 7 7 3" xfId="7985" xr:uid="{00000000-0005-0000-0000-0000311F0000}"/>
    <cellStyle name="Normal 2 4 13 7 7 3 2" xfId="36217" xr:uid="{00000000-0005-0000-0000-0000798D0000}"/>
    <cellStyle name="Normal 2 4 13 7 7 4" xfId="36218" xr:uid="{00000000-0005-0000-0000-00007A8D0000}"/>
    <cellStyle name="Normal 2 4 13 7 8" xfId="7986" xr:uid="{00000000-0005-0000-0000-0000321F0000}"/>
    <cellStyle name="Normal 2 4 13 7 8 2" xfId="7987" xr:uid="{00000000-0005-0000-0000-0000331F0000}"/>
    <cellStyle name="Normal 2 4 13 7 8 2 2" xfId="7988" xr:uid="{00000000-0005-0000-0000-0000341F0000}"/>
    <cellStyle name="Normal 2 4 13 7 8 2 2 2" xfId="36219" xr:uid="{00000000-0005-0000-0000-00007B8D0000}"/>
    <cellStyle name="Normal 2 4 13 7 8 2 3" xfId="36220" xr:uid="{00000000-0005-0000-0000-00007C8D0000}"/>
    <cellStyle name="Normal 2 4 13 7 8 3" xfId="7989" xr:uid="{00000000-0005-0000-0000-0000351F0000}"/>
    <cellStyle name="Normal 2 4 13 7 8 3 2" xfId="36221" xr:uid="{00000000-0005-0000-0000-00007D8D0000}"/>
    <cellStyle name="Normal 2 4 13 7 8 4" xfId="36222" xr:uid="{00000000-0005-0000-0000-00007E8D0000}"/>
    <cellStyle name="Normal 2 4 13 7 9" xfId="7990" xr:uid="{00000000-0005-0000-0000-0000361F0000}"/>
    <cellStyle name="Normal 2 4 13 7 9 2" xfId="7991" xr:uid="{00000000-0005-0000-0000-0000371F0000}"/>
    <cellStyle name="Normal 2 4 13 7 9 2 2" xfId="7992" xr:uid="{00000000-0005-0000-0000-0000381F0000}"/>
    <cellStyle name="Normal 2 4 13 7 9 2 2 2" xfId="36223" xr:uid="{00000000-0005-0000-0000-00007F8D0000}"/>
    <cellStyle name="Normal 2 4 13 7 9 2 3" xfId="36224" xr:uid="{00000000-0005-0000-0000-0000808D0000}"/>
    <cellStyle name="Normal 2 4 13 7 9 3" xfId="7993" xr:uid="{00000000-0005-0000-0000-0000391F0000}"/>
    <cellStyle name="Normal 2 4 13 7 9 3 2" xfId="36225" xr:uid="{00000000-0005-0000-0000-0000818D0000}"/>
    <cellStyle name="Normal 2 4 13 7 9 4" xfId="36226" xr:uid="{00000000-0005-0000-0000-0000828D0000}"/>
    <cellStyle name="Normal 2 4 13 8" xfId="7994" xr:uid="{00000000-0005-0000-0000-00003A1F0000}"/>
    <cellStyle name="Normal 2 4 13 8 10" xfId="7995" xr:uid="{00000000-0005-0000-0000-00003B1F0000}"/>
    <cellStyle name="Normal 2 4 13 8 10 2" xfId="7996" xr:uid="{00000000-0005-0000-0000-00003C1F0000}"/>
    <cellStyle name="Normal 2 4 13 8 10 2 2" xfId="7997" xr:uid="{00000000-0005-0000-0000-00003D1F0000}"/>
    <cellStyle name="Normal 2 4 13 8 10 2 2 2" xfId="36227" xr:uid="{00000000-0005-0000-0000-0000838D0000}"/>
    <cellStyle name="Normal 2 4 13 8 10 2 3" xfId="36228" xr:uid="{00000000-0005-0000-0000-0000848D0000}"/>
    <cellStyle name="Normal 2 4 13 8 10 3" xfId="7998" xr:uid="{00000000-0005-0000-0000-00003E1F0000}"/>
    <cellStyle name="Normal 2 4 13 8 10 3 2" xfId="36229" xr:uid="{00000000-0005-0000-0000-0000858D0000}"/>
    <cellStyle name="Normal 2 4 13 8 10 4" xfId="36230" xr:uid="{00000000-0005-0000-0000-0000868D0000}"/>
    <cellStyle name="Normal 2 4 13 8 11" xfId="7999" xr:uid="{00000000-0005-0000-0000-00003F1F0000}"/>
    <cellStyle name="Normal 2 4 13 8 11 2" xfId="8000" xr:uid="{00000000-0005-0000-0000-0000401F0000}"/>
    <cellStyle name="Normal 2 4 13 8 11 2 2" xfId="8001" xr:uid="{00000000-0005-0000-0000-0000411F0000}"/>
    <cellStyle name="Normal 2 4 13 8 11 2 2 2" xfId="36231" xr:uid="{00000000-0005-0000-0000-0000878D0000}"/>
    <cellStyle name="Normal 2 4 13 8 11 2 3" xfId="36232" xr:uid="{00000000-0005-0000-0000-0000888D0000}"/>
    <cellStyle name="Normal 2 4 13 8 11 3" xfId="8002" xr:uid="{00000000-0005-0000-0000-0000421F0000}"/>
    <cellStyle name="Normal 2 4 13 8 11 3 2" xfId="36233" xr:uid="{00000000-0005-0000-0000-0000898D0000}"/>
    <cellStyle name="Normal 2 4 13 8 11 4" xfId="36234" xr:uid="{00000000-0005-0000-0000-00008A8D0000}"/>
    <cellStyle name="Normal 2 4 13 8 12" xfId="8003" xr:uid="{00000000-0005-0000-0000-0000431F0000}"/>
    <cellStyle name="Normal 2 4 13 8 12 2" xfId="8004" xr:uid="{00000000-0005-0000-0000-0000441F0000}"/>
    <cellStyle name="Normal 2 4 13 8 12 2 2" xfId="36235" xr:uid="{00000000-0005-0000-0000-00008B8D0000}"/>
    <cellStyle name="Normal 2 4 13 8 12 3" xfId="36236" xr:uid="{00000000-0005-0000-0000-00008C8D0000}"/>
    <cellStyle name="Normal 2 4 13 8 13" xfId="8005" xr:uid="{00000000-0005-0000-0000-0000451F0000}"/>
    <cellStyle name="Normal 2 4 13 8 13 2" xfId="36237" xr:uid="{00000000-0005-0000-0000-00008D8D0000}"/>
    <cellStyle name="Normal 2 4 13 8 14" xfId="36238" xr:uid="{00000000-0005-0000-0000-00008E8D0000}"/>
    <cellStyle name="Normal 2 4 13 8 2" xfId="8006" xr:uid="{00000000-0005-0000-0000-0000461F0000}"/>
    <cellStyle name="Normal 2 4 13 8 2 2" xfId="8007" xr:uid="{00000000-0005-0000-0000-0000471F0000}"/>
    <cellStyle name="Normal 2 4 13 8 2 2 2" xfId="8008" xr:uid="{00000000-0005-0000-0000-0000481F0000}"/>
    <cellStyle name="Normal 2 4 13 8 2 2 2 2" xfId="36239" xr:uid="{00000000-0005-0000-0000-00008F8D0000}"/>
    <cellStyle name="Normal 2 4 13 8 2 2 3" xfId="36240" xr:uid="{00000000-0005-0000-0000-0000908D0000}"/>
    <cellStyle name="Normal 2 4 13 8 2 3" xfId="8009" xr:uid="{00000000-0005-0000-0000-0000491F0000}"/>
    <cellStyle name="Normal 2 4 13 8 2 3 2" xfId="36241" xr:uid="{00000000-0005-0000-0000-0000918D0000}"/>
    <cellStyle name="Normal 2 4 13 8 2 4" xfId="36242" xr:uid="{00000000-0005-0000-0000-0000928D0000}"/>
    <cellStyle name="Normal 2 4 13 8 3" xfId="8010" xr:uid="{00000000-0005-0000-0000-00004A1F0000}"/>
    <cellStyle name="Normal 2 4 13 8 3 2" xfId="8011" xr:uid="{00000000-0005-0000-0000-00004B1F0000}"/>
    <cellStyle name="Normal 2 4 13 8 3 2 2" xfId="8012" xr:uid="{00000000-0005-0000-0000-00004C1F0000}"/>
    <cellStyle name="Normal 2 4 13 8 3 2 2 2" xfId="36243" xr:uid="{00000000-0005-0000-0000-0000938D0000}"/>
    <cellStyle name="Normal 2 4 13 8 3 2 3" xfId="36244" xr:uid="{00000000-0005-0000-0000-0000948D0000}"/>
    <cellStyle name="Normal 2 4 13 8 3 3" xfId="8013" xr:uid="{00000000-0005-0000-0000-00004D1F0000}"/>
    <cellStyle name="Normal 2 4 13 8 3 3 2" xfId="36245" xr:uid="{00000000-0005-0000-0000-0000958D0000}"/>
    <cellStyle name="Normal 2 4 13 8 3 4" xfId="36246" xr:uid="{00000000-0005-0000-0000-0000968D0000}"/>
    <cellStyle name="Normal 2 4 13 8 4" xfId="8014" xr:uid="{00000000-0005-0000-0000-00004E1F0000}"/>
    <cellStyle name="Normal 2 4 13 8 4 2" xfId="8015" xr:uid="{00000000-0005-0000-0000-00004F1F0000}"/>
    <cellStyle name="Normal 2 4 13 8 4 2 2" xfId="8016" xr:uid="{00000000-0005-0000-0000-0000501F0000}"/>
    <cellStyle name="Normal 2 4 13 8 4 2 2 2" xfId="36247" xr:uid="{00000000-0005-0000-0000-0000978D0000}"/>
    <cellStyle name="Normal 2 4 13 8 4 2 3" xfId="36248" xr:uid="{00000000-0005-0000-0000-0000988D0000}"/>
    <cellStyle name="Normal 2 4 13 8 4 3" xfId="8017" xr:uid="{00000000-0005-0000-0000-0000511F0000}"/>
    <cellStyle name="Normal 2 4 13 8 4 3 2" xfId="36249" xr:uid="{00000000-0005-0000-0000-0000998D0000}"/>
    <cellStyle name="Normal 2 4 13 8 4 4" xfId="36250" xr:uid="{00000000-0005-0000-0000-00009A8D0000}"/>
    <cellStyle name="Normal 2 4 13 8 5" xfId="8018" xr:uid="{00000000-0005-0000-0000-0000521F0000}"/>
    <cellStyle name="Normal 2 4 13 8 5 2" xfId="8019" xr:uid="{00000000-0005-0000-0000-0000531F0000}"/>
    <cellStyle name="Normal 2 4 13 8 5 2 2" xfId="8020" xr:uid="{00000000-0005-0000-0000-0000541F0000}"/>
    <cellStyle name="Normal 2 4 13 8 5 2 2 2" xfId="36251" xr:uid="{00000000-0005-0000-0000-00009B8D0000}"/>
    <cellStyle name="Normal 2 4 13 8 5 2 3" xfId="36252" xr:uid="{00000000-0005-0000-0000-00009C8D0000}"/>
    <cellStyle name="Normal 2 4 13 8 5 3" xfId="8021" xr:uid="{00000000-0005-0000-0000-0000551F0000}"/>
    <cellStyle name="Normal 2 4 13 8 5 3 2" xfId="36253" xr:uid="{00000000-0005-0000-0000-00009D8D0000}"/>
    <cellStyle name="Normal 2 4 13 8 5 4" xfId="36254" xr:uid="{00000000-0005-0000-0000-00009E8D0000}"/>
    <cellStyle name="Normal 2 4 13 8 6" xfId="8022" xr:uid="{00000000-0005-0000-0000-0000561F0000}"/>
    <cellStyle name="Normal 2 4 13 8 6 2" xfId="8023" xr:uid="{00000000-0005-0000-0000-0000571F0000}"/>
    <cellStyle name="Normal 2 4 13 8 6 2 2" xfId="8024" xr:uid="{00000000-0005-0000-0000-0000581F0000}"/>
    <cellStyle name="Normal 2 4 13 8 6 2 2 2" xfId="36255" xr:uid="{00000000-0005-0000-0000-00009F8D0000}"/>
    <cellStyle name="Normal 2 4 13 8 6 2 3" xfId="36256" xr:uid="{00000000-0005-0000-0000-0000A08D0000}"/>
    <cellStyle name="Normal 2 4 13 8 6 3" xfId="8025" xr:uid="{00000000-0005-0000-0000-0000591F0000}"/>
    <cellStyle name="Normal 2 4 13 8 6 3 2" xfId="36257" xr:uid="{00000000-0005-0000-0000-0000A18D0000}"/>
    <cellStyle name="Normal 2 4 13 8 6 4" xfId="36258" xr:uid="{00000000-0005-0000-0000-0000A28D0000}"/>
    <cellStyle name="Normal 2 4 13 8 7" xfId="8026" xr:uid="{00000000-0005-0000-0000-00005A1F0000}"/>
    <cellStyle name="Normal 2 4 13 8 7 2" xfId="8027" xr:uid="{00000000-0005-0000-0000-00005B1F0000}"/>
    <cellStyle name="Normal 2 4 13 8 7 2 2" xfId="8028" xr:uid="{00000000-0005-0000-0000-00005C1F0000}"/>
    <cellStyle name="Normal 2 4 13 8 7 2 2 2" xfId="36259" xr:uid="{00000000-0005-0000-0000-0000A38D0000}"/>
    <cellStyle name="Normal 2 4 13 8 7 2 3" xfId="36260" xr:uid="{00000000-0005-0000-0000-0000A48D0000}"/>
    <cellStyle name="Normal 2 4 13 8 7 3" xfId="8029" xr:uid="{00000000-0005-0000-0000-00005D1F0000}"/>
    <cellStyle name="Normal 2 4 13 8 7 3 2" xfId="36261" xr:uid="{00000000-0005-0000-0000-0000A58D0000}"/>
    <cellStyle name="Normal 2 4 13 8 7 4" xfId="36262" xr:uid="{00000000-0005-0000-0000-0000A68D0000}"/>
    <cellStyle name="Normal 2 4 13 8 8" xfId="8030" xr:uid="{00000000-0005-0000-0000-00005E1F0000}"/>
    <cellStyle name="Normal 2 4 13 8 8 2" xfId="8031" xr:uid="{00000000-0005-0000-0000-00005F1F0000}"/>
    <cellStyle name="Normal 2 4 13 8 8 2 2" xfId="8032" xr:uid="{00000000-0005-0000-0000-0000601F0000}"/>
    <cellStyle name="Normal 2 4 13 8 8 2 2 2" xfId="36263" xr:uid="{00000000-0005-0000-0000-0000A78D0000}"/>
    <cellStyle name="Normal 2 4 13 8 8 2 3" xfId="36264" xr:uid="{00000000-0005-0000-0000-0000A88D0000}"/>
    <cellStyle name="Normal 2 4 13 8 8 3" xfId="8033" xr:uid="{00000000-0005-0000-0000-0000611F0000}"/>
    <cellStyle name="Normal 2 4 13 8 8 3 2" xfId="36265" xr:uid="{00000000-0005-0000-0000-0000A98D0000}"/>
    <cellStyle name="Normal 2 4 13 8 8 4" xfId="36266" xr:uid="{00000000-0005-0000-0000-0000AA8D0000}"/>
    <cellStyle name="Normal 2 4 13 8 9" xfId="8034" xr:uid="{00000000-0005-0000-0000-0000621F0000}"/>
    <cellStyle name="Normal 2 4 13 8 9 2" xfId="8035" xr:uid="{00000000-0005-0000-0000-0000631F0000}"/>
    <cellStyle name="Normal 2 4 13 8 9 2 2" xfId="8036" xr:uid="{00000000-0005-0000-0000-0000641F0000}"/>
    <cellStyle name="Normal 2 4 13 8 9 2 2 2" xfId="36267" xr:uid="{00000000-0005-0000-0000-0000AB8D0000}"/>
    <cellStyle name="Normal 2 4 13 8 9 2 3" xfId="36268" xr:uid="{00000000-0005-0000-0000-0000AC8D0000}"/>
    <cellStyle name="Normal 2 4 13 8 9 3" xfId="8037" xr:uid="{00000000-0005-0000-0000-0000651F0000}"/>
    <cellStyle name="Normal 2 4 13 8 9 3 2" xfId="36269" xr:uid="{00000000-0005-0000-0000-0000AD8D0000}"/>
    <cellStyle name="Normal 2 4 13 8 9 4" xfId="36270" xr:uid="{00000000-0005-0000-0000-0000AE8D0000}"/>
    <cellStyle name="Normal 2 4 13 9" xfId="8038" xr:uid="{00000000-0005-0000-0000-0000661F0000}"/>
    <cellStyle name="Normal 2 4 13 9 2" xfId="8039" xr:uid="{00000000-0005-0000-0000-0000671F0000}"/>
    <cellStyle name="Normal 2 4 13 9 2 2" xfId="8040" xr:uid="{00000000-0005-0000-0000-0000681F0000}"/>
    <cellStyle name="Normal 2 4 13 9 2 2 2" xfId="36271" xr:uid="{00000000-0005-0000-0000-0000AF8D0000}"/>
    <cellStyle name="Normal 2 4 13 9 2 3" xfId="36272" xr:uid="{00000000-0005-0000-0000-0000B08D0000}"/>
    <cellStyle name="Normal 2 4 13 9 3" xfId="8041" xr:uid="{00000000-0005-0000-0000-0000691F0000}"/>
    <cellStyle name="Normal 2 4 13 9 3 2" xfId="36273" xr:uid="{00000000-0005-0000-0000-0000B18D0000}"/>
    <cellStyle name="Normal 2 4 13 9 4" xfId="36274" xr:uid="{00000000-0005-0000-0000-0000B28D0000}"/>
    <cellStyle name="Normal 2 4 14" xfId="8042" xr:uid="{00000000-0005-0000-0000-00006A1F0000}"/>
    <cellStyle name="Normal 2 4 14 10" xfId="8043" xr:uid="{00000000-0005-0000-0000-00006B1F0000}"/>
    <cellStyle name="Normal 2 4 14 10 2" xfId="8044" xr:uid="{00000000-0005-0000-0000-00006C1F0000}"/>
    <cellStyle name="Normal 2 4 14 10 2 2" xfId="8045" xr:uid="{00000000-0005-0000-0000-00006D1F0000}"/>
    <cellStyle name="Normal 2 4 14 10 2 2 2" xfId="36275" xr:uid="{00000000-0005-0000-0000-0000B38D0000}"/>
    <cellStyle name="Normal 2 4 14 10 2 3" xfId="36276" xr:uid="{00000000-0005-0000-0000-0000B48D0000}"/>
    <cellStyle name="Normal 2 4 14 10 3" xfId="8046" xr:uid="{00000000-0005-0000-0000-00006E1F0000}"/>
    <cellStyle name="Normal 2 4 14 10 3 2" xfId="36277" xr:uid="{00000000-0005-0000-0000-0000B58D0000}"/>
    <cellStyle name="Normal 2 4 14 10 4" xfId="36278" xr:uid="{00000000-0005-0000-0000-0000B68D0000}"/>
    <cellStyle name="Normal 2 4 14 11" xfId="8047" xr:uid="{00000000-0005-0000-0000-00006F1F0000}"/>
    <cellStyle name="Normal 2 4 14 11 2" xfId="8048" xr:uid="{00000000-0005-0000-0000-0000701F0000}"/>
    <cellStyle name="Normal 2 4 14 11 2 2" xfId="8049" xr:uid="{00000000-0005-0000-0000-0000711F0000}"/>
    <cellStyle name="Normal 2 4 14 11 2 2 2" xfId="36279" xr:uid="{00000000-0005-0000-0000-0000B78D0000}"/>
    <cellStyle name="Normal 2 4 14 11 2 3" xfId="36280" xr:uid="{00000000-0005-0000-0000-0000B88D0000}"/>
    <cellStyle name="Normal 2 4 14 11 3" xfId="8050" xr:uid="{00000000-0005-0000-0000-0000721F0000}"/>
    <cellStyle name="Normal 2 4 14 11 3 2" xfId="36281" xr:uid="{00000000-0005-0000-0000-0000B98D0000}"/>
    <cellStyle name="Normal 2 4 14 11 4" xfId="36282" xr:uid="{00000000-0005-0000-0000-0000BA8D0000}"/>
    <cellStyle name="Normal 2 4 14 12" xfId="8051" xr:uid="{00000000-0005-0000-0000-0000731F0000}"/>
    <cellStyle name="Normal 2 4 14 12 2" xfId="8052" xr:uid="{00000000-0005-0000-0000-0000741F0000}"/>
    <cellStyle name="Normal 2 4 14 12 2 2" xfId="8053" xr:uid="{00000000-0005-0000-0000-0000751F0000}"/>
    <cellStyle name="Normal 2 4 14 12 2 2 2" xfId="36283" xr:uid="{00000000-0005-0000-0000-0000BB8D0000}"/>
    <cellStyle name="Normal 2 4 14 12 2 3" xfId="36284" xr:uid="{00000000-0005-0000-0000-0000BC8D0000}"/>
    <cellStyle name="Normal 2 4 14 12 3" xfId="8054" xr:uid="{00000000-0005-0000-0000-0000761F0000}"/>
    <cellStyle name="Normal 2 4 14 12 3 2" xfId="36285" xr:uid="{00000000-0005-0000-0000-0000BD8D0000}"/>
    <cellStyle name="Normal 2 4 14 12 4" xfId="36286" xr:uid="{00000000-0005-0000-0000-0000BE8D0000}"/>
    <cellStyle name="Normal 2 4 14 13" xfId="8055" xr:uid="{00000000-0005-0000-0000-0000771F0000}"/>
    <cellStyle name="Normal 2 4 14 13 2" xfId="8056" xr:uid="{00000000-0005-0000-0000-0000781F0000}"/>
    <cellStyle name="Normal 2 4 14 13 2 2" xfId="8057" xr:uid="{00000000-0005-0000-0000-0000791F0000}"/>
    <cellStyle name="Normal 2 4 14 13 2 2 2" xfId="36287" xr:uid="{00000000-0005-0000-0000-0000BF8D0000}"/>
    <cellStyle name="Normal 2 4 14 13 2 3" xfId="36288" xr:uid="{00000000-0005-0000-0000-0000C08D0000}"/>
    <cellStyle name="Normal 2 4 14 13 3" xfId="8058" xr:uid="{00000000-0005-0000-0000-00007A1F0000}"/>
    <cellStyle name="Normal 2 4 14 13 3 2" xfId="36289" xr:uid="{00000000-0005-0000-0000-0000C18D0000}"/>
    <cellStyle name="Normal 2 4 14 13 4" xfId="36290" xr:uid="{00000000-0005-0000-0000-0000C28D0000}"/>
    <cellStyle name="Normal 2 4 14 14" xfId="8059" xr:uid="{00000000-0005-0000-0000-00007B1F0000}"/>
    <cellStyle name="Normal 2 4 14 14 2" xfId="8060" xr:uid="{00000000-0005-0000-0000-00007C1F0000}"/>
    <cellStyle name="Normal 2 4 14 14 2 2" xfId="8061" xr:uid="{00000000-0005-0000-0000-00007D1F0000}"/>
    <cellStyle name="Normal 2 4 14 14 2 2 2" xfId="36291" xr:uid="{00000000-0005-0000-0000-0000C38D0000}"/>
    <cellStyle name="Normal 2 4 14 14 2 3" xfId="36292" xr:uid="{00000000-0005-0000-0000-0000C48D0000}"/>
    <cellStyle name="Normal 2 4 14 14 3" xfId="8062" xr:uid="{00000000-0005-0000-0000-00007E1F0000}"/>
    <cellStyle name="Normal 2 4 14 14 3 2" xfId="36293" xr:uid="{00000000-0005-0000-0000-0000C58D0000}"/>
    <cellStyle name="Normal 2 4 14 14 4" xfId="36294" xr:uid="{00000000-0005-0000-0000-0000C68D0000}"/>
    <cellStyle name="Normal 2 4 14 15" xfId="8063" xr:uid="{00000000-0005-0000-0000-00007F1F0000}"/>
    <cellStyle name="Normal 2 4 14 15 2" xfId="8064" xr:uid="{00000000-0005-0000-0000-0000801F0000}"/>
    <cellStyle name="Normal 2 4 14 15 2 2" xfId="8065" xr:uid="{00000000-0005-0000-0000-0000811F0000}"/>
    <cellStyle name="Normal 2 4 14 15 2 2 2" xfId="36295" xr:uid="{00000000-0005-0000-0000-0000C78D0000}"/>
    <cellStyle name="Normal 2 4 14 15 2 3" xfId="36296" xr:uid="{00000000-0005-0000-0000-0000C88D0000}"/>
    <cellStyle name="Normal 2 4 14 15 3" xfId="8066" xr:uid="{00000000-0005-0000-0000-0000821F0000}"/>
    <cellStyle name="Normal 2 4 14 15 3 2" xfId="36297" xr:uid="{00000000-0005-0000-0000-0000C98D0000}"/>
    <cellStyle name="Normal 2 4 14 15 4" xfId="36298" xr:uid="{00000000-0005-0000-0000-0000CA8D0000}"/>
    <cellStyle name="Normal 2 4 14 16" xfId="8067" xr:uid="{00000000-0005-0000-0000-0000831F0000}"/>
    <cellStyle name="Normal 2 4 14 16 2" xfId="8068" xr:uid="{00000000-0005-0000-0000-0000841F0000}"/>
    <cellStyle name="Normal 2 4 14 16 2 2" xfId="8069" xr:uid="{00000000-0005-0000-0000-0000851F0000}"/>
    <cellStyle name="Normal 2 4 14 16 2 2 2" xfId="36299" xr:uid="{00000000-0005-0000-0000-0000CB8D0000}"/>
    <cellStyle name="Normal 2 4 14 16 2 3" xfId="36300" xr:uid="{00000000-0005-0000-0000-0000CC8D0000}"/>
    <cellStyle name="Normal 2 4 14 16 3" xfId="8070" xr:uid="{00000000-0005-0000-0000-0000861F0000}"/>
    <cellStyle name="Normal 2 4 14 16 3 2" xfId="36301" xr:uid="{00000000-0005-0000-0000-0000CD8D0000}"/>
    <cellStyle name="Normal 2 4 14 16 4" xfId="36302" xr:uid="{00000000-0005-0000-0000-0000CE8D0000}"/>
    <cellStyle name="Normal 2 4 14 17" xfId="8071" xr:uid="{00000000-0005-0000-0000-0000871F0000}"/>
    <cellStyle name="Normal 2 4 14 17 2" xfId="8072" xr:uid="{00000000-0005-0000-0000-0000881F0000}"/>
    <cellStyle name="Normal 2 4 14 17 2 2" xfId="8073" xr:uid="{00000000-0005-0000-0000-0000891F0000}"/>
    <cellStyle name="Normal 2 4 14 17 2 2 2" xfId="36303" xr:uid="{00000000-0005-0000-0000-0000CF8D0000}"/>
    <cellStyle name="Normal 2 4 14 17 2 3" xfId="36304" xr:uid="{00000000-0005-0000-0000-0000D08D0000}"/>
    <cellStyle name="Normal 2 4 14 17 3" xfId="8074" xr:uid="{00000000-0005-0000-0000-00008A1F0000}"/>
    <cellStyle name="Normal 2 4 14 17 3 2" xfId="36305" xr:uid="{00000000-0005-0000-0000-0000D18D0000}"/>
    <cellStyle name="Normal 2 4 14 17 4" xfId="36306" xr:uid="{00000000-0005-0000-0000-0000D28D0000}"/>
    <cellStyle name="Normal 2 4 14 18" xfId="8075" xr:uid="{00000000-0005-0000-0000-00008B1F0000}"/>
    <cellStyle name="Normal 2 4 14 18 2" xfId="8076" xr:uid="{00000000-0005-0000-0000-00008C1F0000}"/>
    <cellStyle name="Normal 2 4 14 18 2 2" xfId="8077" xr:uid="{00000000-0005-0000-0000-00008D1F0000}"/>
    <cellStyle name="Normal 2 4 14 18 2 2 2" xfId="36307" xr:uid="{00000000-0005-0000-0000-0000D38D0000}"/>
    <cellStyle name="Normal 2 4 14 18 2 3" xfId="36308" xr:uid="{00000000-0005-0000-0000-0000D48D0000}"/>
    <cellStyle name="Normal 2 4 14 18 3" xfId="8078" xr:uid="{00000000-0005-0000-0000-00008E1F0000}"/>
    <cellStyle name="Normal 2 4 14 18 3 2" xfId="36309" xr:uid="{00000000-0005-0000-0000-0000D58D0000}"/>
    <cellStyle name="Normal 2 4 14 18 4" xfId="36310" xr:uid="{00000000-0005-0000-0000-0000D68D0000}"/>
    <cellStyle name="Normal 2 4 14 19" xfId="8079" xr:uid="{00000000-0005-0000-0000-00008F1F0000}"/>
    <cellStyle name="Normal 2 4 14 2" xfId="8080" xr:uid="{00000000-0005-0000-0000-0000901F0000}"/>
    <cellStyle name="Normal 2 4 14 2 10" xfId="8081" xr:uid="{00000000-0005-0000-0000-0000911F0000}"/>
    <cellStyle name="Normal 2 4 14 2 10 2" xfId="8082" xr:uid="{00000000-0005-0000-0000-0000921F0000}"/>
    <cellStyle name="Normal 2 4 14 2 10 2 2" xfId="8083" xr:uid="{00000000-0005-0000-0000-0000931F0000}"/>
    <cellStyle name="Normal 2 4 14 2 10 2 2 2" xfId="36311" xr:uid="{00000000-0005-0000-0000-0000D78D0000}"/>
    <cellStyle name="Normal 2 4 14 2 10 2 3" xfId="36312" xr:uid="{00000000-0005-0000-0000-0000D88D0000}"/>
    <cellStyle name="Normal 2 4 14 2 10 3" xfId="8084" xr:uid="{00000000-0005-0000-0000-0000941F0000}"/>
    <cellStyle name="Normal 2 4 14 2 10 3 2" xfId="36313" xr:uid="{00000000-0005-0000-0000-0000D98D0000}"/>
    <cellStyle name="Normal 2 4 14 2 10 4" xfId="36314" xr:uid="{00000000-0005-0000-0000-0000DA8D0000}"/>
    <cellStyle name="Normal 2 4 14 2 11" xfId="8085" xr:uid="{00000000-0005-0000-0000-0000951F0000}"/>
    <cellStyle name="Normal 2 4 14 2 11 2" xfId="8086" xr:uid="{00000000-0005-0000-0000-0000961F0000}"/>
    <cellStyle name="Normal 2 4 14 2 11 2 2" xfId="8087" xr:uid="{00000000-0005-0000-0000-0000971F0000}"/>
    <cellStyle name="Normal 2 4 14 2 11 2 2 2" xfId="36315" xr:uid="{00000000-0005-0000-0000-0000DB8D0000}"/>
    <cellStyle name="Normal 2 4 14 2 11 2 3" xfId="36316" xr:uid="{00000000-0005-0000-0000-0000DC8D0000}"/>
    <cellStyle name="Normal 2 4 14 2 11 3" xfId="8088" xr:uid="{00000000-0005-0000-0000-0000981F0000}"/>
    <cellStyle name="Normal 2 4 14 2 11 3 2" xfId="36317" xr:uid="{00000000-0005-0000-0000-0000DD8D0000}"/>
    <cellStyle name="Normal 2 4 14 2 11 4" xfId="36318" xr:uid="{00000000-0005-0000-0000-0000DE8D0000}"/>
    <cellStyle name="Normal 2 4 14 2 12" xfId="8089" xr:uid="{00000000-0005-0000-0000-0000991F0000}"/>
    <cellStyle name="Normal 2 4 14 2 13" xfId="8090" xr:uid="{00000000-0005-0000-0000-00009A1F0000}"/>
    <cellStyle name="Normal 2 4 14 2 2" xfId="8091" xr:uid="{00000000-0005-0000-0000-00009B1F0000}"/>
    <cellStyle name="Normal 2 4 14 2 2 2" xfId="8092" xr:uid="{00000000-0005-0000-0000-00009C1F0000}"/>
    <cellStyle name="Normal 2 4 14 2 2 2 2" xfId="8093" xr:uid="{00000000-0005-0000-0000-00009D1F0000}"/>
    <cellStyle name="Normal 2 4 14 2 2 2 2 2" xfId="36319" xr:uid="{00000000-0005-0000-0000-0000DF8D0000}"/>
    <cellStyle name="Normal 2 4 14 2 2 2 3" xfId="36320" xr:uid="{00000000-0005-0000-0000-0000E08D0000}"/>
    <cellStyle name="Normal 2 4 14 2 2 3" xfId="8094" xr:uid="{00000000-0005-0000-0000-00009E1F0000}"/>
    <cellStyle name="Normal 2 4 14 2 2 3 2" xfId="36321" xr:uid="{00000000-0005-0000-0000-0000E18D0000}"/>
    <cellStyle name="Normal 2 4 14 2 2 4" xfId="36322" xr:uid="{00000000-0005-0000-0000-0000E28D0000}"/>
    <cellStyle name="Normal 2 4 14 2 3" xfId="8095" xr:uid="{00000000-0005-0000-0000-00009F1F0000}"/>
    <cellStyle name="Normal 2 4 14 2 3 2" xfId="8096" xr:uid="{00000000-0005-0000-0000-0000A01F0000}"/>
    <cellStyle name="Normal 2 4 14 2 3 2 2" xfId="8097" xr:uid="{00000000-0005-0000-0000-0000A11F0000}"/>
    <cellStyle name="Normal 2 4 14 2 3 2 2 2" xfId="36323" xr:uid="{00000000-0005-0000-0000-0000E38D0000}"/>
    <cellStyle name="Normal 2 4 14 2 3 2 3" xfId="36324" xr:uid="{00000000-0005-0000-0000-0000E48D0000}"/>
    <cellStyle name="Normal 2 4 14 2 3 3" xfId="8098" xr:uid="{00000000-0005-0000-0000-0000A21F0000}"/>
    <cellStyle name="Normal 2 4 14 2 3 3 2" xfId="36325" xr:uid="{00000000-0005-0000-0000-0000E58D0000}"/>
    <cellStyle name="Normal 2 4 14 2 3 4" xfId="36326" xr:uid="{00000000-0005-0000-0000-0000E68D0000}"/>
    <cellStyle name="Normal 2 4 14 2 4" xfId="8099" xr:uid="{00000000-0005-0000-0000-0000A31F0000}"/>
    <cellStyle name="Normal 2 4 14 2 4 2" xfId="8100" xr:uid="{00000000-0005-0000-0000-0000A41F0000}"/>
    <cellStyle name="Normal 2 4 14 2 4 2 2" xfId="8101" xr:uid="{00000000-0005-0000-0000-0000A51F0000}"/>
    <cellStyle name="Normal 2 4 14 2 4 2 2 2" xfId="36327" xr:uid="{00000000-0005-0000-0000-0000E78D0000}"/>
    <cellStyle name="Normal 2 4 14 2 4 2 3" xfId="36328" xr:uid="{00000000-0005-0000-0000-0000E88D0000}"/>
    <cellStyle name="Normal 2 4 14 2 4 3" xfId="8102" xr:uid="{00000000-0005-0000-0000-0000A61F0000}"/>
    <cellStyle name="Normal 2 4 14 2 4 3 2" xfId="36329" xr:uid="{00000000-0005-0000-0000-0000E98D0000}"/>
    <cellStyle name="Normal 2 4 14 2 4 4" xfId="36330" xr:uid="{00000000-0005-0000-0000-0000EA8D0000}"/>
    <cellStyle name="Normal 2 4 14 2 5" xfId="8103" xr:uid="{00000000-0005-0000-0000-0000A71F0000}"/>
    <cellStyle name="Normal 2 4 14 2 5 2" xfId="8104" xr:uid="{00000000-0005-0000-0000-0000A81F0000}"/>
    <cellStyle name="Normal 2 4 14 2 5 2 2" xfId="8105" xr:uid="{00000000-0005-0000-0000-0000A91F0000}"/>
    <cellStyle name="Normal 2 4 14 2 5 2 2 2" xfId="36331" xr:uid="{00000000-0005-0000-0000-0000EB8D0000}"/>
    <cellStyle name="Normal 2 4 14 2 5 2 3" xfId="36332" xr:uid="{00000000-0005-0000-0000-0000EC8D0000}"/>
    <cellStyle name="Normal 2 4 14 2 5 3" xfId="8106" xr:uid="{00000000-0005-0000-0000-0000AA1F0000}"/>
    <cellStyle name="Normal 2 4 14 2 5 3 2" xfId="36333" xr:uid="{00000000-0005-0000-0000-0000ED8D0000}"/>
    <cellStyle name="Normal 2 4 14 2 5 4" xfId="36334" xr:uid="{00000000-0005-0000-0000-0000EE8D0000}"/>
    <cellStyle name="Normal 2 4 14 2 6" xfId="8107" xr:uid="{00000000-0005-0000-0000-0000AB1F0000}"/>
    <cellStyle name="Normal 2 4 14 2 6 2" xfId="8108" xr:uid="{00000000-0005-0000-0000-0000AC1F0000}"/>
    <cellStyle name="Normal 2 4 14 2 6 2 2" xfId="8109" xr:uid="{00000000-0005-0000-0000-0000AD1F0000}"/>
    <cellStyle name="Normal 2 4 14 2 6 2 2 2" xfId="36335" xr:uid="{00000000-0005-0000-0000-0000EF8D0000}"/>
    <cellStyle name="Normal 2 4 14 2 6 2 3" xfId="36336" xr:uid="{00000000-0005-0000-0000-0000F08D0000}"/>
    <cellStyle name="Normal 2 4 14 2 6 3" xfId="8110" xr:uid="{00000000-0005-0000-0000-0000AE1F0000}"/>
    <cellStyle name="Normal 2 4 14 2 6 3 2" xfId="36337" xr:uid="{00000000-0005-0000-0000-0000F18D0000}"/>
    <cellStyle name="Normal 2 4 14 2 6 4" xfId="36338" xr:uid="{00000000-0005-0000-0000-0000F28D0000}"/>
    <cellStyle name="Normal 2 4 14 2 7" xfId="8111" xr:uid="{00000000-0005-0000-0000-0000AF1F0000}"/>
    <cellStyle name="Normal 2 4 14 2 7 2" xfId="8112" xr:uid="{00000000-0005-0000-0000-0000B01F0000}"/>
    <cellStyle name="Normal 2 4 14 2 7 2 2" xfId="8113" xr:uid="{00000000-0005-0000-0000-0000B11F0000}"/>
    <cellStyle name="Normal 2 4 14 2 7 2 2 2" xfId="36339" xr:uid="{00000000-0005-0000-0000-0000F38D0000}"/>
    <cellStyle name="Normal 2 4 14 2 7 2 3" xfId="36340" xr:uid="{00000000-0005-0000-0000-0000F48D0000}"/>
    <cellStyle name="Normal 2 4 14 2 7 3" xfId="8114" xr:uid="{00000000-0005-0000-0000-0000B21F0000}"/>
    <cellStyle name="Normal 2 4 14 2 7 3 2" xfId="36341" xr:uid="{00000000-0005-0000-0000-0000F58D0000}"/>
    <cellStyle name="Normal 2 4 14 2 7 4" xfId="36342" xr:uid="{00000000-0005-0000-0000-0000F68D0000}"/>
    <cellStyle name="Normal 2 4 14 2 8" xfId="8115" xr:uid="{00000000-0005-0000-0000-0000B31F0000}"/>
    <cellStyle name="Normal 2 4 14 2 8 2" xfId="8116" xr:uid="{00000000-0005-0000-0000-0000B41F0000}"/>
    <cellStyle name="Normal 2 4 14 2 8 2 2" xfId="8117" xr:uid="{00000000-0005-0000-0000-0000B51F0000}"/>
    <cellStyle name="Normal 2 4 14 2 8 2 2 2" xfId="36343" xr:uid="{00000000-0005-0000-0000-0000F78D0000}"/>
    <cellStyle name="Normal 2 4 14 2 8 2 3" xfId="36344" xr:uid="{00000000-0005-0000-0000-0000F88D0000}"/>
    <cellStyle name="Normal 2 4 14 2 8 3" xfId="8118" xr:uid="{00000000-0005-0000-0000-0000B61F0000}"/>
    <cellStyle name="Normal 2 4 14 2 8 3 2" xfId="36345" xr:uid="{00000000-0005-0000-0000-0000F98D0000}"/>
    <cellStyle name="Normal 2 4 14 2 8 4" xfId="36346" xr:uid="{00000000-0005-0000-0000-0000FA8D0000}"/>
    <cellStyle name="Normal 2 4 14 2 9" xfId="8119" xr:uid="{00000000-0005-0000-0000-0000B71F0000}"/>
    <cellStyle name="Normal 2 4 14 2 9 2" xfId="8120" xr:uid="{00000000-0005-0000-0000-0000B81F0000}"/>
    <cellStyle name="Normal 2 4 14 2 9 2 2" xfId="8121" xr:uid="{00000000-0005-0000-0000-0000B91F0000}"/>
    <cellStyle name="Normal 2 4 14 2 9 2 2 2" xfId="36347" xr:uid="{00000000-0005-0000-0000-0000FB8D0000}"/>
    <cellStyle name="Normal 2 4 14 2 9 2 3" xfId="36348" xr:uid="{00000000-0005-0000-0000-0000FC8D0000}"/>
    <cellStyle name="Normal 2 4 14 2 9 3" xfId="8122" xr:uid="{00000000-0005-0000-0000-0000BA1F0000}"/>
    <cellStyle name="Normal 2 4 14 2 9 3 2" xfId="36349" xr:uid="{00000000-0005-0000-0000-0000FD8D0000}"/>
    <cellStyle name="Normal 2 4 14 2 9 4" xfId="36350" xr:uid="{00000000-0005-0000-0000-0000FE8D0000}"/>
    <cellStyle name="Normal 2 4 14 20" xfId="8123" xr:uid="{00000000-0005-0000-0000-0000BB1F0000}"/>
    <cellStyle name="Normal 2 4 14 3" xfId="8124" xr:uid="{00000000-0005-0000-0000-0000BC1F0000}"/>
    <cellStyle name="Normal 2 4 14 3 10" xfId="8125" xr:uid="{00000000-0005-0000-0000-0000BD1F0000}"/>
    <cellStyle name="Normal 2 4 14 3 10 2" xfId="8126" xr:uid="{00000000-0005-0000-0000-0000BE1F0000}"/>
    <cellStyle name="Normal 2 4 14 3 10 2 2" xfId="8127" xr:uid="{00000000-0005-0000-0000-0000BF1F0000}"/>
    <cellStyle name="Normal 2 4 14 3 10 2 2 2" xfId="36351" xr:uid="{00000000-0005-0000-0000-0000FF8D0000}"/>
    <cellStyle name="Normal 2 4 14 3 10 2 3" xfId="36352" xr:uid="{00000000-0005-0000-0000-0000008E0000}"/>
    <cellStyle name="Normal 2 4 14 3 10 3" xfId="8128" xr:uid="{00000000-0005-0000-0000-0000C01F0000}"/>
    <cellStyle name="Normal 2 4 14 3 10 3 2" xfId="36353" xr:uid="{00000000-0005-0000-0000-0000018E0000}"/>
    <cellStyle name="Normal 2 4 14 3 10 4" xfId="36354" xr:uid="{00000000-0005-0000-0000-0000028E0000}"/>
    <cellStyle name="Normal 2 4 14 3 11" xfId="8129" xr:uid="{00000000-0005-0000-0000-0000C11F0000}"/>
    <cellStyle name="Normal 2 4 14 3 11 2" xfId="8130" xr:uid="{00000000-0005-0000-0000-0000C21F0000}"/>
    <cellStyle name="Normal 2 4 14 3 11 2 2" xfId="8131" xr:uid="{00000000-0005-0000-0000-0000C31F0000}"/>
    <cellStyle name="Normal 2 4 14 3 11 2 2 2" xfId="36355" xr:uid="{00000000-0005-0000-0000-0000038E0000}"/>
    <cellStyle name="Normal 2 4 14 3 11 2 3" xfId="36356" xr:uid="{00000000-0005-0000-0000-0000048E0000}"/>
    <cellStyle name="Normal 2 4 14 3 11 3" xfId="8132" xr:uid="{00000000-0005-0000-0000-0000C41F0000}"/>
    <cellStyle name="Normal 2 4 14 3 11 3 2" xfId="36357" xr:uid="{00000000-0005-0000-0000-0000058E0000}"/>
    <cellStyle name="Normal 2 4 14 3 11 4" xfId="36358" xr:uid="{00000000-0005-0000-0000-0000068E0000}"/>
    <cellStyle name="Normal 2 4 14 3 12" xfId="8133" xr:uid="{00000000-0005-0000-0000-0000C51F0000}"/>
    <cellStyle name="Normal 2 4 14 3 12 2" xfId="8134" xr:uid="{00000000-0005-0000-0000-0000C61F0000}"/>
    <cellStyle name="Normal 2 4 14 3 12 2 2" xfId="36359" xr:uid="{00000000-0005-0000-0000-0000078E0000}"/>
    <cellStyle name="Normal 2 4 14 3 12 3" xfId="36360" xr:uid="{00000000-0005-0000-0000-0000088E0000}"/>
    <cellStyle name="Normal 2 4 14 3 13" xfId="8135" xr:uid="{00000000-0005-0000-0000-0000C71F0000}"/>
    <cellStyle name="Normal 2 4 14 3 13 2" xfId="36361" xr:uid="{00000000-0005-0000-0000-0000098E0000}"/>
    <cellStyle name="Normal 2 4 14 3 14" xfId="36362" xr:uid="{00000000-0005-0000-0000-00000A8E0000}"/>
    <cellStyle name="Normal 2 4 14 3 2" xfId="8136" xr:uid="{00000000-0005-0000-0000-0000C81F0000}"/>
    <cellStyle name="Normal 2 4 14 3 2 2" xfId="8137" xr:uid="{00000000-0005-0000-0000-0000C91F0000}"/>
    <cellStyle name="Normal 2 4 14 3 2 2 2" xfId="8138" xr:uid="{00000000-0005-0000-0000-0000CA1F0000}"/>
    <cellStyle name="Normal 2 4 14 3 2 2 2 2" xfId="36363" xr:uid="{00000000-0005-0000-0000-00000B8E0000}"/>
    <cellStyle name="Normal 2 4 14 3 2 2 3" xfId="36364" xr:uid="{00000000-0005-0000-0000-00000C8E0000}"/>
    <cellStyle name="Normal 2 4 14 3 2 3" xfId="8139" xr:uid="{00000000-0005-0000-0000-0000CB1F0000}"/>
    <cellStyle name="Normal 2 4 14 3 2 3 2" xfId="36365" xr:uid="{00000000-0005-0000-0000-00000D8E0000}"/>
    <cellStyle name="Normal 2 4 14 3 2 4" xfId="36366" xr:uid="{00000000-0005-0000-0000-00000E8E0000}"/>
    <cellStyle name="Normal 2 4 14 3 3" xfId="8140" xr:uid="{00000000-0005-0000-0000-0000CC1F0000}"/>
    <cellStyle name="Normal 2 4 14 3 3 2" xfId="8141" xr:uid="{00000000-0005-0000-0000-0000CD1F0000}"/>
    <cellStyle name="Normal 2 4 14 3 3 2 2" xfId="8142" xr:uid="{00000000-0005-0000-0000-0000CE1F0000}"/>
    <cellStyle name="Normal 2 4 14 3 3 2 2 2" xfId="36367" xr:uid="{00000000-0005-0000-0000-00000F8E0000}"/>
    <cellStyle name="Normal 2 4 14 3 3 2 3" xfId="36368" xr:uid="{00000000-0005-0000-0000-0000108E0000}"/>
    <cellStyle name="Normal 2 4 14 3 3 3" xfId="8143" xr:uid="{00000000-0005-0000-0000-0000CF1F0000}"/>
    <cellStyle name="Normal 2 4 14 3 3 3 2" xfId="36369" xr:uid="{00000000-0005-0000-0000-0000118E0000}"/>
    <cellStyle name="Normal 2 4 14 3 3 4" xfId="36370" xr:uid="{00000000-0005-0000-0000-0000128E0000}"/>
    <cellStyle name="Normal 2 4 14 3 4" xfId="8144" xr:uid="{00000000-0005-0000-0000-0000D01F0000}"/>
    <cellStyle name="Normal 2 4 14 3 4 2" xfId="8145" xr:uid="{00000000-0005-0000-0000-0000D11F0000}"/>
    <cellStyle name="Normal 2 4 14 3 4 2 2" xfId="8146" xr:uid="{00000000-0005-0000-0000-0000D21F0000}"/>
    <cellStyle name="Normal 2 4 14 3 4 2 2 2" xfId="36371" xr:uid="{00000000-0005-0000-0000-0000138E0000}"/>
    <cellStyle name="Normal 2 4 14 3 4 2 3" xfId="36372" xr:uid="{00000000-0005-0000-0000-0000148E0000}"/>
    <cellStyle name="Normal 2 4 14 3 4 3" xfId="8147" xr:uid="{00000000-0005-0000-0000-0000D31F0000}"/>
    <cellStyle name="Normal 2 4 14 3 4 3 2" xfId="36373" xr:uid="{00000000-0005-0000-0000-0000158E0000}"/>
    <cellStyle name="Normal 2 4 14 3 4 4" xfId="36374" xr:uid="{00000000-0005-0000-0000-0000168E0000}"/>
    <cellStyle name="Normal 2 4 14 3 5" xfId="8148" xr:uid="{00000000-0005-0000-0000-0000D41F0000}"/>
    <cellStyle name="Normal 2 4 14 3 5 2" xfId="8149" xr:uid="{00000000-0005-0000-0000-0000D51F0000}"/>
    <cellStyle name="Normal 2 4 14 3 5 2 2" xfId="8150" xr:uid="{00000000-0005-0000-0000-0000D61F0000}"/>
    <cellStyle name="Normal 2 4 14 3 5 2 2 2" xfId="36375" xr:uid="{00000000-0005-0000-0000-0000178E0000}"/>
    <cellStyle name="Normal 2 4 14 3 5 2 3" xfId="36376" xr:uid="{00000000-0005-0000-0000-0000188E0000}"/>
    <cellStyle name="Normal 2 4 14 3 5 3" xfId="8151" xr:uid="{00000000-0005-0000-0000-0000D71F0000}"/>
    <cellStyle name="Normal 2 4 14 3 5 3 2" xfId="36377" xr:uid="{00000000-0005-0000-0000-0000198E0000}"/>
    <cellStyle name="Normal 2 4 14 3 5 4" xfId="36378" xr:uid="{00000000-0005-0000-0000-00001A8E0000}"/>
    <cellStyle name="Normal 2 4 14 3 6" xfId="8152" xr:uid="{00000000-0005-0000-0000-0000D81F0000}"/>
    <cellStyle name="Normal 2 4 14 3 6 2" xfId="8153" xr:uid="{00000000-0005-0000-0000-0000D91F0000}"/>
    <cellStyle name="Normal 2 4 14 3 6 2 2" xfId="8154" xr:uid="{00000000-0005-0000-0000-0000DA1F0000}"/>
    <cellStyle name="Normal 2 4 14 3 6 2 2 2" xfId="36379" xr:uid="{00000000-0005-0000-0000-00001B8E0000}"/>
    <cellStyle name="Normal 2 4 14 3 6 2 3" xfId="36380" xr:uid="{00000000-0005-0000-0000-00001C8E0000}"/>
    <cellStyle name="Normal 2 4 14 3 6 3" xfId="8155" xr:uid="{00000000-0005-0000-0000-0000DB1F0000}"/>
    <cellStyle name="Normal 2 4 14 3 6 3 2" xfId="36381" xr:uid="{00000000-0005-0000-0000-00001D8E0000}"/>
    <cellStyle name="Normal 2 4 14 3 6 4" xfId="36382" xr:uid="{00000000-0005-0000-0000-00001E8E0000}"/>
    <cellStyle name="Normal 2 4 14 3 7" xfId="8156" xr:uid="{00000000-0005-0000-0000-0000DC1F0000}"/>
    <cellStyle name="Normal 2 4 14 3 7 2" xfId="8157" xr:uid="{00000000-0005-0000-0000-0000DD1F0000}"/>
    <cellStyle name="Normal 2 4 14 3 7 2 2" xfId="8158" xr:uid="{00000000-0005-0000-0000-0000DE1F0000}"/>
    <cellStyle name="Normal 2 4 14 3 7 2 2 2" xfId="36383" xr:uid="{00000000-0005-0000-0000-00001F8E0000}"/>
    <cellStyle name="Normal 2 4 14 3 7 2 3" xfId="36384" xr:uid="{00000000-0005-0000-0000-0000208E0000}"/>
    <cellStyle name="Normal 2 4 14 3 7 3" xfId="8159" xr:uid="{00000000-0005-0000-0000-0000DF1F0000}"/>
    <cellStyle name="Normal 2 4 14 3 7 3 2" xfId="36385" xr:uid="{00000000-0005-0000-0000-0000218E0000}"/>
    <cellStyle name="Normal 2 4 14 3 7 4" xfId="36386" xr:uid="{00000000-0005-0000-0000-0000228E0000}"/>
    <cellStyle name="Normal 2 4 14 3 8" xfId="8160" xr:uid="{00000000-0005-0000-0000-0000E01F0000}"/>
    <cellStyle name="Normal 2 4 14 3 8 2" xfId="8161" xr:uid="{00000000-0005-0000-0000-0000E11F0000}"/>
    <cellStyle name="Normal 2 4 14 3 8 2 2" xfId="8162" xr:uid="{00000000-0005-0000-0000-0000E21F0000}"/>
    <cellStyle name="Normal 2 4 14 3 8 2 2 2" xfId="36387" xr:uid="{00000000-0005-0000-0000-0000238E0000}"/>
    <cellStyle name="Normal 2 4 14 3 8 2 3" xfId="36388" xr:uid="{00000000-0005-0000-0000-0000248E0000}"/>
    <cellStyle name="Normal 2 4 14 3 8 3" xfId="8163" xr:uid="{00000000-0005-0000-0000-0000E31F0000}"/>
    <cellStyle name="Normal 2 4 14 3 8 3 2" xfId="36389" xr:uid="{00000000-0005-0000-0000-0000258E0000}"/>
    <cellStyle name="Normal 2 4 14 3 8 4" xfId="36390" xr:uid="{00000000-0005-0000-0000-0000268E0000}"/>
    <cellStyle name="Normal 2 4 14 3 9" xfId="8164" xr:uid="{00000000-0005-0000-0000-0000E41F0000}"/>
    <cellStyle name="Normal 2 4 14 3 9 2" xfId="8165" xr:uid="{00000000-0005-0000-0000-0000E51F0000}"/>
    <cellStyle name="Normal 2 4 14 3 9 2 2" xfId="8166" xr:uid="{00000000-0005-0000-0000-0000E61F0000}"/>
    <cellStyle name="Normal 2 4 14 3 9 2 2 2" xfId="36391" xr:uid="{00000000-0005-0000-0000-0000278E0000}"/>
    <cellStyle name="Normal 2 4 14 3 9 2 3" xfId="36392" xr:uid="{00000000-0005-0000-0000-0000288E0000}"/>
    <cellStyle name="Normal 2 4 14 3 9 3" xfId="8167" xr:uid="{00000000-0005-0000-0000-0000E71F0000}"/>
    <cellStyle name="Normal 2 4 14 3 9 3 2" xfId="36393" xr:uid="{00000000-0005-0000-0000-0000298E0000}"/>
    <cellStyle name="Normal 2 4 14 3 9 4" xfId="36394" xr:uid="{00000000-0005-0000-0000-00002A8E0000}"/>
    <cellStyle name="Normal 2 4 14 4" xfId="8168" xr:uid="{00000000-0005-0000-0000-0000E81F0000}"/>
    <cellStyle name="Normal 2 4 14 4 10" xfId="8169" xr:uid="{00000000-0005-0000-0000-0000E91F0000}"/>
    <cellStyle name="Normal 2 4 14 4 10 2" xfId="8170" xr:uid="{00000000-0005-0000-0000-0000EA1F0000}"/>
    <cellStyle name="Normal 2 4 14 4 10 2 2" xfId="8171" xr:uid="{00000000-0005-0000-0000-0000EB1F0000}"/>
    <cellStyle name="Normal 2 4 14 4 10 2 2 2" xfId="36395" xr:uid="{00000000-0005-0000-0000-00002B8E0000}"/>
    <cellStyle name="Normal 2 4 14 4 10 2 3" xfId="36396" xr:uid="{00000000-0005-0000-0000-00002C8E0000}"/>
    <cellStyle name="Normal 2 4 14 4 10 3" xfId="8172" xr:uid="{00000000-0005-0000-0000-0000EC1F0000}"/>
    <cellStyle name="Normal 2 4 14 4 10 3 2" xfId="36397" xr:uid="{00000000-0005-0000-0000-00002D8E0000}"/>
    <cellStyle name="Normal 2 4 14 4 10 4" xfId="36398" xr:uid="{00000000-0005-0000-0000-00002E8E0000}"/>
    <cellStyle name="Normal 2 4 14 4 11" xfId="8173" xr:uid="{00000000-0005-0000-0000-0000ED1F0000}"/>
    <cellStyle name="Normal 2 4 14 4 11 2" xfId="8174" xr:uid="{00000000-0005-0000-0000-0000EE1F0000}"/>
    <cellStyle name="Normal 2 4 14 4 11 2 2" xfId="8175" xr:uid="{00000000-0005-0000-0000-0000EF1F0000}"/>
    <cellStyle name="Normal 2 4 14 4 11 2 2 2" xfId="36399" xr:uid="{00000000-0005-0000-0000-00002F8E0000}"/>
    <cellStyle name="Normal 2 4 14 4 11 2 3" xfId="36400" xr:uid="{00000000-0005-0000-0000-0000308E0000}"/>
    <cellStyle name="Normal 2 4 14 4 11 3" xfId="8176" xr:uid="{00000000-0005-0000-0000-0000F01F0000}"/>
    <cellStyle name="Normal 2 4 14 4 11 3 2" xfId="36401" xr:uid="{00000000-0005-0000-0000-0000318E0000}"/>
    <cellStyle name="Normal 2 4 14 4 11 4" xfId="36402" xr:uid="{00000000-0005-0000-0000-0000328E0000}"/>
    <cellStyle name="Normal 2 4 14 4 12" xfId="8177" xr:uid="{00000000-0005-0000-0000-0000F11F0000}"/>
    <cellStyle name="Normal 2 4 14 4 12 2" xfId="8178" xr:uid="{00000000-0005-0000-0000-0000F21F0000}"/>
    <cellStyle name="Normal 2 4 14 4 12 2 2" xfId="36403" xr:uid="{00000000-0005-0000-0000-0000338E0000}"/>
    <cellStyle name="Normal 2 4 14 4 12 3" xfId="36404" xr:uid="{00000000-0005-0000-0000-0000348E0000}"/>
    <cellStyle name="Normal 2 4 14 4 13" xfId="8179" xr:uid="{00000000-0005-0000-0000-0000F31F0000}"/>
    <cellStyle name="Normal 2 4 14 4 13 2" xfId="36405" xr:uid="{00000000-0005-0000-0000-0000358E0000}"/>
    <cellStyle name="Normal 2 4 14 4 14" xfId="36406" xr:uid="{00000000-0005-0000-0000-0000368E0000}"/>
    <cellStyle name="Normal 2 4 14 4 2" xfId="8180" xr:uid="{00000000-0005-0000-0000-0000F41F0000}"/>
    <cellStyle name="Normal 2 4 14 4 2 2" xfId="8181" xr:uid="{00000000-0005-0000-0000-0000F51F0000}"/>
    <cellStyle name="Normal 2 4 14 4 2 2 2" xfId="8182" xr:uid="{00000000-0005-0000-0000-0000F61F0000}"/>
    <cellStyle name="Normal 2 4 14 4 2 2 2 2" xfId="36407" xr:uid="{00000000-0005-0000-0000-0000378E0000}"/>
    <cellStyle name="Normal 2 4 14 4 2 2 3" xfId="36408" xr:uid="{00000000-0005-0000-0000-0000388E0000}"/>
    <cellStyle name="Normal 2 4 14 4 2 3" xfId="8183" xr:uid="{00000000-0005-0000-0000-0000F71F0000}"/>
    <cellStyle name="Normal 2 4 14 4 2 3 2" xfId="36409" xr:uid="{00000000-0005-0000-0000-0000398E0000}"/>
    <cellStyle name="Normal 2 4 14 4 2 4" xfId="36410" xr:uid="{00000000-0005-0000-0000-00003A8E0000}"/>
    <cellStyle name="Normal 2 4 14 4 3" xfId="8184" xr:uid="{00000000-0005-0000-0000-0000F81F0000}"/>
    <cellStyle name="Normal 2 4 14 4 3 2" xfId="8185" xr:uid="{00000000-0005-0000-0000-0000F91F0000}"/>
    <cellStyle name="Normal 2 4 14 4 3 2 2" xfId="8186" xr:uid="{00000000-0005-0000-0000-0000FA1F0000}"/>
    <cellStyle name="Normal 2 4 14 4 3 2 2 2" xfId="36411" xr:uid="{00000000-0005-0000-0000-00003B8E0000}"/>
    <cellStyle name="Normal 2 4 14 4 3 2 3" xfId="36412" xr:uid="{00000000-0005-0000-0000-00003C8E0000}"/>
    <cellStyle name="Normal 2 4 14 4 3 3" xfId="8187" xr:uid="{00000000-0005-0000-0000-0000FB1F0000}"/>
    <cellStyle name="Normal 2 4 14 4 3 3 2" xfId="36413" xr:uid="{00000000-0005-0000-0000-00003D8E0000}"/>
    <cellStyle name="Normal 2 4 14 4 3 4" xfId="36414" xr:uid="{00000000-0005-0000-0000-00003E8E0000}"/>
    <cellStyle name="Normal 2 4 14 4 4" xfId="8188" xr:uid="{00000000-0005-0000-0000-0000FC1F0000}"/>
    <cellStyle name="Normal 2 4 14 4 4 2" xfId="8189" xr:uid="{00000000-0005-0000-0000-0000FD1F0000}"/>
    <cellStyle name="Normal 2 4 14 4 4 2 2" xfId="8190" xr:uid="{00000000-0005-0000-0000-0000FE1F0000}"/>
    <cellStyle name="Normal 2 4 14 4 4 2 2 2" xfId="36415" xr:uid="{00000000-0005-0000-0000-00003F8E0000}"/>
    <cellStyle name="Normal 2 4 14 4 4 2 3" xfId="36416" xr:uid="{00000000-0005-0000-0000-0000408E0000}"/>
    <cellStyle name="Normal 2 4 14 4 4 3" xfId="8191" xr:uid="{00000000-0005-0000-0000-0000FF1F0000}"/>
    <cellStyle name="Normal 2 4 14 4 4 3 2" xfId="36417" xr:uid="{00000000-0005-0000-0000-0000418E0000}"/>
    <cellStyle name="Normal 2 4 14 4 4 4" xfId="36418" xr:uid="{00000000-0005-0000-0000-0000428E0000}"/>
    <cellStyle name="Normal 2 4 14 4 5" xfId="8192" xr:uid="{00000000-0005-0000-0000-000000200000}"/>
    <cellStyle name="Normal 2 4 14 4 5 2" xfId="8193" xr:uid="{00000000-0005-0000-0000-000001200000}"/>
    <cellStyle name="Normal 2 4 14 4 5 2 2" xfId="8194" xr:uid="{00000000-0005-0000-0000-000002200000}"/>
    <cellStyle name="Normal 2 4 14 4 5 2 2 2" xfId="36419" xr:uid="{00000000-0005-0000-0000-0000438E0000}"/>
    <cellStyle name="Normal 2 4 14 4 5 2 3" xfId="36420" xr:uid="{00000000-0005-0000-0000-0000448E0000}"/>
    <cellStyle name="Normal 2 4 14 4 5 3" xfId="8195" xr:uid="{00000000-0005-0000-0000-000003200000}"/>
    <cellStyle name="Normal 2 4 14 4 5 3 2" xfId="36421" xr:uid="{00000000-0005-0000-0000-0000458E0000}"/>
    <cellStyle name="Normal 2 4 14 4 5 4" xfId="36422" xr:uid="{00000000-0005-0000-0000-0000468E0000}"/>
    <cellStyle name="Normal 2 4 14 4 6" xfId="8196" xr:uid="{00000000-0005-0000-0000-000004200000}"/>
    <cellStyle name="Normal 2 4 14 4 6 2" xfId="8197" xr:uid="{00000000-0005-0000-0000-000005200000}"/>
    <cellStyle name="Normal 2 4 14 4 6 2 2" xfId="8198" xr:uid="{00000000-0005-0000-0000-000006200000}"/>
    <cellStyle name="Normal 2 4 14 4 6 2 2 2" xfId="36423" xr:uid="{00000000-0005-0000-0000-0000478E0000}"/>
    <cellStyle name="Normal 2 4 14 4 6 2 3" xfId="36424" xr:uid="{00000000-0005-0000-0000-0000488E0000}"/>
    <cellStyle name="Normal 2 4 14 4 6 3" xfId="8199" xr:uid="{00000000-0005-0000-0000-000007200000}"/>
    <cellStyle name="Normal 2 4 14 4 6 3 2" xfId="36425" xr:uid="{00000000-0005-0000-0000-0000498E0000}"/>
    <cellStyle name="Normal 2 4 14 4 6 4" xfId="36426" xr:uid="{00000000-0005-0000-0000-00004A8E0000}"/>
    <cellStyle name="Normal 2 4 14 4 7" xfId="8200" xr:uid="{00000000-0005-0000-0000-000008200000}"/>
    <cellStyle name="Normal 2 4 14 4 7 2" xfId="8201" xr:uid="{00000000-0005-0000-0000-000009200000}"/>
    <cellStyle name="Normal 2 4 14 4 7 2 2" xfId="8202" xr:uid="{00000000-0005-0000-0000-00000A200000}"/>
    <cellStyle name="Normal 2 4 14 4 7 2 2 2" xfId="36427" xr:uid="{00000000-0005-0000-0000-00004B8E0000}"/>
    <cellStyle name="Normal 2 4 14 4 7 2 3" xfId="36428" xr:uid="{00000000-0005-0000-0000-00004C8E0000}"/>
    <cellStyle name="Normal 2 4 14 4 7 3" xfId="8203" xr:uid="{00000000-0005-0000-0000-00000B200000}"/>
    <cellStyle name="Normal 2 4 14 4 7 3 2" xfId="36429" xr:uid="{00000000-0005-0000-0000-00004D8E0000}"/>
    <cellStyle name="Normal 2 4 14 4 7 4" xfId="36430" xr:uid="{00000000-0005-0000-0000-00004E8E0000}"/>
    <cellStyle name="Normal 2 4 14 4 8" xfId="8204" xr:uid="{00000000-0005-0000-0000-00000C200000}"/>
    <cellStyle name="Normal 2 4 14 4 8 2" xfId="8205" xr:uid="{00000000-0005-0000-0000-00000D200000}"/>
    <cellStyle name="Normal 2 4 14 4 8 2 2" xfId="8206" xr:uid="{00000000-0005-0000-0000-00000E200000}"/>
    <cellStyle name="Normal 2 4 14 4 8 2 2 2" xfId="36431" xr:uid="{00000000-0005-0000-0000-00004F8E0000}"/>
    <cellStyle name="Normal 2 4 14 4 8 2 3" xfId="36432" xr:uid="{00000000-0005-0000-0000-0000508E0000}"/>
    <cellStyle name="Normal 2 4 14 4 8 3" xfId="8207" xr:uid="{00000000-0005-0000-0000-00000F200000}"/>
    <cellStyle name="Normal 2 4 14 4 8 3 2" xfId="36433" xr:uid="{00000000-0005-0000-0000-0000518E0000}"/>
    <cellStyle name="Normal 2 4 14 4 8 4" xfId="36434" xr:uid="{00000000-0005-0000-0000-0000528E0000}"/>
    <cellStyle name="Normal 2 4 14 4 9" xfId="8208" xr:uid="{00000000-0005-0000-0000-000010200000}"/>
    <cellStyle name="Normal 2 4 14 4 9 2" xfId="8209" xr:uid="{00000000-0005-0000-0000-000011200000}"/>
    <cellStyle name="Normal 2 4 14 4 9 2 2" xfId="8210" xr:uid="{00000000-0005-0000-0000-000012200000}"/>
    <cellStyle name="Normal 2 4 14 4 9 2 2 2" xfId="36435" xr:uid="{00000000-0005-0000-0000-0000538E0000}"/>
    <cellStyle name="Normal 2 4 14 4 9 2 3" xfId="36436" xr:uid="{00000000-0005-0000-0000-0000548E0000}"/>
    <cellStyle name="Normal 2 4 14 4 9 3" xfId="8211" xr:uid="{00000000-0005-0000-0000-000013200000}"/>
    <cellStyle name="Normal 2 4 14 4 9 3 2" xfId="36437" xr:uid="{00000000-0005-0000-0000-0000558E0000}"/>
    <cellStyle name="Normal 2 4 14 4 9 4" xfId="36438" xr:uid="{00000000-0005-0000-0000-0000568E0000}"/>
    <cellStyle name="Normal 2 4 14 5" xfId="8212" xr:uid="{00000000-0005-0000-0000-000014200000}"/>
    <cellStyle name="Normal 2 4 14 5 10" xfId="8213" xr:uid="{00000000-0005-0000-0000-000015200000}"/>
    <cellStyle name="Normal 2 4 14 5 10 2" xfId="8214" xr:uid="{00000000-0005-0000-0000-000016200000}"/>
    <cellStyle name="Normal 2 4 14 5 10 2 2" xfId="8215" xr:uid="{00000000-0005-0000-0000-000017200000}"/>
    <cellStyle name="Normal 2 4 14 5 10 2 2 2" xfId="36439" xr:uid="{00000000-0005-0000-0000-0000578E0000}"/>
    <cellStyle name="Normal 2 4 14 5 10 2 3" xfId="36440" xr:uid="{00000000-0005-0000-0000-0000588E0000}"/>
    <cellStyle name="Normal 2 4 14 5 10 3" xfId="8216" xr:uid="{00000000-0005-0000-0000-000018200000}"/>
    <cellStyle name="Normal 2 4 14 5 10 3 2" xfId="36441" xr:uid="{00000000-0005-0000-0000-0000598E0000}"/>
    <cellStyle name="Normal 2 4 14 5 10 4" xfId="36442" xr:uid="{00000000-0005-0000-0000-00005A8E0000}"/>
    <cellStyle name="Normal 2 4 14 5 11" xfId="8217" xr:uid="{00000000-0005-0000-0000-000019200000}"/>
    <cellStyle name="Normal 2 4 14 5 11 2" xfId="8218" xr:uid="{00000000-0005-0000-0000-00001A200000}"/>
    <cellStyle name="Normal 2 4 14 5 11 2 2" xfId="8219" xr:uid="{00000000-0005-0000-0000-00001B200000}"/>
    <cellStyle name="Normal 2 4 14 5 11 2 2 2" xfId="36443" xr:uid="{00000000-0005-0000-0000-00005B8E0000}"/>
    <cellStyle name="Normal 2 4 14 5 11 2 3" xfId="36444" xr:uid="{00000000-0005-0000-0000-00005C8E0000}"/>
    <cellStyle name="Normal 2 4 14 5 11 3" xfId="8220" xr:uid="{00000000-0005-0000-0000-00001C200000}"/>
    <cellStyle name="Normal 2 4 14 5 11 3 2" xfId="36445" xr:uid="{00000000-0005-0000-0000-00005D8E0000}"/>
    <cellStyle name="Normal 2 4 14 5 11 4" xfId="36446" xr:uid="{00000000-0005-0000-0000-00005E8E0000}"/>
    <cellStyle name="Normal 2 4 14 5 12" xfId="8221" xr:uid="{00000000-0005-0000-0000-00001D200000}"/>
    <cellStyle name="Normal 2 4 14 5 12 2" xfId="8222" xr:uid="{00000000-0005-0000-0000-00001E200000}"/>
    <cellStyle name="Normal 2 4 14 5 12 2 2" xfId="36447" xr:uid="{00000000-0005-0000-0000-00005F8E0000}"/>
    <cellStyle name="Normal 2 4 14 5 12 3" xfId="36448" xr:uid="{00000000-0005-0000-0000-0000608E0000}"/>
    <cellStyle name="Normal 2 4 14 5 13" xfId="8223" xr:uid="{00000000-0005-0000-0000-00001F200000}"/>
    <cellStyle name="Normal 2 4 14 5 13 2" xfId="36449" xr:uid="{00000000-0005-0000-0000-0000618E0000}"/>
    <cellStyle name="Normal 2 4 14 5 14" xfId="36450" xr:uid="{00000000-0005-0000-0000-0000628E0000}"/>
    <cellStyle name="Normal 2 4 14 5 2" xfId="8224" xr:uid="{00000000-0005-0000-0000-000020200000}"/>
    <cellStyle name="Normal 2 4 14 5 2 2" xfId="8225" xr:uid="{00000000-0005-0000-0000-000021200000}"/>
    <cellStyle name="Normal 2 4 14 5 2 2 2" xfId="8226" xr:uid="{00000000-0005-0000-0000-000022200000}"/>
    <cellStyle name="Normal 2 4 14 5 2 2 2 2" xfId="36451" xr:uid="{00000000-0005-0000-0000-0000638E0000}"/>
    <cellStyle name="Normal 2 4 14 5 2 2 3" xfId="36452" xr:uid="{00000000-0005-0000-0000-0000648E0000}"/>
    <cellStyle name="Normal 2 4 14 5 2 3" xfId="8227" xr:uid="{00000000-0005-0000-0000-000023200000}"/>
    <cellStyle name="Normal 2 4 14 5 2 3 2" xfId="36453" xr:uid="{00000000-0005-0000-0000-0000658E0000}"/>
    <cellStyle name="Normal 2 4 14 5 2 4" xfId="36454" xr:uid="{00000000-0005-0000-0000-0000668E0000}"/>
    <cellStyle name="Normal 2 4 14 5 3" xfId="8228" xr:uid="{00000000-0005-0000-0000-000024200000}"/>
    <cellStyle name="Normal 2 4 14 5 3 2" xfId="8229" xr:uid="{00000000-0005-0000-0000-000025200000}"/>
    <cellStyle name="Normal 2 4 14 5 3 2 2" xfId="8230" xr:uid="{00000000-0005-0000-0000-000026200000}"/>
    <cellStyle name="Normal 2 4 14 5 3 2 2 2" xfId="36455" xr:uid="{00000000-0005-0000-0000-0000678E0000}"/>
    <cellStyle name="Normal 2 4 14 5 3 2 3" xfId="36456" xr:uid="{00000000-0005-0000-0000-0000688E0000}"/>
    <cellStyle name="Normal 2 4 14 5 3 3" xfId="8231" xr:uid="{00000000-0005-0000-0000-000027200000}"/>
    <cellStyle name="Normal 2 4 14 5 3 3 2" xfId="36457" xr:uid="{00000000-0005-0000-0000-0000698E0000}"/>
    <cellStyle name="Normal 2 4 14 5 3 4" xfId="36458" xr:uid="{00000000-0005-0000-0000-00006A8E0000}"/>
    <cellStyle name="Normal 2 4 14 5 4" xfId="8232" xr:uid="{00000000-0005-0000-0000-000028200000}"/>
    <cellStyle name="Normal 2 4 14 5 4 2" xfId="8233" xr:uid="{00000000-0005-0000-0000-000029200000}"/>
    <cellStyle name="Normal 2 4 14 5 4 2 2" xfId="8234" xr:uid="{00000000-0005-0000-0000-00002A200000}"/>
    <cellStyle name="Normal 2 4 14 5 4 2 2 2" xfId="36459" xr:uid="{00000000-0005-0000-0000-00006B8E0000}"/>
    <cellStyle name="Normal 2 4 14 5 4 2 3" xfId="36460" xr:uid="{00000000-0005-0000-0000-00006C8E0000}"/>
    <cellStyle name="Normal 2 4 14 5 4 3" xfId="8235" xr:uid="{00000000-0005-0000-0000-00002B200000}"/>
    <cellStyle name="Normal 2 4 14 5 4 3 2" xfId="36461" xr:uid="{00000000-0005-0000-0000-00006D8E0000}"/>
    <cellStyle name="Normal 2 4 14 5 4 4" xfId="36462" xr:uid="{00000000-0005-0000-0000-00006E8E0000}"/>
    <cellStyle name="Normal 2 4 14 5 5" xfId="8236" xr:uid="{00000000-0005-0000-0000-00002C200000}"/>
    <cellStyle name="Normal 2 4 14 5 5 2" xfId="8237" xr:uid="{00000000-0005-0000-0000-00002D200000}"/>
    <cellStyle name="Normal 2 4 14 5 5 2 2" xfId="8238" xr:uid="{00000000-0005-0000-0000-00002E200000}"/>
    <cellStyle name="Normal 2 4 14 5 5 2 2 2" xfId="36463" xr:uid="{00000000-0005-0000-0000-00006F8E0000}"/>
    <cellStyle name="Normal 2 4 14 5 5 2 3" xfId="36464" xr:uid="{00000000-0005-0000-0000-0000708E0000}"/>
    <cellStyle name="Normal 2 4 14 5 5 3" xfId="8239" xr:uid="{00000000-0005-0000-0000-00002F200000}"/>
    <cellStyle name="Normal 2 4 14 5 5 3 2" xfId="36465" xr:uid="{00000000-0005-0000-0000-0000718E0000}"/>
    <cellStyle name="Normal 2 4 14 5 5 4" xfId="36466" xr:uid="{00000000-0005-0000-0000-0000728E0000}"/>
    <cellStyle name="Normal 2 4 14 5 6" xfId="8240" xr:uid="{00000000-0005-0000-0000-000030200000}"/>
    <cellStyle name="Normal 2 4 14 5 6 2" xfId="8241" xr:uid="{00000000-0005-0000-0000-000031200000}"/>
    <cellStyle name="Normal 2 4 14 5 6 2 2" xfId="8242" xr:uid="{00000000-0005-0000-0000-000032200000}"/>
    <cellStyle name="Normal 2 4 14 5 6 2 2 2" xfId="36467" xr:uid="{00000000-0005-0000-0000-0000738E0000}"/>
    <cellStyle name="Normal 2 4 14 5 6 2 3" xfId="36468" xr:uid="{00000000-0005-0000-0000-0000748E0000}"/>
    <cellStyle name="Normal 2 4 14 5 6 3" xfId="8243" xr:uid="{00000000-0005-0000-0000-000033200000}"/>
    <cellStyle name="Normal 2 4 14 5 6 3 2" xfId="36469" xr:uid="{00000000-0005-0000-0000-0000758E0000}"/>
    <cellStyle name="Normal 2 4 14 5 6 4" xfId="36470" xr:uid="{00000000-0005-0000-0000-0000768E0000}"/>
    <cellStyle name="Normal 2 4 14 5 7" xfId="8244" xr:uid="{00000000-0005-0000-0000-000034200000}"/>
    <cellStyle name="Normal 2 4 14 5 7 2" xfId="8245" xr:uid="{00000000-0005-0000-0000-000035200000}"/>
    <cellStyle name="Normal 2 4 14 5 7 2 2" xfId="8246" xr:uid="{00000000-0005-0000-0000-000036200000}"/>
    <cellStyle name="Normal 2 4 14 5 7 2 2 2" xfId="36471" xr:uid="{00000000-0005-0000-0000-0000778E0000}"/>
    <cellStyle name="Normal 2 4 14 5 7 2 3" xfId="36472" xr:uid="{00000000-0005-0000-0000-0000788E0000}"/>
    <cellStyle name="Normal 2 4 14 5 7 3" xfId="8247" xr:uid="{00000000-0005-0000-0000-000037200000}"/>
    <cellStyle name="Normal 2 4 14 5 7 3 2" xfId="36473" xr:uid="{00000000-0005-0000-0000-0000798E0000}"/>
    <cellStyle name="Normal 2 4 14 5 7 4" xfId="36474" xr:uid="{00000000-0005-0000-0000-00007A8E0000}"/>
    <cellStyle name="Normal 2 4 14 5 8" xfId="8248" xr:uid="{00000000-0005-0000-0000-000038200000}"/>
    <cellStyle name="Normal 2 4 14 5 8 2" xfId="8249" xr:uid="{00000000-0005-0000-0000-000039200000}"/>
    <cellStyle name="Normal 2 4 14 5 8 2 2" xfId="8250" xr:uid="{00000000-0005-0000-0000-00003A200000}"/>
    <cellStyle name="Normal 2 4 14 5 8 2 2 2" xfId="36475" xr:uid="{00000000-0005-0000-0000-00007B8E0000}"/>
    <cellStyle name="Normal 2 4 14 5 8 2 3" xfId="36476" xr:uid="{00000000-0005-0000-0000-00007C8E0000}"/>
    <cellStyle name="Normal 2 4 14 5 8 3" xfId="8251" xr:uid="{00000000-0005-0000-0000-00003B200000}"/>
    <cellStyle name="Normal 2 4 14 5 8 3 2" xfId="36477" xr:uid="{00000000-0005-0000-0000-00007D8E0000}"/>
    <cellStyle name="Normal 2 4 14 5 8 4" xfId="36478" xr:uid="{00000000-0005-0000-0000-00007E8E0000}"/>
    <cellStyle name="Normal 2 4 14 5 9" xfId="8252" xr:uid="{00000000-0005-0000-0000-00003C200000}"/>
    <cellStyle name="Normal 2 4 14 5 9 2" xfId="8253" xr:uid="{00000000-0005-0000-0000-00003D200000}"/>
    <cellStyle name="Normal 2 4 14 5 9 2 2" xfId="8254" xr:uid="{00000000-0005-0000-0000-00003E200000}"/>
    <cellStyle name="Normal 2 4 14 5 9 2 2 2" xfId="36479" xr:uid="{00000000-0005-0000-0000-00007F8E0000}"/>
    <cellStyle name="Normal 2 4 14 5 9 2 3" xfId="36480" xr:uid="{00000000-0005-0000-0000-0000808E0000}"/>
    <cellStyle name="Normal 2 4 14 5 9 3" xfId="8255" xr:uid="{00000000-0005-0000-0000-00003F200000}"/>
    <cellStyle name="Normal 2 4 14 5 9 3 2" xfId="36481" xr:uid="{00000000-0005-0000-0000-0000818E0000}"/>
    <cellStyle name="Normal 2 4 14 5 9 4" xfId="36482" xr:uid="{00000000-0005-0000-0000-0000828E0000}"/>
    <cellStyle name="Normal 2 4 14 6" xfId="8256" xr:uid="{00000000-0005-0000-0000-000040200000}"/>
    <cellStyle name="Normal 2 4 14 6 10" xfId="8257" xr:uid="{00000000-0005-0000-0000-000041200000}"/>
    <cellStyle name="Normal 2 4 14 6 10 2" xfId="8258" xr:uid="{00000000-0005-0000-0000-000042200000}"/>
    <cellStyle name="Normal 2 4 14 6 10 2 2" xfId="8259" xr:uid="{00000000-0005-0000-0000-000043200000}"/>
    <cellStyle name="Normal 2 4 14 6 10 2 2 2" xfId="36483" xr:uid="{00000000-0005-0000-0000-0000838E0000}"/>
    <cellStyle name="Normal 2 4 14 6 10 2 3" xfId="36484" xr:uid="{00000000-0005-0000-0000-0000848E0000}"/>
    <cellStyle name="Normal 2 4 14 6 10 3" xfId="8260" xr:uid="{00000000-0005-0000-0000-000044200000}"/>
    <cellStyle name="Normal 2 4 14 6 10 3 2" xfId="36485" xr:uid="{00000000-0005-0000-0000-0000858E0000}"/>
    <cellStyle name="Normal 2 4 14 6 10 4" xfId="36486" xr:uid="{00000000-0005-0000-0000-0000868E0000}"/>
    <cellStyle name="Normal 2 4 14 6 11" xfId="8261" xr:uid="{00000000-0005-0000-0000-000045200000}"/>
    <cellStyle name="Normal 2 4 14 6 11 2" xfId="8262" xr:uid="{00000000-0005-0000-0000-000046200000}"/>
    <cellStyle name="Normal 2 4 14 6 11 2 2" xfId="8263" xr:uid="{00000000-0005-0000-0000-000047200000}"/>
    <cellStyle name="Normal 2 4 14 6 11 2 2 2" xfId="36487" xr:uid="{00000000-0005-0000-0000-0000878E0000}"/>
    <cellStyle name="Normal 2 4 14 6 11 2 3" xfId="36488" xr:uid="{00000000-0005-0000-0000-0000888E0000}"/>
    <cellStyle name="Normal 2 4 14 6 11 3" xfId="8264" xr:uid="{00000000-0005-0000-0000-000048200000}"/>
    <cellStyle name="Normal 2 4 14 6 11 3 2" xfId="36489" xr:uid="{00000000-0005-0000-0000-0000898E0000}"/>
    <cellStyle name="Normal 2 4 14 6 11 4" xfId="36490" xr:uid="{00000000-0005-0000-0000-00008A8E0000}"/>
    <cellStyle name="Normal 2 4 14 6 12" xfId="8265" xr:uid="{00000000-0005-0000-0000-000049200000}"/>
    <cellStyle name="Normal 2 4 14 6 12 2" xfId="8266" xr:uid="{00000000-0005-0000-0000-00004A200000}"/>
    <cellStyle name="Normal 2 4 14 6 12 2 2" xfId="36491" xr:uid="{00000000-0005-0000-0000-00008B8E0000}"/>
    <cellStyle name="Normal 2 4 14 6 12 3" xfId="36492" xr:uid="{00000000-0005-0000-0000-00008C8E0000}"/>
    <cellStyle name="Normal 2 4 14 6 13" xfId="8267" xr:uid="{00000000-0005-0000-0000-00004B200000}"/>
    <cellStyle name="Normal 2 4 14 6 13 2" xfId="36493" xr:uid="{00000000-0005-0000-0000-00008D8E0000}"/>
    <cellStyle name="Normal 2 4 14 6 14" xfId="36494" xr:uid="{00000000-0005-0000-0000-00008E8E0000}"/>
    <cellStyle name="Normal 2 4 14 6 2" xfId="8268" xr:uid="{00000000-0005-0000-0000-00004C200000}"/>
    <cellStyle name="Normal 2 4 14 6 2 2" xfId="8269" xr:uid="{00000000-0005-0000-0000-00004D200000}"/>
    <cellStyle name="Normal 2 4 14 6 2 2 2" xfId="8270" xr:uid="{00000000-0005-0000-0000-00004E200000}"/>
    <cellStyle name="Normal 2 4 14 6 2 2 2 2" xfId="36495" xr:uid="{00000000-0005-0000-0000-00008F8E0000}"/>
    <cellStyle name="Normal 2 4 14 6 2 2 3" xfId="36496" xr:uid="{00000000-0005-0000-0000-0000908E0000}"/>
    <cellStyle name="Normal 2 4 14 6 2 3" xfId="8271" xr:uid="{00000000-0005-0000-0000-00004F200000}"/>
    <cellStyle name="Normal 2 4 14 6 2 3 2" xfId="36497" xr:uid="{00000000-0005-0000-0000-0000918E0000}"/>
    <cellStyle name="Normal 2 4 14 6 2 4" xfId="36498" xr:uid="{00000000-0005-0000-0000-0000928E0000}"/>
    <cellStyle name="Normal 2 4 14 6 3" xfId="8272" xr:uid="{00000000-0005-0000-0000-000050200000}"/>
    <cellStyle name="Normal 2 4 14 6 3 2" xfId="8273" xr:uid="{00000000-0005-0000-0000-000051200000}"/>
    <cellStyle name="Normal 2 4 14 6 3 2 2" xfId="8274" xr:uid="{00000000-0005-0000-0000-000052200000}"/>
    <cellStyle name="Normal 2 4 14 6 3 2 2 2" xfId="36499" xr:uid="{00000000-0005-0000-0000-0000938E0000}"/>
    <cellStyle name="Normal 2 4 14 6 3 2 3" xfId="36500" xr:uid="{00000000-0005-0000-0000-0000948E0000}"/>
    <cellStyle name="Normal 2 4 14 6 3 3" xfId="8275" xr:uid="{00000000-0005-0000-0000-000053200000}"/>
    <cellStyle name="Normal 2 4 14 6 3 3 2" xfId="36501" xr:uid="{00000000-0005-0000-0000-0000958E0000}"/>
    <cellStyle name="Normal 2 4 14 6 3 4" xfId="36502" xr:uid="{00000000-0005-0000-0000-0000968E0000}"/>
    <cellStyle name="Normal 2 4 14 6 4" xfId="8276" xr:uid="{00000000-0005-0000-0000-000054200000}"/>
    <cellStyle name="Normal 2 4 14 6 4 2" xfId="8277" xr:uid="{00000000-0005-0000-0000-000055200000}"/>
    <cellStyle name="Normal 2 4 14 6 4 2 2" xfId="8278" xr:uid="{00000000-0005-0000-0000-000056200000}"/>
    <cellStyle name="Normal 2 4 14 6 4 2 2 2" xfId="36503" xr:uid="{00000000-0005-0000-0000-0000978E0000}"/>
    <cellStyle name="Normal 2 4 14 6 4 2 3" xfId="36504" xr:uid="{00000000-0005-0000-0000-0000988E0000}"/>
    <cellStyle name="Normal 2 4 14 6 4 3" xfId="8279" xr:uid="{00000000-0005-0000-0000-000057200000}"/>
    <cellStyle name="Normal 2 4 14 6 4 3 2" xfId="36505" xr:uid="{00000000-0005-0000-0000-0000998E0000}"/>
    <cellStyle name="Normal 2 4 14 6 4 4" xfId="36506" xr:uid="{00000000-0005-0000-0000-00009A8E0000}"/>
    <cellStyle name="Normal 2 4 14 6 5" xfId="8280" xr:uid="{00000000-0005-0000-0000-000058200000}"/>
    <cellStyle name="Normal 2 4 14 6 5 2" xfId="8281" xr:uid="{00000000-0005-0000-0000-000059200000}"/>
    <cellStyle name="Normal 2 4 14 6 5 2 2" xfId="8282" xr:uid="{00000000-0005-0000-0000-00005A200000}"/>
    <cellStyle name="Normal 2 4 14 6 5 2 2 2" xfId="36507" xr:uid="{00000000-0005-0000-0000-00009B8E0000}"/>
    <cellStyle name="Normal 2 4 14 6 5 2 3" xfId="36508" xr:uid="{00000000-0005-0000-0000-00009C8E0000}"/>
    <cellStyle name="Normal 2 4 14 6 5 3" xfId="8283" xr:uid="{00000000-0005-0000-0000-00005B200000}"/>
    <cellStyle name="Normal 2 4 14 6 5 3 2" xfId="36509" xr:uid="{00000000-0005-0000-0000-00009D8E0000}"/>
    <cellStyle name="Normal 2 4 14 6 5 4" xfId="36510" xr:uid="{00000000-0005-0000-0000-00009E8E0000}"/>
    <cellStyle name="Normal 2 4 14 6 6" xfId="8284" xr:uid="{00000000-0005-0000-0000-00005C200000}"/>
    <cellStyle name="Normal 2 4 14 6 6 2" xfId="8285" xr:uid="{00000000-0005-0000-0000-00005D200000}"/>
    <cellStyle name="Normal 2 4 14 6 6 2 2" xfId="8286" xr:uid="{00000000-0005-0000-0000-00005E200000}"/>
    <cellStyle name="Normal 2 4 14 6 6 2 2 2" xfId="36511" xr:uid="{00000000-0005-0000-0000-00009F8E0000}"/>
    <cellStyle name="Normal 2 4 14 6 6 2 3" xfId="36512" xr:uid="{00000000-0005-0000-0000-0000A08E0000}"/>
    <cellStyle name="Normal 2 4 14 6 6 3" xfId="8287" xr:uid="{00000000-0005-0000-0000-00005F200000}"/>
    <cellStyle name="Normal 2 4 14 6 6 3 2" xfId="36513" xr:uid="{00000000-0005-0000-0000-0000A18E0000}"/>
    <cellStyle name="Normal 2 4 14 6 6 4" xfId="36514" xr:uid="{00000000-0005-0000-0000-0000A28E0000}"/>
    <cellStyle name="Normal 2 4 14 6 7" xfId="8288" xr:uid="{00000000-0005-0000-0000-000060200000}"/>
    <cellStyle name="Normal 2 4 14 6 7 2" xfId="8289" xr:uid="{00000000-0005-0000-0000-000061200000}"/>
    <cellStyle name="Normal 2 4 14 6 7 2 2" xfId="8290" xr:uid="{00000000-0005-0000-0000-000062200000}"/>
    <cellStyle name="Normal 2 4 14 6 7 2 2 2" xfId="36515" xr:uid="{00000000-0005-0000-0000-0000A38E0000}"/>
    <cellStyle name="Normal 2 4 14 6 7 2 3" xfId="36516" xr:uid="{00000000-0005-0000-0000-0000A48E0000}"/>
    <cellStyle name="Normal 2 4 14 6 7 3" xfId="8291" xr:uid="{00000000-0005-0000-0000-000063200000}"/>
    <cellStyle name="Normal 2 4 14 6 7 3 2" xfId="36517" xr:uid="{00000000-0005-0000-0000-0000A58E0000}"/>
    <cellStyle name="Normal 2 4 14 6 7 4" xfId="36518" xr:uid="{00000000-0005-0000-0000-0000A68E0000}"/>
    <cellStyle name="Normal 2 4 14 6 8" xfId="8292" xr:uid="{00000000-0005-0000-0000-000064200000}"/>
    <cellStyle name="Normal 2 4 14 6 8 2" xfId="8293" xr:uid="{00000000-0005-0000-0000-000065200000}"/>
    <cellStyle name="Normal 2 4 14 6 8 2 2" xfId="8294" xr:uid="{00000000-0005-0000-0000-000066200000}"/>
    <cellStyle name="Normal 2 4 14 6 8 2 2 2" xfId="36519" xr:uid="{00000000-0005-0000-0000-0000A78E0000}"/>
    <cellStyle name="Normal 2 4 14 6 8 2 3" xfId="36520" xr:uid="{00000000-0005-0000-0000-0000A88E0000}"/>
    <cellStyle name="Normal 2 4 14 6 8 3" xfId="8295" xr:uid="{00000000-0005-0000-0000-000067200000}"/>
    <cellStyle name="Normal 2 4 14 6 8 3 2" xfId="36521" xr:uid="{00000000-0005-0000-0000-0000A98E0000}"/>
    <cellStyle name="Normal 2 4 14 6 8 4" xfId="36522" xr:uid="{00000000-0005-0000-0000-0000AA8E0000}"/>
    <cellStyle name="Normal 2 4 14 6 9" xfId="8296" xr:uid="{00000000-0005-0000-0000-000068200000}"/>
    <cellStyle name="Normal 2 4 14 6 9 2" xfId="8297" xr:uid="{00000000-0005-0000-0000-000069200000}"/>
    <cellStyle name="Normal 2 4 14 6 9 2 2" xfId="8298" xr:uid="{00000000-0005-0000-0000-00006A200000}"/>
    <cellStyle name="Normal 2 4 14 6 9 2 2 2" xfId="36523" xr:uid="{00000000-0005-0000-0000-0000AB8E0000}"/>
    <cellStyle name="Normal 2 4 14 6 9 2 3" xfId="36524" xr:uid="{00000000-0005-0000-0000-0000AC8E0000}"/>
    <cellStyle name="Normal 2 4 14 6 9 3" xfId="8299" xr:uid="{00000000-0005-0000-0000-00006B200000}"/>
    <cellStyle name="Normal 2 4 14 6 9 3 2" xfId="36525" xr:uid="{00000000-0005-0000-0000-0000AD8E0000}"/>
    <cellStyle name="Normal 2 4 14 6 9 4" xfId="36526" xr:uid="{00000000-0005-0000-0000-0000AE8E0000}"/>
    <cellStyle name="Normal 2 4 14 7" xfId="8300" xr:uid="{00000000-0005-0000-0000-00006C200000}"/>
    <cellStyle name="Normal 2 4 14 7 10" xfId="8301" xr:uid="{00000000-0005-0000-0000-00006D200000}"/>
    <cellStyle name="Normal 2 4 14 7 10 2" xfId="8302" xr:uid="{00000000-0005-0000-0000-00006E200000}"/>
    <cellStyle name="Normal 2 4 14 7 10 2 2" xfId="8303" xr:uid="{00000000-0005-0000-0000-00006F200000}"/>
    <cellStyle name="Normal 2 4 14 7 10 2 2 2" xfId="36527" xr:uid="{00000000-0005-0000-0000-0000AF8E0000}"/>
    <cellStyle name="Normal 2 4 14 7 10 2 3" xfId="36528" xr:uid="{00000000-0005-0000-0000-0000B08E0000}"/>
    <cellStyle name="Normal 2 4 14 7 10 3" xfId="8304" xr:uid="{00000000-0005-0000-0000-000070200000}"/>
    <cellStyle name="Normal 2 4 14 7 10 3 2" xfId="36529" xr:uid="{00000000-0005-0000-0000-0000B18E0000}"/>
    <cellStyle name="Normal 2 4 14 7 10 4" xfId="36530" xr:uid="{00000000-0005-0000-0000-0000B28E0000}"/>
    <cellStyle name="Normal 2 4 14 7 11" xfId="8305" xr:uid="{00000000-0005-0000-0000-000071200000}"/>
    <cellStyle name="Normal 2 4 14 7 11 2" xfId="8306" xr:uid="{00000000-0005-0000-0000-000072200000}"/>
    <cellStyle name="Normal 2 4 14 7 11 2 2" xfId="8307" xr:uid="{00000000-0005-0000-0000-000073200000}"/>
    <cellStyle name="Normal 2 4 14 7 11 2 2 2" xfId="36531" xr:uid="{00000000-0005-0000-0000-0000B38E0000}"/>
    <cellStyle name="Normal 2 4 14 7 11 2 3" xfId="36532" xr:uid="{00000000-0005-0000-0000-0000B48E0000}"/>
    <cellStyle name="Normal 2 4 14 7 11 3" xfId="8308" xr:uid="{00000000-0005-0000-0000-000074200000}"/>
    <cellStyle name="Normal 2 4 14 7 11 3 2" xfId="36533" xr:uid="{00000000-0005-0000-0000-0000B58E0000}"/>
    <cellStyle name="Normal 2 4 14 7 11 4" xfId="36534" xr:uid="{00000000-0005-0000-0000-0000B68E0000}"/>
    <cellStyle name="Normal 2 4 14 7 12" xfId="8309" xr:uid="{00000000-0005-0000-0000-000075200000}"/>
    <cellStyle name="Normal 2 4 14 7 12 2" xfId="8310" xr:uid="{00000000-0005-0000-0000-000076200000}"/>
    <cellStyle name="Normal 2 4 14 7 12 2 2" xfId="36535" xr:uid="{00000000-0005-0000-0000-0000B78E0000}"/>
    <cellStyle name="Normal 2 4 14 7 12 3" xfId="36536" xr:uid="{00000000-0005-0000-0000-0000B88E0000}"/>
    <cellStyle name="Normal 2 4 14 7 13" xfId="8311" xr:uid="{00000000-0005-0000-0000-000077200000}"/>
    <cellStyle name="Normal 2 4 14 7 13 2" xfId="36537" xr:uid="{00000000-0005-0000-0000-0000B98E0000}"/>
    <cellStyle name="Normal 2 4 14 7 14" xfId="36538" xr:uid="{00000000-0005-0000-0000-0000BA8E0000}"/>
    <cellStyle name="Normal 2 4 14 7 2" xfId="8312" xr:uid="{00000000-0005-0000-0000-000078200000}"/>
    <cellStyle name="Normal 2 4 14 7 2 2" xfId="8313" xr:uid="{00000000-0005-0000-0000-000079200000}"/>
    <cellStyle name="Normal 2 4 14 7 2 2 2" xfId="8314" xr:uid="{00000000-0005-0000-0000-00007A200000}"/>
    <cellStyle name="Normal 2 4 14 7 2 2 2 2" xfId="36539" xr:uid="{00000000-0005-0000-0000-0000BB8E0000}"/>
    <cellStyle name="Normal 2 4 14 7 2 2 3" xfId="36540" xr:uid="{00000000-0005-0000-0000-0000BC8E0000}"/>
    <cellStyle name="Normal 2 4 14 7 2 3" xfId="8315" xr:uid="{00000000-0005-0000-0000-00007B200000}"/>
    <cellStyle name="Normal 2 4 14 7 2 3 2" xfId="36541" xr:uid="{00000000-0005-0000-0000-0000BD8E0000}"/>
    <cellStyle name="Normal 2 4 14 7 2 4" xfId="36542" xr:uid="{00000000-0005-0000-0000-0000BE8E0000}"/>
    <cellStyle name="Normal 2 4 14 7 3" xfId="8316" xr:uid="{00000000-0005-0000-0000-00007C200000}"/>
    <cellStyle name="Normal 2 4 14 7 3 2" xfId="8317" xr:uid="{00000000-0005-0000-0000-00007D200000}"/>
    <cellStyle name="Normal 2 4 14 7 3 2 2" xfId="8318" xr:uid="{00000000-0005-0000-0000-00007E200000}"/>
    <cellStyle name="Normal 2 4 14 7 3 2 2 2" xfId="36543" xr:uid="{00000000-0005-0000-0000-0000BF8E0000}"/>
    <cellStyle name="Normal 2 4 14 7 3 2 3" xfId="36544" xr:uid="{00000000-0005-0000-0000-0000C08E0000}"/>
    <cellStyle name="Normal 2 4 14 7 3 3" xfId="8319" xr:uid="{00000000-0005-0000-0000-00007F200000}"/>
    <cellStyle name="Normal 2 4 14 7 3 3 2" xfId="36545" xr:uid="{00000000-0005-0000-0000-0000C18E0000}"/>
    <cellStyle name="Normal 2 4 14 7 3 4" xfId="36546" xr:uid="{00000000-0005-0000-0000-0000C28E0000}"/>
    <cellStyle name="Normal 2 4 14 7 4" xfId="8320" xr:uid="{00000000-0005-0000-0000-000080200000}"/>
    <cellStyle name="Normal 2 4 14 7 4 2" xfId="8321" xr:uid="{00000000-0005-0000-0000-000081200000}"/>
    <cellStyle name="Normal 2 4 14 7 4 2 2" xfId="8322" xr:uid="{00000000-0005-0000-0000-000082200000}"/>
    <cellStyle name="Normal 2 4 14 7 4 2 2 2" xfId="36547" xr:uid="{00000000-0005-0000-0000-0000C38E0000}"/>
    <cellStyle name="Normal 2 4 14 7 4 2 3" xfId="36548" xr:uid="{00000000-0005-0000-0000-0000C48E0000}"/>
    <cellStyle name="Normal 2 4 14 7 4 3" xfId="8323" xr:uid="{00000000-0005-0000-0000-000083200000}"/>
    <cellStyle name="Normal 2 4 14 7 4 3 2" xfId="36549" xr:uid="{00000000-0005-0000-0000-0000C58E0000}"/>
    <cellStyle name="Normal 2 4 14 7 4 4" xfId="36550" xr:uid="{00000000-0005-0000-0000-0000C68E0000}"/>
    <cellStyle name="Normal 2 4 14 7 5" xfId="8324" xr:uid="{00000000-0005-0000-0000-000084200000}"/>
    <cellStyle name="Normal 2 4 14 7 5 2" xfId="8325" xr:uid="{00000000-0005-0000-0000-000085200000}"/>
    <cellStyle name="Normal 2 4 14 7 5 2 2" xfId="8326" xr:uid="{00000000-0005-0000-0000-000086200000}"/>
    <cellStyle name="Normal 2 4 14 7 5 2 2 2" xfId="36551" xr:uid="{00000000-0005-0000-0000-0000C78E0000}"/>
    <cellStyle name="Normal 2 4 14 7 5 2 3" xfId="36552" xr:uid="{00000000-0005-0000-0000-0000C88E0000}"/>
    <cellStyle name="Normal 2 4 14 7 5 3" xfId="8327" xr:uid="{00000000-0005-0000-0000-000087200000}"/>
    <cellStyle name="Normal 2 4 14 7 5 3 2" xfId="36553" xr:uid="{00000000-0005-0000-0000-0000C98E0000}"/>
    <cellStyle name="Normal 2 4 14 7 5 4" xfId="36554" xr:uid="{00000000-0005-0000-0000-0000CA8E0000}"/>
    <cellStyle name="Normal 2 4 14 7 6" xfId="8328" xr:uid="{00000000-0005-0000-0000-000088200000}"/>
    <cellStyle name="Normal 2 4 14 7 6 2" xfId="8329" xr:uid="{00000000-0005-0000-0000-000089200000}"/>
    <cellStyle name="Normal 2 4 14 7 6 2 2" xfId="8330" xr:uid="{00000000-0005-0000-0000-00008A200000}"/>
    <cellStyle name="Normal 2 4 14 7 6 2 2 2" xfId="36555" xr:uid="{00000000-0005-0000-0000-0000CB8E0000}"/>
    <cellStyle name="Normal 2 4 14 7 6 2 3" xfId="36556" xr:uid="{00000000-0005-0000-0000-0000CC8E0000}"/>
    <cellStyle name="Normal 2 4 14 7 6 3" xfId="8331" xr:uid="{00000000-0005-0000-0000-00008B200000}"/>
    <cellStyle name="Normal 2 4 14 7 6 3 2" xfId="36557" xr:uid="{00000000-0005-0000-0000-0000CD8E0000}"/>
    <cellStyle name="Normal 2 4 14 7 6 4" xfId="36558" xr:uid="{00000000-0005-0000-0000-0000CE8E0000}"/>
    <cellStyle name="Normal 2 4 14 7 7" xfId="8332" xr:uid="{00000000-0005-0000-0000-00008C200000}"/>
    <cellStyle name="Normal 2 4 14 7 7 2" xfId="8333" xr:uid="{00000000-0005-0000-0000-00008D200000}"/>
    <cellStyle name="Normal 2 4 14 7 7 2 2" xfId="8334" xr:uid="{00000000-0005-0000-0000-00008E200000}"/>
    <cellStyle name="Normal 2 4 14 7 7 2 2 2" xfId="36559" xr:uid="{00000000-0005-0000-0000-0000CF8E0000}"/>
    <cellStyle name="Normal 2 4 14 7 7 2 3" xfId="36560" xr:uid="{00000000-0005-0000-0000-0000D08E0000}"/>
    <cellStyle name="Normal 2 4 14 7 7 3" xfId="8335" xr:uid="{00000000-0005-0000-0000-00008F200000}"/>
    <cellStyle name="Normal 2 4 14 7 7 3 2" xfId="36561" xr:uid="{00000000-0005-0000-0000-0000D18E0000}"/>
    <cellStyle name="Normal 2 4 14 7 7 4" xfId="36562" xr:uid="{00000000-0005-0000-0000-0000D28E0000}"/>
    <cellStyle name="Normal 2 4 14 7 8" xfId="8336" xr:uid="{00000000-0005-0000-0000-000090200000}"/>
    <cellStyle name="Normal 2 4 14 7 8 2" xfId="8337" xr:uid="{00000000-0005-0000-0000-000091200000}"/>
    <cellStyle name="Normal 2 4 14 7 8 2 2" xfId="8338" xr:uid="{00000000-0005-0000-0000-000092200000}"/>
    <cellStyle name="Normal 2 4 14 7 8 2 2 2" xfId="36563" xr:uid="{00000000-0005-0000-0000-0000D38E0000}"/>
    <cellStyle name="Normal 2 4 14 7 8 2 3" xfId="36564" xr:uid="{00000000-0005-0000-0000-0000D48E0000}"/>
    <cellStyle name="Normal 2 4 14 7 8 3" xfId="8339" xr:uid="{00000000-0005-0000-0000-000093200000}"/>
    <cellStyle name="Normal 2 4 14 7 8 3 2" xfId="36565" xr:uid="{00000000-0005-0000-0000-0000D58E0000}"/>
    <cellStyle name="Normal 2 4 14 7 8 4" xfId="36566" xr:uid="{00000000-0005-0000-0000-0000D68E0000}"/>
    <cellStyle name="Normal 2 4 14 7 9" xfId="8340" xr:uid="{00000000-0005-0000-0000-000094200000}"/>
    <cellStyle name="Normal 2 4 14 7 9 2" xfId="8341" xr:uid="{00000000-0005-0000-0000-000095200000}"/>
    <cellStyle name="Normal 2 4 14 7 9 2 2" xfId="8342" xr:uid="{00000000-0005-0000-0000-000096200000}"/>
    <cellStyle name="Normal 2 4 14 7 9 2 2 2" xfId="36567" xr:uid="{00000000-0005-0000-0000-0000D78E0000}"/>
    <cellStyle name="Normal 2 4 14 7 9 2 3" xfId="36568" xr:uid="{00000000-0005-0000-0000-0000D88E0000}"/>
    <cellStyle name="Normal 2 4 14 7 9 3" xfId="8343" xr:uid="{00000000-0005-0000-0000-000097200000}"/>
    <cellStyle name="Normal 2 4 14 7 9 3 2" xfId="36569" xr:uid="{00000000-0005-0000-0000-0000D98E0000}"/>
    <cellStyle name="Normal 2 4 14 7 9 4" xfId="36570" xr:uid="{00000000-0005-0000-0000-0000DA8E0000}"/>
    <cellStyle name="Normal 2 4 14 8" xfId="8344" xr:uid="{00000000-0005-0000-0000-000098200000}"/>
    <cellStyle name="Normal 2 4 14 8 10" xfId="8345" xr:uid="{00000000-0005-0000-0000-000099200000}"/>
    <cellStyle name="Normal 2 4 14 8 10 2" xfId="8346" xr:uid="{00000000-0005-0000-0000-00009A200000}"/>
    <cellStyle name="Normal 2 4 14 8 10 2 2" xfId="8347" xr:uid="{00000000-0005-0000-0000-00009B200000}"/>
    <cellStyle name="Normal 2 4 14 8 10 2 2 2" xfId="36571" xr:uid="{00000000-0005-0000-0000-0000DB8E0000}"/>
    <cellStyle name="Normal 2 4 14 8 10 2 3" xfId="36572" xr:uid="{00000000-0005-0000-0000-0000DC8E0000}"/>
    <cellStyle name="Normal 2 4 14 8 10 3" xfId="8348" xr:uid="{00000000-0005-0000-0000-00009C200000}"/>
    <cellStyle name="Normal 2 4 14 8 10 3 2" xfId="36573" xr:uid="{00000000-0005-0000-0000-0000DD8E0000}"/>
    <cellStyle name="Normal 2 4 14 8 10 4" xfId="36574" xr:uid="{00000000-0005-0000-0000-0000DE8E0000}"/>
    <cellStyle name="Normal 2 4 14 8 11" xfId="8349" xr:uid="{00000000-0005-0000-0000-00009D200000}"/>
    <cellStyle name="Normal 2 4 14 8 11 2" xfId="8350" xr:uid="{00000000-0005-0000-0000-00009E200000}"/>
    <cellStyle name="Normal 2 4 14 8 11 2 2" xfId="8351" xr:uid="{00000000-0005-0000-0000-00009F200000}"/>
    <cellStyle name="Normal 2 4 14 8 11 2 2 2" xfId="36575" xr:uid="{00000000-0005-0000-0000-0000DF8E0000}"/>
    <cellStyle name="Normal 2 4 14 8 11 2 3" xfId="36576" xr:uid="{00000000-0005-0000-0000-0000E08E0000}"/>
    <cellStyle name="Normal 2 4 14 8 11 3" xfId="8352" xr:uid="{00000000-0005-0000-0000-0000A0200000}"/>
    <cellStyle name="Normal 2 4 14 8 11 3 2" xfId="36577" xr:uid="{00000000-0005-0000-0000-0000E18E0000}"/>
    <cellStyle name="Normal 2 4 14 8 11 4" xfId="36578" xr:uid="{00000000-0005-0000-0000-0000E28E0000}"/>
    <cellStyle name="Normal 2 4 14 8 12" xfId="8353" xr:uid="{00000000-0005-0000-0000-0000A1200000}"/>
    <cellStyle name="Normal 2 4 14 8 12 2" xfId="8354" xr:uid="{00000000-0005-0000-0000-0000A2200000}"/>
    <cellStyle name="Normal 2 4 14 8 12 2 2" xfId="36579" xr:uid="{00000000-0005-0000-0000-0000E38E0000}"/>
    <cellStyle name="Normal 2 4 14 8 12 3" xfId="36580" xr:uid="{00000000-0005-0000-0000-0000E48E0000}"/>
    <cellStyle name="Normal 2 4 14 8 13" xfId="8355" xr:uid="{00000000-0005-0000-0000-0000A3200000}"/>
    <cellStyle name="Normal 2 4 14 8 13 2" xfId="36581" xr:uid="{00000000-0005-0000-0000-0000E58E0000}"/>
    <cellStyle name="Normal 2 4 14 8 14" xfId="36582" xr:uid="{00000000-0005-0000-0000-0000E68E0000}"/>
    <cellStyle name="Normal 2 4 14 8 2" xfId="8356" xr:uid="{00000000-0005-0000-0000-0000A4200000}"/>
    <cellStyle name="Normal 2 4 14 8 2 2" xfId="8357" xr:uid="{00000000-0005-0000-0000-0000A5200000}"/>
    <cellStyle name="Normal 2 4 14 8 2 2 2" xfId="8358" xr:uid="{00000000-0005-0000-0000-0000A6200000}"/>
    <cellStyle name="Normal 2 4 14 8 2 2 2 2" xfId="36583" xr:uid="{00000000-0005-0000-0000-0000E78E0000}"/>
    <cellStyle name="Normal 2 4 14 8 2 2 3" xfId="36584" xr:uid="{00000000-0005-0000-0000-0000E88E0000}"/>
    <cellStyle name="Normal 2 4 14 8 2 3" xfId="8359" xr:uid="{00000000-0005-0000-0000-0000A7200000}"/>
    <cellStyle name="Normal 2 4 14 8 2 3 2" xfId="36585" xr:uid="{00000000-0005-0000-0000-0000E98E0000}"/>
    <cellStyle name="Normal 2 4 14 8 2 4" xfId="36586" xr:uid="{00000000-0005-0000-0000-0000EA8E0000}"/>
    <cellStyle name="Normal 2 4 14 8 3" xfId="8360" xr:uid="{00000000-0005-0000-0000-0000A8200000}"/>
    <cellStyle name="Normal 2 4 14 8 3 2" xfId="8361" xr:uid="{00000000-0005-0000-0000-0000A9200000}"/>
    <cellStyle name="Normal 2 4 14 8 3 2 2" xfId="8362" xr:uid="{00000000-0005-0000-0000-0000AA200000}"/>
    <cellStyle name="Normal 2 4 14 8 3 2 2 2" xfId="36587" xr:uid="{00000000-0005-0000-0000-0000EB8E0000}"/>
    <cellStyle name="Normal 2 4 14 8 3 2 3" xfId="36588" xr:uid="{00000000-0005-0000-0000-0000EC8E0000}"/>
    <cellStyle name="Normal 2 4 14 8 3 3" xfId="8363" xr:uid="{00000000-0005-0000-0000-0000AB200000}"/>
    <cellStyle name="Normal 2 4 14 8 3 3 2" xfId="36589" xr:uid="{00000000-0005-0000-0000-0000ED8E0000}"/>
    <cellStyle name="Normal 2 4 14 8 3 4" xfId="36590" xr:uid="{00000000-0005-0000-0000-0000EE8E0000}"/>
    <cellStyle name="Normal 2 4 14 8 4" xfId="8364" xr:uid="{00000000-0005-0000-0000-0000AC200000}"/>
    <cellStyle name="Normal 2 4 14 8 4 2" xfId="8365" xr:uid="{00000000-0005-0000-0000-0000AD200000}"/>
    <cellStyle name="Normal 2 4 14 8 4 2 2" xfId="8366" xr:uid="{00000000-0005-0000-0000-0000AE200000}"/>
    <cellStyle name="Normal 2 4 14 8 4 2 2 2" xfId="36591" xr:uid="{00000000-0005-0000-0000-0000EF8E0000}"/>
    <cellStyle name="Normal 2 4 14 8 4 2 3" xfId="36592" xr:uid="{00000000-0005-0000-0000-0000F08E0000}"/>
    <cellStyle name="Normal 2 4 14 8 4 3" xfId="8367" xr:uid="{00000000-0005-0000-0000-0000AF200000}"/>
    <cellStyle name="Normal 2 4 14 8 4 3 2" xfId="36593" xr:uid="{00000000-0005-0000-0000-0000F18E0000}"/>
    <cellStyle name="Normal 2 4 14 8 4 4" xfId="36594" xr:uid="{00000000-0005-0000-0000-0000F28E0000}"/>
    <cellStyle name="Normal 2 4 14 8 5" xfId="8368" xr:uid="{00000000-0005-0000-0000-0000B0200000}"/>
    <cellStyle name="Normal 2 4 14 8 5 2" xfId="8369" xr:uid="{00000000-0005-0000-0000-0000B1200000}"/>
    <cellStyle name="Normal 2 4 14 8 5 2 2" xfId="8370" xr:uid="{00000000-0005-0000-0000-0000B2200000}"/>
    <cellStyle name="Normal 2 4 14 8 5 2 2 2" xfId="36595" xr:uid="{00000000-0005-0000-0000-0000F38E0000}"/>
    <cellStyle name="Normal 2 4 14 8 5 2 3" xfId="36596" xr:uid="{00000000-0005-0000-0000-0000F48E0000}"/>
    <cellStyle name="Normal 2 4 14 8 5 3" xfId="8371" xr:uid="{00000000-0005-0000-0000-0000B3200000}"/>
    <cellStyle name="Normal 2 4 14 8 5 3 2" xfId="36597" xr:uid="{00000000-0005-0000-0000-0000F58E0000}"/>
    <cellStyle name="Normal 2 4 14 8 5 4" xfId="36598" xr:uid="{00000000-0005-0000-0000-0000F68E0000}"/>
    <cellStyle name="Normal 2 4 14 8 6" xfId="8372" xr:uid="{00000000-0005-0000-0000-0000B4200000}"/>
    <cellStyle name="Normal 2 4 14 8 6 2" xfId="8373" xr:uid="{00000000-0005-0000-0000-0000B5200000}"/>
    <cellStyle name="Normal 2 4 14 8 6 2 2" xfId="8374" xr:uid="{00000000-0005-0000-0000-0000B6200000}"/>
    <cellStyle name="Normal 2 4 14 8 6 2 2 2" xfId="36599" xr:uid="{00000000-0005-0000-0000-0000F78E0000}"/>
    <cellStyle name="Normal 2 4 14 8 6 2 3" xfId="36600" xr:uid="{00000000-0005-0000-0000-0000F88E0000}"/>
    <cellStyle name="Normal 2 4 14 8 6 3" xfId="8375" xr:uid="{00000000-0005-0000-0000-0000B7200000}"/>
    <cellStyle name="Normal 2 4 14 8 6 3 2" xfId="36601" xr:uid="{00000000-0005-0000-0000-0000F98E0000}"/>
    <cellStyle name="Normal 2 4 14 8 6 4" xfId="36602" xr:uid="{00000000-0005-0000-0000-0000FA8E0000}"/>
    <cellStyle name="Normal 2 4 14 8 7" xfId="8376" xr:uid="{00000000-0005-0000-0000-0000B8200000}"/>
    <cellStyle name="Normal 2 4 14 8 7 2" xfId="8377" xr:uid="{00000000-0005-0000-0000-0000B9200000}"/>
    <cellStyle name="Normal 2 4 14 8 7 2 2" xfId="8378" xr:uid="{00000000-0005-0000-0000-0000BA200000}"/>
    <cellStyle name="Normal 2 4 14 8 7 2 2 2" xfId="36603" xr:uid="{00000000-0005-0000-0000-0000FB8E0000}"/>
    <cellStyle name="Normal 2 4 14 8 7 2 3" xfId="36604" xr:uid="{00000000-0005-0000-0000-0000FC8E0000}"/>
    <cellStyle name="Normal 2 4 14 8 7 3" xfId="8379" xr:uid="{00000000-0005-0000-0000-0000BB200000}"/>
    <cellStyle name="Normal 2 4 14 8 7 3 2" xfId="36605" xr:uid="{00000000-0005-0000-0000-0000FD8E0000}"/>
    <cellStyle name="Normal 2 4 14 8 7 4" xfId="36606" xr:uid="{00000000-0005-0000-0000-0000FE8E0000}"/>
    <cellStyle name="Normal 2 4 14 8 8" xfId="8380" xr:uid="{00000000-0005-0000-0000-0000BC200000}"/>
    <cellStyle name="Normal 2 4 14 8 8 2" xfId="8381" xr:uid="{00000000-0005-0000-0000-0000BD200000}"/>
    <cellStyle name="Normal 2 4 14 8 8 2 2" xfId="8382" xr:uid="{00000000-0005-0000-0000-0000BE200000}"/>
    <cellStyle name="Normal 2 4 14 8 8 2 2 2" xfId="36607" xr:uid="{00000000-0005-0000-0000-0000FF8E0000}"/>
    <cellStyle name="Normal 2 4 14 8 8 2 3" xfId="36608" xr:uid="{00000000-0005-0000-0000-0000008F0000}"/>
    <cellStyle name="Normal 2 4 14 8 8 3" xfId="8383" xr:uid="{00000000-0005-0000-0000-0000BF200000}"/>
    <cellStyle name="Normal 2 4 14 8 8 3 2" xfId="36609" xr:uid="{00000000-0005-0000-0000-0000018F0000}"/>
    <cellStyle name="Normal 2 4 14 8 8 4" xfId="36610" xr:uid="{00000000-0005-0000-0000-0000028F0000}"/>
    <cellStyle name="Normal 2 4 14 8 9" xfId="8384" xr:uid="{00000000-0005-0000-0000-0000C0200000}"/>
    <cellStyle name="Normal 2 4 14 8 9 2" xfId="8385" xr:uid="{00000000-0005-0000-0000-0000C1200000}"/>
    <cellStyle name="Normal 2 4 14 8 9 2 2" xfId="8386" xr:uid="{00000000-0005-0000-0000-0000C2200000}"/>
    <cellStyle name="Normal 2 4 14 8 9 2 2 2" xfId="36611" xr:uid="{00000000-0005-0000-0000-0000038F0000}"/>
    <cellStyle name="Normal 2 4 14 8 9 2 3" xfId="36612" xr:uid="{00000000-0005-0000-0000-0000048F0000}"/>
    <cellStyle name="Normal 2 4 14 8 9 3" xfId="8387" xr:uid="{00000000-0005-0000-0000-0000C3200000}"/>
    <cellStyle name="Normal 2 4 14 8 9 3 2" xfId="36613" xr:uid="{00000000-0005-0000-0000-0000058F0000}"/>
    <cellStyle name="Normal 2 4 14 8 9 4" xfId="36614" xr:uid="{00000000-0005-0000-0000-0000068F0000}"/>
    <cellStyle name="Normal 2 4 14 9" xfId="8388" xr:uid="{00000000-0005-0000-0000-0000C4200000}"/>
    <cellStyle name="Normal 2 4 14 9 2" xfId="8389" xr:uid="{00000000-0005-0000-0000-0000C5200000}"/>
    <cellStyle name="Normal 2 4 14 9 2 2" xfId="8390" xr:uid="{00000000-0005-0000-0000-0000C6200000}"/>
    <cellStyle name="Normal 2 4 14 9 2 2 2" xfId="36615" xr:uid="{00000000-0005-0000-0000-0000078F0000}"/>
    <cellStyle name="Normal 2 4 14 9 2 3" xfId="36616" xr:uid="{00000000-0005-0000-0000-0000088F0000}"/>
    <cellStyle name="Normal 2 4 14 9 3" xfId="8391" xr:uid="{00000000-0005-0000-0000-0000C7200000}"/>
    <cellStyle name="Normal 2 4 14 9 3 2" xfId="36617" xr:uid="{00000000-0005-0000-0000-0000098F0000}"/>
    <cellStyle name="Normal 2 4 14 9 4" xfId="36618" xr:uid="{00000000-0005-0000-0000-00000A8F0000}"/>
    <cellStyle name="Normal 2 4 15" xfId="8392" xr:uid="{00000000-0005-0000-0000-0000C8200000}"/>
    <cellStyle name="Normal 2 4 15 10" xfId="8393" xr:uid="{00000000-0005-0000-0000-0000C9200000}"/>
    <cellStyle name="Normal 2 4 15 10 2" xfId="8394" xr:uid="{00000000-0005-0000-0000-0000CA200000}"/>
    <cellStyle name="Normal 2 4 15 10 2 2" xfId="8395" xr:uid="{00000000-0005-0000-0000-0000CB200000}"/>
    <cellStyle name="Normal 2 4 15 10 2 2 2" xfId="36619" xr:uid="{00000000-0005-0000-0000-00000B8F0000}"/>
    <cellStyle name="Normal 2 4 15 10 2 3" xfId="36620" xr:uid="{00000000-0005-0000-0000-00000C8F0000}"/>
    <cellStyle name="Normal 2 4 15 10 3" xfId="8396" xr:uid="{00000000-0005-0000-0000-0000CC200000}"/>
    <cellStyle name="Normal 2 4 15 10 3 2" xfId="36621" xr:uid="{00000000-0005-0000-0000-00000D8F0000}"/>
    <cellStyle name="Normal 2 4 15 10 4" xfId="36622" xr:uid="{00000000-0005-0000-0000-00000E8F0000}"/>
    <cellStyle name="Normal 2 4 15 11" xfId="8397" xr:uid="{00000000-0005-0000-0000-0000CD200000}"/>
    <cellStyle name="Normal 2 4 15 11 2" xfId="8398" xr:uid="{00000000-0005-0000-0000-0000CE200000}"/>
    <cellStyle name="Normal 2 4 15 11 2 2" xfId="8399" xr:uid="{00000000-0005-0000-0000-0000CF200000}"/>
    <cellStyle name="Normal 2 4 15 11 2 2 2" xfId="36623" xr:uid="{00000000-0005-0000-0000-00000F8F0000}"/>
    <cellStyle name="Normal 2 4 15 11 2 3" xfId="36624" xr:uid="{00000000-0005-0000-0000-0000108F0000}"/>
    <cellStyle name="Normal 2 4 15 11 3" xfId="8400" xr:uid="{00000000-0005-0000-0000-0000D0200000}"/>
    <cellStyle name="Normal 2 4 15 11 3 2" xfId="36625" xr:uid="{00000000-0005-0000-0000-0000118F0000}"/>
    <cellStyle name="Normal 2 4 15 11 4" xfId="36626" xr:uid="{00000000-0005-0000-0000-0000128F0000}"/>
    <cellStyle name="Normal 2 4 15 12" xfId="8401" xr:uid="{00000000-0005-0000-0000-0000D1200000}"/>
    <cellStyle name="Normal 2 4 15 12 2" xfId="8402" xr:uid="{00000000-0005-0000-0000-0000D2200000}"/>
    <cellStyle name="Normal 2 4 15 12 2 2" xfId="8403" xr:uid="{00000000-0005-0000-0000-0000D3200000}"/>
    <cellStyle name="Normal 2 4 15 12 2 2 2" xfId="36627" xr:uid="{00000000-0005-0000-0000-0000138F0000}"/>
    <cellStyle name="Normal 2 4 15 12 2 3" xfId="36628" xr:uid="{00000000-0005-0000-0000-0000148F0000}"/>
    <cellStyle name="Normal 2 4 15 12 3" xfId="8404" xr:uid="{00000000-0005-0000-0000-0000D4200000}"/>
    <cellStyle name="Normal 2 4 15 12 3 2" xfId="36629" xr:uid="{00000000-0005-0000-0000-0000158F0000}"/>
    <cellStyle name="Normal 2 4 15 12 4" xfId="36630" xr:uid="{00000000-0005-0000-0000-0000168F0000}"/>
    <cellStyle name="Normal 2 4 15 13" xfId="8405" xr:uid="{00000000-0005-0000-0000-0000D5200000}"/>
    <cellStyle name="Normal 2 4 15 13 2" xfId="8406" xr:uid="{00000000-0005-0000-0000-0000D6200000}"/>
    <cellStyle name="Normal 2 4 15 13 2 2" xfId="8407" xr:uid="{00000000-0005-0000-0000-0000D7200000}"/>
    <cellStyle name="Normal 2 4 15 13 2 2 2" xfId="36631" xr:uid="{00000000-0005-0000-0000-0000178F0000}"/>
    <cellStyle name="Normal 2 4 15 13 2 3" xfId="36632" xr:uid="{00000000-0005-0000-0000-0000188F0000}"/>
    <cellStyle name="Normal 2 4 15 13 3" xfId="8408" xr:uid="{00000000-0005-0000-0000-0000D8200000}"/>
    <cellStyle name="Normal 2 4 15 13 3 2" xfId="36633" xr:uid="{00000000-0005-0000-0000-0000198F0000}"/>
    <cellStyle name="Normal 2 4 15 13 4" xfId="36634" xr:uid="{00000000-0005-0000-0000-00001A8F0000}"/>
    <cellStyle name="Normal 2 4 15 14" xfId="8409" xr:uid="{00000000-0005-0000-0000-0000D9200000}"/>
    <cellStyle name="Normal 2 4 15 14 2" xfId="8410" xr:uid="{00000000-0005-0000-0000-0000DA200000}"/>
    <cellStyle name="Normal 2 4 15 14 2 2" xfId="8411" xr:uid="{00000000-0005-0000-0000-0000DB200000}"/>
    <cellStyle name="Normal 2 4 15 14 2 2 2" xfId="36635" xr:uid="{00000000-0005-0000-0000-00001B8F0000}"/>
    <cellStyle name="Normal 2 4 15 14 2 3" xfId="36636" xr:uid="{00000000-0005-0000-0000-00001C8F0000}"/>
    <cellStyle name="Normal 2 4 15 14 3" xfId="8412" xr:uid="{00000000-0005-0000-0000-0000DC200000}"/>
    <cellStyle name="Normal 2 4 15 14 3 2" xfId="36637" xr:uid="{00000000-0005-0000-0000-00001D8F0000}"/>
    <cellStyle name="Normal 2 4 15 14 4" xfId="36638" xr:uid="{00000000-0005-0000-0000-00001E8F0000}"/>
    <cellStyle name="Normal 2 4 15 15" xfId="8413" xr:uid="{00000000-0005-0000-0000-0000DD200000}"/>
    <cellStyle name="Normal 2 4 15 15 2" xfId="8414" xr:uid="{00000000-0005-0000-0000-0000DE200000}"/>
    <cellStyle name="Normal 2 4 15 15 2 2" xfId="8415" xr:uid="{00000000-0005-0000-0000-0000DF200000}"/>
    <cellStyle name="Normal 2 4 15 15 2 2 2" xfId="36639" xr:uid="{00000000-0005-0000-0000-00001F8F0000}"/>
    <cellStyle name="Normal 2 4 15 15 2 3" xfId="36640" xr:uid="{00000000-0005-0000-0000-0000208F0000}"/>
    <cellStyle name="Normal 2 4 15 15 3" xfId="8416" xr:uid="{00000000-0005-0000-0000-0000E0200000}"/>
    <cellStyle name="Normal 2 4 15 15 3 2" xfId="36641" xr:uid="{00000000-0005-0000-0000-0000218F0000}"/>
    <cellStyle name="Normal 2 4 15 15 4" xfId="36642" xr:uid="{00000000-0005-0000-0000-0000228F0000}"/>
    <cellStyle name="Normal 2 4 15 16" xfId="8417" xr:uid="{00000000-0005-0000-0000-0000E1200000}"/>
    <cellStyle name="Normal 2 4 15 16 2" xfId="8418" xr:uid="{00000000-0005-0000-0000-0000E2200000}"/>
    <cellStyle name="Normal 2 4 15 16 2 2" xfId="8419" xr:uid="{00000000-0005-0000-0000-0000E3200000}"/>
    <cellStyle name="Normal 2 4 15 16 2 2 2" xfId="36643" xr:uid="{00000000-0005-0000-0000-0000238F0000}"/>
    <cellStyle name="Normal 2 4 15 16 2 3" xfId="36644" xr:uid="{00000000-0005-0000-0000-0000248F0000}"/>
    <cellStyle name="Normal 2 4 15 16 3" xfId="8420" xr:uid="{00000000-0005-0000-0000-0000E4200000}"/>
    <cellStyle name="Normal 2 4 15 16 3 2" xfId="36645" xr:uid="{00000000-0005-0000-0000-0000258F0000}"/>
    <cellStyle name="Normal 2 4 15 16 4" xfId="36646" xr:uid="{00000000-0005-0000-0000-0000268F0000}"/>
    <cellStyle name="Normal 2 4 15 17" xfId="8421" xr:uid="{00000000-0005-0000-0000-0000E5200000}"/>
    <cellStyle name="Normal 2 4 15 17 2" xfId="8422" xr:uid="{00000000-0005-0000-0000-0000E6200000}"/>
    <cellStyle name="Normal 2 4 15 17 2 2" xfId="8423" xr:uid="{00000000-0005-0000-0000-0000E7200000}"/>
    <cellStyle name="Normal 2 4 15 17 2 2 2" xfId="36647" xr:uid="{00000000-0005-0000-0000-0000278F0000}"/>
    <cellStyle name="Normal 2 4 15 17 2 3" xfId="36648" xr:uid="{00000000-0005-0000-0000-0000288F0000}"/>
    <cellStyle name="Normal 2 4 15 17 3" xfId="8424" xr:uid="{00000000-0005-0000-0000-0000E8200000}"/>
    <cellStyle name="Normal 2 4 15 17 3 2" xfId="36649" xr:uid="{00000000-0005-0000-0000-0000298F0000}"/>
    <cellStyle name="Normal 2 4 15 17 4" xfId="36650" xr:uid="{00000000-0005-0000-0000-00002A8F0000}"/>
    <cellStyle name="Normal 2 4 15 18" xfId="8425" xr:uid="{00000000-0005-0000-0000-0000E9200000}"/>
    <cellStyle name="Normal 2 4 15 18 2" xfId="8426" xr:uid="{00000000-0005-0000-0000-0000EA200000}"/>
    <cellStyle name="Normal 2 4 15 18 2 2" xfId="8427" xr:uid="{00000000-0005-0000-0000-0000EB200000}"/>
    <cellStyle name="Normal 2 4 15 18 2 2 2" xfId="36651" xr:uid="{00000000-0005-0000-0000-00002B8F0000}"/>
    <cellStyle name="Normal 2 4 15 18 2 3" xfId="36652" xr:uid="{00000000-0005-0000-0000-00002C8F0000}"/>
    <cellStyle name="Normal 2 4 15 18 3" xfId="8428" xr:uid="{00000000-0005-0000-0000-0000EC200000}"/>
    <cellStyle name="Normal 2 4 15 18 3 2" xfId="36653" xr:uid="{00000000-0005-0000-0000-00002D8F0000}"/>
    <cellStyle name="Normal 2 4 15 18 4" xfId="36654" xr:uid="{00000000-0005-0000-0000-00002E8F0000}"/>
    <cellStyle name="Normal 2 4 15 19" xfId="8429" xr:uid="{00000000-0005-0000-0000-0000ED200000}"/>
    <cellStyle name="Normal 2 4 15 2" xfId="8430" xr:uid="{00000000-0005-0000-0000-0000EE200000}"/>
    <cellStyle name="Normal 2 4 15 2 10" xfId="8431" xr:uid="{00000000-0005-0000-0000-0000EF200000}"/>
    <cellStyle name="Normal 2 4 15 2 10 2" xfId="8432" xr:uid="{00000000-0005-0000-0000-0000F0200000}"/>
    <cellStyle name="Normal 2 4 15 2 10 2 2" xfId="8433" xr:uid="{00000000-0005-0000-0000-0000F1200000}"/>
    <cellStyle name="Normal 2 4 15 2 10 2 2 2" xfId="36655" xr:uid="{00000000-0005-0000-0000-00002F8F0000}"/>
    <cellStyle name="Normal 2 4 15 2 10 2 3" xfId="36656" xr:uid="{00000000-0005-0000-0000-0000308F0000}"/>
    <cellStyle name="Normal 2 4 15 2 10 3" xfId="8434" xr:uid="{00000000-0005-0000-0000-0000F2200000}"/>
    <cellStyle name="Normal 2 4 15 2 10 3 2" xfId="36657" xr:uid="{00000000-0005-0000-0000-0000318F0000}"/>
    <cellStyle name="Normal 2 4 15 2 10 4" xfId="36658" xr:uid="{00000000-0005-0000-0000-0000328F0000}"/>
    <cellStyle name="Normal 2 4 15 2 11" xfId="8435" xr:uid="{00000000-0005-0000-0000-0000F3200000}"/>
    <cellStyle name="Normal 2 4 15 2 11 2" xfId="8436" xr:uid="{00000000-0005-0000-0000-0000F4200000}"/>
    <cellStyle name="Normal 2 4 15 2 11 2 2" xfId="8437" xr:uid="{00000000-0005-0000-0000-0000F5200000}"/>
    <cellStyle name="Normal 2 4 15 2 11 2 2 2" xfId="36659" xr:uid="{00000000-0005-0000-0000-0000338F0000}"/>
    <cellStyle name="Normal 2 4 15 2 11 2 3" xfId="36660" xr:uid="{00000000-0005-0000-0000-0000348F0000}"/>
    <cellStyle name="Normal 2 4 15 2 11 3" xfId="8438" xr:uid="{00000000-0005-0000-0000-0000F6200000}"/>
    <cellStyle name="Normal 2 4 15 2 11 3 2" xfId="36661" xr:uid="{00000000-0005-0000-0000-0000358F0000}"/>
    <cellStyle name="Normal 2 4 15 2 11 4" xfId="36662" xr:uid="{00000000-0005-0000-0000-0000368F0000}"/>
    <cellStyle name="Normal 2 4 15 2 12" xfId="8439" xr:uid="{00000000-0005-0000-0000-0000F7200000}"/>
    <cellStyle name="Normal 2 4 15 2 13" xfId="8440" xr:uid="{00000000-0005-0000-0000-0000F8200000}"/>
    <cellStyle name="Normal 2 4 15 2 2" xfId="8441" xr:uid="{00000000-0005-0000-0000-0000F9200000}"/>
    <cellStyle name="Normal 2 4 15 2 2 2" xfId="8442" xr:uid="{00000000-0005-0000-0000-0000FA200000}"/>
    <cellStyle name="Normal 2 4 15 2 2 2 2" xfId="8443" xr:uid="{00000000-0005-0000-0000-0000FB200000}"/>
    <cellStyle name="Normal 2 4 15 2 2 2 2 2" xfId="36663" xr:uid="{00000000-0005-0000-0000-0000378F0000}"/>
    <cellStyle name="Normal 2 4 15 2 2 2 3" xfId="36664" xr:uid="{00000000-0005-0000-0000-0000388F0000}"/>
    <cellStyle name="Normal 2 4 15 2 2 3" xfId="8444" xr:uid="{00000000-0005-0000-0000-0000FC200000}"/>
    <cellStyle name="Normal 2 4 15 2 2 3 2" xfId="36665" xr:uid="{00000000-0005-0000-0000-0000398F0000}"/>
    <cellStyle name="Normal 2 4 15 2 2 4" xfId="36666" xr:uid="{00000000-0005-0000-0000-00003A8F0000}"/>
    <cellStyle name="Normal 2 4 15 2 3" xfId="8445" xr:uid="{00000000-0005-0000-0000-0000FD200000}"/>
    <cellStyle name="Normal 2 4 15 2 3 2" xfId="8446" xr:uid="{00000000-0005-0000-0000-0000FE200000}"/>
    <cellStyle name="Normal 2 4 15 2 3 2 2" xfId="8447" xr:uid="{00000000-0005-0000-0000-0000FF200000}"/>
    <cellStyle name="Normal 2 4 15 2 3 2 2 2" xfId="36667" xr:uid="{00000000-0005-0000-0000-00003B8F0000}"/>
    <cellStyle name="Normal 2 4 15 2 3 2 3" xfId="36668" xr:uid="{00000000-0005-0000-0000-00003C8F0000}"/>
    <cellStyle name="Normal 2 4 15 2 3 3" xfId="8448" xr:uid="{00000000-0005-0000-0000-000000210000}"/>
    <cellStyle name="Normal 2 4 15 2 3 3 2" xfId="36669" xr:uid="{00000000-0005-0000-0000-00003D8F0000}"/>
    <cellStyle name="Normal 2 4 15 2 3 4" xfId="36670" xr:uid="{00000000-0005-0000-0000-00003E8F0000}"/>
    <cellStyle name="Normal 2 4 15 2 4" xfId="8449" xr:uid="{00000000-0005-0000-0000-000001210000}"/>
    <cellStyle name="Normal 2 4 15 2 4 2" xfId="8450" xr:uid="{00000000-0005-0000-0000-000002210000}"/>
    <cellStyle name="Normal 2 4 15 2 4 2 2" xfId="8451" xr:uid="{00000000-0005-0000-0000-000003210000}"/>
    <cellStyle name="Normal 2 4 15 2 4 2 2 2" xfId="36671" xr:uid="{00000000-0005-0000-0000-00003F8F0000}"/>
    <cellStyle name="Normal 2 4 15 2 4 2 3" xfId="36672" xr:uid="{00000000-0005-0000-0000-0000408F0000}"/>
    <cellStyle name="Normal 2 4 15 2 4 3" xfId="8452" xr:uid="{00000000-0005-0000-0000-000004210000}"/>
    <cellStyle name="Normal 2 4 15 2 4 3 2" xfId="36673" xr:uid="{00000000-0005-0000-0000-0000418F0000}"/>
    <cellStyle name="Normal 2 4 15 2 4 4" xfId="36674" xr:uid="{00000000-0005-0000-0000-0000428F0000}"/>
    <cellStyle name="Normal 2 4 15 2 5" xfId="8453" xr:uid="{00000000-0005-0000-0000-000005210000}"/>
    <cellStyle name="Normal 2 4 15 2 5 2" xfId="8454" xr:uid="{00000000-0005-0000-0000-000006210000}"/>
    <cellStyle name="Normal 2 4 15 2 5 2 2" xfId="8455" xr:uid="{00000000-0005-0000-0000-000007210000}"/>
    <cellStyle name="Normal 2 4 15 2 5 2 2 2" xfId="36675" xr:uid="{00000000-0005-0000-0000-0000438F0000}"/>
    <cellStyle name="Normal 2 4 15 2 5 2 3" xfId="36676" xr:uid="{00000000-0005-0000-0000-0000448F0000}"/>
    <cellStyle name="Normal 2 4 15 2 5 3" xfId="8456" xr:uid="{00000000-0005-0000-0000-000008210000}"/>
    <cellStyle name="Normal 2 4 15 2 5 3 2" xfId="36677" xr:uid="{00000000-0005-0000-0000-0000458F0000}"/>
    <cellStyle name="Normal 2 4 15 2 5 4" xfId="36678" xr:uid="{00000000-0005-0000-0000-0000468F0000}"/>
    <cellStyle name="Normal 2 4 15 2 6" xfId="8457" xr:uid="{00000000-0005-0000-0000-000009210000}"/>
    <cellStyle name="Normal 2 4 15 2 6 2" xfId="8458" xr:uid="{00000000-0005-0000-0000-00000A210000}"/>
    <cellStyle name="Normal 2 4 15 2 6 2 2" xfId="8459" xr:uid="{00000000-0005-0000-0000-00000B210000}"/>
    <cellStyle name="Normal 2 4 15 2 6 2 2 2" xfId="36679" xr:uid="{00000000-0005-0000-0000-0000478F0000}"/>
    <cellStyle name="Normal 2 4 15 2 6 2 3" xfId="36680" xr:uid="{00000000-0005-0000-0000-0000488F0000}"/>
    <cellStyle name="Normal 2 4 15 2 6 3" xfId="8460" xr:uid="{00000000-0005-0000-0000-00000C210000}"/>
    <cellStyle name="Normal 2 4 15 2 6 3 2" xfId="36681" xr:uid="{00000000-0005-0000-0000-0000498F0000}"/>
    <cellStyle name="Normal 2 4 15 2 6 4" xfId="36682" xr:uid="{00000000-0005-0000-0000-00004A8F0000}"/>
    <cellStyle name="Normal 2 4 15 2 7" xfId="8461" xr:uid="{00000000-0005-0000-0000-00000D210000}"/>
    <cellStyle name="Normal 2 4 15 2 7 2" xfId="8462" xr:uid="{00000000-0005-0000-0000-00000E210000}"/>
    <cellStyle name="Normal 2 4 15 2 7 2 2" xfId="8463" xr:uid="{00000000-0005-0000-0000-00000F210000}"/>
    <cellStyle name="Normal 2 4 15 2 7 2 2 2" xfId="36683" xr:uid="{00000000-0005-0000-0000-00004B8F0000}"/>
    <cellStyle name="Normal 2 4 15 2 7 2 3" xfId="36684" xr:uid="{00000000-0005-0000-0000-00004C8F0000}"/>
    <cellStyle name="Normal 2 4 15 2 7 3" xfId="8464" xr:uid="{00000000-0005-0000-0000-000010210000}"/>
    <cellStyle name="Normal 2 4 15 2 7 3 2" xfId="36685" xr:uid="{00000000-0005-0000-0000-00004D8F0000}"/>
    <cellStyle name="Normal 2 4 15 2 7 4" xfId="36686" xr:uid="{00000000-0005-0000-0000-00004E8F0000}"/>
    <cellStyle name="Normal 2 4 15 2 8" xfId="8465" xr:uid="{00000000-0005-0000-0000-000011210000}"/>
    <cellStyle name="Normal 2 4 15 2 8 2" xfId="8466" xr:uid="{00000000-0005-0000-0000-000012210000}"/>
    <cellStyle name="Normal 2 4 15 2 8 2 2" xfId="8467" xr:uid="{00000000-0005-0000-0000-000013210000}"/>
    <cellStyle name="Normal 2 4 15 2 8 2 2 2" xfId="36687" xr:uid="{00000000-0005-0000-0000-00004F8F0000}"/>
    <cellStyle name="Normal 2 4 15 2 8 2 3" xfId="36688" xr:uid="{00000000-0005-0000-0000-0000508F0000}"/>
    <cellStyle name="Normal 2 4 15 2 8 3" xfId="8468" xr:uid="{00000000-0005-0000-0000-000014210000}"/>
    <cellStyle name="Normal 2 4 15 2 8 3 2" xfId="36689" xr:uid="{00000000-0005-0000-0000-0000518F0000}"/>
    <cellStyle name="Normal 2 4 15 2 8 4" xfId="36690" xr:uid="{00000000-0005-0000-0000-0000528F0000}"/>
    <cellStyle name="Normal 2 4 15 2 9" xfId="8469" xr:uid="{00000000-0005-0000-0000-000015210000}"/>
    <cellStyle name="Normal 2 4 15 2 9 2" xfId="8470" xr:uid="{00000000-0005-0000-0000-000016210000}"/>
    <cellStyle name="Normal 2 4 15 2 9 2 2" xfId="8471" xr:uid="{00000000-0005-0000-0000-000017210000}"/>
    <cellStyle name="Normal 2 4 15 2 9 2 2 2" xfId="36691" xr:uid="{00000000-0005-0000-0000-0000538F0000}"/>
    <cellStyle name="Normal 2 4 15 2 9 2 3" xfId="36692" xr:uid="{00000000-0005-0000-0000-0000548F0000}"/>
    <cellStyle name="Normal 2 4 15 2 9 3" xfId="8472" xr:uid="{00000000-0005-0000-0000-000018210000}"/>
    <cellStyle name="Normal 2 4 15 2 9 3 2" xfId="36693" xr:uid="{00000000-0005-0000-0000-0000558F0000}"/>
    <cellStyle name="Normal 2 4 15 2 9 4" xfId="36694" xr:uid="{00000000-0005-0000-0000-0000568F0000}"/>
    <cellStyle name="Normal 2 4 15 20" xfId="8473" xr:uid="{00000000-0005-0000-0000-000019210000}"/>
    <cellStyle name="Normal 2 4 15 3" xfId="8474" xr:uid="{00000000-0005-0000-0000-00001A210000}"/>
    <cellStyle name="Normal 2 4 15 3 10" xfId="8475" xr:uid="{00000000-0005-0000-0000-00001B210000}"/>
    <cellStyle name="Normal 2 4 15 3 10 2" xfId="8476" xr:uid="{00000000-0005-0000-0000-00001C210000}"/>
    <cellStyle name="Normal 2 4 15 3 10 2 2" xfId="8477" xr:uid="{00000000-0005-0000-0000-00001D210000}"/>
    <cellStyle name="Normal 2 4 15 3 10 2 2 2" xfId="36695" xr:uid="{00000000-0005-0000-0000-0000578F0000}"/>
    <cellStyle name="Normal 2 4 15 3 10 2 3" xfId="36696" xr:uid="{00000000-0005-0000-0000-0000588F0000}"/>
    <cellStyle name="Normal 2 4 15 3 10 3" xfId="8478" xr:uid="{00000000-0005-0000-0000-00001E210000}"/>
    <cellStyle name="Normal 2 4 15 3 10 3 2" xfId="36697" xr:uid="{00000000-0005-0000-0000-0000598F0000}"/>
    <cellStyle name="Normal 2 4 15 3 10 4" xfId="36698" xr:uid="{00000000-0005-0000-0000-00005A8F0000}"/>
    <cellStyle name="Normal 2 4 15 3 11" xfId="8479" xr:uid="{00000000-0005-0000-0000-00001F210000}"/>
    <cellStyle name="Normal 2 4 15 3 11 2" xfId="8480" xr:uid="{00000000-0005-0000-0000-000020210000}"/>
    <cellStyle name="Normal 2 4 15 3 11 2 2" xfId="8481" xr:uid="{00000000-0005-0000-0000-000021210000}"/>
    <cellStyle name="Normal 2 4 15 3 11 2 2 2" xfId="36699" xr:uid="{00000000-0005-0000-0000-00005B8F0000}"/>
    <cellStyle name="Normal 2 4 15 3 11 2 3" xfId="36700" xr:uid="{00000000-0005-0000-0000-00005C8F0000}"/>
    <cellStyle name="Normal 2 4 15 3 11 3" xfId="8482" xr:uid="{00000000-0005-0000-0000-000022210000}"/>
    <cellStyle name="Normal 2 4 15 3 11 3 2" xfId="36701" xr:uid="{00000000-0005-0000-0000-00005D8F0000}"/>
    <cellStyle name="Normal 2 4 15 3 11 4" xfId="36702" xr:uid="{00000000-0005-0000-0000-00005E8F0000}"/>
    <cellStyle name="Normal 2 4 15 3 12" xfId="8483" xr:uid="{00000000-0005-0000-0000-000023210000}"/>
    <cellStyle name="Normal 2 4 15 3 12 2" xfId="8484" xr:uid="{00000000-0005-0000-0000-000024210000}"/>
    <cellStyle name="Normal 2 4 15 3 12 2 2" xfId="36703" xr:uid="{00000000-0005-0000-0000-00005F8F0000}"/>
    <cellStyle name="Normal 2 4 15 3 12 3" xfId="36704" xr:uid="{00000000-0005-0000-0000-0000608F0000}"/>
    <cellStyle name="Normal 2 4 15 3 13" xfId="8485" xr:uid="{00000000-0005-0000-0000-000025210000}"/>
    <cellStyle name="Normal 2 4 15 3 13 2" xfId="36705" xr:uid="{00000000-0005-0000-0000-0000618F0000}"/>
    <cellStyle name="Normal 2 4 15 3 14" xfId="36706" xr:uid="{00000000-0005-0000-0000-0000628F0000}"/>
    <cellStyle name="Normal 2 4 15 3 2" xfId="8486" xr:uid="{00000000-0005-0000-0000-000026210000}"/>
    <cellStyle name="Normal 2 4 15 3 2 2" xfId="8487" xr:uid="{00000000-0005-0000-0000-000027210000}"/>
    <cellStyle name="Normal 2 4 15 3 2 2 2" xfId="8488" xr:uid="{00000000-0005-0000-0000-000028210000}"/>
    <cellStyle name="Normal 2 4 15 3 2 2 2 2" xfId="36707" xr:uid="{00000000-0005-0000-0000-0000638F0000}"/>
    <cellStyle name="Normal 2 4 15 3 2 2 3" xfId="36708" xr:uid="{00000000-0005-0000-0000-0000648F0000}"/>
    <cellStyle name="Normal 2 4 15 3 2 3" xfId="8489" xr:uid="{00000000-0005-0000-0000-000029210000}"/>
    <cellStyle name="Normal 2 4 15 3 2 3 2" xfId="36709" xr:uid="{00000000-0005-0000-0000-0000658F0000}"/>
    <cellStyle name="Normal 2 4 15 3 2 4" xfId="36710" xr:uid="{00000000-0005-0000-0000-0000668F0000}"/>
    <cellStyle name="Normal 2 4 15 3 3" xfId="8490" xr:uid="{00000000-0005-0000-0000-00002A210000}"/>
    <cellStyle name="Normal 2 4 15 3 3 2" xfId="8491" xr:uid="{00000000-0005-0000-0000-00002B210000}"/>
    <cellStyle name="Normal 2 4 15 3 3 2 2" xfId="8492" xr:uid="{00000000-0005-0000-0000-00002C210000}"/>
    <cellStyle name="Normal 2 4 15 3 3 2 2 2" xfId="36711" xr:uid="{00000000-0005-0000-0000-0000678F0000}"/>
    <cellStyle name="Normal 2 4 15 3 3 2 3" xfId="36712" xr:uid="{00000000-0005-0000-0000-0000688F0000}"/>
    <cellStyle name="Normal 2 4 15 3 3 3" xfId="8493" xr:uid="{00000000-0005-0000-0000-00002D210000}"/>
    <cellStyle name="Normal 2 4 15 3 3 3 2" xfId="36713" xr:uid="{00000000-0005-0000-0000-0000698F0000}"/>
    <cellStyle name="Normal 2 4 15 3 3 4" xfId="36714" xr:uid="{00000000-0005-0000-0000-00006A8F0000}"/>
    <cellStyle name="Normal 2 4 15 3 4" xfId="8494" xr:uid="{00000000-0005-0000-0000-00002E210000}"/>
    <cellStyle name="Normal 2 4 15 3 4 2" xfId="8495" xr:uid="{00000000-0005-0000-0000-00002F210000}"/>
    <cellStyle name="Normal 2 4 15 3 4 2 2" xfId="8496" xr:uid="{00000000-0005-0000-0000-000030210000}"/>
    <cellStyle name="Normal 2 4 15 3 4 2 2 2" xfId="36715" xr:uid="{00000000-0005-0000-0000-00006B8F0000}"/>
    <cellStyle name="Normal 2 4 15 3 4 2 3" xfId="36716" xr:uid="{00000000-0005-0000-0000-00006C8F0000}"/>
    <cellStyle name="Normal 2 4 15 3 4 3" xfId="8497" xr:uid="{00000000-0005-0000-0000-000031210000}"/>
    <cellStyle name="Normal 2 4 15 3 4 3 2" xfId="36717" xr:uid="{00000000-0005-0000-0000-00006D8F0000}"/>
    <cellStyle name="Normal 2 4 15 3 4 4" xfId="36718" xr:uid="{00000000-0005-0000-0000-00006E8F0000}"/>
    <cellStyle name="Normal 2 4 15 3 5" xfId="8498" xr:uid="{00000000-0005-0000-0000-000032210000}"/>
    <cellStyle name="Normal 2 4 15 3 5 2" xfId="8499" xr:uid="{00000000-0005-0000-0000-000033210000}"/>
    <cellStyle name="Normal 2 4 15 3 5 2 2" xfId="8500" xr:uid="{00000000-0005-0000-0000-000034210000}"/>
    <cellStyle name="Normal 2 4 15 3 5 2 2 2" xfId="36719" xr:uid="{00000000-0005-0000-0000-00006F8F0000}"/>
    <cellStyle name="Normal 2 4 15 3 5 2 3" xfId="36720" xr:uid="{00000000-0005-0000-0000-0000708F0000}"/>
    <cellStyle name="Normal 2 4 15 3 5 3" xfId="8501" xr:uid="{00000000-0005-0000-0000-000035210000}"/>
    <cellStyle name="Normal 2 4 15 3 5 3 2" xfId="36721" xr:uid="{00000000-0005-0000-0000-0000718F0000}"/>
    <cellStyle name="Normal 2 4 15 3 5 4" xfId="36722" xr:uid="{00000000-0005-0000-0000-0000728F0000}"/>
    <cellStyle name="Normal 2 4 15 3 6" xfId="8502" xr:uid="{00000000-0005-0000-0000-000036210000}"/>
    <cellStyle name="Normal 2 4 15 3 6 2" xfId="8503" xr:uid="{00000000-0005-0000-0000-000037210000}"/>
    <cellStyle name="Normal 2 4 15 3 6 2 2" xfId="8504" xr:uid="{00000000-0005-0000-0000-000038210000}"/>
    <cellStyle name="Normal 2 4 15 3 6 2 2 2" xfId="36723" xr:uid="{00000000-0005-0000-0000-0000738F0000}"/>
    <cellStyle name="Normal 2 4 15 3 6 2 3" xfId="36724" xr:uid="{00000000-0005-0000-0000-0000748F0000}"/>
    <cellStyle name="Normal 2 4 15 3 6 3" xfId="8505" xr:uid="{00000000-0005-0000-0000-000039210000}"/>
    <cellStyle name="Normal 2 4 15 3 6 3 2" xfId="36725" xr:uid="{00000000-0005-0000-0000-0000758F0000}"/>
    <cellStyle name="Normal 2 4 15 3 6 4" xfId="36726" xr:uid="{00000000-0005-0000-0000-0000768F0000}"/>
    <cellStyle name="Normal 2 4 15 3 7" xfId="8506" xr:uid="{00000000-0005-0000-0000-00003A210000}"/>
    <cellStyle name="Normal 2 4 15 3 7 2" xfId="8507" xr:uid="{00000000-0005-0000-0000-00003B210000}"/>
    <cellStyle name="Normal 2 4 15 3 7 2 2" xfId="8508" xr:uid="{00000000-0005-0000-0000-00003C210000}"/>
    <cellStyle name="Normal 2 4 15 3 7 2 2 2" xfId="36727" xr:uid="{00000000-0005-0000-0000-0000778F0000}"/>
    <cellStyle name="Normal 2 4 15 3 7 2 3" xfId="36728" xr:uid="{00000000-0005-0000-0000-0000788F0000}"/>
    <cellStyle name="Normal 2 4 15 3 7 3" xfId="8509" xr:uid="{00000000-0005-0000-0000-00003D210000}"/>
    <cellStyle name="Normal 2 4 15 3 7 3 2" xfId="36729" xr:uid="{00000000-0005-0000-0000-0000798F0000}"/>
    <cellStyle name="Normal 2 4 15 3 7 4" xfId="36730" xr:uid="{00000000-0005-0000-0000-00007A8F0000}"/>
    <cellStyle name="Normal 2 4 15 3 8" xfId="8510" xr:uid="{00000000-0005-0000-0000-00003E210000}"/>
    <cellStyle name="Normal 2 4 15 3 8 2" xfId="8511" xr:uid="{00000000-0005-0000-0000-00003F210000}"/>
    <cellStyle name="Normal 2 4 15 3 8 2 2" xfId="8512" xr:uid="{00000000-0005-0000-0000-000040210000}"/>
    <cellStyle name="Normal 2 4 15 3 8 2 2 2" xfId="36731" xr:uid="{00000000-0005-0000-0000-00007B8F0000}"/>
    <cellStyle name="Normal 2 4 15 3 8 2 3" xfId="36732" xr:uid="{00000000-0005-0000-0000-00007C8F0000}"/>
    <cellStyle name="Normal 2 4 15 3 8 3" xfId="8513" xr:uid="{00000000-0005-0000-0000-000041210000}"/>
    <cellStyle name="Normal 2 4 15 3 8 3 2" xfId="36733" xr:uid="{00000000-0005-0000-0000-00007D8F0000}"/>
    <cellStyle name="Normal 2 4 15 3 8 4" xfId="36734" xr:uid="{00000000-0005-0000-0000-00007E8F0000}"/>
    <cellStyle name="Normal 2 4 15 3 9" xfId="8514" xr:uid="{00000000-0005-0000-0000-000042210000}"/>
    <cellStyle name="Normal 2 4 15 3 9 2" xfId="8515" xr:uid="{00000000-0005-0000-0000-000043210000}"/>
    <cellStyle name="Normal 2 4 15 3 9 2 2" xfId="8516" xr:uid="{00000000-0005-0000-0000-000044210000}"/>
    <cellStyle name="Normal 2 4 15 3 9 2 2 2" xfId="36735" xr:uid="{00000000-0005-0000-0000-00007F8F0000}"/>
    <cellStyle name="Normal 2 4 15 3 9 2 3" xfId="36736" xr:uid="{00000000-0005-0000-0000-0000808F0000}"/>
    <cellStyle name="Normal 2 4 15 3 9 3" xfId="8517" xr:uid="{00000000-0005-0000-0000-000045210000}"/>
    <cellStyle name="Normal 2 4 15 3 9 3 2" xfId="36737" xr:uid="{00000000-0005-0000-0000-0000818F0000}"/>
    <cellStyle name="Normal 2 4 15 3 9 4" xfId="36738" xr:uid="{00000000-0005-0000-0000-0000828F0000}"/>
    <cellStyle name="Normal 2 4 15 4" xfId="8518" xr:uid="{00000000-0005-0000-0000-000046210000}"/>
    <cellStyle name="Normal 2 4 15 4 10" xfId="8519" xr:uid="{00000000-0005-0000-0000-000047210000}"/>
    <cellStyle name="Normal 2 4 15 4 10 2" xfId="8520" xr:uid="{00000000-0005-0000-0000-000048210000}"/>
    <cellStyle name="Normal 2 4 15 4 10 2 2" xfId="8521" xr:uid="{00000000-0005-0000-0000-000049210000}"/>
    <cellStyle name="Normal 2 4 15 4 10 2 2 2" xfId="36739" xr:uid="{00000000-0005-0000-0000-0000838F0000}"/>
    <cellStyle name="Normal 2 4 15 4 10 2 3" xfId="36740" xr:uid="{00000000-0005-0000-0000-0000848F0000}"/>
    <cellStyle name="Normal 2 4 15 4 10 3" xfId="8522" xr:uid="{00000000-0005-0000-0000-00004A210000}"/>
    <cellStyle name="Normal 2 4 15 4 10 3 2" xfId="36741" xr:uid="{00000000-0005-0000-0000-0000858F0000}"/>
    <cellStyle name="Normal 2 4 15 4 10 4" xfId="36742" xr:uid="{00000000-0005-0000-0000-0000868F0000}"/>
    <cellStyle name="Normal 2 4 15 4 11" xfId="8523" xr:uid="{00000000-0005-0000-0000-00004B210000}"/>
    <cellStyle name="Normal 2 4 15 4 11 2" xfId="8524" xr:uid="{00000000-0005-0000-0000-00004C210000}"/>
    <cellStyle name="Normal 2 4 15 4 11 2 2" xfId="8525" xr:uid="{00000000-0005-0000-0000-00004D210000}"/>
    <cellStyle name="Normal 2 4 15 4 11 2 2 2" xfId="36743" xr:uid="{00000000-0005-0000-0000-0000878F0000}"/>
    <cellStyle name="Normal 2 4 15 4 11 2 3" xfId="36744" xr:uid="{00000000-0005-0000-0000-0000888F0000}"/>
    <cellStyle name="Normal 2 4 15 4 11 3" xfId="8526" xr:uid="{00000000-0005-0000-0000-00004E210000}"/>
    <cellStyle name="Normal 2 4 15 4 11 3 2" xfId="36745" xr:uid="{00000000-0005-0000-0000-0000898F0000}"/>
    <cellStyle name="Normal 2 4 15 4 11 4" xfId="36746" xr:uid="{00000000-0005-0000-0000-00008A8F0000}"/>
    <cellStyle name="Normal 2 4 15 4 12" xfId="8527" xr:uid="{00000000-0005-0000-0000-00004F210000}"/>
    <cellStyle name="Normal 2 4 15 4 12 2" xfId="8528" xr:uid="{00000000-0005-0000-0000-000050210000}"/>
    <cellStyle name="Normal 2 4 15 4 12 2 2" xfId="36747" xr:uid="{00000000-0005-0000-0000-00008B8F0000}"/>
    <cellStyle name="Normal 2 4 15 4 12 3" xfId="36748" xr:uid="{00000000-0005-0000-0000-00008C8F0000}"/>
    <cellStyle name="Normal 2 4 15 4 13" xfId="8529" xr:uid="{00000000-0005-0000-0000-000051210000}"/>
    <cellStyle name="Normal 2 4 15 4 13 2" xfId="36749" xr:uid="{00000000-0005-0000-0000-00008D8F0000}"/>
    <cellStyle name="Normal 2 4 15 4 14" xfId="36750" xr:uid="{00000000-0005-0000-0000-00008E8F0000}"/>
    <cellStyle name="Normal 2 4 15 4 2" xfId="8530" xr:uid="{00000000-0005-0000-0000-000052210000}"/>
    <cellStyle name="Normal 2 4 15 4 2 2" xfId="8531" xr:uid="{00000000-0005-0000-0000-000053210000}"/>
    <cellStyle name="Normal 2 4 15 4 2 2 2" xfId="8532" xr:uid="{00000000-0005-0000-0000-000054210000}"/>
    <cellStyle name="Normal 2 4 15 4 2 2 2 2" xfId="36751" xr:uid="{00000000-0005-0000-0000-00008F8F0000}"/>
    <cellStyle name="Normal 2 4 15 4 2 2 3" xfId="36752" xr:uid="{00000000-0005-0000-0000-0000908F0000}"/>
    <cellStyle name="Normal 2 4 15 4 2 3" xfId="8533" xr:uid="{00000000-0005-0000-0000-000055210000}"/>
    <cellStyle name="Normal 2 4 15 4 2 3 2" xfId="36753" xr:uid="{00000000-0005-0000-0000-0000918F0000}"/>
    <cellStyle name="Normal 2 4 15 4 2 4" xfId="36754" xr:uid="{00000000-0005-0000-0000-0000928F0000}"/>
    <cellStyle name="Normal 2 4 15 4 3" xfId="8534" xr:uid="{00000000-0005-0000-0000-000056210000}"/>
    <cellStyle name="Normal 2 4 15 4 3 2" xfId="8535" xr:uid="{00000000-0005-0000-0000-000057210000}"/>
    <cellStyle name="Normal 2 4 15 4 3 2 2" xfId="8536" xr:uid="{00000000-0005-0000-0000-000058210000}"/>
    <cellStyle name="Normal 2 4 15 4 3 2 2 2" xfId="36755" xr:uid="{00000000-0005-0000-0000-0000938F0000}"/>
    <cellStyle name="Normal 2 4 15 4 3 2 3" xfId="36756" xr:uid="{00000000-0005-0000-0000-0000948F0000}"/>
    <cellStyle name="Normal 2 4 15 4 3 3" xfId="8537" xr:uid="{00000000-0005-0000-0000-000059210000}"/>
    <cellStyle name="Normal 2 4 15 4 3 3 2" xfId="36757" xr:uid="{00000000-0005-0000-0000-0000958F0000}"/>
    <cellStyle name="Normal 2 4 15 4 3 4" xfId="36758" xr:uid="{00000000-0005-0000-0000-0000968F0000}"/>
    <cellStyle name="Normal 2 4 15 4 4" xfId="8538" xr:uid="{00000000-0005-0000-0000-00005A210000}"/>
    <cellStyle name="Normal 2 4 15 4 4 2" xfId="8539" xr:uid="{00000000-0005-0000-0000-00005B210000}"/>
    <cellStyle name="Normal 2 4 15 4 4 2 2" xfId="8540" xr:uid="{00000000-0005-0000-0000-00005C210000}"/>
    <cellStyle name="Normal 2 4 15 4 4 2 2 2" xfId="36759" xr:uid="{00000000-0005-0000-0000-0000978F0000}"/>
    <cellStyle name="Normal 2 4 15 4 4 2 3" xfId="36760" xr:uid="{00000000-0005-0000-0000-0000988F0000}"/>
    <cellStyle name="Normal 2 4 15 4 4 3" xfId="8541" xr:uid="{00000000-0005-0000-0000-00005D210000}"/>
    <cellStyle name="Normal 2 4 15 4 4 3 2" xfId="36761" xr:uid="{00000000-0005-0000-0000-0000998F0000}"/>
    <cellStyle name="Normal 2 4 15 4 4 4" xfId="36762" xr:uid="{00000000-0005-0000-0000-00009A8F0000}"/>
    <cellStyle name="Normal 2 4 15 4 5" xfId="8542" xr:uid="{00000000-0005-0000-0000-00005E210000}"/>
    <cellStyle name="Normal 2 4 15 4 5 2" xfId="8543" xr:uid="{00000000-0005-0000-0000-00005F210000}"/>
    <cellStyle name="Normal 2 4 15 4 5 2 2" xfId="8544" xr:uid="{00000000-0005-0000-0000-000060210000}"/>
    <cellStyle name="Normal 2 4 15 4 5 2 2 2" xfId="36763" xr:uid="{00000000-0005-0000-0000-00009B8F0000}"/>
    <cellStyle name="Normal 2 4 15 4 5 2 3" xfId="36764" xr:uid="{00000000-0005-0000-0000-00009C8F0000}"/>
    <cellStyle name="Normal 2 4 15 4 5 3" xfId="8545" xr:uid="{00000000-0005-0000-0000-000061210000}"/>
    <cellStyle name="Normal 2 4 15 4 5 3 2" xfId="36765" xr:uid="{00000000-0005-0000-0000-00009D8F0000}"/>
    <cellStyle name="Normal 2 4 15 4 5 4" xfId="36766" xr:uid="{00000000-0005-0000-0000-00009E8F0000}"/>
    <cellStyle name="Normal 2 4 15 4 6" xfId="8546" xr:uid="{00000000-0005-0000-0000-000062210000}"/>
    <cellStyle name="Normal 2 4 15 4 6 2" xfId="8547" xr:uid="{00000000-0005-0000-0000-000063210000}"/>
    <cellStyle name="Normal 2 4 15 4 6 2 2" xfId="8548" xr:uid="{00000000-0005-0000-0000-000064210000}"/>
    <cellStyle name="Normal 2 4 15 4 6 2 2 2" xfId="36767" xr:uid="{00000000-0005-0000-0000-00009F8F0000}"/>
    <cellStyle name="Normal 2 4 15 4 6 2 3" xfId="36768" xr:uid="{00000000-0005-0000-0000-0000A08F0000}"/>
    <cellStyle name="Normal 2 4 15 4 6 3" xfId="8549" xr:uid="{00000000-0005-0000-0000-000065210000}"/>
    <cellStyle name="Normal 2 4 15 4 6 3 2" xfId="36769" xr:uid="{00000000-0005-0000-0000-0000A18F0000}"/>
    <cellStyle name="Normal 2 4 15 4 6 4" xfId="36770" xr:uid="{00000000-0005-0000-0000-0000A28F0000}"/>
    <cellStyle name="Normal 2 4 15 4 7" xfId="8550" xr:uid="{00000000-0005-0000-0000-000066210000}"/>
    <cellStyle name="Normal 2 4 15 4 7 2" xfId="8551" xr:uid="{00000000-0005-0000-0000-000067210000}"/>
    <cellStyle name="Normal 2 4 15 4 7 2 2" xfId="8552" xr:uid="{00000000-0005-0000-0000-000068210000}"/>
    <cellStyle name="Normal 2 4 15 4 7 2 2 2" xfId="36771" xr:uid="{00000000-0005-0000-0000-0000A38F0000}"/>
    <cellStyle name="Normal 2 4 15 4 7 2 3" xfId="36772" xr:uid="{00000000-0005-0000-0000-0000A48F0000}"/>
    <cellStyle name="Normal 2 4 15 4 7 3" xfId="8553" xr:uid="{00000000-0005-0000-0000-000069210000}"/>
    <cellStyle name="Normal 2 4 15 4 7 3 2" xfId="36773" xr:uid="{00000000-0005-0000-0000-0000A58F0000}"/>
    <cellStyle name="Normal 2 4 15 4 7 4" xfId="36774" xr:uid="{00000000-0005-0000-0000-0000A68F0000}"/>
    <cellStyle name="Normal 2 4 15 4 8" xfId="8554" xr:uid="{00000000-0005-0000-0000-00006A210000}"/>
    <cellStyle name="Normal 2 4 15 4 8 2" xfId="8555" xr:uid="{00000000-0005-0000-0000-00006B210000}"/>
    <cellStyle name="Normal 2 4 15 4 8 2 2" xfId="8556" xr:uid="{00000000-0005-0000-0000-00006C210000}"/>
    <cellStyle name="Normal 2 4 15 4 8 2 2 2" xfId="36775" xr:uid="{00000000-0005-0000-0000-0000A78F0000}"/>
    <cellStyle name="Normal 2 4 15 4 8 2 3" xfId="36776" xr:uid="{00000000-0005-0000-0000-0000A88F0000}"/>
    <cellStyle name="Normal 2 4 15 4 8 3" xfId="8557" xr:uid="{00000000-0005-0000-0000-00006D210000}"/>
    <cellStyle name="Normal 2 4 15 4 8 3 2" xfId="36777" xr:uid="{00000000-0005-0000-0000-0000A98F0000}"/>
    <cellStyle name="Normal 2 4 15 4 8 4" xfId="36778" xr:uid="{00000000-0005-0000-0000-0000AA8F0000}"/>
    <cellStyle name="Normal 2 4 15 4 9" xfId="8558" xr:uid="{00000000-0005-0000-0000-00006E210000}"/>
    <cellStyle name="Normal 2 4 15 4 9 2" xfId="8559" xr:uid="{00000000-0005-0000-0000-00006F210000}"/>
    <cellStyle name="Normal 2 4 15 4 9 2 2" xfId="8560" xr:uid="{00000000-0005-0000-0000-000070210000}"/>
    <cellStyle name="Normal 2 4 15 4 9 2 2 2" xfId="36779" xr:uid="{00000000-0005-0000-0000-0000AB8F0000}"/>
    <cellStyle name="Normal 2 4 15 4 9 2 3" xfId="36780" xr:uid="{00000000-0005-0000-0000-0000AC8F0000}"/>
    <cellStyle name="Normal 2 4 15 4 9 3" xfId="8561" xr:uid="{00000000-0005-0000-0000-000071210000}"/>
    <cellStyle name="Normal 2 4 15 4 9 3 2" xfId="36781" xr:uid="{00000000-0005-0000-0000-0000AD8F0000}"/>
    <cellStyle name="Normal 2 4 15 4 9 4" xfId="36782" xr:uid="{00000000-0005-0000-0000-0000AE8F0000}"/>
    <cellStyle name="Normal 2 4 15 5" xfId="8562" xr:uid="{00000000-0005-0000-0000-000072210000}"/>
    <cellStyle name="Normal 2 4 15 5 10" xfId="8563" xr:uid="{00000000-0005-0000-0000-000073210000}"/>
    <cellStyle name="Normal 2 4 15 5 10 2" xfId="8564" xr:uid="{00000000-0005-0000-0000-000074210000}"/>
    <cellStyle name="Normal 2 4 15 5 10 2 2" xfId="8565" xr:uid="{00000000-0005-0000-0000-000075210000}"/>
    <cellStyle name="Normal 2 4 15 5 10 2 2 2" xfId="36783" xr:uid="{00000000-0005-0000-0000-0000AF8F0000}"/>
    <cellStyle name="Normal 2 4 15 5 10 2 3" xfId="36784" xr:uid="{00000000-0005-0000-0000-0000B08F0000}"/>
    <cellStyle name="Normal 2 4 15 5 10 3" xfId="8566" xr:uid="{00000000-0005-0000-0000-000076210000}"/>
    <cellStyle name="Normal 2 4 15 5 10 3 2" xfId="36785" xr:uid="{00000000-0005-0000-0000-0000B18F0000}"/>
    <cellStyle name="Normal 2 4 15 5 10 4" xfId="36786" xr:uid="{00000000-0005-0000-0000-0000B28F0000}"/>
    <cellStyle name="Normal 2 4 15 5 11" xfId="8567" xr:uid="{00000000-0005-0000-0000-000077210000}"/>
    <cellStyle name="Normal 2 4 15 5 11 2" xfId="8568" xr:uid="{00000000-0005-0000-0000-000078210000}"/>
    <cellStyle name="Normal 2 4 15 5 11 2 2" xfId="8569" xr:uid="{00000000-0005-0000-0000-000079210000}"/>
    <cellStyle name="Normal 2 4 15 5 11 2 2 2" xfId="36787" xr:uid="{00000000-0005-0000-0000-0000B38F0000}"/>
    <cellStyle name="Normal 2 4 15 5 11 2 3" xfId="36788" xr:uid="{00000000-0005-0000-0000-0000B48F0000}"/>
    <cellStyle name="Normal 2 4 15 5 11 3" xfId="8570" xr:uid="{00000000-0005-0000-0000-00007A210000}"/>
    <cellStyle name="Normal 2 4 15 5 11 3 2" xfId="36789" xr:uid="{00000000-0005-0000-0000-0000B58F0000}"/>
    <cellStyle name="Normal 2 4 15 5 11 4" xfId="36790" xr:uid="{00000000-0005-0000-0000-0000B68F0000}"/>
    <cellStyle name="Normal 2 4 15 5 12" xfId="8571" xr:uid="{00000000-0005-0000-0000-00007B210000}"/>
    <cellStyle name="Normal 2 4 15 5 12 2" xfId="8572" xr:uid="{00000000-0005-0000-0000-00007C210000}"/>
    <cellStyle name="Normal 2 4 15 5 12 2 2" xfId="36791" xr:uid="{00000000-0005-0000-0000-0000B78F0000}"/>
    <cellStyle name="Normal 2 4 15 5 12 3" xfId="36792" xr:uid="{00000000-0005-0000-0000-0000B88F0000}"/>
    <cellStyle name="Normal 2 4 15 5 13" xfId="8573" xr:uid="{00000000-0005-0000-0000-00007D210000}"/>
    <cellStyle name="Normal 2 4 15 5 13 2" xfId="36793" xr:uid="{00000000-0005-0000-0000-0000B98F0000}"/>
    <cellStyle name="Normal 2 4 15 5 14" xfId="36794" xr:uid="{00000000-0005-0000-0000-0000BA8F0000}"/>
    <cellStyle name="Normal 2 4 15 5 2" xfId="8574" xr:uid="{00000000-0005-0000-0000-00007E210000}"/>
    <cellStyle name="Normal 2 4 15 5 2 2" xfId="8575" xr:uid="{00000000-0005-0000-0000-00007F210000}"/>
    <cellStyle name="Normal 2 4 15 5 2 2 2" xfId="8576" xr:uid="{00000000-0005-0000-0000-000080210000}"/>
    <cellStyle name="Normal 2 4 15 5 2 2 2 2" xfId="36795" xr:uid="{00000000-0005-0000-0000-0000BB8F0000}"/>
    <cellStyle name="Normal 2 4 15 5 2 2 3" xfId="36796" xr:uid="{00000000-0005-0000-0000-0000BC8F0000}"/>
    <cellStyle name="Normal 2 4 15 5 2 3" xfId="8577" xr:uid="{00000000-0005-0000-0000-000081210000}"/>
    <cellStyle name="Normal 2 4 15 5 2 3 2" xfId="36797" xr:uid="{00000000-0005-0000-0000-0000BD8F0000}"/>
    <cellStyle name="Normal 2 4 15 5 2 4" xfId="36798" xr:uid="{00000000-0005-0000-0000-0000BE8F0000}"/>
    <cellStyle name="Normal 2 4 15 5 3" xfId="8578" xr:uid="{00000000-0005-0000-0000-000082210000}"/>
    <cellStyle name="Normal 2 4 15 5 3 2" xfId="8579" xr:uid="{00000000-0005-0000-0000-000083210000}"/>
    <cellStyle name="Normal 2 4 15 5 3 2 2" xfId="8580" xr:uid="{00000000-0005-0000-0000-000084210000}"/>
    <cellStyle name="Normal 2 4 15 5 3 2 2 2" xfId="36799" xr:uid="{00000000-0005-0000-0000-0000BF8F0000}"/>
    <cellStyle name="Normal 2 4 15 5 3 2 3" xfId="36800" xr:uid="{00000000-0005-0000-0000-0000C08F0000}"/>
    <cellStyle name="Normal 2 4 15 5 3 3" xfId="8581" xr:uid="{00000000-0005-0000-0000-000085210000}"/>
    <cellStyle name="Normal 2 4 15 5 3 3 2" xfId="36801" xr:uid="{00000000-0005-0000-0000-0000C18F0000}"/>
    <cellStyle name="Normal 2 4 15 5 3 4" xfId="36802" xr:uid="{00000000-0005-0000-0000-0000C28F0000}"/>
    <cellStyle name="Normal 2 4 15 5 4" xfId="8582" xr:uid="{00000000-0005-0000-0000-000086210000}"/>
    <cellStyle name="Normal 2 4 15 5 4 2" xfId="8583" xr:uid="{00000000-0005-0000-0000-000087210000}"/>
    <cellStyle name="Normal 2 4 15 5 4 2 2" xfId="8584" xr:uid="{00000000-0005-0000-0000-000088210000}"/>
    <cellStyle name="Normal 2 4 15 5 4 2 2 2" xfId="36803" xr:uid="{00000000-0005-0000-0000-0000C38F0000}"/>
    <cellStyle name="Normal 2 4 15 5 4 2 3" xfId="36804" xr:uid="{00000000-0005-0000-0000-0000C48F0000}"/>
    <cellStyle name="Normal 2 4 15 5 4 3" xfId="8585" xr:uid="{00000000-0005-0000-0000-000089210000}"/>
    <cellStyle name="Normal 2 4 15 5 4 3 2" xfId="36805" xr:uid="{00000000-0005-0000-0000-0000C58F0000}"/>
    <cellStyle name="Normal 2 4 15 5 4 4" xfId="36806" xr:uid="{00000000-0005-0000-0000-0000C68F0000}"/>
    <cellStyle name="Normal 2 4 15 5 5" xfId="8586" xr:uid="{00000000-0005-0000-0000-00008A210000}"/>
    <cellStyle name="Normal 2 4 15 5 5 2" xfId="8587" xr:uid="{00000000-0005-0000-0000-00008B210000}"/>
    <cellStyle name="Normal 2 4 15 5 5 2 2" xfId="8588" xr:uid="{00000000-0005-0000-0000-00008C210000}"/>
    <cellStyle name="Normal 2 4 15 5 5 2 2 2" xfId="36807" xr:uid="{00000000-0005-0000-0000-0000C78F0000}"/>
    <cellStyle name="Normal 2 4 15 5 5 2 3" xfId="36808" xr:uid="{00000000-0005-0000-0000-0000C88F0000}"/>
    <cellStyle name="Normal 2 4 15 5 5 3" xfId="8589" xr:uid="{00000000-0005-0000-0000-00008D210000}"/>
    <cellStyle name="Normal 2 4 15 5 5 3 2" xfId="36809" xr:uid="{00000000-0005-0000-0000-0000C98F0000}"/>
    <cellStyle name="Normal 2 4 15 5 5 4" xfId="36810" xr:uid="{00000000-0005-0000-0000-0000CA8F0000}"/>
    <cellStyle name="Normal 2 4 15 5 6" xfId="8590" xr:uid="{00000000-0005-0000-0000-00008E210000}"/>
    <cellStyle name="Normal 2 4 15 5 6 2" xfId="8591" xr:uid="{00000000-0005-0000-0000-00008F210000}"/>
    <cellStyle name="Normal 2 4 15 5 6 2 2" xfId="8592" xr:uid="{00000000-0005-0000-0000-000090210000}"/>
    <cellStyle name="Normal 2 4 15 5 6 2 2 2" xfId="36811" xr:uid="{00000000-0005-0000-0000-0000CB8F0000}"/>
    <cellStyle name="Normal 2 4 15 5 6 2 3" xfId="36812" xr:uid="{00000000-0005-0000-0000-0000CC8F0000}"/>
    <cellStyle name="Normal 2 4 15 5 6 3" xfId="8593" xr:uid="{00000000-0005-0000-0000-000091210000}"/>
    <cellStyle name="Normal 2 4 15 5 6 3 2" xfId="36813" xr:uid="{00000000-0005-0000-0000-0000CD8F0000}"/>
    <cellStyle name="Normal 2 4 15 5 6 4" xfId="36814" xr:uid="{00000000-0005-0000-0000-0000CE8F0000}"/>
    <cellStyle name="Normal 2 4 15 5 7" xfId="8594" xr:uid="{00000000-0005-0000-0000-000092210000}"/>
    <cellStyle name="Normal 2 4 15 5 7 2" xfId="8595" xr:uid="{00000000-0005-0000-0000-000093210000}"/>
    <cellStyle name="Normal 2 4 15 5 7 2 2" xfId="8596" xr:uid="{00000000-0005-0000-0000-000094210000}"/>
    <cellStyle name="Normal 2 4 15 5 7 2 2 2" xfId="36815" xr:uid="{00000000-0005-0000-0000-0000CF8F0000}"/>
    <cellStyle name="Normal 2 4 15 5 7 2 3" xfId="36816" xr:uid="{00000000-0005-0000-0000-0000D08F0000}"/>
    <cellStyle name="Normal 2 4 15 5 7 3" xfId="8597" xr:uid="{00000000-0005-0000-0000-000095210000}"/>
    <cellStyle name="Normal 2 4 15 5 7 3 2" xfId="36817" xr:uid="{00000000-0005-0000-0000-0000D18F0000}"/>
    <cellStyle name="Normal 2 4 15 5 7 4" xfId="36818" xr:uid="{00000000-0005-0000-0000-0000D28F0000}"/>
    <cellStyle name="Normal 2 4 15 5 8" xfId="8598" xr:uid="{00000000-0005-0000-0000-000096210000}"/>
    <cellStyle name="Normal 2 4 15 5 8 2" xfId="8599" xr:uid="{00000000-0005-0000-0000-000097210000}"/>
    <cellStyle name="Normal 2 4 15 5 8 2 2" xfId="8600" xr:uid="{00000000-0005-0000-0000-000098210000}"/>
    <cellStyle name="Normal 2 4 15 5 8 2 2 2" xfId="36819" xr:uid="{00000000-0005-0000-0000-0000D38F0000}"/>
    <cellStyle name="Normal 2 4 15 5 8 2 3" xfId="36820" xr:uid="{00000000-0005-0000-0000-0000D48F0000}"/>
    <cellStyle name="Normal 2 4 15 5 8 3" xfId="8601" xr:uid="{00000000-0005-0000-0000-000099210000}"/>
    <cellStyle name="Normal 2 4 15 5 8 3 2" xfId="36821" xr:uid="{00000000-0005-0000-0000-0000D58F0000}"/>
    <cellStyle name="Normal 2 4 15 5 8 4" xfId="36822" xr:uid="{00000000-0005-0000-0000-0000D68F0000}"/>
    <cellStyle name="Normal 2 4 15 5 9" xfId="8602" xr:uid="{00000000-0005-0000-0000-00009A210000}"/>
    <cellStyle name="Normal 2 4 15 5 9 2" xfId="8603" xr:uid="{00000000-0005-0000-0000-00009B210000}"/>
    <cellStyle name="Normal 2 4 15 5 9 2 2" xfId="8604" xr:uid="{00000000-0005-0000-0000-00009C210000}"/>
    <cellStyle name="Normal 2 4 15 5 9 2 2 2" xfId="36823" xr:uid="{00000000-0005-0000-0000-0000D78F0000}"/>
    <cellStyle name="Normal 2 4 15 5 9 2 3" xfId="36824" xr:uid="{00000000-0005-0000-0000-0000D88F0000}"/>
    <cellStyle name="Normal 2 4 15 5 9 3" xfId="8605" xr:uid="{00000000-0005-0000-0000-00009D210000}"/>
    <cellStyle name="Normal 2 4 15 5 9 3 2" xfId="36825" xr:uid="{00000000-0005-0000-0000-0000D98F0000}"/>
    <cellStyle name="Normal 2 4 15 5 9 4" xfId="36826" xr:uid="{00000000-0005-0000-0000-0000DA8F0000}"/>
    <cellStyle name="Normal 2 4 15 6" xfId="8606" xr:uid="{00000000-0005-0000-0000-00009E210000}"/>
    <cellStyle name="Normal 2 4 15 6 10" xfId="8607" xr:uid="{00000000-0005-0000-0000-00009F210000}"/>
    <cellStyle name="Normal 2 4 15 6 10 2" xfId="8608" xr:uid="{00000000-0005-0000-0000-0000A0210000}"/>
    <cellStyle name="Normal 2 4 15 6 10 2 2" xfId="8609" xr:uid="{00000000-0005-0000-0000-0000A1210000}"/>
    <cellStyle name="Normal 2 4 15 6 10 2 2 2" xfId="36827" xr:uid="{00000000-0005-0000-0000-0000DB8F0000}"/>
    <cellStyle name="Normal 2 4 15 6 10 2 3" xfId="36828" xr:uid="{00000000-0005-0000-0000-0000DC8F0000}"/>
    <cellStyle name="Normal 2 4 15 6 10 3" xfId="8610" xr:uid="{00000000-0005-0000-0000-0000A2210000}"/>
    <cellStyle name="Normal 2 4 15 6 10 3 2" xfId="36829" xr:uid="{00000000-0005-0000-0000-0000DD8F0000}"/>
    <cellStyle name="Normal 2 4 15 6 10 4" xfId="36830" xr:uid="{00000000-0005-0000-0000-0000DE8F0000}"/>
    <cellStyle name="Normal 2 4 15 6 11" xfId="8611" xr:uid="{00000000-0005-0000-0000-0000A3210000}"/>
    <cellStyle name="Normal 2 4 15 6 11 2" xfId="8612" xr:uid="{00000000-0005-0000-0000-0000A4210000}"/>
    <cellStyle name="Normal 2 4 15 6 11 2 2" xfId="8613" xr:uid="{00000000-0005-0000-0000-0000A5210000}"/>
    <cellStyle name="Normal 2 4 15 6 11 2 2 2" xfId="36831" xr:uid="{00000000-0005-0000-0000-0000DF8F0000}"/>
    <cellStyle name="Normal 2 4 15 6 11 2 3" xfId="36832" xr:uid="{00000000-0005-0000-0000-0000E08F0000}"/>
    <cellStyle name="Normal 2 4 15 6 11 3" xfId="8614" xr:uid="{00000000-0005-0000-0000-0000A6210000}"/>
    <cellStyle name="Normal 2 4 15 6 11 3 2" xfId="36833" xr:uid="{00000000-0005-0000-0000-0000E18F0000}"/>
    <cellStyle name="Normal 2 4 15 6 11 4" xfId="36834" xr:uid="{00000000-0005-0000-0000-0000E28F0000}"/>
    <cellStyle name="Normal 2 4 15 6 12" xfId="8615" xr:uid="{00000000-0005-0000-0000-0000A7210000}"/>
    <cellStyle name="Normal 2 4 15 6 12 2" xfId="8616" xr:uid="{00000000-0005-0000-0000-0000A8210000}"/>
    <cellStyle name="Normal 2 4 15 6 12 2 2" xfId="36835" xr:uid="{00000000-0005-0000-0000-0000E38F0000}"/>
    <cellStyle name="Normal 2 4 15 6 12 3" xfId="36836" xr:uid="{00000000-0005-0000-0000-0000E48F0000}"/>
    <cellStyle name="Normal 2 4 15 6 13" xfId="8617" xr:uid="{00000000-0005-0000-0000-0000A9210000}"/>
    <cellStyle name="Normal 2 4 15 6 13 2" xfId="36837" xr:uid="{00000000-0005-0000-0000-0000E58F0000}"/>
    <cellStyle name="Normal 2 4 15 6 14" xfId="36838" xr:uid="{00000000-0005-0000-0000-0000E68F0000}"/>
    <cellStyle name="Normal 2 4 15 6 2" xfId="8618" xr:uid="{00000000-0005-0000-0000-0000AA210000}"/>
    <cellStyle name="Normal 2 4 15 6 2 2" xfId="8619" xr:uid="{00000000-0005-0000-0000-0000AB210000}"/>
    <cellStyle name="Normal 2 4 15 6 2 2 2" xfId="8620" xr:uid="{00000000-0005-0000-0000-0000AC210000}"/>
    <cellStyle name="Normal 2 4 15 6 2 2 2 2" xfId="36839" xr:uid="{00000000-0005-0000-0000-0000E78F0000}"/>
    <cellStyle name="Normal 2 4 15 6 2 2 3" xfId="36840" xr:uid="{00000000-0005-0000-0000-0000E88F0000}"/>
    <cellStyle name="Normal 2 4 15 6 2 3" xfId="8621" xr:uid="{00000000-0005-0000-0000-0000AD210000}"/>
    <cellStyle name="Normal 2 4 15 6 2 3 2" xfId="36841" xr:uid="{00000000-0005-0000-0000-0000E98F0000}"/>
    <cellStyle name="Normal 2 4 15 6 2 4" xfId="36842" xr:uid="{00000000-0005-0000-0000-0000EA8F0000}"/>
    <cellStyle name="Normal 2 4 15 6 3" xfId="8622" xr:uid="{00000000-0005-0000-0000-0000AE210000}"/>
    <cellStyle name="Normal 2 4 15 6 3 2" xfId="8623" xr:uid="{00000000-0005-0000-0000-0000AF210000}"/>
    <cellStyle name="Normal 2 4 15 6 3 2 2" xfId="8624" xr:uid="{00000000-0005-0000-0000-0000B0210000}"/>
    <cellStyle name="Normal 2 4 15 6 3 2 2 2" xfId="36843" xr:uid="{00000000-0005-0000-0000-0000EB8F0000}"/>
    <cellStyle name="Normal 2 4 15 6 3 2 3" xfId="36844" xr:uid="{00000000-0005-0000-0000-0000EC8F0000}"/>
    <cellStyle name="Normal 2 4 15 6 3 3" xfId="8625" xr:uid="{00000000-0005-0000-0000-0000B1210000}"/>
    <cellStyle name="Normal 2 4 15 6 3 3 2" xfId="36845" xr:uid="{00000000-0005-0000-0000-0000ED8F0000}"/>
    <cellStyle name="Normal 2 4 15 6 3 4" xfId="36846" xr:uid="{00000000-0005-0000-0000-0000EE8F0000}"/>
    <cellStyle name="Normal 2 4 15 6 4" xfId="8626" xr:uid="{00000000-0005-0000-0000-0000B2210000}"/>
    <cellStyle name="Normal 2 4 15 6 4 2" xfId="8627" xr:uid="{00000000-0005-0000-0000-0000B3210000}"/>
    <cellStyle name="Normal 2 4 15 6 4 2 2" xfId="8628" xr:uid="{00000000-0005-0000-0000-0000B4210000}"/>
    <cellStyle name="Normal 2 4 15 6 4 2 2 2" xfId="36847" xr:uid="{00000000-0005-0000-0000-0000EF8F0000}"/>
    <cellStyle name="Normal 2 4 15 6 4 2 3" xfId="36848" xr:uid="{00000000-0005-0000-0000-0000F08F0000}"/>
    <cellStyle name="Normal 2 4 15 6 4 3" xfId="8629" xr:uid="{00000000-0005-0000-0000-0000B5210000}"/>
    <cellStyle name="Normal 2 4 15 6 4 3 2" xfId="36849" xr:uid="{00000000-0005-0000-0000-0000F18F0000}"/>
    <cellStyle name="Normal 2 4 15 6 4 4" xfId="36850" xr:uid="{00000000-0005-0000-0000-0000F28F0000}"/>
    <cellStyle name="Normal 2 4 15 6 5" xfId="8630" xr:uid="{00000000-0005-0000-0000-0000B6210000}"/>
    <cellStyle name="Normal 2 4 15 6 5 2" xfId="8631" xr:uid="{00000000-0005-0000-0000-0000B7210000}"/>
    <cellStyle name="Normal 2 4 15 6 5 2 2" xfId="8632" xr:uid="{00000000-0005-0000-0000-0000B8210000}"/>
    <cellStyle name="Normal 2 4 15 6 5 2 2 2" xfId="36851" xr:uid="{00000000-0005-0000-0000-0000F38F0000}"/>
    <cellStyle name="Normal 2 4 15 6 5 2 3" xfId="36852" xr:uid="{00000000-0005-0000-0000-0000F48F0000}"/>
    <cellStyle name="Normal 2 4 15 6 5 3" xfId="8633" xr:uid="{00000000-0005-0000-0000-0000B9210000}"/>
    <cellStyle name="Normal 2 4 15 6 5 3 2" xfId="36853" xr:uid="{00000000-0005-0000-0000-0000F58F0000}"/>
    <cellStyle name="Normal 2 4 15 6 5 4" xfId="36854" xr:uid="{00000000-0005-0000-0000-0000F68F0000}"/>
    <cellStyle name="Normal 2 4 15 6 6" xfId="8634" xr:uid="{00000000-0005-0000-0000-0000BA210000}"/>
    <cellStyle name="Normal 2 4 15 6 6 2" xfId="8635" xr:uid="{00000000-0005-0000-0000-0000BB210000}"/>
    <cellStyle name="Normal 2 4 15 6 6 2 2" xfId="8636" xr:uid="{00000000-0005-0000-0000-0000BC210000}"/>
    <cellStyle name="Normal 2 4 15 6 6 2 2 2" xfId="36855" xr:uid="{00000000-0005-0000-0000-0000F78F0000}"/>
    <cellStyle name="Normal 2 4 15 6 6 2 3" xfId="36856" xr:uid="{00000000-0005-0000-0000-0000F88F0000}"/>
    <cellStyle name="Normal 2 4 15 6 6 3" xfId="8637" xr:uid="{00000000-0005-0000-0000-0000BD210000}"/>
    <cellStyle name="Normal 2 4 15 6 6 3 2" xfId="36857" xr:uid="{00000000-0005-0000-0000-0000F98F0000}"/>
    <cellStyle name="Normal 2 4 15 6 6 4" xfId="36858" xr:uid="{00000000-0005-0000-0000-0000FA8F0000}"/>
    <cellStyle name="Normal 2 4 15 6 7" xfId="8638" xr:uid="{00000000-0005-0000-0000-0000BE210000}"/>
    <cellStyle name="Normal 2 4 15 6 7 2" xfId="8639" xr:uid="{00000000-0005-0000-0000-0000BF210000}"/>
    <cellStyle name="Normal 2 4 15 6 7 2 2" xfId="8640" xr:uid="{00000000-0005-0000-0000-0000C0210000}"/>
    <cellStyle name="Normal 2 4 15 6 7 2 2 2" xfId="36859" xr:uid="{00000000-0005-0000-0000-0000FB8F0000}"/>
    <cellStyle name="Normal 2 4 15 6 7 2 3" xfId="36860" xr:uid="{00000000-0005-0000-0000-0000FC8F0000}"/>
    <cellStyle name="Normal 2 4 15 6 7 3" xfId="8641" xr:uid="{00000000-0005-0000-0000-0000C1210000}"/>
    <cellStyle name="Normal 2 4 15 6 7 3 2" xfId="36861" xr:uid="{00000000-0005-0000-0000-0000FD8F0000}"/>
    <cellStyle name="Normal 2 4 15 6 7 4" xfId="36862" xr:uid="{00000000-0005-0000-0000-0000FE8F0000}"/>
    <cellStyle name="Normal 2 4 15 6 8" xfId="8642" xr:uid="{00000000-0005-0000-0000-0000C2210000}"/>
    <cellStyle name="Normal 2 4 15 6 8 2" xfId="8643" xr:uid="{00000000-0005-0000-0000-0000C3210000}"/>
    <cellStyle name="Normal 2 4 15 6 8 2 2" xfId="8644" xr:uid="{00000000-0005-0000-0000-0000C4210000}"/>
    <cellStyle name="Normal 2 4 15 6 8 2 2 2" xfId="36863" xr:uid="{00000000-0005-0000-0000-0000FF8F0000}"/>
    <cellStyle name="Normal 2 4 15 6 8 2 3" xfId="36864" xr:uid="{00000000-0005-0000-0000-000000900000}"/>
    <cellStyle name="Normal 2 4 15 6 8 3" xfId="8645" xr:uid="{00000000-0005-0000-0000-0000C5210000}"/>
    <cellStyle name="Normal 2 4 15 6 8 3 2" xfId="36865" xr:uid="{00000000-0005-0000-0000-000001900000}"/>
    <cellStyle name="Normal 2 4 15 6 8 4" xfId="36866" xr:uid="{00000000-0005-0000-0000-000002900000}"/>
    <cellStyle name="Normal 2 4 15 6 9" xfId="8646" xr:uid="{00000000-0005-0000-0000-0000C6210000}"/>
    <cellStyle name="Normal 2 4 15 6 9 2" xfId="8647" xr:uid="{00000000-0005-0000-0000-0000C7210000}"/>
    <cellStyle name="Normal 2 4 15 6 9 2 2" xfId="8648" xr:uid="{00000000-0005-0000-0000-0000C8210000}"/>
    <cellStyle name="Normal 2 4 15 6 9 2 2 2" xfId="36867" xr:uid="{00000000-0005-0000-0000-000003900000}"/>
    <cellStyle name="Normal 2 4 15 6 9 2 3" xfId="36868" xr:uid="{00000000-0005-0000-0000-000004900000}"/>
    <cellStyle name="Normal 2 4 15 6 9 3" xfId="8649" xr:uid="{00000000-0005-0000-0000-0000C9210000}"/>
    <cellStyle name="Normal 2 4 15 6 9 3 2" xfId="36869" xr:uid="{00000000-0005-0000-0000-000005900000}"/>
    <cellStyle name="Normal 2 4 15 6 9 4" xfId="36870" xr:uid="{00000000-0005-0000-0000-000006900000}"/>
    <cellStyle name="Normal 2 4 15 7" xfId="8650" xr:uid="{00000000-0005-0000-0000-0000CA210000}"/>
    <cellStyle name="Normal 2 4 15 7 10" xfId="8651" xr:uid="{00000000-0005-0000-0000-0000CB210000}"/>
    <cellStyle name="Normal 2 4 15 7 10 2" xfId="8652" xr:uid="{00000000-0005-0000-0000-0000CC210000}"/>
    <cellStyle name="Normal 2 4 15 7 10 2 2" xfId="8653" xr:uid="{00000000-0005-0000-0000-0000CD210000}"/>
    <cellStyle name="Normal 2 4 15 7 10 2 2 2" xfId="36871" xr:uid="{00000000-0005-0000-0000-000007900000}"/>
    <cellStyle name="Normal 2 4 15 7 10 2 3" xfId="36872" xr:uid="{00000000-0005-0000-0000-000008900000}"/>
    <cellStyle name="Normal 2 4 15 7 10 3" xfId="8654" xr:uid="{00000000-0005-0000-0000-0000CE210000}"/>
    <cellStyle name="Normal 2 4 15 7 10 3 2" xfId="36873" xr:uid="{00000000-0005-0000-0000-000009900000}"/>
    <cellStyle name="Normal 2 4 15 7 10 4" xfId="36874" xr:uid="{00000000-0005-0000-0000-00000A900000}"/>
    <cellStyle name="Normal 2 4 15 7 11" xfId="8655" xr:uid="{00000000-0005-0000-0000-0000CF210000}"/>
    <cellStyle name="Normal 2 4 15 7 11 2" xfId="8656" xr:uid="{00000000-0005-0000-0000-0000D0210000}"/>
    <cellStyle name="Normal 2 4 15 7 11 2 2" xfId="8657" xr:uid="{00000000-0005-0000-0000-0000D1210000}"/>
    <cellStyle name="Normal 2 4 15 7 11 2 2 2" xfId="36875" xr:uid="{00000000-0005-0000-0000-00000B900000}"/>
    <cellStyle name="Normal 2 4 15 7 11 2 3" xfId="36876" xr:uid="{00000000-0005-0000-0000-00000C900000}"/>
    <cellStyle name="Normal 2 4 15 7 11 3" xfId="8658" xr:uid="{00000000-0005-0000-0000-0000D2210000}"/>
    <cellStyle name="Normal 2 4 15 7 11 3 2" xfId="36877" xr:uid="{00000000-0005-0000-0000-00000D900000}"/>
    <cellStyle name="Normal 2 4 15 7 11 4" xfId="36878" xr:uid="{00000000-0005-0000-0000-00000E900000}"/>
    <cellStyle name="Normal 2 4 15 7 12" xfId="8659" xr:uid="{00000000-0005-0000-0000-0000D3210000}"/>
    <cellStyle name="Normal 2 4 15 7 12 2" xfId="8660" xr:uid="{00000000-0005-0000-0000-0000D4210000}"/>
    <cellStyle name="Normal 2 4 15 7 12 2 2" xfId="36879" xr:uid="{00000000-0005-0000-0000-00000F900000}"/>
    <cellStyle name="Normal 2 4 15 7 12 3" xfId="36880" xr:uid="{00000000-0005-0000-0000-000010900000}"/>
    <cellStyle name="Normal 2 4 15 7 13" xfId="8661" xr:uid="{00000000-0005-0000-0000-0000D5210000}"/>
    <cellStyle name="Normal 2 4 15 7 13 2" xfId="36881" xr:uid="{00000000-0005-0000-0000-000011900000}"/>
    <cellStyle name="Normal 2 4 15 7 14" xfId="36882" xr:uid="{00000000-0005-0000-0000-000012900000}"/>
    <cellStyle name="Normal 2 4 15 7 2" xfId="8662" xr:uid="{00000000-0005-0000-0000-0000D6210000}"/>
    <cellStyle name="Normal 2 4 15 7 2 2" xfId="8663" xr:uid="{00000000-0005-0000-0000-0000D7210000}"/>
    <cellStyle name="Normal 2 4 15 7 2 2 2" xfId="8664" xr:uid="{00000000-0005-0000-0000-0000D8210000}"/>
    <cellStyle name="Normal 2 4 15 7 2 2 2 2" xfId="36883" xr:uid="{00000000-0005-0000-0000-000013900000}"/>
    <cellStyle name="Normal 2 4 15 7 2 2 3" xfId="36884" xr:uid="{00000000-0005-0000-0000-000014900000}"/>
    <cellStyle name="Normal 2 4 15 7 2 3" xfId="8665" xr:uid="{00000000-0005-0000-0000-0000D9210000}"/>
    <cellStyle name="Normal 2 4 15 7 2 3 2" xfId="36885" xr:uid="{00000000-0005-0000-0000-000015900000}"/>
    <cellStyle name="Normal 2 4 15 7 2 4" xfId="36886" xr:uid="{00000000-0005-0000-0000-000016900000}"/>
    <cellStyle name="Normal 2 4 15 7 3" xfId="8666" xr:uid="{00000000-0005-0000-0000-0000DA210000}"/>
    <cellStyle name="Normal 2 4 15 7 3 2" xfId="8667" xr:uid="{00000000-0005-0000-0000-0000DB210000}"/>
    <cellStyle name="Normal 2 4 15 7 3 2 2" xfId="8668" xr:uid="{00000000-0005-0000-0000-0000DC210000}"/>
    <cellStyle name="Normal 2 4 15 7 3 2 2 2" xfId="36887" xr:uid="{00000000-0005-0000-0000-000017900000}"/>
    <cellStyle name="Normal 2 4 15 7 3 2 3" xfId="36888" xr:uid="{00000000-0005-0000-0000-000018900000}"/>
    <cellStyle name="Normal 2 4 15 7 3 3" xfId="8669" xr:uid="{00000000-0005-0000-0000-0000DD210000}"/>
    <cellStyle name="Normal 2 4 15 7 3 3 2" xfId="36889" xr:uid="{00000000-0005-0000-0000-000019900000}"/>
    <cellStyle name="Normal 2 4 15 7 3 4" xfId="36890" xr:uid="{00000000-0005-0000-0000-00001A900000}"/>
    <cellStyle name="Normal 2 4 15 7 4" xfId="8670" xr:uid="{00000000-0005-0000-0000-0000DE210000}"/>
    <cellStyle name="Normal 2 4 15 7 4 2" xfId="8671" xr:uid="{00000000-0005-0000-0000-0000DF210000}"/>
    <cellStyle name="Normal 2 4 15 7 4 2 2" xfId="8672" xr:uid="{00000000-0005-0000-0000-0000E0210000}"/>
    <cellStyle name="Normal 2 4 15 7 4 2 2 2" xfId="36891" xr:uid="{00000000-0005-0000-0000-00001B900000}"/>
    <cellStyle name="Normal 2 4 15 7 4 2 3" xfId="36892" xr:uid="{00000000-0005-0000-0000-00001C900000}"/>
    <cellStyle name="Normal 2 4 15 7 4 3" xfId="8673" xr:uid="{00000000-0005-0000-0000-0000E1210000}"/>
    <cellStyle name="Normal 2 4 15 7 4 3 2" xfId="36893" xr:uid="{00000000-0005-0000-0000-00001D900000}"/>
    <cellStyle name="Normal 2 4 15 7 4 4" xfId="36894" xr:uid="{00000000-0005-0000-0000-00001E900000}"/>
    <cellStyle name="Normal 2 4 15 7 5" xfId="8674" xr:uid="{00000000-0005-0000-0000-0000E2210000}"/>
    <cellStyle name="Normal 2 4 15 7 5 2" xfId="8675" xr:uid="{00000000-0005-0000-0000-0000E3210000}"/>
    <cellStyle name="Normal 2 4 15 7 5 2 2" xfId="8676" xr:uid="{00000000-0005-0000-0000-0000E4210000}"/>
    <cellStyle name="Normal 2 4 15 7 5 2 2 2" xfId="36895" xr:uid="{00000000-0005-0000-0000-00001F900000}"/>
    <cellStyle name="Normal 2 4 15 7 5 2 3" xfId="36896" xr:uid="{00000000-0005-0000-0000-000020900000}"/>
    <cellStyle name="Normal 2 4 15 7 5 3" xfId="8677" xr:uid="{00000000-0005-0000-0000-0000E5210000}"/>
    <cellStyle name="Normal 2 4 15 7 5 3 2" xfId="36897" xr:uid="{00000000-0005-0000-0000-000021900000}"/>
    <cellStyle name="Normal 2 4 15 7 5 4" xfId="36898" xr:uid="{00000000-0005-0000-0000-000022900000}"/>
    <cellStyle name="Normal 2 4 15 7 6" xfId="8678" xr:uid="{00000000-0005-0000-0000-0000E6210000}"/>
    <cellStyle name="Normal 2 4 15 7 6 2" xfId="8679" xr:uid="{00000000-0005-0000-0000-0000E7210000}"/>
    <cellStyle name="Normal 2 4 15 7 6 2 2" xfId="8680" xr:uid="{00000000-0005-0000-0000-0000E8210000}"/>
    <cellStyle name="Normal 2 4 15 7 6 2 2 2" xfId="36899" xr:uid="{00000000-0005-0000-0000-000023900000}"/>
    <cellStyle name="Normal 2 4 15 7 6 2 3" xfId="36900" xr:uid="{00000000-0005-0000-0000-000024900000}"/>
    <cellStyle name="Normal 2 4 15 7 6 3" xfId="8681" xr:uid="{00000000-0005-0000-0000-0000E9210000}"/>
    <cellStyle name="Normal 2 4 15 7 6 3 2" xfId="36901" xr:uid="{00000000-0005-0000-0000-000025900000}"/>
    <cellStyle name="Normal 2 4 15 7 6 4" xfId="36902" xr:uid="{00000000-0005-0000-0000-000026900000}"/>
    <cellStyle name="Normal 2 4 15 7 7" xfId="8682" xr:uid="{00000000-0005-0000-0000-0000EA210000}"/>
    <cellStyle name="Normal 2 4 15 7 7 2" xfId="8683" xr:uid="{00000000-0005-0000-0000-0000EB210000}"/>
    <cellStyle name="Normal 2 4 15 7 7 2 2" xfId="8684" xr:uid="{00000000-0005-0000-0000-0000EC210000}"/>
    <cellStyle name="Normal 2 4 15 7 7 2 2 2" xfId="36903" xr:uid="{00000000-0005-0000-0000-000027900000}"/>
    <cellStyle name="Normal 2 4 15 7 7 2 3" xfId="36904" xr:uid="{00000000-0005-0000-0000-000028900000}"/>
    <cellStyle name="Normal 2 4 15 7 7 3" xfId="8685" xr:uid="{00000000-0005-0000-0000-0000ED210000}"/>
    <cellStyle name="Normal 2 4 15 7 7 3 2" xfId="36905" xr:uid="{00000000-0005-0000-0000-000029900000}"/>
    <cellStyle name="Normal 2 4 15 7 7 4" xfId="36906" xr:uid="{00000000-0005-0000-0000-00002A900000}"/>
    <cellStyle name="Normal 2 4 15 7 8" xfId="8686" xr:uid="{00000000-0005-0000-0000-0000EE210000}"/>
    <cellStyle name="Normal 2 4 15 7 8 2" xfId="8687" xr:uid="{00000000-0005-0000-0000-0000EF210000}"/>
    <cellStyle name="Normal 2 4 15 7 8 2 2" xfId="8688" xr:uid="{00000000-0005-0000-0000-0000F0210000}"/>
    <cellStyle name="Normal 2 4 15 7 8 2 2 2" xfId="36907" xr:uid="{00000000-0005-0000-0000-00002B900000}"/>
    <cellStyle name="Normal 2 4 15 7 8 2 3" xfId="36908" xr:uid="{00000000-0005-0000-0000-00002C900000}"/>
    <cellStyle name="Normal 2 4 15 7 8 3" xfId="8689" xr:uid="{00000000-0005-0000-0000-0000F1210000}"/>
    <cellStyle name="Normal 2 4 15 7 8 3 2" xfId="36909" xr:uid="{00000000-0005-0000-0000-00002D900000}"/>
    <cellStyle name="Normal 2 4 15 7 8 4" xfId="36910" xr:uid="{00000000-0005-0000-0000-00002E900000}"/>
    <cellStyle name="Normal 2 4 15 7 9" xfId="8690" xr:uid="{00000000-0005-0000-0000-0000F2210000}"/>
    <cellStyle name="Normal 2 4 15 7 9 2" xfId="8691" xr:uid="{00000000-0005-0000-0000-0000F3210000}"/>
    <cellStyle name="Normal 2 4 15 7 9 2 2" xfId="8692" xr:uid="{00000000-0005-0000-0000-0000F4210000}"/>
    <cellStyle name="Normal 2 4 15 7 9 2 2 2" xfId="36911" xr:uid="{00000000-0005-0000-0000-00002F900000}"/>
    <cellStyle name="Normal 2 4 15 7 9 2 3" xfId="36912" xr:uid="{00000000-0005-0000-0000-000030900000}"/>
    <cellStyle name="Normal 2 4 15 7 9 3" xfId="8693" xr:uid="{00000000-0005-0000-0000-0000F5210000}"/>
    <cellStyle name="Normal 2 4 15 7 9 3 2" xfId="36913" xr:uid="{00000000-0005-0000-0000-000031900000}"/>
    <cellStyle name="Normal 2 4 15 7 9 4" xfId="36914" xr:uid="{00000000-0005-0000-0000-000032900000}"/>
    <cellStyle name="Normal 2 4 15 8" xfId="8694" xr:uid="{00000000-0005-0000-0000-0000F6210000}"/>
    <cellStyle name="Normal 2 4 15 8 10" xfId="8695" xr:uid="{00000000-0005-0000-0000-0000F7210000}"/>
    <cellStyle name="Normal 2 4 15 8 10 2" xfId="8696" xr:uid="{00000000-0005-0000-0000-0000F8210000}"/>
    <cellStyle name="Normal 2 4 15 8 10 2 2" xfId="8697" xr:uid="{00000000-0005-0000-0000-0000F9210000}"/>
    <cellStyle name="Normal 2 4 15 8 10 2 2 2" xfId="36915" xr:uid="{00000000-0005-0000-0000-000033900000}"/>
    <cellStyle name="Normal 2 4 15 8 10 2 3" xfId="36916" xr:uid="{00000000-0005-0000-0000-000034900000}"/>
    <cellStyle name="Normal 2 4 15 8 10 3" xfId="8698" xr:uid="{00000000-0005-0000-0000-0000FA210000}"/>
    <cellStyle name="Normal 2 4 15 8 10 3 2" xfId="36917" xr:uid="{00000000-0005-0000-0000-000035900000}"/>
    <cellStyle name="Normal 2 4 15 8 10 4" xfId="36918" xr:uid="{00000000-0005-0000-0000-000036900000}"/>
    <cellStyle name="Normal 2 4 15 8 11" xfId="8699" xr:uid="{00000000-0005-0000-0000-0000FB210000}"/>
    <cellStyle name="Normal 2 4 15 8 11 2" xfId="8700" xr:uid="{00000000-0005-0000-0000-0000FC210000}"/>
    <cellStyle name="Normal 2 4 15 8 11 2 2" xfId="8701" xr:uid="{00000000-0005-0000-0000-0000FD210000}"/>
    <cellStyle name="Normal 2 4 15 8 11 2 2 2" xfId="36919" xr:uid="{00000000-0005-0000-0000-000037900000}"/>
    <cellStyle name="Normal 2 4 15 8 11 2 3" xfId="36920" xr:uid="{00000000-0005-0000-0000-000038900000}"/>
    <cellStyle name="Normal 2 4 15 8 11 3" xfId="8702" xr:uid="{00000000-0005-0000-0000-0000FE210000}"/>
    <cellStyle name="Normal 2 4 15 8 11 3 2" xfId="36921" xr:uid="{00000000-0005-0000-0000-000039900000}"/>
    <cellStyle name="Normal 2 4 15 8 11 4" xfId="36922" xr:uid="{00000000-0005-0000-0000-00003A900000}"/>
    <cellStyle name="Normal 2 4 15 8 12" xfId="8703" xr:uid="{00000000-0005-0000-0000-0000FF210000}"/>
    <cellStyle name="Normal 2 4 15 8 12 2" xfId="8704" xr:uid="{00000000-0005-0000-0000-000000220000}"/>
    <cellStyle name="Normal 2 4 15 8 12 2 2" xfId="36923" xr:uid="{00000000-0005-0000-0000-00003B900000}"/>
    <cellStyle name="Normal 2 4 15 8 12 3" xfId="36924" xr:uid="{00000000-0005-0000-0000-00003C900000}"/>
    <cellStyle name="Normal 2 4 15 8 13" xfId="8705" xr:uid="{00000000-0005-0000-0000-000001220000}"/>
    <cellStyle name="Normal 2 4 15 8 13 2" xfId="36925" xr:uid="{00000000-0005-0000-0000-00003D900000}"/>
    <cellStyle name="Normal 2 4 15 8 14" xfId="36926" xr:uid="{00000000-0005-0000-0000-00003E900000}"/>
    <cellStyle name="Normal 2 4 15 8 2" xfId="8706" xr:uid="{00000000-0005-0000-0000-000002220000}"/>
    <cellStyle name="Normal 2 4 15 8 2 2" xfId="8707" xr:uid="{00000000-0005-0000-0000-000003220000}"/>
    <cellStyle name="Normal 2 4 15 8 2 2 2" xfId="8708" xr:uid="{00000000-0005-0000-0000-000004220000}"/>
    <cellStyle name="Normal 2 4 15 8 2 2 2 2" xfId="36927" xr:uid="{00000000-0005-0000-0000-00003F900000}"/>
    <cellStyle name="Normal 2 4 15 8 2 2 3" xfId="36928" xr:uid="{00000000-0005-0000-0000-000040900000}"/>
    <cellStyle name="Normal 2 4 15 8 2 3" xfId="8709" xr:uid="{00000000-0005-0000-0000-000005220000}"/>
    <cellStyle name="Normal 2 4 15 8 2 3 2" xfId="36929" xr:uid="{00000000-0005-0000-0000-000041900000}"/>
    <cellStyle name="Normal 2 4 15 8 2 4" xfId="36930" xr:uid="{00000000-0005-0000-0000-000042900000}"/>
    <cellStyle name="Normal 2 4 15 8 3" xfId="8710" xr:uid="{00000000-0005-0000-0000-000006220000}"/>
    <cellStyle name="Normal 2 4 15 8 3 2" xfId="8711" xr:uid="{00000000-0005-0000-0000-000007220000}"/>
    <cellStyle name="Normal 2 4 15 8 3 2 2" xfId="8712" xr:uid="{00000000-0005-0000-0000-000008220000}"/>
    <cellStyle name="Normal 2 4 15 8 3 2 2 2" xfId="36931" xr:uid="{00000000-0005-0000-0000-000043900000}"/>
    <cellStyle name="Normal 2 4 15 8 3 2 3" xfId="36932" xr:uid="{00000000-0005-0000-0000-000044900000}"/>
    <cellStyle name="Normal 2 4 15 8 3 3" xfId="8713" xr:uid="{00000000-0005-0000-0000-000009220000}"/>
    <cellStyle name="Normal 2 4 15 8 3 3 2" xfId="36933" xr:uid="{00000000-0005-0000-0000-000045900000}"/>
    <cellStyle name="Normal 2 4 15 8 3 4" xfId="36934" xr:uid="{00000000-0005-0000-0000-000046900000}"/>
    <cellStyle name="Normal 2 4 15 8 4" xfId="8714" xr:uid="{00000000-0005-0000-0000-00000A220000}"/>
    <cellStyle name="Normal 2 4 15 8 4 2" xfId="8715" xr:uid="{00000000-0005-0000-0000-00000B220000}"/>
    <cellStyle name="Normal 2 4 15 8 4 2 2" xfId="8716" xr:uid="{00000000-0005-0000-0000-00000C220000}"/>
    <cellStyle name="Normal 2 4 15 8 4 2 2 2" xfId="36935" xr:uid="{00000000-0005-0000-0000-000047900000}"/>
    <cellStyle name="Normal 2 4 15 8 4 2 3" xfId="36936" xr:uid="{00000000-0005-0000-0000-000048900000}"/>
    <cellStyle name="Normal 2 4 15 8 4 3" xfId="8717" xr:uid="{00000000-0005-0000-0000-00000D220000}"/>
    <cellStyle name="Normal 2 4 15 8 4 3 2" xfId="36937" xr:uid="{00000000-0005-0000-0000-000049900000}"/>
    <cellStyle name="Normal 2 4 15 8 4 4" xfId="36938" xr:uid="{00000000-0005-0000-0000-00004A900000}"/>
    <cellStyle name="Normal 2 4 15 8 5" xfId="8718" xr:uid="{00000000-0005-0000-0000-00000E220000}"/>
    <cellStyle name="Normal 2 4 15 8 5 2" xfId="8719" xr:uid="{00000000-0005-0000-0000-00000F220000}"/>
    <cellStyle name="Normal 2 4 15 8 5 2 2" xfId="8720" xr:uid="{00000000-0005-0000-0000-000010220000}"/>
    <cellStyle name="Normal 2 4 15 8 5 2 2 2" xfId="36939" xr:uid="{00000000-0005-0000-0000-00004B900000}"/>
    <cellStyle name="Normal 2 4 15 8 5 2 3" xfId="36940" xr:uid="{00000000-0005-0000-0000-00004C900000}"/>
    <cellStyle name="Normal 2 4 15 8 5 3" xfId="8721" xr:uid="{00000000-0005-0000-0000-000011220000}"/>
    <cellStyle name="Normal 2 4 15 8 5 3 2" xfId="36941" xr:uid="{00000000-0005-0000-0000-00004D900000}"/>
    <cellStyle name="Normal 2 4 15 8 5 4" xfId="36942" xr:uid="{00000000-0005-0000-0000-00004E900000}"/>
    <cellStyle name="Normal 2 4 15 8 6" xfId="8722" xr:uid="{00000000-0005-0000-0000-000012220000}"/>
    <cellStyle name="Normal 2 4 15 8 6 2" xfId="8723" xr:uid="{00000000-0005-0000-0000-000013220000}"/>
    <cellStyle name="Normal 2 4 15 8 6 2 2" xfId="8724" xr:uid="{00000000-0005-0000-0000-000014220000}"/>
    <cellStyle name="Normal 2 4 15 8 6 2 2 2" xfId="36943" xr:uid="{00000000-0005-0000-0000-00004F900000}"/>
    <cellStyle name="Normal 2 4 15 8 6 2 3" xfId="36944" xr:uid="{00000000-0005-0000-0000-000050900000}"/>
    <cellStyle name="Normal 2 4 15 8 6 3" xfId="8725" xr:uid="{00000000-0005-0000-0000-000015220000}"/>
    <cellStyle name="Normal 2 4 15 8 6 3 2" xfId="36945" xr:uid="{00000000-0005-0000-0000-000051900000}"/>
    <cellStyle name="Normal 2 4 15 8 6 4" xfId="36946" xr:uid="{00000000-0005-0000-0000-000052900000}"/>
    <cellStyle name="Normal 2 4 15 8 7" xfId="8726" xr:uid="{00000000-0005-0000-0000-000016220000}"/>
    <cellStyle name="Normal 2 4 15 8 7 2" xfId="8727" xr:uid="{00000000-0005-0000-0000-000017220000}"/>
    <cellStyle name="Normal 2 4 15 8 7 2 2" xfId="8728" xr:uid="{00000000-0005-0000-0000-000018220000}"/>
    <cellStyle name="Normal 2 4 15 8 7 2 2 2" xfId="36947" xr:uid="{00000000-0005-0000-0000-000053900000}"/>
    <cellStyle name="Normal 2 4 15 8 7 2 3" xfId="36948" xr:uid="{00000000-0005-0000-0000-000054900000}"/>
    <cellStyle name="Normal 2 4 15 8 7 3" xfId="8729" xr:uid="{00000000-0005-0000-0000-000019220000}"/>
    <cellStyle name="Normal 2 4 15 8 7 3 2" xfId="36949" xr:uid="{00000000-0005-0000-0000-000055900000}"/>
    <cellStyle name="Normal 2 4 15 8 7 4" xfId="36950" xr:uid="{00000000-0005-0000-0000-000056900000}"/>
    <cellStyle name="Normal 2 4 15 8 8" xfId="8730" xr:uid="{00000000-0005-0000-0000-00001A220000}"/>
    <cellStyle name="Normal 2 4 15 8 8 2" xfId="8731" xr:uid="{00000000-0005-0000-0000-00001B220000}"/>
    <cellStyle name="Normal 2 4 15 8 8 2 2" xfId="8732" xr:uid="{00000000-0005-0000-0000-00001C220000}"/>
    <cellStyle name="Normal 2 4 15 8 8 2 2 2" xfId="36951" xr:uid="{00000000-0005-0000-0000-000057900000}"/>
    <cellStyle name="Normal 2 4 15 8 8 2 3" xfId="36952" xr:uid="{00000000-0005-0000-0000-000058900000}"/>
    <cellStyle name="Normal 2 4 15 8 8 3" xfId="8733" xr:uid="{00000000-0005-0000-0000-00001D220000}"/>
    <cellStyle name="Normal 2 4 15 8 8 3 2" xfId="36953" xr:uid="{00000000-0005-0000-0000-000059900000}"/>
    <cellStyle name="Normal 2 4 15 8 8 4" xfId="36954" xr:uid="{00000000-0005-0000-0000-00005A900000}"/>
    <cellStyle name="Normal 2 4 15 8 9" xfId="8734" xr:uid="{00000000-0005-0000-0000-00001E220000}"/>
    <cellStyle name="Normal 2 4 15 8 9 2" xfId="8735" xr:uid="{00000000-0005-0000-0000-00001F220000}"/>
    <cellStyle name="Normal 2 4 15 8 9 2 2" xfId="8736" xr:uid="{00000000-0005-0000-0000-000020220000}"/>
    <cellStyle name="Normal 2 4 15 8 9 2 2 2" xfId="36955" xr:uid="{00000000-0005-0000-0000-00005B900000}"/>
    <cellStyle name="Normal 2 4 15 8 9 2 3" xfId="36956" xr:uid="{00000000-0005-0000-0000-00005C900000}"/>
    <cellStyle name="Normal 2 4 15 8 9 3" xfId="8737" xr:uid="{00000000-0005-0000-0000-000021220000}"/>
    <cellStyle name="Normal 2 4 15 8 9 3 2" xfId="36957" xr:uid="{00000000-0005-0000-0000-00005D900000}"/>
    <cellStyle name="Normal 2 4 15 8 9 4" xfId="36958" xr:uid="{00000000-0005-0000-0000-00005E900000}"/>
    <cellStyle name="Normal 2 4 15 9" xfId="8738" xr:uid="{00000000-0005-0000-0000-000022220000}"/>
    <cellStyle name="Normal 2 4 15 9 2" xfId="8739" xr:uid="{00000000-0005-0000-0000-000023220000}"/>
    <cellStyle name="Normal 2 4 15 9 2 2" xfId="8740" xr:uid="{00000000-0005-0000-0000-000024220000}"/>
    <cellStyle name="Normal 2 4 15 9 2 2 2" xfId="36959" xr:uid="{00000000-0005-0000-0000-00005F900000}"/>
    <cellStyle name="Normal 2 4 15 9 2 3" xfId="36960" xr:uid="{00000000-0005-0000-0000-000060900000}"/>
    <cellStyle name="Normal 2 4 15 9 3" xfId="8741" xr:uid="{00000000-0005-0000-0000-000025220000}"/>
    <cellStyle name="Normal 2 4 15 9 3 2" xfId="36961" xr:uid="{00000000-0005-0000-0000-000061900000}"/>
    <cellStyle name="Normal 2 4 15 9 4" xfId="36962" xr:uid="{00000000-0005-0000-0000-000062900000}"/>
    <cellStyle name="Normal 2 4 16" xfId="8742" xr:uid="{00000000-0005-0000-0000-000026220000}"/>
    <cellStyle name="Normal 2 4 16 10" xfId="8743" xr:uid="{00000000-0005-0000-0000-000027220000}"/>
    <cellStyle name="Normal 2 4 16 10 2" xfId="8744" xr:uid="{00000000-0005-0000-0000-000028220000}"/>
    <cellStyle name="Normal 2 4 16 10 2 2" xfId="8745" xr:uid="{00000000-0005-0000-0000-000029220000}"/>
    <cellStyle name="Normal 2 4 16 10 2 2 2" xfId="36963" xr:uid="{00000000-0005-0000-0000-000063900000}"/>
    <cellStyle name="Normal 2 4 16 10 2 3" xfId="36964" xr:uid="{00000000-0005-0000-0000-000064900000}"/>
    <cellStyle name="Normal 2 4 16 10 3" xfId="8746" xr:uid="{00000000-0005-0000-0000-00002A220000}"/>
    <cellStyle name="Normal 2 4 16 10 3 2" xfId="36965" xr:uid="{00000000-0005-0000-0000-000065900000}"/>
    <cellStyle name="Normal 2 4 16 10 4" xfId="36966" xr:uid="{00000000-0005-0000-0000-000066900000}"/>
    <cellStyle name="Normal 2 4 16 11" xfId="8747" xr:uid="{00000000-0005-0000-0000-00002B220000}"/>
    <cellStyle name="Normal 2 4 16 11 2" xfId="8748" xr:uid="{00000000-0005-0000-0000-00002C220000}"/>
    <cellStyle name="Normal 2 4 16 11 2 2" xfId="8749" xr:uid="{00000000-0005-0000-0000-00002D220000}"/>
    <cellStyle name="Normal 2 4 16 11 2 2 2" xfId="36967" xr:uid="{00000000-0005-0000-0000-000067900000}"/>
    <cellStyle name="Normal 2 4 16 11 2 3" xfId="36968" xr:uid="{00000000-0005-0000-0000-000068900000}"/>
    <cellStyle name="Normal 2 4 16 11 3" xfId="8750" xr:uid="{00000000-0005-0000-0000-00002E220000}"/>
    <cellStyle name="Normal 2 4 16 11 3 2" xfId="36969" xr:uid="{00000000-0005-0000-0000-000069900000}"/>
    <cellStyle name="Normal 2 4 16 11 4" xfId="36970" xr:uid="{00000000-0005-0000-0000-00006A900000}"/>
    <cellStyle name="Normal 2 4 16 12" xfId="8751" xr:uid="{00000000-0005-0000-0000-00002F220000}"/>
    <cellStyle name="Normal 2 4 16 12 2" xfId="8752" xr:uid="{00000000-0005-0000-0000-000030220000}"/>
    <cellStyle name="Normal 2 4 16 12 2 2" xfId="8753" xr:uid="{00000000-0005-0000-0000-000031220000}"/>
    <cellStyle name="Normal 2 4 16 12 2 2 2" xfId="36971" xr:uid="{00000000-0005-0000-0000-00006B900000}"/>
    <cellStyle name="Normal 2 4 16 12 2 3" xfId="36972" xr:uid="{00000000-0005-0000-0000-00006C900000}"/>
    <cellStyle name="Normal 2 4 16 12 3" xfId="8754" xr:uid="{00000000-0005-0000-0000-000032220000}"/>
    <cellStyle name="Normal 2 4 16 12 3 2" xfId="36973" xr:uid="{00000000-0005-0000-0000-00006D900000}"/>
    <cellStyle name="Normal 2 4 16 12 4" xfId="36974" xr:uid="{00000000-0005-0000-0000-00006E900000}"/>
    <cellStyle name="Normal 2 4 16 13" xfId="8755" xr:uid="{00000000-0005-0000-0000-000033220000}"/>
    <cellStyle name="Normal 2 4 16 13 2" xfId="8756" xr:uid="{00000000-0005-0000-0000-000034220000}"/>
    <cellStyle name="Normal 2 4 16 13 2 2" xfId="8757" xr:uid="{00000000-0005-0000-0000-000035220000}"/>
    <cellStyle name="Normal 2 4 16 13 2 2 2" xfId="36975" xr:uid="{00000000-0005-0000-0000-00006F900000}"/>
    <cellStyle name="Normal 2 4 16 13 2 3" xfId="36976" xr:uid="{00000000-0005-0000-0000-000070900000}"/>
    <cellStyle name="Normal 2 4 16 13 3" xfId="8758" xr:uid="{00000000-0005-0000-0000-000036220000}"/>
    <cellStyle name="Normal 2 4 16 13 3 2" xfId="36977" xr:uid="{00000000-0005-0000-0000-000071900000}"/>
    <cellStyle name="Normal 2 4 16 13 4" xfId="36978" xr:uid="{00000000-0005-0000-0000-000072900000}"/>
    <cellStyle name="Normal 2 4 16 14" xfId="8759" xr:uid="{00000000-0005-0000-0000-000037220000}"/>
    <cellStyle name="Normal 2 4 16 14 2" xfId="8760" xr:uid="{00000000-0005-0000-0000-000038220000}"/>
    <cellStyle name="Normal 2 4 16 14 2 2" xfId="8761" xr:uid="{00000000-0005-0000-0000-000039220000}"/>
    <cellStyle name="Normal 2 4 16 14 2 2 2" xfId="36979" xr:uid="{00000000-0005-0000-0000-000073900000}"/>
    <cellStyle name="Normal 2 4 16 14 2 3" xfId="36980" xr:uid="{00000000-0005-0000-0000-000074900000}"/>
    <cellStyle name="Normal 2 4 16 14 3" xfId="8762" xr:uid="{00000000-0005-0000-0000-00003A220000}"/>
    <cellStyle name="Normal 2 4 16 14 3 2" xfId="36981" xr:uid="{00000000-0005-0000-0000-000075900000}"/>
    <cellStyle name="Normal 2 4 16 14 4" xfId="36982" xr:uid="{00000000-0005-0000-0000-000076900000}"/>
    <cellStyle name="Normal 2 4 16 15" xfId="8763" xr:uid="{00000000-0005-0000-0000-00003B220000}"/>
    <cellStyle name="Normal 2 4 16 15 2" xfId="8764" xr:uid="{00000000-0005-0000-0000-00003C220000}"/>
    <cellStyle name="Normal 2 4 16 15 2 2" xfId="8765" xr:uid="{00000000-0005-0000-0000-00003D220000}"/>
    <cellStyle name="Normal 2 4 16 15 2 2 2" xfId="36983" xr:uid="{00000000-0005-0000-0000-000077900000}"/>
    <cellStyle name="Normal 2 4 16 15 2 3" xfId="36984" xr:uid="{00000000-0005-0000-0000-000078900000}"/>
    <cellStyle name="Normal 2 4 16 15 3" xfId="8766" xr:uid="{00000000-0005-0000-0000-00003E220000}"/>
    <cellStyle name="Normal 2 4 16 15 3 2" xfId="36985" xr:uid="{00000000-0005-0000-0000-000079900000}"/>
    <cellStyle name="Normal 2 4 16 15 4" xfId="36986" xr:uid="{00000000-0005-0000-0000-00007A900000}"/>
    <cellStyle name="Normal 2 4 16 16" xfId="8767" xr:uid="{00000000-0005-0000-0000-00003F220000}"/>
    <cellStyle name="Normal 2 4 16 16 2" xfId="8768" xr:uid="{00000000-0005-0000-0000-000040220000}"/>
    <cellStyle name="Normal 2 4 16 16 2 2" xfId="8769" xr:uid="{00000000-0005-0000-0000-000041220000}"/>
    <cellStyle name="Normal 2 4 16 16 2 2 2" xfId="36987" xr:uid="{00000000-0005-0000-0000-00007B900000}"/>
    <cellStyle name="Normal 2 4 16 16 2 3" xfId="36988" xr:uid="{00000000-0005-0000-0000-00007C900000}"/>
    <cellStyle name="Normal 2 4 16 16 3" xfId="8770" xr:uid="{00000000-0005-0000-0000-000042220000}"/>
    <cellStyle name="Normal 2 4 16 16 3 2" xfId="36989" xr:uid="{00000000-0005-0000-0000-00007D900000}"/>
    <cellStyle name="Normal 2 4 16 16 4" xfId="36990" xr:uid="{00000000-0005-0000-0000-00007E900000}"/>
    <cellStyle name="Normal 2 4 16 17" xfId="8771" xr:uid="{00000000-0005-0000-0000-000043220000}"/>
    <cellStyle name="Normal 2 4 16 17 2" xfId="8772" xr:uid="{00000000-0005-0000-0000-000044220000}"/>
    <cellStyle name="Normal 2 4 16 17 2 2" xfId="8773" xr:uid="{00000000-0005-0000-0000-000045220000}"/>
    <cellStyle name="Normal 2 4 16 17 2 2 2" xfId="36991" xr:uid="{00000000-0005-0000-0000-00007F900000}"/>
    <cellStyle name="Normal 2 4 16 17 2 3" xfId="36992" xr:uid="{00000000-0005-0000-0000-000080900000}"/>
    <cellStyle name="Normal 2 4 16 17 3" xfId="8774" xr:uid="{00000000-0005-0000-0000-000046220000}"/>
    <cellStyle name="Normal 2 4 16 17 3 2" xfId="36993" xr:uid="{00000000-0005-0000-0000-000081900000}"/>
    <cellStyle name="Normal 2 4 16 17 4" xfId="36994" xr:uid="{00000000-0005-0000-0000-000082900000}"/>
    <cellStyle name="Normal 2 4 16 18" xfId="8775" xr:uid="{00000000-0005-0000-0000-000047220000}"/>
    <cellStyle name="Normal 2 4 16 18 2" xfId="8776" xr:uid="{00000000-0005-0000-0000-000048220000}"/>
    <cellStyle name="Normal 2 4 16 18 2 2" xfId="8777" xr:uid="{00000000-0005-0000-0000-000049220000}"/>
    <cellStyle name="Normal 2 4 16 18 2 2 2" xfId="36995" xr:uid="{00000000-0005-0000-0000-000083900000}"/>
    <cellStyle name="Normal 2 4 16 18 2 3" xfId="36996" xr:uid="{00000000-0005-0000-0000-000084900000}"/>
    <cellStyle name="Normal 2 4 16 18 3" xfId="8778" xr:uid="{00000000-0005-0000-0000-00004A220000}"/>
    <cellStyle name="Normal 2 4 16 18 3 2" xfId="36997" xr:uid="{00000000-0005-0000-0000-000085900000}"/>
    <cellStyle name="Normal 2 4 16 18 4" xfId="36998" xr:uid="{00000000-0005-0000-0000-000086900000}"/>
    <cellStyle name="Normal 2 4 16 19" xfId="8779" xr:uid="{00000000-0005-0000-0000-00004B220000}"/>
    <cellStyle name="Normal 2 4 16 2" xfId="8780" xr:uid="{00000000-0005-0000-0000-00004C220000}"/>
    <cellStyle name="Normal 2 4 16 2 10" xfId="8781" xr:uid="{00000000-0005-0000-0000-00004D220000}"/>
    <cellStyle name="Normal 2 4 16 2 10 2" xfId="8782" xr:uid="{00000000-0005-0000-0000-00004E220000}"/>
    <cellStyle name="Normal 2 4 16 2 10 2 2" xfId="8783" xr:uid="{00000000-0005-0000-0000-00004F220000}"/>
    <cellStyle name="Normal 2 4 16 2 10 2 2 2" xfId="36999" xr:uid="{00000000-0005-0000-0000-000087900000}"/>
    <cellStyle name="Normal 2 4 16 2 10 2 3" xfId="37000" xr:uid="{00000000-0005-0000-0000-000088900000}"/>
    <cellStyle name="Normal 2 4 16 2 10 3" xfId="8784" xr:uid="{00000000-0005-0000-0000-000050220000}"/>
    <cellStyle name="Normal 2 4 16 2 10 3 2" xfId="37001" xr:uid="{00000000-0005-0000-0000-000089900000}"/>
    <cellStyle name="Normal 2 4 16 2 10 4" xfId="37002" xr:uid="{00000000-0005-0000-0000-00008A900000}"/>
    <cellStyle name="Normal 2 4 16 2 11" xfId="8785" xr:uid="{00000000-0005-0000-0000-000051220000}"/>
    <cellStyle name="Normal 2 4 16 2 11 2" xfId="8786" xr:uid="{00000000-0005-0000-0000-000052220000}"/>
    <cellStyle name="Normal 2 4 16 2 11 2 2" xfId="8787" xr:uid="{00000000-0005-0000-0000-000053220000}"/>
    <cellStyle name="Normal 2 4 16 2 11 2 2 2" xfId="37003" xr:uid="{00000000-0005-0000-0000-00008B900000}"/>
    <cellStyle name="Normal 2 4 16 2 11 2 3" xfId="37004" xr:uid="{00000000-0005-0000-0000-00008C900000}"/>
    <cellStyle name="Normal 2 4 16 2 11 3" xfId="8788" xr:uid="{00000000-0005-0000-0000-000054220000}"/>
    <cellStyle name="Normal 2 4 16 2 11 3 2" xfId="37005" xr:uid="{00000000-0005-0000-0000-00008D900000}"/>
    <cellStyle name="Normal 2 4 16 2 11 4" xfId="37006" xr:uid="{00000000-0005-0000-0000-00008E900000}"/>
    <cellStyle name="Normal 2 4 16 2 12" xfId="8789" xr:uid="{00000000-0005-0000-0000-000055220000}"/>
    <cellStyle name="Normal 2 4 16 2 13" xfId="8790" xr:uid="{00000000-0005-0000-0000-000056220000}"/>
    <cellStyle name="Normal 2 4 16 2 2" xfId="8791" xr:uid="{00000000-0005-0000-0000-000057220000}"/>
    <cellStyle name="Normal 2 4 16 2 2 2" xfId="8792" xr:uid="{00000000-0005-0000-0000-000058220000}"/>
    <cellStyle name="Normal 2 4 16 2 2 2 2" xfId="8793" xr:uid="{00000000-0005-0000-0000-000059220000}"/>
    <cellStyle name="Normal 2 4 16 2 2 2 2 2" xfId="37007" xr:uid="{00000000-0005-0000-0000-00008F900000}"/>
    <cellStyle name="Normal 2 4 16 2 2 2 3" xfId="37008" xr:uid="{00000000-0005-0000-0000-000090900000}"/>
    <cellStyle name="Normal 2 4 16 2 2 3" xfId="8794" xr:uid="{00000000-0005-0000-0000-00005A220000}"/>
    <cellStyle name="Normal 2 4 16 2 2 3 2" xfId="37009" xr:uid="{00000000-0005-0000-0000-000091900000}"/>
    <cellStyle name="Normal 2 4 16 2 2 4" xfId="37010" xr:uid="{00000000-0005-0000-0000-000092900000}"/>
    <cellStyle name="Normal 2 4 16 2 3" xfId="8795" xr:uid="{00000000-0005-0000-0000-00005B220000}"/>
    <cellStyle name="Normal 2 4 16 2 3 2" xfId="8796" xr:uid="{00000000-0005-0000-0000-00005C220000}"/>
    <cellStyle name="Normal 2 4 16 2 3 2 2" xfId="8797" xr:uid="{00000000-0005-0000-0000-00005D220000}"/>
    <cellStyle name="Normal 2 4 16 2 3 2 2 2" xfId="37011" xr:uid="{00000000-0005-0000-0000-000093900000}"/>
    <cellStyle name="Normal 2 4 16 2 3 2 3" xfId="37012" xr:uid="{00000000-0005-0000-0000-000094900000}"/>
    <cellStyle name="Normal 2 4 16 2 3 3" xfId="8798" xr:uid="{00000000-0005-0000-0000-00005E220000}"/>
    <cellStyle name="Normal 2 4 16 2 3 3 2" xfId="37013" xr:uid="{00000000-0005-0000-0000-000095900000}"/>
    <cellStyle name="Normal 2 4 16 2 3 4" xfId="37014" xr:uid="{00000000-0005-0000-0000-000096900000}"/>
    <cellStyle name="Normal 2 4 16 2 4" xfId="8799" xr:uid="{00000000-0005-0000-0000-00005F220000}"/>
    <cellStyle name="Normal 2 4 16 2 4 2" xfId="8800" xr:uid="{00000000-0005-0000-0000-000060220000}"/>
    <cellStyle name="Normal 2 4 16 2 4 2 2" xfId="8801" xr:uid="{00000000-0005-0000-0000-000061220000}"/>
    <cellStyle name="Normal 2 4 16 2 4 2 2 2" xfId="37015" xr:uid="{00000000-0005-0000-0000-000097900000}"/>
    <cellStyle name="Normal 2 4 16 2 4 2 3" xfId="37016" xr:uid="{00000000-0005-0000-0000-000098900000}"/>
    <cellStyle name="Normal 2 4 16 2 4 3" xfId="8802" xr:uid="{00000000-0005-0000-0000-000062220000}"/>
    <cellStyle name="Normal 2 4 16 2 4 3 2" xfId="37017" xr:uid="{00000000-0005-0000-0000-000099900000}"/>
    <cellStyle name="Normal 2 4 16 2 4 4" xfId="37018" xr:uid="{00000000-0005-0000-0000-00009A900000}"/>
    <cellStyle name="Normal 2 4 16 2 5" xfId="8803" xr:uid="{00000000-0005-0000-0000-000063220000}"/>
    <cellStyle name="Normal 2 4 16 2 5 2" xfId="8804" xr:uid="{00000000-0005-0000-0000-000064220000}"/>
    <cellStyle name="Normal 2 4 16 2 5 2 2" xfId="8805" xr:uid="{00000000-0005-0000-0000-000065220000}"/>
    <cellStyle name="Normal 2 4 16 2 5 2 2 2" xfId="37019" xr:uid="{00000000-0005-0000-0000-00009B900000}"/>
    <cellStyle name="Normal 2 4 16 2 5 2 3" xfId="37020" xr:uid="{00000000-0005-0000-0000-00009C900000}"/>
    <cellStyle name="Normal 2 4 16 2 5 3" xfId="8806" xr:uid="{00000000-0005-0000-0000-000066220000}"/>
    <cellStyle name="Normal 2 4 16 2 5 3 2" xfId="37021" xr:uid="{00000000-0005-0000-0000-00009D900000}"/>
    <cellStyle name="Normal 2 4 16 2 5 4" xfId="37022" xr:uid="{00000000-0005-0000-0000-00009E900000}"/>
    <cellStyle name="Normal 2 4 16 2 6" xfId="8807" xr:uid="{00000000-0005-0000-0000-000067220000}"/>
    <cellStyle name="Normal 2 4 16 2 6 2" xfId="8808" xr:uid="{00000000-0005-0000-0000-000068220000}"/>
    <cellStyle name="Normal 2 4 16 2 6 2 2" xfId="8809" xr:uid="{00000000-0005-0000-0000-000069220000}"/>
    <cellStyle name="Normal 2 4 16 2 6 2 2 2" xfId="37023" xr:uid="{00000000-0005-0000-0000-00009F900000}"/>
    <cellStyle name="Normal 2 4 16 2 6 2 3" xfId="37024" xr:uid="{00000000-0005-0000-0000-0000A0900000}"/>
    <cellStyle name="Normal 2 4 16 2 6 3" xfId="8810" xr:uid="{00000000-0005-0000-0000-00006A220000}"/>
    <cellStyle name="Normal 2 4 16 2 6 3 2" xfId="37025" xr:uid="{00000000-0005-0000-0000-0000A1900000}"/>
    <cellStyle name="Normal 2 4 16 2 6 4" xfId="37026" xr:uid="{00000000-0005-0000-0000-0000A2900000}"/>
    <cellStyle name="Normal 2 4 16 2 7" xfId="8811" xr:uid="{00000000-0005-0000-0000-00006B220000}"/>
    <cellStyle name="Normal 2 4 16 2 7 2" xfId="8812" xr:uid="{00000000-0005-0000-0000-00006C220000}"/>
    <cellStyle name="Normal 2 4 16 2 7 2 2" xfId="8813" xr:uid="{00000000-0005-0000-0000-00006D220000}"/>
    <cellStyle name="Normal 2 4 16 2 7 2 2 2" xfId="37027" xr:uid="{00000000-0005-0000-0000-0000A3900000}"/>
    <cellStyle name="Normal 2 4 16 2 7 2 3" xfId="37028" xr:uid="{00000000-0005-0000-0000-0000A4900000}"/>
    <cellStyle name="Normal 2 4 16 2 7 3" xfId="8814" xr:uid="{00000000-0005-0000-0000-00006E220000}"/>
    <cellStyle name="Normal 2 4 16 2 7 3 2" xfId="37029" xr:uid="{00000000-0005-0000-0000-0000A5900000}"/>
    <cellStyle name="Normal 2 4 16 2 7 4" xfId="37030" xr:uid="{00000000-0005-0000-0000-0000A6900000}"/>
    <cellStyle name="Normal 2 4 16 2 8" xfId="8815" xr:uid="{00000000-0005-0000-0000-00006F220000}"/>
    <cellStyle name="Normal 2 4 16 2 8 2" xfId="8816" xr:uid="{00000000-0005-0000-0000-000070220000}"/>
    <cellStyle name="Normal 2 4 16 2 8 2 2" xfId="8817" xr:uid="{00000000-0005-0000-0000-000071220000}"/>
    <cellStyle name="Normal 2 4 16 2 8 2 2 2" xfId="37031" xr:uid="{00000000-0005-0000-0000-0000A7900000}"/>
    <cellStyle name="Normal 2 4 16 2 8 2 3" xfId="37032" xr:uid="{00000000-0005-0000-0000-0000A8900000}"/>
    <cellStyle name="Normal 2 4 16 2 8 3" xfId="8818" xr:uid="{00000000-0005-0000-0000-000072220000}"/>
    <cellStyle name="Normal 2 4 16 2 8 3 2" xfId="37033" xr:uid="{00000000-0005-0000-0000-0000A9900000}"/>
    <cellStyle name="Normal 2 4 16 2 8 4" xfId="37034" xr:uid="{00000000-0005-0000-0000-0000AA900000}"/>
    <cellStyle name="Normal 2 4 16 2 9" xfId="8819" xr:uid="{00000000-0005-0000-0000-000073220000}"/>
    <cellStyle name="Normal 2 4 16 2 9 2" xfId="8820" xr:uid="{00000000-0005-0000-0000-000074220000}"/>
    <cellStyle name="Normal 2 4 16 2 9 2 2" xfId="8821" xr:uid="{00000000-0005-0000-0000-000075220000}"/>
    <cellStyle name="Normal 2 4 16 2 9 2 2 2" xfId="37035" xr:uid="{00000000-0005-0000-0000-0000AB900000}"/>
    <cellStyle name="Normal 2 4 16 2 9 2 3" xfId="37036" xr:uid="{00000000-0005-0000-0000-0000AC900000}"/>
    <cellStyle name="Normal 2 4 16 2 9 3" xfId="8822" xr:uid="{00000000-0005-0000-0000-000076220000}"/>
    <cellStyle name="Normal 2 4 16 2 9 3 2" xfId="37037" xr:uid="{00000000-0005-0000-0000-0000AD900000}"/>
    <cellStyle name="Normal 2 4 16 2 9 4" xfId="37038" xr:uid="{00000000-0005-0000-0000-0000AE900000}"/>
    <cellStyle name="Normal 2 4 16 20" xfId="8823" xr:uid="{00000000-0005-0000-0000-000077220000}"/>
    <cellStyle name="Normal 2 4 16 3" xfId="8824" xr:uid="{00000000-0005-0000-0000-000078220000}"/>
    <cellStyle name="Normal 2 4 16 3 10" xfId="8825" xr:uid="{00000000-0005-0000-0000-000079220000}"/>
    <cellStyle name="Normal 2 4 16 3 10 2" xfId="8826" xr:uid="{00000000-0005-0000-0000-00007A220000}"/>
    <cellStyle name="Normal 2 4 16 3 10 2 2" xfId="8827" xr:uid="{00000000-0005-0000-0000-00007B220000}"/>
    <cellStyle name="Normal 2 4 16 3 10 2 2 2" xfId="37039" xr:uid="{00000000-0005-0000-0000-0000AF900000}"/>
    <cellStyle name="Normal 2 4 16 3 10 2 3" xfId="37040" xr:uid="{00000000-0005-0000-0000-0000B0900000}"/>
    <cellStyle name="Normal 2 4 16 3 10 3" xfId="8828" xr:uid="{00000000-0005-0000-0000-00007C220000}"/>
    <cellStyle name="Normal 2 4 16 3 10 3 2" xfId="37041" xr:uid="{00000000-0005-0000-0000-0000B1900000}"/>
    <cellStyle name="Normal 2 4 16 3 10 4" xfId="37042" xr:uid="{00000000-0005-0000-0000-0000B2900000}"/>
    <cellStyle name="Normal 2 4 16 3 11" xfId="8829" xr:uid="{00000000-0005-0000-0000-00007D220000}"/>
    <cellStyle name="Normal 2 4 16 3 11 2" xfId="8830" xr:uid="{00000000-0005-0000-0000-00007E220000}"/>
    <cellStyle name="Normal 2 4 16 3 11 2 2" xfId="8831" xr:uid="{00000000-0005-0000-0000-00007F220000}"/>
    <cellStyle name="Normal 2 4 16 3 11 2 2 2" xfId="37043" xr:uid="{00000000-0005-0000-0000-0000B3900000}"/>
    <cellStyle name="Normal 2 4 16 3 11 2 3" xfId="37044" xr:uid="{00000000-0005-0000-0000-0000B4900000}"/>
    <cellStyle name="Normal 2 4 16 3 11 3" xfId="8832" xr:uid="{00000000-0005-0000-0000-000080220000}"/>
    <cellStyle name="Normal 2 4 16 3 11 3 2" xfId="37045" xr:uid="{00000000-0005-0000-0000-0000B5900000}"/>
    <cellStyle name="Normal 2 4 16 3 11 4" xfId="37046" xr:uid="{00000000-0005-0000-0000-0000B6900000}"/>
    <cellStyle name="Normal 2 4 16 3 12" xfId="8833" xr:uid="{00000000-0005-0000-0000-000081220000}"/>
    <cellStyle name="Normal 2 4 16 3 12 2" xfId="8834" xr:uid="{00000000-0005-0000-0000-000082220000}"/>
    <cellStyle name="Normal 2 4 16 3 12 2 2" xfId="37047" xr:uid="{00000000-0005-0000-0000-0000B7900000}"/>
    <cellStyle name="Normal 2 4 16 3 12 3" xfId="37048" xr:uid="{00000000-0005-0000-0000-0000B8900000}"/>
    <cellStyle name="Normal 2 4 16 3 13" xfId="8835" xr:uid="{00000000-0005-0000-0000-000083220000}"/>
    <cellStyle name="Normal 2 4 16 3 13 2" xfId="37049" xr:uid="{00000000-0005-0000-0000-0000B9900000}"/>
    <cellStyle name="Normal 2 4 16 3 14" xfId="37050" xr:uid="{00000000-0005-0000-0000-0000BA900000}"/>
    <cellStyle name="Normal 2 4 16 3 2" xfId="8836" xr:uid="{00000000-0005-0000-0000-000084220000}"/>
    <cellStyle name="Normal 2 4 16 3 2 2" xfId="8837" xr:uid="{00000000-0005-0000-0000-000085220000}"/>
    <cellStyle name="Normal 2 4 16 3 2 2 2" xfId="8838" xr:uid="{00000000-0005-0000-0000-000086220000}"/>
    <cellStyle name="Normal 2 4 16 3 2 2 2 2" xfId="37051" xr:uid="{00000000-0005-0000-0000-0000BB900000}"/>
    <cellStyle name="Normal 2 4 16 3 2 2 3" xfId="37052" xr:uid="{00000000-0005-0000-0000-0000BC900000}"/>
    <cellStyle name="Normal 2 4 16 3 2 3" xfId="8839" xr:uid="{00000000-0005-0000-0000-000087220000}"/>
    <cellStyle name="Normal 2 4 16 3 2 3 2" xfId="37053" xr:uid="{00000000-0005-0000-0000-0000BD900000}"/>
    <cellStyle name="Normal 2 4 16 3 2 4" xfId="37054" xr:uid="{00000000-0005-0000-0000-0000BE900000}"/>
    <cellStyle name="Normal 2 4 16 3 3" xfId="8840" xr:uid="{00000000-0005-0000-0000-000088220000}"/>
    <cellStyle name="Normal 2 4 16 3 3 2" xfId="8841" xr:uid="{00000000-0005-0000-0000-000089220000}"/>
    <cellStyle name="Normal 2 4 16 3 3 2 2" xfId="8842" xr:uid="{00000000-0005-0000-0000-00008A220000}"/>
    <cellStyle name="Normal 2 4 16 3 3 2 2 2" xfId="37055" xr:uid="{00000000-0005-0000-0000-0000BF900000}"/>
    <cellStyle name="Normal 2 4 16 3 3 2 3" xfId="37056" xr:uid="{00000000-0005-0000-0000-0000C0900000}"/>
    <cellStyle name="Normal 2 4 16 3 3 3" xfId="8843" xr:uid="{00000000-0005-0000-0000-00008B220000}"/>
    <cellStyle name="Normal 2 4 16 3 3 3 2" xfId="37057" xr:uid="{00000000-0005-0000-0000-0000C1900000}"/>
    <cellStyle name="Normal 2 4 16 3 3 4" xfId="37058" xr:uid="{00000000-0005-0000-0000-0000C2900000}"/>
    <cellStyle name="Normal 2 4 16 3 4" xfId="8844" xr:uid="{00000000-0005-0000-0000-00008C220000}"/>
    <cellStyle name="Normal 2 4 16 3 4 2" xfId="8845" xr:uid="{00000000-0005-0000-0000-00008D220000}"/>
    <cellStyle name="Normal 2 4 16 3 4 2 2" xfId="8846" xr:uid="{00000000-0005-0000-0000-00008E220000}"/>
    <cellStyle name="Normal 2 4 16 3 4 2 2 2" xfId="37059" xr:uid="{00000000-0005-0000-0000-0000C3900000}"/>
    <cellStyle name="Normal 2 4 16 3 4 2 3" xfId="37060" xr:uid="{00000000-0005-0000-0000-0000C4900000}"/>
    <cellStyle name="Normal 2 4 16 3 4 3" xfId="8847" xr:uid="{00000000-0005-0000-0000-00008F220000}"/>
    <cellStyle name="Normal 2 4 16 3 4 3 2" xfId="37061" xr:uid="{00000000-0005-0000-0000-0000C5900000}"/>
    <cellStyle name="Normal 2 4 16 3 4 4" xfId="37062" xr:uid="{00000000-0005-0000-0000-0000C6900000}"/>
    <cellStyle name="Normal 2 4 16 3 5" xfId="8848" xr:uid="{00000000-0005-0000-0000-000090220000}"/>
    <cellStyle name="Normal 2 4 16 3 5 2" xfId="8849" xr:uid="{00000000-0005-0000-0000-000091220000}"/>
    <cellStyle name="Normal 2 4 16 3 5 2 2" xfId="8850" xr:uid="{00000000-0005-0000-0000-000092220000}"/>
    <cellStyle name="Normal 2 4 16 3 5 2 2 2" xfId="37063" xr:uid="{00000000-0005-0000-0000-0000C7900000}"/>
    <cellStyle name="Normal 2 4 16 3 5 2 3" xfId="37064" xr:uid="{00000000-0005-0000-0000-0000C8900000}"/>
    <cellStyle name="Normal 2 4 16 3 5 3" xfId="8851" xr:uid="{00000000-0005-0000-0000-000093220000}"/>
    <cellStyle name="Normal 2 4 16 3 5 3 2" xfId="37065" xr:uid="{00000000-0005-0000-0000-0000C9900000}"/>
    <cellStyle name="Normal 2 4 16 3 5 4" xfId="37066" xr:uid="{00000000-0005-0000-0000-0000CA900000}"/>
    <cellStyle name="Normal 2 4 16 3 6" xfId="8852" xr:uid="{00000000-0005-0000-0000-000094220000}"/>
    <cellStyle name="Normal 2 4 16 3 6 2" xfId="8853" xr:uid="{00000000-0005-0000-0000-000095220000}"/>
    <cellStyle name="Normal 2 4 16 3 6 2 2" xfId="8854" xr:uid="{00000000-0005-0000-0000-000096220000}"/>
    <cellStyle name="Normal 2 4 16 3 6 2 2 2" xfId="37067" xr:uid="{00000000-0005-0000-0000-0000CB900000}"/>
    <cellStyle name="Normal 2 4 16 3 6 2 3" xfId="37068" xr:uid="{00000000-0005-0000-0000-0000CC900000}"/>
    <cellStyle name="Normal 2 4 16 3 6 3" xfId="8855" xr:uid="{00000000-0005-0000-0000-000097220000}"/>
    <cellStyle name="Normal 2 4 16 3 6 3 2" xfId="37069" xr:uid="{00000000-0005-0000-0000-0000CD900000}"/>
    <cellStyle name="Normal 2 4 16 3 6 4" xfId="37070" xr:uid="{00000000-0005-0000-0000-0000CE900000}"/>
    <cellStyle name="Normal 2 4 16 3 7" xfId="8856" xr:uid="{00000000-0005-0000-0000-000098220000}"/>
    <cellStyle name="Normal 2 4 16 3 7 2" xfId="8857" xr:uid="{00000000-0005-0000-0000-000099220000}"/>
    <cellStyle name="Normal 2 4 16 3 7 2 2" xfId="8858" xr:uid="{00000000-0005-0000-0000-00009A220000}"/>
    <cellStyle name="Normal 2 4 16 3 7 2 2 2" xfId="37071" xr:uid="{00000000-0005-0000-0000-0000CF900000}"/>
    <cellStyle name="Normal 2 4 16 3 7 2 3" xfId="37072" xr:uid="{00000000-0005-0000-0000-0000D0900000}"/>
    <cellStyle name="Normal 2 4 16 3 7 3" xfId="8859" xr:uid="{00000000-0005-0000-0000-00009B220000}"/>
    <cellStyle name="Normal 2 4 16 3 7 3 2" xfId="37073" xr:uid="{00000000-0005-0000-0000-0000D1900000}"/>
    <cellStyle name="Normal 2 4 16 3 7 4" xfId="37074" xr:uid="{00000000-0005-0000-0000-0000D2900000}"/>
    <cellStyle name="Normal 2 4 16 3 8" xfId="8860" xr:uid="{00000000-0005-0000-0000-00009C220000}"/>
    <cellStyle name="Normal 2 4 16 3 8 2" xfId="8861" xr:uid="{00000000-0005-0000-0000-00009D220000}"/>
    <cellStyle name="Normal 2 4 16 3 8 2 2" xfId="8862" xr:uid="{00000000-0005-0000-0000-00009E220000}"/>
    <cellStyle name="Normal 2 4 16 3 8 2 2 2" xfId="37075" xr:uid="{00000000-0005-0000-0000-0000D3900000}"/>
    <cellStyle name="Normal 2 4 16 3 8 2 3" xfId="37076" xr:uid="{00000000-0005-0000-0000-0000D4900000}"/>
    <cellStyle name="Normal 2 4 16 3 8 3" xfId="8863" xr:uid="{00000000-0005-0000-0000-00009F220000}"/>
    <cellStyle name="Normal 2 4 16 3 8 3 2" xfId="37077" xr:uid="{00000000-0005-0000-0000-0000D5900000}"/>
    <cellStyle name="Normal 2 4 16 3 8 4" xfId="37078" xr:uid="{00000000-0005-0000-0000-0000D6900000}"/>
    <cellStyle name="Normal 2 4 16 3 9" xfId="8864" xr:uid="{00000000-0005-0000-0000-0000A0220000}"/>
    <cellStyle name="Normal 2 4 16 3 9 2" xfId="8865" xr:uid="{00000000-0005-0000-0000-0000A1220000}"/>
    <cellStyle name="Normal 2 4 16 3 9 2 2" xfId="8866" xr:uid="{00000000-0005-0000-0000-0000A2220000}"/>
    <cellStyle name="Normal 2 4 16 3 9 2 2 2" xfId="37079" xr:uid="{00000000-0005-0000-0000-0000D7900000}"/>
    <cellStyle name="Normal 2 4 16 3 9 2 3" xfId="37080" xr:uid="{00000000-0005-0000-0000-0000D8900000}"/>
    <cellStyle name="Normal 2 4 16 3 9 3" xfId="8867" xr:uid="{00000000-0005-0000-0000-0000A3220000}"/>
    <cellStyle name="Normal 2 4 16 3 9 3 2" xfId="37081" xr:uid="{00000000-0005-0000-0000-0000D9900000}"/>
    <cellStyle name="Normal 2 4 16 3 9 4" xfId="37082" xr:uid="{00000000-0005-0000-0000-0000DA900000}"/>
    <cellStyle name="Normal 2 4 16 4" xfId="8868" xr:uid="{00000000-0005-0000-0000-0000A4220000}"/>
    <cellStyle name="Normal 2 4 16 4 10" xfId="8869" xr:uid="{00000000-0005-0000-0000-0000A5220000}"/>
    <cellStyle name="Normal 2 4 16 4 10 2" xfId="8870" xr:uid="{00000000-0005-0000-0000-0000A6220000}"/>
    <cellStyle name="Normal 2 4 16 4 10 2 2" xfId="8871" xr:uid="{00000000-0005-0000-0000-0000A7220000}"/>
    <cellStyle name="Normal 2 4 16 4 10 2 2 2" xfId="37083" xr:uid="{00000000-0005-0000-0000-0000DB900000}"/>
    <cellStyle name="Normal 2 4 16 4 10 2 3" xfId="37084" xr:uid="{00000000-0005-0000-0000-0000DC900000}"/>
    <cellStyle name="Normal 2 4 16 4 10 3" xfId="8872" xr:uid="{00000000-0005-0000-0000-0000A8220000}"/>
    <cellStyle name="Normal 2 4 16 4 10 3 2" xfId="37085" xr:uid="{00000000-0005-0000-0000-0000DD900000}"/>
    <cellStyle name="Normal 2 4 16 4 10 4" xfId="37086" xr:uid="{00000000-0005-0000-0000-0000DE900000}"/>
    <cellStyle name="Normal 2 4 16 4 11" xfId="8873" xr:uid="{00000000-0005-0000-0000-0000A9220000}"/>
    <cellStyle name="Normal 2 4 16 4 11 2" xfId="8874" xr:uid="{00000000-0005-0000-0000-0000AA220000}"/>
    <cellStyle name="Normal 2 4 16 4 11 2 2" xfId="8875" xr:uid="{00000000-0005-0000-0000-0000AB220000}"/>
    <cellStyle name="Normal 2 4 16 4 11 2 2 2" xfId="37087" xr:uid="{00000000-0005-0000-0000-0000DF900000}"/>
    <cellStyle name="Normal 2 4 16 4 11 2 3" xfId="37088" xr:uid="{00000000-0005-0000-0000-0000E0900000}"/>
    <cellStyle name="Normal 2 4 16 4 11 3" xfId="8876" xr:uid="{00000000-0005-0000-0000-0000AC220000}"/>
    <cellStyle name="Normal 2 4 16 4 11 3 2" xfId="37089" xr:uid="{00000000-0005-0000-0000-0000E1900000}"/>
    <cellStyle name="Normal 2 4 16 4 11 4" xfId="37090" xr:uid="{00000000-0005-0000-0000-0000E2900000}"/>
    <cellStyle name="Normal 2 4 16 4 12" xfId="8877" xr:uid="{00000000-0005-0000-0000-0000AD220000}"/>
    <cellStyle name="Normal 2 4 16 4 12 2" xfId="8878" xr:uid="{00000000-0005-0000-0000-0000AE220000}"/>
    <cellStyle name="Normal 2 4 16 4 12 2 2" xfId="37091" xr:uid="{00000000-0005-0000-0000-0000E3900000}"/>
    <cellStyle name="Normal 2 4 16 4 12 3" xfId="37092" xr:uid="{00000000-0005-0000-0000-0000E4900000}"/>
    <cellStyle name="Normal 2 4 16 4 13" xfId="8879" xr:uid="{00000000-0005-0000-0000-0000AF220000}"/>
    <cellStyle name="Normal 2 4 16 4 13 2" xfId="37093" xr:uid="{00000000-0005-0000-0000-0000E5900000}"/>
    <cellStyle name="Normal 2 4 16 4 14" xfId="37094" xr:uid="{00000000-0005-0000-0000-0000E6900000}"/>
    <cellStyle name="Normal 2 4 16 4 2" xfId="8880" xr:uid="{00000000-0005-0000-0000-0000B0220000}"/>
    <cellStyle name="Normal 2 4 16 4 2 2" xfId="8881" xr:uid="{00000000-0005-0000-0000-0000B1220000}"/>
    <cellStyle name="Normal 2 4 16 4 2 2 2" xfId="8882" xr:uid="{00000000-0005-0000-0000-0000B2220000}"/>
    <cellStyle name="Normal 2 4 16 4 2 2 2 2" xfId="37095" xr:uid="{00000000-0005-0000-0000-0000E7900000}"/>
    <cellStyle name="Normal 2 4 16 4 2 2 3" xfId="37096" xr:uid="{00000000-0005-0000-0000-0000E8900000}"/>
    <cellStyle name="Normal 2 4 16 4 2 3" xfId="8883" xr:uid="{00000000-0005-0000-0000-0000B3220000}"/>
    <cellStyle name="Normal 2 4 16 4 2 3 2" xfId="37097" xr:uid="{00000000-0005-0000-0000-0000E9900000}"/>
    <cellStyle name="Normal 2 4 16 4 2 4" xfId="37098" xr:uid="{00000000-0005-0000-0000-0000EA900000}"/>
    <cellStyle name="Normal 2 4 16 4 3" xfId="8884" xr:uid="{00000000-0005-0000-0000-0000B4220000}"/>
    <cellStyle name="Normal 2 4 16 4 3 2" xfId="8885" xr:uid="{00000000-0005-0000-0000-0000B5220000}"/>
    <cellStyle name="Normal 2 4 16 4 3 2 2" xfId="8886" xr:uid="{00000000-0005-0000-0000-0000B6220000}"/>
    <cellStyle name="Normal 2 4 16 4 3 2 2 2" xfId="37099" xr:uid="{00000000-0005-0000-0000-0000EB900000}"/>
    <cellStyle name="Normal 2 4 16 4 3 2 3" xfId="37100" xr:uid="{00000000-0005-0000-0000-0000EC900000}"/>
    <cellStyle name="Normal 2 4 16 4 3 3" xfId="8887" xr:uid="{00000000-0005-0000-0000-0000B7220000}"/>
    <cellStyle name="Normal 2 4 16 4 3 3 2" xfId="37101" xr:uid="{00000000-0005-0000-0000-0000ED900000}"/>
    <cellStyle name="Normal 2 4 16 4 3 4" xfId="37102" xr:uid="{00000000-0005-0000-0000-0000EE900000}"/>
    <cellStyle name="Normal 2 4 16 4 4" xfId="8888" xr:uid="{00000000-0005-0000-0000-0000B8220000}"/>
    <cellStyle name="Normal 2 4 16 4 4 2" xfId="8889" xr:uid="{00000000-0005-0000-0000-0000B9220000}"/>
    <cellStyle name="Normal 2 4 16 4 4 2 2" xfId="8890" xr:uid="{00000000-0005-0000-0000-0000BA220000}"/>
    <cellStyle name="Normal 2 4 16 4 4 2 2 2" xfId="37103" xr:uid="{00000000-0005-0000-0000-0000EF900000}"/>
    <cellStyle name="Normal 2 4 16 4 4 2 3" xfId="37104" xr:uid="{00000000-0005-0000-0000-0000F0900000}"/>
    <cellStyle name="Normal 2 4 16 4 4 3" xfId="8891" xr:uid="{00000000-0005-0000-0000-0000BB220000}"/>
    <cellStyle name="Normal 2 4 16 4 4 3 2" xfId="37105" xr:uid="{00000000-0005-0000-0000-0000F1900000}"/>
    <cellStyle name="Normal 2 4 16 4 4 4" xfId="37106" xr:uid="{00000000-0005-0000-0000-0000F2900000}"/>
    <cellStyle name="Normal 2 4 16 4 5" xfId="8892" xr:uid="{00000000-0005-0000-0000-0000BC220000}"/>
    <cellStyle name="Normal 2 4 16 4 5 2" xfId="8893" xr:uid="{00000000-0005-0000-0000-0000BD220000}"/>
    <cellStyle name="Normal 2 4 16 4 5 2 2" xfId="8894" xr:uid="{00000000-0005-0000-0000-0000BE220000}"/>
    <cellStyle name="Normal 2 4 16 4 5 2 2 2" xfId="37107" xr:uid="{00000000-0005-0000-0000-0000F3900000}"/>
    <cellStyle name="Normal 2 4 16 4 5 2 3" xfId="37108" xr:uid="{00000000-0005-0000-0000-0000F4900000}"/>
    <cellStyle name="Normal 2 4 16 4 5 3" xfId="8895" xr:uid="{00000000-0005-0000-0000-0000BF220000}"/>
    <cellStyle name="Normal 2 4 16 4 5 3 2" xfId="37109" xr:uid="{00000000-0005-0000-0000-0000F5900000}"/>
    <cellStyle name="Normal 2 4 16 4 5 4" xfId="37110" xr:uid="{00000000-0005-0000-0000-0000F6900000}"/>
    <cellStyle name="Normal 2 4 16 4 6" xfId="8896" xr:uid="{00000000-0005-0000-0000-0000C0220000}"/>
    <cellStyle name="Normal 2 4 16 4 6 2" xfId="8897" xr:uid="{00000000-0005-0000-0000-0000C1220000}"/>
    <cellStyle name="Normal 2 4 16 4 6 2 2" xfId="8898" xr:uid="{00000000-0005-0000-0000-0000C2220000}"/>
    <cellStyle name="Normal 2 4 16 4 6 2 2 2" xfId="37111" xr:uid="{00000000-0005-0000-0000-0000F7900000}"/>
    <cellStyle name="Normal 2 4 16 4 6 2 3" xfId="37112" xr:uid="{00000000-0005-0000-0000-0000F8900000}"/>
    <cellStyle name="Normal 2 4 16 4 6 3" xfId="8899" xr:uid="{00000000-0005-0000-0000-0000C3220000}"/>
    <cellStyle name="Normal 2 4 16 4 6 3 2" xfId="37113" xr:uid="{00000000-0005-0000-0000-0000F9900000}"/>
    <cellStyle name="Normal 2 4 16 4 6 4" xfId="37114" xr:uid="{00000000-0005-0000-0000-0000FA900000}"/>
    <cellStyle name="Normal 2 4 16 4 7" xfId="8900" xr:uid="{00000000-0005-0000-0000-0000C4220000}"/>
    <cellStyle name="Normal 2 4 16 4 7 2" xfId="8901" xr:uid="{00000000-0005-0000-0000-0000C5220000}"/>
    <cellStyle name="Normal 2 4 16 4 7 2 2" xfId="8902" xr:uid="{00000000-0005-0000-0000-0000C6220000}"/>
    <cellStyle name="Normal 2 4 16 4 7 2 2 2" xfId="37115" xr:uid="{00000000-0005-0000-0000-0000FB900000}"/>
    <cellStyle name="Normal 2 4 16 4 7 2 3" xfId="37116" xr:uid="{00000000-0005-0000-0000-0000FC900000}"/>
    <cellStyle name="Normal 2 4 16 4 7 3" xfId="8903" xr:uid="{00000000-0005-0000-0000-0000C7220000}"/>
    <cellStyle name="Normal 2 4 16 4 7 3 2" xfId="37117" xr:uid="{00000000-0005-0000-0000-0000FD900000}"/>
    <cellStyle name="Normal 2 4 16 4 7 4" xfId="37118" xr:uid="{00000000-0005-0000-0000-0000FE900000}"/>
    <cellStyle name="Normal 2 4 16 4 8" xfId="8904" xr:uid="{00000000-0005-0000-0000-0000C8220000}"/>
    <cellStyle name="Normal 2 4 16 4 8 2" xfId="8905" xr:uid="{00000000-0005-0000-0000-0000C9220000}"/>
    <cellStyle name="Normal 2 4 16 4 8 2 2" xfId="8906" xr:uid="{00000000-0005-0000-0000-0000CA220000}"/>
    <cellStyle name="Normal 2 4 16 4 8 2 2 2" xfId="37119" xr:uid="{00000000-0005-0000-0000-0000FF900000}"/>
    <cellStyle name="Normal 2 4 16 4 8 2 3" xfId="37120" xr:uid="{00000000-0005-0000-0000-000000910000}"/>
    <cellStyle name="Normal 2 4 16 4 8 3" xfId="8907" xr:uid="{00000000-0005-0000-0000-0000CB220000}"/>
    <cellStyle name="Normal 2 4 16 4 8 3 2" xfId="37121" xr:uid="{00000000-0005-0000-0000-000001910000}"/>
    <cellStyle name="Normal 2 4 16 4 8 4" xfId="37122" xr:uid="{00000000-0005-0000-0000-000002910000}"/>
    <cellStyle name="Normal 2 4 16 4 9" xfId="8908" xr:uid="{00000000-0005-0000-0000-0000CC220000}"/>
    <cellStyle name="Normal 2 4 16 4 9 2" xfId="8909" xr:uid="{00000000-0005-0000-0000-0000CD220000}"/>
    <cellStyle name="Normal 2 4 16 4 9 2 2" xfId="8910" xr:uid="{00000000-0005-0000-0000-0000CE220000}"/>
    <cellStyle name="Normal 2 4 16 4 9 2 2 2" xfId="37123" xr:uid="{00000000-0005-0000-0000-000003910000}"/>
    <cellStyle name="Normal 2 4 16 4 9 2 3" xfId="37124" xr:uid="{00000000-0005-0000-0000-000004910000}"/>
    <cellStyle name="Normal 2 4 16 4 9 3" xfId="8911" xr:uid="{00000000-0005-0000-0000-0000CF220000}"/>
    <cellStyle name="Normal 2 4 16 4 9 3 2" xfId="37125" xr:uid="{00000000-0005-0000-0000-000005910000}"/>
    <cellStyle name="Normal 2 4 16 4 9 4" xfId="37126" xr:uid="{00000000-0005-0000-0000-000006910000}"/>
    <cellStyle name="Normal 2 4 16 5" xfId="8912" xr:uid="{00000000-0005-0000-0000-0000D0220000}"/>
    <cellStyle name="Normal 2 4 16 5 10" xfId="8913" xr:uid="{00000000-0005-0000-0000-0000D1220000}"/>
    <cellStyle name="Normal 2 4 16 5 10 2" xfId="8914" xr:uid="{00000000-0005-0000-0000-0000D2220000}"/>
    <cellStyle name="Normal 2 4 16 5 10 2 2" xfId="8915" xr:uid="{00000000-0005-0000-0000-0000D3220000}"/>
    <cellStyle name="Normal 2 4 16 5 10 2 2 2" xfId="37127" xr:uid="{00000000-0005-0000-0000-000007910000}"/>
    <cellStyle name="Normal 2 4 16 5 10 2 3" xfId="37128" xr:uid="{00000000-0005-0000-0000-000008910000}"/>
    <cellStyle name="Normal 2 4 16 5 10 3" xfId="8916" xr:uid="{00000000-0005-0000-0000-0000D4220000}"/>
    <cellStyle name="Normal 2 4 16 5 10 3 2" xfId="37129" xr:uid="{00000000-0005-0000-0000-000009910000}"/>
    <cellStyle name="Normal 2 4 16 5 10 4" xfId="37130" xr:uid="{00000000-0005-0000-0000-00000A910000}"/>
    <cellStyle name="Normal 2 4 16 5 11" xfId="8917" xr:uid="{00000000-0005-0000-0000-0000D5220000}"/>
    <cellStyle name="Normal 2 4 16 5 11 2" xfId="8918" xr:uid="{00000000-0005-0000-0000-0000D6220000}"/>
    <cellStyle name="Normal 2 4 16 5 11 2 2" xfId="8919" xr:uid="{00000000-0005-0000-0000-0000D7220000}"/>
    <cellStyle name="Normal 2 4 16 5 11 2 2 2" xfId="37131" xr:uid="{00000000-0005-0000-0000-00000B910000}"/>
    <cellStyle name="Normal 2 4 16 5 11 2 3" xfId="37132" xr:uid="{00000000-0005-0000-0000-00000C910000}"/>
    <cellStyle name="Normal 2 4 16 5 11 3" xfId="8920" xr:uid="{00000000-0005-0000-0000-0000D8220000}"/>
    <cellStyle name="Normal 2 4 16 5 11 3 2" xfId="37133" xr:uid="{00000000-0005-0000-0000-00000D910000}"/>
    <cellStyle name="Normal 2 4 16 5 11 4" xfId="37134" xr:uid="{00000000-0005-0000-0000-00000E910000}"/>
    <cellStyle name="Normal 2 4 16 5 12" xfId="8921" xr:uid="{00000000-0005-0000-0000-0000D9220000}"/>
    <cellStyle name="Normal 2 4 16 5 12 2" xfId="8922" xr:uid="{00000000-0005-0000-0000-0000DA220000}"/>
    <cellStyle name="Normal 2 4 16 5 12 2 2" xfId="37135" xr:uid="{00000000-0005-0000-0000-00000F910000}"/>
    <cellStyle name="Normal 2 4 16 5 12 3" xfId="37136" xr:uid="{00000000-0005-0000-0000-000010910000}"/>
    <cellStyle name="Normal 2 4 16 5 13" xfId="8923" xr:uid="{00000000-0005-0000-0000-0000DB220000}"/>
    <cellStyle name="Normal 2 4 16 5 13 2" xfId="37137" xr:uid="{00000000-0005-0000-0000-000011910000}"/>
    <cellStyle name="Normal 2 4 16 5 14" xfId="37138" xr:uid="{00000000-0005-0000-0000-000012910000}"/>
    <cellStyle name="Normal 2 4 16 5 2" xfId="8924" xr:uid="{00000000-0005-0000-0000-0000DC220000}"/>
    <cellStyle name="Normal 2 4 16 5 2 2" xfId="8925" xr:uid="{00000000-0005-0000-0000-0000DD220000}"/>
    <cellStyle name="Normal 2 4 16 5 2 2 2" xfId="8926" xr:uid="{00000000-0005-0000-0000-0000DE220000}"/>
    <cellStyle name="Normal 2 4 16 5 2 2 2 2" xfId="37139" xr:uid="{00000000-0005-0000-0000-000013910000}"/>
    <cellStyle name="Normal 2 4 16 5 2 2 3" xfId="37140" xr:uid="{00000000-0005-0000-0000-000014910000}"/>
    <cellStyle name="Normal 2 4 16 5 2 3" xfId="8927" xr:uid="{00000000-0005-0000-0000-0000DF220000}"/>
    <cellStyle name="Normal 2 4 16 5 2 3 2" xfId="37141" xr:uid="{00000000-0005-0000-0000-000015910000}"/>
    <cellStyle name="Normal 2 4 16 5 2 4" xfId="37142" xr:uid="{00000000-0005-0000-0000-000016910000}"/>
    <cellStyle name="Normal 2 4 16 5 3" xfId="8928" xr:uid="{00000000-0005-0000-0000-0000E0220000}"/>
    <cellStyle name="Normal 2 4 16 5 3 2" xfId="8929" xr:uid="{00000000-0005-0000-0000-0000E1220000}"/>
    <cellStyle name="Normal 2 4 16 5 3 2 2" xfId="8930" xr:uid="{00000000-0005-0000-0000-0000E2220000}"/>
    <cellStyle name="Normal 2 4 16 5 3 2 2 2" xfId="37143" xr:uid="{00000000-0005-0000-0000-000017910000}"/>
    <cellStyle name="Normal 2 4 16 5 3 2 3" xfId="37144" xr:uid="{00000000-0005-0000-0000-000018910000}"/>
    <cellStyle name="Normal 2 4 16 5 3 3" xfId="8931" xr:uid="{00000000-0005-0000-0000-0000E3220000}"/>
    <cellStyle name="Normal 2 4 16 5 3 3 2" xfId="37145" xr:uid="{00000000-0005-0000-0000-000019910000}"/>
    <cellStyle name="Normal 2 4 16 5 3 4" xfId="37146" xr:uid="{00000000-0005-0000-0000-00001A910000}"/>
    <cellStyle name="Normal 2 4 16 5 4" xfId="8932" xr:uid="{00000000-0005-0000-0000-0000E4220000}"/>
    <cellStyle name="Normal 2 4 16 5 4 2" xfId="8933" xr:uid="{00000000-0005-0000-0000-0000E5220000}"/>
    <cellStyle name="Normal 2 4 16 5 4 2 2" xfId="8934" xr:uid="{00000000-0005-0000-0000-0000E6220000}"/>
    <cellStyle name="Normal 2 4 16 5 4 2 2 2" xfId="37147" xr:uid="{00000000-0005-0000-0000-00001B910000}"/>
    <cellStyle name="Normal 2 4 16 5 4 2 3" xfId="37148" xr:uid="{00000000-0005-0000-0000-00001C910000}"/>
    <cellStyle name="Normal 2 4 16 5 4 3" xfId="8935" xr:uid="{00000000-0005-0000-0000-0000E7220000}"/>
    <cellStyle name="Normal 2 4 16 5 4 3 2" xfId="37149" xr:uid="{00000000-0005-0000-0000-00001D910000}"/>
    <cellStyle name="Normal 2 4 16 5 4 4" xfId="37150" xr:uid="{00000000-0005-0000-0000-00001E910000}"/>
    <cellStyle name="Normal 2 4 16 5 5" xfId="8936" xr:uid="{00000000-0005-0000-0000-0000E8220000}"/>
    <cellStyle name="Normal 2 4 16 5 5 2" xfId="8937" xr:uid="{00000000-0005-0000-0000-0000E9220000}"/>
    <cellStyle name="Normal 2 4 16 5 5 2 2" xfId="8938" xr:uid="{00000000-0005-0000-0000-0000EA220000}"/>
    <cellStyle name="Normal 2 4 16 5 5 2 2 2" xfId="37151" xr:uid="{00000000-0005-0000-0000-00001F910000}"/>
    <cellStyle name="Normal 2 4 16 5 5 2 3" xfId="37152" xr:uid="{00000000-0005-0000-0000-000020910000}"/>
    <cellStyle name="Normal 2 4 16 5 5 3" xfId="8939" xr:uid="{00000000-0005-0000-0000-0000EB220000}"/>
    <cellStyle name="Normal 2 4 16 5 5 3 2" xfId="37153" xr:uid="{00000000-0005-0000-0000-000021910000}"/>
    <cellStyle name="Normal 2 4 16 5 5 4" xfId="37154" xr:uid="{00000000-0005-0000-0000-000022910000}"/>
    <cellStyle name="Normal 2 4 16 5 6" xfId="8940" xr:uid="{00000000-0005-0000-0000-0000EC220000}"/>
    <cellStyle name="Normal 2 4 16 5 6 2" xfId="8941" xr:uid="{00000000-0005-0000-0000-0000ED220000}"/>
    <cellStyle name="Normal 2 4 16 5 6 2 2" xfId="8942" xr:uid="{00000000-0005-0000-0000-0000EE220000}"/>
    <cellStyle name="Normal 2 4 16 5 6 2 2 2" xfId="37155" xr:uid="{00000000-0005-0000-0000-000023910000}"/>
    <cellStyle name="Normal 2 4 16 5 6 2 3" xfId="37156" xr:uid="{00000000-0005-0000-0000-000024910000}"/>
    <cellStyle name="Normal 2 4 16 5 6 3" xfId="8943" xr:uid="{00000000-0005-0000-0000-0000EF220000}"/>
    <cellStyle name="Normal 2 4 16 5 6 3 2" xfId="37157" xr:uid="{00000000-0005-0000-0000-000025910000}"/>
    <cellStyle name="Normal 2 4 16 5 6 4" xfId="37158" xr:uid="{00000000-0005-0000-0000-000026910000}"/>
    <cellStyle name="Normal 2 4 16 5 7" xfId="8944" xr:uid="{00000000-0005-0000-0000-0000F0220000}"/>
    <cellStyle name="Normal 2 4 16 5 7 2" xfId="8945" xr:uid="{00000000-0005-0000-0000-0000F1220000}"/>
    <cellStyle name="Normal 2 4 16 5 7 2 2" xfId="8946" xr:uid="{00000000-0005-0000-0000-0000F2220000}"/>
    <cellStyle name="Normal 2 4 16 5 7 2 2 2" xfId="37159" xr:uid="{00000000-0005-0000-0000-000027910000}"/>
    <cellStyle name="Normal 2 4 16 5 7 2 3" xfId="37160" xr:uid="{00000000-0005-0000-0000-000028910000}"/>
    <cellStyle name="Normal 2 4 16 5 7 3" xfId="8947" xr:uid="{00000000-0005-0000-0000-0000F3220000}"/>
    <cellStyle name="Normal 2 4 16 5 7 3 2" xfId="37161" xr:uid="{00000000-0005-0000-0000-000029910000}"/>
    <cellStyle name="Normal 2 4 16 5 7 4" xfId="37162" xr:uid="{00000000-0005-0000-0000-00002A910000}"/>
    <cellStyle name="Normal 2 4 16 5 8" xfId="8948" xr:uid="{00000000-0005-0000-0000-0000F4220000}"/>
    <cellStyle name="Normal 2 4 16 5 8 2" xfId="8949" xr:uid="{00000000-0005-0000-0000-0000F5220000}"/>
    <cellStyle name="Normal 2 4 16 5 8 2 2" xfId="8950" xr:uid="{00000000-0005-0000-0000-0000F6220000}"/>
    <cellStyle name="Normal 2 4 16 5 8 2 2 2" xfId="37163" xr:uid="{00000000-0005-0000-0000-00002B910000}"/>
    <cellStyle name="Normal 2 4 16 5 8 2 3" xfId="37164" xr:uid="{00000000-0005-0000-0000-00002C910000}"/>
    <cellStyle name="Normal 2 4 16 5 8 3" xfId="8951" xr:uid="{00000000-0005-0000-0000-0000F7220000}"/>
    <cellStyle name="Normal 2 4 16 5 8 3 2" xfId="37165" xr:uid="{00000000-0005-0000-0000-00002D910000}"/>
    <cellStyle name="Normal 2 4 16 5 8 4" xfId="37166" xr:uid="{00000000-0005-0000-0000-00002E910000}"/>
    <cellStyle name="Normal 2 4 16 5 9" xfId="8952" xr:uid="{00000000-0005-0000-0000-0000F8220000}"/>
    <cellStyle name="Normal 2 4 16 5 9 2" xfId="8953" xr:uid="{00000000-0005-0000-0000-0000F9220000}"/>
    <cellStyle name="Normal 2 4 16 5 9 2 2" xfId="8954" xr:uid="{00000000-0005-0000-0000-0000FA220000}"/>
    <cellStyle name="Normal 2 4 16 5 9 2 2 2" xfId="37167" xr:uid="{00000000-0005-0000-0000-00002F910000}"/>
    <cellStyle name="Normal 2 4 16 5 9 2 3" xfId="37168" xr:uid="{00000000-0005-0000-0000-000030910000}"/>
    <cellStyle name="Normal 2 4 16 5 9 3" xfId="8955" xr:uid="{00000000-0005-0000-0000-0000FB220000}"/>
    <cellStyle name="Normal 2 4 16 5 9 3 2" xfId="37169" xr:uid="{00000000-0005-0000-0000-000031910000}"/>
    <cellStyle name="Normal 2 4 16 5 9 4" xfId="37170" xr:uid="{00000000-0005-0000-0000-000032910000}"/>
    <cellStyle name="Normal 2 4 16 6" xfId="8956" xr:uid="{00000000-0005-0000-0000-0000FC220000}"/>
    <cellStyle name="Normal 2 4 16 6 10" xfId="8957" xr:uid="{00000000-0005-0000-0000-0000FD220000}"/>
    <cellStyle name="Normal 2 4 16 6 10 2" xfId="8958" xr:uid="{00000000-0005-0000-0000-0000FE220000}"/>
    <cellStyle name="Normal 2 4 16 6 10 2 2" xfId="8959" xr:uid="{00000000-0005-0000-0000-0000FF220000}"/>
    <cellStyle name="Normal 2 4 16 6 10 2 2 2" xfId="37171" xr:uid="{00000000-0005-0000-0000-000033910000}"/>
    <cellStyle name="Normal 2 4 16 6 10 2 3" xfId="37172" xr:uid="{00000000-0005-0000-0000-000034910000}"/>
    <cellStyle name="Normal 2 4 16 6 10 3" xfId="8960" xr:uid="{00000000-0005-0000-0000-000000230000}"/>
    <cellStyle name="Normal 2 4 16 6 10 3 2" xfId="37173" xr:uid="{00000000-0005-0000-0000-000035910000}"/>
    <cellStyle name="Normal 2 4 16 6 10 4" xfId="37174" xr:uid="{00000000-0005-0000-0000-000036910000}"/>
    <cellStyle name="Normal 2 4 16 6 11" xfId="8961" xr:uid="{00000000-0005-0000-0000-000001230000}"/>
    <cellStyle name="Normal 2 4 16 6 11 2" xfId="8962" xr:uid="{00000000-0005-0000-0000-000002230000}"/>
    <cellStyle name="Normal 2 4 16 6 11 2 2" xfId="8963" xr:uid="{00000000-0005-0000-0000-000003230000}"/>
    <cellStyle name="Normal 2 4 16 6 11 2 2 2" xfId="37175" xr:uid="{00000000-0005-0000-0000-000037910000}"/>
    <cellStyle name="Normal 2 4 16 6 11 2 3" xfId="37176" xr:uid="{00000000-0005-0000-0000-000038910000}"/>
    <cellStyle name="Normal 2 4 16 6 11 3" xfId="8964" xr:uid="{00000000-0005-0000-0000-000004230000}"/>
    <cellStyle name="Normal 2 4 16 6 11 3 2" xfId="37177" xr:uid="{00000000-0005-0000-0000-000039910000}"/>
    <cellStyle name="Normal 2 4 16 6 11 4" xfId="37178" xr:uid="{00000000-0005-0000-0000-00003A910000}"/>
    <cellStyle name="Normal 2 4 16 6 12" xfId="8965" xr:uid="{00000000-0005-0000-0000-000005230000}"/>
    <cellStyle name="Normal 2 4 16 6 12 2" xfId="8966" xr:uid="{00000000-0005-0000-0000-000006230000}"/>
    <cellStyle name="Normal 2 4 16 6 12 2 2" xfId="37179" xr:uid="{00000000-0005-0000-0000-00003B910000}"/>
    <cellStyle name="Normal 2 4 16 6 12 3" xfId="37180" xr:uid="{00000000-0005-0000-0000-00003C910000}"/>
    <cellStyle name="Normal 2 4 16 6 13" xfId="8967" xr:uid="{00000000-0005-0000-0000-000007230000}"/>
    <cellStyle name="Normal 2 4 16 6 13 2" xfId="37181" xr:uid="{00000000-0005-0000-0000-00003D910000}"/>
    <cellStyle name="Normal 2 4 16 6 14" xfId="37182" xr:uid="{00000000-0005-0000-0000-00003E910000}"/>
    <cellStyle name="Normal 2 4 16 6 2" xfId="8968" xr:uid="{00000000-0005-0000-0000-000008230000}"/>
    <cellStyle name="Normal 2 4 16 6 2 2" xfId="8969" xr:uid="{00000000-0005-0000-0000-000009230000}"/>
    <cellStyle name="Normal 2 4 16 6 2 2 2" xfId="8970" xr:uid="{00000000-0005-0000-0000-00000A230000}"/>
    <cellStyle name="Normal 2 4 16 6 2 2 2 2" xfId="37183" xr:uid="{00000000-0005-0000-0000-00003F910000}"/>
    <cellStyle name="Normal 2 4 16 6 2 2 3" xfId="37184" xr:uid="{00000000-0005-0000-0000-000040910000}"/>
    <cellStyle name="Normal 2 4 16 6 2 3" xfId="8971" xr:uid="{00000000-0005-0000-0000-00000B230000}"/>
    <cellStyle name="Normal 2 4 16 6 2 3 2" xfId="37185" xr:uid="{00000000-0005-0000-0000-000041910000}"/>
    <cellStyle name="Normal 2 4 16 6 2 4" xfId="37186" xr:uid="{00000000-0005-0000-0000-000042910000}"/>
    <cellStyle name="Normal 2 4 16 6 3" xfId="8972" xr:uid="{00000000-0005-0000-0000-00000C230000}"/>
    <cellStyle name="Normal 2 4 16 6 3 2" xfId="8973" xr:uid="{00000000-0005-0000-0000-00000D230000}"/>
    <cellStyle name="Normal 2 4 16 6 3 2 2" xfId="8974" xr:uid="{00000000-0005-0000-0000-00000E230000}"/>
    <cellStyle name="Normal 2 4 16 6 3 2 2 2" xfId="37187" xr:uid="{00000000-0005-0000-0000-000043910000}"/>
    <cellStyle name="Normal 2 4 16 6 3 2 3" xfId="37188" xr:uid="{00000000-0005-0000-0000-000044910000}"/>
    <cellStyle name="Normal 2 4 16 6 3 3" xfId="8975" xr:uid="{00000000-0005-0000-0000-00000F230000}"/>
    <cellStyle name="Normal 2 4 16 6 3 3 2" xfId="37189" xr:uid="{00000000-0005-0000-0000-000045910000}"/>
    <cellStyle name="Normal 2 4 16 6 3 4" xfId="37190" xr:uid="{00000000-0005-0000-0000-000046910000}"/>
    <cellStyle name="Normal 2 4 16 6 4" xfId="8976" xr:uid="{00000000-0005-0000-0000-000010230000}"/>
    <cellStyle name="Normal 2 4 16 6 4 2" xfId="8977" xr:uid="{00000000-0005-0000-0000-000011230000}"/>
    <cellStyle name="Normal 2 4 16 6 4 2 2" xfId="8978" xr:uid="{00000000-0005-0000-0000-000012230000}"/>
    <cellStyle name="Normal 2 4 16 6 4 2 2 2" xfId="37191" xr:uid="{00000000-0005-0000-0000-000047910000}"/>
    <cellStyle name="Normal 2 4 16 6 4 2 3" xfId="37192" xr:uid="{00000000-0005-0000-0000-000048910000}"/>
    <cellStyle name="Normal 2 4 16 6 4 3" xfId="8979" xr:uid="{00000000-0005-0000-0000-000013230000}"/>
    <cellStyle name="Normal 2 4 16 6 4 3 2" xfId="37193" xr:uid="{00000000-0005-0000-0000-000049910000}"/>
    <cellStyle name="Normal 2 4 16 6 4 4" xfId="37194" xr:uid="{00000000-0005-0000-0000-00004A910000}"/>
    <cellStyle name="Normal 2 4 16 6 5" xfId="8980" xr:uid="{00000000-0005-0000-0000-000014230000}"/>
    <cellStyle name="Normal 2 4 16 6 5 2" xfId="8981" xr:uid="{00000000-0005-0000-0000-000015230000}"/>
    <cellStyle name="Normal 2 4 16 6 5 2 2" xfId="8982" xr:uid="{00000000-0005-0000-0000-000016230000}"/>
    <cellStyle name="Normal 2 4 16 6 5 2 2 2" xfId="37195" xr:uid="{00000000-0005-0000-0000-00004B910000}"/>
    <cellStyle name="Normal 2 4 16 6 5 2 3" xfId="37196" xr:uid="{00000000-0005-0000-0000-00004C910000}"/>
    <cellStyle name="Normal 2 4 16 6 5 3" xfId="8983" xr:uid="{00000000-0005-0000-0000-000017230000}"/>
    <cellStyle name="Normal 2 4 16 6 5 3 2" xfId="37197" xr:uid="{00000000-0005-0000-0000-00004D910000}"/>
    <cellStyle name="Normal 2 4 16 6 5 4" xfId="37198" xr:uid="{00000000-0005-0000-0000-00004E910000}"/>
    <cellStyle name="Normal 2 4 16 6 6" xfId="8984" xr:uid="{00000000-0005-0000-0000-000018230000}"/>
    <cellStyle name="Normal 2 4 16 6 6 2" xfId="8985" xr:uid="{00000000-0005-0000-0000-000019230000}"/>
    <cellStyle name="Normal 2 4 16 6 6 2 2" xfId="8986" xr:uid="{00000000-0005-0000-0000-00001A230000}"/>
    <cellStyle name="Normal 2 4 16 6 6 2 2 2" xfId="37199" xr:uid="{00000000-0005-0000-0000-00004F910000}"/>
    <cellStyle name="Normal 2 4 16 6 6 2 3" xfId="37200" xr:uid="{00000000-0005-0000-0000-000050910000}"/>
    <cellStyle name="Normal 2 4 16 6 6 3" xfId="8987" xr:uid="{00000000-0005-0000-0000-00001B230000}"/>
    <cellStyle name="Normal 2 4 16 6 6 3 2" xfId="37201" xr:uid="{00000000-0005-0000-0000-000051910000}"/>
    <cellStyle name="Normal 2 4 16 6 6 4" xfId="37202" xr:uid="{00000000-0005-0000-0000-000052910000}"/>
    <cellStyle name="Normal 2 4 16 6 7" xfId="8988" xr:uid="{00000000-0005-0000-0000-00001C230000}"/>
    <cellStyle name="Normal 2 4 16 6 7 2" xfId="8989" xr:uid="{00000000-0005-0000-0000-00001D230000}"/>
    <cellStyle name="Normal 2 4 16 6 7 2 2" xfId="8990" xr:uid="{00000000-0005-0000-0000-00001E230000}"/>
    <cellStyle name="Normal 2 4 16 6 7 2 2 2" xfId="37203" xr:uid="{00000000-0005-0000-0000-000053910000}"/>
    <cellStyle name="Normal 2 4 16 6 7 2 3" xfId="37204" xr:uid="{00000000-0005-0000-0000-000054910000}"/>
    <cellStyle name="Normal 2 4 16 6 7 3" xfId="8991" xr:uid="{00000000-0005-0000-0000-00001F230000}"/>
    <cellStyle name="Normal 2 4 16 6 7 3 2" xfId="37205" xr:uid="{00000000-0005-0000-0000-000055910000}"/>
    <cellStyle name="Normal 2 4 16 6 7 4" xfId="37206" xr:uid="{00000000-0005-0000-0000-000056910000}"/>
    <cellStyle name="Normal 2 4 16 6 8" xfId="8992" xr:uid="{00000000-0005-0000-0000-000020230000}"/>
    <cellStyle name="Normal 2 4 16 6 8 2" xfId="8993" xr:uid="{00000000-0005-0000-0000-000021230000}"/>
    <cellStyle name="Normal 2 4 16 6 8 2 2" xfId="8994" xr:uid="{00000000-0005-0000-0000-000022230000}"/>
    <cellStyle name="Normal 2 4 16 6 8 2 2 2" xfId="37207" xr:uid="{00000000-0005-0000-0000-000057910000}"/>
    <cellStyle name="Normal 2 4 16 6 8 2 3" xfId="37208" xr:uid="{00000000-0005-0000-0000-000058910000}"/>
    <cellStyle name="Normal 2 4 16 6 8 3" xfId="8995" xr:uid="{00000000-0005-0000-0000-000023230000}"/>
    <cellStyle name="Normal 2 4 16 6 8 3 2" xfId="37209" xr:uid="{00000000-0005-0000-0000-000059910000}"/>
    <cellStyle name="Normal 2 4 16 6 8 4" xfId="37210" xr:uid="{00000000-0005-0000-0000-00005A910000}"/>
    <cellStyle name="Normal 2 4 16 6 9" xfId="8996" xr:uid="{00000000-0005-0000-0000-000024230000}"/>
    <cellStyle name="Normal 2 4 16 6 9 2" xfId="8997" xr:uid="{00000000-0005-0000-0000-000025230000}"/>
    <cellStyle name="Normal 2 4 16 6 9 2 2" xfId="8998" xr:uid="{00000000-0005-0000-0000-000026230000}"/>
    <cellStyle name="Normal 2 4 16 6 9 2 2 2" xfId="37211" xr:uid="{00000000-0005-0000-0000-00005B910000}"/>
    <cellStyle name="Normal 2 4 16 6 9 2 3" xfId="37212" xr:uid="{00000000-0005-0000-0000-00005C910000}"/>
    <cellStyle name="Normal 2 4 16 6 9 3" xfId="8999" xr:uid="{00000000-0005-0000-0000-000027230000}"/>
    <cellStyle name="Normal 2 4 16 6 9 3 2" xfId="37213" xr:uid="{00000000-0005-0000-0000-00005D910000}"/>
    <cellStyle name="Normal 2 4 16 6 9 4" xfId="37214" xr:uid="{00000000-0005-0000-0000-00005E910000}"/>
    <cellStyle name="Normal 2 4 16 7" xfId="9000" xr:uid="{00000000-0005-0000-0000-000028230000}"/>
    <cellStyle name="Normal 2 4 16 7 10" xfId="9001" xr:uid="{00000000-0005-0000-0000-000029230000}"/>
    <cellStyle name="Normal 2 4 16 7 10 2" xfId="9002" xr:uid="{00000000-0005-0000-0000-00002A230000}"/>
    <cellStyle name="Normal 2 4 16 7 10 2 2" xfId="9003" xr:uid="{00000000-0005-0000-0000-00002B230000}"/>
    <cellStyle name="Normal 2 4 16 7 10 2 2 2" xfId="37215" xr:uid="{00000000-0005-0000-0000-00005F910000}"/>
    <cellStyle name="Normal 2 4 16 7 10 2 3" xfId="37216" xr:uid="{00000000-0005-0000-0000-000060910000}"/>
    <cellStyle name="Normal 2 4 16 7 10 3" xfId="9004" xr:uid="{00000000-0005-0000-0000-00002C230000}"/>
    <cellStyle name="Normal 2 4 16 7 10 3 2" xfId="37217" xr:uid="{00000000-0005-0000-0000-000061910000}"/>
    <cellStyle name="Normal 2 4 16 7 10 4" xfId="37218" xr:uid="{00000000-0005-0000-0000-000062910000}"/>
    <cellStyle name="Normal 2 4 16 7 11" xfId="9005" xr:uid="{00000000-0005-0000-0000-00002D230000}"/>
    <cellStyle name="Normal 2 4 16 7 11 2" xfId="9006" xr:uid="{00000000-0005-0000-0000-00002E230000}"/>
    <cellStyle name="Normal 2 4 16 7 11 2 2" xfId="9007" xr:uid="{00000000-0005-0000-0000-00002F230000}"/>
    <cellStyle name="Normal 2 4 16 7 11 2 2 2" xfId="37219" xr:uid="{00000000-0005-0000-0000-000063910000}"/>
    <cellStyle name="Normal 2 4 16 7 11 2 3" xfId="37220" xr:uid="{00000000-0005-0000-0000-000064910000}"/>
    <cellStyle name="Normal 2 4 16 7 11 3" xfId="9008" xr:uid="{00000000-0005-0000-0000-000030230000}"/>
    <cellStyle name="Normal 2 4 16 7 11 3 2" xfId="37221" xr:uid="{00000000-0005-0000-0000-000065910000}"/>
    <cellStyle name="Normal 2 4 16 7 11 4" xfId="37222" xr:uid="{00000000-0005-0000-0000-000066910000}"/>
    <cellStyle name="Normal 2 4 16 7 12" xfId="9009" xr:uid="{00000000-0005-0000-0000-000031230000}"/>
    <cellStyle name="Normal 2 4 16 7 12 2" xfId="9010" xr:uid="{00000000-0005-0000-0000-000032230000}"/>
    <cellStyle name="Normal 2 4 16 7 12 2 2" xfId="37223" xr:uid="{00000000-0005-0000-0000-000067910000}"/>
    <cellStyle name="Normal 2 4 16 7 12 3" xfId="37224" xr:uid="{00000000-0005-0000-0000-000068910000}"/>
    <cellStyle name="Normal 2 4 16 7 13" xfId="9011" xr:uid="{00000000-0005-0000-0000-000033230000}"/>
    <cellStyle name="Normal 2 4 16 7 13 2" xfId="37225" xr:uid="{00000000-0005-0000-0000-000069910000}"/>
    <cellStyle name="Normal 2 4 16 7 14" xfId="37226" xr:uid="{00000000-0005-0000-0000-00006A910000}"/>
    <cellStyle name="Normal 2 4 16 7 2" xfId="9012" xr:uid="{00000000-0005-0000-0000-000034230000}"/>
    <cellStyle name="Normal 2 4 16 7 2 2" xfId="9013" xr:uid="{00000000-0005-0000-0000-000035230000}"/>
    <cellStyle name="Normal 2 4 16 7 2 2 2" xfId="9014" xr:uid="{00000000-0005-0000-0000-000036230000}"/>
    <cellStyle name="Normal 2 4 16 7 2 2 2 2" xfId="37227" xr:uid="{00000000-0005-0000-0000-00006B910000}"/>
    <cellStyle name="Normal 2 4 16 7 2 2 3" xfId="37228" xr:uid="{00000000-0005-0000-0000-00006C910000}"/>
    <cellStyle name="Normal 2 4 16 7 2 3" xfId="9015" xr:uid="{00000000-0005-0000-0000-000037230000}"/>
    <cellStyle name="Normal 2 4 16 7 2 3 2" xfId="37229" xr:uid="{00000000-0005-0000-0000-00006D910000}"/>
    <cellStyle name="Normal 2 4 16 7 2 4" xfId="37230" xr:uid="{00000000-0005-0000-0000-00006E910000}"/>
    <cellStyle name="Normal 2 4 16 7 3" xfId="9016" xr:uid="{00000000-0005-0000-0000-000038230000}"/>
    <cellStyle name="Normal 2 4 16 7 3 2" xfId="9017" xr:uid="{00000000-0005-0000-0000-000039230000}"/>
    <cellStyle name="Normal 2 4 16 7 3 2 2" xfId="9018" xr:uid="{00000000-0005-0000-0000-00003A230000}"/>
    <cellStyle name="Normal 2 4 16 7 3 2 2 2" xfId="37231" xr:uid="{00000000-0005-0000-0000-00006F910000}"/>
    <cellStyle name="Normal 2 4 16 7 3 2 3" xfId="37232" xr:uid="{00000000-0005-0000-0000-000070910000}"/>
    <cellStyle name="Normal 2 4 16 7 3 3" xfId="9019" xr:uid="{00000000-0005-0000-0000-00003B230000}"/>
    <cellStyle name="Normal 2 4 16 7 3 3 2" xfId="37233" xr:uid="{00000000-0005-0000-0000-000071910000}"/>
    <cellStyle name="Normal 2 4 16 7 3 4" xfId="37234" xr:uid="{00000000-0005-0000-0000-000072910000}"/>
    <cellStyle name="Normal 2 4 16 7 4" xfId="9020" xr:uid="{00000000-0005-0000-0000-00003C230000}"/>
    <cellStyle name="Normal 2 4 16 7 4 2" xfId="9021" xr:uid="{00000000-0005-0000-0000-00003D230000}"/>
    <cellStyle name="Normal 2 4 16 7 4 2 2" xfId="9022" xr:uid="{00000000-0005-0000-0000-00003E230000}"/>
    <cellStyle name="Normal 2 4 16 7 4 2 2 2" xfId="37235" xr:uid="{00000000-0005-0000-0000-000073910000}"/>
    <cellStyle name="Normal 2 4 16 7 4 2 3" xfId="37236" xr:uid="{00000000-0005-0000-0000-000074910000}"/>
    <cellStyle name="Normal 2 4 16 7 4 3" xfId="9023" xr:uid="{00000000-0005-0000-0000-00003F230000}"/>
    <cellStyle name="Normal 2 4 16 7 4 3 2" xfId="37237" xr:uid="{00000000-0005-0000-0000-000075910000}"/>
    <cellStyle name="Normal 2 4 16 7 4 4" xfId="37238" xr:uid="{00000000-0005-0000-0000-000076910000}"/>
    <cellStyle name="Normal 2 4 16 7 5" xfId="9024" xr:uid="{00000000-0005-0000-0000-000040230000}"/>
    <cellStyle name="Normal 2 4 16 7 5 2" xfId="9025" xr:uid="{00000000-0005-0000-0000-000041230000}"/>
    <cellStyle name="Normal 2 4 16 7 5 2 2" xfId="9026" xr:uid="{00000000-0005-0000-0000-000042230000}"/>
    <cellStyle name="Normal 2 4 16 7 5 2 2 2" xfId="37239" xr:uid="{00000000-0005-0000-0000-000077910000}"/>
    <cellStyle name="Normal 2 4 16 7 5 2 3" xfId="37240" xr:uid="{00000000-0005-0000-0000-000078910000}"/>
    <cellStyle name="Normal 2 4 16 7 5 3" xfId="9027" xr:uid="{00000000-0005-0000-0000-000043230000}"/>
    <cellStyle name="Normal 2 4 16 7 5 3 2" xfId="37241" xr:uid="{00000000-0005-0000-0000-000079910000}"/>
    <cellStyle name="Normal 2 4 16 7 5 4" xfId="37242" xr:uid="{00000000-0005-0000-0000-00007A910000}"/>
    <cellStyle name="Normal 2 4 16 7 6" xfId="9028" xr:uid="{00000000-0005-0000-0000-000044230000}"/>
    <cellStyle name="Normal 2 4 16 7 6 2" xfId="9029" xr:uid="{00000000-0005-0000-0000-000045230000}"/>
    <cellStyle name="Normal 2 4 16 7 6 2 2" xfId="9030" xr:uid="{00000000-0005-0000-0000-000046230000}"/>
    <cellStyle name="Normal 2 4 16 7 6 2 2 2" xfId="37243" xr:uid="{00000000-0005-0000-0000-00007B910000}"/>
    <cellStyle name="Normal 2 4 16 7 6 2 3" xfId="37244" xr:uid="{00000000-0005-0000-0000-00007C910000}"/>
    <cellStyle name="Normal 2 4 16 7 6 3" xfId="9031" xr:uid="{00000000-0005-0000-0000-000047230000}"/>
    <cellStyle name="Normal 2 4 16 7 6 3 2" xfId="37245" xr:uid="{00000000-0005-0000-0000-00007D910000}"/>
    <cellStyle name="Normal 2 4 16 7 6 4" xfId="37246" xr:uid="{00000000-0005-0000-0000-00007E910000}"/>
    <cellStyle name="Normal 2 4 16 7 7" xfId="9032" xr:uid="{00000000-0005-0000-0000-000048230000}"/>
    <cellStyle name="Normal 2 4 16 7 7 2" xfId="9033" xr:uid="{00000000-0005-0000-0000-000049230000}"/>
    <cellStyle name="Normal 2 4 16 7 7 2 2" xfId="9034" xr:uid="{00000000-0005-0000-0000-00004A230000}"/>
    <cellStyle name="Normal 2 4 16 7 7 2 2 2" xfId="37247" xr:uid="{00000000-0005-0000-0000-00007F910000}"/>
    <cellStyle name="Normal 2 4 16 7 7 2 3" xfId="37248" xr:uid="{00000000-0005-0000-0000-000080910000}"/>
    <cellStyle name="Normal 2 4 16 7 7 3" xfId="9035" xr:uid="{00000000-0005-0000-0000-00004B230000}"/>
    <cellStyle name="Normal 2 4 16 7 7 3 2" xfId="37249" xr:uid="{00000000-0005-0000-0000-000081910000}"/>
    <cellStyle name="Normal 2 4 16 7 7 4" xfId="37250" xr:uid="{00000000-0005-0000-0000-000082910000}"/>
    <cellStyle name="Normal 2 4 16 7 8" xfId="9036" xr:uid="{00000000-0005-0000-0000-00004C230000}"/>
    <cellStyle name="Normal 2 4 16 7 8 2" xfId="9037" xr:uid="{00000000-0005-0000-0000-00004D230000}"/>
    <cellStyle name="Normal 2 4 16 7 8 2 2" xfId="9038" xr:uid="{00000000-0005-0000-0000-00004E230000}"/>
    <cellStyle name="Normal 2 4 16 7 8 2 2 2" xfId="37251" xr:uid="{00000000-0005-0000-0000-000083910000}"/>
    <cellStyle name="Normal 2 4 16 7 8 2 3" xfId="37252" xr:uid="{00000000-0005-0000-0000-000084910000}"/>
    <cellStyle name="Normal 2 4 16 7 8 3" xfId="9039" xr:uid="{00000000-0005-0000-0000-00004F230000}"/>
    <cellStyle name="Normal 2 4 16 7 8 3 2" xfId="37253" xr:uid="{00000000-0005-0000-0000-000085910000}"/>
    <cellStyle name="Normal 2 4 16 7 8 4" xfId="37254" xr:uid="{00000000-0005-0000-0000-000086910000}"/>
    <cellStyle name="Normal 2 4 16 7 9" xfId="9040" xr:uid="{00000000-0005-0000-0000-000050230000}"/>
    <cellStyle name="Normal 2 4 16 7 9 2" xfId="9041" xr:uid="{00000000-0005-0000-0000-000051230000}"/>
    <cellStyle name="Normal 2 4 16 7 9 2 2" xfId="9042" xr:uid="{00000000-0005-0000-0000-000052230000}"/>
    <cellStyle name="Normal 2 4 16 7 9 2 2 2" xfId="37255" xr:uid="{00000000-0005-0000-0000-000087910000}"/>
    <cellStyle name="Normal 2 4 16 7 9 2 3" xfId="37256" xr:uid="{00000000-0005-0000-0000-000088910000}"/>
    <cellStyle name="Normal 2 4 16 7 9 3" xfId="9043" xr:uid="{00000000-0005-0000-0000-000053230000}"/>
    <cellStyle name="Normal 2 4 16 7 9 3 2" xfId="37257" xr:uid="{00000000-0005-0000-0000-000089910000}"/>
    <cellStyle name="Normal 2 4 16 7 9 4" xfId="37258" xr:uid="{00000000-0005-0000-0000-00008A910000}"/>
    <cellStyle name="Normal 2 4 16 8" xfId="9044" xr:uid="{00000000-0005-0000-0000-000054230000}"/>
    <cellStyle name="Normal 2 4 16 8 10" xfId="9045" xr:uid="{00000000-0005-0000-0000-000055230000}"/>
    <cellStyle name="Normal 2 4 16 8 10 2" xfId="9046" xr:uid="{00000000-0005-0000-0000-000056230000}"/>
    <cellStyle name="Normal 2 4 16 8 10 2 2" xfId="9047" xr:uid="{00000000-0005-0000-0000-000057230000}"/>
    <cellStyle name="Normal 2 4 16 8 10 2 2 2" xfId="37259" xr:uid="{00000000-0005-0000-0000-00008B910000}"/>
    <cellStyle name="Normal 2 4 16 8 10 2 3" xfId="37260" xr:uid="{00000000-0005-0000-0000-00008C910000}"/>
    <cellStyle name="Normal 2 4 16 8 10 3" xfId="9048" xr:uid="{00000000-0005-0000-0000-000058230000}"/>
    <cellStyle name="Normal 2 4 16 8 10 3 2" xfId="37261" xr:uid="{00000000-0005-0000-0000-00008D910000}"/>
    <cellStyle name="Normal 2 4 16 8 10 4" xfId="37262" xr:uid="{00000000-0005-0000-0000-00008E910000}"/>
    <cellStyle name="Normal 2 4 16 8 11" xfId="9049" xr:uid="{00000000-0005-0000-0000-000059230000}"/>
    <cellStyle name="Normal 2 4 16 8 11 2" xfId="9050" xr:uid="{00000000-0005-0000-0000-00005A230000}"/>
    <cellStyle name="Normal 2 4 16 8 11 2 2" xfId="9051" xr:uid="{00000000-0005-0000-0000-00005B230000}"/>
    <cellStyle name="Normal 2 4 16 8 11 2 2 2" xfId="37263" xr:uid="{00000000-0005-0000-0000-00008F910000}"/>
    <cellStyle name="Normal 2 4 16 8 11 2 3" xfId="37264" xr:uid="{00000000-0005-0000-0000-000090910000}"/>
    <cellStyle name="Normal 2 4 16 8 11 3" xfId="9052" xr:uid="{00000000-0005-0000-0000-00005C230000}"/>
    <cellStyle name="Normal 2 4 16 8 11 3 2" xfId="37265" xr:uid="{00000000-0005-0000-0000-000091910000}"/>
    <cellStyle name="Normal 2 4 16 8 11 4" xfId="37266" xr:uid="{00000000-0005-0000-0000-000092910000}"/>
    <cellStyle name="Normal 2 4 16 8 12" xfId="9053" xr:uid="{00000000-0005-0000-0000-00005D230000}"/>
    <cellStyle name="Normal 2 4 16 8 12 2" xfId="9054" xr:uid="{00000000-0005-0000-0000-00005E230000}"/>
    <cellStyle name="Normal 2 4 16 8 12 2 2" xfId="37267" xr:uid="{00000000-0005-0000-0000-000093910000}"/>
    <cellStyle name="Normal 2 4 16 8 12 3" xfId="37268" xr:uid="{00000000-0005-0000-0000-000094910000}"/>
    <cellStyle name="Normal 2 4 16 8 13" xfId="9055" xr:uid="{00000000-0005-0000-0000-00005F230000}"/>
    <cellStyle name="Normal 2 4 16 8 13 2" xfId="37269" xr:uid="{00000000-0005-0000-0000-000095910000}"/>
    <cellStyle name="Normal 2 4 16 8 14" xfId="37270" xr:uid="{00000000-0005-0000-0000-000096910000}"/>
    <cellStyle name="Normal 2 4 16 8 2" xfId="9056" xr:uid="{00000000-0005-0000-0000-000060230000}"/>
    <cellStyle name="Normal 2 4 16 8 2 2" xfId="9057" xr:uid="{00000000-0005-0000-0000-000061230000}"/>
    <cellStyle name="Normal 2 4 16 8 2 2 2" xfId="9058" xr:uid="{00000000-0005-0000-0000-000062230000}"/>
    <cellStyle name="Normal 2 4 16 8 2 2 2 2" xfId="37271" xr:uid="{00000000-0005-0000-0000-000097910000}"/>
    <cellStyle name="Normal 2 4 16 8 2 2 3" xfId="37272" xr:uid="{00000000-0005-0000-0000-000098910000}"/>
    <cellStyle name="Normal 2 4 16 8 2 3" xfId="9059" xr:uid="{00000000-0005-0000-0000-000063230000}"/>
    <cellStyle name="Normal 2 4 16 8 2 3 2" xfId="37273" xr:uid="{00000000-0005-0000-0000-000099910000}"/>
    <cellStyle name="Normal 2 4 16 8 2 4" xfId="37274" xr:uid="{00000000-0005-0000-0000-00009A910000}"/>
    <cellStyle name="Normal 2 4 16 8 3" xfId="9060" xr:uid="{00000000-0005-0000-0000-000064230000}"/>
    <cellStyle name="Normal 2 4 16 8 3 2" xfId="9061" xr:uid="{00000000-0005-0000-0000-000065230000}"/>
    <cellStyle name="Normal 2 4 16 8 3 2 2" xfId="9062" xr:uid="{00000000-0005-0000-0000-000066230000}"/>
    <cellStyle name="Normal 2 4 16 8 3 2 2 2" xfId="37275" xr:uid="{00000000-0005-0000-0000-00009B910000}"/>
    <cellStyle name="Normal 2 4 16 8 3 2 3" xfId="37276" xr:uid="{00000000-0005-0000-0000-00009C910000}"/>
    <cellStyle name="Normal 2 4 16 8 3 3" xfId="9063" xr:uid="{00000000-0005-0000-0000-000067230000}"/>
    <cellStyle name="Normal 2 4 16 8 3 3 2" xfId="37277" xr:uid="{00000000-0005-0000-0000-00009D910000}"/>
    <cellStyle name="Normal 2 4 16 8 3 4" xfId="37278" xr:uid="{00000000-0005-0000-0000-00009E910000}"/>
    <cellStyle name="Normal 2 4 16 8 4" xfId="9064" xr:uid="{00000000-0005-0000-0000-000068230000}"/>
    <cellStyle name="Normal 2 4 16 8 4 2" xfId="9065" xr:uid="{00000000-0005-0000-0000-000069230000}"/>
    <cellStyle name="Normal 2 4 16 8 4 2 2" xfId="9066" xr:uid="{00000000-0005-0000-0000-00006A230000}"/>
    <cellStyle name="Normal 2 4 16 8 4 2 2 2" xfId="37279" xr:uid="{00000000-0005-0000-0000-00009F910000}"/>
    <cellStyle name="Normal 2 4 16 8 4 2 3" xfId="37280" xr:uid="{00000000-0005-0000-0000-0000A0910000}"/>
    <cellStyle name="Normal 2 4 16 8 4 3" xfId="9067" xr:uid="{00000000-0005-0000-0000-00006B230000}"/>
    <cellStyle name="Normal 2 4 16 8 4 3 2" xfId="37281" xr:uid="{00000000-0005-0000-0000-0000A1910000}"/>
    <cellStyle name="Normal 2 4 16 8 4 4" xfId="37282" xr:uid="{00000000-0005-0000-0000-0000A2910000}"/>
    <cellStyle name="Normal 2 4 16 8 5" xfId="9068" xr:uid="{00000000-0005-0000-0000-00006C230000}"/>
    <cellStyle name="Normal 2 4 16 8 5 2" xfId="9069" xr:uid="{00000000-0005-0000-0000-00006D230000}"/>
    <cellStyle name="Normal 2 4 16 8 5 2 2" xfId="9070" xr:uid="{00000000-0005-0000-0000-00006E230000}"/>
    <cellStyle name="Normal 2 4 16 8 5 2 2 2" xfId="37283" xr:uid="{00000000-0005-0000-0000-0000A3910000}"/>
    <cellStyle name="Normal 2 4 16 8 5 2 3" xfId="37284" xr:uid="{00000000-0005-0000-0000-0000A4910000}"/>
    <cellStyle name="Normal 2 4 16 8 5 3" xfId="9071" xr:uid="{00000000-0005-0000-0000-00006F230000}"/>
    <cellStyle name="Normal 2 4 16 8 5 3 2" xfId="37285" xr:uid="{00000000-0005-0000-0000-0000A5910000}"/>
    <cellStyle name="Normal 2 4 16 8 5 4" xfId="37286" xr:uid="{00000000-0005-0000-0000-0000A6910000}"/>
    <cellStyle name="Normal 2 4 16 8 6" xfId="9072" xr:uid="{00000000-0005-0000-0000-000070230000}"/>
    <cellStyle name="Normal 2 4 16 8 6 2" xfId="9073" xr:uid="{00000000-0005-0000-0000-000071230000}"/>
    <cellStyle name="Normal 2 4 16 8 6 2 2" xfId="9074" xr:uid="{00000000-0005-0000-0000-000072230000}"/>
    <cellStyle name="Normal 2 4 16 8 6 2 2 2" xfId="37287" xr:uid="{00000000-0005-0000-0000-0000A7910000}"/>
    <cellStyle name="Normal 2 4 16 8 6 2 3" xfId="37288" xr:uid="{00000000-0005-0000-0000-0000A8910000}"/>
    <cellStyle name="Normal 2 4 16 8 6 3" xfId="9075" xr:uid="{00000000-0005-0000-0000-000073230000}"/>
    <cellStyle name="Normal 2 4 16 8 6 3 2" xfId="37289" xr:uid="{00000000-0005-0000-0000-0000A9910000}"/>
    <cellStyle name="Normal 2 4 16 8 6 4" xfId="37290" xr:uid="{00000000-0005-0000-0000-0000AA910000}"/>
    <cellStyle name="Normal 2 4 16 8 7" xfId="9076" xr:uid="{00000000-0005-0000-0000-000074230000}"/>
    <cellStyle name="Normal 2 4 16 8 7 2" xfId="9077" xr:uid="{00000000-0005-0000-0000-000075230000}"/>
    <cellStyle name="Normal 2 4 16 8 7 2 2" xfId="9078" xr:uid="{00000000-0005-0000-0000-000076230000}"/>
    <cellStyle name="Normal 2 4 16 8 7 2 2 2" xfId="37291" xr:uid="{00000000-0005-0000-0000-0000AB910000}"/>
    <cellStyle name="Normal 2 4 16 8 7 2 3" xfId="37292" xr:uid="{00000000-0005-0000-0000-0000AC910000}"/>
    <cellStyle name="Normal 2 4 16 8 7 3" xfId="9079" xr:uid="{00000000-0005-0000-0000-000077230000}"/>
    <cellStyle name="Normal 2 4 16 8 7 3 2" xfId="37293" xr:uid="{00000000-0005-0000-0000-0000AD910000}"/>
    <cellStyle name="Normal 2 4 16 8 7 4" xfId="37294" xr:uid="{00000000-0005-0000-0000-0000AE910000}"/>
    <cellStyle name="Normal 2 4 16 8 8" xfId="9080" xr:uid="{00000000-0005-0000-0000-000078230000}"/>
    <cellStyle name="Normal 2 4 16 8 8 2" xfId="9081" xr:uid="{00000000-0005-0000-0000-000079230000}"/>
    <cellStyle name="Normal 2 4 16 8 8 2 2" xfId="9082" xr:uid="{00000000-0005-0000-0000-00007A230000}"/>
    <cellStyle name="Normal 2 4 16 8 8 2 2 2" xfId="37295" xr:uid="{00000000-0005-0000-0000-0000AF910000}"/>
    <cellStyle name="Normal 2 4 16 8 8 2 3" xfId="37296" xr:uid="{00000000-0005-0000-0000-0000B0910000}"/>
    <cellStyle name="Normal 2 4 16 8 8 3" xfId="9083" xr:uid="{00000000-0005-0000-0000-00007B230000}"/>
    <cellStyle name="Normal 2 4 16 8 8 3 2" xfId="37297" xr:uid="{00000000-0005-0000-0000-0000B1910000}"/>
    <cellStyle name="Normal 2 4 16 8 8 4" xfId="37298" xr:uid="{00000000-0005-0000-0000-0000B2910000}"/>
    <cellStyle name="Normal 2 4 16 8 9" xfId="9084" xr:uid="{00000000-0005-0000-0000-00007C230000}"/>
    <cellStyle name="Normal 2 4 16 8 9 2" xfId="9085" xr:uid="{00000000-0005-0000-0000-00007D230000}"/>
    <cellStyle name="Normal 2 4 16 8 9 2 2" xfId="9086" xr:uid="{00000000-0005-0000-0000-00007E230000}"/>
    <cellStyle name="Normal 2 4 16 8 9 2 2 2" xfId="37299" xr:uid="{00000000-0005-0000-0000-0000B3910000}"/>
    <cellStyle name="Normal 2 4 16 8 9 2 3" xfId="37300" xr:uid="{00000000-0005-0000-0000-0000B4910000}"/>
    <cellStyle name="Normal 2 4 16 8 9 3" xfId="9087" xr:uid="{00000000-0005-0000-0000-00007F230000}"/>
    <cellStyle name="Normal 2 4 16 8 9 3 2" xfId="37301" xr:uid="{00000000-0005-0000-0000-0000B5910000}"/>
    <cellStyle name="Normal 2 4 16 8 9 4" xfId="37302" xr:uid="{00000000-0005-0000-0000-0000B6910000}"/>
    <cellStyle name="Normal 2 4 16 9" xfId="9088" xr:uid="{00000000-0005-0000-0000-000080230000}"/>
    <cellStyle name="Normal 2 4 16 9 2" xfId="9089" xr:uid="{00000000-0005-0000-0000-000081230000}"/>
    <cellStyle name="Normal 2 4 16 9 2 2" xfId="9090" xr:uid="{00000000-0005-0000-0000-000082230000}"/>
    <cellStyle name="Normal 2 4 16 9 2 2 2" xfId="37303" xr:uid="{00000000-0005-0000-0000-0000B7910000}"/>
    <cellStyle name="Normal 2 4 16 9 2 3" xfId="37304" xr:uid="{00000000-0005-0000-0000-0000B8910000}"/>
    <cellStyle name="Normal 2 4 16 9 3" xfId="9091" xr:uid="{00000000-0005-0000-0000-000083230000}"/>
    <cellStyle name="Normal 2 4 16 9 3 2" xfId="37305" xr:uid="{00000000-0005-0000-0000-0000B9910000}"/>
    <cellStyle name="Normal 2 4 16 9 4" xfId="37306" xr:uid="{00000000-0005-0000-0000-0000BA910000}"/>
    <cellStyle name="Normal 2 4 17" xfId="9092" xr:uid="{00000000-0005-0000-0000-000084230000}"/>
    <cellStyle name="Normal 2 4 17 10" xfId="9093" xr:uid="{00000000-0005-0000-0000-000085230000}"/>
    <cellStyle name="Normal 2 4 17 10 2" xfId="9094" xr:uid="{00000000-0005-0000-0000-000086230000}"/>
    <cellStyle name="Normal 2 4 17 10 2 2" xfId="9095" xr:uid="{00000000-0005-0000-0000-000087230000}"/>
    <cellStyle name="Normal 2 4 17 10 2 2 2" xfId="37307" xr:uid="{00000000-0005-0000-0000-0000BB910000}"/>
    <cellStyle name="Normal 2 4 17 10 2 3" xfId="37308" xr:uid="{00000000-0005-0000-0000-0000BC910000}"/>
    <cellStyle name="Normal 2 4 17 10 3" xfId="9096" xr:uid="{00000000-0005-0000-0000-000088230000}"/>
    <cellStyle name="Normal 2 4 17 10 3 2" xfId="37309" xr:uid="{00000000-0005-0000-0000-0000BD910000}"/>
    <cellStyle name="Normal 2 4 17 10 4" xfId="37310" xr:uid="{00000000-0005-0000-0000-0000BE910000}"/>
    <cellStyle name="Normal 2 4 17 11" xfId="9097" xr:uid="{00000000-0005-0000-0000-000089230000}"/>
    <cellStyle name="Normal 2 4 17 11 2" xfId="9098" xr:uid="{00000000-0005-0000-0000-00008A230000}"/>
    <cellStyle name="Normal 2 4 17 11 2 2" xfId="9099" xr:uid="{00000000-0005-0000-0000-00008B230000}"/>
    <cellStyle name="Normal 2 4 17 11 2 2 2" xfId="37311" xr:uid="{00000000-0005-0000-0000-0000BF910000}"/>
    <cellStyle name="Normal 2 4 17 11 2 3" xfId="37312" xr:uid="{00000000-0005-0000-0000-0000C0910000}"/>
    <cellStyle name="Normal 2 4 17 11 3" xfId="9100" xr:uid="{00000000-0005-0000-0000-00008C230000}"/>
    <cellStyle name="Normal 2 4 17 11 3 2" xfId="37313" xr:uid="{00000000-0005-0000-0000-0000C1910000}"/>
    <cellStyle name="Normal 2 4 17 11 4" xfId="37314" xr:uid="{00000000-0005-0000-0000-0000C2910000}"/>
    <cellStyle name="Normal 2 4 17 12" xfId="9101" xr:uid="{00000000-0005-0000-0000-00008D230000}"/>
    <cellStyle name="Normal 2 4 17 12 2" xfId="9102" xr:uid="{00000000-0005-0000-0000-00008E230000}"/>
    <cellStyle name="Normal 2 4 17 12 2 2" xfId="9103" xr:uid="{00000000-0005-0000-0000-00008F230000}"/>
    <cellStyle name="Normal 2 4 17 12 2 2 2" xfId="37315" xr:uid="{00000000-0005-0000-0000-0000C3910000}"/>
    <cellStyle name="Normal 2 4 17 12 2 3" xfId="37316" xr:uid="{00000000-0005-0000-0000-0000C4910000}"/>
    <cellStyle name="Normal 2 4 17 12 3" xfId="9104" xr:uid="{00000000-0005-0000-0000-000090230000}"/>
    <cellStyle name="Normal 2 4 17 12 3 2" xfId="37317" xr:uid="{00000000-0005-0000-0000-0000C5910000}"/>
    <cellStyle name="Normal 2 4 17 12 4" xfId="37318" xr:uid="{00000000-0005-0000-0000-0000C6910000}"/>
    <cellStyle name="Normal 2 4 17 13" xfId="9105" xr:uid="{00000000-0005-0000-0000-000091230000}"/>
    <cellStyle name="Normal 2 4 17 13 2" xfId="9106" xr:uid="{00000000-0005-0000-0000-000092230000}"/>
    <cellStyle name="Normal 2 4 17 13 2 2" xfId="9107" xr:uid="{00000000-0005-0000-0000-000093230000}"/>
    <cellStyle name="Normal 2 4 17 13 2 2 2" xfId="37319" xr:uid="{00000000-0005-0000-0000-0000C7910000}"/>
    <cellStyle name="Normal 2 4 17 13 2 3" xfId="37320" xr:uid="{00000000-0005-0000-0000-0000C8910000}"/>
    <cellStyle name="Normal 2 4 17 13 3" xfId="9108" xr:uid="{00000000-0005-0000-0000-000094230000}"/>
    <cellStyle name="Normal 2 4 17 13 3 2" xfId="37321" xr:uid="{00000000-0005-0000-0000-0000C9910000}"/>
    <cellStyle name="Normal 2 4 17 13 4" xfId="37322" xr:uid="{00000000-0005-0000-0000-0000CA910000}"/>
    <cellStyle name="Normal 2 4 17 14" xfId="9109" xr:uid="{00000000-0005-0000-0000-000095230000}"/>
    <cellStyle name="Normal 2 4 17 14 2" xfId="9110" xr:uid="{00000000-0005-0000-0000-000096230000}"/>
    <cellStyle name="Normal 2 4 17 14 2 2" xfId="9111" xr:uid="{00000000-0005-0000-0000-000097230000}"/>
    <cellStyle name="Normal 2 4 17 14 2 2 2" xfId="37323" xr:uid="{00000000-0005-0000-0000-0000CB910000}"/>
    <cellStyle name="Normal 2 4 17 14 2 3" xfId="37324" xr:uid="{00000000-0005-0000-0000-0000CC910000}"/>
    <cellStyle name="Normal 2 4 17 14 3" xfId="9112" xr:uid="{00000000-0005-0000-0000-000098230000}"/>
    <cellStyle name="Normal 2 4 17 14 3 2" xfId="37325" xr:uid="{00000000-0005-0000-0000-0000CD910000}"/>
    <cellStyle name="Normal 2 4 17 14 4" xfId="37326" xr:uid="{00000000-0005-0000-0000-0000CE910000}"/>
    <cellStyle name="Normal 2 4 17 15" xfId="9113" xr:uid="{00000000-0005-0000-0000-000099230000}"/>
    <cellStyle name="Normal 2 4 17 15 2" xfId="9114" xr:uid="{00000000-0005-0000-0000-00009A230000}"/>
    <cellStyle name="Normal 2 4 17 15 2 2" xfId="9115" xr:uid="{00000000-0005-0000-0000-00009B230000}"/>
    <cellStyle name="Normal 2 4 17 15 2 2 2" xfId="37327" xr:uid="{00000000-0005-0000-0000-0000CF910000}"/>
    <cellStyle name="Normal 2 4 17 15 2 3" xfId="37328" xr:uid="{00000000-0005-0000-0000-0000D0910000}"/>
    <cellStyle name="Normal 2 4 17 15 3" xfId="9116" xr:uid="{00000000-0005-0000-0000-00009C230000}"/>
    <cellStyle name="Normal 2 4 17 15 3 2" xfId="37329" xr:uid="{00000000-0005-0000-0000-0000D1910000}"/>
    <cellStyle name="Normal 2 4 17 15 4" xfId="37330" xr:uid="{00000000-0005-0000-0000-0000D2910000}"/>
    <cellStyle name="Normal 2 4 17 16" xfId="9117" xr:uid="{00000000-0005-0000-0000-00009D230000}"/>
    <cellStyle name="Normal 2 4 17 16 2" xfId="9118" xr:uid="{00000000-0005-0000-0000-00009E230000}"/>
    <cellStyle name="Normal 2 4 17 16 2 2" xfId="9119" xr:uid="{00000000-0005-0000-0000-00009F230000}"/>
    <cellStyle name="Normal 2 4 17 16 2 2 2" xfId="37331" xr:uid="{00000000-0005-0000-0000-0000D3910000}"/>
    <cellStyle name="Normal 2 4 17 16 2 3" xfId="37332" xr:uid="{00000000-0005-0000-0000-0000D4910000}"/>
    <cellStyle name="Normal 2 4 17 16 3" xfId="9120" xr:uid="{00000000-0005-0000-0000-0000A0230000}"/>
    <cellStyle name="Normal 2 4 17 16 3 2" xfId="37333" xr:uid="{00000000-0005-0000-0000-0000D5910000}"/>
    <cellStyle name="Normal 2 4 17 16 4" xfId="37334" xr:uid="{00000000-0005-0000-0000-0000D6910000}"/>
    <cellStyle name="Normal 2 4 17 17" xfId="9121" xr:uid="{00000000-0005-0000-0000-0000A1230000}"/>
    <cellStyle name="Normal 2 4 17 17 2" xfId="9122" xr:uid="{00000000-0005-0000-0000-0000A2230000}"/>
    <cellStyle name="Normal 2 4 17 17 2 2" xfId="9123" xr:uid="{00000000-0005-0000-0000-0000A3230000}"/>
    <cellStyle name="Normal 2 4 17 17 2 2 2" xfId="37335" xr:uid="{00000000-0005-0000-0000-0000D7910000}"/>
    <cellStyle name="Normal 2 4 17 17 2 3" xfId="37336" xr:uid="{00000000-0005-0000-0000-0000D8910000}"/>
    <cellStyle name="Normal 2 4 17 17 3" xfId="9124" xr:uid="{00000000-0005-0000-0000-0000A4230000}"/>
    <cellStyle name="Normal 2 4 17 17 3 2" xfId="37337" xr:uid="{00000000-0005-0000-0000-0000D9910000}"/>
    <cellStyle name="Normal 2 4 17 17 4" xfId="37338" xr:uid="{00000000-0005-0000-0000-0000DA910000}"/>
    <cellStyle name="Normal 2 4 17 18" xfId="9125" xr:uid="{00000000-0005-0000-0000-0000A5230000}"/>
    <cellStyle name="Normal 2 4 17 18 2" xfId="9126" xr:uid="{00000000-0005-0000-0000-0000A6230000}"/>
    <cellStyle name="Normal 2 4 17 18 2 2" xfId="9127" xr:uid="{00000000-0005-0000-0000-0000A7230000}"/>
    <cellStyle name="Normal 2 4 17 18 2 2 2" xfId="37339" xr:uid="{00000000-0005-0000-0000-0000DB910000}"/>
    <cellStyle name="Normal 2 4 17 18 2 3" xfId="37340" xr:uid="{00000000-0005-0000-0000-0000DC910000}"/>
    <cellStyle name="Normal 2 4 17 18 3" xfId="9128" xr:uid="{00000000-0005-0000-0000-0000A8230000}"/>
    <cellStyle name="Normal 2 4 17 18 3 2" xfId="37341" xr:uid="{00000000-0005-0000-0000-0000DD910000}"/>
    <cellStyle name="Normal 2 4 17 18 4" xfId="37342" xr:uid="{00000000-0005-0000-0000-0000DE910000}"/>
    <cellStyle name="Normal 2 4 17 19" xfId="9129" xr:uid="{00000000-0005-0000-0000-0000A9230000}"/>
    <cellStyle name="Normal 2 4 17 2" xfId="9130" xr:uid="{00000000-0005-0000-0000-0000AA230000}"/>
    <cellStyle name="Normal 2 4 17 2 10" xfId="9131" xr:uid="{00000000-0005-0000-0000-0000AB230000}"/>
    <cellStyle name="Normal 2 4 17 2 10 2" xfId="9132" xr:uid="{00000000-0005-0000-0000-0000AC230000}"/>
    <cellStyle name="Normal 2 4 17 2 10 2 2" xfId="9133" xr:uid="{00000000-0005-0000-0000-0000AD230000}"/>
    <cellStyle name="Normal 2 4 17 2 10 2 2 2" xfId="37343" xr:uid="{00000000-0005-0000-0000-0000DF910000}"/>
    <cellStyle name="Normal 2 4 17 2 10 2 3" xfId="37344" xr:uid="{00000000-0005-0000-0000-0000E0910000}"/>
    <cellStyle name="Normal 2 4 17 2 10 3" xfId="9134" xr:uid="{00000000-0005-0000-0000-0000AE230000}"/>
    <cellStyle name="Normal 2 4 17 2 10 3 2" xfId="37345" xr:uid="{00000000-0005-0000-0000-0000E1910000}"/>
    <cellStyle name="Normal 2 4 17 2 10 4" xfId="37346" xr:uid="{00000000-0005-0000-0000-0000E2910000}"/>
    <cellStyle name="Normal 2 4 17 2 11" xfId="9135" xr:uid="{00000000-0005-0000-0000-0000AF230000}"/>
    <cellStyle name="Normal 2 4 17 2 11 2" xfId="9136" xr:uid="{00000000-0005-0000-0000-0000B0230000}"/>
    <cellStyle name="Normal 2 4 17 2 11 2 2" xfId="9137" xr:uid="{00000000-0005-0000-0000-0000B1230000}"/>
    <cellStyle name="Normal 2 4 17 2 11 2 2 2" xfId="37347" xr:uid="{00000000-0005-0000-0000-0000E3910000}"/>
    <cellStyle name="Normal 2 4 17 2 11 2 3" xfId="37348" xr:uid="{00000000-0005-0000-0000-0000E4910000}"/>
    <cellStyle name="Normal 2 4 17 2 11 3" xfId="9138" xr:uid="{00000000-0005-0000-0000-0000B2230000}"/>
    <cellStyle name="Normal 2 4 17 2 11 3 2" xfId="37349" xr:uid="{00000000-0005-0000-0000-0000E5910000}"/>
    <cellStyle name="Normal 2 4 17 2 11 4" xfId="37350" xr:uid="{00000000-0005-0000-0000-0000E6910000}"/>
    <cellStyle name="Normal 2 4 17 2 12" xfId="9139" xr:uid="{00000000-0005-0000-0000-0000B3230000}"/>
    <cellStyle name="Normal 2 4 17 2 13" xfId="9140" xr:uid="{00000000-0005-0000-0000-0000B4230000}"/>
    <cellStyle name="Normal 2 4 17 2 2" xfId="9141" xr:uid="{00000000-0005-0000-0000-0000B5230000}"/>
    <cellStyle name="Normal 2 4 17 2 2 2" xfId="9142" xr:uid="{00000000-0005-0000-0000-0000B6230000}"/>
    <cellStyle name="Normal 2 4 17 2 2 2 2" xfId="9143" xr:uid="{00000000-0005-0000-0000-0000B7230000}"/>
    <cellStyle name="Normal 2 4 17 2 2 2 2 2" xfId="37351" xr:uid="{00000000-0005-0000-0000-0000E7910000}"/>
    <cellStyle name="Normal 2 4 17 2 2 2 3" xfId="37352" xr:uid="{00000000-0005-0000-0000-0000E8910000}"/>
    <cellStyle name="Normal 2 4 17 2 2 3" xfId="9144" xr:uid="{00000000-0005-0000-0000-0000B8230000}"/>
    <cellStyle name="Normal 2 4 17 2 2 3 2" xfId="37353" xr:uid="{00000000-0005-0000-0000-0000E9910000}"/>
    <cellStyle name="Normal 2 4 17 2 2 4" xfId="37354" xr:uid="{00000000-0005-0000-0000-0000EA910000}"/>
    <cellStyle name="Normal 2 4 17 2 3" xfId="9145" xr:uid="{00000000-0005-0000-0000-0000B9230000}"/>
    <cellStyle name="Normal 2 4 17 2 3 2" xfId="9146" xr:uid="{00000000-0005-0000-0000-0000BA230000}"/>
    <cellStyle name="Normal 2 4 17 2 3 2 2" xfId="9147" xr:uid="{00000000-0005-0000-0000-0000BB230000}"/>
    <cellStyle name="Normal 2 4 17 2 3 2 2 2" xfId="37355" xr:uid="{00000000-0005-0000-0000-0000EB910000}"/>
    <cellStyle name="Normal 2 4 17 2 3 2 3" xfId="37356" xr:uid="{00000000-0005-0000-0000-0000EC910000}"/>
    <cellStyle name="Normal 2 4 17 2 3 3" xfId="9148" xr:uid="{00000000-0005-0000-0000-0000BC230000}"/>
    <cellStyle name="Normal 2 4 17 2 3 3 2" xfId="37357" xr:uid="{00000000-0005-0000-0000-0000ED910000}"/>
    <cellStyle name="Normal 2 4 17 2 3 4" xfId="37358" xr:uid="{00000000-0005-0000-0000-0000EE910000}"/>
    <cellStyle name="Normal 2 4 17 2 4" xfId="9149" xr:uid="{00000000-0005-0000-0000-0000BD230000}"/>
    <cellStyle name="Normal 2 4 17 2 4 2" xfId="9150" xr:uid="{00000000-0005-0000-0000-0000BE230000}"/>
    <cellStyle name="Normal 2 4 17 2 4 2 2" xfId="9151" xr:uid="{00000000-0005-0000-0000-0000BF230000}"/>
    <cellStyle name="Normal 2 4 17 2 4 2 2 2" xfId="37359" xr:uid="{00000000-0005-0000-0000-0000EF910000}"/>
    <cellStyle name="Normal 2 4 17 2 4 2 3" xfId="37360" xr:uid="{00000000-0005-0000-0000-0000F0910000}"/>
    <cellStyle name="Normal 2 4 17 2 4 3" xfId="9152" xr:uid="{00000000-0005-0000-0000-0000C0230000}"/>
    <cellStyle name="Normal 2 4 17 2 4 3 2" xfId="37361" xr:uid="{00000000-0005-0000-0000-0000F1910000}"/>
    <cellStyle name="Normal 2 4 17 2 4 4" xfId="37362" xr:uid="{00000000-0005-0000-0000-0000F2910000}"/>
    <cellStyle name="Normal 2 4 17 2 5" xfId="9153" xr:uid="{00000000-0005-0000-0000-0000C1230000}"/>
    <cellStyle name="Normal 2 4 17 2 5 2" xfId="9154" xr:uid="{00000000-0005-0000-0000-0000C2230000}"/>
    <cellStyle name="Normal 2 4 17 2 5 2 2" xfId="9155" xr:uid="{00000000-0005-0000-0000-0000C3230000}"/>
    <cellStyle name="Normal 2 4 17 2 5 2 2 2" xfId="37363" xr:uid="{00000000-0005-0000-0000-0000F3910000}"/>
    <cellStyle name="Normal 2 4 17 2 5 2 3" xfId="37364" xr:uid="{00000000-0005-0000-0000-0000F4910000}"/>
    <cellStyle name="Normal 2 4 17 2 5 3" xfId="9156" xr:uid="{00000000-0005-0000-0000-0000C4230000}"/>
    <cellStyle name="Normal 2 4 17 2 5 3 2" xfId="37365" xr:uid="{00000000-0005-0000-0000-0000F5910000}"/>
    <cellStyle name="Normal 2 4 17 2 5 4" xfId="37366" xr:uid="{00000000-0005-0000-0000-0000F6910000}"/>
    <cellStyle name="Normal 2 4 17 2 6" xfId="9157" xr:uid="{00000000-0005-0000-0000-0000C5230000}"/>
    <cellStyle name="Normal 2 4 17 2 6 2" xfId="9158" xr:uid="{00000000-0005-0000-0000-0000C6230000}"/>
    <cellStyle name="Normal 2 4 17 2 6 2 2" xfId="9159" xr:uid="{00000000-0005-0000-0000-0000C7230000}"/>
    <cellStyle name="Normal 2 4 17 2 6 2 2 2" xfId="37367" xr:uid="{00000000-0005-0000-0000-0000F7910000}"/>
    <cellStyle name="Normal 2 4 17 2 6 2 3" xfId="37368" xr:uid="{00000000-0005-0000-0000-0000F8910000}"/>
    <cellStyle name="Normal 2 4 17 2 6 3" xfId="9160" xr:uid="{00000000-0005-0000-0000-0000C8230000}"/>
    <cellStyle name="Normal 2 4 17 2 6 3 2" xfId="37369" xr:uid="{00000000-0005-0000-0000-0000F9910000}"/>
    <cellStyle name="Normal 2 4 17 2 6 4" xfId="37370" xr:uid="{00000000-0005-0000-0000-0000FA910000}"/>
    <cellStyle name="Normal 2 4 17 2 7" xfId="9161" xr:uid="{00000000-0005-0000-0000-0000C9230000}"/>
    <cellStyle name="Normal 2 4 17 2 7 2" xfId="9162" xr:uid="{00000000-0005-0000-0000-0000CA230000}"/>
    <cellStyle name="Normal 2 4 17 2 7 2 2" xfId="9163" xr:uid="{00000000-0005-0000-0000-0000CB230000}"/>
    <cellStyle name="Normal 2 4 17 2 7 2 2 2" xfId="37371" xr:uid="{00000000-0005-0000-0000-0000FB910000}"/>
    <cellStyle name="Normal 2 4 17 2 7 2 3" xfId="37372" xr:uid="{00000000-0005-0000-0000-0000FC910000}"/>
    <cellStyle name="Normal 2 4 17 2 7 3" xfId="9164" xr:uid="{00000000-0005-0000-0000-0000CC230000}"/>
    <cellStyle name="Normal 2 4 17 2 7 3 2" xfId="37373" xr:uid="{00000000-0005-0000-0000-0000FD910000}"/>
    <cellStyle name="Normal 2 4 17 2 7 4" xfId="37374" xr:uid="{00000000-0005-0000-0000-0000FE910000}"/>
    <cellStyle name="Normal 2 4 17 2 8" xfId="9165" xr:uid="{00000000-0005-0000-0000-0000CD230000}"/>
    <cellStyle name="Normal 2 4 17 2 8 2" xfId="9166" xr:uid="{00000000-0005-0000-0000-0000CE230000}"/>
    <cellStyle name="Normal 2 4 17 2 8 2 2" xfId="9167" xr:uid="{00000000-0005-0000-0000-0000CF230000}"/>
    <cellStyle name="Normal 2 4 17 2 8 2 2 2" xfId="37375" xr:uid="{00000000-0005-0000-0000-0000FF910000}"/>
    <cellStyle name="Normal 2 4 17 2 8 2 3" xfId="37376" xr:uid="{00000000-0005-0000-0000-000000920000}"/>
    <cellStyle name="Normal 2 4 17 2 8 3" xfId="9168" xr:uid="{00000000-0005-0000-0000-0000D0230000}"/>
    <cellStyle name="Normal 2 4 17 2 8 3 2" xfId="37377" xr:uid="{00000000-0005-0000-0000-000001920000}"/>
    <cellStyle name="Normal 2 4 17 2 8 4" xfId="37378" xr:uid="{00000000-0005-0000-0000-000002920000}"/>
    <cellStyle name="Normal 2 4 17 2 9" xfId="9169" xr:uid="{00000000-0005-0000-0000-0000D1230000}"/>
    <cellStyle name="Normal 2 4 17 2 9 2" xfId="9170" xr:uid="{00000000-0005-0000-0000-0000D2230000}"/>
    <cellStyle name="Normal 2 4 17 2 9 2 2" xfId="9171" xr:uid="{00000000-0005-0000-0000-0000D3230000}"/>
    <cellStyle name="Normal 2 4 17 2 9 2 2 2" xfId="37379" xr:uid="{00000000-0005-0000-0000-000003920000}"/>
    <cellStyle name="Normal 2 4 17 2 9 2 3" xfId="37380" xr:uid="{00000000-0005-0000-0000-000004920000}"/>
    <cellStyle name="Normal 2 4 17 2 9 3" xfId="9172" xr:uid="{00000000-0005-0000-0000-0000D4230000}"/>
    <cellStyle name="Normal 2 4 17 2 9 3 2" xfId="37381" xr:uid="{00000000-0005-0000-0000-000005920000}"/>
    <cellStyle name="Normal 2 4 17 2 9 4" xfId="37382" xr:uid="{00000000-0005-0000-0000-000006920000}"/>
    <cellStyle name="Normal 2 4 17 20" xfId="9173" xr:uid="{00000000-0005-0000-0000-0000D5230000}"/>
    <cellStyle name="Normal 2 4 17 3" xfId="9174" xr:uid="{00000000-0005-0000-0000-0000D6230000}"/>
    <cellStyle name="Normal 2 4 17 3 10" xfId="9175" xr:uid="{00000000-0005-0000-0000-0000D7230000}"/>
    <cellStyle name="Normal 2 4 17 3 10 2" xfId="9176" xr:uid="{00000000-0005-0000-0000-0000D8230000}"/>
    <cellStyle name="Normal 2 4 17 3 10 2 2" xfId="9177" xr:uid="{00000000-0005-0000-0000-0000D9230000}"/>
    <cellStyle name="Normal 2 4 17 3 10 2 2 2" xfId="37383" xr:uid="{00000000-0005-0000-0000-000007920000}"/>
    <cellStyle name="Normal 2 4 17 3 10 2 3" xfId="37384" xr:uid="{00000000-0005-0000-0000-000008920000}"/>
    <cellStyle name="Normal 2 4 17 3 10 3" xfId="9178" xr:uid="{00000000-0005-0000-0000-0000DA230000}"/>
    <cellStyle name="Normal 2 4 17 3 10 3 2" xfId="37385" xr:uid="{00000000-0005-0000-0000-000009920000}"/>
    <cellStyle name="Normal 2 4 17 3 10 4" xfId="37386" xr:uid="{00000000-0005-0000-0000-00000A920000}"/>
    <cellStyle name="Normal 2 4 17 3 11" xfId="9179" xr:uid="{00000000-0005-0000-0000-0000DB230000}"/>
    <cellStyle name="Normal 2 4 17 3 11 2" xfId="9180" xr:uid="{00000000-0005-0000-0000-0000DC230000}"/>
    <cellStyle name="Normal 2 4 17 3 11 2 2" xfId="9181" xr:uid="{00000000-0005-0000-0000-0000DD230000}"/>
    <cellStyle name="Normal 2 4 17 3 11 2 2 2" xfId="37387" xr:uid="{00000000-0005-0000-0000-00000B920000}"/>
    <cellStyle name="Normal 2 4 17 3 11 2 3" xfId="37388" xr:uid="{00000000-0005-0000-0000-00000C920000}"/>
    <cellStyle name="Normal 2 4 17 3 11 3" xfId="9182" xr:uid="{00000000-0005-0000-0000-0000DE230000}"/>
    <cellStyle name="Normal 2 4 17 3 11 3 2" xfId="37389" xr:uid="{00000000-0005-0000-0000-00000D920000}"/>
    <cellStyle name="Normal 2 4 17 3 11 4" xfId="37390" xr:uid="{00000000-0005-0000-0000-00000E920000}"/>
    <cellStyle name="Normal 2 4 17 3 12" xfId="9183" xr:uid="{00000000-0005-0000-0000-0000DF230000}"/>
    <cellStyle name="Normal 2 4 17 3 12 2" xfId="9184" xr:uid="{00000000-0005-0000-0000-0000E0230000}"/>
    <cellStyle name="Normal 2 4 17 3 12 2 2" xfId="37391" xr:uid="{00000000-0005-0000-0000-00000F920000}"/>
    <cellStyle name="Normal 2 4 17 3 12 3" xfId="37392" xr:uid="{00000000-0005-0000-0000-000010920000}"/>
    <cellStyle name="Normal 2 4 17 3 13" xfId="9185" xr:uid="{00000000-0005-0000-0000-0000E1230000}"/>
    <cellStyle name="Normal 2 4 17 3 13 2" xfId="37393" xr:uid="{00000000-0005-0000-0000-000011920000}"/>
    <cellStyle name="Normal 2 4 17 3 14" xfId="37394" xr:uid="{00000000-0005-0000-0000-000012920000}"/>
    <cellStyle name="Normal 2 4 17 3 2" xfId="9186" xr:uid="{00000000-0005-0000-0000-0000E2230000}"/>
    <cellStyle name="Normal 2 4 17 3 2 2" xfId="9187" xr:uid="{00000000-0005-0000-0000-0000E3230000}"/>
    <cellStyle name="Normal 2 4 17 3 2 2 2" xfId="9188" xr:uid="{00000000-0005-0000-0000-0000E4230000}"/>
    <cellStyle name="Normal 2 4 17 3 2 2 2 2" xfId="37395" xr:uid="{00000000-0005-0000-0000-000013920000}"/>
    <cellStyle name="Normal 2 4 17 3 2 2 3" xfId="37396" xr:uid="{00000000-0005-0000-0000-000014920000}"/>
    <cellStyle name="Normal 2 4 17 3 2 3" xfId="9189" xr:uid="{00000000-0005-0000-0000-0000E5230000}"/>
    <cellStyle name="Normal 2 4 17 3 2 3 2" xfId="37397" xr:uid="{00000000-0005-0000-0000-000015920000}"/>
    <cellStyle name="Normal 2 4 17 3 2 4" xfId="37398" xr:uid="{00000000-0005-0000-0000-000016920000}"/>
    <cellStyle name="Normal 2 4 17 3 3" xfId="9190" xr:uid="{00000000-0005-0000-0000-0000E6230000}"/>
    <cellStyle name="Normal 2 4 17 3 3 2" xfId="9191" xr:uid="{00000000-0005-0000-0000-0000E7230000}"/>
    <cellStyle name="Normal 2 4 17 3 3 2 2" xfId="9192" xr:uid="{00000000-0005-0000-0000-0000E8230000}"/>
    <cellStyle name="Normal 2 4 17 3 3 2 2 2" xfId="37399" xr:uid="{00000000-0005-0000-0000-000017920000}"/>
    <cellStyle name="Normal 2 4 17 3 3 2 3" xfId="37400" xr:uid="{00000000-0005-0000-0000-000018920000}"/>
    <cellStyle name="Normal 2 4 17 3 3 3" xfId="9193" xr:uid="{00000000-0005-0000-0000-0000E9230000}"/>
    <cellStyle name="Normal 2 4 17 3 3 3 2" xfId="37401" xr:uid="{00000000-0005-0000-0000-000019920000}"/>
    <cellStyle name="Normal 2 4 17 3 3 4" xfId="37402" xr:uid="{00000000-0005-0000-0000-00001A920000}"/>
    <cellStyle name="Normal 2 4 17 3 4" xfId="9194" xr:uid="{00000000-0005-0000-0000-0000EA230000}"/>
    <cellStyle name="Normal 2 4 17 3 4 2" xfId="9195" xr:uid="{00000000-0005-0000-0000-0000EB230000}"/>
    <cellStyle name="Normal 2 4 17 3 4 2 2" xfId="9196" xr:uid="{00000000-0005-0000-0000-0000EC230000}"/>
    <cellStyle name="Normal 2 4 17 3 4 2 2 2" xfId="37403" xr:uid="{00000000-0005-0000-0000-00001B920000}"/>
    <cellStyle name="Normal 2 4 17 3 4 2 3" xfId="37404" xr:uid="{00000000-0005-0000-0000-00001C920000}"/>
    <cellStyle name="Normal 2 4 17 3 4 3" xfId="9197" xr:uid="{00000000-0005-0000-0000-0000ED230000}"/>
    <cellStyle name="Normal 2 4 17 3 4 3 2" xfId="37405" xr:uid="{00000000-0005-0000-0000-00001D920000}"/>
    <cellStyle name="Normal 2 4 17 3 4 4" xfId="37406" xr:uid="{00000000-0005-0000-0000-00001E920000}"/>
    <cellStyle name="Normal 2 4 17 3 5" xfId="9198" xr:uid="{00000000-0005-0000-0000-0000EE230000}"/>
    <cellStyle name="Normal 2 4 17 3 5 2" xfId="9199" xr:uid="{00000000-0005-0000-0000-0000EF230000}"/>
    <cellStyle name="Normal 2 4 17 3 5 2 2" xfId="9200" xr:uid="{00000000-0005-0000-0000-0000F0230000}"/>
    <cellStyle name="Normal 2 4 17 3 5 2 2 2" xfId="37407" xr:uid="{00000000-0005-0000-0000-00001F920000}"/>
    <cellStyle name="Normal 2 4 17 3 5 2 3" xfId="37408" xr:uid="{00000000-0005-0000-0000-000020920000}"/>
    <cellStyle name="Normal 2 4 17 3 5 3" xfId="9201" xr:uid="{00000000-0005-0000-0000-0000F1230000}"/>
    <cellStyle name="Normal 2 4 17 3 5 3 2" xfId="37409" xr:uid="{00000000-0005-0000-0000-000021920000}"/>
    <cellStyle name="Normal 2 4 17 3 5 4" xfId="37410" xr:uid="{00000000-0005-0000-0000-000022920000}"/>
    <cellStyle name="Normal 2 4 17 3 6" xfId="9202" xr:uid="{00000000-0005-0000-0000-0000F2230000}"/>
    <cellStyle name="Normal 2 4 17 3 6 2" xfId="9203" xr:uid="{00000000-0005-0000-0000-0000F3230000}"/>
    <cellStyle name="Normal 2 4 17 3 6 2 2" xfId="9204" xr:uid="{00000000-0005-0000-0000-0000F4230000}"/>
    <cellStyle name="Normal 2 4 17 3 6 2 2 2" xfId="37411" xr:uid="{00000000-0005-0000-0000-000023920000}"/>
    <cellStyle name="Normal 2 4 17 3 6 2 3" xfId="37412" xr:uid="{00000000-0005-0000-0000-000024920000}"/>
    <cellStyle name="Normal 2 4 17 3 6 3" xfId="9205" xr:uid="{00000000-0005-0000-0000-0000F5230000}"/>
    <cellStyle name="Normal 2 4 17 3 6 3 2" xfId="37413" xr:uid="{00000000-0005-0000-0000-000025920000}"/>
    <cellStyle name="Normal 2 4 17 3 6 4" xfId="37414" xr:uid="{00000000-0005-0000-0000-000026920000}"/>
    <cellStyle name="Normal 2 4 17 3 7" xfId="9206" xr:uid="{00000000-0005-0000-0000-0000F6230000}"/>
    <cellStyle name="Normal 2 4 17 3 7 2" xfId="9207" xr:uid="{00000000-0005-0000-0000-0000F7230000}"/>
    <cellStyle name="Normal 2 4 17 3 7 2 2" xfId="9208" xr:uid="{00000000-0005-0000-0000-0000F8230000}"/>
    <cellStyle name="Normal 2 4 17 3 7 2 2 2" xfId="37415" xr:uid="{00000000-0005-0000-0000-000027920000}"/>
    <cellStyle name="Normal 2 4 17 3 7 2 3" xfId="37416" xr:uid="{00000000-0005-0000-0000-000028920000}"/>
    <cellStyle name="Normal 2 4 17 3 7 3" xfId="9209" xr:uid="{00000000-0005-0000-0000-0000F9230000}"/>
    <cellStyle name="Normal 2 4 17 3 7 3 2" xfId="37417" xr:uid="{00000000-0005-0000-0000-000029920000}"/>
    <cellStyle name="Normal 2 4 17 3 7 4" xfId="37418" xr:uid="{00000000-0005-0000-0000-00002A920000}"/>
    <cellStyle name="Normal 2 4 17 3 8" xfId="9210" xr:uid="{00000000-0005-0000-0000-0000FA230000}"/>
    <cellStyle name="Normal 2 4 17 3 8 2" xfId="9211" xr:uid="{00000000-0005-0000-0000-0000FB230000}"/>
    <cellStyle name="Normal 2 4 17 3 8 2 2" xfId="9212" xr:uid="{00000000-0005-0000-0000-0000FC230000}"/>
    <cellStyle name="Normal 2 4 17 3 8 2 2 2" xfId="37419" xr:uid="{00000000-0005-0000-0000-00002B920000}"/>
    <cellStyle name="Normal 2 4 17 3 8 2 3" xfId="37420" xr:uid="{00000000-0005-0000-0000-00002C920000}"/>
    <cellStyle name="Normal 2 4 17 3 8 3" xfId="9213" xr:uid="{00000000-0005-0000-0000-0000FD230000}"/>
    <cellStyle name="Normal 2 4 17 3 8 3 2" xfId="37421" xr:uid="{00000000-0005-0000-0000-00002D920000}"/>
    <cellStyle name="Normal 2 4 17 3 8 4" xfId="37422" xr:uid="{00000000-0005-0000-0000-00002E920000}"/>
    <cellStyle name="Normal 2 4 17 3 9" xfId="9214" xr:uid="{00000000-0005-0000-0000-0000FE230000}"/>
    <cellStyle name="Normal 2 4 17 3 9 2" xfId="9215" xr:uid="{00000000-0005-0000-0000-0000FF230000}"/>
    <cellStyle name="Normal 2 4 17 3 9 2 2" xfId="9216" xr:uid="{00000000-0005-0000-0000-000000240000}"/>
    <cellStyle name="Normal 2 4 17 3 9 2 2 2" xfId="37423" xr:uid="{00000000-0005-0000-0000-00002F920000}"/>
    <cellStyle name="Normal 2 4 17 3 9 2 3" xfId="37424" xr:uid="{00000000-0005-0000-0000-000030920000}"/>
    <cellStyle name="Normal 2 4 17 3 9 3" xfId="9217" xr:uid="{00000000-0005-0000-0000-000001240000}"/>
    <cellStyle name="Normal 2 4 17 3 9 3 2" xfId="37425" xr:uid="{00000000-0005-0000-0000-000031920000}"/>
    <cellStyle name="Normal 2 4 17 3 9 4" xfId="37426" xr:uid="{00000000-0005-0000-0000-000032920000}"/>
    <cellStyle name="Normal 2 4 17 4" xfId="9218" xr:uid="{00000000-0005-0000-0000-000002240000}"/>
    <cellStyle name="Normal 2 4 17 4 10" xfId="9219" xr:uid="{00000000-0005-0000-0000-000003240000}"/>
    <cellStyle name="Normal 2 4 17 4 10 2" xfId="9220" xr:uid="{00000000-0005-0000-0000-000004240000}"/>
    <cellStyle name="Normal 2 4 17 4 10 2 2" xfId="9221" xr:uid="{00000000-0005-0000-0000-000005240000}"/>
    <cellStyle name="Normal 2 4 17 4 10 2 2 2" xfId="37427" xr:uid="{00000000-0005-0000-0000-000033920000}"/>
    <cellStyle name="Normal 2 4 17 4 10 2 3" xfId="37428" xr:uid="{00000000-0005-0000-0000-000034920000}"/>
    <cellStyle name="Normal 2 4 17 4 10 3" xfId="9222" xr:uid="{00000000-0005-0000-0000-000006240000}"/>
    <cellStyle name="Normal 2 4 17 4 10 3 2" xfId="37429" xr:uid="{00000000-0005-0000-0000-000035920000}"/>
    <cellStyle name="Normal 2 4 17 4 10 4" xfId="37430" xr:uid="{00000000-0005-0000-0000-000036920000}"/>
    <cellStyle name="Normal 2 4 17 4 11" xfId="9223" xr:uid="{00000000-0005-0000-0000-000007240000}"/>
    <cellStyle name="Normal 2 4 17 4 11 2" xfId="9224" xr:uid="{00000000-0005-0000-0000-000008240000}"/>
    <cellStyle name="Normal 2 4 17 4 11 2 2" xfId="9225" xr:uid="{00000000-0005-0000-0000-000009240000}"/>
    <cellStyle name="Normal 2 4 17 4 11 2 2 2" xfId="37431" xr:uid="{00000000-0005-0000-0000-000037920000}"/>
    <cellStyle name="Normal 2 4 17 4 11 2 3" xfId="37432" xr:uid="{00000000-0005-0000-0000-000038920000}"/>
    <cellStyle name="Normal 2 4 17 4 11 3" xfId="9226" xr:uid="{00000000-0005-0000-0000-00000A240000}"/>
    <cellStyle name="Normal 2 4 17 4 11 3 2" xfId="37433" xr:uid="{00000000-0005-0000-0000-000039920000}"/>
    <cellStyle name="Normal 2 4 17 4 11 4" xfId="37434" xr:uid="{00000000-0005-0000-0000-00003A920000}"/>
    <cellStyle name="Normal 2 4 17 4 12" xfId="9227" xr:uid="{00000000-0005-0000-0000-00000B240000}"/>
    <cellStyle name="Normal 2 4 17 4 12 2" xfId="9228" xr:uid="{00000000-0005-0000-0000-00000C240000}"/>
    <cellStyle name="Normal 2 4 17 4 12 2 2" xfId="37435" xr:uid="{00000000-0005-0000-0000-00003B920000}"/>
    <cellStyle name="Normal 2 4 17 4 12 3" xfId="37436" xr:uid="{00000000-0005-0000-0000-00003C920000}"/>
    <cellStyle name="Normal 2 4 17 4 13" xfId="9229" xr:uid="{00000000-0005-0000-0000-00000D240000}"/>
    <cellStyle name="Normal 2 4 17 4 13 2" xfId="37437" xr:uid="{00000000-0005-0000-0000-00003D920000}"/>
    <cellStyle name="Normal 2 4 17 4 14" xfId="37438" xr:uid="{00000000-0005-0000-0000-00003E920000}"/>
    <cellStyle name="Normal 2 4 17 4 2" xfId="9230" xr:uid="{00000000-0005-0000-0000-00000E240000}"/>
    <cellStyle name="Normal 2 4 17 4 2 2" xfId="9231" xr:uid="{00000000-0005-0000-0000-00000F240000}"/>
    <cellStyle name="Normal 2 4 17 4 2 2 2" xfId="9232" xr:uid="{00000000-0005-0000-0000-000010240000}"/>
    <cellStyle name="Normal 2 4 17 4 2 2 2 2" xfId="37439" xr:uid="{00000000-0005-0000-0000-00003F920000}"/>
    <cellStyle name="Normal 2 4 17 4 2 2 3" xfId="37440" xr:uid="{00000000-0005-0000-0000-000040920000}"/>
    <cellStyle name="Normal 2 4 17 4 2 3" xfId="9233" xr:uid="{00000000-0005-0000-0000-000011240000}"/>
    <cellStyle name="Normal 2 4 17 4 2 3 2" xfId="37441" xr:uid="{00000000-0005-0000-0000-000041920000}"/>
    <cellStyle name="Normal 2 4 17 4 2 4" xfId="37442" xr:uid="{00000000-0005-0000-0000-000042920000}"/>
    <cellStyle name="Normal 2 4 17 4 3" xfId="9234" xr:uid="{00000000-0005-0000-0000-000012240000}"/>
    <cellStyle name="Normal 2 4 17 4 3 2" xfId="9235" xr:uid="{00000000-0005-0000-0000-000013240000}"/>
    <cellStyle name="Normal 2 4 17 4 3 2 2" xfId="9236" xr:uid="{00000000-0005-0000-0000-000014240000}"/>
    <cellStyle name="Normal 2 4 17 4 3 2 2 2" xfId="37443" xr:uid="{00000000-0005-0000-0000-000043920000}"/>
    <cellStyle name="Normal 2 4 17 4 3 2 3" xfId="37444" xr:uid="{00000000-0005-0000-0000-000044920000}"/>
    <cellStyle name="Normal 2 4 17 4 3 3" xfId="9237" xr:uid="{00000000-0005-0000-0000-000015240000}"/>
    <cellStyle name="Normal 2 4 17 4 3 3 2" xfId="37445" xr:uid="{00000000-0005-0000-0000-000045920000}"/>
    <cellStyle name="Normal 2 4 17 4 3 4" xfId="37446" xr:uid="{00000000-0005-0000-0000-000046920000}"/>
    <cellStyle name="Normal 2 4 17 4 4" xfId="9238" xr:uid="{00000000-0005-0000-0000-000016240000}"/>
    <cellStyle name="Normal 2 4 17 4 4 2" xfId="9239" xr:uid="{00000000-0005-0000-0000-000017240000}"/>
    <cellStyle name="Normal 2 4 17 4 4 2 2" xfId="9240" xr:uid="{00000000-0005-0000-0000-000018240000}"/>
    <cellStyle name="Normal 2 4 17 4 4 2 2 2" xfId="37447" xr:uid="{00000000-0005-0000-0000-000047920000}"/>
    <cellStyle name="Normal 2 4 17 4 4 2 3" xfId="37448" xr:uid="{00000000-0005-0000-0000-000048920000}"/>
    <cellStyle name="Normal 2 4 17 4 4 3" xfId="9241" xr:uid="{00000000-0005-0000-0000-000019240000}"/>
    <cellStyle name="Normal 2 4 17 4 4 3 2" xfId="37449" xr:uid="{00000000-0005-0000-0000-000049920000}"/>
    <cellStyle name="Normal 2 4 17 4 4 4" xfId="37450" xr:uid="{00000000-0005-0000-0000-00004A920000}"/>
    <cellStyle name="Normal 2 4 17 4 5" xfId="9242" xr:uid="{00000000-0005-0000-0000-00001A240000}"/>
    <cellStyle name="Normal 2 4 17 4 5 2" xfId="9243" xr:uid="{00000000-0005-0000-0000-00001B240000}"/>
    <cellStyle name="Normal 2 4 17 4 5 2 2" xfId="9244" xr:uid="{00000000-0005-0000-0000-00001C240000}"/>
    <cellStyle name="Normal 2 4 17 4 5 2 2 2" xfId="37451" xr:uid="{00000000-0005-0000-0000-00004B920000}"/>
    <cellStyle name="Normal 2 4 17 4 5 2 3" xfId="37452" xr:uid="{00000000-0005-0000-0000-00004C920000}"/>
    <cellStyle name="Normal 2 4 17 4 5 3" xfId="9245" xr:uid="{00000000-0005-0000-0000-00001D240000}"/>
    <cellStyle name="Normal 2 4 17 4 5 3 2" xfId="37453" xr:uid="{00000000-0005-0000-0000-00004D920000}"/>
    <cellStyle name="Normal 2 4 17 4 5 4" xfId="37454" xr:uid="{00000000-0005-0000-0000-00004E920000}"/>
    <cellStyle name="Normal 2 4 17 4 6" xfId="9246" xr:uid="{00000000-0005-0000-0000-00001E240000}"/>
    <cellStyle name="Normal 2 4 17 4 6 2" xfId="9247" xr:uid="{00000000-0005-0000-0000-00001F240000}"/>
    <cellStyle name="Normal 2 4 17 4 6 2 2" xfId="9248" xr:uid="{00000000-0005-0000-0000-000020240000}"/>
    <cellStyle name="Normal 2 4 17 4 6 2 2 2" xfId="37455" xr:uid="{00000000-0005-0000-0000-00004F920000}"/>
    <cellStyle name="Normal 2 4 17 4 6 2 3" xfId="37456" xr:uid="{00000000-0005-0000-0000-000050920000}"/>
    <cellStyle name="Normal 2 4 17 4 6 3" xfId="9249" xr:uid="{00000000-0005-0000-0000-000021240000}"/>
    <cellStyle name="Normal 2 4 17 4 6 3 2" xfId="37457" xr:uid="{00000000-0005-0000-0000-000051920000}"/>
    <cellStyle name="Normal 2 4 17 4 6 4" xfId="37458" xr:uid="{00000000-0005-0000-0000-000052920000}"/>
    <cellStyle name="Normal 2 4 17 4 7" xfId="9250" xr:uid="{00000000-0005-0000-0000-000022240000}"/>
    <cellStyle name="Normal 2 4 17 4 7 2" xfId="9251" xr:uid="{00000000-0005-0000-0000-000023240000}"/>
    <cellStyle name="Normal 2 4 17 4 7 2 2" xfId="9252" xr:uid="{00000000-0005-0000-0000-000024240000}"/>
    <cellStyle name="Normal 2 4 17 4 7 2 2 2" xfId="37459" xr:uid="{00000000-0005-0000-0000-000053920000}"/>
    <cellStyle name="Normal 2 4 17 4 7 2 3" xfId="37460" xr:uid="{00000000-0005-0000-0000-000054920000}"/>
    <cellStyle name="Normal 2 4 17 4 7 3" xfId="9253" xr:uid="{00000000-0005-0000-0000-000025240000}"/>
    <cellStyle name="Normal 2 4 17 4 7 3 2" xfId="37461" xr:uid="{00000000-0005-0000-0000-000055920000}"/>
    <cellStyle name="Normal 2 4 17 4 7 4" xfId="37462" xr:uid="{00000000-0005-0000-0000-000056920000}"/>
    <cellStyle name="Normal 2 4 17 4 8" xfId="9254" xr:uid="{00000000-0005-0000-0000-000026240000}"/>
    <cellStyle name="Normal 2 4 17 4 8 2" xfId="9255" xr:uid="{00000000-0005-0000-0000-000027240000}"/>
    <cellStyle name="Normal 2 4 17 4 8 2 2" xfId="9256" xr:uid="{00000000-0005-0000-0000-000028240000}"/>
    <cellStyle name="Normal 2 4 17 4 8 2 2 2" xfId="37463" xr:uid="{00000000-0005-0000-0000-000057920000}"/>
    <cellStyle name="Normal 2 4 17 4 8 2 3" xfId="37464" xr:uid="{00000000-0005-0000-0000-000058920000}"/>
    <cellStyle name="Normal 2 4 17 4 8 3" xfId="9257" xr:uid="{00000000-0005-0000-0000-000029240000}"/>
    <cellStyle name="Normal 2 4 17 4 8 3 2" xfId="37465" xr:uid="{00000000-0005-0000-0000-000059920000}"/>
    <cellStyle name="Normal 2 4 17 4 8 4" xfId="37466" xr:uid="{00000000-0005-0000-0000-00005A920000}"/>
    <cellStyle name="Normal 2 4 17 4 9" xfId="9258" xr:uid="{00000000-0005-0000-0000-00002A240000}"/>
    <cellStyle name="Normal 2 4 17 4 9 2" xfId="9259" xr:uid="{00000000-0005-0000-0000-00002B240000}"/>
    <cellStyle name="Normal 2 4 17 4 9 2 2" xfId="9260" xr:uid="{00000000-0005-0000-0000-00002C240000}"/>
    <cellStyle name="Normal 2 4 17 4 9 2 2 2" xfId="37467" xr:uid="{00000000-0005-0000-0000-00005B920000}"/>
    <cellStyle name="Normal 2 4 17 4 9 2 3" xfId="37468" xr:uid="{00000000-0005-0000-0000-00005C920000}"/>
    <cellStyle name="Normal 2 4 17 4 9 3" xfId="9261" xr:uid="{00000000-0005-0000-0000-00002D240000}"/>
    <cellStyle name="Normal 2 4 17 4 9 3 2" xfId="37469" xr:uid="{00000000-0005-0000-0000-00005D920000}"/>
    <cellStyle name="Normal 2 4 17 4 9 4" xfId="37470" xr:uid="{00000000-0005-0000-0000-00005E920000}"/>
    <cellStyle name="Normal 2 4 17 5" xfId="9262" xr:uid="{00000000-0005-0000-0000-00002E240000}"/>
    <cellStyle name="Normal 2 4 17 5 10" xfId="9263" xr:uid="{00000000-0005-0000-0000-00002F240000}"/>
    <cellStyle name="Normal 2 4 17 5 10 2" xfId="9264" xr:uid="{00000000-0005-0000-0000-000030240000}"/>
    <cellStyle name="Normal 2 4 17 5 10 2 2" xfId="9265" xr:uid="{00000000-0005-0000-0000-000031240000}"/>
    <cellStyle name="Normal 2 4 17 5 10 2 2 2" xfId="37471" xr:uid="{00000000-0005-0000-0000-00005F920000}"/>
    <cellStyle name="Normal 2 4 17 5 10 2 3" xfId="37472" xr:uid="{00000000-0005-0000-0000-000060920000}"/>
    <cellStyle name="Normal 2 4 17 5 10 3" xfId="9266" xr:uid="{00000000-0005-0000-0000-000032240000}"/>
    <cellStyle name="Normal 2 4 17 5 10 3 2" xfId="37473" xr:uid="{00000000-0005-0000-0000-000061920000}"/>
    <cellStyle name="Normal 2 4 17 5 10 4" xfId="37474" xr:uid="{00000000-0005-0000-0000-000062920000}"/>
    <cellStyle name="Normal 2 4 17 5 11" xfId="9267" xr:uid="{00000000-0005-0000-0000-000033240000}"/>
    <cellStyle name="Normal 2 4 17 5 11 2" xfId="9268" xr:uid="{00000000-0005-0000-0000-000034240000}"/>
    <cellStyle name="Normal 2 4 17 5 11 2 2" xfId="9269" xr:uid="{00000000-0005-0000-0000-000035240000}"/>
    <cellStyle name="Normal 2 4 17 5 11 2 2 2" xfId="37475" xr:uid="{00000000-0005-0000-0000-000063920000}"/>
    <cellStyle name="Normal 2 4 17 5 11 2 3" xfId="37476" xr:uid="{00000000-0005-0000-0000-000064920000}"/>
    <cellStyle name="Normal 2 4 17 5 11 3" xfId="9270" xr:uid="{00000000-0005-0000-0000-000036240000}"/>
    <cellStyle name="Normal 2 4 17 5 11 3 2" xfId="37477" xr:uid="{00000000-0005-0000-0000-000065920000}"/>
    <cellStyle name="Normal 2 4 17 5 11 4" xfId="37478" xr:uid="{00000000-0005-0000-0000-000066920000}"/>
    <cellStyle name="Normal 2 4 17 5 12" xfId="9271" xr:uid="{00000000-0005-0000-0000-000037240000}"/>
    <cellStyle name="Normal 2 4 17 5 12 2" xfId="9272" xr:uid="{00000000-0005-0000-0000-000038240000}"/>
    <cellStyle name="Normal 2 4 17 5 12 2 2" xfId="37479" xr:uid="{00000000-0005-0000-0000-000067920000}"/>
    <cellStyle name="Normal 2 4 17 5 12 3" xfId="37480" xr:uid="{00000000-0005-0000-0000-000068920000}"/>
    <cellStyle name="Normal 2 4 17 5 13" xfId="9273" xr:uid="{00000000-0005-0000-0000-000039240000}"/>
    <cellStyle name="Normal 2 4 17 5 13 2" xfId="37481" xr:uid="{00000000-0005-0000-0000-000069920000}"/>
    <cellStyle name="Normal 2 4 17 5 14" xfId="37482" xr:uid="{00000000-0005-0000-0000-00006A920000}"/>
    <cellStyle name="Normal 2 4 17 5 2" xfId="9274" xr:uid="{00000000-0005-0000-0000-00003A240000}"/>
    <cellStyle name="Normal 2 4 17 5 2 2" xfId="9275" xr:uid="{00000000-0005-0000-0000-00003B240000}"/>
    <cellStyle name="Normal 2 4 17 5 2 2 2" xfId="9276" xr:uid="{00000000-0005-0000-0000-00003C240000}"/>
    <cellStyle name="Normal 2 4 17 5 2 2 2 2" xfId="37483" xr:uid="{00000000-0005-0000-0000-00006B920000}"/>
    <cellStyle name="Normal 2 4 17 5 2 2 3" xfId="37484" xr:uid="{00000000-0005-0000-0000-00006C920000}"/>
    <cellStyle name="Normal 2 4 17 5 2 3" xfId="9277" xr:uid="{00000000-0005-0000-0000-00003D240000}"/>
    <cellStyle name="Normal 2 4 17 5 2 3 2" xfId="37485" xr:uid="{00000000-0005-0000-0000-00006D920000}"/>
    <cellStyle name="Normal 2 4 17 5 2 4" xfId="37486" xr:uid="{00000000-0005-0000-0000-00006E920000}"/>
    <cellStyle name="Normal 2 4 17 5 3" xfId="9278" xr:uid="{00000000-0005-0000-0000-00003E240000}"/>
    <cellStyle name="Normal 2 4 17 5 3 2" xfId="9279" xr:uid="{00000000-0005-0000-0000-00003F240000}"/>
    <cellStyle name="Normal 2 4 17 5 3 2 2" xfId="9280" xr:uid="{00000000-0005-0000-0000-000040240000}"/>
    <cellStyle name="Normal 2 4 17 5 3 2 2 2" xfId="37487" xr:uid="{00000000-0005-0000-0000-00006F920000}"/>
    <cellStyle name="Normal 2 4 17 5 3 2 3" xfId="37488" xr:uid="{00000000-0005-0000-0000-000070920000}"/>
    <cellStyle name="Normal 2 4 17 5 3 3" xfId="9281" xr:uid="{00000000-0005-0000-0000-000041240000}"/>
    <cellStyle name="Normal 2 4 17 5 3 3 2" xfId="37489" xr:uid="{00000000-0005-0000-0000-000071920000}"/>
    <cellStyle name="Normal 2 4 17 5 3 4" xfId="37490" xr:uid="{00000000-0005-0000-0000-000072920000}"/>
    <cellStyle name="Normal 2 4 17 5 4" xfId="9282" xr:uid="{00000000-0005-0000-0000-000042240000}"/>
    <cellStyle name="Normal 2 4 17 5 4 2" xfId="9283" xr:uid="{00000000-0005-0000-0000-000043240000}"/>
    <cellStyle name="Normal 2 4 17 5 4 2 2" xfId="9284" xr:uid="{00000000-0005-0000-0000-000044240000}"/>
    <cellStyle name="Normal 2 4 17 5 4 2 2 2" xfId="37491" xr:uid="{00000000-0005-0000-0000-000073920000}"/>
    <cellStyle name="Normal 2 4 17 5 4 2 3" xfId="37492" xr:uid="{00000000-0005-0000-0000-000074920000}"/>
    <cellStyle name="Normal 2 4 17 5 4 3" xfId="9285" xr:uid="{00000000-0005-0000-0000-000045240000}"/>
    <cellStyle name="Normal 2 4 17 5 4 3 2" xfId="37493" xr:uid="{00000000-0005-0000-0000-000075920000}"/>
    <cellStyle name="Normal 2 4 17 5 4 4" xfId="37494" xr:uid="{00000000-0005-0000-0000-000076920000}"/>
    <cellStyle name="Normal 2 4 17 5 5" xfId="9286" xr:uid="{00000000-0005-0000-0000-000046240000}"/>
    <cellStyle name="Normal 2 4 17 5 5 2" xfId="9287" xr:uid="{00000000-0005-0000-0000-000047240000}"/>
    <cellStyle name="Normal 2 4 17 5 5 2 2" xfId="9288" xr:uid="{00000000-0005-0000-0000-000048240000}"/>
    <cellStyle name="Normal 2 4 17 5 5 2 2 2" xfId="37495" xr:uid="{00000000-0005-0000-0000-000077920000}"/>
    <cellStyle name="Normal 2 4 17 5 5 2 3" xfId="37496" xr:uid="{00000000-0005-0000-0000-000078920000}"/>
    <cellStyle name="Normal 2 4 17 5 5 3" xfId="9289" xr:uid="{00000000-0005-0000-0000-000049240000}"/>
    <cellStyle name="Normal 2 4 17 5 5 3 2" xfId="37497" xr:uid="{00000000-0005-0000-0000-000079920000}"/>
    <cellStyle name="Normal 2 4 17 5 5 4" xfId="37498" xr:uid="{00000000-0005-0000-0000-00007A920000}"/>
    <cellStyle name="Normal 2 4 17 5 6" xfId="9290" xr:uid="{00000000-0005-0000-0000-00004A240000}"/>
    <cellStyle name="Normal 2 4 17 5 6 2" xfId="9291" xr:uid="{00000000-0005-0000-0000-00004B240000}"/>
    <cellStyle name="Normal 2 4 17 5 6 2 2" xfId="9292" xr:uid="{00000000-0005-0000-0000-00004C240000}"/>
    <cellStyle name="Normal 2 4 17 5 6 2 2 2" xfId="37499" xr:uid="{00000000-0005-0000-0000-00007B920000}"/>
    <cellStyle name="Normal 2 4 17 5 6 2 3" xfId="37500" xr:uid="{00000000-0005-0000-0000-00007C920000}"/>
    <cellStyle name="Normal 2 4 17 5 6 3" xfId="9293" xr:uid="{00000000-0005-0000-0000-00004D240000}"/>
    <cellStyle name="Normal 2 4 17 5 6 3 2" xfId="37501" xr:uid="{00000000-0005-0000-0000-00007D920000}"/>
    <cellStyle name="Normal 2 4 17 5 6 4" xfId="37502" xr:uid="{00000000-0005-0000-0000-00007E920000}"/>
    <cellStyle name="Normal 2 4 17 5 7" xfId="9294" xr:uid="{00000000-0005-0000-0000-00004E240000}"/>
    <cellStyle name="Normal 2 4 17 5 7 2" xfId="9295" xr:uid="{00000000-0005-0000-0000-00004F240000}"/>
    <cellStyle name="Normal 2 4 17 5 7 2 2" xfId="9296" xr:uid="{00000000-0005-0000-0000-000050240000}"/>
    <cellStyle name="Normal 2 4 17 5 7 2 2 2" xfId="37503" xr:uid="{00000000-0005-0000-0000-00007F920000}"/>
    <cellStyle name="Normal 2 4 17 5 7 2 3" xfId="37504" xr:uid="{00000000-0005-0000-0000-000080920000}"/>
    <cellStyle name="Normal 2 4 17 5 7 3" xfId="9297" xr:uid="{00000000-0005-0000-0000-000051240000}"/>
    <cellStyle name="Normal 2 4 17 5 7 3 2" xfId="37505" xr:uid="{00000000-0005-0000-0000-000081920000}"/>
    <cellStyle name="Normal 2 4 17 5 7 4" xfId="37506" xr:uid="{00000000-0005-0000-0000-000082920000}"/>
    <cellStyle name="Normal 2 4 17 5 8" xfId="9298" xr:uid="{00000000-0005-0000-0000-000052240000}"/>
    <cellStyle name="Normal 2 4 17 5 8 2" xfId="9299" xr:uid="{00000000-0005-0000-0000-000053240000}"/>
    <cellStyle name="Normal 2 4 17 5 8 2 2" xfId="9300" xr:uid="{00000000-0005-0000-0000-000054240000}"/>
    <cellStyle name="Normal 2 4 17 5 8 2 2 2" xfId="37507" xr:uid="{00000000-0005-0000-0000-000083920000}"/>
    <cellStyle name="Normal 2 4 17 5 8 2 3" xfId="37508" xr:uid="{00000000-0005-0000-0000-000084920000}"/>
    <cellStyle name="Normal 2 4 17 5 8 3" xfId="9301" xr:uid="{00000000-0005-0000-0000-000055240000}"/>
    <cellStyle name="Normal 2 4 17 5 8 3 2" xfId="37509" xr:uid="{00000000-0005-0000-0000-000085920000}"/>
    <cellStyle name="Normal 2 4 17 5 8 4" xfId="37510" xr:uid="{00000000-0005-0000-0000-000086920000}"/>
    <cellStyle name="Normal 2 4 17 5 9" xfId="9302" xr:uid="{00000000-0005-0000-0000-000056240000}"/>
    <cellStyle name="Normal 2 4 17 5 9 2" xfId="9303" xr:uid="{00000000-0005-0000-0000-000057240000}"/>
    <cellStyle name="Normal 2 4 17 5 9 2 2" xfId="9304" xr:uid="{00000000-0005-0000-0000-000058240000}"/>
    <cellStyle name="Normal 2 4 17 5 9 2 2 2" xfId="37511" xr:uid="{00000000-0005-0000-0000-000087920000}"/>
    <cellStyle name="Normal 2 4 17 5 9 2 3" xfId="37512" xr:uid="{00000000-0005-0000-0000-000088920000}"/>
    <cellStyle name="Normal 2 4 17 5 9 3" xfId="9305" xr:uid="{00000000-0005-0000-0000-000059240000}"/>
    <cellStyle name="Normal 2 4 17 5 9 3 2" xfId="37513" xr:uid="{00000000-0005-0000-0000-000089920000}"/>
    <cellStyle name="Normal 2 4 17 5 9 4" xfId="37514" xr:uid="{00000000-0005-0000-0000-00008A920000}"/>
    <cellStyle name="Normal 2 4 17 6" xfId="9306" xr:uid="{00000000-0005-0000-0000-00005A240000}"/>
    <cellStyle name="Normal 2 4 17 6 10" xfId="9307" xr:uid="{00000000-0005-0000-0000-00005B240000}"/>
    <cellStyle name="Normal 2 4 17 6 10 2" xfId="9308" xr:uid="{00000000-0005-0000-0000-00005C240000}"/>
    <cellStyle name="Normal 2 4 17 6 10 2 2" xfId="9309" xr:uid="{00000000-0005-0000-0000-00005D240000}"/>
    <cellStyle name="Normal 2 4 17 6 10 2 2 2" xfId="37515" xr:uid="{00000000-0005-0000-0000-00008B920000}"/>
    <cellStyle name="Normal 2 4 17 6 10 2 3" xfId="37516" xr:uid="{00000000-0005-0000-0000-00008C920000}"/>
    <cellStyle name="Normal 2 4 17 6 10 3" xfId="9310" xr:uid="{00000000-0005-0000-0000-00005E240000}"/>
    <cellStyle name="Normal 2 4 17 6 10 3 2" xfId="37517" xr:uid="{00000000-0005-0000-0000-00008D920000}"/>
    <cellStyle name="Normal 2 4 17 6 10 4" xfId="37518" xr:uid="{00000000-0005-0000-0000-00008E920000}"/>
    <cellStyle name="Normal 2 4 17 6 11" xfId="9311" xr:uid="{00000000-0005-0000-0000-00005F240000}"/>
    <cellStyle name="Normal 2 4 17 6 11 2" xfId="9312" xr:uid="{00000000-0005-0000-0000-000060240000}"/>
    <cellStyle name="Normal 2 4 17 6 11 2 2" xfId="9313" xr:uid="{00000000-0005-0000-0000-000061240000}"/>
    <cellStyle name="Normal 2 4 17 6 11 2 2 2" xfId="37519" xr:uid="{00000000-0005-0000-0000-00008F920000}"/>
    <cellStyle name="Normal 2 4 17 6 11 2 3" xfId="37520" xr:uid="{00000000-0005-0000-0000-000090920000}"/>
    <cellStyle name="Normal 2 4 17 6 11 3" xfId="9314" xr:uid="{00000000-0005-0000-0000-000062240000}"/>
    <cellStyle name="Normal 2 4 17 6 11 3 2" xfId="37521" xr:uid="{00000000-0005-0000-0000-000091920000}"/>
    <cellStyle name="Normal 2 4 17 6 11 4" xfId="37522" xr:uid="{00000000-0005-0000-0000-000092920000}"/>
    <cellStyle name="Normal 2 4 17 6 12" xfId="9315" xr:uid="{00000000-0005-0000-0000-000063240000}"/>
    <cellStyle name="Normal 2 4 17 6 12 2" xfId="9316" xr:uid="{00000000-0005-0000-0000-000064240000}"/>
    <cellStyle name="Normal 2 4 17 6 12 2 2" xfId="37523" xr:uid="{00000000-0005-0000-0000-000093920000}"/>
    <cellStyle name="Normal 2 4 17 6 12 3" xfId="37524" xr:uid="{00000000-0005-0000-0000-000094920000}"/>
    <cellStyle name="Normal 2 4 17 6 13" xfId="9317" xr:uid="{00000000-0005-0000-0000-000065240000}"/>
    <cellStyle name="Normal 2 4 17 6 13 2" xfId="37525" xr:uid="{00000000-0005-0000-0000-000095920000}"/>
    <cellStyle name="Normal 2 4 17 6 14" xfId="37526" xr:uid="{00000000-0005-0000-0000-000096920000}"/>
    <cellStyle name="Normal 2 4 17 6 2" xfId="9318" xr:uid="{00000000-0005-0000-0000-000066240000}"/>
    <cellStyle name="Normal 2 4 17 6 2 2" xfId="9319" xr:uid="{00000000-0005-0000-0000-000067240000}"/>
    <cellStyle name="Normal 2 4 17 6 2 2 2" xfId="9320" xr:uid="{00000000-0005-0000-0000-000068240000}"/>
    <cellStyle name="Normal 2 4 17 6 2 2 2 2" xfId="37527" xr:uid="{00000000-0005-0000-0000-000097920000}"/>
    <cellStyle name="Normal 2 4 17 6 2 2 3" xfId="37528" xr:uid="{00000000-0005-0000-0000-000098920000}"/>
    <cellStyle name="Normal 2 4 17 6 2 3" xfId="9321" xr:uid="{00000000-0005-0000-0000-000069240000}"/>
    <cellStyle name="Normal 2 4 17 6 2 3 2" xfId="37529" xr:uid="{00000000-0005-0000-0000-000099920000}"/>
    <cellStyle name="Normal 2 4 17 6 2 4" xfId="37530" xr:uid="{00000000-0005-0000-0000-00009A920000}"/>
    <cellStyle name="Normal 2 4 17 6 3" xfId="9322" xr:uid="{00000000-0005-0000-0000-00006A240000}"/>
    <cellStyle name="Normal 2 4 17 6 3 2" xfId="9323" xr:uid="{00000000-0005-0000-0000-00006B240000}"/>
    <cellStyle name="Normal 2 4 17 6 3 2 2" xfId="9324" xr:uid="{00000000-0005-0000-0000-00006C240000}"/>
    <cellStyle name="Normal 2 4 17 6 3 2 2 2" xfId="37531" xr:uid="{00000000-0005-0000-0000-00009B920000}"/>
    <cellStyle name="Normal 2 4 17 6 3 2 3" xfId="37532" xr:uid="{00000000-0005-0000-0000-00009C920000}"/>
    <cellStyle name="Normal 2 4 17 6 3 3" xfId="9325" xr:uid="{00000000-0005-0000-0000-00006D240000}"/>
    <cellStyle name="Normal 2 4 17 6 3 3 2" xfId="37533" xr:uid="{00000000-0005-0000-0000-00009D920000}"/>
    <cellStyle name="Normal 2 4 17 6 3 4" xfId="37534" xr:uid="{00000000-0005-0000-0000-00009E920000}"/>
    <cellStyle name="Normal 2 4 17 6 4" xfId="9326" xr:uid="{00000000-0005-0000-0000-00006E240000}"/>
    <cellStyle name="Normal 2 4 17 6 4 2" xfId="9327" xr:uid="{00000000-0005-0000-0000-00006F240000}"/>
    <cellStyle name="Normal 2 4 17 6 4 2 2" xfId="9328" xr:uid="{00000000-0005-0000-0000-000070240000}"/>
    <cellStyle name="Normal 2 4 17 6 4 2 2 2" xfId="37535" xr:uid="{00000000-0005-0000-0000-00009F920000}"/>
    <cellStyle name="Normal 2 4 17 6 4 2 3" xfId="37536" xr:uid="{00000000-0005-0000-0000-0000A0920000}"/>
    <cellStyle name="Normal 2 4 17 6 4 3" xfId="9329" xr:uid="{00000000-0005-0000-0000-000071240000}"/>
    <cellStyle name="Normal 2 4 17 6 4 3 2" xfId="37537" xr:uid="{00000000-0005-0000-0000-0000A1920000}"/>
    <cellStyle name="Normal 2 4 17 6 4 4" xfId="37538" xr:uid="{00000000-0005-0000-0000-0000A2920000}"/>
    <cellStyle name="Normal 2 4 17 6 5" xfId="9330" xr:uid="{00000000-0005-0000-0000-000072240000}"/>
    <cellStyle name="Normal 2 4 17 6 5 2" xfId="9331" xr:uid="{00000000-0005-0000-0000-000073240000}"/>
    <cellStyle name="Normal 2 4 17 6 5 2 2" xfId="9332" xr:uid="{00000000-0005-0000-0000-000074240000}"/>
    <cellStyle name="Normal 2 4 17 6 5 2 2 2" xfId="37539" xr:uid="{00000000-0005-0000-0000-0000A3920000}"/>
    <cellStyle name="Normal 2 4 17 6 5 2 3" xfId="37540" xr:uid="{00000000-0005-0000-0000-0000A4920000}"/>
    <cellStyle name="Normal 2 4 17 6 5 3" xfId="9333" xr:uid="{00000000-0005-0000-0000-000075240000}"/>
    <cellStyle name="Normal 2 4 17 6 5 3 2" xfId="37541" xr:uid="{00000000-0005-0000-0000-0000A5920000}"/>
    <cellStyle name="Normal 2 4 17 6 5 4" xfId="37542" xr:uid="{00000000-0005-0000-0000-0000A6920000}"/>
    <cellStyle name="Normal 2 4 17 6 6" xfId="9334" xr:uid="{00000000-0005-0000-0000-000076240000}"/>
    <cellStyle name="Normal 2 4 17 6 6 2" xfId="9335" xr:uid="{00000000-0005-0000-0000-000077240000}"/>
    <cellStyle name="Normal 2 4 17 6 6 2 2" xfId="9336" xr:uid="{00000000-0005-0000-0000-000078240000}"/>
    <cellStyle name="Normal 2 4 17 6 6 2 2 2" xfId="37543" xr:uid="{00000000-0005-0000-0000-0000A7920000}"/>
    <cellStyle name="Normal 2 4 17 6 6 2 3" xfId="37544" xr:uid="{00000000-0005-0000-0000-0000A8920000}"/>
    <cellStyle name="Normal 2 4 17 6 6 3" xfId="9337" xr:uid="{00000000-0005-0000-0000-000079240000}"/>
    <cellStyle name="Normal 2 4 17 6 6 3 2" xfId="37545" xr:uid="{00000000-0005-0000-0000-0000A9920000}"/>
    <cellStyle name="Normal 2 4 17 6 6 4" xfId="37546" xr:uid="{00000000-0005-0000-0000-0000AA920000}"/>
    <cellStyle name="Normal 2 4 17 6 7" xfId="9338" xr:uid="{00000000-0005-0000-0000-00007A240000}"/>
    <cellStyle name="Normal 2 4 17 6 7 2" xfId="9339" xr:uid="{00000000-0005-0000-0000-00007B240000}"/>
    <cellStyle name="Normal 2 4 17 6 7 2 2" xfId="9340" xr:uid="{00000000-0005-0000-0000-00007C240000}"/>
    <cellStyle name="Normal 2 4 17 6 7 2 2 2" xfId="37547" xr:uid="{00000000-0005-0000-0000-0000AB920000}"/>
    <cellStyle name="Normal 2 4 17 6 7 2 3" xfId="37548" xr:uid="{00000000-0005-0000-0000-0000AC920000}"/>
    <cellStyle name="Normal 2 4 17 6 7 3" xfId="9341" xr:uid="{00000000-0005-0000-0000-00007D240000}"/>
    <cellStyle name="Normal 2 4 17 6 7 3 2" xfId="37549" xr:uid="{00000000-0005-0000-0000-0000AD920000}"/>
    <cellStyle name="Normal 2 4 17 6 7 4" xfId="37550" xr:uid="{00000000-0005-0000-0000-0000AE920000}"/>
    <cellStyle name="Normal 2 4 17 6 8" xfId="9342" xr:uid="{00000000-0005-0000-0000-00007E240000}"/>
    <cellStyle name="Normal 2 4 17 6 8 2" xfId="9343" xr:uid="{00000000-0005-0000-0000-00007F240000}"/>
    <cellStyle name="Normal 2 4 17 6 8 2 2" xfId="9344" xr:uid="{00000000-0005-0000-0000-000080240000}"/>
    <cellStyle name="Normal 2 4 17 6 8 2 2 2" xfId="37551" xr:uid="{00000000-0005-0000-0000-0000AF920000}"/>
    <cellStyle name="Normal 2 4 17 6 8 2 3" xfId="37552" xr:uid="{00000000-0005-0000-0000-0000B0920000}"/>
    <cellStyle name="Normal 2 4 17 6 8 3" xfId="9345" xr:uid="{00000000-0005-0000-0000-000081240000}"/>
    <cellStyle name="Normal 2 4 17 6 8 3 2" xfId="37553" xr:uid="{00000000-0005-0000-0000-0000B1920000}"/>
    <cellStyle name="Normal 2 4 17 6 8 4" xfId="37554" xr:uid="{00000000-0005-0000-0000-0000B2920000}"/>
    <cellStyle name="Normal 2 4 17 6 9" xfId="9346" xr:uid="{00000000-0005-0000-0000-000082240000}"/>
    <cellStyle name="Normal 2 4 17 6 9 2" xfId="9347" xr:uid="{00000000-0005-0000-0000-000083240000}"/>
    <cellStyle name="Normal 2 4 17 6 9 2 2" xfId="9348" xr:uid="{00000000-0005-0000-0000-000084240000}"/>
    <cellStyle name="Normal 2 4 17 6 9 2 2 2" xfId="37555" xr:uid="{00000000-0005-0000-0000-0000B3920000}"/>
    <cellStyle name="Normal 2 4 17 6 9 2 3" xfId="37556" xr:uid="{00000000-0005-0000-0000-0000B4920000}"/>
    <cellStyle name="Normal 2 4 17 6 9 3" xfId="9349" xr:uid="{00000000-0005-0000-0000-000085240000}"/>
    <cellStyle name="Normal 2 4 17 6 9 3 2" xfId="37557" xr:uid="{00000000-0005-0000-0000-0000B5920000}"/>
    <cellStyle name="Normal 2 4 17 6 9 4" xfId="37558" xr:uid="{00000000-0005-0000-0000-0000B6920000}"/>
    <cellStyle name="Normal 2 4 17 7" xfId="9350" xr:uid="{00000000-0005-0000-0000-000086240000}"/>
    <cellStyle name="Normal 2 4 17 7 10" xfId="9351" xr:uid="{00000000-0005-0000-0000-000087240000}"/>
    <cellStyle name="Normal 2 4 17 7 10 2" xfId="9352" xr:uid="{00000000-0005-0000-0000-000088240000}"/>
    <cellStyle name="Normal 2 4 17 7 10 2 2" xfId="9353" xr:uid="{00000000-0005-0000-0000-000089240000}"/>
    <cellStyle name="Normal 2 4 17 7 10 2 2 2" xfId="37559" xr:uid="{00000000-0005-0000-0000-0000B7920000}"/>
    <cellStyle name="Normal 2 4 17 7 10 2 3" xfId="37560" xr:uid="{00000000-0005-0000-0000-0000B8920000}"/>
    <cellStyle name="Normal 2 4 17 7 10 3" xfId="9354" xr:uid="{00000000-0005-0000-0000-00008A240000}"/>
    <cellStyle name="Normal 2 4 17 7 10 3 2" xfId="37561" xr:uid="{00000000-0005-0000-0000-0000B9920000}"/>
    <cellStyle name="Normal 2 4 17 7 10 4" xfId="37562" xr:uid="{00000000-0005-0000-0000-0000BA920000}"/>
    <cellStyle name="Normal 2 4 17 7 11" xfId="9355" xr:uid="{00000000-0005-0000-0000-00008B240000}"/>
    <cellStyle name="Normal 2 4 17 7 11 2" xfId="9356" xr:uid="{00000000-0005-0000-0000-00008C240000}"/>
    <cellStyle name="Normal 2 4 17 7 11 2 2" xfId="9357" xr:uid="{00000000-0005-0000-0000-00008D240000}"/>
    <cellStyle name="Normal 2 4 17 7 11 2 2 2" xfId="37563" xr:uid="{00000000-0005-0000-0000-0000BB920000}"/>
    <cellStyle name="Normal 2 4 17 7 11 2 3" xfId="37564" xr:uid="{00000000-0005-0000-0000-0000BC920000}"/>
    <cellStyle name="Normal 2 4 17 7 11 3" xfId="9358" xr:uid="{00000000-0005-0000-0000-00008E240000}"/>
    <cellStyle name="Normal 2 4 17 7 11 3 2" xfId="37565" xr:uid="{00000000-0005-0000-0000-0000BD920000}"/>
    <cellStyle name="Normal 2 4 17 7 11 4" xfId="37566" xr:uid="{00000000-0005-0000-0000-0000BE920000}"/>
    <cellStyle name="Normal 2 4 17 7 12" xfId="9359" xr:uid="{00000000-0005-0000-0000-00008F240000}"/>
    <cellStyle name="Normal 2 4 17 7 12 2" xfId="9360" xr:uid="{00000000-0005-0000-0000-000090240000}"/>
    <cellStyle name="Normal 2 4 17 7 12 2 2" xfId="37567" xr:uid="{00000000-0005-0000-0000-0000BF920000}"/>
    <cellStyle name="Normal 2 4 17 7 12 3" xfId="37568" xr:uid="{00000000-0005-0000-0000-0000C0920000}"/>
    <cellStyle name="Normal 2 4 17 7 13" xfId="9361" xr:uid="{00000000-0005-0000-0000-000091240000}"/>
    <cellStyle name="Normal 2 4 17 7 13 2" xfId="37569" xr:uid="{00000000-0005-0000-0000-0000C1920000}"/>
    <cellStyle name="Normal 2 4 17 7 14" xfId="37570" xr:uid="{00000000-0005-0000-0000-0000C2920000}"/>
    <cellStyle name="Normal 2 4 17 7 2" xfId="9362" xr:uid="{00000000-0005-0000-0000-000092240000}"/>
    <cellStyle name="Normal 2 4 17 7 2 2" xfId="9363" xr:uid="{00000000-0005-0000-0000-000093240000}"/>
    <cellStyle name="Normal 2 4 17 7 2 2 2" xfId="9364" xr:uid="{00000000-0005-0000-0000-000094240000}"/>
    <cellStyle name="Normal 2 4 17 7 2 2 2 2" xfId="37571" xr:uid="{00000000-0005-0000-0000-0000C3920000}"/>
    <cellStyle name="Normal 2 4 17 7 2 2 3" xfId="37572" xr:uid="{00000000-0005-0000-0000-0000C4920000}"/>
    <cellStyle name="Normal 2 4 17 7 2 3" xfId="9365" xr:uid="{00000000-0005-0000-0000-000095240000}"/>
    <cellStyle name="Normal 2 4 17 7 2 3 2" xfId="37573" xr:uid="{00000000-0005-0000-0000-0000C5920000}"/>
    <cellStyle name="Normal 2 4 17 7 2 4" xfId="37574" xr:uid="{00000000-0005-0000-0000-0000C6920000}"/>
    <cellStyle name="Normal 2 4 17 7 3" xfId="9366" xr:uid="{00000000-0005-0000-0000-000096240000}"/>
    <cellStyle name="Normal 2 4 17 7 3 2" xfId="9367" xr:uid="{00000000-0005-0000-0000-000097240000}"/>
    <cellStyle name="Normal 2 4 17 7 3 2 2" xfId="9368" xr:uid="{00000000-0005-0000-0000-000098240000}"/>
    <cellStyle name="Normal 2 4 17 7 3 2 2 2" xfId="37575" xr:uid="{00000000-0005-0000-0000-0000C7920000}"/>
    <cellStyle name="Normal 2 4 17 7 3 2 3" xfId="37576" xr:uid="{00000000-0005-0000-0000-0000C8920000}"/>
    <cellStyle name="Normal 2 4 17 7 3 3" xfId="9369" xr:uid="{00000000-0005-0000-0000-000099240000}"/>
    <cellStyle name="Normal 2 4 17 7 3 3 2" xfId="37577" xr:uid="{00000000-0005-0000-0000-0000C9920000}"/>
    <cellStyle name="Normal 2 4 17 7 3 4" xfId="37578" xr:uid="{00000000-0005-0000-0000-0000CA920000}"/>
    <cellStyle name="Normal 2 4 17 7 4" xfId="9370" xr:uid="{00000000-0005-0000-0000-00009A240000}"/>
    <cellStyle name="Normal 2 4 17 7 4 2" xfId="9371" xr:uid="{00000000-0005-0000-0000-00009B240000}"/>
    <cellStyle name="Normal 2 4 17 7 4 2 2" xfId="9372" xr:uid="{00000000-0005-0000-0000-00009C240000}"/>
    <cellStyle name="Normal 2 4 17 7 4 2 2 2" xfId="37579" xr:uid="{00000000-0005-0000-0000-0000CB920000}"/>
    <cellStyle name="Normal 2 4 17 7 4 2 3" xfId="37580" xr:uid="{00000000-0005-0000-0000-0000CC920000}"/>
    <cellStyle name="Normal 2 4 17 7 4 3" xfId="9373" xr:uid="{00000000-0005-0000-0000-00009D240000}"/>
    <cellStyle name="Normal 2 4 17 7 4 3 2" xfId="37581" xr:uid="{00000000-0005-0000-0000-0000CD920000}"/>
    <cellStyle name="Normal 2 4 17 7 4 4" xfId="37582" xr:uid="{00000000-0005-0000-0000-0000CE920000}"/>
    <cellStyle name="Normal 2 4 17 7 5" xfId="9374" xr:uid="{00000000-0005-0000-0000-00009E240000}"/>
    <cellStyle name="Normal 2 4 17 7 5 2" xfId="9375" xr:uid="{00000000-0005-0000-0000-00009F240000}"/>
    <cellStyle name="Normal 2 4 17 7 5 2 2" xfId="9376" xr:uid="{00000000-0005-0000-0000-0000A0240000}"/>
    <cellStyle name="Normal 2 4 17 7 5 2 2 2" xfId="37583" xr:uid="{00000000-0005-0000-0000-0000CF920000}"/>
    <cellStyle name="Normal 2 4 17 7 5 2 3" xfId="37584" xr:uid="{00000000-0005-0000-0000-0000D0920000}"/>
    <cellStyle name="Normal 2 4 17 7 5 3" xfId="9377" xr:uid="{00000000-0005-0000-0000-0000A1240000}"/>
    <cellStyle name="Normal 2 4 17 7 5 3 2" xfId="37585" xr:uid="{00000000-0005-0000-0000-0000D1920000}"/>
    <cellStyle name="Normal 2 4 17 7 5 4" xfId="37586" xr:uid="{00000000-0005-0000-0000-0000D2920000}"/>
    <cellStyle name="Normal 2 4 17 7 6" xfId="9378" xr:uid="{00000000-0005-0000-0000-0000A2240000}"/>
    <cellStyle name="Normal 2 4 17 7 6 2" xfId="9379" xr:uid="{00000000-0005-0000-0000-0000A3240000}"/>
    <cellStyle name="Normal 2 4 17 7 6 2 2" xfId="9380" xr:uid="{00000000-0005-0000-0000-0000A4240000}"/>
    <cellStyle name="Normal 2 4 17 7 6 2 2 2" xfId="37587" xr:uid="{00000000-0005-0000-0000-0000D3920000}"/>
    <cellStyle name="Normal 2 4 17 7 6 2 3" xfId="37588" xr:uid="{00000000-0005-0000-0000-0000D4920000}"/>
    <cellStyle name="Normal 2 4 17 7 6 3" xfId="9381" xr:uid="{00000000-0005-0000-0000-0000A5240000}"/>
    <cellStyle name="Normal 2 4 17 7 6 3 2" xfId="37589" xr:uid="{00000000-0005-0000-0000-0000D5920000}"/>
    <cellStyle name="Normal 2 4 17 7 6 4" xfId="37590" xr:uid="{00000000-0005-0000-0000-0000D6920000}"/>
    <cellStyle name="Normal 2 4 17 7 7" xfId="9382" xr:uid="{00000000-0005-0000-0000-0000A6240000}"/>
    <cellStyle name="Normal 2 4 17 7 7 2" xfId="9383" xr:uid="{00000000-0005-0000-0000-0000A7240000}"/>
    <cellStyle name="Normal 2 4 17 7 7 2 2" xfId="9384" xr:uid="{00000000-0005-0000-0000-0000A8240000}"/>
    <cellStyle name="Normal 2 4 17 7 7 2 2 2" xfId="37591" xr:uid="{00000000-0005-0000-0000-0000D7920000}"/>
    <cellStyle name="Normal 2 4 17 7 7 2 3" xfId="37592" xr:uid="{00000000-0005-0000-0000-0000D8920000}"/>
    <cellStyle name="Normal 2 4 17 7 7 3" xfId="9385" xr:uid="{00000000-0005-0000-0000-0000A9240000}"/>
    <cellStyle name="Normal 2 4 17 7 7 3 2" xfId="37593" xr:uid="{00000000-0005-0000-0000-0000D9920000}"/>
    <cellStyle name="Normal 2 4 17 7 7 4" xfId="37594" xr:uid="{00000000-0005-0000-0000-0000DA920000}"/>
    <cellStyle name="Normal 2 4 17 7 8" xfId="9386" xr:uid="{00000000-0005-0000-0000-0000AA240000}"/>
    <cellStyle name="Normal 2 4 17 7 8 2" xfId="9387" xr:uid="{00000000-0005-0000-0000-0000AB240000}"/>
    <cellStyle name="Normal 2 4 17 7 8 2 2" xfId="9388" xr:uid="{00000000-0005-0000-0000-0000AC240000}"/>
    <cellStyle name="Normal 2 4 17 7 8 2 2 2" xfId="37595" xr:uid="{00000000-0005-0000-0000-0000DB920000}"/>
    <cellStyle name="Normal 2 4 17 7 8 2 3" xfId="37596" xr:uid="{00000000-0005-0000-0000-0000DC920000}"/>
    <cellStyle name="Normal 2 4 17 7 8 3" xfId="9389" xr:uid="{00000000-0005-0000-0000-0000AD240000}"/>
    <cellStyle name="Normal 2 4 17 7 8 3 2" xfId="37597" xr:uid="{00000000-0005-0000-0000-0000DD920000}"/>
    <cellStyle name="Normal 2 4 17 7 8 4" xfId="37598" xr:uid="{00000000-0005-0000-0000-0000DE920000}"/>
    <cellStyle name="Normal 2 4 17 7 9" xfId="9390" xr:uid="{00000000-0005-0000-0000-0000AE240000}"/>
    <cellStyle name="Normal 2 4 17 7 9 2" xfId="9391" xr:uid="{00000000-0005-0000-0000-0000AF240000}"/>
    <cellStyle name="Normal 2 4 17 7 9 2 2" xfId="9392" xr:uid="{00000000-0005-0000-0000-0000B0240000}"/>
    <cellStyle name="Normal 2 4 17 7 9 2 2 2" xfId="37599" xr:uid="{00000000-0005-0000-0000-0000DF920000}"/>
    <cellStyle name="Normal 2 4 17 7 9 2 3" xfId="37600" xr:uid="{00000000-0005-0000-0000-0000E0920000}"/>
    <cellStyle name="Normal 2 4 17 7 9 3" xfId="9393" xr:uid="{00000000-0005-0000-0000-0000B1240000}"/>
    <cellStyle name="Normal 2 4 17 7 9 3 2" xfId="37601" xr:uid="{00000000-0005-0000-0000-0000E1920000}"/>
    <cellStyle name="Normal 2 4 17 7 9 4" xfId="37602" xr:uid="{00000000-0005-0000-0000-0000E2920000}"/>
    <cellStyle name="Normal 2 4 17 8" xfId="9394" xr:uid="{00000000-0005-0000-0000-0000B2240000}"/>
    <cellStyle name="Normal 2 4 17 8 10" xfId="9395" xr:uid="{00000000-0005-0000-0000-0000B3240000}"/>
    <cellStyle name="Normal 2 4 17 8 10 2" xfId="9396" xr:uid="{00000000-0005-0000-0000-0000B4240000}"/>
    <cellStyle name="Normal 2 4 17 8 10 2 2" xfId="9397" xr:uid="{00000000-0005-0000-0000-0000B5240000}"/>
    <cellStyle name="Normal 2 4 17 8 10 2 2 2" xfId="37603" xr:uid="{00000000-0005-0000-0000-0000E3920000}"/>
    <cellStyle name="Normal 2 4 17 8 10 2 3" xfId="37604" xr:uid="{00000000-0005-0000-0000-0000E4920000}"/>
    <cellStyle name="Normal 2 4 17 8 10 3" xfId="9398" xr:uid="{00000000-0005-0000-0000-0000B6240000}"/>
    <cellStyle name="Normal 2 4 17 8 10 3 2" xfId="37605" xr:uid="{00000000-0005-0000-0000-0000E5920000}"/>
    <cellStyle name="Normal 2 4 17 8 10 4" xfId="37606" xr:uid="{00000000-0005-0000-0000-0000E6920000}"/>
    <cellStyle name="Normal 2 4 17 8 11" xfId="9399" xr:uid="{00000000-0005-0000-0000-0000B7240000}"/>
    <cellStyle name="Normal 2 4 17 8 11 2" xfId="9400" xr:uid="{00000000-0005-0000-0000-0000B8240000}"/>
    <cellStyle name="Normal 2 4 17 8 11 2 2" xfId="9401" xr:uid="{00000000-0005-0000-0000-0000B9240000}"/>
    <cellStyle name="Normal 2 4 17 8 11 2 2 2" xfId="37607" xr:uid="{00000000-0005-0000-0000-0000E7920000}"/>
    <cellStyle name="Normal 2 4 17 8 11 2 3" xfId="37608" xr:uid="{00000000-0005-0000-0000-0000E8920000}"/>
    <cellStyle name="Normal 2 4 17 8 11 3" xfId="9402" xr:uid="{00000000-0005-0000-0000-0000BA240000}"/>
    <cellStyle name="Normal 2 4 17 8 11 3 2" xfId="37609" xr:uid="{00000000-0005-0000-0000-0000E9920000}"/>
    <cellStyle name="Normal 2 4 17 8 11 4" xfId="37610" xr:uid="{00000000-0005-0000-0000-0000EA920000}"/>
    <cellStyle name="Normal 2 4 17 8 12" xfId="9403" xr:uid="{00000000-0005-0000-0000-0000BB240000}"/>
    <cellStyle name="Normal 2 4 17 8 12 2" xfId="9404" xr:uid="{00000000-0005-0000-0000-0000BC240000}"/>
    <cellStyle name="Normal 2 4 17 8 12 2 2" xfId="37611" xr:uid="{00000000-0005-0000-0000-0000EB920000}"/>
    <cellStyle name="Normal 2 4 17 8 12 3" xfId="37612" xr:uid="{00000000-0005-0000-0000-0000EC920000}"/>
    <cellStyle name="Normal 2 4 17 8 13" xfId="9405" xr:uid="{00000000-0005-0000-0000-0000BD240000}"/>
    <cellStyle name="Normal 2 4 17 8 13 2" xfId="37613" xr:uid="{00000000-0005-0000-0000-0000ED920000}"/>
    <cellStyle name="Normal 2 4 17 8 14" xfId="37614" xr:uid="{00000000-0005-0000-0000-0000EE920000}"/>
    <cellStyle name="Normal 2 4 17 8 2" xfId="9406" xr:uid="{00000000-0005-0000-0000-0000BE240000}"/>
    <cellStyle name="Normal 2 4 17 8 2 2" xfId="9407" xr:uid="{00000000-0005-0000-0000-0000BF240000}"/>
    <cellStyle name="Normal 2 4 17 8 2 2 2" xfId="9408" xr:uid="{00000000-0005-0000-0000-0000C0240000}"/>
    <cellStyle name="Normal 2 4 17 8 2 2 2 2" xfId="37615" xr:uid="{00000000-0005-0000-0000-0000EF920000}"/>
    <cellStyle name="Normal 2 4 17 8 2 2 3" xfId="37616" xr:uid="{00000000-0005-0000-0000-0000F0920000}"/>
    <cellStyle name="Normal 2 4 17 8 2 3" xfId="9409" xr:uid="{00000000-0005-0000-0000-0000C1240000}"/>
    <cellStyle name="Normal 2 4 17 8 2 3 2" xfId="37617" xr:uid="{00000000-0005-0000-0000-0000F1920000}"/>
    <cellStyle name="Normal 2 4 17 8 2 4" xfId="37618" xr:uid="{00000000-0005-0000-0000-0000F2920000}"/>
    <cellStyle name="Normal 2 4 17 8 3" xfId="9410" xr:uid="{00000000-0005-0000-0000-0000C2240000}"/>
    <cellStyle name="Normal 2 4 17 8 3 2" xfId="9411" xr:uid="{00000000-0005-0000-0000-0000C3240000}"/>
    <cellStyle name="Normal 2 4 17 8 3 2 2" xfId="9412" xr:uid="{00000000-0005-0000-0000-0000C4240000}"/>
    <cellStyle name="Normal 2 4 17 8 3 2 2 2" xfId="37619" xr:uid="{00000000-0005-0000-0000-0000F3920000}"/>
    <cellStyle name="Normal 2 4 17 8 3 2 3" xfId="37620" xr:uid="{00000000-0005-0000-0000-0000F4920000}"/>
    <cellStyle name="Normal 2 4 17 8 3 3" xfId="9413" xr:uid="{00000000-0005-0000-0000-0000C5240000}"/>
    <cellStyle name="Normal 2 4 17 8 3 3 2" xfId="37621" xr:uid="{00000000-0005-0000-0000-0000F5920000}"/>
    <cellStyle name="Normal 2 4 17 8 3 4" xfId="37622" xr:uid="{00000000-0005-0000-0000-0000F6920000}"/>
    <cellStyle name="Normal 2 4 17 8 4" xfId="9414" xr:uid="{00000000-0005-0000-0000-0000C6240000}"/>
    <cellStyle name="Normal 2 4 17 8 4 2" xfId="9415" xr:uid="{00000000-0005-0000-0000-0000C7240000}"/>
    <cellStyle name="Normal 2 4 17 8 4 2 2" xfId="9416" xr:uid="{00000000-0005-0000-0000-0000C8240000}"/>
    <cellStyle name="Normal 2 4 17 8 4 2 2 2" xfId="37623" xr:uid="{00000000-0005-0000-0000-0000F7920000}"/>
    <cellStyle name="Normal 2 4 17 8 4 2 3" xfId="37624" xr:uid="{00000000-0005-0000-0000-0000F8920000}"/>
    <cellStyle name="Normal 2 4 17 8 4 3" xfId="9417" xr:uid="{00000000-0005-0000-0000-0000C9240000}"/>
    <cellStyle name="Normal 2 4 17 8 4 3 2" xfId="37625" xr:uid="{00000000-0005-0000-0000-0000F9920000}"/>
    <cellStyle name="Normal 2 4 17 8 4 4" xfId="37626" xr:uid="{00000000-0005-0000-0000-0000FA920000}"/>
    <cellStyle name="Normal 2 4 17 8 5" xfId="9418" xr:uid="{00000000-0005-0000-0000-0000CA240000}"/>
    <cellStyle name="Normal 2 4 17 8 5 2" xfId="9419" xr:uid="{00000000-0005-0000-0000-0000CB240000}"/>
    <cellStyle name="Normal 2 4 17 8 5 2 2" xfId="9420" xr:uid="{00000000-0005-0000-0000-0000CC240000}"/>
    <cellStyle name="Normal 2 4 17 8 5 2 2 2" xfId="37627" xr:uid="{00000000-0005-0000-0000-0000FB920000}"/>
    <cellStyle name="Normal 2 4 17 8 5 2 3" xfId="37628" xr:uid="{00000000-0005-0000-0000-0000FC920000}"/>
    <cellStyle name="Normal 2 4 17 8 5 3" xfId="9421" xr:uid="{00000000-0005-0000-0000-0000CD240000}"/>
    <cellStyle name="Normal 2 4 17 8 5 3 2" xfId="37629" xr:uid="{00000000-0005-0000-0000-0000FD920000}"/>
    <cellStyle name="Normal 2 4 17 8 5 4" xfId="37630" xr:uid="{00000000-0005-0000-0000-0000FE920000}"/>
    <cellStyle name="Normal 2 4 17 8 6" xfId="9422" xr:uid="{00000000-0005-0000-0000-0000CE240000}"/>
    <cellStyle name="Normal 2 4 17 8 6 2" xfId="9423" xr:uid="{00000000-0005-0000-0000-0000CF240000}"/>
    <cellStyle name="Normal 2 4 17 8 6 2 2" xfId="9424" xr:uid="{00000000-0005-0000-0000-0000D0240000}"/>
    <cellStyle name="Normal 2 4 17 8 6 2 2 2" xfId="37631" xr:uid="{00000000-0005-0000-0000-0000FF920000}"/>
    <cellStyle name="Normal 2 4 17 8 6 2 3" xfId="37632" xr:uid="{00000000-0005-0000-0000-000000930000}"/>
    <cellStyle name="Normal 2 4 17 8 6 3" xfId="9425" xr:uid="{00000000-0005-0000-0000-0000D1240000}"/>
    <cellStyle name="Normal 2 4 17 8 6 3 2" xfId="37633" xr:uid="{00000000-0005-0000-0000-000001930000}"/>
    <cellStyle name="Normal 2 4 17 8 6 4" xfId="37634" xr:uid="{00000000-0005-0000-0000-000002930000}"/>
    <cellStyle name="Normal 2 4 17 8 7" xfId="9426" xr:uid="{00000000-0005-0000-0000-0000D2240000}"/>
    <cellStyle name="Normal 2 4 17 8 7 2" xfId="9427" xr:uid="{00000000-0005-0000-0000-0000D3240000}"/>
    <cellStyle name="Normal 2 4 17 8 7 2 2" xfId="9428" xr:uid="{00000000-0005-0000-0000-0000D4240000}"/>
    <cellStyle name="Normal 2 4 17 8 7 2 2 2" xfId="37635" xr:uid="{00000000-0005-0000-0000-000003930000}"/>
    <cellStyle name="Normal 2 4 17 8 7 2 3" xfId="37636" xr:uid="{00000000-0005-0000-0000-000004930000}"/>
    <cellStyle name="Normal 2 4 17 8 7 3" xfId="9429" xr:uid="{00000000-0005-0000-0000-0000D5240000}"/>
    <cellStyle name="Normal 2 4 17 8 7 3 2" xfId="37637" xr:uid="{00000000-0005-0000-0000-000005930000}"/>
    <cellStyle name="Normal 2 4 17 8 7 4" xfId="37638" xr:uid="{00000000-0005-0000-0000-000006930000}"/>
    <cellStyle name="Normal 2 4 17 8 8" xfId="9430" xr:uid="{00000000-0005-0000-0000-0000D6240000}"/>
    <cellStyle name="Normal 2 4 17 8 8 2" xfId="9431" xr:uid="{00000000-0005-0000-0000-0000D7240000}"/>
    <cellStyle name="Normal 2 4 17 8 8 2 2" xfId="9432" xr:uid="{00000000-0005-0000-0000-0000D8240000}"/>
    <cellStyle name="Normal 2 4 17 8 8 2 2 2" xfId="37639" xr:uid="{00000000-0005-0000-0000-000007930000}"/>
    <cellStyle name="Normal 2 4 17 8 8 2 3" xfId="37640" xr:uid="{00000000-0005-0000-0000-000008930000}"/>
    <cellStyle name="Normal 2 4 17 8 8 3" xfId="9433" xr:uid="{00000000-0005-0000-0000-0000D9240000}"/>
    <cellStyle name="Normal 2 4 17 8 8 3 2" xfId="37641" xr:uid="{00000000-0005-0000-0000-000009930000}"/>
    <cellStyle name="Normal 2 4 17 8 8 4" xfId="37642" xr:uid="{00000000-0005-0000-0000-00000A930000}"/>
    <cellStyle name="Normal 2 4 17 8 9" xfId="9434" xr:uid="{00000000-0005-0000-0000-0000DA240000}"/>
    <cellStyle name="Normal 2 4 17 8 9 2" xfId="9435" xr:uid="{00000000-0005-0000-0000-0000DB240000}"/>
    <cellStyle name="Normal 2 4 17 8 9 2 2" xfId="9436" xr:uid="{00000000-0005-0000-0000-0000DC240000}"/>
    <cellStyle name="Normal 2 4 17 8 9 2 2 2" xfId="37643" xr:uid="{00000000-0005-0000-0000-00000B930000}"/>
    <cellStyle name="Normal 2 4 17 8 9 2 3" xfId="37644" xr:uid="{00000000-0005-0000-0000-00000C930000}"/>
    <cellStyle name="Normal 2 4 17 8 9 3" xfId="9437" xr:uid="{00000000-0005-0000-0000-0000DD240000}"/>
    <cellStyle name="Normal 2 4 17 8 9 3 2" xfId="37645" xr:uid="{00000000-0005-0000-0000-00000D930000}"/>
    <cellStyle name="Normal 2 4 17 8 9 4" xfId="37646" xr:uid="{00000000-0005-0000-0000-00000E930000}"/>
    <cellStyle name="Normal 2 4 17 9" xfId="9438" xr:uid="{00000000-0005-0000-0000-0000DE240000}"/>
    <cellStyle name="Normal 2 4 17 9 2" xfId="9439" xr:uid="{00000000-0005-0000-0000-0000DF240000}"/>
    <cellStyle name="Normal 2 4 17 9 2 2" xfId="9440" xr:uid="{00000000-0005-0000-0000-0000E0240000}"/>
    <cellStyle name="Normal 2 4 17 9 2 2 2" xfId="37647" xr:uid="{00000000-0005-0000-0000-00000F930000}"/>
    <cellStyle name="Normal 2 4 17 9 2 3" xfId="37648" xr:uid="{00000000-0005-0000-0000-000010930000}"/>
    <cellStyle name="Normal 2 4 17 9 3" xfId="9441" xr:uid="{00000000-0005-0000-0000-0000E1240000}"/>
    <cellStyle name="Normal 2 4 17 9 3 2" xfId="37649" xr:uid="{00000000-0005-0000-0000-000011930000}"/>
    <cellStyle name="Normal 2 4 17 9 4" xfId="37650" xr:uid="{00000000-0005-0000-0000-000012930000}"/>
    <cellStyle name="Normal 2 4 18" xfId="9442" xr:uid="{00000000-0005-0000-0000-0000E2240000}"/>
    <cellStyle name="Normal 2 4 18 10" xfId="9443" xr:uid="{00000000-0005-0000-0000-0000E3240000}"/>
    <cellStyle name="Normal 2 4 18 10 2" xfId="9444" xr:uid="{00000000-0005-0000-0000-0000E4240000}"/>
    <cellStyle name="Normal 2 4 18 10 2 2" xfId="9445" xr:uid="{00000000-0005-0000-0000-0000E5240000}"/>
    <cellStyle name="Normal 2 4 18 10 2 2 2" xfId="37651" xr:uid="{00000000-0005-0000-0000-000013930000}"/>
    <cellStyle name="Normal 2 4 18 10 2 3" xfId="37652" xr:uid="{00000000-0005-0000-0000-000014930000}"/>
    <cellStyle name="Normal 2 4 18 10 3" xfId="9446" xr:uid="{00000000-0005-0000-0000-0000E6240000}"/>
    <cellStyle name="Normal 2 4 18 10 3 2" xfId="37653" xr:uid="{00000000-0005-0000-0000-000015930000}"/>
    <cellStyle name="Normal 2 4 18 10 4" xfId="37654" xr:uid="{00000000-0005-0000-0000-000016930000}"/>
    <cellStyle name="Normal 2 4 18 11" xfId="9447" xr:uid="{00000000-0005-0000-0000-0000E7240000}"/>
    <cellStyle name="Normal 2 4 18 11 2" xfId="9448" xr:uid="{00000000-0005-0000-0000-0000E8240000}"/>
    <cellStyle name="Normal 2 4 18 11 2 2" xfId="9449" xr:uid="{00000000-0005-0000-0000-0000E9240000}"/>
    <cellStyle name="Normal 2 4 18 11 2 2 2" xfId="37655" xr:uid="{00000000-0005-0000-0000-000017930000}"/>
    <cellStyle name="Normal 2 4 18 11 2 3" xfId="37656" xr:uid="{00000000-0005-0000-0000-000018930000}"/>
    <cellStyle name="Normal 2 4 18 11 3" xfId="9450" xr:uid="{00000000-0005-0000-0000-0000EA240000}"/>
    <cellStyle name="Normal 2 4 18 11 3 2" xfId="37657" xr:uid="{00000000-0005-0000-0000-000019930000}"/>
    <cellStyle name="Normal 2 4 18 11 4" xfId="37658" xr:uid="{00000000-0005-0000-0000-00001A930000}"/>
    <cellStyle name="Normal 2 4 18 12" xfId="9451" xr:uid="{00000000-0005-0000-0000-0000EB240000}"/>
    <cellStyle name="Normal 2 4 18 12 2" xfId="9452" xr:uid="{00000000-0005-0000-0000-0000EC240000}"/>
    <cellStyle name="Normal 2 4 18 12 2 2" xfId="9453" xr:uid="{00000000-0005-0000-0000-0000ED240000}"/>
    <cellStyle name="Normal 2 4 18 12 2 2 2" xfId="37659" xr:uid="{00000000-0005-0000-0000-00001B930000}"/>
    <cellStyle name="Normal 2 4 18 12 2 3" xfId="37660" xr:uid="{00000000-0005-0000-0000-00001C930000}"/>
    <cellStyle name="Normal 2 4 18 12 3" xfId="9454" xr:uid="{00000000-0005-0000-0000-0000EE240000}"/>
    <cellStyle name="Normal 2 4 18 12 3 2" xfId="37661" xr:uid="{00000000-0005-0000-0000-00001D930000}"/>
    <cellStyle name="Normal 2 4 18 12 4" xfId="37662" xr:uid="{00000000-0005-0000-0000-00001E930000}"/>
    <cellStyle name="Normal 2 4 18 13" xfId="9455" xr:uid="{00000000-0005-0000-0000-0000EF240000}"/>
    <cellStyle name="Normal 2 4 18 13 2" xfId="9456" xr:uid="{00000000-0005-0000-0000-0000F0240000}"/>
    <cellStyle name="Normal 2 4 18 13 2 2" xfId="9457" xr:uid="{00000000-0005-0000-0000-0000F1240000}"/>
    <cellStyle name="Normal 2 4 18 13 2 2 2" xfId="37663" xr:uid="{00000000-0005-0000-0000-00001F930000}"/>
    <cellStyle name="Normal 2 4 18 13 2 3" xfId="37664" xr:uid="{00000000-0005-0000-0000-000020930000}"/>
    <cellStyle name="Normal 2 4 18 13 3" xfId="9458" xr:uid="{00000000-0005-0000-0000-0000F2240000}"/>
    <cellStyle name="Normal 2 4 18 13 3 2" xfId="37665" xr:uid="{00000000-0005-0000-0000-000021930000}"/>
    <cellStyle name="Normal 2 4 18 13 4" xfId="37666" xr:uid="{00000000-0005-0000-0000-000022930000}"/>
    <cellStyle name="Normal 2 4 18 14" xfId="9459" xr:uid="{00000000-0005-0000-0000-0000F3240000}"/>
    <cellStyle name="Normal 2 4 18 14 2" xfId="9460" xr:uid="{00000000-0005-0000-0000-0000F4240000}"/>
    <cellStyle name="Normal 2 4 18 14 2 2" xfId="9461" xr:uid="{00000000-0005-0000-0000-0000F5240000}"/>
    <cellStyle name="Normal 2 4 18 14 2 2 2" xfId="37667" xr:uid="{00000000-0005-0000-0000-000023930000}"/>
    <cellStyle name="Normal 2 4 18 14 2 3" xfId="37668" xr:uid="{00000000-0005-0000-0000-000024930000}"/>
    <cellStyle name="Normal 2 4 18 14 3" xfId="9462" xr:uid="{00000000-0005-0000-0000-0000F6240000}"/>
    <cellStyle name="Normal 2 4 18 14 3 2" xfId="37669" xr:uid="{00000000-0005-0000-0000-000025930000}"/>
    <cellStyle name="Normal 2 4 18 14 4" xfId="37670" xr:uid="{00000000-0005-0000-0000-000026930000}"/>
    <cellStyle name="Normal 2 4 18 15" xfId="9463" xr:uid="{00000000-0005-0000-0000-0000F7240000}"/>
    <cellStyle name="Normal 2 4 18 15 2" xfId="9464" xr:uid="{00000000-0005-0000-0000-0000F8240000}"/>
    <cellStyle name="Normal 2 4 18 15 2 2" xfId="9465" xr:uid="{00000000-0005-0000-0000-0000F9240000}"/>
    <cellStyle name="Normal 2 4 18 15 2 2 2" xfId="37671" xr:uid="{00000000-0005-0000-0000-000027930000}"/>
    <cellStyle name="Normal 2 4 18 15 2 3" xfId="37672" xr:uid="{00000000-0005-0000-0000-000028930000}"/>
    <cellStyle name="Normal 2 4 18 15 3" xfId="9466" xr:uid="{00000000-0005-0000-0000-0000FA240000}"/>
    <cellStyle name="Normal 2 4 18 15 3 2" xfId="37673" xr:uid="{00000000-0005-0000-0000-000029930000}"/>
    <cellStyle name="Normal 2 4 18 15 4" xfId="37674" xr:uid="{00000000-0005-0000-0000-00002A930000}"/>
    <cellStyle name="Normal 2 4 18 16" xfId="9467" xr:uid="{00000000-0005-0000-0000-0000FB240000}"/>
    <cellStyle name="Normal 2 4 18 16 2" xfId="9468" xr:uid="{00000000-0005-0000-0000-0000FC240000}"/>
    <cellStyle name="Normal 2 4 18 16 2 2" xfId="9469" xr:uid="{00000000-0005-0000-0000-0000FD240000}"/>
    <cellStyle name="Normal 2 4 18 16 2 2 2" xfId="37675" xr:uid="{00000000-0005-0000-0000-00002B930000}"/>
    <cellStyle name="Normal 2 4 18 16 2 3" xfId="37676" xr:uid="{00000000-0005-0000-0000-00002C930000}"/>
    <cellStyle name="Normal 2 4 18 16 3" xfId="9470" xr:uid="{00000000-0005-0000-0000-0000FE240000}"/>
    <cellStyle name="Normal 2 4 18 16 3 2" xfId="37677" xr:uid="{00000000-0005-0000-0000-00002D930000}"/>
    <cellStyle name="Normal 2 4 18 16 4" xfId="37678" xr:uid="{00000000-0005-0000-0000-00002E930000}"/>
    <cellStyle name="Normal 2 4 18 17" xfId="9471" xr:uid="{00000000-0005-0000-0000-0000FF240000}"/>
    <cellStyle name="Normal 2 4 18 17 2" xfId="9472" xr:uid="{00000000-0005-0000-0000-000000250000}"/>
    <cellStyle name="Normal 2 4 18 17 2 2" xfId="9473" xr:uid="{00000000-0005-0000-0000-000001250000}"/>
    <cellStyle name="Normal 2 4 18 17 2 2 2" xfId="37679" xr:uid="{00000000-0005-0000-0000-00002F930000}"/>
    <cellStyle name="Normal 2 4 18 17 2 3" xfId="37680" xr:uid="{00000000-0005-0000-0000-000030930000}"/>
    <cellStyle name="Normal 2 4 18 17 3" xfId="9474" xr:uid="{00000000-0005-0000-0000-000002250000}"/>
    <cellStyle name="Normal 2 4 18 17 3 2" xfId="37681" xr:uid="{00000000-0005-0000-0000-000031930000}"/>
    <cellStyle name="Normal 2 4 18 17 4" xfId="37682" xr:uid="{00000000-0005-0000-0000-000032930000}"/>
    <cellStyle name="Normal 2 4 18 18" xfId="9475" xr:uid="{00000000-0005-0000-0000-000003250000}"/>
    <cellStyle name="Normal 2 4 18 18 2" xfId="9476" xr:uid="{00000000-0005-0000-0000-000004250000}"/>
    <cellStyle name="Normal 2 4 18 18 2 2" xfId="9477" xr:uid="{00000000-0005-0000-0000-000005250000}"/>
    <cellStyle name="Normal 2 4 18 18 2 2 2" xfId="37683" xr:uid="{00000000-0005-0000-0000-000033930000}"/>
    <cellStyle name="Normal 2 4 18 18 2 3" xfId="37684" xr:uid="{00000000-0005-0000-0000-000034930000}"/>
    <cellStyle name="Normal 2 4 18 18 3" xfId="9478" xr:uid="{00000000-0005-0000-0000-000006250000}"/>
    <cellStyle name="Normal 2 4 18 18 3 2" xfId="37685" xr:uid="{00000000-0005-0000-0000-000035930000}"/>
    <cellStyle name="Normal 2 4 18 18 4" xfId="37686" xr:uid="{00000000-0005-0000-0000-000036930000}"/>
    <cellStyle name="Normal 2 4 18 19" xfId="9479" xr:uid="{00000000-0005-0000-0000-000007250000}"/>
    <cellStyle name="Normal 2 4 18 2" xfId="9480" xr:uid="{00000000-0005-0000-0000-000008250000}"/>
    <cellStyle name="Normal 2 4 18 2 10" xfId="9481" xr:uid="{00000000-0005-0000-0000-000009250000}"/>
    <cellStyle name="Normal 2 4 18 2 10 2" xfId="9482" xr:uid="{00000000-0005-0000-0000-00000A250000}"/>
    <cellStyle name="Normal 2 4 18 2 10 2 2" xfId="9483" xr:uid="{00000000-0005-0000-0000-00000B250000}"/>
    <cellStyle name="Normal 2 4 18 2 10 2 2 2" xfId="37687" xr:uid="{00000000-0005-0000-0000-000037930000}"/>
    <cellStyle name="Normal 2 4 18 2 10 2 3" xfId="37688" xr:uid="{00000000-0005-0000-0000-000038930000}"/>
    <cellStyle name="Normal 2 4 18 2 10 3" xfId="9484" xr:uid="{00000000-0005-0000-0000-00000C250000}"/>
    <cellStyle name="Normal 2 4 18 2 10 3 2" xfId="37689" xr:uid="{00000000-0005-0000-0000-000039930000}"/>
    <cellStyle name="Normal 2 4 18 2 10 4" xfId="37690" xr:uid="{00000000-0005-0000-0000-00003A930000}"/>
    <cellStyle name="Normal 2 4 18 2 11" xfId="9485" xr:uid="{00000000-0005-0000-0000-00000D250000}"/>
    <cellStyle name="Normal 2 4 18 2 11 2" xfId="9486" xr:uid="{00000000-0005-0000-0000-00000E250000}"/>
    <cellStyle name="Normal 2 4 18 2 11 2 2" xfId="9487" xr:uid="{00000000-0005-0000-0000-00000F250000}"/>
    <cellStyle name="Normal 2 4 18 2 11 2 2 2" xfId="37691" xr:uid="{00000000-0005-0000-0000-00003B930000}"/>
    <cellStyle name="Normal 2 4 18 2 11 2 3" xfId="37692" xr:uid="{00000000-0005-0000-0000-00003C930000}"/>
    <cellStyle name="Normal 2 4 18 2 11 3" xfId="9488" xr:uid="{00000000-0005-0000-0000-000010250000}"/>
    <cellStyle name="Normal 2 4 18 2 11 3 2" xfId="37693" xr:uid="{00000000-0005-0000-0000-00003D930000}"/>
    <cellStyle name="Normal 2 4 18 2 11 4" xfId="37694" xr:uid="{00000000-0005-0000-0000-00003E930000}"/>
    <cellStyle name="Normal 2 4 18 2 12" xfId="9489" xr:uid="{00000000-0005-0000-0000-000011250000}"/>
    <cellStyle name="Normal 2 4 18 2 13" xfId="9490" xr:uid="{00000000-0005-0000-0000-000012250000}"/>
    <cellStyle name="Normal 2 4 18 2 2" xfId="9491" xr:uid="{00000000-0005-0000-0000-000013250000}"/>
    <cellStyle name="Normal 2 4 18 2 2 2" xfId="9492" xr:uid="{00000000-0005-0000-0000-000014250000}"/>
    <cellStyle name="Normal 2 4 18 2 2 2 2" xfId="9493" xr:uid="{00000000-0005-0000-0000-000015250000}"/>
    <cellStyle name="Normal 2 4 18 2 2 2 2 2" xfId="37695" xr:uid="{00000000-0005-0000-0000-00003F930000}"/>
    <cellStyle name="Normal 2 4 18 2 2 2 3" xfId="37696" xr:uid="{00000000-0005-0000-0000-000040930000}"/>
    <cellStyle name="Normal 2 4 18 2 2 3" xfId="9494" xr:uid="{00000000-0005-0000-0000-000016250000}"/>
    <cellStyle name="Normal 2 4 18 2 2 3 2" xfId="37697" xr:uid="{00000000-0005-0000-0000-000041930000}"/>
    <cellStyle name="Normal 2 4 18 2 2 4" xfId="37698" xr:uid="{00000000-0005-0000-0000-000042930000}"/>
    <cellStyle name="Normal 2 4 18 2 3" xfId="9495" xr:uid="{00000000-0005-0000-0000-000017250000}"/>
    <cellStyle name="Normal 2 4 18 2 3 2" xfId="9496" xr:uid="{00000000-0005-0000-0000-000018250000}"/>
    <cellStyle name="Normal 2 4 18 2 3 2 2" xfId="9497" xr:uid="{00000000-0005-0000-0000-000019250000}"/>
    <cellStyle name="Normal 2 4 18 2 3 2 2 2" xfId="37699" xr:uid="{00000000-0005-0000-0000-000043930000}"/>
    <cellStyle name="Normal 2 4 18 2 3 2 3" xfId="37700" xr:uid="{00000000-0005-0000-0000-000044930000}"/>
    <cellStyle name="Normal 2 4 18 2 3 3" xfId="9498" xr:uid="{00000000-0005-0000-0000-00001A250000}"/>
    <cellStyle name="Normal 2 4 18 2 3 3 2" xfId="37701" xr:uid="{00000000-0005-0000-0000-000045930000}"/>
    <cellStyle name="Normal 2 4 18 2 3 4" xfId="37702" xr:uid="{00000000-0005-0000-0000-000046930000}"/>
    <cellStyle name="Normal 2 4 18 2 4" xfId="9499" xr:uid="{00000000-0005-0000-0000-00001B250000}"/>
    <cellStyle name="Normal 2 4 18 2 4 2" xfId="9500" xr:uid="{00000000-0005-0000-0000-00001C250000}"/>
    <cellStyle name="Normal 2 4 18 2 4 2 2" xfId="9501" xr:uid="{00000000-0005-0000-0000-00001D250000}"/>
    <cellStyle name="Normal 2 4 18 2 4 2 2 2" xfId="37703" xr:uid="{00000000-0005-0000-0000-000047930000}"/>
    <cellStyle name="Normal 2 4 18 2 4 2 3" xfId="37704" xr:uid="{00000000-0005-0000-0000-000048930000}"/>
    <cellStyle name="Normal 2 4 18 2 4 3" xfId="9502" xr:uid="{00000000-0005-0000-0000-00001E250000}"/>
    <cellStyle name="Normal 2 4 18 2 4 3 2" xfId="37705" xr:uid="{00000000-0005-0000-0000-000049930000}"/>
    <cellStyle name="Normal 2 4 18 2 4 4" xfId="37706" xr:uid="{00000000-0005-0000-0000-00004A930000}"/>
    <cellStyle name="Normal 2 4 18 2 5" xfId="9503" xr:uid="{00000000-0005-0000-0000-00001F250000}"/>
    <cellStyle name="Normal 2 4 18 2 5 2" xfId="9504" xr:uid="{00000000-0005-0000-0000-000020250000}"/>
    <cellStyle name="Normal 2 4 18 2 5 2 2" xfId="9505" xr:uid="{00000000-0005-0000-0000-000021250000}"/>
    <cellStyle name="Normal 2 4 18 2 5 2 2 2" xfId="37707" xr:uid="{00000000-0005-0000-0000-00004B930000}"/>
    <cellStyle name="Normal 2 4 18 2 5 2 3" xfId="37708" xr:uid="{00000000-0005-0000-0000-00004C930000}"/>
    <cellStyle name="Normal 2 4 18 2 5 3" xfId="9506" xr:uid="{00000000-0005-0000-0000-000022250000}"/>
    <cellStyle name="Normal 2 4 18 2 5 3 2" xfId="37709" xr:uid="{00000000-0005-0000-0000-00004D930000}"/>
    <cellStyle name="Normal 2 4 18 2 5 4" xfId="37710" xr:uid="{00000000-0005-0000-0000-00004E930000}"/>
    <cellStyle name="Normal 2 4 18 2 6" xfId="9507" xr:uid="{00000000-0005-0000-0000-000023250000}"/>
    <cellStyle name="Normal 2 4 18 2 6 2" xfId="9508" xr:uid="{00000000-0005-0000-0000-000024250000}"/>
    <cellStyle name="Normal 2 4 18 2 6 2 2" xfId="9509" xr:uid="{00000000-0005-0000-0000-000025250000}"/>
    <cellStyle name="Normal 2 4 18 2 6 2 2 2" xfId="37711" xr:uid="{00000000-0005-0000-0000-00004F930000}"/>
    <cellStyle name="Normal 2 4 18 2 6 2 3" xfId="37712" xr:uid="{00000000-0005-0000-0000-000050930000}"/>
    <cellStyle name="Normal 2 4 18 2 6 3" xfId="9510" xr:uid="{00000000-0005-0000-0000-000026250000}"/>
    <cellStyle name="Normal 2 4 18 2 6 3 2" xfId="37713" xr:uid="{00000000-0005-0000-0000-000051930000}"/>
    <cellStyle name="Normal 2 4 18 2 6 4" xfId="37714" xr:uid="{00000000-0005-0000-0000-000052930000}"/>
    <cellStyle name="Normal 2 4 18 2 7" xfId="9511" xr:uid="{00000000-0005-0000-0000-000027250000}"/>
    <cellStyle name="Normal 2 4 18 2 7 2" xfId="9512" xr:uid="{00000000-0005-0000-0000-000028250000}"/>
    <cellStyle name="Normal 2 4 18 2 7 2 2" xfId="9513" xr:uid="{00000000-0005-0000-0000-000029250000}"/>
    <cellStyle name="Normal 2 4 18 2 7 2 2 2" xfId="37715" xr:uid="{00000000-0005-0000-0000-000053930000}"/>
    <cellStyle name="Normal 2 4 18 2 7 2 3" xfId="37716" xr:uid="{00000000-0005-0000-0000-000054930000}"/>
    <cellStyle name="Normal 2 4 18 2 7 3" xfId="9514" xr:uid="{00000000-0005-0000-0000-00002A250000}"/>
    <cellStyle name="Normal 2 4 18 2 7 3 2" xfId="37717" xr:uid="{00000000-0005-0000-0000-000055930000}"/>
    <cellStyle name="Normal 2 4 18 2 7 4" xfId="37718" xr:uid="{00000000-0005-0000-0000-000056930000}"/>
    <cellStyle name="Normal 2 4 18 2 8" xfId="9515" xr:uid="{00000000-0005-0000-0000-00002B250000}"/>
    <cellStyle name="Normal 2 4 18 2 8 2" xfId="9516" xr:uid="{00000000-0005-0000-0000-00002C250000}"/>
    <cellStyle name="Normal 2 4 18 2 8 2 2" xfId="9517" xr:uid="{00000000-0005-0000-0000-00002D250000}"/>
    <cellStyle name="Normal 2 4 18 2 8 2 2 2" xfId="37719" xr:uid="{00000000-0005-0000-0000-000057930000}"/>
    <cellStyle name="Normal 2 4 18 2 8 2 3" xfId="37720" xr:uid="{00000000-0005-0000-0000-000058930000}"/>
    <cellStyle name="Normal 2 4 18 2 8 3" xfId="9518" xr:uid="{00000000-0005-0000-0000-00002E250000}"/>
    <cellStyle name="Normal 2 4 18 2 8 3 2" xfId="37721" xr:uid="{00000000-0005-0000-0000-000059930000}"/>
    <cellStyle name="Normal 2 4 18 2 8 4" xfId="37722" xr:uid="{00000000-0005-0000-0000-00005A930000}"/>
    <cellStyle name="Normal 2 4 18 2 9" xfId="9519" xr:uid="{00000000-0005-0000-0000-00002F250000}"/>
    <cellStyle name="Normal 2 4 18 2 9 2" xfId="9520" xr:uid="{00000000-0005-0000-0000-000030250000}"/>
    <cellStyle name="Normal 2 4 18 2 9 2 2" xfId="9521" xr:uid="{00000000-0005-0000-0000-000031250000}"/>
    <cellStyle name="Normal 2 4 18 2 9 2 2 2" xfId="37723" xr:uid="{00000000-0005-0000-0000-00005B930000}"/>
    <cellStyle name="Normal 2 4 18 2 9 2 3" xfId="37724" xr:uid="{00000000-0005-0000-0000-00005C930000}"/>
    <cellStyle name="Normal 2 4 18 2 9 3" xfId="9522" xr:uid="{00000000-0005-0000-0000-000032250000}"/>
    <cellStyle name="Normal 2 4 18 2 9 3 2" xfId="37725" xr:uid="{00000000-0005-0000-0000-00005D930000}"/>
    <cellStyle name="Normal 2 4 18 2 9 4" xfId="37726" xr:uid="{00000000-0005-0000-0000-00005E930000}"/>
    <cellStyle name="Normal 2 4 18 20" xfId="9523" xr:uid="{00000000-0005-0000-0000-000033250000}"/>
    <cellStyle name="Normal 2 4 18 3" xfId="9524" xr:uid="{00000000-0005-0000-0000-000034250000}"/>
    <cellStyle name="Normal 2 4 18 3 10" xfId="9525" xr:uid="{00000000-0005-0000-0000-000035250000}"/>
    <cellStyle name="Normal 2 4 18 3 10 2" xfId="9526" xr:uid="{00000000-0005-0000-0000-000036250000}"/>
    <cellStyle name="Normal 2 4 18 3 10 2 2" xfId="9527" xr:uid="{00000000-0005-0000-0000-000037250000}"/>
    <cellStyle name="Normal 2 4 18 3 10 2 2 2" xfId="37727" xr:uid="{00000000-0005-0000-0000-00005F930000}"/>
    <cellStyle name="Normal 2 4 18 3 10 2 3" xfId="37728" xr:uid="{00000000-0005-0000-0000-000060930000}"/>
    <cellStyle name="Normal 2 4 18 3 10 3" xfId="9528" xr:uid="{00000000-0005-0000-0000-000038250000}"/>
    <cellStyle name="Normal 2 4 18 3 10 3 2" xfId="37729" xr:uid="{00000000-0005-0000-0000-000061930000}"/>
    <cellStyle name="Normal 2 4 18 3 10 4" xfId="37730" xr:uid="{00000000-0005-0000-0000-000062930000}"/>
    <cellStyle name="Normal 2 4 18 3 11" xfId="9529" xr:uid="{00000000-0005-0000-0000-000039250000}"/>
    <cellStyle name="Normal 2 4 18 3 11 2" xfId="9530" xr:uid="{00000000-0005-0000-0000-00003A250000}"/>
    <cellStyle name="Normal 2 4 18 3 11 2 2" xfId="9531" xr:uid="{00000000-0005-0000-0000-00003B250000}"/>
    <cellStyle name="Normal 2 4 18 3 11 2 2 2" xfId="37731" xr:uid="{00000000-0005-0000-0000-000063930000}"/>
    <cellStyle name="Normal 2 4 18 3 11 2 3" xfId="37732" xr:uid="{00000000-0005-0000-0000-000064930000}"/>
    <cellStyle name="Normal 2 4 18 3 11 3" xfId="9532" xr:uid="{00000000-0005-0000-0000-00003C250000}"/>
    <cellStyle name="Normal 2 4 18 3 11 3 2" xfId="37733" xr:uid="{00000000-0005-0000-0000-000065930000}"/>
    <cellStyle name="Normal 2 4 18 3 11 4" xfId="37734" xr:uid="{00000000-0005-0000-0000-000066930000}"/>
    <cellStyle name="Normal 2 4 18 3 12" xfId="9533" xr:uid="{00000000-0005-0000-0000-00003D250000}"/>
    <cellStyle name="Normal 2 4 18 3 12 2" xfId="9534" xr:uid="{00000000-0005-0000-0000-00003E250000}"/>
    <cellStyle name="Normal 2 4 18 3 12 2 2" xfId="37735" xr:uid="{00000000-0005-0000-0000-000067930000}"/>
    <cellStyle name="Normal 2 4 18 3 12 3" xfId="37736" xr:uid="{00000000-0005-0000-0000-000068930000}"/>
    <cellStyle name="Normal 2 4 18 3 13" xfId="9535" xr:uid="{00000000-0005-0000-0000-00003F250000}"/>
    <cellStyle name="Normal 2 4 18 3 13 2" xfId="37737" xr:uid="{00000000-0005-0000-0000-000069930000}"/>
    <cellStyle name="Normal 2 4 18 3 14" xfId="37738" xr:uid="{00000000-0005-0000-0000-00006A930000}"/>
    <cellStyle name="Normal 2 4 18 3 2" xfId="9536" xr:uid="{00000000-0005-0000-0000-000040250000}"/>
    <cellStyle name="Normal 2 4 18 3 2 2" xfId="9537" xr:uid="{00000000-0005-0000-0000-000041250000}"/>
    <cellStyle name="Normal 2 4 18 3 2 2 2" xfId="9538" xr:uid="{00000000-0005-0000-0000-000042250000}"/>
    <cellStyle name="Normal 2 4 18 3 2 2 2 2" xfId="37739" xr:uid="{00000000-0005-0000-0000-00006B930000}"/>
    <cellStyle name="Normal 2 4 18 3 2 2 3" xfId="37740" xr:uid="{00000000-0005-0000-0000-00006C930000}"/>
    <cellStyle name="Normal 2 4 18 3 2 3" xfId="9539" xr:uid="{00000000-0005-0000-0000-000043250000}"/>
    <cellStyle name="Normal 2 4 18 3 2 3 2" xfId="37741" xr:uid="{00000000-0005-0000-0000-00006D930000}"/>
    <cellStyle name="Normal 2 4 18 3 2 4" xfId="37742" xr:uid="{00000000-0005-0000-0000-00006E930000}"/>
    <cellStyle name="Normal 2 4 18 3 3" xfId="9540" xr:uid="{00000000-0005-0000-0000-000044250000}"/>
    <cellStyle name="Normal 2 4 18 3 3 2" xfId="9541" xr:uid="{00000000-0005-0000-0000-000045250000}"/>
    <cellStyle name="Normal 2 4 18 3 3 2 2" xfId="9542" xr:uid="{00000000-0005-0000-0000-000046250000}"/>
    <cellStyle name="Normal 2 4 18 3 3 2 2 2" xfId="37743" xr:uid="{00000000-0005-0000-0000-00006F930000}"/>
    <cellStyle name="Normal 2 4 18 3 3 2 3" xfId="37744" xr:uid="{00000000-0005-0000-0000-000070930000}"/>
    <cellStyle name="Normal 2 4 18 3 3 3" xfId="9543" xr:uid="{00000000-0005-0000-0000-000047250000}"/>
    <cellStyle name="Normal 2 4 18 3 3 3 2" xfId="37745" xr:uid="{00000000-0005-0000-0000-000071930000}"/>
    <cellStyle name="Normal 2 4 18 3 3 4" xfId="37746" xr:uid="{00000000-0005-0000-0000-000072930000}"/>
    <cellStyle name="Normal 2 4 18 3 4" xfId="9544" xr:uid="{00000000-0005-0000-0000-000048250000}"/>
    <cellStyle name="Normal 2 4 18 3 4 2" xfId="9545" xr:uid="{00000000-0005-0000-0000-000049250000}"/>
    <cellStyle name="Normal 2 4 18 3 4 2 2" xfId="9546" xr:uid="{00000000-0005-0000-0000-00004A250000}"/>
    <cellStyle name="Normal 2 4 18 3 4 2 2 2" xfId="37747" xr:uid="{00000000-0005-0000-0000-000073930000}"/>
    <cellStyle name="Normal 2 4 18 3 4 2 3" xfId="37748" xr:uid="{00000000-0005-0000-0000-000074930000}"/>
    <cellStyle name="Normal 2 4 18 3 4 3" xfId="9547" xr:uid="{00000000-0005-0000-0000-00004B250000}"/>
    <cellStyle name="Normal 2 4 18 3 4 3 2" xfId="37749" xr:uid="{00000000-0005-0000-0000-000075930000}"/>
    <cellStyle name="Normal 2 4 18 3 4 4" xfId="37750" xr:uid="{00000000-0005-0000-0000-000076930000}"/>
    <cellStyle name="Normal 2 4 18 3 5" xfId="9548" xr:uid="{00000000-0005-0000-0000-00004C250000}"/>
    <cellStyle name="Normal 2 4 18 3 5 2" xfId="9549" xr:uid="{00000000-0005-0000-0000-00004D250000}"/>
    <cellStyle name="Normal 2 4 18 3 5 2 2" xfId="9550" xr:uid="{00000000-0005-0000-0000-00004E250000}"/>
    <cellStyle name="Normal 2 4 18 3 5 2 2 2" xfId="37751" xr:uid="{00000000-0005-0000-0000-000077930000}"/>
    <cellStyle name="Normal 2 4 18 3 5 2 3" xfId="37752" xr:uid="{00000000-0005-0000-0000-000078930000}"/>
    <cellStyle name="Normal 2 4 18 3 5 3" xfId="9551" xr:uid="{00000000-0005-0000-0000-00004F250000}"/>
    <cellStyle name="Normal 2 4 18 3 5 3 2" xfId="37753" xr:uid="{00000000-0005-0000-0000-000079930000}"/>
    <cellStyle name="Normal 2 4 18 3 5 4" xfId="37754" xr:uid="{00000000-0005-0000-0000-00007A930000}"/>
    <cellStyle name="Normal 2 4 18 3 6" xfId="9552" xr:uid="{00000000-0005-0000-0000-000050250000}"/>
    <cellStyle name="Normal 2 4 18 3 6 2" xfId="9553" xr:uid="{00000000-0005-0000-0000-000051250000}"/>
    <cellStyle name="Normal 2 4 18 3 6 2 2" xfId="9554" xr:uid="{00000000-0005-0000-0000-000052250000}"/>
    <cellStyle name="Normal 2 4 18 3 6 2 2 2" xfId="37755" xr:uid="{00000000-0005-0000-0000-00007B930000}"/>
    <cellStyle name="Normal 2 4 18 3 6 2 3" xfId="37756" xr:uid="{00000000-0005-0000-0000-00007C930000}"/>
    <cellStyle name="Normal 2 4 18 3 6 3" xfId="9555" xr:uid="{00000000-0005-0000-0000-000053250000}"/>
    <cellStyle name="Normal 2 4 18 3 6 3 2" xfId="37757" xr:uid="{00000000-0005-0000-0000-00007D930000}"/>
    <cellStyle name="Normal 2 4 18 3 6 4" xfId="37758" xr:uid="{00000000-0005-0000-0000-00007E930000}"/>
    <cellStyle name="Normal 2 4 18 3 7" xfId="9556" xr:uid="{00000000-0005-0000-0000-000054250000}"/>
    <cellStyle name="Normal 2 4 18 3 7 2" xfId="9557" xr:uid="{00000000-0005-0000-0000-000055250000}"/>
    <cellStyle name="Normal 2 4 18 3 7 2 2" xfId="9558" xr:uid="{00000000-0005-0000-0000-000056250000}"/>
    <cellStyle name="Normal 2 4 18 3 7 2 2 2" xfId="37759" xr:uid="{00000000-0005-0000-0000-00007F930000}"/>
    <cellStyle name="Normal 2 4 18 3 7 2 3" xfId="37760" xr:uid="{00000000-0005-0000-0000-000080930000}"/>
    <cellStyle name="Normal 2 4 18 3 7 3" xfId="9559" xr:uid="{00000000-0005-0000-0000-000057250000}"/>
    <cellStyle name="Normal 2 4 18 3 7 3 2" xfId="37761" xr:uid="{00000000-0005-0000-0000-000081930000}"/>
    <cellStyle name="Normal 2 4 18 3 7 4" xfId="37762" xr:uid="{00000000-0005-0000-0000-000082930000}"/>
    <cellStyle name="Normal 2 4 18 3 8" xfId="9560" xr:uid="{00000000-0005-0000-0000-000058250000}"/>
    <cellStyle name="Normal 2 4 18 3 8 2" xfId="9561" xr:uid="{00000000-0005-0000-0000-000059250000}"/>
    <cellStyle name="Normal 2 4 18 3 8 2 2" xfId="9562" xr:uid="{00000000-0005-0000-0000-00005A250000}"/>
    <cellStyle name="Normal 2 4 18 3 8 2 2 2" xfId="37763" xr:uid="{00000000-0005-0000-0000-000083930000}"/>
    <cellStyle name="Normal 2 4 18 3 8 2 3" xfId="37764" xr:uid="{00000000-0005-0000-0000-000084930000}"/>
    <cellStyle name="Normal 2 4 18 3 8 3" xfId="9563" xr:uid="{00000000-0005-0000-0000-00005B250000}"/>
    <cellStyle name="Normal 2 4 18 3 8 3 2" xfId="37765" xr:uid="{00000000-0005-0000-0000-000085930000}"/>
    <cellStyle name="Normal 2 4 18 3 8 4" xfId="37766" xr:uid="{00000000-0005-0000-0000-000086930000}"/>
    <cellStyle name="Normal 2 4 18 3 9" xfId="9564" xr:uid="{00000000-0005-0000-0000-00005C250000}"/>
    <cellStyle name="Normal 2 4 18 3 9 2" xfId="9565" xr:uid="{00000000-0005-0000-0000-00005D250000}"/>
    <cellStyle name="Normal 2 4 18 3 9 2 2" xfId="9566" xr:uid="{00000000-0005-0000-0000-00005E250000}"/>
    <cellStyle name="Normal 2 4 18 3 9 2 2 2" xfId="37767" xr:uid="{00000000-0005-0000-0000-000087930000}"/>
    <cellStyle name="Normal 2 4 18 3 9 2 3" xfId="37768" xr:uid="{00000000-0005-0000-0000-000088930000}"/>
    <cellStyle name="Normal 2 4 18 3 9 3" xfId="9567" xr:uid="{00000000-0005-0000-0000-00005F250000}"/>
    <cellStyle name="Normal 2 4 18 3 9 3 2" xfId="37769" xr:uid="{00000000-0005-0000-0000-000089930000}"/>
    <cellStyle name="Normal 2 4 18 3 9 4" xfId="37770" xr:uid="{00000000-0005-0000-0000-00008A930000}"/>
    <cellStyle name="Normal 2 4 18 4" xfId="9568" xr:uid="{00000000-0005-0000-0000-000060250000}"/>
    <cellStyle name="Normal 2 4 18 4 10" xfId="9569" xr:uid="{00000000-0005-0000-0000-000061250000}"/>
    <cellStyle name="Normal 2 4 18 4 10 2" xfId="9570" xr:uid="{00000000-0005-0000-0000-000062250000}"/>
    <cellStyle name="Normal 2 4 18 4 10 2 2" xfId="9571" xr:uid="{00000000-0005-0000-0000-000063250000}"/>
    <cellStyle name="Normal 2 4 18 4 10 2 2 2" xfId="37771" xr:uid="{00000000-0005-0000-0000-00008B930000}"/>
    <cellStyle name="Normal 2 4 18 4 10 2 3" xfId="37772" xr:uid="{00000000-0005-0000-0000-00008C930000}"/>
    <cellStyle name="Normal 2 4 18 4 10 3" xfId="9572" xr:uid="{00000000-0005-0000-0000-000064250000}"/>
    <cellStyle name="Normal 2 4 18 4 10 3 2" xfId="37773" xr:uid="{00000000-0005-0000-0000-00008D930000}"/>
    <cellStyle name="Normal 2 4 18 4 10 4" xfId="37774" xr:uid="{00000000-0005-0000-0000-00008E930000}"/>
    <cellStyle name="Normal 2 4 18 4 11" xfId="9573" xr:uid="{00000000-0005-0000-0000-000065250000}"/>
    <cellStyle name="Normal 2 4 18 4 11 2" xfId="9574" xr:uid="{00000000-0005-0000-0000-000066250000}"/>
    <cellStyle name="Normal 2 4 18 4 11 2 2" xfId="9575" xr:uid="{00000000-0005-0000-0000-000067250000}"/>
    <cellStyle name="Normal 2 4 18 4 11 2 2 2" xfId="37775" xr:uid="{00000000-0005-0000-0000-00008F930000}"/>
    <cellStyle name="Normal 2 4 18 4 11 2 3" xfId="37776" xr:uid="{00000000-0005-0000-0000-000090930000}"/>
    <cellStyle name="Normal 2 4 18 4 11 3" xfId="9576" xr:uid="{00000000-0005-0000-0000-000068250000}"/>
    <cellStyle name="Normal 2 4 18 4 11 3 2" xfId="37777" xr:uid="{00000000-0005-0000-0000-000091930000}"/>
    <cellStyle name="Normal 2 4 18 4 11 4" xfId="37778" xr:uid="{00000000-0005-0000-0000-000092930000}"/>
    <cellStyle name="Normal 2 4 18 4 12" xfId="9577" xr:uid="{00000000-0005-0000-0000-000069250000}"/>
    <cellStyle name="Normal 2 4 18 4 12 2" xfId="9578" xr:uid="{00000000-0005-0000-0000-00006A250000}"/>
    <cellStyle name="Normal 2 4 18 4 12 2 2" xfId="37779" xr:uid="{00000000-0005-0000-0000-000093930000}"/>
    <cellStyle name="Normal 2 4 18 4 12 3" xfId="37780" xr:uid="{00000000-0005-0000-0000-000094930000}"/>
    <cellStyle name="Normal 2 4 18 4 13" xfId="9579" xr:uid="{00000000-0005-0000-0000-00006B250000}"/>
    <cellStyle name="Normal 2 4 18 4 13 2" xfId="37781" xr:uid="{00000000-0005-0000-0000-000095930000}"/>
    <cellStyle name="Normal 2 4 18 4 14" xfId="37782" xr:uid="{00000000-0005-0000-0000-000096930000}"/>
    <cellStyle name="Normal 2 4 18 4 2" xfId="9580" xr:uid="{00000000-0005-0000-0000-00006C250000}"/>
    <cellStyle name="Normal 2 4 18 4 2 2" xfId="9581" xr:uid="{00000000-0005-0000-0000-00006D250000}"/>
    <cellStyle name="Normal 2 4 18 4 2 2 2" xfId="9582" xr:uid="{00000000-0005-0000-0000-00006E250000}"/>
    <cellStyle name="Normal 2 4 18 4 2 2 2 2" xfId="37783" xr:uid="{00000000-0005-0000-0000-000097930000}"/>
    <cellStyle name="Normal 2 4 18 4 2 2 3" xfId="37784" xr:uid="{00000000-0005-0000-0000-000098930000}"/>
    <cellStyle name="Normal 2 4 18 4 2 3" xfId="9583" xr:uid="{00000000-0005-0000-0000-00006F250000}"/>
    <cellStyle name="Normal 2 4 18 4 2 3 2" xfId="37785" xr:uid="{00000000-0005-0000-0000-000099930000}"/>
    <cellStyle name="Normal 2 4 18 4 2 4" xfId="37786" xr:uid="{00000000-0005-0000-0000-00009A930000}"/>
    <cellStyle name="Normal 2 4 18 4 3" xfId="9584" xr:uid="{00000000-0005-0000-0000-000070250000}"/>
    <cellStyle name="Normal 2 4 18 4 3 2" xfId="9585" xr:uid="{00000000-0005-0000-0000-000071250000}"/>
    <cellStyle name="Normal 2 4 18 4 3 2 2" xfId="9586" xr:uid="{00000000-0005-0000-0000-000072250000}"/>
    <cellStyle name="Normal 2 4 18 4 3 2 2 2" xfId="37787" xr:uid="{00000000-0005-0000-0000-00009B930000}"/>
    <cellStyle name="Normal 2 4 18 4 3 2 3" xfId="37788" xr:uid="{00000000-0005-0000-0000-00009C930000}"/>
    <cellStyle name="Normal 2 4 18 4 3 3" xfId="9587" xr:uid="{00000000-0005-0000-0000-000073250000}"/>
    <cellStyle name="Normal 2 4 18 4 3 3 2" xfId="37789" xr:uid="{00000000-0005-0000-0000-00009D930000}"/>
    <cellStyle name="Normal 2 4 18 4 3 4" xfId="37790" xr:uid="{00000000-0005-0000-0000-00009E930000}"/>
    <cellStyle name="Normal 2 4 18 4 4" xfId="9588" xr:uid="{00000000-0005-0000-0000-000074250000}"/>
    <cellStyle name="Normal 2 4 18 4 4 2" xfId="9589" xr:uid="{00000000-0005-0000-0000-000075250000}"/>
    <cellStyle name="Normal 2 4 18 4 4 2 2" xfId="9590" xr:uid="{00000000-0005-0000-0000-000076250000}"/>
    <cellStyle name="Normal 2 4 18 4 4 2 2 2" xfId="37791" xr:uid="{00000000-0005-0000-0000-00009F930000}"/>
    <cellStyle name="Normal 2 4 18 4 4 2 3" xfId="37792" xr:uid="{00000000-0005-0000-0000-0000A0930000}"/>
    <cellStyle name="Normal 2 4 18 4 4 3" xfId="9591" xr:uid="{00000000-0005-0000-0000-000077250000}"/>
    <cellStyle name="Normal 2 4 18 4 4 3 2" xfId="37793" xr:uid="{00000000-0005-0000-0000-0000A1930000}"/>
    <cellStyle name="Normal 2 4 18 4 4 4" xfId="37794" xr:uid="{00000000-0005-0000-0000-0000A2930000}"/>
    <cellStyle name="Normal 2 4 18 4 5" xfId="9592" xr:uid="{00000000-0005-0000-0000-000078250000}"/>
    <cellStyle name="Normal 2 4 18 4 5 2" xfId="9593" xr:uid="{00000000-0005-0000-0000-000079250000}"/>
    <cellStyle name="Normal 2 4 18 4 5 2 2" xfId="9594" xr:uid="{00000000-0005-0000-0000-00007A250000}"/>
    <cellStyle name="Normal 2 4 18 4 5 2 2 2" xfId="37795" xr:uid="{00000000-0005-0000-0000-0000A3930000}"/>
    <cellStyle name="Normal 2 4 18 4 5 2 3" xfId="37796" xr:uid="{00000000-0005-0000-0000-0000A4930000}"/>
    <cellStyle name="Normal 2 4 18 4 5 3" xfId="9595" xr:uid="{00000000-0005-0000-0000-00007B250000}"/>
    <cellStyle name="Normal 2 4 18 4 5 3 2" xfId="37797" xr:uid="{00000000-0005-0000-0000-0000A5930000}"/>
    <cellStyle name="Normal 2 4 18 4 5 4" xfId="37798" xr:uid="{00000000-0005-0000-0000-0000A6930000}"/>
    <cellStyle name="Normal 2 4 18 4 6" xfId="9596" xr:uid="{00000000-0005-0000-0000-00007C250000}"/>
    <cellStyle name="Normal 2 4 18 4 6 2" xfId="9597" xr:uid="{00000000-0005-0000-0000-00007D250000}"/>
    <cellStyle name="Normal 2 4 18 4 6 2 2" xfId="9598" xr:uid="{00000000-0005-0000-0000-00007E250000}"/>
    <cellStyle name="Normal 2 4 18 4 6 2 2 2" xfId="37799" xr:uid="{00000000-0005-0000-0000-0000A7930000}"/>
    <cellStyle name="Normal 2 4 18 4 6 2 3" xfId="37800" xr:uid="{00000000-0005-0000-0000-0000A8930000}"/>
    <cellStyle name="Normal 2 4 18 4 6 3" xfId="9599" xr:uid="{00000000-0005-0000-0000-00007F250000}"/>
    <cellStyle name="Normal 2 4 18 4 6 3 2" xfId="37801" xr:uid="{00000000-0005-0000-0000-0000A9930000}"/>
    <cellStyle name="Normal 2 4 18 4 6 4" xfId="37802" xr:uid="{00000000-0005-0000-0000-0000AA930000}"/>
    <cellStyle name="Normal 2 4 18 4 7" xfId="9600" xr:uid="{00000000-0005-0000-0000-000080250000}"/>
    <cellStyle name="Normal 2 4 18 4 7 2" xfId="9601" xr:uid="{00000000-0005-0000-0000-000081250000}"/>
    <cellStyle name="Normal 2 4 18 4 7 2 2" xfId="9602" xr:uid="{00000000-0005-0000-0000-000082250000}"/>
    <cellStyle name="Normal 2 4 18 4 7 2 2 2" xfId="37803" xr:uid="{00000000-0005-0000-0000-0000AB930000}"/>
    <cellStyle name="Normal 2 4 18 4 7 2 3" xfId="37804" xr:uid="{00000000-0005-0000-0000-0000AC930000}"/>
    <cellStyle name="Normal 2 4 18 4 7 3" xfId="9603" xr:uid="{00000000-0005-0000-0000-000083250000}"/>
    <cellStyle name="Normal 2 4 18 4 7 3 2" xfId="37805" xr:uid="{00000000-0005-0000-0000-0000AD930000}"/>
    <cellStyle name="Normal 2 4 18 4 7 4" xfId="37806" xr:uid="{00000000-0005-0000-0000-0000AE930000}"/>
    <cellStyle name="Normal 2 4 18 4 8" xfId="9604" xr:uid="{00000000-0005-0000-0000-000084250000}"/>
    <cellStyle name="Normal 2 4 18 4 8 2" xfId="9605" xr:uid="{00000000-0005-0000-0000-000085250000}"/>
    <cellStyle name="Normal 2 4 18 4 8 2 2" xfId="9606" xr:uid="{00000000-0005-0000-0000-000086250000}"/>
    <cellStyle name="Normal 2 4 18 4 8 2 2 2" xfId="37807" xr:uid="{00000000-0005-0000-0000-0000AF930000}"/>
    <cellStyle name="Normal 2 4 18 4 8 2 3" xfId="37808" xr:uid="{00000000-0005-0000-0000-0000B0930000}"/>
    <cellStyle name="Normal 2 4 18 4 8 3" xfId="9607" xr:uid="{00000000-0005-0000-0000-000087250000}"/>
    <cellStyle name="Normal 2 4 18 4 8 3 2" xfId="37809" xr:uid="{00000000-0005-0000-0000-0000B1930000}"/>
    <cellStyle name="Normal 2 4 18 4 8 4" xfId="37810" xr:uid="{00000000-0005-0000-0000-0000B2930000}"/>
    <cellStyle name="Normal 2 4 18 4 9" xfId="9608" xr:uid="{00000000-0005-0000-0000-000088250000}"/>
    <cellStyle name="Normal 2 4 18 4 9 2" xfId="9609" xr:uid="{00000000-0005-0000-0000-000089250000}"/>
    <cellStyle name="Normal 2 4 18 4 9 2 2" xfId="9610" xr:uid="{00000000-0005-0000-0000-00008A250000}"/>
    <cellStyle name="Normal 2 4 18 4 9 2 2 2" xfId="37811" xr:uid="{00000000-0005-0000-0000-0000B3930000}"/>
    <cellStyle name="Normal 2 4 18 4 9 2 3" xfId="37812" xr:uid="{00000000-0005-0000-0000-0000B4930000}"/>
    <cellStyle name="Normal 2 4 18 4 9 3" xfId="9611" xr:uid="{00000000-0005-0000-0000-00008B250000}"/>
    <cellStyle name="Normal 2 4 18 4 9 3 2" xfId="37813" xr:uid="{00000000-0005-0000-0000-0000B5930000}"/>
    <cellStyle name="Normal 2 4 18 4 9 4" xfId="37814" xr:uid="{00000000-0005-0000-0000-0000B6930000}"/>
    <cellStyle name="Normal 2 4 18 5" xfId="9612" xr:uid="{00000000-0005-0000-0000-00008C250000}"/>
    <cellStyle name="Normal 2 4 18 5 10" xfId="9613" xr:uid="{00000000-0005-0000-0000-00008D250000}"/>
    <cellStyle name="Normal 2 4 18 5 10 2" xfId="9614" xr:uid="{00000000-0005-0000-0000-00008E250000}"/>
    <cellStyle name="Normal 2 4 18 5 10 2 2" xfId="9615" xr:uid="{00000000-0005-0000-0000-00008F250000}"/>
    <cellStyle name="Normal 2 4 18 5 10 2 2 2" xfId="37815" xr:uid="{00000000-0005-0000-0000-0000B7930000}"/>
    <cellStyle name="Normal 2 4 18 5 10 2 3" xfId="37816" xr:uid="{00000000-0005-0000-0000-0000B8930000}"/>
    <cellStyle name="Normal 2 4 18 5 10 3" xfId="9616" xr:uid="{00000000-0005-0000-0000-000090250000}"/>
    <cellStyle name="Normal 2 4 18 5 10 3 2" xfId="37817" xr:uid="{00000000-0005-0000-0000-0000B9930000}"/>
    <cellStyle name="Normal 2 4 18 5 10 4" xfId="37818" xr:uid="{00000000-0005-0000-0000-0000BA930000}"/>
    <cellStyle name="Normal 2 4 18 5 11" xfId="9617" xr:uid="{00000000-0005-0000-0000-000091250000}"/>
    <cellStyle name="Normal 2 4 18 5 11 2" xfId="9618" xr:uid="{00000000-0005-0000-0000-000092250000}"/>
    <cellStyle name="Normal 2 4 18 5 11 2 2" xfId="9619" xr:uid="{00000000-0005-0000-0000-000093250000}"/>
    <cellStyle name="Normal 2 4 18 5 11 2 2 2" xfId="37819" xr:uid="{00000000-0005-0000-0000-0000BB930000}"/>
    <cellStyle name="Normal 2 4 18 5 11 2 3" xfId="37820" xr:uid="{00000000-0005-0000-0000-0000BC930000}"/>
    <cellStyle name="Normal 2 4 18 5 11 3" xfId="9620" xr:uid="{00000000-0005-0000-0000-000094250000}"/>
    <cellStyle name="Normal 2 4 18 5 11 3 2" xfId="37821" xr:uid="{00000000-0005-0000-0000-0000BD930000}"/>
    <cellStyle name="Normal 2 4 18 5 11 4" xfId="37822" xr:uid="{00000000-0005-0000-0000-0000BE930000}"/>
    <cellStyle name="Normal 2 4 18 5 12" xfId="9621" xr:uid="{00000000-0005-0000-0000-000095250000}"/>
    <cellStyle name="Normal 2 4 18 5 12 2" xfId="9622" xr:uid="{00000000-0005-0000-0000-000096250000}"/>
    <cellStyle name="Normal 2 4 18 5 12 2 2" xfId="37823" xr:uid="{00000000-0005-0000-0000-0000BF930000}"/>
    <cellStyle name="Normal 2 4 18 5 12 3" xfId="37824" xr:uid="{00000000-0005-0000-0000-0000C0930000}"/>
    <cellStyle name="Normal 2 4 18 5 13" xfId="9623" xr:uid="{00000000-0005-0000-0000-000097250000}"/>
    <cellStyle name="Normal 2 4 18 5 13 2" xfId="37825" xr:uid="{00000000-0005-0000-0000-0000C1930000}"/>
    <cellStyle name="Normal 2 4 18 5 14" xfId="37826" xr:uid="{00000000-0005-0000-0000-0000C2930000}"/>
    <cellStyle name="Normal 2 4 18 5 2" xfId="9624" xr:uid="{00000000-0005-0000-0000-000098250000}"/>
    <cellStyle name="Normal 2 4 18 5 2 2" xfId="9625" xr:uid="{00000000-0005-0000-0000-000099250000}"/>
    <cellStyle name="Normal 2 4 18 5 2 2 2" xfId="9626" xr:uid="{00000000-0005-0000-0000-00009A250000}"/>
    <cellStyle name="Normal 2 4 18 5 2 2 2 2" xfId="37827" xr:uid="{00000000-0005-0000-0000-0000C3930000}"/>
    <cellStyle name="Normal 2 4 18 5 2 2 3" xfId="37828" xr:uid="{00000000-0005-0000-0000-0000C4930000}"/>
    <cellStyle name="Normal 2 4 18 5 2 3" xfId="9627" xr:uid="{00000000-0005-0000-0000-00009B250000}"/>
    <cellStyle name="Normal 2 4 18 5 2 3 2" xfId="37829" xr:uid="{00000000-0005-0000-0000-0000C5930000}"/>
    <cellStyle name="Normal 2 4 18 5 2 4" xfId="37830" xr:uid="{00000000-0005-0000-0000-0000C6930000}"/>
    <cellStyle name="Normal 2 4 18 5 3" xfId="9628" xr:uid="{00000000-0005-0000-0000-00009C250000}"/>
    <cellStyle name="Normal 2 4 18 5 3 2" xfId="9629" xr:uid="{00000000-0005-0000-0000-00009D250000}"/>
    <cellStyle name="Normal 2 4 18 5 3 2 2" xfId="9630" xr:uid="{00000000-0005-0000-0000-00009E250000}"/>
    <cellStyle name="Normal 2 4 18 5 3 2 2 2" xfId="37831" xr:uid="{00000000-0005-0000-0000-0000C7930000}"/>
    <cellStyle name="Normal 2 4 18 5 3 2 3" xfId="37832" xr:uid="{00000000-0005-0000-0000-0000C8930000}"/>
    <cellStyle name="Normal 2 4 18 5 3 3" xfId="9631" xr:uid="{00000000-0005-0000-0000-00009F250000}"/>
    <cellStyle name="Normal 2 4 18 5 3 3 2" xfId="37833" xr:uid="{00000000-0005-0000-0000-0000C9930000}"/>
    <cellStyle name="Normal 2 4 18 5 3 4" xfId="37834" xr:uid="{00000000-0005-0000-0000-0000CA930000}"/>
    <cellStyle name="Normal 2 4 18 5 4" xfId="9632" xr:uid="{00000000-0005-0000-0000-0000A0250000}"/>
    <cellStyle name="Normal 2 4 18 5 4 2" xfId="9633" xr:uid="{00000000-0005-0000-0000-0000A1250000}"/>
    <cellStyle name="Normal 2 4 18 5 4 2 2" xfId="9634" xr:uid="{00000000-0005-0000-0000-0000A2250000}"/>
    <cellStyle name="Normal 2 4 18 5 4 2 2 2" xfId="37835" xr:uid="{00000000-0005-0000-0000-0000CB930000}"/>
    <cellStyle name="Normal 2 4 18 5 4 2 3" xfId="37836" xr:uid="{00000000-0005-0000-0000-0000CC930000}"/>
    <cellStyle name="Normal 2 4 18 5 4 3" xfId="9635" xr:uid="{00000000-0005-0000-0000-0000A3250000}"/>
    <cellStyle name="Normal 2 4 18 5 4 3 2" xfId="37837" xr:uid="{00000000-0005-0000-0000-0000CD930000}"/>
    <cellStyle name="Normal 2 4 18 5 4 4" xfId="37838" xr:uid="{00000000-0005-0000-0000-0000CE930000}"/>
    <cellStyle name="Normal 2 4 18 5 5" xfId="9636" xr:uid="{00000000-0005-0000-0000-0000A4250000}"/>
    <cellStyle name="Normal 2 4 18 5 5 2" xfId="9637" xr:uid="{00000000-0005-0000-0000-0000A5250000}"/>
    <cellStyle name="Normal 2 4 18 5 5 2 2" xfId="9638" xr:uid="{00000000-0005-0000-0000-0000A6250000}"/>
    <cellStyle name="Normal 2 4 18 5 5 2 2 2" xfId="37839" xr:uid="{00000000-0005-0000-0000-0000CF930000}"/>
    <cellStyle name="Normal 2 4 18 5 5 2 3" xfId="37840" xr:uid="{00000000-0005-0000-0000-0000D0930000}"/>
    <cellStyle name="Normal 2 4 18 5 5 3" xfId="9639" xr:uid="{00000000-0005-0000-0000-0000A7250000}"/>
    <cellStyle name="Normal 2 4 18 5 5 3 2" xfId="37841" xr:uid="{00000000-0005-0000-0000-0000D1930000}"/>
    <cellStyle name="Normal 2 4 18 5 5 4" xfId="37842" xr:uid="{00000000-0005-0000-0000-0000D2930000}"/>
    <cellStyle name="Normal 2 4 18 5 6" xfId="9640" xr:uid="{00000000-0005-0000-0000-0000A8250000}"/>
    <cellStyle name="Normal 2 4 18 5 6 2" xfId="9641" xr:uid="{00000000-0005-0000-0000-0000A9250000}"/>
    <cellStyle name="Normal 2 4 18 5 6 2 2" xfId="9642" xr:uid="{00000000-0005-0000-0000-0000AA250000}"/>
    <cellStyle name="Normal 2 4 18 5 6 2 2 2" xfId="37843" xr:uid="{00000000-0005-0000-0000-0000D3930000}"/>
    <cellStyle name="Normal 2 4 18 5 6 2 3" xfId="37844" xr:uid="{00000000-0005-0000-0000-0000D4930000}"/>
    <cellStyle name="Normal 2 4 18 5 6 3" xfId="9643" xr:uid="{00000000-0005-0000-0000-0000AB250000}"/>
    <cellStyle name="Normal 2 4 18 5 6 3 2" xfId="37845" xr:uid="{00000000-0005-0000-0000-0000D5930000}"/>
    <cellStyle name="Normal 2 4 18 5 6 4" xfId="37846" xr:uid="{00000000-0005-0000-0000-0000D6930000}"/>
    <cellStyle name="Normal 2 4 18 5 7" xfId="9644" xr:uid="{00000000-0005-0000-0000-0000AC250000}"/>
    <cellStyle name="Normal 2 4 18 5 7 2" xfId="9645" xr:uid="{00000000-0005-0000-0000-0000AD250000}"/>
    <cellStyle name="Normal 2 4 18 5 7 2 2" xfId="9646" xr:uid="{00000000-0005-0000-0000-0000AE250000}"/>
    <cellStyle name="Normal 2 4 18 5 7 2 2 2" xfId="37847" xr:uid="{00000000-0005-0000-0000-0000D7930000}"/>
    <cellStyle name="Normal 2 4 18 5 7 2 3" xfId="37848" xr:uid="{00000000-0005-0000-0000-0000D8930000}"/>
    <cellStyle name="Normal 2 4 18 5 7 3" xfId="9647" xr:uid="{00000000-0005-0000-0000-0000AF250000}"/>
    <cellStyle name="Normal 2 4 18 5 7 3 2" xfId="37849" xr:uid="{00000000-0005-0000-0000-0000D9930000}"/>
    <cellStyle name="Normal 2 4 18 5 7 4" xfId="37850" xr:uid="{00000000-0005-0000-0000-0000DA930000}"/>
    <cellStyle name="Normal 2 4 18 5 8" xfId="9648" xr:uid="{00000000-0005-0000-0000-0000B0250000}"/>
    <cellStyle name="Normal 2 4 18 5 8 2" xfId="9649" xr:uid="{00000000-0005-0000-0000-0000B1250000}"/>
    <cellStyle name="Normal 2 4 18 5 8 2 2" xfId="9650" xr:uid="{00000000-0005-0000-0000-0000B2250000}"/>
    <cellStyle name="Normal 2 4 18 5 8 2 2 2" xfId="37851" xr:uid="{00000000-0005-0000-0000-0000DB930000}"/>
    <cellStyle name="Normal 2 4 18 5 8 2 3" xfId="37852" xr:uid="{00000000-0005-0000-0000-0000DC930000}"/>
    <cellStyle name="Normal 2 4 18 5 8 3" xfId="9651" xr:uid="{00000000-0005-0000-0000-0000B3250000}"/>
    <cellStyle name="Normal 2 4 18 5 8 3 2" xfId="37853" xr:uid="{00000000-0005-0000-0000-0000DD930000}"/>
    <cellStyle name="Normal 2 4 18 5 8 4" xfId="37854" xr:uid="{00000000-0005-0000-0000-0000DE930000}"/>
    <cellStyle name="Normal 2 4 18 5 9" xfId="9652" xr:uid="{00000000-0005-0000-0000-0000B4250000}"/>
    <cellStyle name="Normal 2 4 18 5 9 2" xfId="9653" xr:uid="{00000000-0005-0000-0000-0000B5250000}"/>
    <cellStyle name="Normal 2 4 18 5 9 2 2" xfId="9654" xr:uid="{00000000-0005-0000-0000-0000B6250000}"/>
    <cellStyle name="Normal 2 4 18 5 9 2 2 2" xfId="37855" xr:uid="{00000000-0005-0000-0000-0000DF930000}"/>
    <cellStyle name="Normal 2 4 18 5 9 2 3" xfId="37856" xr:uid="{00000000-0005-0000-0000-0000E0930000}"/>
    <cellStyle name="Normal 2 4 18 5 9 3" xfId="9655" xr:uid="{00000000-0005-0000-0000-0000B7250000}"/>
    <cellStyle name="Normal 2 4 18 5 9 3 2" xfId="37857" xr:uid="{00000000-0005-0000-0000-0000E1930000}"/>
    <cellStyle name="Normal 2 4 18 5 9 4" xfId="37858" xr:uid="{00000000-0005-0000-0000-0000E2930000}"/>
    <cellStyle name="Normal 2 4 18 6" xfId="9656" xr:uid="{00000000-0005-0000-0000-0000B8250000}"/>
    <cellStyle name="Normal 2 4 18 6 10" xfId="9657" xr:uid="{00000000-0005-0000-0000-0000B9250000}"/>
    <cellStyle name="Normal 2 4 18 6 10 2" xfId="9658" xr:uid="{00000000-0005-0000-0000-0000BA250000}"/>
    <cellStyle name="Normal 2 4 18 6 10 2 2" xfId="9659" xr:uid="{00000000-0005-0000-0000-0000BB250000}"/>
    <cellStyle name="Normal 2 4 18 6 10 2 2 2" xfId="37859" xr:uid="{00000000-0005-0000-0000-0000E3930000}"/>
    <cellStyle name="Normal 2 4 18 6 10 2 3" xfId="37860" xr:uid="{00000000-0005-0000-0000-0000E4930000}"/>
    <cellStyle name="Normal 2 4 18 6 10 3" xfId="9660" xr:uid="{00000000-0005-0000-0000-0000BC250000}"/>
    <cellStyle name="Normal 2 4 18 6 10 3 2" xfId="37861" xr:uid="{00000000-0005-0000-0000-0000E5930000}"/>
    <cellStyle name="Normal 2 4 18 6 10 4" xfId="37862" xr:uid="{00000000-0005-0000-0000-0000E6930000}"/>
    <cellStyle name="Normal 2 4 18 6 11" xfId="9661" xr:uid="{00000000-0005-0000-0000-0000BD250000}"/>
    <cellStyle name="Normal 2 4 18 6 11 2" xfId="9662" xr:uid="{00000000-0005-0000-0000-0000BE250000}"/>
    <cellStyle name="Normal 2 4 18 6 11 2 2" xfId="9663" xr:uid="{00000000-0005-0000-0000-0000BF250000}"/>
    <cellStyle name="Normal 2 4 18 6 11 2 2 2" xfId="37863" xr:uid="{00000000-0005-0000-0000-0000E7930000}"/>
    <cellStyle name="Normal 2 4 18 6 11 2 3" xfId="37864" xr:uid="{00000000-0005-0000-0000-0000E8930000}"/>
    <cellStyle name="Normal 2 4 18 6 11 3" xfId="9664" xr:uid="{00000000-0005-0000-0000-0000C0250000}"/>
    <cellStyle name="Normal 2 4 18 6 11 3 2" xfId="37865" xr:uid="{00000000-0005-0000-0000-0000E9930000}"/>
    <cellStyle name="Normal 2 4 18 6 11 4" xfId="37866" xr:uid="{00000000-0005-0000-0000-0000EA930000}"/>
    <cellStyle name="Normal 2 4 18 6 12" xfId="9665" xr:uid="{00000000-0005-0000-0000-0000C1250000}"/>
    <cellStyle name="Normal 2 4 18 6 12 2" xfId="9666" xr:uid="{00000000-0005-0000-0000-0000C2250000}"/>
    <cellStyle name="Normal 2 4 18 6 12 2 2" xfId="37867" xr:uid="{00000000-0005-0000-0000-0000EB930000}"/>
    <cellStyle name="Normal 2 4 18 6 12 3" xfId="37868" xr:uid="{00000000-0005-0000-0000-0000EC930000}"/>
    <cellStyle name="Normal 2 4 18 6 13" xfId="9667" xr:uid="{00000000-0005-0000-0000-0000C3250000}"/>
    <cellStyle name="Normal 2 4 18 6 13 2" xfId="37869" xr:uid="{00000000-0005-0000-0000-0000ED930000}"/>
    <cellStyle name="Normal 2 4 18 6 14" xfId="37870" xr:uid="{00000000-0005-0000-0000-0000EE930000}"/>
    <cellStyle name="Normal 2 4 18 6 2" xfId="9668" xr:uid="{00000000-0005-0000-0000-0000C4250000}"/>
    <cellStyle name="Normal 2 4 18 6 2 2" xfId="9669" xr:uid="{00000000-0005-0000-0000-0000C5250000}"/>
    <cellStyle name="Normal 2 4 18 6 2 2 2" xfId="9670" xr:uid="{00000000-0005-0000-0000-0000C6250000}"/>
    <cellStyle name="Normal 2 4 18 6 2 2 2 2" xfId="37871" xr:uid="{00000000-0005-0000-0000-0000EF930000}"/>
    <cellStyle name="Normal 2 4 18 6 2 2 3" xfId="37872" xr:uid="{00000000-0005-0000-0000-0000F0930000}"/>
    <cellStyle name="Normal 2 4 18 6 2 3" xfId="9671" xr:uid="{00000000-0005-0000-0000-0000C7250000}"/>
    <cellStyle name="Normal 2 4 18 6 2 3 2" xfId="37873" xr:uid="{00000000-0005-0000-0000-0000F1930000}"/>
    <cellStyle name="Normal 2 4 18 6 2 4" xfId="37874" xr:uid="{00000000-0005-0000-0000-0000F2930000}"/>
    <cellStyle name="Normal 2 4 18 6 3" xfId="9672" xr:uid="{00000000-0005-0000-0000-0000C8250000}"/>
    <cellStyle name="Normal 2 4 18 6 3 2" xfId="9673" xr:uid="{00000000-0005-0000-0000-0000C9250000}"/>
    <cellStyle name="Normal 2 4 18 6 3 2 2" xfId="9674" xr:uid="{00000000-0005-0000-0000-0000CA250000}"/>
    <cellStyle name="Normal 2 4 18 6 3 2 2 2" xfId="37875" xr:uid="{00000000-0005-0000-0000-0000F3930000}"/>
    <cellStyle name="Normal 2 4 18 6 3 2 3" xfId="37876" xr:uid="{00000000-0005-0000-0000-0000F4930000}"/>
    <cellStyle name="Normal 2 4 18 6 3 3" xfId="9675" xr:uid="{00000000-0005-0000-0000-0000CB250000}"/>
    <cellStyle name="Normal 2 4 18 6 3 3 2" xfId="37877" xr:uid="{00000000-0005-0000-0000-0000F5930000}"/>
    <cellStyle name="Normal 2 4 18 6 3 4" xfId="37878" xr:uid="{00000000-0005-0000-0000-0000F6930000}"/>
    <cellStyle name="Normal 2 4 18 6 4" xfId="9676" xr:uid="{00000000-0005-0000-0000-0000CC250000}"/>
    <cellStyle name="Normal 2 4 18 6 4 2" xfId="9677" xr:uid="{00000000-0005-0000-0000-0000CD250000}"/>
    <cellStyle name="Normal 2 4 18 6 4 2 2" xfId="9678" xr:uid="{00000000-0005-0000-0000-0000CE250000}"/>
    <cellStyle name="Normal 2 4 18 6 4 2 2 2" xfId="37879" xr:uid="{00000000-0005-0000-0000-0000F7930000}"/>
    <cellStyle name="Normal 2 4 18 6 4 2 3" xfId="37880" xr:uid="{00000000-0005-0000-0000-0000F8930000}"/>
    <cellStyle name="Normal 2 4 18 6 4 3" xfId="9679" xr:uid="{00000000-0005-0000-0000-0000CF250000}"/>
    <cellStyle name="Normal 2 4 18 6 4 3 2" xfId="37881" xr:uid="{00000000-0005-0000-0000-0000F9930000}"/>
    <cellStyle name="Normal 2 4 18 6 4 4" xfId="37882" xr:uid="{00000000-0005-0000-0000-0000FA930000}"/>
    <cellStyle name="Normal 2 4 18 6 5" xfId="9680" xr:uid="{00000000-0005-0000-0000-0000D0250000}"/>
    <cellStyle name="Normal 2 4 18 6 5 2" xfId="9681" xr:uid="{00000000-0005-0000-0000-0000D1250000}"/>
    <cellStyle name="Normal 2 4 18 6 5 2 2" xfId="9682" xr:uid="{00000000-0005-0000-0000-0000D2250000}"/>
    <cellStyle name="Normal 2 4 18 6 5 2 2 2" xfId="37883" xr:uid="{00000000-0005-0000-0000-0000FB930000}"/>
    <cellStyle name="Normal 2 4 18 6 5 2 3" xfId="37884" xr:uid="{00000000-0005-0000-0000-0000FC930000}"/>
    <cellStyle name="Normal 2 4 18 6 5 3" xfId="9683" xr:uid="{00000000-0005-0000-0000-0000D3250000}"/>
    <cellStyle name="Normal 2 4 18 6 5 3 2" xfId="37885" xr:uid="{00000000-0005-0000-0000-0000FD930000}"/>
    <cellStyle name="Normal 2 4 18 6 5 4" xfId="37886" xr:uid="{00000000-0005-0000-0000-0000FE930000}"/>
    <cellStyle name="Normal 2 4 18 6 6" xfId="9684" xr:uid="{00000000-0005-0000-0000-0000D4250000}"/>
    <cellStyle name="Normal 2 4 18 6 6 2" xfId="9685" xr:uid="{00000000-0005-0000-0000-0000D5250000}"/>
    <cellStyle name="Normal 2 4 18 6 6 2 2" xfId="9686" xr:uid="{00000000-0005-0000-0000-0000D6250000}"/>
    <cellStyle name="Normal 2 4 18 6 6 2 2 2" xfId="37887" xr:uid="{00000000-0005-0000-0000-0000FF930000}"/>
    <cellStyle name="Normal 2 4 18 6 6 2 3" xfId="37888" xr:uid="{00000000-0005-0000-0000-000000940000}"/>
    <cellStyle name="Normal 2 4 18 6 6 3" xfId="9687" xr:uid="{00000000-0005-0000-0000-0000D7250000}"/>
    <cellStyle name="Normal 2 4 18 6 6 3 2" xfId="37889" xr:uid="{00000000-0005-0000-0000-000001940000}"/>
    <cellStyle name="Normal 2 4 18 6 6 4" xfId="37890" xr:uid="{00000000-0005-0000-0000-000002940000}"/>
    <cellStyle name="Normal 2 4 18 6 7" xfId="9688" xr:uid="{00000000-0005-0000-0000-0000D8250000}"/>
    <cellStyle name="Normal 2 4 18 6 7 2" xfId="9689" xr:uid="{00000000-0005-0000-0000-0000D9250000}"/>
    <cellStyle name="Normal 2 4 18 6 7 2 2" xfId="9690" xr:uid="{00000000-0005-0000-0000-0000DA250000}"/>
    <cellStyle name="Normal 2 4 18 6 7 2 2 2" xfId="37891" xr:uid="{00000000-0005-0000-0000-000003940000}"/>
    <cellStyle name="Normal 2 4 18 6 7 2 3" xfId="37892" xr:uid="{00000000-0005-0000-0000-000004940000}"/>
    <cellStyle name="Normal 2 4 18 6 7 3" xfId="9691" xr:uid="{00000000-0005-0000-0000-0000DB250000}"/>
    <cellStyle name="Normal 2 4 18 6 7 3 2" xfId="37893" xr:uid="{00000000-0005-0000-0000-000005940000}"/>
    <cellStyle name="Normal 2 4 18 6 7 4" xfId="37894" xr:uid="{00000000-0005-0000-0000-000006940000}"/>
    <cellStyle name="Normal 2 4 18 6 8" xfId="9692" xr:uid="{00000000-0005-0000-0000-0000DC250000}"/>
    <cellStyle name="Normal 2 4 18 6 8 2" xfId="9693" xr:uid="{00000000-0005-0000-0000-0000DD250000}"/>
    <cellStyle name="Normal 2 4 18 6 8 2 2" xfId="9694" xr:uid="{00000000-0005-0000-0000-0000DE250000}"/>
    <cellStyle name="Normal 2 4 18 6 8 2 2 2" xfId="37895" xr:uid="{00000000-0005-0000-0000-000007940000}"/>
    <cellStyle name="Normal 2 4 18 6 8 2 3" xfId="37896" xr:uid="{00000000-0005-0000-0000-000008940000}"/>
    <cellStyle name="Normal 2 4 18 6 8 3" xfId="9695" xr:uid="{00000000-0005-0000-0000-0000DF250000}"/>
    <cellStyle name="Normal 2 4 18 6 8 3 2" xfId="37897" xr:uid="{00000000-0005-0000-0000-000009940000}"/>
    <cellStyle name="Normal 2 4 18 6 8 4" xfId="37898" xr:uid="{00000000-0005-0000-0000-00000A940000}"/>
    <cellStyle name="Normal 2 4 18 6 9" xfId="9696" xr:uid="{00000000-0005-0000-0000-0000E0250000}"/>
    <cellStyle name="Normal 2 4 18 6 9 2" xfId="9697" xr:uid="{00000000-0005-0000-0000-0000E1250000}"/>
    <cellStyle name="Normal 2 4 18 6 9 2 2" xfId="9698" xr:uid="{00000000-0005-0000-0000-0000E2250000}"/>
    <cellStyle name="Normal 2 4 18 6 9 2 2 2" xfId="37899" xr:uid="{00000000-0005-0000-0000-00000B940000}"/>
    <cellStyle name="Normal 2 4 18 6 9 2 3" xfId="37900" xr:uid="{00000000-0005-0000-0000-00000C940000}"/>
    <cellStyle name="Normal 2 4 18 6 9 3" xfId="9699" xr:uid="{00000000-0005-0000-0000-0000E3250000}"/>
    <cellStyle name="Normal 2 4 18 6 9 3 2" xfId="37901" xr:uid="{00000000-0005-0000-0000-00000D940000}"/>
    <cellStyle name="Normal 2 4 18 6 9 4" xfId="37902" xr:uid="{00000000-0005-0000-0000-00000E940000}"/>
    <cellStyle name="Normal 2 4 18 7" xfId="9700" xr:uid="{00000000-0005-0000-0000-0000E4250000}"/>
    <cellStyle name="Normal 2 4 18 7 10" xfId="9701" xr:uid="{00000000-0005-0000-0000-0000E5250000}"/>
    <cellStyle name="Normal 2 4 18 7 10 2" xfId="9702" xr:uid="{00000000-0005-0000-0000-0000E6250000}"/>
    <cellStyle name="Normal 2 4 18 7 10 2 2" xfId="9703" xr:uid="{00000000-0005-0000-0000-0000E7250000}"/>
    <cellStyle name="Normal 2 4 18 7 10 2 2 2" xfId="37903" xr:uid="{00000000-0005-0000-0000-00000F940000}"/>
    <cellStyle name="Normal 2 4 18 7 10 2 3" xfId="37904" xr:uid="{00000000-0005-0000-0000-000010940000}"/>
    <cellStyle name="Normal 2 4 18 7 10 3" xfId="9704" xr:uid="{00000000-0005-0000-0000-0000E8250000}"/>
    <cellStyle name="Normal 2 4 18 7 10 3 2" xfId="37905" xr:uid="{00000000-0005-0000-0000-000011940000}"/>
    <cellStyle name="Normal 2 4 18 7 10 4" xfId="37906" xr:uid="{00000000-0005-0000-0000-000012940000}"/>
    <cellStyle name="Normal 2 4 18 7 11" xfId="9705" xr:uid="{00000000-0005-0000-0000-0000E9250000}"/>
    <cellStyle name="Normal 2 4 18 7 11 2" xfId="9706" xr:uid="{00000000-0005-0000-0000-0000EA250000}"/>
    <cellStyle name="Normal 2 4 18 7 11 2 2" xfId="9707" xr:uid="{00000000-0005-0000-0000-0000EB250000}"/>
    <cellStyle name="Normal 2 4 18 7 11 2 2 2" xfId="37907" xr:uid="{00000000-0005-0000-0000-000013940000}"/>
    <cellStyle name="Normal 2 4 18 7 11 2 3" xfId="37908" xr:uid="{00000000-0005-0000-0000-000014940000}"/>
    <cellStyle name="Normal 2 4 18 7 11 3" xfId="9708" xr:uid="{00000000-0005-0000-0000-0000EC250000}"/>
    <cellStyle name="Normal 2 4 18 7 11 3 2" xfId="37909" xr:uid="{00000000-0005-0000-0000-000015940000}"/>
    <cellStyle name="Normal 2 4 18 7 11 4" xfId="37910" xr:uid="{00000000-0005-0000-0000-000016940000}"/>
    <cellStyle name="Normal 2 4 18 7 12" xfId="9709" xr:uid="{00000000-0005-0000-0000-0000ED250000}"/>
    <cellStyle name="Normal 2 4 18 7 12 2" xfId="9710" xr:uid="{00000000-0005-0000-0000-0000EE250000}"/>
    <cellStyle name="Normal 2 4 18 7 12 2 2" xfId="37911" xr:uid="{00000000-0005-0000-0000-000017940000}"/>
    <cellStyle name="Normal 2 4 18 7 12 3" xfId="37912" xr:uid="{00000000-0005-0000-0000-000018940000}"/>
    <cellStyle name="Normal 2 4 18 7 13" xfId="9711" xr:uid="{00000000-0005-0000-0000-0000EF250000}"/>
    <cellStyle name="Normal 2 4 18 7 13 2" xfId="37913" xr:uid="{00000000-0005-0000-0000-000019940000}"/>
    <cellStyle name="Normal 2 4 18 7 14" xfId="37914" xr:uid="{00000000-0005-0000-0000-00001A940000}"/>
    <cellStyle name="Normal 2 4 18 7 2" xfId="9712" xr:uid="{00000000-0005-0000-0000-0000F0250000}"/>
    <cellStyle name="Normal 2 4 18 7 2 2" xfId="9713" xr:uid="{00000000-0005-0000-0000-0000F1250000}"/>
    <cellStyle name="Normal 2 4 18 7 2 2 2" xfId="9714" xr:uid="{00000000-0005-0000-0000-0000F2250000}"/>
    <cellStyle name="Normal 2 4 18 7 2 2 2 2" xfId="37915" xr:uid="{00000000-0005-0000-0000-00001B940000}"/>
    <cellStyle name="Normal 2 4 18 7 2 2 3" xfId="37916" xr:uid="{00000000-0005-0000-0000-00001C940000}"/>
    <cellStyle name="Normal 2 4 18 7 2 3" xfId="9715" xr:uid="{00000000-0005-0000-0000-0000F3250000}"/>
    <cellStyle name="Normal 2 4 18 7 2 3 2" xfId="37917" xr:uid="{00000000-0005-0000-0000-00001D940000}"/>
    <cellStyle name="Normal 2 4 18 7 2 4" xfId="37918" xr:uid="{00000000-0005-0000-0000-00001E940000}"/>
    <cellStyle name="Normal 2 4 18 7 3" xfId="9716" xr:uid="{00000000-0005-0000-0000-0000F4250000}"/>
    <cellStyle name="Normal 2 4 18 7 3 2" xfId="9717" xr:uid="{00000000-0005-0000-0000-0000F5250000}"/>
    <cellStyle name="Normal 2 4 18 7 3 2 2" xfId="9718" xr:uid="{00000000-0005-0000-0000-0000F6250000}"/>
    <cellStyle name="Normal 2 4 18 7 3 2 2 2" xfId="37919" xr:uid="{00000000-0005-0000-0000-00001F940000}"/>
    <cellStyle name="Normal 2 4 18 7 3 2 3" xfId="37920" xr:uid="{00000000-0005-0000-0000-000020940000}"/>
    <cellStyle name="Normal 2 4 18 7 3 3" xfId="9719" xr:uid="{00000000-0005-0000-0000-0000F7250000}"/>
    <cellStyle name="Normal 2 4 18 7 3 3 2" xfId="37921" xr:uid="{00000000-0005-0000-0000-000021940000}"/>
    <cellStyle name="Normal 2 4 18 7 3 4" xfId="37922" xr:uid="{00000000-0005-0000-0000-000022940000}"/>
    <cellStyle name="Normal 2 4 18 7 4" xfId="9720" xr:uid="{00000000-0005-0000-0000-0000F8250000}"/>
    <cellStyle name="Normal 2 4 18 7 4 2" xfId="9721" xr:uid="{00000000-0005-0000-0000-0000F9250000}"/>
    <cellStyle name="Normal 2 4 18 7 4 2 2" xfId="9722" xr:uid="{00000000-0005-0000-0000-0000FA250000}"/>
    <cellStyle name="Normal 2 4 18 7 4 2 2 2" xfId="37923" xr:uid="{00000000-0005-0000-0000-000023940000}"/>
    <cellStyle name="Normal 2 4 18 7 4 2 3" xfId="37924" xr:uid="{00000000-0005-0000-0000-000024940000}"/>
    <cellStyle name="Normal 2 4 18 7 4 3" xfId="9723" xr:uid="{00000000-0005-0000-0000-0000FB250000}"/>
    <cellStyle name="Normal 2 4 18 7 4 3 2" xfId="37925" xr:uid="{00000000-0005-0000-0000-000025940000}"/>
    <cellStyle name="Normal 2 4 18 7 4 4" xfId="37926" xr:uid="{00000000-0005-0000-0000-000026940000}"/>
    <cellStyle name="Normal 2 4 18 7 5" xfId="9724" xr:uid="{00000000-0005-0000-0000-0000FC250000}"/>
    <cellStyle name="Normal 2 4 18 7 5 2" xfId="9725" xr:uid="{00000000-0005-0000-0000-0000FD250000}"/>
    <cellStyle name="Normal 2 4 18 7 5 2 2" xfId="9726" xr:uid="{00000000-0005-0000-0000-0000FE250000}"/>
    <cellStyle name="Normal 2 4 18 7 5 2 2 2" xfId="37927" xr:uid="{00000000-0005-0000-0000-000027940000}"/>
    <cellStyle name="Normal 2 4 18 7 5 2 3" xfId="37928" xr:uid="{00000000-0005-0000-0000-000028940000}"/>
    <cellStyle name="Normal 2 4 18 7 5 3" xfId="9727" xr:uid="{00000000-0005-0000-0000-0000FF250000}"/>
    <cellStyle name="Normal 2 4 18 7 5 3 2" xfId="37929" xr:uid="{00000000-0005-0000-0000-000029940000}"/>
    <cellStyle name="Normal 2 4 18 7 5 4" xfId="37930" xr:uid="{00000000-0005-0000-0000-00002A940000}"/>
    <cellStyle name="Normal 2 4 18 7 6" xfId="9728" xr:uid="{00000000-0005-0000-0000-000000260000}"/>
    <cellStyle name="Normal 2 4 18 7 6 2" xfId="9729" xr:uid="{00000000-0005-0000-0000-000001260000}"/>
    <cellStyle name="Normal 2 4 18 7 6 2 2" xfId="9730" xr:uid="{00000000-0005-0000-0000-000002260000}"/>
    <cellStyle name="Normal 2 4 18 7 6 2 2 2" xfId="37931" xr:uid="{00000000-0005-0000-0000-00002B940000}"/>
    <cellStyle name="Normal 2 4 18 7 6 2 3" xfId="37932" xr:uid="{00000000-0005-0000-0000-00002C940000}"/>
    <cellStyle name="Normal 2 4 18 7 6 3" xfId="9731" xr:uid="{00000000-0005-0000-0000-000003260000}"/>
    <cellStyle name="Normal 2 4 18 7 6 3 2" xfId="37933" xr:uid="{00000000-0005-0000-0000-00002D940000}"/>
    <cellStyle name="Normal 2 4 18 7 6 4" xfId="37934" xr:uid="{00000000-0005-0000-0000-00002E940000}"/>
    <cellStyle name="Normal 2 4 18 7 7" xfId="9732" xr:uid="{00000000-0005-0000-0000-000004260000}"/>
    <cellStyle name="Normal 2 4 18 7 7 2" xfId="9733" xr:uid="{00000000-0005-0000-0000-000005260000}"/>
    <cellStyle name="Normal 2 4 18 7 7 2 2" xfId="9734" xr:uid="{00000000-0005-0000-0000-000006260000}"/>
    <cellStyle name="Normal 2 4 18 7 7 2 2 2" xfId="37935" xr:uid="{00000000-0005-0000-0000-00002F940000}"/>
    <cellStyle name="Normal 2 4 18 7 7 2 3" xfId="37936" xr:uid="{00000000-0005-0000-0000-000030940000}"/>
    <cellStyle name="Normal 2 4 18 7 7 3" xfId="9735" xr:uid="{00000000-0005-0000-0000-000007260000}"/>
    <cellStyle name="Normal 2 4 18 7 7 3 2" xfId="37937" xr:uid="{00000000-0005-0000-0000-000031940000}"/>
    <cellStyle name="Normal 2 4 18 7 7 4" xfId="37938" xr:uid="{00000000-0005-0000-0000-000032940000}"/>
    <cellStyle name="Normal 2 4 18 7 8" xfId="9736" xr:uid="{00000000-0005-0000-0000-000008260000}"/>
    <cellStyle name="Normal 2 4 18 7 8 2" xfId="9737" xr:uid="{00000000-0005-0000-0000-000009260000}"/>
    <cellStyle name="Normal 2 4 18 7 8 2 2" xfId="9738" xr:uid="{00000000-0005-0000-0000-00000A260000}"/>
    <cellStyle name="Normal 2 4 18 7 8 2 2 2" xfId="37939" xr:uid="{00000000-0005-0000-0000-000033940000}"/>
    <cellStyle name="Normal 2 4 18 7 8 2 3" xfId="37940" xr:uid="{00000000-0005-0000-0000-000034940000}"/>
    <cellStyle name="Normal 2 4 18 7 8 3" xfId="9739" xr:uid="{00000000-0005-0000-0000-00000B260000}"/>
    <cellStyle name="Normal 2 4 18 7 8 3 2" xfId="37941" xr:uid="{00000000-0005-0000-0000-000035940000}"/>
    <cellStyle name="Normal 2 4 18 7 8 4" xfId="37942" xr:uid="{00000000-0005-0000-0000-000036940000}"/>
    <cellStyle name="Normal 2 4 18 7 9" xfId="9740" xr:uid="{00000000-0005-0000-0000-00000C260000}"/>
    <cellStyle name="Normal 2 4 18 7 9 2" xfId="9741" xr:uid="{00000000-0005-0000-0000-00000D260000}"/>
    <cellStyle name="Normal 2 4 18 7 9 2 2" xfId="9742" xr:uid="{00000000-0005-0000-0000-00000E260000}"/>
    <cellStyle name="Normal 2 4 18 7 9 2 2 2" xfId="37943" xr:uid="{00000000-0005-0000-0000-000037940000}"/>
    <cellStyle name="Normal 2 4 18 7 9 2 3" xfId="37944" xr:uid="{00000000-0005-0000-0000-000038940000}"/>
    <cellStyle name="Normal 2 4 18 7 9 3" xfId="9743" xr:uid="{00000000-0005-0000-0000-00000F260000}"/>
    <cellStyle name="Normal 2 4 18 7 9 3 2" xfId="37945" xr:uid="{00000000-0005-0000-0000-000039940000}"/>
    <cellStyle name="Normal 2 4 18 7 9 4" xfId="37946" xr:uid="{00000000-0005-0000-0000-00003A940000}"/>
    <cellStyle name="Normal 2 4 18 8" xfId="9744" xr:uid="{00000000-0005-0000-0000-000010260000}"/>
    <cellStyle name="Normal 2 4 18 8 10" xfId="9745" xr:uid="{00000000-0005-0000-0000-000011260000}"/>
    <cellStyle name="Normal 2 4 18 8 10 2" xfId="9746" xr:uid="{00000000-0005-0000-0000-000012260000}"/>
    <cellStyle name="Normal 2 4 18 8 10 2 2" xfId="9747" xr:uid="{00000000-0005-0000-0000-000013260000}"/>
    <cellStyle name="Normal 2 4 18 8 10 2 2 2" xfId="37947" xr:uid="{00000000-0005-0000-0000-00003B940000}"/>
    <cellStyle name="Normal 2 4 18 8 10 2 3" xfId="37948" xr:uid="{00000000-0005-0000-0000-00003C940000}"/>
    <cellStyle name="Normal 2 4 18 8 10 3" xfId="9748" xr:uid="{00000000-0005-0000-0000-000014260000}"/>
    <cellStyle name="Normal 2 4 18 8 10 3 2" xfId="37949" xr:uid="{00000000-0005-0000-0000-00003D940000}"/>
    <cellStyle name="Normal 2 4 18 8 10 4" xfId="37950" xr:uid="{00000000-0005-0000-0000-00003E940000}"/>
    <cellStyle name="Normal 2 4 18 8 11" xfId="9749" xr:uid="{00000000-0005-0000-0000-000015260000}"/>
    <cellStyle name="Normal 2 4 18 8 11 2" xfId="9750" xr:uid="{00000000-0005-0000-0000-000016260000}"/>
    <cellStyle name="Normal 2 4 18 8 11 2 2" xfId="9751" xr:uid="{00000000-0005-0000-0000-000017260000}"/>
    <cellStyle name="Normal 2 4 18 8 11 2 2 2" xfId="37951" xr:uid="{00000000-0005-0000-0000-00003F940000}"/>
    <cellStyle name="Normal 2 4 18 8 11 2 3" xfId="37952" xr:uid="{00000000-0005-0000-0000-000040940000}"/>
    <cellStyle name="Normal 2 4 18 8 11 3" xfId="9752" xr:uid="{00000000-0005-0000-0000-000018260000}"/>
    <cellStyle name="Normal 2 4 18 8 11 3 2" xfId="37953" xr:uid="{00000000-0005-0000-0000-000041940000}"/>
    <cellStyle name="Normal 2 4 18 8 11 4" xfId="37954" xr:uid="{00000000-0005-0000-0000-000042940000}"/>
    <cellStyle name="Normal 2 4 18 8 12" xfId="9753" xr:uid="{00000000-0005-0000-0000-000019260000}"/>
    <cellStyle name="Normal 2 4 18 8 12 2" xfId="9754" xr:uid="{00000000-0005-0000-0000-00001A260000}"/>
    <cellStyle name="Normal 2 4 18 8 12 2 2" xfId="37955" xr:uid="{00000000-0005-0000-0000-000043940000}"/>
    <cellStyle name="Normal 2 4 18 8 12 3" xfId="37956" xr:uid="{00000000-0005-0000-0000-000044940000}"/>
    <cellStyle name="Normal 2 4 18 8 13" xfId="9755" xr:uid="{00000000-0005-0000-0000-00001B260000}"/>
    <cellStyle name="Normal 2 4 18 8 13 2" xfId="37957" xr:uid="{00000000-0005-0000-0000-000045940000}"/>
    <cellStyle name="Normal 2 4 18 8 14" xfId="37958" xr:uid="{00000000-0005-0000-0000-000046940000}"/>
    <cellStyle name="Normal 2 4 18 8 2" xfId="9756" xr:uid="{00000000-0005-0000-0000-00001C260000}"/>
    <cellStyle name="Normal 2 4 18 8 2 2" xfId="9757" xr:uid="{00000000-0005-0000-0000-00001D260000}"/>
    <cellStyle name="Normal 2 4 18 8 2 2 2" xfId="9758" xr:uid="{00000000-0005-0000-0000-00001E260000}"/>
    <cellStyle name="Normal 2 4 18 8 2 2 2 2" xfId="37959" xr:uid="{00000000-0005-0000-0000-000047940000}"/>
    <cellStyle name="Normal 2 4 18 8 2 2 3" xfId="37960" xr:uid="{00000000-0005-0000-0000-000048940000}"/>
    <cellStyle name="Normal 2 4 18 8 2 3" xfId="9759" xr:uid="{00000000-0005-0000-0000-00001F260000}"/>
    <cellStyle name="Normal 2 4 18 8 2 3 2" xfId="37961" xr:uid="{00000000-0005-0000-0000-000049940000}"/>
    <cellStyle name="Normal 2 4 18 8 2 4" xfId="37962" xr:uid="{00000000-0005-0000-0000-00004A940000}"/>
    <cellStyle name="Normal 2 4 18 8 3" xfId="9760" xr:uid="{00000000-0005-0000-0000-000020260000}"/>
    <cellStyle name="Normal 2 4 18 8 3 2" xfId="9761" xr:uid="{00000000-0005-0000-0000-000021260000}"/>
    <cellStyle name="Normal 2 4 18 8 3 2 2" xfId="9762" xr:uid="{00000000-0005-0000-0000-000022260000}"/>
    <cellStyle name="Normal 2 4 18 8 3 2 2 2" xfId="37963" xr:uid="{00000000-0005-0000-0000-00004B940000}"/>
    <cellStyle name="Normal 2 4 18 8 3 2 3" xfId="37964" xr:uid="{00000000-0005-0000-0000-00004C940000}"/>
    <cellStyle name="Normal 2 4 18 8 3 3" xfId="9763" xr:uid="{00000000-0005-0000-0000-000023260000}"/>
    <cellStyle name="Normal 2 4 18 8 3 3 2" xfId="37965" xr:uid="{00000000-0005-0000-0000-00004D940000}"/>
    <cellStyle name="Normal 2 4 18 8 3 4" xfId="37966" xr:uid="{00000000-0005-0000-0000-00004E940000}"/>
    <cellStyle name="Normal 2 4 18 8 4" xfId="9764" xr:uid="{00000000-0005-0000-0000-000024260000}"/>
    <cellStyle name="Normal 2 4 18 8 4 2" xfId="9765" xr:uid="{00000000-0005-0000-0000-000025260000}"/>
    <cellStyle name="Normal 2 4 18 8 4 2 2" xfId="9766" xr:uid="{00000000-0005-0000-0000-000026260000}"/>
    <cellStyle name="Normal 2 4 18 8 4 2 2 2" xfId="37967" xr:uid="{00000000-0005-0000-0000-00004F940000}"/>
    <cellStyle name="Normal 2 4 18 8 4 2 3" xfId="37968" xr:uid="{00000000-0005-0000-0000-000050940000}"/>
    <cellStyle name="Normal 2 4 18 8 4 3" xfId="9767" xr:uid="{00000000-0005-0000-0000-000027260000}"/>
    <cellStyle name="Normal 2 4 18 8 4 3 2" xfId="37969" xr:uid="{00000000-0005-0000-0000-000051940000}"/>
    <cellStyle name="Normal 2 4 18 8 4 4" xfId="37970" xr:uid="{00000000-0005-0000-0000-000052940000}"/>
    <cellStyle name="Normal 2 4 18 8 5" xfId="9768" xr:uid="{00000000-0005-0000-0000-000028260000}"/>
    <cellStyle name="Normal 2 4 18 8 5 2" xfId="9769" xr:uid="{00000000-0005-0000-0000-000029260000}"/>
    <cellStyle name="Normal 2 4 18 8 5 2 2" xfId="9770" xr:uid="{00000000-0005-0000-0000-00002A260000}"/>
    <cellStyle name="Normal 2 4 18 8 5 2 2 2" xfId="37971" xr:uid="{00000000-0005-0000-0000-000053940000}"/>
    <cellStyle name="Normal 2 4 18 8 5 2 3" xfId="37972" xr:uid="{00000000-0005-0000-0000-000054940000}"/>
    <cellStyle name="Normal 2 4 18 8 5 3" xfId="9771" xr:uid="{00000000-0005-0000-0000-00002B260000}"/>
    <cellStyle name="Normal 2 4 18 8 5 3 2" xfId="37973" xr:uid="{00000000-0005-0000-0000-000055940000}"/>
    <cellStyle name="Normal 2 4 18 8 5 4" xfId="37974" xr:uid="{00000000-0005-0000-0000-000056940000}"/>
    <cellStyle name="Normal 2 4 18 8 6" xfId="9772" xr:uid="{00000000-0005-0000-0000-00002C260000}"/>
    <cellStyle name="Normal 2 4 18 8 6 2" xfId="9773" xr:uid="{00000000-0005-0000-0000-00002D260000}"/>
    <cellStyle name="Normal 2 4 18 8 6 2 2" xfId="9774" xr:uid="{00000000-0005-0000-0000-00002E260000}"/>
    <cellStyle name="Normal 2 4 18 8 6 2 2 2" xfId="37975" xr:uid="{00000000-0005-0000-0000-000057940000}"/>
    <cellStyle name="Normal 2 4 18 8 6 2 3" xfId="37976" xr:uid="{00000000-0005-0000-0000-000058940000}"/>
    <cellStyle name="Normal 2 4 18 8 6 3" xfId="9775" xr:uid="{00000000-0005-0000-0000-00002F260000}"/>
    <cellStyle name="Normal 2 4 18 8 6 3 2" xfId="37977" xr:uid="{00000000-0005-0000-0000-000059940000}"/>
    <cellStyle name="Normal 2 4 18 8 6 4" xfId="37978" xr:uid="{00000000-0005-0000-0000-00005A940000}"/>
    <cellStyle name="Normal 2 4 18 8 7" xfId="9776" xr:uid="{00000000-0005-0000-0000-000030260000}"/>
    <cellStyle name="Normal 2 4 18 8 7 2" xfId="9777" xr:uid="{00000000-0005-0000-0000-000031260000}"/>
    <cellStyle name="Normal 2 4 18 8 7 2 2" xfId="9778" xr:uid="{00000000-0005-0000-0000-000032260000}"/>
    <cellStyle name="Normal 2 4 18 8 7 2 2 2" xfId="37979" xr:uid="{00000000-0005-0000-0000-00005B940000}"/>
    <cellStyle name="Normal 2 4 18 8 7 2 3" xfId="37980" xr:uid="{00000000-0005-0000-0000-00005C940000}"/>
    <cellStyle name="Normal 2 4 18 8 7 3" xfId="9779" xr:uid="{00000000-0005-0000-0000-000033260000}"/>
    <cellStyle name="Normal 2 4 18 8 7 3 2" xfId="37981" xr:uid="{00000000-0005-0000-0000-00005D940000}"/>
    <cellStyle name="Normal 2 4 18 8 7 4" xfId="37982" xr:uid="{00000000-0005-0000-0000-00005E940000}"/>
    <cellStyle name="Normal 2 4 18 8 8" xfId="9780" xr:uid="{00000000-0005-0000-0000-000034260000}"/>
    <cellStyle name="Normal 2 4 18 8 8 2" xfId="9781" xr:uid="{00000000-0005-0000-0000-000035260000}"/>
    <cellStyle name="Normal 2 4 18 8 8 2 2" xfId="9782" xr:uid="{00000000-0005-0000-0000-000036260000}"/>
    <cellStyle name="Normal 2 4 18 8 8 2 2 2" xfId="37983" xr:uid="{00000000-0005-0000-0000-00005F940000}"/>
    <cellStyle name="Normal 2 4 18 8 8 2 3" xfId="37984" xr:uid="{00000000-0005-0000-0000-000060940000}"/>
    <cellStyle name="Normal 2 4 18 8 8 3" xfId="9783" xr:uid="{00000000-0005-0000-0000-000037260000}"/>
    <cellStyle name="Normal 2 4 18 8 8 3 2" xfId="37985" xr:uid="{00000000-0005-0000-0000-000061940000}"/>
    <cellStyle name="Normal 2 4 18 8 8 4" xfId="37986" xr:uid="{00000000-0005-0000-0000-000062940000}"/>
    <cellStyle name="Normal 2 4 18 8 9" xfId="9784" xr:uid="{00000000-0005-0000-0000-000038260000}"/>
    <cellStyle name="Normal 2 4 18 8 9 2" xfId="9785" xr:uid="{00000000-0005-0000-0000-000039260000}"/>
    <cellStyle name="Normal 2 4 18 8 9 2 2" xfId="9786" xr:uid="{00000000-0005-0000-0000-00003A260000}"/>
    <cellStyle name="Normal 2 4 18 8 9 2 2 2" xfId="37987" xr:uid="{00000000-0005-0000-0000-000063940000}"/>
    <cellStyle name="Normal 2 4 18 8 9 2 3" xfId="37988" xr:uid="{00000000-0005-0000-0000-000064940000}"/>
    <cellStyle name="Normal 2 4 18 8 9 3" xfId="9787" xr:uid="{00000000-0005-0000-0000-00003B260000}"/>
    <cellStyle name="Normal 2 4 18 8 9 3 2" xfId="37989" xr:uid="{00000000-0005-0000-0000-000065940000}"/>
    <cellStyle name="Normal 2 4 18 8 9 4" xfId="37990" xr:uid="{00000000-0005-0000-0000-000066940000}"/>
    <cellStyle name="Normal 2 4 18 9" xfId="9788" xr:uid="{00000000-0005-0000-0000-00003C260000}"/>
    <cellStyle name="Normal 2 4 18 9 2" xfId="9789" xr:uid="{00000000-0005-0000-0000-00003D260000}"/>
    <cellStyle name="Normal 2 4 18 9 2 2" xfId="9790" xr:uid="{00000000-0005-0000-0000-00003E260000}"/>
    <cellStyle name="Normal 2 4 18 9 2 2 2" xfId="37991" xr:uid="{00000000-0005-0000-0000-000067940000}"/>
    <cellStyle name="Normal 2 4 18 9 2 3" xfId="37992" xr:uid="{00000000-0005-0000-0000-000068940000}"/>
    <cellStyle name="Normal 2 4 18 9 3" xfId="9791" xr:uid="{00000000-0005-0000-0000-00003F260000}"/>
    <cellStyle name="Normal 2 4 18 9 3 2" xfId="37993" xr:uid="{00000000-0005-0000-0000-000069940000}"/>
    <cellStyle name="Normal 2 4 18 9 4" xfId="37994" xr:uid="{00000000-0005-0000-0000-00006A940000}"/>
    <cellStyle name="Normal 2 4 19" xfId="9792" xr:uid="{00000000-0005-0000-0000-000040260000}"/>
    <cellStyle name="Normal 2 4 2" xfId="9793" xr:uid="{00000000-0005-0000-0000-000041260000}"/>
    <cellStyle name="Normal 2 4 2 10" xfId="9794" xr:uid="{00000000-0005-0000-0000-000042260000}"/>
    <cellStyle name="Normal 2 4 2 10 2" xfId="9795" xr:uid="{00000000-0005-0000-0000-000043260000}"/>
    <cellStyle name="Normal 2 4 2 10 2 2" xfId="9796" xr:uid="{00000000-0005-0000-0000-000044260000}"/>
    <cellStyle name="Normal 2 4 2 10 2 2 2" xfId="37995" xr:uid="{00000000-0005-0000-0000-00006B940000}"/>
    <cellStyle name="Normal 2 4 2 10 2 3" xfId="37996" xr:uid="{00000000-0005-0000-0000-00006C940000}"/>
    <cellStyle name="Normal 2 4 2 10 3" xfId="9797" xr:uid="{00000000-0005-0000-0000-000045260000}"/>
    <cellStyle name="Normal 2 4 2 10 3 2" xfId="37997" xr:uid="{00000000-0005-0000-0000-00006D940000}"/>
    <cellStyle name="Normal 2 4 2 10 4" xfId="37998" xr:uid="{00000000-0005-0000-0000-00006E940000}"/>
    <cellStyle name="Normal 2 4 2 11" xfId="9798" xr:uid="{00000000-0005-0000-0000-000046260000}"/>
    <cellStyle name="Normal 2 4 2 11 2" xfId="9799" xr:uid="{00000000-0005-0000-0000-000047260000}"/>
    <cellStyle name="Normal 2 4 2 11 2 2" xfId="9800" xr:uid="{00000000-0005-0000-0000-000048260000}"/>
    <cellStyle name="Normal 2 4 2 11 2 2 2" xfId="37999" xr:uid="{00000000-0005-0000-0000-00006F940000}"/>
    <cellStyle name="Normal 2 4 2 11 2 3" xfId="38000" xr:uid="{00000000-0005-0000-0000-000070940000}"/>
    <cellStyle name="Normal 2 4 2 11 3" xfId="9801" xr:uid="{00000000-0005-0000-0000-000049260000}"/>
    <cellStyle name="Normal 2 4 2 11 3 2" xfId="38001" xr:uid="{00000000-0005-0000-0000-000071940000}"/>
    <cellStyle name="Normal 2 4 2 11 4" xfId="38002" xr:uid="{00000000-0005-0000-0000-000072940000}"/>
    <cellStyle name="Normal 2 4 2 12" xfId="9802" xr:uid="{00000000-0005-0000-0000-00004A260000}"/>
    <cellStyle name="Normal 2 4 2 12 2" xfId="9803" xr:uid="{00000000-0005-0000-0000-00004B260000}"/>
    <cellStyle name="Normal 2 4 2 12 2 2" xfId="9804" xr:uid="{00000000-0005-0000-0000-00004C260000}"/>
    <cellStyle name="Normal 2 4 2 12 2 2 2" xfId="38003" xr:uid="{00000000-0005-0000-0000-000073940000}"/>
    <cellStyle name="Normal 2 4 2 12 2 3" xfId="38004" xr:uid="{00000000-0005-0000-0000-000074940000}"/>
    <cellStyle name="Normal 2 4 2 12 3" xfId="9805" xr:uid="{00000000-0005-0000-0000-00004D260000}"/>
    <cellStyle name="Normal 2 4 2 12 3 2" xfId="38005" xr:uid="{00000000-0005-0000-0000-000075940000}"/>
    <cellStyle name="Normal 2 4 2 12 4" xfId="38006" xr:uid="{00000000-0005-0000-0000-000076940000}"/>
    <cellStyle name="Normal 2 4 2 13" xfId="9806" xr:uid="{00000000-0005-0000-0000-00004E260000}"/>
    <cellStyle name="Normal 2 4 2 13 2" xfId="9807" xr:uid="{00000000-0005-0000-0000-00004F260000}"/>
    <cellStyle name="Normal 2 4 2 13 2 2" xfId="9808" xr:uid="{00000000-0005-0000-0000-000050260000}"/>
    <cellStyle name="Normal 2 4 2 13 2 2 2" xfId="38007" xr:uid="{00000000-0005-0000-0000-000077940000}"/>
    <cellStyle name="Normal 2 4 2 13 2 3" xfId="38008" xr:uid="{00000000-0005-0000-0000-000078940000}"/>
    <cellStyle name="Normal 2 4 2 13 3" xfId="9809" xr:uid="{00000000-0005-0000-0000-000051260000}"/>
    <cellStyle name="Normal 2 4 2 13 3 2" xfId="38009" xr:uid="{00000000-0005-0000-0000-000079940000}"/>
    <cellStyle name="Normal 2 4 2 13 4" xfId="38010" xr:uid="{00000000-0005-0000-0000-00007A940000}"/>
    <cellStyle name="Normal 2 4 2 14" xfId="9810" xr:uid="{00000000-0005-0000-0000-000052260000}"/>
    <cellStyle name="Normal 2 4 2 14 2" xfId="9811" xr:uid="{00000000-0005-0000-0000-000053260000}"/>
    <cellStyle name="Normal 2 4 2 14 2 2" xfId="9812" xr:uid="{00000000-0005-0000-0000-000054260000}"/>
    <cellStyle name="Normal 2 4 2 14 2 2 2" xfId="38011" xr:uid="{00000000-0005-0000-0000-00007B940000}"/>
    <cellStyle name="Normal 2 4 2 14 2 3" xfId="38012" xr:uid="{00000000-0005-0000-0000-00007C940000}"/>
    <cellStyle name="Normal 2 4 2 14 3" xfId="9813" xr:uid="{00000000-0005-0000-0000-000055260000}"/>
    <cellStyle name="Normal 2 4 2 14 3 2" xfId="38013" xr:uid="{00000000-0005-0000-0000-00007D940000}"/>
    <cellStyle name="Normal 2 4 2 14 4" xfId="38014" xr:uid="{00000000-0005-0000-0000-00007E940000}"/>
    <cellStyle name="Normal 2 4 2 15" xfId="9814" xr:uid="{00000000-0005-0000-0000-000056260000}"/>
    <cellStyle name="Normal 2 4 2 15 2" xfId="9815" xr:uid="{00000000-0005-0000-0000-000057260000}"/>
    <cellStyle name="Normal 2 4 2 15 2 2" xfId="9816" xr:uid="{00000000-0005-0000-0000-000058260000}"/>
    <cellStyle name="Normal 2 4 2 15 2 2 2" xfId="38015" xr:uid="{00000000-0005-0000-0000-00007F940000}"/>
    <cellStyle name="Normal 2 4 2 15 2 3" xfId="38016" xr:uid="{00000000-0005-0000-0000-000080940000}"/>
    <cellStyle name="Normal 2 4 2 15 3" xfId="9817" xr:uid="{00000000-0005-0000-0000-000059260000}"/>
    <cellStyle name="Normal 2 4 2 15 3 2" xfId="38017" xr:uid="{00000000-0005-0000-0000-000081940000}"/>
    <cellStyle name="Normal 2 4 2 15 4" xfId="38018" xr:uid="{00000000-0005-0000-0000-000082940000}"/>
    <cellStyle name="Normal 2 4 2 16" xfId="9818" xr:uid="{00000000-0005-0000-0000-00005A260000}"/>
    <cellStyle name="Normal 2 4 2 16 2" xfId="9819" xr:uid="{00000000-0005-0000-0000-00005B260000}"/>
    <cellStyle name="Normal 2 4 2 16 2 2" xfId="9820" xr:uid="{00000000-0005-0000-0000-00005C260000}"/>
    <cellStyle name="Normal 2 4 2 16 2 2 2" xfId="38019" xr:uid="{00000000-0005-0000-0000-000083940000}"/>
    <cellStyle name="Normal 2 4 2 16 2 3" xfId="38020" xr:uid="{00000000-0005-0000-0000-000084940000}"/>
    <cellStyle name="Normal 2 4 2 16 3" xfId="9821" xr:uid="{00000000-0005-0000-0000-00005D260000}"/>
    <cellStyle name="Normal 2 4 2 16 3 2" xfId="38021" xr:uid="{00000000-0005-0000-0000-000085940000}"/>
    <cellStyle name="Normal 2 4 2 16 4" xfId="38022" xr:uid="{00000000-0005-0000-0000-000086940000}"/>
    <cellStyle name="Normal 2 4 2 17" xfId="9822" xr:uid="{00000000-0005-0000-0000-00005E260000}"/>
    <cellStyle name="Normal 2 4 2 17 2" xfId="9823" xr:uid="{00000000-0005-0000-0000-00005F260000}"/>
    <cellStyle name="Normal 2 4 2 17 2 2" xfId="9824" xr:uid="{00000000-0005-0000-0000-000060260000}"/>
    <cellStyle name="Normal 2 4 2 17 2 2 2" xfId="38023" xr:uid="{00000000-0005-0000-0000-000087940000}"/>
    <cellStyle name="Normal 2 4 2 17 2 3" xfId="38024" xr:uid="{00000000-0005-0000-0000-000088940000}"/>
    <cellStyle name="Normal 2 4 2 17 3" xfId="9825" xr:uid="{00000000-0005-0000-0000-000061260000}"/>
    <cellStyle name="Normal 2 4 2 17 3 2" xfId="38025" xr:uid="{00000000-0005-0000-0000-000089940000}"/>
    <cellStyle name="Normal 2 4 2 17 4" xfId="38026" xr:uid="{00000000-0005-0000-0000-00008A940000}"/>
    <cellStyle name="Normal 2 4 2 18" xfId="9826" xr:uid="{00000000-0005-0000-0000-000062260000}"/>
    <cellStyle name="Normal 2 4 2 18 2" xfId="9827" xr:uid="{00000000-0005-0000-0000-000063260000}"/>
    <cellStyle name="Normal 2 4 2 18 2 2" xfId="9828" xr:uid="{00000000-0005-0000-0000-000064260000}"/>
    <cellStyle name="Normal 2 4 2 18 2 2 2" xfId="38027" xr:uid="{00000000-0005-0000-0000-00008B940000}"/>
    <cellStyle name="Normal 2 4 2 18 2 3" xfId="38028" xr:uid="{00000000-0005-0000-0000-00008C940000}"/>
    <cellStyle name="Normal 2 4 2 18 3" xfId="9829" xr:uid="{00000000-0005-0000-0000-000065260000}"/>
    <cellStyle name="Normal 2 4 2 18 3 2" xfId="38029" xr:uid="{00000000-0005-0000-0000-00008D940000}"/>
    <cellStyle name="Normal 2 4 2 18 4" xfId="38030" xr:uid="{00000000-0005-0000-0000-00008E940000}"/>
    <cellStyle name="Normal 2 4 2 19" xfId="9830" xr:uid="{00000000-0005-0000-0000-000066260000}"/>
    <cellStyle name="Normal 2 4 2 2" xfId="9831" xr:uid="{00000000-0005-0000-0000-000067260000}"/>
    <cellStyle name="Normal 2 4 2 2 10" xfId="9832" xr:uid="{00000000-0005-0000-0000-000068260000}"/>
    <cellStyle name="Normal 2 4 2 2 10 2" xfId="9833" xr:uid="{00000000-0005-0000-0000-000069260000}"/>
    <cellStyle name="Normal 2 4 2 2 10 2 2" xfId="9834" xr:uid="{00000000-0005-0000-0000-00006A260000}"/>
    <cellStyle name="Normal 2 4 2 2 10 2 2 2" xfId="38031" xr:uid="{00000000-0005-0000-0000-00008F940000}"/>
    <cellStyle name="Normal 2 4 2 2 10 2 3" xfId="38032" xr:uid="{00000000-0005-0000-0000-000090940000}"/>
    <cellStyle name="Normal 2 4 2 2 10 3" xfId="9835" xr:uid="{00000000-0005-0000-0000-00006B260000}"/>
    <cellStyle name="Normal 2 4 2 2 10 3 2" xfId="38033" xr:uid="{00000000-0005-0000-0000-000091940000}"/>
    <cellStyle name="Normal 2 4 2 2 10 4" xfId="38034" xr:uid="{00000000-0005-0000-0000-000092940000}"/>
    <cellStyle name="Normal 2 4 2 2 11" xfId="9836" xr:uid="{00000000-0005-0000-0000-00006C260000}"/>
    <cellStyle name="Normal 2 4 2 2 11 2" xfId="9837" xr:uid="{00000000-0005-0000-0000-00006D260000}"/>
    <cellStyle name="Normal 2 4 2 2 11 2 2" xfId="9838" xr:uid="{00000000-0005-0000-0000-00006E260000}"/>
    <cellStyle name="Normal 2 4 2 2 11 2 2 2" xfId="38035" xr:uid="{00000000-0005-0000-0000-000093940000}"/>
    <cellStyle name="Normal 2 4 2 2 11 2 3" xfId="38036" xr:uid="{00000000-0005-0000-0000-000094940000}"/>
    <cellStyle name="Normal 2 4 2 2 11 3" xfId="9839" xr:uid="{00000000-0005-0000-0000-00006F260000}"/>
    <cellStyle name="Normal 2 4 2 2 11 3 2" xfId="38037" xr:uid="{00000000-0005-0000-0000-000095940000}"/>
    <cellStyle name="Normal 2 4 2 2 11 4" xfId="38038" xr:uid="{00000000-0005-0000-0000-000096940000}"/>
    <cellStyle name="Normal 2 4 2 2 12" xfId="9840" xr:uid="{00000000-0005-0000-0000-000070260000}"/>
    <cellStyle name="Normal 2 4 2 2 13" xfId="9841" xr:uid="{00000000-0005-0000-0000-000071260000}"/>
    <cellStyle name="Normal 2 4 2 2 2" xfId="9842" xr:uid="{00000000-0005-0000-0000-000072260000}"/>
    <cellStyle name="Normal 2 4 2 2 2 2" xfId="9843" xr:uid="{00000000-0005-0000-0000-000073260000}"/>
    <cellStyle name="Normal 2 4 2 2 2 2 2" xfId="9844" xr:uid="{00000000-0005-0000-0000-000074260000}"/>
    <cellStyle name="Normal 2 4 2 2 2 2 2 2" xfId="38039" xr:uid="{00000000-0005-0000-0000-000097940000}"/>
    <cellStyle name="Normal 2 4 2 2 2 2 3" xfId="38040" xr:uid="{00000000-0005-0000-0000-000098940000}"/>
    <cellStyle name="Normal 2 4 2 2 2 3" xfId="9845" xr:uid="{00000000-0005-0000-0000-000075260000}"/>
    <cellStyle name="Normal 2 4 2 2 2 3 2" xfId="38041" xr:uid="{00000000-0005-0000-0000-000099940000}"/>
    <cellStyle name="Normal 2 4 2 2 2 4" xfId="38042" xr:uid="{00000000-0005-0000-0000-00009A940000}"/>
    <cellStyle name="Normal 2 4 2 2 3" xfId="9846" xr:uid="{00000000-0005-0000-0000-000076260000}"/>
    <cellStyle name="Normal 2 4 2 2 3 2" xfId="9847" xr:uid="{00000000-0005-0000-0000-000077260000}"/>
    <cellStyle name="Normal 2 4 2 2 3 2 2" xfId="9848" xr:uid="{00000000-0005-0000-0000-000078260000}"/>
    <cellStyle name="Normal 2 4 2 2 3 2 2 2" xfId="38043" xr:uid="{00000000-0005-0000-0000-00009B940000}"/>
    <cellStyle name="Normal 2 4 2 2 3 2 3" xfId="38044" xr:uid="{00000000-0005-0000-0000-00009C940000}"/>
    <cellStyle name="Normal 2 4 2 2 3 3" xfId="9849" xr:uid="{00000000-0005-0000-0000-000079260000}"/>
    <cellStyle name="Normal 2 4 2 2 3 3 2" xfId="38045" xr:uid="{00000000-0005-0000-0000-00009D940000}"/>
    <cellStyle name="Normal 2 4 2 2 3 4" xfId="38046" xr:uid="{00000000-0005-0000-0000-00009E940000}"/>
    <cellStyle name="Normal 2 4 2 2 4" xfId="9850" xr:uid="{00000000-0005-0000-0000-00007A260000}"/>
    <cellStyle name="Normal 2 4 2 2 4 2" xfId="9851" xr:uid="{00000000-0005-0000-0000-00007B260000}"/>
    <cellStyle name="Normal 2 4 2 2 4 2 2" xfId="9852" xr:uid="{00000000-0005-0000-0000-00007C260000}"/>
    <cellStyle name="Normal 2 4 2 2 4 2 2 2" xfId="38047" xr:uid="{00000000-0005-0000-0000-00009F940000}"/>
    <cellStyle name="Normal 2 4 2 2 4 2 3" xfId="38048" xr:uid="{00000000-0005-0000-0000-0000A0940000}"/>
    <cellStyle name="Normal 2 4 2 2 4 3" xfId="9853" xr:uid="{00000000-0005-0000-0000-00007D260000}"/>
    <cellStyle name="Normal 2 4 2 2 4 3 2" xfId="38049" xr:uid="{00000000-0005-0000-0000-0000A1940000}"/>
    <cellStyle name="Normal 2 4 2 2 4 4" xfId="38050" xr:uid="{00000000-0005-0000-0000-0000A2940000}"/>
    <cellStyle name="Normal 2 4 2 2 5" xfId="9854" xr:uid="{00000000-0005-0000-0000-00007E260000}"/>
    <cellStyle name="Normal 2 4 2 2 5 2" xfId="9855" xr:uid="{00000000-0005-0000-0000-00007F260000}"/>
    <cellStyle name="Normal 2 4 2 2 5 2 2" xfId="9856" xr:uid="{00000000-0005-0000-0000-000080260000}"/>
    <cellStyle name="Normal 2 4 2 2 5 2 2 2" xfId="38051" xr:uid="{00000000-0005-0000-0000-0000A3940000}"/>
    <cellStyle name="Normal 2 4 2 2 5 2 3" xfId="38052" xr:uid="{00000000-0005-0000-0000-0000A4940000}"/>
    <cellStyle name="Normal 2 4 2 2 5 3" xfId="9857" xr:uid="{00000000-0005-0000-0000-000081260000}"/>
    <cellStyle name="Normal 2 4 2 2 5 3 2" xfId="38053" xr:uid="{00000000-0005-0000-0000-0000A5940000}"/>
    <cellStyle name="Normal 2 4 2 2 5 4" xfId="38054" xr:uid="{00000000-0005-0000-0000-0000A6940000}"/>
    <cellStyle name="Normal 2 4 2 2 6" xfId="9858" xr:uid="{00000000-0005-0000-0000-000082260000}"/>
    <cellStyle name="Normal 2 4 2 2 6 2" xfId="9859" xr:uid="{00000000-0005-0000-0000-000083260000}"/>
    <cellStyle name="Normal 2 4 2 2 6 2 2" xfId="9860" xr:uid="{00000000-0005-0000-0000-000084260000}"/>
    <cellStyle name="Normal 2 4 2 2 6 2 2 2" xfId="38055" xr:uid="{00000000-0005-0000-0000-0000A7940000}"/>
    <cellStyle name="Normal 2 4 2 2 6 2 3" xfId="38056" xr:uid="{00000000-0005-0000-0000-0000A8940000}"/>
    <cellStyle name="Normal 2 4 2 2 6 3" xfId="9861" xr:uid="{00000000-0005-0000-0000-000085260000}"/>
    <cellStyle name="Normal 2 4 2 2 6 3 2" xfId="38057" xr:uid="{00000000-0005-0000-0000-0000A9940000}"/>
    <cellStyle name="Normal 2 4 2 2 6 4" xfId="38058" xr:uid="{00000000-0005-0000-0000-0000AA940000}"/>
    <cellStyle name="Normal 2 4 2 2 7" xfId="9862" xr:uid="{00000000-0005-0000-0000-000086260000}"/>
    <cellStyle name="Normal 2 4 2 2 7 2" xfId="9863" xr:uid="{00000000-0005-0000-0000-000087260000}"/>
    <cellStyle name="Normal 2 4 2 2 7 2 2" xfId="9864" xr:uid="{00000000-0005-0000-0000-000088260000}"/>
    <cellStyle name="Normal 2 4 2 2 7 2 2 2" xfId="38059" xr:uid="{00000000-0005-0000-0000-0000AB940000}"/>
    <cellStyle name="Normal 2 4 2 2 7 2 3" xfId="38060" xr:uid="{00000000-0005-0000-0000-0000AC940000}"/>
    <cellStyle name="Normal 2 4 2 2 7 3" xfId="9865" xr:uid="{00000000-0005-0000-0000-000089260000}"/>
    <cellStyle name="Normal 2 4 2 2 7 3 2" xfId="38061" xr:uid="{00000000-0005-0000-0000-0000AD940000}"/>
    <cellStyle name="Normal 2 4 2 2 7 4" xfId="38062" xr:uid="{00000000-0005-0000-0000-0000AE940000}"/>
    <cellStyle name="Normal 2 4 2 2 8" xfId="9866" xr:uid="{00000000-0005-0000-0000-00008A260000}"/>
    <cellStyle name="Normal 2 4 2 2 8 2" xfId="9867" xr:uid="{00000000-0005-0000-0000-00008B260000}"/>
    <cellStyle name="Normal 2 4 2 2 8 2 2" xfId="9868" xr:uid="{00000000-0005-0000-0000-00008C260000}"/>
    <cellStyle name="Normal 2 4 2 2 8 2 2 2" xfId="38063" xr:uid="{00000000-0005-0000-0000-0000AF940000}"/>
    <cellStyle name="Normal 2 4 2 2 8 2 3" xfId="38064" xr:uid="{00000000-0005-0000-0000-0000B0940000}"/>
    <cellStyle name="Normal 2 4 2 2 8 3" xfId="9869" xr:uid="{00000000-0005-0000-0000-00008D260000}"/>
    <cellStyle name="Normal 2 4 2 2 8 3 2" xfId="38065" xr:uid="{00000000-0005-0000-0000-0000B1940000}"/>
    <cellStyle name="Normal 2 4 2 2 8 4" xfId="38066" xr:uid="{00000000-0005-0000-0000-0000B2940000}"/>
    <cellStyle name="Normal 2 4 2 2 9" xfId="9870" xr:uid="{00000000-0005-0000-0000-00008E260000}"/>
    <cellStyle name="Normal 2 4 2 2 9 2" xfId="9871" xr:uid="{00000000-0005-0000-0000-00008F260000}"/>
    <cellStyle name="Normal 2 4 2 2 9 2 2" xfId="9872" xr:uid="{00000000-0005-0000-0000-000090260000}"/>
    <cellStyle name="Normal 2 4 2 2 9 2 2 2" xfId="38067" xr:uid="{00000000-0005-0000-0000-0000B3940000}"/>
    <cellStyle name="Normal 2 4 2 2 9 2 3" xfId="38068" xr:uid="{00000000-0005-0000-0000-0000B4940000}"/>
    <cellStyle name="Normal 2 4 2 2 9 3" xfId="9873" xr:uid="{00000000-0005-0000-0000-000091260000}"/>
    <cellStyle name="Normal 2 4 2 2 9 3 2" xfId="38069" xr:uid="{00000000-0005-0000-0000-0000B5940000}"/>
    <cellStyle name="Normal 2 4 2 2 9 4" xfId="38070" xr:uid="{00000000-0005-0000-0000-0000B6940000}"/>
    <cellStyle name="Normal 2 4 2 20" xfId="9874" xr:uid="{00000000-0005-0000-0000-000092260000}"/>
    <cellStyle name="Normal 2 4 2 3" xfId="9875" xr:uid="{00000000-0005-0000-0000-000093260000}"/>
    <cellStyle name="Normal 2 4 2 3 10" xfId="9876" xr:uid="{00000000-0005-0000-0000-000094260000}"/>
    <cellStyle name="Normal 2 4 2 3 10 2" xfId="9877" xr:uid="{00000000-0005-0000-0000-000095260000}"/>
    <cellStyle name="Normal 2 4 2 3 10 2 2" xfId="9878" xr:uid="{00000000-0005-0000-0000-000096260000}"/>
    <cellStyle name="Normal 2 4 2 3 10 2 2 2" xfId="38071" xr:uid="{00000000-0005-0000-0000-0000B7940000}"/>
    <cellStyle name="Normal 2 4 2 3 10 2 3" xfId="38072" xr:uid="{00000000-0005-0000-0000-0000B8940000}"/>
    <cellStyle name="Normal 2 4 2 3 10 3" xfId="9879" xr:uid="{00000000-0005-0000-0000-000097260000}"/>
    <cellStyle name="Normal 2 4 2 3 10 3 2" xfId="38073" xr:uid="{00000000-0005-0000-0000-0000B9940000}"/>
    <cellStyle name="Normal 2 4 2 3 10 4" xfId="38074" xr:uid="{00000000-0005-0000-0000-0000BA940000}"/>
    <cellStyle name="Normal 2 4 2 3 11" xfId="9880" xr:uid="{00000000-0005-0000-0000-000098260000}"/>
    <cellStyle name="Normal 2 4 2 3 11 2" xfId="9881" xr:uid="{00000000-0005-0000-0000-000099260000}"/>
    <cellStyle name="Normal 2 4 2 3 11 2 2" xfId="9882" xr:uid="{00000000-0005-0000-0000-00009A260000}"/>
    <cellStyle name="Normal 2 4 2 3 11 2 2 2" xfId="38075" xr:uid="{00000000-0005-0000-0000-0000BB940000}"/>
    <cellStyle name="Normal 2 4 2 3 11 2 3" xfId="38076" xr:uid="{00000000-0005-0000-0000-0000BC940000}"/>
    <cellStyle name="Normal 2 4 2 3 11 3" xfId="9883" xr:uid="{00000000-0005-0000-0000-00009B260000}"/>
    <cellStyle name="Normal 2 4 2 3 11 3 2" xfId="38077" xr:uid="{00000000-0005-0000-0000-0000BD940000}"/>
    <cellStyle name="Normal 2 4 2 3 11 4" xfId="38078" xr:uid="{00000000-0005-0000-0000-0000BE940000}"/>
    <cellStyle name="Normal 2 4 2 3 2" xfId="9884" xr:uid="{00000000-0005-0000-0000-00009C260000}"/>
    <cellStyle name="Normal 2 4 2 3 2 2" xfId="9885" xr:uid="{00000000-0005-0000-0000-00009D260000}"/>
    <cellStyle name="Normal 2 4 2 3 2 2 2" xfId="9886" xr:uid="{00000000-0005-0000-0000-00009E260000}"/>
    <cellStyle name="Normal 2 4 2 3 2 2 2 2" xfId="38079" xr:uid="{00000000-0005-0000-0000-0000BF940000}"/>
    <cellStyle name="Normal 2 4 2 3 2 2 3" xfId="38080" xr:uid="{00000000-0005-0000-0000-0000C0940000}"/>
    <cellStyle name="Normal 2 4 2 3 2 3" xfId="9887" xr:uid="{00000000-0005-0000-0000-00009F260000}"/>
    <cellStyle name="Normal 2 4 2 3 2 3 2" xfId="38081" xr:uid="{00000000-0005-0000-0000-0000C1940000}"/>
    <cellStyle name="Normal 2 4 2 3 2 4" xfId="38082" xr:uid="{00000000-0005-0000-0000-0000C2940000}"/>
    <cellStyle name="Normal 2 4 2 3 3" xfId="9888" xr:uid="{00000000-0005-0000-0000-0000A0260000}"/>
    <cellStyle name="Normal 2 4 2 3 3 2" xfId="9889" xr:uid="{00000000-0005-0000-0000-0000A1260000}"/>
    <cellStyle name="Normal 2 4 2 3 3 2 2" xfId="9890" xr:uid="{00000000-0005-0000-0000-0000A2260000}"/>
    <cellStyle name="Normal 2 4 2 3 3 2 2 2" xfId="38083" xr:uid="{00000000-0005-0000-0000-0000C3940000}"/>
    <cellStyle name="Normal 2 4 2 3 3 2 3" xfId="38084" xr:uid="{00000000-0005-0000-0000-0000C4940000}"/>
    <cellStyle name="Normal 2 4 2 3 3 3" xfId="9891" xr:uid="{00000000-0005-0000-0000-0000A3260000}"/>
    <cellStyle name="Normal 2 4 2 3 3 3 2" xfId="38085" xr:uid="{00000000-0005-0000-0000-0000C5940000}"/>
    <cellStyle name="Normal 2 4 2 3 3 4" xfId="38086" xr:uid="{00000000-0005-0000-0000-0000C6940000}"/>
    <cellStyle name="Normal 2 4 2 3 4" xfId="9892" xr:uid="{00000000-0005-0000-0000-0000A4260000}"/>
    <cellStyle name="Normal 2 4 2 3 4 2" xfId="9893" xr:uid="{00000000-0005-0000-0000-0000A5260000}"/>
    <cellStyle name="Normal 2 4 2 3 4 2 2" xfId="9894" xr:uid="{00000000-0005-0000-0000-0000A6260000}"/>
    <cellStyle name="Normal 2 4 2 3 4 2 2 2" xfId="38087" xr:uid="{00000000-0005-0000-0000-0000C7940000}"/>
    <cellStyle name="Normal 2 4 2 3 4 2 3" xfId="38088" xr:uid="{00000000-0005-0000-0000-0000C8940000}"/>
    <cellStyle name="Normal 2 4 2 3 4 3" xfId="9895" xr:uid="{00000000-0005-0000-0000-0000A7260000}"/>
    <cellStyle name="Normal 2 4 2 3 4 3 2" xfId="38089" xr:uid="{00000000-0005-0000-0000-0000C9940000}"/>
    <cellStyle name="Normal 2 4 2 3 4 4" xfId="38090" xr:uid="{00000000-0005-0000-0000-0000CA940000}"/>
    <cellStyle name="Normal 2 4 2 3 5" xfId="9896" xr:uid="{00000000-0005-0000-0000-0000A8260000}"/>
    <cellStyle name="Normal 2 4 2 3 5 2" xfId="9897" xr:uid="{00000000-0005-0000-0000-0000A9260000}"/>
    <cellStyle name="Normal 2 4 2 3 5 2 2" xfId="9898" xr:uid="{00000000-0005-0000-0000-0000AA260000}"/>
    <cellStyle name="Normal 2 4 2 3 5 2 2 2" xfId="38091" xr:uid="{00000000-0005-0000-0000-0000CB940000}"/>
    <cellStyle name="Normal 2 4 2 3 5 2 3" xfId="38092" xr:uid="{00000000-0005-0000-0000-0000CC940000}"/>
    <cellStyle name="Normal 2 4 2 3 5 3" xfId="9899" xr:uid="{00000000-0005-0000-0000-0000AB260000}"/>
    <cellStyle name="Normal 2 4 2 3 5 3 2" xfId="38093" xr:uid="{00000000-0005-0000-0000-0000CD940000}"/>
    <cellStyle name="Normal 2 4 2 3 5 4" xfId="38094" xr:uid="{00000000-0005-0000-0000-0000CE940000}"/>
    <cellStyle name="Normal 2 4 2 3 6" xfId="9900" xr:uid="{00000000-0005-0000-0000-0000AC260000}"/>
    <cellStyle name="Normal 2 4 2 3 6 2" xfId="9901" xr:uid="{00000000-0005-0000-0000-0000AD260000}"/>
    <cellStyle name="Normal 2 4 2 3 6 2 2" xfId="9902" xr:uid="{00000000-0005-0000-0000-0000AE260000}"/>
    <cellStyle name="Normal 2 4 2 3 6 2 2 2" xfId="38095" xr:uid="{00000000-0005-0000-0000-0000CF940000}"/>
    <cellStyle name="Normal 2 4 2 3 6 2 3" xfId="38096" xr:uid="{00000000-0005-0000-0000-0000D0940000}"/>
    <cellStyle name="Normal 2 4 2 3 6 3" xfId="9903" xr:uid="{00000000-0005-0000-0000-0000AF260000}"/>
    <cellStyle name="Normal 2 4 2 3 6 3 2" xfId="38097" xr:uid="{00000000-0005-0000-0000-0000D1940000}"/>
    <cellStyle name="Normal 2 4 2 3 6 4" xfId="38098" xr:uid="{00000000-0005-0000-0000-0000D2940000}"/>
    <cellStyle name="Normal 2 4 2 3 7" xfId="9904" xr:uid="{00000000-0005-0000-0000-0000B0260000}"/>
    <cellStyle name="Normal 2 4 2 3 7 2" xfId="9905" xr:uid="{00000000-0005-0000-0000-0000B1260000}"/>
    <cellStyle name="Normal 2 4 2 3 7 2 2" xfId="9906" xr:uid="{00000000-0005-0000-0000-0000B2260000}"/>
    <cellStyle name="Normal 2 4 2 3 7 2 2 2" xfId="38099" xr:uid="{00000000-0005-0000-0000-0000D3940000}"/>
    <cellStyle name="Normal 2 4 2 3 7 2 3" xfId="38100" xr:uid="{00000000-0005-0000-0000-0000D4940000}"/>
    <cellStyle name="Normal 2 4 2 3 7 3" xfId="9907" xr:uid="{00000000-0005-0000-0000-0000B3260000}"/>
    <cellStyle name="Normal 2 4 2 3 7 3 2" xfId="38101" xr:uid="{00000000-0005-0000-0000-0000D5940000}"/>
    <cellStyle name="Normal 2 4 2 3 7 4" xfId="38102" xr:uid="{00000000-0005-0000-0000-0000D6940000}"/>
    <cellStyle name="Normal 2 4 2 3 8" xfId="9908" xr:uid="{00000000-0005-0000-0000-0000B4260000}"/>
    <cellStyle name="Normal 2 4 2 3 8 2" xfId="9909" xr:uid="{00000000-0005-0000-0000-0000B5260000}"/>
    <cellStyle name="Normal 2 4 2 3 8 2 2" xfId="9910" xr:uid="{00000000-0005-0000-0000-0000B6260000}"/>
    <cellStyle name="Normal 2 4 2 3 8 2 2 2" xfId="38103" xr:uid="{00000000-0005-0000-0000-0000D7940000}"/>
    <cellStyle name="Normal 2 4 2 3 8 2 3" xfId="38104" xr:uid="{00000000-0005-0000-0000-0000D8940000}"/>
    <cellStyle name="Normal 2 4 2 3 8 3" xfId="9911" xr:uid="{00000000-0005-0000-0000-0000B7260000}"/>
    <cellStyle name="Normal 2 4 2 3 8 3 2" xfId="38105" xr:uid="{00000000-0005-0000-0000-0000D9940000}"/>
    <cellStyle name="Normal 2 4 2 3 8 4" xfId="38106" xr:uid="{00000000-0005-0000-0000-0000DA940000}"/>
    <cellStyle name="Normal 2 4 2 3 9" xfId="9912" xr:uid="{00000000-0005-0000-0000-0000B8260000}"/>
    <cellStyle name="Normal 2 4 2 3 9 2" xfId="9913" xr:uid="{00000000-0005-0000-0000-0000B9260000}"/>
    <cellStyle name="Normal 2 4 2 3 9 2 2" xfId="9914" xr:uid="{00000000-0005-0000-0000-0000BA260000}"/>
    <cellStyle name="Normal 2 4 2 3 9 2 2 2" xfId="38107" xr:uid="{00000000-0005-0000-0000-0000DB940000}"/>
    <cellStyle name="Normal 2 4 2 3 9 2 3" xfId="38108" xr:uid="{00000000-0005-0000-0000-0000DC940000}"/>
    <cellStyle name="Normal 2 4 2 3 9 3" xfId="9915" xr:uid="{00000000-0005-0000-0000-0000BB260000}"/>
    <cellStyle name="Normal 2 4 2 3 9 3 2" xfId="38109" xr:uid="{00000000-0005-0000-0000-0000DD940000}"/>
    <cellStyle name="Normal 2 4 2 3 9 4" xfId="38110" xr:uid="{00000000-0005-0000-0000-0000DE940000}"/>
    <cellStyle name="Normal 2 4 2 4" xfId="9916" xr:uid="{00000000-0005-0000-0000-0000BC260000}"/>
    <cellStyle name="Normal 2 4 2 4 10" xfId="9917" xr:uid="{00000000-0005-0000-0000-0000BD260000}"/>
    <cellStyle name="Normal 2 4 2 4 10 2" xfId="9918" xr:uid="{00000000-0005-0000-0000-0000BE260000}"/>
    <cellStyle name="Normal 2 4 2 4 10 2 2" xfId="9919" xr:uid="{00000000-0005-0000-0000-0000BF260000}"/>
    <cellStyle name="Normal 2 4 2 4 10 2 2 2" xfId="38111" xr:uid="{00000000-0005-0000-0000-0000DF940000}"/>
    <cellStyle name="Normal 2 4 2 4 10 2 3" xfId="38112" xr:uid="{00000000-0005-0000-0000-0000E0940000}"/>
    <cellStyle name="Normal 2 4 2 4 10 3" xfId="9920" xr:uid="{00000000-0005-0000-0000-0000C0260000}"/>
    <cellStyle name="Normal 2 4 2 4 10 3 2" xfId="38113" xr:uid="{00000000-0005-0000-0000-0000E1940000}"/>
    <cellStyle name="Normal 2 4 2 4 10 4" xfId="38114" xr:uid="{00000000-0005-0000-0000-0000E2940000}"/>
    <cellStyle name="Normal 2 4 2 4 11" xfId="9921" xr:uid="{00000000-0005-0000-0000-0000C1260000}"/>
    <cellStyle name="Normal 2 4 2 4 11 2" xfId="9922" xr:uid="{00000000-0005-0000-0000-0000C2260000}"/>
    <cellStyle name="Normal 2 4 2 4 11 2 2" xfId="9923" xr:uid="{00000000-0005-0000-0000-0000C3260000}"/>
    <cellStyle name="Normal 2 4 2 4 11 2 2 2" xfId="38115" xr:uid="{00000000-0005-0000-0000-0000E3940000}"/>
    <cellStyle name="Normal 2 4 2 4 11 2 3" xfId="38116" xr:uid="{00000000-0005-0000-0000-0000E4940000}"/>
    <cellStyle name="Normal 2 4 2 4 11 3" xfId="9924" xr:uid="{00000000-0005-0000-0000-0000C4260000}"/>
    <cellStyle name="Normal 2 4 2 4 11 3 2" xfId="38117" xr:uid="{00000000-0005-0000-0000-0000E5940000}"/>
    <cellStyle name="Normal 2 4 2 4 11 4" xfId="38118" xr:uid="{00000000-0005-0000-0000-0000E6940000}"/>
    <cellStyle name="Normal 2 4 2 4 12" xfId="9925" xr:uid="{00000000-0005-0000-0000-0000C5260000}"/>
    <cellStyle name="Normal 2 4 2 4 12 2" xfId="9926" xr:uid="{00000000-0005-0000-0000-0000C6260000}"/>
    <cellStyle name="Normal 2 4 2 4 12 2 2" xfId="38119" xr:uid="{00000000-0005-0000-0000-0000E7940000}"/>
    <cellStyle name="Normal 2 4 2 4 12 3" xfId="38120" xr:uid="{00000000-0005-0000-0000-0000E8940000}"/>
    <cellStyle name="Normal 2 4 2 4 13" xfId="9927" xr:uid="{00000000-0005-0000-0000-0000C7260000}"/>
    <cellStyle name="Normal 2 4 2 4 13 2" xfId="38121" xr:uid="{00000000-0005-0000-0000-0000E9940000}"/>
    <cellStyle name="Normal 2 4 2 4 14" xfId="38122" xr:uid="{00000000-0005-0000-0000-0000EA940000}"/>
    <cellStyle name="Normal 2 4 2 4 2" xfId="9928" xr:uid="{00000000-0005-0000-0000-0000C8260000}"/>
    <cellStyle name="Normal 2 4 2 4 2 2" xfId="9929" xr:uid="{00000000-0005-0000-0000-0000C9260000}"/>
    <cellStyle name="Normal 2 4 2 4 2 2 2" xfId="9930" xr:uid="{00000000-0005-0000-0000-0000CA260000}"/>
    <cellStyle name="Normal 2 4 2 4 2 2 2 2" xfId="38123" xr:uid="{00000000-0005-0000-0000-0000EB940000}"/>
    <cellStyle name="Normal 2 4 2 4 2 2 3" xfId="38124" xr:uid="{00000000-0005-0000-0000-0000EC940000}"/>
    <cellStyle name="Normal 2 4 2 4 2 3" xfId="9931" xr:uid="{00000000-0005-0000-0000-0000CB260000}"/>
    <cellStyle name="Normal 2 4 2 4 2 3 2" xfId="38125" xr:uid="{00000000-0005-0000-0000-0000ED940000}"/>
    <cellStyle name="Normal 2 4 2 4 2 4" xfId="38126" xr:uid="{00000000-0005-0000-0000-0000EE940000}"/>
    <cellStyle name="Normal 2 4 2 4 3" xfId="9932" xr:uid="{00000000-0005-0000-0000-0000CC260000}"/>
    <cellStyle name="Normal 2 4 2 4 3 2" xfId="9933" xr:uid="{00000000-0005-0000-0000-0000CD260000}"/>
    <cellStyle name="Normal 2 4 2 4 3 2 2" xfId="9934" xr:uid="{00000000-0005-0000-0000-0000CE260000}"/>
    <cellStyle name="Normal 2 4 2 4 3 2 2 2" xfId="38127" xr:uid="{00000000-0005-0000-0000-0000EF940000}"/>
    <cellStyle name="Normal 2 4 2 4 3 2 3" xfId="38128" xr:uid="{00000000-0005-0000-0000-0000F0940000}"/>
    <cellStyle name="Normal 2 4 2 4 3 3" xfId="9935" xr:uid="{00000000-0005-0000-0000-0000CF260000}"/>
    <cellStyle name="Normal 2 4 2 4 3 3 2" xfId="38129" xr:uid="{00000000-0005-0000-0000-0000F1940000}"/>
    <cellStyle name="Normal 2 4 2 4 3 4" xfId="38130" xr:uid="{00000000-0005-0000-0000-0000F2940000}"/>
    <cellStyle name="Normal 2 4 2 4 4" xfId="9936" xr:uid="{00000000-0005-0000-0000-0000D0260000}"/>
    <cellStyle name="Normal 2 4 2 4 4 2" xfId="9937" xr:uid="{00000000-0005-0000-0000-0000D1260000}"/>
    <cellStyle name="Normal 2 4 2 4 4 2 2" xfId="9938" xr:uid="{00000000-0005-0000-0000-0000D2260000}"/>
    <cellStyle name="Normal 2 4 2 4 4 2 2 2" xfId="38131" xr:uid="{00000000-0005-0000-0000-0000F3940000}"/>
    <cellStyle name="Normal 2 4 2 4 4 2 3" xfId="38132" xr:uid="{00000000-0005-0000-0000-0000F4940000}"/>
    <cellStyle name="Normal 2 4 2 4 4 3" xfId="9939" xr:uid="{00000000-0005-0000-0000-0000D3260000}"/>
    <cellStyle name="Normal 2 4 2 4 4 3 2" xfId="38133" xr:uid="{00000000-0005-0000-0000-0000F5940000}"/>
    <cellStyle name="Normal 2 4 2 4 4 4" xfId="38134" xr:uid="{00000000-0005-0000-0000-0000F6940000}"/>
    <cellStyle name="Normal 2 4 2 4 5" xfId="9940" xr:uid="{00000000-0005-0000-0000-0000D4260000}"/>
    <cellStyle name="Normal 2 4 2 4 5 2" xfId="9941" xr:uid="{00000000-0005-0000-0000-0000D5260000}"/>
    <cellStyle name="Normal 2 4 2 4 5 2 2" xfId="9942" xr:uid="{00000000-0005-0000-0000-0000D6260000}"/>
    <cellStyle name="Normal 2 4 2 4 5 2 2 2" xfId="38135" xr:uid="{00000000-0005-0000-0000-0000F7940000}"/>
    <cellStyle name="Normal 2 4 2 4 5 2 3" xfId="38136" xr:uid="{00000000-0005-0000-0000-0000F8940000}"/>
    <cellStyle name="Normal 2 4 2 4 5 3" xfId="9943" xr:uid="{00000000-0005-0000-0000-0000D7260000}"/>
    <cellStyle name="Normal 2 4 2 4 5 3 2" xfId="38137" xr:uid="{00000000-0005-0000-0000-0000F9940000}"/>
    <cellStyle name="Normal 2 4 2 4 5 4" xfId="38138" xr:uid="{00000000-0005-0000-0000-0000FA940000}"/>
    <cellStyle name="Normal 2 4 2 4 6" xfId="9944" xr:uid="{00000000-0005-0000-0000-0000D8260000}"/>
    <cellStyle name="Normal 2 4 2 4 6 2" xfId="9945" xr:uid="{00000000-0005-0000-0000-0000D9260000}"/>
    <cellStyle name="Normal 2 4 2 4 6 2 2" xfId="9946" xr:uid="{00000000-0005-0000-0000-0000DA260000}"/>
    <cellStyle name="Normal 2 4 2 4 6 2 2 2" xfId="38139" xr:uid="{00000000-0005-0000-0000-0000FB940000}"/>
    <cellStyle name="Normal 2 4 2 4 6 2 3" xfId="38140" xr:uid="{00000000-0005-0000-0000-0000FC940000}"/>
    <cellStyle name="Normal 2 4 2 4 6 3" xfId="9947" xr:uid="{00000000-0005-0000-0000-0000DB260000}"/>
    <cellStyle name="Normal 2 4 2 4 6 3 2" xfId="38141" xr:uid="{00000000-0005-0000-0000-0000FD940000}"/>
    <cellStyle name="Normal 2 4 2 4 6 4" xfId="38142" xr:uid="{00000000-0005-0000-0000-0000FE940000}"/>
    <cellStyle name="Normal 2 4 2 4 7" xfId="9948" xr:uid="{00000000-0005-0000-0000-0000DC260000}"/>
    <cellStyle name="Normal 2 4 2 4 7 2" xfId="9949" xr:uid="{00000000-0005-0000-0000-0000DD260000}"/>
    <cellStyle name="Normal 2 4 2 4 7 2 2" xfId="9950" xr:uid="{00000000-0005-0000-0000-0000DE260000}"/>
    <cellStyle name="Normal 2 4 2 4 7 2 2 2" xfId="38143" xr:uid="{00000000-0005-0000-0000-0000FF940000}"/>
    <cellStyle name="Normal 2 4 2 4 7 2 3" xfId="38144" xr:uid="{00000000-0005-0000-0000-000000950000}"/>
    <cellStyle name="Normal 2 4 2 4 7 3" xfId="9951" xr:uid="{00000000-0005-0000-0000-0000DF260000}"/>
    <cellStyle name="Normal 2 4 2 4 7 3 2" xfId="38145" xr:uid="{00000000-0005-0000-0000-000001950000}"/>
    <cellStyle name="Normal 2 4 2 4 7 4" xfId="38146" xr:uid="{00000000-0005-0000-0000-000002950000}"/>
    <cellStyle name="Normal 2 4 2 4 8" xfId="9952" xr:uid="{00000000-0005-0000-0000-0000E0260000}"/>
    <cellStyle name="Normal 2 4 2 4 8 2" xfId="9953" xr:uid="{00000000-0005-0000-0000-0000E1260000}"/>
    <cellStyle name="Normal 2 4 2 4 8 2 2" xfId="9954" xr:uid="{00000000-0005-0000-0000-0000E2260000}"/>
    <cellStyle name="Normal 2 4 2 4 8 2 2 2" xfId="38147" xr:uid="{00000000-0005-0000-0000-000003950000}"/>
    <cellStyle name="Normal 2 4 2 4 8 2 3" xfId="38148" xr:uid="{00000000-0005-0000-0000-000004950000}"/>
    <cellStyle name="Normal 2 4 2 4 8 3" xfId="9955" xr:uid="{00000000-0005-0000-0000-0000E3260000}"/>
    <cellStyle name="Normal 2 4 2 4 8 3 2" xfId="38149" xr:uid="{00000000-0005-0000-0000-000005950000}"/>
    <cellStyle name="Normal 2 4 2 4 8 4" xfId="38150" xr:uid="{00000000-0005-0000-0000-000006950000}"/>
    <cellStyle name="Normal 2 4 2 4 9" xfId="9956" xr:uid="{00000000-0005-0000-0000-0000E4260000}"/>
    <cellStyle name="Normal 2 4 2 4 9 2" xfId="9957" xr:uid="{00000000-0005-0000-0000-0000E5260000}"/>
    <cellStyle name="Normal 2 4 2 4 9 2 2" xfId="9958" xr:uid="{00000000-0005-0000-0000-0000E6260000}"/>
    <cellStyle name="Normal 2 4 2 4 9 2 2 2" xfId="38151" xr:uid="{00000000-0005-0000-0000-000007950000}"/>
    <cellStyle name="Normal 2 4 2 4 9 2 3" xfId="38152" xr:uid="{00000000-0005-0000-0000-000008950000}"/>
    <cellStyle name="Normal 2 4 2 4 9 3" xfId="9959" xr:uid="{00000000-0005-0000-0000-0000E7260000}"/>
    <cellStyle name="Normal 2 4 2 4 9 3 2" xfId="38153" xr:uid="{00000000-0005-0000-0000-000009950000}"/>
    <cellStyle name="Normal 2 4 2 4 9 4" xfId="38154" xr:uid="{00000000-0005-0000-0000-00000A950000}"/>
    <cellStyle name="Normal 2 4 2 5" xfId="9960" xr:uid="{00000000-0005-0000-0000-0000E8260000}"/>
    <cellStyle name="Normal 2 4 2 5 10" xfId="9961" xr:uid="{00000000-0005-0000-0000-0000E9260000}"/>
    <cellStyle name="Normal 2 4 2 5 10 2" xfId="9962" xr:uid="{00000000-0005-0000-0000-0000EA260000}"/>
    <cellStyle name="Normal 2 4 2 5 10 2 2" xfId="9963" xr:uid="{00000000-0005-0000-0000-0000EB260000}"/>
    <cellStyle name="Normal 2 4 2 5 10 2 2 2" xfId="38155" xr:uid="{00000000-0005-0000-0000-00000B950000}"/>
    <cellStyle name="Normal 2 4 2 5 10 2 3" xfId="38156" xr:uid="{00000000-0005-0000-0000-00000C950000}"/>
    <cellStyle name="Normal 2 4 2 5 10 3" xfId="9964" xr:uid="{00000000-0005-0000-0000-0000EC260000}"/>
    <cellStyle name="Normal 2 4 2 5 10 3 2" xfId="38157" xr:uid="{00000000-0005-0000-0000-00000D950000}"/>
    <cellStyle name="Normal 2 4 2 5 10 4" xfId="38158" xr:uid="{00000000-0005-0000-0000-00000E950000}"/>
    <cellStyle name="Normal 2 4 2 5 11" xfId="9965" xr:uid="{00000000-0005-0000-0000-0000ED260000}"/>
    <cellStyle name="Normal 2 4 2 5 11 2" xfId="9966" xr:uid="{00000000-0005-0000-0000-0000EE260000}"/>
    <cellStyle name="Normal 2 4 2 5 11 2 2" xfId="9967" xr:uid="{00000000-0005-0000-0000-0000EF260000}"/>
    <cellStyle name="Normal 2 4 2 5 11 2 2 2" xfId="38159" xr:uid="{00000000-0005-0000-0000-00000F950000}"/>
    <cellStyle name="Normal 2 4 2 5 11 2 3" xfId="38160" xr:uid="{00000000-0005-0000-0000-000010950000}"/>
    <cellStyle name="Normal 2 4 2 5 11 3" xfId="9968" xr:uid="{00000000-0005-0000-0000-0000F0260000}"/>
    <cellStyle name="Normal 2 4 2 5 11 3 2" xfId="38161" xr:uid="{00000000-0005-0000-0000-000011950000}"/>
    <cellStyle name="Normal 2 4 2 5 11 4" xfId="38162" xr:uid="{00000000-0005-0000-0000-000012950000}"/>
    <cellStyle name="Normal 2 4 2 5 12" xfId="9969" xr:uid="{00000000-0005-0000-0000-0000F1260000}"/>
    <cellStyle name="Normal 2 4 2 5 12 2" xfId="9970" xr:uid="{00000000-0005-0000-0000-0000F2260000}"/>
    <cellStyle name="Normal 2 4 2 5 12 2 2" xfId="38163" xr:uid="{00000000-0005-0000-0000-000013950000}"/>
    <cellStyle name="Normal 2 4 2 5 12 3" xfId="38164" xr:uid="{00000000-0005-0000-0000-000014950000}"/>
    <cellStyle name="Normal 2 4 2 5 13" xfId="9971" xr:uid="{00000000-0005-0000-0000-0000F3260000}"/>
    <cellStyle name="Normal 2 4 2 5 13 2" xfId="38165" xr:uid="{00000000-0005-0000-0000-000015950000}"/>
    <cellStyle name="Normal 2 4 2 5 14" xfId="38166" xr:uid="{00000000-0005-0000-0000-000016950000}"/>
    <cellStyle name="Normal 2 4 2 5 2" xfId="9972" xr:uid="{00000000-0005-0000-0000-0000F4260000}"/>
    <cellStyle name="Normal 2 4 2 5 2 2" xfId="9973" xr:uid="{00000000-0005-0000-0000-0000F5260000}"/>
    <cellStyle name="Normal 2 4 2 5 2 2 2" xfId="9974" xr:uid="{00000000-0005-0000-0000-0000F6260000}"/>
    <cellStyle name="Normal 2 4 2 5 2 2 2 2" xfId="38167" xr:uid="{00000000-0005-0000-0000-000017950000}"/>
    <cellStyle name="Normal 2 4 2 5 2 2 3" xfId="38168" xr:uid="{00000000-0005-0000-0000-000018950000}"/>
    <cellStyle name="Normal 2 4 2 5 2 3" xfId="9975" xr:uid="{00000000-0005-0000-0000-0000F7260000}"/>
    <cellStyle name="Normal 2 4 2 5 2 3 2" xfId="38169" xr:uid="{00000000-0005-0000-0000-000019950000}"/>
    <cellStyle name="Normal 2 4 2 5 2 4" xfId="38170" xr:uid="{00000000-0005-0000-0000-00001A950000}"/>
    <cellStyle name="Normal 2 4 2 5 3" xfId="9976" xr:uid="{00000000-0005-0000-0000-0000F8260000}"/>
    <cellStyle name="Normal 2 4 2 5 3 2" xfId="9977" xr:uid="{00000000-0005-0000-0000-0000F9260000}"/>
    <cellStyle name="Normal 2 4 2 5 3 2 2" xfId="9978" xr:uid="{00000000-0005-0000-0000-0000FA260000}"/>
    <cellStyle name="Normal 2 4 2 5 3 2 2 2" xfId="38171" xr:uid="{00000000-0005-0000-0000-00001B950000}"/>
    <cellStyle name="Normal 2 4 2 5 3 2 3" xfId="38172" xr:uid="{00000000-0005-0000-0000-00001C950000}"/>
    <cellStyle name="Normal 2 4 2 5 3 3" xfId="9979" xr:uid="{00000000-0005-0000-0000-0000FB260000}"/>
    <cellStyle name="Normal 2 4 2 5 3 3 2" xfId="38173" xr:uid="{00000000-0005-0000-0000-00001D950000}"/>
    <cellStyle name="Normal 2 4 2 5 3 4" xfId="38174" xr:uid="{00000000-0005-0000-0000-00001E950000}"/>
    <cellStyle name="Normal 2 4 2 5 4" xfId="9980" xr:uid="{00000000-0005-0000-0000-0000FC260000}"/>
    <cellStyle name="Normal 2 4 2 5 4 2" xfId="9981" xr:uid="{00000000-0005-0000-0000-0000FD260000}"/>
    <cellStyle name="Normal 2 4 2 5 4 2 2" xfId="9982" xr:uid="{00000000-0005-0000-0000-0000FE260000}"/>
    <cellStyle name="Normal 2 4 2 5 4 2 2 2" xfId="38175" xr:uid="{00000000-0005-0000-0000-00001F950000}"/>
    <cellStyle name="Normal 2 4 2 5 4 2 3" xfId="38176" xr:uid="{00000000-0005-0000-0000-000020950000}"/>
    <cellStyle name="Normal 2 4 2 5 4 3" xfId="9983" xr:uid="{00000000-0005-0000-0000-0000FF260000}"/>
    <cellStyle name="Normal 2 4 2 5 4 3 2" xfId="38177" xr:uid="{00000000-0005-0000-0000-000021950000}"/>
    <cellStyle name="Normal 2 4 2 5 4 4" xfId="38178" xr:uid="{00000000-0005-0000-0000-000022950000}"/>
    <cellStyle name="Normal 2 4 2 5 5" xfId="9984" xr:uid="{00000000-0005-0000-0000-000000270000}"/>
    <cellStyle name="Normal 2 4 2 5 5 2" xfId="9985" xr:uid="{00000000-0005-0000-0000-000001270000}"/>
    <cellStyle name="Normal 2 4 2 5 5 2 2" xfId="9986" xr:uid="{00000000-0005-0000-0000-000002270000}"/>
    <cellStyle name="Normal 2 4 2 5 5 2 2 2" xfId="38179" xr:uid="{00000000-0005-0000-0000-000023950000}"/>
    <cellStyle name="Normal 2 4 2 5 5 2 3" xfId="38180" xr:uid="{00000000-0005-0000-0000-000024950000}"/>
    <cellStyle name="Normal 2 4 2 5 5 3" xfId="9987" xr:uid="{00000000-0005-0000-0000-000003270000}"/>
    <cellStyle name="Normal 2 4 2 5 5 3 2" xfId="38181" xr:uid="{00000000-0005-0000-0000-000025950000}"/>
    <cellStyle name="Normal 2 4 2 5 5 4" xfId="38182" xr:uid="{00000000-0005-0000-0000-000026950000}"/>
    <cellStyle name="Normal 2 4 2 5 6" xfId="9988" xr:uid="{00000000-0005-0000-0000-000004270000}"/>
    <cellStyle name="Normal 2 4 2 5 6 2" xfId="9989" xr:uid="{00000000-0005-0000-0000-000005270000}"/>
    <cellStyle name="Normal 2 4 2 5 6 2 2" xfId="9990" xr:uid="{00000000-0005-0000-0000-000006270000}"/>
    <cellStyle name="Normal 2 4 2 5 6 2 2 2" xfId="38183" xr:uid="{00000000-0005-0000-0000-000027950000}"/>
    <cellStyle name="Normal 2 4 2 5 6 2 3" xfId="38184" xr:uid="{00000000-0005-0000-0000-000028950000}"/>
    <cellStyle name="Normal 2 4 2 5 6 3" xfId="9991" xr:uid="{00000000-0005-0000-0000-000007270000}"/>
    <cellStyle name="Normal 2 4 2 5 6 3 2" xfId="38185" xr:uid="{00000000-0005-0000-0000-000029950000}"/>
    <cellStyle name="Normal 2 4 2 5 6 4" xfId="38186" xr:uid="{00000000-0005-0000-0000-00002A950000}"/>
    <cellStyle name="Normal 2 4 2 5 7" xfId="9992" xr:uid="{00000000-0005-0000-0000-000008270000}"/>
    <cellStyle name="Normal 2 4 2 5 7 2" xfId="9993" xr:uid="{00000000-0005-0000-0000-000009270000}"/>
    <cellStyle name="Normal 2 4 2 5 7 2 2" xfId="9994" xr:uid="{00000000-0005-0000-0000-00000A270000}"/>
    <cellStyle name="Normal 2 4 2 5 7 2 2 2" xfId="38187" xr:uid="{00000000-0005-0000-0000-00002B950000}"/>
    <cellStyle name="Normal 2 4 2 5 7 2 3" xfId="38188" xr:uid="{00000000-0005-0000-0000-00002C950000}"/>
    <cellStyle name="Normal 2 4 2 5 7 3" xfId="9995" xr:uid="{00000000-0005-0000-0000-00000B270000}"/>
    <cellStyle name="Normal 2 4 2 5 7 3 2" xfId="38189" xr:uid="{00000000-0005-0000-0000-00002D950000}"/>
    <cellStyle name="Normal 2 4 2 5 7 4" xfId="38190" xr:uid="{00000000-0005-0000-0000-00002E950000}"/>
    <cellStyle name="Normal 2 4 2 5 8" xfId="9996" xr:uid="{00000000-0005-0000-0000-00000C270000}"/>
    <cellStyle name="Normal 2 4 2 5 8 2" xfId="9997" xr:uid="{00000000-0005-0000-0000-00000D270000}"/>
    <cellStyle name="Normal 2 4 2 5 8 2 2" xfId="9998" xr:uid="{00000000-0005-0000-0000-00000E270000}"/>
    <cellStyle name="Normal 2 4 2 5 8 2 2 2" xfId="38191" xr:uid="{00000000-0005-0000-0000-00002F950000}"/>
    <cellStyle name="Normal 2 4 2 5 8 2 3" xfId="38192" xr:uid="{00000000-0005-0000-0000-000030950000}"/>
    <cellStyle name="Normal 2 4 2 5 8 3" xfId="9999" xr:uid="{00000000-0005-0000-0000-00000F270000}"/>
    <cellStyle name="Normal 2 4 2 5 8 3 2" xfId="38193" xr:uid="{00000000-0005-0000-0000-000031950000}"/>
    <cellStyle name="Normal 2 4 2 5 8 4" xfId="38194" xr:uid="{00000000-0005-0000-0000-000032950000}"/>
    <cellStyle name="Normal 2 4 2 5 9" xfId="10000" xr:uid="{00000000-0005-0000-0000-000010270000}"/>
    <cellStyle name="Normal 2 4 2 5 9 2" xfId="10001" xr:uid="{00000000-0005-0000-0000-000011270000}"/>
    <cellStyle name="Normal 2 4 2 5 9 2 2" xfId="10002" xr:uid="{00000000-0005-0000-0000-000012270000}"/>
    <cellStyle name="Normal 2 4 2 5 9 2 2 2" xfId="38195" xr:uid="{00000000-0005-0000-0000-000033950000}"/>
    <cellStyle name="Normal 2 4 2 5 9 2 3" xfId="38196" xr:uid="{00000000-0005-0000-0000-000034950000}"/>
    <cellStyle name="Normal 2 4 2 5 9 3" xfId="10003" xr:uid="{00000000-0005-0000-0000-000013270000}"/>
    <cellStyle name="Normal 2 4 2 5 9 3 2" xfId="38197" xr:uid="{00000000-0005-0000-0000-000035950000}"/>
    <cellStyle name="Normal 2 4 2 5 9 4" xfId="38198" xr:uid="{00000000-0005-0000-0000-000036950000}"/>
    <cellStyle name="Normal 2 4 2 6" xfId="10004" xr:uid="{00000000-0005-0000-0000-000014270000}"/>
    <cellStyle name="Normal 2 4 2 6 10" xfId="10005" xr:uid="{00000000-0005-0000-0000-000015270000}"/>
    <cellStyle name="Normal 2 4 2 6 10 2" xfId="10006" xr:uid="{00000000-0005-0000-0000-000016270000}"/>
    <cellStyle name="Normal 2 4 2 6 10 2 2" xfId="10007" xr:uid="{00000000-0005-0000-0000-000017270000}"/>
    <cellStyle name="Normal 2 4 2 6 10 2 2 2" xfId="38199" xr:uid="{00000000-0005-0000-0000-000037950000}"/>
    <cellStyle name="Normal 2 4 2 6 10 2 3" xfId="38200" xr:uid="{00000000-0005-0000-0000-000038950000}"/>
    <cellStyle name="Normal 2 4 2 6 10 3" xfId="10008" xr:uid="{00000000-0005-0000-0000-000018270000}"/>
    <cellStyle name="Normal 2 4 2 6 10 3 2" xfId="38201" xr:uid="{00000000-0005-0000-0000-000039950000}"/>
    <cellStyle name="Normal 2 4 2 6 10 4" xfId="38202" xr:uid="{00000000-0005-0000-0000-00003A950000}"/>
    <cellStyle name="Normal 2 4 2 6 11" xfId="10009" xr:uid="{00000000-0005-0000-0000-000019270000}"/>
    <cellStyle name="Normal 2 4 2 6 11 2" xfId="10010" xr:uid="{00000000-0005-0000-0000-00001A270000}"/>
    <cellStyle name="Normal 2 4 2 6 11 2 2" xfId="10011" xr:uid="{00000000-0005-0000-0000-00001B270000}"/>
    <cellStyle name="Normal 2 4 2 6 11 2 2 2" xfId="38203" xr:uid="{00000000-0005-0000-0000-00003B950000}"/>
    <cellStyle name="Normal 2 4 2 6 11 2 3" xfId="38204" xr:uid="{00000000-0005-0000-0000-00003C950000}"/>
    <cellStyle name="Normal 2 4 2 6 11 3" xfId="10012" xr:uid="{00000000-0005-0000-0000-00001C270000}"/>
    <cellStyle name="Normal 2 4 2 6 11 3 2" xfId="38205" xr:uid="{00000000-0005-0000-0000-00003D950000}"/>
    <cellStyle name="Normal 2 4 2 6 11 4" xfId="38206" xr:uid="{00000000-0005-0000-0000-00003E950000}"/>
    <cellStyle name="Normal 2 4 2 6 12" xfId="10013" xr:uid="{00000000-0005-0000-0000-00001D270000}"/>
    <cellStyle name="Normal 2 4 2 6 12 2" xfId="10014" xr:uid="{00000000-0005-0000-0000-00001E270000}"/>
    <cellStyle name="Normal 2 4 2 6 12 2 2" xfId="38207" xr:uid="{00000000-0005-0000-0000-00003F950000}"/>
    <cellStyle name="Normal 2 4 2 6 12 3" xfId="38208" xr:uid="{00000000-0005-0000-0000-000040950000}"/>
    <cellStyle name="Normal 2 4 2 6 13" xfId="10015" xr:uid="{00000000-0005-0000-0000-00001F270000}"/>
    <cellStyle name="Normal 2 4 2 6 13 2" xfId="38209" xr:uid="{00000000-0005-0000-0000-000041950000}"/>
    <cellStyle name="Normal 2 4 2 6 14" xfId="38210" xr:uid="{00000000-0005-0000-0000-000042950000}"/>
    <cellStyle name="Normal 2 4 2 6 2" xfId="10016" xr:uid="{00000000-0005-0000-0000-000020270000}"/>
    <cellStyle name="Normal 2 4 2 6 2 2" xfId="10017" xr:uid="{00000000-0005-0000-0000-000021270000}"/>
    <cellStyle name="Normal 2 4 2 6 2 2 2" xfId="10018" xr:uid="{00000000-0005-0000-0000-000022270000}"/>
    <cellStyle name="Normal 2 4 2 6 2 2 2 2" xfId="38211" xr:uid="{00000000-0005-0000-0000-000043950000}"/>
    <cellStyle name="Normal 2 4 2 6 2 2 3" xfId="38212" xr:uid="{00000000-0005-0000-0000-000044950000}"/>
    <cellStyle name="Normal 2 4 2 6 2 3" xfId="10019" xr:uid="{00000000-0005-0000-0000-000023270000}"/>
    <cellStyle name="Normal 2 4 2 6 2 3 2" xfId="38213" xr:uid="{00000000-0005-0000-0000-000045950000}"/>
    <cellStyle name="Normal 2 4 2 6 2 4" xfId="38214" xr:uid="{00000000-0005-0000-0000-000046950000}"/>
    <cellStyle name="Normal 2 4 2 6 3" xfId="10020" xr:uid="{00000000-0005-0000-0000-000024270000}"/>
    <cellStyle name="Normal 2 4 2 6 3 2" xfId="10021" xr:uid="{00000000-0005-0000-0000-000025270000}"/>
    <cellStyle name="Normal 2 4 2 6 3 2 2" xfId="10022" xr:uid="{00000000-0005-0000-0000-000026270000}"/>
    <cellStyle name="Normal 2 4 2 6 3 2 2 2" xfId="38215" xr:uid="{00000000-0005-0000-0000-000047950000}"/>
    <cellStyle name="Normal 2 4 2 6 3 2 3" xfId="38216" xr:uid="{00000000-0005-0000-0000-000048950000}"/>
    <cellStyle name="Normal 2 4 2 6 3 3" xfId="10023" xr:uid="{00000000-0005-0000-0000-000027270000}"/>
    <cellStyle name="Normal 2 4 2 6 3 3 2" xfId="38217" xr:uid="{00000000-0005-0000-0000-000049950000}"/>
    <cellStyle name="Normal 2 4 2 6 3 4" xfId="38218" xr:uid="{00000000-0005-0000-0000-00004A950000}"/>
    <cellStyle name="Normal 2 4 2 6 4" xfId="10024" xr:uid="{00000000-0005-0000-0000-000028270000}"/>
    <cellStyle name="Normal 2 4 2 6 4 2" xfId="10025" xr:uid="{00000000-0005-0000-0000-000029270000}"/>
    <cellStyle name="Normal 2 4 2 6 4 2 2" xfId="10026" xr:uid="{00000000-0005-0000-0000-00002A270000}"/>
    <cellStyle name="Normal 2 4 2 6 4 2 2 2" xfId="38219" xr:uid="{00000000-0005-0000-0000-00004B950000}"/>
    <cellStyle name="Normal 2 4 2 6 4 2 3" xfId="38220" xr:uid="{00000000-0005-0000-0000-00004C950000}"/>
    <cellStyle name="Normal 2 4 2 6 4 3" xfId="10027" xr:uid="{00000000-0005-0000-0000-00002B270000}"/>
    <cellStyle name="Normal 2 4 2 6 4 3 2" xfId="38221" xr:uid="{00000000-0005-0000-0000-00004D950000}"/>
    <cellStyle name="Normal 2 4 2 6 4 4" xfId="38222" xr:uid="{00000000-0005-0000-0000-00004E950000}"/>
    <cellStyle name="Normal 2 4 2 6 5" xfId="10028" xr:uid="{00000000-0005-0000-0000-00002C270000}"/>
    <cellStyle name="Normal 2 4 2 6 5 2" xfId="10029" xr:uid="{00000000-0005-0000-0000-00002D270000}"/>
    <cellStyle name="Normal 2 4 2 6 5 2 2" xfId="10030" xr:uid="{00000000-0005-0000-0000-00002E270000}"/>
    <cellStyle name="Normal 2 4 2 6 5 2 2 2" xfId="38223" xr:uid="{00000000-0005-0000-0000-00004F950000}"/>
    <cellStyle name="Normal 2 4 2 6 5 2 3" xfId="38224" xr:uid="{00000000-0005-0000-0000-000050950000}"/>
    <cellStyle name="Normal 2 4 2 6 5 3" xfId="10031" xr:uid="{00000000-0005-0000-0000-00002F270000}"/>
    <cellStyle name="Normal 2 4 2 6 5 3 2" xfId="38225" xr:uid="{00000000-0005-0000-0000-000051950000}"/>
    <cellStyle name="Normal 2 4 2 6 5 4" xfId="38226" xr:uid="{00000000-0005-0000-0000-000052950000}"/>
    <cellStyle name="Normal 2 4 2 6 6" xfId="10032" xr:uid="{00000000-0005-0000-0000-000030270000}"/>
    <cellStyle name="Normal 2 4 2 6 6 2" xfId="10033" xr:uid="{00000000-0005-0000-0000-000031270000}"/>
    <cellStyle name="Normal 2 4 2 6 6 2 2" xfId="10034" xr:uid="{00000000-0005-0000-0000-000032270000}"/>
    <cellStyle name="Normal 2 4 2 6 6 2 2 2" xfId="38227" xr:uid="{00000000-0005-0000-0000-000053950000}"/>
    <cellStyle name="Normal 2 4 2 6 6 2 3" xfId="38228" xr:uid="{00000000-0005-0000-0000-000054950000}"/>
    <cellStyle name="Normal 2 4 2 6 6 3" xfId="10035" xr:uid="{00000000-0005-0000-0000-000033270000}"/>
    <cellStyle name="Normal 2 4 2 6 6 3 2" xfId="38229" xr:uid="{00000000-0005-0000-0000-000055950000}"/>
    <cellStyle name="Normal 2 4 2 6 6 4" xfId="38230" xr:uid="{00000000-0005-0000-0000-000056950000}"/>
    <cellStyle name="Normal 2 4 2 6 7" xfId="10036" xr:uid="{00000000-0005-0000-0000-000034270000}"/>
    <cellStyle name="Normal 2 4 2 6 7 2" xfId="10037" xr:uid="{00000000-0005-0000-0000-000035270000}"/>
    <cellStyle name="Normal 2 4 2 6 7 2 2" xfId="10038" xr:uid="{00000000-0005-0000-0000-000036270000}"/>
    <cellStyle name="Normal 2 4 2 6 7 2 2 2" xfId="38231" xr:uid="{00000000-0005-0000-0000-000057950000}"/>
    <cellStyle name="Normal 2 4 2 6 7 2 3" xfId="38232" xr:uid="{00000000-0005-0000-0000-000058950000}"/>
    <cellStyle name="Normal 2 4 2 6 7 3" xfId="10039" xr:uid="{00000000-0005-0000-0000-000037270000}"/>
    <cellStyle name="Normal 2 4 2 6 7 3 2" xfId="38233" xr:uid="{00000000-0005-0000-0000-000059950000}"/>
    <cellStyle name="Normal 2 4 2 6 7 4" xfId="38234" xr:uid="{00000000-0005-0000-0000-00005A950000}"/>
    <cellStyle name="Normal 2 4 2 6 8" xfId="10040" xr:uid="{00000000-0005-0000-0000-000038270000}"/>
    <cellStyle name="Normal 2 4 2 6 8 2" xfId="10041" xr:uid="{00000000-0005-0000-0000-000039270000}"/>
    <cellStyle name="Normal 2 4 2 6 8 2 2" xfId="10042" xr:uid="{00000000-0005-0000-0000-00003A270000}"/>
    <cellStyle name="Normal 2 4 2 6 8 2 2 2" xfId="38235" xr:uid="{00000000-0005-0000-0000-00005B950000}"/>
    <cellStyle name="Normal 2 4 2 6 8 2 3" xfId="38236" xr:uid="{00000000-0005-0000-0000-00005C950000}"/>
    <cellStyle name="Normal 2 4 2 6 8 3" xfId="10043" xr:uid="{00000000-0005-0000-0000-00003B270000}"/>
    <cellStyle name="Normal 2 4 2 6 8 3 2" xfId="38237" xr:uid="{00000000-0005-0000-0000-00005D950000}"/>
    <cellStyle name="Normal 2 4 2 6 8 4" xfId="38238" xr:uid="{00000000-0005-0000-0000-00005E950000}"/>
    <cellStyle name="Normal 2 4 2 6 9" xfId="10044" xr:uid="{00000000-0005-0000-0000-00003C270000}"/>
    <cellStyle name="Normal 2 4 2 6 9 2" xfId="10045" xr:uid="{00000000-0005-0000-0000-00003D270000}"/>
    <cellStyle name="Normal 2 4 2 6 9 2 2" xfId="10046" xr:uid="{00000000-0005-0000-0000-00003E270000}"/>
    <cellStyle name="Normal 2 4 2 6 9 2 2 2" xfId="38239" xr:uid="{00000000-0005-0000-0000-00005F950000}"/>
    <cellStyle name="Normal 2 4 2 6 9 2 3" xfId="38240" xr:uid="{00000000-0005-0000-0000-000060950000}"/>
    <cellStyle name="Normal 2 4 2 6 9 3" xfId="10047" xr:uid="{00000000-0005-0000-0000-00003F270000}"/>
    <cellStyle name="Normal 2 4 2 6 9 3 2" xfId="38241" xr:uid="{00000000-0005-0000-0000-000061950000}"/>
    <cellStyle name="Normal 2 4 2 6 9 4" xfId="38242" xr:uid="{00000000-0005-0000-0000-000062950000}"/>
    <cellStyle name="Normal 2 4 2 7" xfId="10048" xr:uid="{00000000-0005-0000-0000-000040270000}"/>
    <cellStyle name="Normal 2 4 2 7 10" xfId="10049" xr:uid="{00000000-0005-0000-0000-000041270000}"/>
    <cellStyle name="Normal 2 4 2 7 10 2" xfId="10050" xr:uid="{00000000-0005-0000-0000-000042270000}"/>
    <cellStyle name="Normal 2 4 2 7 10 2 2" xfId="10051" xr:uid="{00000000-0005-0000-0000-000043270000}"/>
    <cellStyle name="Normal 2 4 2 7 10 2 2 2" xfId="38243" xr:uid="{00000000-0005-0000-0000-000063950000}"/>
    <cellStyle name="Normal 2 4 2 7 10 2 3" xfId="38244" xr:uid="{00000000-0005-0000-0000-000064950000}"/>
    <cellStyle name="Normal 2 4 2 7 10 3" xfId="10052" xr:uid="{00000000-0005-0000-0000-000044270000}"/>
    <cellStyle name="Normal 2 4 2 7 10 3 2" xfId="38245" xr:uid="{00000000-0005-0000-0000-000065950000}"/>
    <cellStyle name="Normal 2 4 2 7 10 4" xfId="38246" xr:uid="{00000000-0005-0000-0000-000066950000}"/>
    <cellStyle name="Normal 2 4 2 7 11" xfId="10053" xr:uid="{00000000-0005-0000-0000-000045270000}"/>
    <cellStyle name="Normal 2 4 2 7 11 2" xfId="10054" xr:uid="{00000000-0005-0000-0000-000046270000}"/>
    <cellStyle name="Normal 2 4 2 7 11 2 2" xfId="10055" xr:uid="{00000000-0005-0000-0000-000047270000}"/>
    <cellStyle name="Normal 2 4 2 7 11 2 2 2" xfId="38247" xr:uid="{00000000-0005-0000-0000-000067950000}"/>
    <cellStyle name="Normal 2 4 2 7 11 2 3" xfId="38248" xr:uid="{00000000-0005-0000-0000-000068950000}"/>
    <cellStyle name="Normal 2 4 2 7 11 3" xfId="10056" xr:uid="{00000000-0005-0000-0000-000048270000}"/>
    <cellStyle name="Normal 2 4 2 7 11 3 2" xfId="38249" xr:uid="{00000000-0005-0000-0000-000069950000}"/>
    <cellStyle name="Normal 2 4 2 7 11 4" xfId="38250" xr:uid="{00000000-0005-0000-0000-00006A950000}"/>
    <cellStyle name="Normal 2 4 2 7 12" xfId="10057" xr:uid="{00000000-0005-0000-0000-000049270000}"/>
    <cellStyle name="Normal 2 4 2 7 12 2" xfId="10058" xr:uid="{00000000-0005-0000-0000-00004A270000}"/>
    <cellStyle name="Normal 2 4 2 7 12 2 2" xfId="38251" xr:uid="{00000000-0005-0000-0000-00006B950000}"/>
    <cellStyle name="Normal 2 4 2 7 12 3" xfId="38252" xr:uid="{00000000-0005-0000-0000-00006C950000}"/>
    <cellStyle name="Normal 2 4 2 7 13" xfId="10059" xr:uid="{00000000-0005-0000-0000-00004B270000}"/>
    <cellStyle name="Normal 2 4 2 7 13 2" xfId="38253" xr:uid="{00000000-0005-0000-0000-00006D950000}"/>
    <cellStyle name="Normal 2 4 2 7 14" xfId="38254" xr:uid="{00000000-0005-0000-0000-00006E950000}"/>
    <cellStyle name="Normal 2 4 2 7 2" xfId="10060" xr:uid="{00000000-0005-0000-0000-00004C270000}"/>
    <cellStyle name="Normal 2 4 2 7 2 2" xfId="10061" xr:uid="{00000000-0005-0000-0000-00004D270000}"/>
    <cellStyle name="Normal 2 4 2 7 2 2 2" xfId="10062" xr:uid="{00000000-0005-0000-0000-00004E270000}"/>
    <cellStyle name="Normal 2 4 2 7 2 2 2 2" xfId="38255" xr:uid="{00000000-0005-0000-0000-00006F950000}"/>
    <cellStyle name="Normal 2 4 2 7 2 2 3" xfId="38256" xr:uid="{00000000-0005-0000-0000-000070950000}"/>
    <cellStyle name="Normal 2 4 2 7 2 3" xfId="10063" xr:uid="{00000000-0005-0000-0000-00004F270000}"/>
    <cellStyle name="Normal 2 4 2 7 2 3 2" xfId="38257" xr:uid="{00000000-0005-0000-0000-000071950000}"/>
    <cellStyle name="Normal 2 4 2 7 2 4" xfId="38258" xr:uid="{00000000-0005-0000-0000-000072950000}"/>
    <cellStyle name="Normal 2 4 2 7 3" xfId="10064" xr:uid="{00000000-0005-0000-0000-000050270000}"/>
    <cellStyle name="Normal 2 4 2 7 3 2" xfId="10065" xr:uid="{00000000-0005-0000-0000-000051270000}"/>
    <cellStyle name="Normal 2 4 2 7 3 2 2" xfId="10066" xr:uid="{00000000-0005-0000-0000-000052270000}"/>
    <cellStyle name="Normal 2 4 2 7 3 2 2 2" xfId="38259" xr:uid="{00000000-0005-0000-0000-000073950000}"/>
    <cellStyle name="Normal 2 4 2 7 3 2 3" xfId="38260" xr:uid="{00000000-0005-0000-0000-000074950000}"/>
    <cellStyle name="Normal 2 4 2 7 3 3" xfId="10067" xr:uid="{00000000-0005-0000-0000-000053270000}"/>
    <cellStyle name="Normal 2 4 2 7 3 3 2" xfId="38261" xr:uid="{00000000-0005-0000-0000-000075950000}"/>
    <cellStyle name="Normal 2 4 2 7 3 4" xfId="38262" xr:uid="{00000000-0005-0000-0000-000076950000}"/>
    <cellStyle name="Normal 2 4 2 7 4" xfId="10068" xr:uid="{00000000-0005-0000-0000-000054270000}"/>
    <cellStyle name="Normal 2 4 2 7 4 2" xfId="10069" xr:uid="{00000000-0005-0000-0000-000055270000}"/>
    <cellStyle name="Normal 2 4 2 7 4 2 2" xfId="10070" xr:uid="{00000000-0005-0000-0000-000056270000}"/>
    <cellStyle name="Normal 2 4 2 7 4 2 2 2" xfId="38263" xr:uid="{00000000-0005-0000-0000-000077950000}"/>
    <cellStyle name="Normal 2 4 2 7 4 2 3" xfId="38264" xr:uid="{00000000-0005-0000-0000-000078950000}"/>
    <cellStyle name="Normal 2 4 2 7 4 3" xfId="10071" xr:uid="{00000000-0005-0000-0000-000057270000}"/>
    <cellStyle name="Normal 2 4 2 7 4 3 2" xfId="38265" xr:uid="{00000000-0005-0000-0000-000079950000}"/>
    <cellStyle name="Normal 2 4 2 7 4 4" xfId="38266" xr:uid="{00000000-0005-0000-0000-00007A950000}"/>
    <cellStyle name="Normal 2 4 2 7 5" xfId="10072" xr:uid="{00000000-0005-0000-0000-000058270000}"/>
    <cellStyle name="Normal 2 4 2 7 5 2" xfId="10073" xr:uid="{00000000-0005-0000-0000-000059270000}"/>
    <cellStyle name="Normal 2 4 2 7 5 2 2" xfId="10074" xr:uid="{00000000-0005-0000-0000-00005A270000}"/>
    <cellStyle name="Normal 2 4 2 7 5 2 2 2" xfId="38267" xr:uid="{00000000-0005-0000-0000-00007B950000}"/>
    <cellStyle name="Normal 2 4 2 7 5 2 3" xfId="38268" xr:uid="{00000000-0005-0000-0000-00007C950000}"/>
    <cellStyle name="Normal 2 4 2 7 5 3" xfId="10075" xr:uid="{00000000-0005-0000-0000-00005B270000}"/>
    <cellStyle name="Normal 2 4 2 7 5 3 2" xfId="38269" xr:uid="{00000000-0005-0000-0000-00007D950000}"/>
    <cellStyle name="Normal 2 4 2 7 5 4" xfId="38270" xr:uid="{00000000-0005-0000-0000-00007E950000}"/>
    <cellStyle name="Normal 2 4 2 7 6" xfId="10076" xr:uid="{00000000-0005-0000-0000-00005C270000}"/>
    <cellStyle name="Normal 2 4 2 7 6 2" xfId="10077" xr:uid="{00000000-0005-0000-0000-00005D270000}"/>
    <cellStyle name="Normal 2 4 2 7 6 2 2" xfId="10078" xr:uid="{00000000-0005-0000-0000-00005E270000}"/>
    <cellStyle name="Normal 2 4 2 7 6 2 2 2" xfId="38271" xr:uid="{00000000-0005-0000-0000-00007F950000}"/>
    <cellStyle name="Normal 2 4 2 7 6 2 3" xfId="38272" xr:uid="{00000000-0005-0000-0000-000080950000}"/>
    <cellStyle name="Normal 2 4 2 7 6 3" xfId="10079" xr:uid="{00000000-0005-0000-0000-00005F270000}"/>
    <cellStyle name="Normal 2 4 2 7 6 3 2" xfId="38273" xr:uid="{00000000-0005-0000-0000-000081950000}"/>
    <cellStyle name="Normal 2 4 2 7 6 4" xfId="38274" xr:uid="{00000000-0005-0000-0000-000082950000}"/>
    <cellStyle name="Normal 2 4 2 7 7" xfId="10080" xr:uid="{00000000-0005-0000-0000-000060270000}"/>
    <cellStyle name="Normal 2 4 2 7 7 2" xfId="10081" xr:uid="{00000000-0005-0000-0000-000061270000}"/>
    <cellStyle name="Normal 2 4 2 7 7 2 2" xfId="10082" xr:uid="{00000000-0005-0000-0000-000062270000}"/>
    <cellStyle name="Normal 2 4 2 7 7 2 2 2" xfId="38275" xr:uid="{00000000-0005-0000-0000-000083950000}"/>
    <cellStyle name="Normal 2 4 2 7 7 2 3" xfId="38276" xr:uid="{00000000-0005-0000-0000-000084950000}"/>
    <cellStyle name="Normal 2 4 2 7 7 3" xfId="10083" xr:uid="{00000000-0005-0000-0000-000063270000}"/>
    <cellStyle name="Normal 2 4 2 7 7 3 2" xfId="38277" xr:uid="{00000000-0005-0000-0000-000085950000}"/>
    <cellStyle name="Normal 2 4 2 7 7 4" xfId="38278" xr:uid="{00000000-0005-0000-0000-000086950000}"/>
    <cellStyle name="Normal 2 4 2 7 8" xfId="10084" xr:uid="{00000000-0005-0000-0000-000064270000}"/>
    <cellStyle name="Normal 2 4 2 7 8 2" xfId="10085" xr:uid="{00000000-0005-0000-0000-000065270000}"/>
    <cellStyle name="Normal 2 4 2 7 8 2 2" xfId="10086" xr:uid="{00000000-0005-0000-0000-000066270000}"/>
    <cellStyle name="Normal 2 4 2 7 8 2 2 2" xfId="38279" xr:uid="{00000000-0005-0000-0000-000087950000}"/>
    <cellStyle name="Normal 2 4 2 7 8 2 3" xfId="38280" xr:uid="{00000000-0005-0000-0000-000088950000}"/>
    <cellStyle name="Normal 2 4 2 7 8 3" xfId="10087" xr:uid="{00000000-0005-0000-0000-000067270000}"/>
    <cellStyle name="Normal 2 4 2 7 8 3 2" xfId="38281" xr:uid="{00000000-0005-0000-0000-000089950000}"/>
    <cellStyle name="Normal 2 4 2 7 8 4" xfId="38282" xr:uid="{00000000-0005-0000-0000-00008A950000}"/>
    <cellStyle name="Normal 2 4 2 7 9" xfId="10088" xr:uid="{00000000-0005-0000-0000-000068270000}"/>
    <cellStyle name="Normal 2 4 2 7 9 2" xfId="10089" xr:uid="{00000000-0005-0000-0000-000069270000}"/>
    <cellStyle name="Normal 2 4 2 7 9 2 2" xfId="10090" xr:uid="{00000000-0005-0000-0000-00006A270000}"/>
    <cellStyle name="Normal 2 4 2 7 9 2 2 2" xfId="38283" xr:uid="{00000000-0005-0000-0000-00008B950000}"/>
    <cellStyle name="Normal 2 4 2 7 9 2 3" xfId="38284" xr:uid="{00000000-0005-0000-0000-00008C950000}"/>
    <cellStyle name="Normal 2 4 2 7 9 3" xfId="10091" xr:uid="{00000000-0005-0000-0000-00006B270000}"/>
    <cellStyle name="Normal 2 4 2 7 9 3 2" xfId="38285" xr:uid="{00000000-0005-0000-0000-00008D950000}"/>
    <cellStyle name="Normal 2 4 2 7 9 4" xfId="38286" xr:uid="{00000000-0005-0000-0000-00008E950000}"/>
    <cellStyle name="Normal 2 4 2 8" xfId="10092" xr:uid="{00000000-0005-0000-0000-00006C270000}"/>
    <cellStyle name="Normal 2 4 2 8 10" xfId="10093" xr:uid="{00000000-0005-0000-0000-00006D270000}"/>
    <cellStyle name="Normal 2 4 2 8 10 2" xfId="10094" xr:uid="{00000000-0005-0000-0000-00006E270000}"/>
    <cellStyle name="Normal 2 4 2 8 10 2 2" xfId="10095" xr:uid="{00000000-0005-0000-0000-00006F270000}"/>
    <cellStyle name="Normal 2 4 2 8 10 2 2 2" xfId="38287" xr:uid="{00000000-0005-0000-0000-00008F950000}"/>
    <cellStyle name="Normal 2 4 2 8 10 2 3" xfId="38288" xr:uid="{00000000-0005-0000-0000-000090950000}"/>
    <cellStyle name="Normal 2 4 2 8 10 3" xfId="10096" xr:uid="{00000000-0005-0000-0000-000070270000}"/>
    <cellStyle name="Normal 2 4 2 8 10 3 2" xfId="38289" xr:uid="{00000000-0005-0000-0000-000091950000}"/>
    <cellStyle name="Normal 2 4 2 8 10 4" xfId="38290" xr:uid="{00000000-0005-0000-0000-000092950000}"/>
    <cellStyle name="Normal 2 4 2 8 11" xfId="10097" xr:uid="{00000000-0005-0000-0000-000071270000}"/>
    <cellStyle name="Normal 2 4 2 8 11 2" xfId="10098" xr:uid="{00000000-0005-0000-0000-000072270000}"/>
    <cellStyle name="Normal 2 4 2 8 11 2 2" xfId="10099" xr:uid="{00000000-0005-0000-0000-000073270000}"/>
    <cellStyle name="Normal 2 4 2 8 11 2 2 2" xfId="38291" xr:uid="{00000000-0005-0000-0000-000093950000}"/>
    <cellStyle name="Normal 2 4 2 8 11 2 3" xfId="38292" xr:uid="{00000000-0005-0000-0000-000094950000}"/>
    <cellStyle name="Normal 2 4 2 8 11 3" xfId="10100" xr:uid="{00000000-0005-0000-0000-000074270000}"/>
    <cellStyle name="Normal 2 4 2 8 11 3 2" xfId="38293" xr:uid="{00000000-0005-0000-0000-000095950000}"/>
    <cellStyle name="Normal 2 4 2 8 11 4" xfId="38294" xr:uid="{00000000-0005-0000-0000-000096950000}"/>
    <cellStyle name="Normal 2 4 2 8 12" xfId="10101" xr:uid="{00000000-0005-0000-0000-000075270000}"/>
    <cellStyle name="Normal 2 4 2 8 12 2" xfId="10102" xr:uid="{00000000-0005-0000-0000-000076270000}"/>
    <cellStyle name="Normal 2 4 2 8 12 2 2" xfId="38295" xr:uid="{00000000-0005-0000-0000-000097950000}"/>
    <cellStyle name="Normal 2 4 2 8 12 3" xfId="38296" xr:uid="{00000000-0005-0000-0000-000098950000}"/>
    <cellStyle name="Normal 2 4 2 8 13" xfId="10103" xr:uid="{00000000-0005-0000-0000-000077270000}"/>
    <cellStyle name="Normal 2 4 2 8 13 2" xfId="38297" xr:uid="{00000000-0005-0000-0000-000099950000}"/>
    <cellStyle name="Normal 2 4 2 8 14" xfId="38298" xr:uid="{00000000-0005-0000-0000-00009A950000}"/>
    <cellStyle name="Normal 2 4 2 8 2" xfId="10104" xr:uid="{00000000-0005-0000-0000-000078270000}"/>
    <cellStyle name="Normal 2 4 2 8 2 2" xfId="10105" xr:uid="{00000000-0005-0000-0000-000079270000}"/>
    <cellStyle name="Normal 2 4 2 8 2 2 2" xfId="10106" xr:uid="{00000000-0005-0000-0000-00007A270000}"/>
    <cellStyle name="Normal 2 4 2 8 2 2 2 2" xfId="38299" xr:uid="{00000000-0005-0000-0000-00009B950000}"/>
    <cellStyle name="Normal 2 4 2 8 2 2 3" xfId="38300" xr:uid="{00000000-0005-0000-0000-00009C950000}"/>
    <cellStyle name="Normal 2 4 2 8 2 3" xfId="10107" xr:uid="{00000000-0005-0000-0000-00007B270000}"/>
    <cellStyle name="Normal 2 4 2 8 2 3 2" xfId="38301" xr:uid="{00000000-0005-0000-0000-00009D950000}"/>
    <cellStyle name="Normal 2 4 2 8 2 4" xfId="38302" xr:uid="{00000000-0005-0000-0000-00009E950000}"/>
    <cellStyle name="Normal 2 4 2 8 3" xfId="10108" xr:uid="{00000000-0005-0000-0000-00007C270000}"/>
    <cellStyle name="Normal 2 4 2 8 3 2" xfId="10109" xr:uid="{00000000-0005-0000-0000-00007D270000}"/>
    <cellStyle name="Normal 2 4 2 8 3 2 2" xfId="10110" xr:uid="{00000000-0005-0000-0000-00007E270000}"/>
    <cellStyle name="Normal 2 4 2 8 3 2 2 2" xfId="38303" xr:uid="{00000000-0005-0000-0000-00009F950000}"/>
    <cellStyle name="Normal 2 4 2 8 3 2 3" xfId="38304" xr:uid="{00000000-0005-0000-0000-0000A0950000}"/>
    <cellStyle name="Normal 2 4 2 8 3 3" xfId="10111" xr:uid="{00000000-0005-0000-0000-00007F270000}"/>
    <cellStyle name="Normal 2 4 2 8 3 3 2" xfId="38305" xr:uid="{00000000-0005-0000-0000-0000A1950000}"/>
    <cellStyle name="Normal 2 4 2 8 3 4" xfId="38306" xr:uid="{00000000-0005-0000-0000-0000A2950000}"/>
    <cellStyle name="Normal 2 4 2 8 4" xfId="10112" xr:uid="{00000000-0005-0000-0000-000080270000}"/>
    <cellStyle name="Normal 2 4 2 8 4 2" xfId="10113" xr:uid="{00000000-0005-0000-0000-000081270000}"/>
    <cellStyle name="Normal 2 4 2 8 4 2 2" xfId="10114" xr:uid="{00000000-0005-0000-0000-000082270000}"/>
    <cellStyle name="Normal 2 4 2 8 4 2 2 2" xfId="38307" xr:uid="{00000000-0005-0000-0000-0000A3950000}"/>
    <cellStyle name="Normal 2 4 2 8 4 2 3" xfId="38308" xr:uid="{00000000-0005-0000-0000-0000A4950000}"/>
    <cellStyle name="Normal 2 4 2 8 4 3" xfId="10115" xr:uid="{00000000-0005-0000-0000-000083270000}"/>
    <cellStyle name="Normal 2 4 2 8 4 3 2" xfId="38309" xr:uid="{00000000-0005-0000-0000-0000A5950000}"/>
    <cellStyle name="Normal 2 4 2 8 4 4" xfId="38310" xr:uid="{00000000-0005-0000-0000-0000A6950000}"/>
    <cellStyle name="Normal 2 4 2 8 5" xfId="10116" xr:uid="{00000000-0005-0000-0000-000084270000}"/>
    <cellStyle name="Normal 2 4 2 8 5 2" xfId="10117" xr:uid="{00000000-0005-0000-0000-000085270000}"/>
    <cellStyle name="Normal 2 4 2 8 5 2 2" xfId="10118" xr:uid="{00000000-0005-0000-0000-000086270000}"/>
    <cellStyle name="Normal 2 4 2 8 5 2 2 2" xfId="38311" xr:uid="{00000000-0005-0000-0000-0000A7950000}"/>
    <cellStyle name="Normal 2 4 2 8 5 2 3" xfId="38312" xr:uid="{00000000-0005-0000-0000-0000A8950000}"/>
    <cellStyle name="Normal 2 4 2 8 5 3" xfId="10119" xr:uid="{00000000-0005-0000-0000-000087270000}"/>
    <cellStyle name="Normal 2 4 2 8 5 3 2" xfId="38313" xr:uid="{00000000-0005-0000-0000-0000A9950000}"/>
    <cellStyle name="Normal 2 4 2 8 5 4" xfId="38314" xr:uid="{00000000-0005-0000-0000-0000AA950000}"/>
    <cellStyle name="Normal 2 4 2 8 6" xfId="10120" xr:uid="{00000000-0005-0000-0000-000088270000}"/>
    <cellStyle name="Normal 2 4 2 8 6 2" xfId="10121" xr:uid="{00000000-0005-0000-0000-000089270000}"/>
    <cellStyle name="Normal 2 4 2 8 6 2 2" xfId="10122" xr:uid="{00000000-0005-0000-0000-00008A270000}"/>
    <cellStyle name="Normal 2 4 2 8 6 2 2 2" xfId="38315" xr:uid="{00000000-0005-0000-0000-0000AB950000}"/>
    <cellStyle name="Normal 2 4 2 8 6 2 3" xfId="38316" xr:uid="{00000000-0005-0000-0000-0000AC950000}"/>
    <cellStyle name="Normal 2 4 2 8 6 3" xfId="10123" xr:uid="{00000000-0005-0000-0000-00008B270000}"/>
    <cellStyle name="Normal 2 4 2 8 6 3 2" xfId="38317" xr:uid="{00000000-0005-0000-0000-0000AD950000}"/>
    <cellStyle name="Normal 2 4 2 8 6 4" xfId="38318" xr:uid="{00000000-0005-0000-0000-0000AE950000}"/>
    <cellStyle name="Normal 2 4 2 8 7" xfId="10124" xr:uid="{00000000-0005-0000-0000-00008C270000}"/>
    <cellStyle name="Normal 2 4 2 8 7 2" xfId="10125" xr:uid="{00000000-0005-0000-0000-00008D270000}"/>
    <cellStyle name="Normal 2 4 2 8 7 2 2" xfId="10126" xr:uid="{00000000-0005-0000-0000-00008E270000}"/>
    <cellStyle name="Normal 2 4 2 8 7 2 2 2" xfId="38319" xr:uid="{00000000-0005-0000-0000-0000AF950000}"/>
    <cellStyle name="Normal 2 4 2 8 7 2 3" xfId="38320" xr:uid="{00000000-0005-0000-0000-0000B0950000}"/>
    <cellStyle name="Normal 2 4 2 8 7 3" xfId="10127" xr:uid="{00000000-0005-0000-0000-00008F270000}"/>
    <cellStyle name="Normal 2 4 2 8 7 3 2" xfId="38321" xr:uid="{00000000-0005-0000-0000-0000B1950000}"/>
    <cellStyle name="Normal 2 4 2 8 7 4" xfId="38322" xr:uid="{00000000-0005-0000-0000-0000B2950000}"/>
    <cellStyle name="Normal 2 4 2 8 8" xfId="10128" xr:uid="{00000000-0005-0000-0000-000090270000}"/>
    <cellStyle name="Normal 2 4 2 8 8 2" xfId="10129" xr:uid="{00000000-0005-0000-0000-000091270000}"/>
    <cellStyle name="Normal 2 4 2 8 8 2 2" xfId="10130" xr:uid="{00000000-0005-0000-0000-000092270000}"/>
    <cellStyle name="Normal 2 4 2 8 8 2 2 2" xfId="38323" xr:uid="{00000000-0005-0000-0000-0000B3950000}"/>
    <cellStyle name="Normal 2 4 2 8 8 2 3" xfId="38324" xr:uid="{00000000-0005-0000-0000-0000B4950000}"/>
    <cellStyle name="Normal 2 4 2 8 8 3" xfId="10131" xr:uid="{00000000-0005-0000-0000-000093270000}"/>
    <cellStyle name="Normal 2 4 2 8 8 3 2" xfId="38325" xr:uid="{00000000-0005-0000-0000-0000B5950000}"/>
    <cellStyle name="Normal 2 4 2 8 8 4" xfId="38326" xr:uid="{00000000-0005-0000-0000-0000B6950000}"/>
    <cellStyle name="Normal 2 4 2 8 9" xfId="10132" xr:uid="{00000000-0005-0000-0000-000094270000}"/>
    <cellStyle name="Normal 2 4 2 8 9 2" xfId="10133" xr:uid="{00000000-0005-0000-0000-000095270000}"/>
    <cellStyle name="Normal 2 4 2 8 9 2 2" xfId="10134" xr:uid="{00000000-0005-0000-0000-000096270000}"/>
    <cellStyle name="Normal 2 4 2 8 9 2 2 2" xfId="38327" xr:uid="{00000000-0005-0000-0000-0000B7950000}"/>
    <cellStyle name="Normal 2 4 2 8 9 2 3" xfId="38328" xr:uid="{00000000-0005-0000-0000-0000B8950000}"/>
    <cellStyle name="Normal 2 4 2 8 9 3" xfId="10135" xr:uid="{00000000-0005-0000-0000-000097270000}"/>
    <cellStyle name="Normal 2 4 2 8 9 3 2" xfId="38329" xr:uid="{00000000-0005-0000-0000-0000B9950000}"/>
    <cellStyle name="Normal 2 4 2 8 9 4" xfId="38330" xr:uid="{00000000-0005-0000-0000-0000BA950000}"/>
    <cellStyle name="Normal 2 4 2 9" xfId="10136" xr:uid="{00000000-0005-0000-0000-000098270000}"/>
    <cellStyle name="Normal 2 4 2 9 2" xfId="10137" xr:uid="{00000000-0005-0000-0000-000099270000}"/>
    <cellStyle name="Normal 2 4 2 9 2 2" xfId="10138" xr:uid="{00000000-0005-0000-0000-00009A270000}"/>
    <cellStyle name="Normal 2 4 2 9 2 2 2" xfId="38331" xr:uid="{00000000-0005-0000-0000-0000BB950000}"/>
    <cellStyle name="Normal 2 4 2 9 2 3" xfId="38332" xr:uid="{00000000-0005-0000-0000-0000BC950000}"/>
    <cellStyle name="Normal 2 4 2 9 3" xfId="10139" xr:uid="{00000000-0005-0000-0000-00009B270000}"/>
    <cellStyle name="Normal 2 4 2 9 3 2" xfId="38333" xr:uid="{00000000-0005-0000-0000-0000BD950000}"/>
    <cellStyle name="Normal 2 4 2 9 4" xfId="38334" xr:uid="{00000000-0005-0000-0000-0000BE950000}"/>
    <cellStyle name="Normal 2 4 20" xfId="10140" xr:uid="{00000000-0005-0000-0000-00009C270000}"/>
    <cellStyle name="Normal 2 4 21" xfId="10141" xr:uid="{00000000-0005-0000-0000-00009D270000}"/>
    <cellStyle name="Normal 2 4 22" xfId="54793" xr:uid="{00000000-0005-0000-0000-000009D60000}"/>
    <cellStyle name="Normal 2 4 3" xfId="10142" xr:uid="{00000000-0005-0000-0000-00009E270000}"/>
    <cellStyle name="Normal 2 4 3 10" xfId="10143" xr:uid="{00000000-0005-0000-0000-00009F270000}"/>
    <cellStyle name="Normal 2 4 3 10 2" xfId="10144" xr:uid="{00000000-0005-0000-0000-0000A0270000}"/>
    <cellStyle name="Normal 2 4 3 10 2 2" xfId="10145" xr:uid="{00000000-0005-0000-0000-0000A1270000}"/>
    <cellStyle name="Normal 2 4 3 10 2 2 2" xfId="38335" xr:uid="{00000000-0005-0000-0000-0000BF950000}"/>
    <cellStyle name="Normal 2 4 3 10 2 3" xfId="38336" xr:uid="{00000000-0005-0000-0000-0000C0950000}"/>
    <cellStyle name="Normal 2 4 3 10 3" xfId="10146" xr:uid="{00000000-0005-0000-0000-0000A2270000}"/>
    <cellStyle name="Normal 2 4 3 10 3 2" xfId="38337" xr:uid="{00000000-0005-0000-0000-0000C1950000}"/>
    <cellStyle name="Normal 2 4 3 10 4" xfId="38338" xr:uid="{00000000-0005-0000-0000-0000C2950000}"/>
    <cellStyle name="Normal 2 4 3 11" xfId="10147" xr:uid="{00000000-0005-0000-0000-0000A3270000}"/>
    <cellStyle name="Normal 2 4 3 11 2" xfId="10148" xr:uid="{00000000-0005-0000-0000-0000A4270000}"/>
    <cellStyle name="Normal 2 4 3 11 2 2" xfId="10149" xr:uid="{00000000-0005-0000-0000-0000A5270000}"/>
    <cellStyle name="Normal 2 4 3 11 2 2 2" xfId="38339" xr:uid="{00000000-0005-0000-0000-0000C3950000}"/>
    <cellStyle name="Normal 2 4 3 11 2 3" xfId="38340" xr:uid="{00000000-0005-0000-0000-0000C4950000}"/>
    <cellStyle name="Normal 2 4 3 11 3" xfId="10150" xr:uid="{00000000-0005-0000-0000-0000A6270000}"/>
    <cellStyle name="Normal 2 4 3 11 3 2" xfId="38341" xr:uid="{00000000-0005-0000-0000-0000C5950000}"/>
    <cellStyle name="Normal 2 4 3 11 4" xfId="38342" xr:uid="{00000000-0005-0000-0000-0000C6950000}"/>
    <cellStyle name="Normal 2 4 3 12" xfId="10151" xr:uid="{00000000-0005-0000-0000-0000A7270000}"/>
    <cellStyle name="Normal 2 4 3 12 2" xfId="10152" xr:uid="{00000000-0005-0000-0000-0000A8270000}"/>
    <cellStyle name="Normal 2 4 3 12 2 2" xfId="10153" xr:uid="{00000000-0005-0000-0000-0000A9270000}"/>
    <cellStyle name="Normal 2 4 3 12 2 2 2" xfId="38343" xr:uid="{00000000-0005-0000-0000-0000C7950000}"/>
    <cellStyle name="Normal 2 4 3 12 2 3" xfId="38344" xr:uid="{00000000-0005-0000-0000-0000C8950000}"/>
    <cellStyle name="Normal 2 4 3 12 3" xfId="10154" xr:uid="{00000000-0005-0000-0000-0000AA270000}"/>
    <cellStyle name="Normal 2 4 3 12 3 2" xfId="38345" xr:uid="{00000000-0005-0000-0000-0000C9950000}"/>
    <cellStyle name="Normal 2 4 3 12 4" xfId="38346" xr:uid="{00000000-0005-0000-0000-0000CA950000}"/>
    <cellStyle name="Normal 2 4 3 13" xfId="10155" xr:uid="{00000000-0005-0000-0000-0000AB270000}"/>
    <cellStyle name="Normal 2 4 3 13 2" xfId="10156" xr:uid="{00000000-0005-0000-0000-0000AC270000}"/>
    <cellStyle name="Normal 2 4 3 13 2 2" xfId="10157" xr:uid="{00000000-0005-0000-0000-0000AD270000}"/>
    <cellStyle name="Normal 2 4 3 13 2 2 2" xfId="38347" xr:uid="{00000000-0005-0000-0000-0000CB950000}"/>
    <cellStyle name="Normal 2 4 3 13 2 3" xfId="38348" xr:uid="{00000000-0005-0000-0000-0000CC950000}"/>
    <cellStyle name="Normal 2 4 3 13 3" xfId="10158" xr:uid="{00000000-0005-0000-0000-0000AE270000}"/>
    <cellStyle name="Normal 2 4 3 13 3 2" xfId="38349" xr:uid="{00000000-0005-0000-0000-0000CD950000}"/>
    <cellStyle name="Normal 2 4 3 13 4" xfId="38350" xr:uid="{00000000-0005-0000-0000-0000CE950000}"/>
    <cellStyle name="Normal 2 4 3 14" xfId="10159" xr:uid="{00000000-0005-0000-0000-0000AF270000}"/>
    <cellStyle name="Normal 2 4 3 14 2" xfId="10160" xr:uid="{00000000-0005-0000-0000-0000B0270000}"/>
    <cellStyle name="Normal 2 4 3 14 2 2" xfId="10161" xr:uid="{00000000-0005-0000-0000-0000B1270000}"/>
    <cellStyle name="Normal 2 4 3 14 2 2 2" xfId="38351" xr:uid="{00000000-0005-0000-0000-0000CF950000}"/>
    <cellStyle name="Normal 2 4 3 14 2 3" xfId="38352" xr:uid="{00000000-0005-0000-0000-0000D0950000}"/>
    <cellStyle name="Normal 2 4 3 14 3" xfId="10162" xr:uid="{00000000-0005-0000-0000-0000B2270000}"/>
    <cellStyle name="Normal 2 4 3 14 3 2" xfId="38353" xr:uid="{00000000-0005-0000-0000-0000D1950000}"/>
    <cellStyle name="Normal 2 4 3 14 4" xfId="38354" xr:uid="{00000000-0005-0000-0000-0000D2950000}"/>
    <cellStyle name="Normal 2 4 3 15" xfId="10163" xr:uid="{00000000-0005-0000-0000-0000B3270000}"/>
    <cellStyle name="Normal 2 4 3 15 2" xfId="10164" xr:uid="{00000000-0005-0000-0000-0000B4270000}"/>
    <cellStyle name="Normal 2 4 3 15 2 2" xfId="10165" xr:uid="{00000000-0005-0000-0000-0000B5270000}"/>
    <cellStyle name="Normal 2 4 3 15 2 2 2" xfId="38355" xr:uid="{00000000-0005-0000-0000-0000D3950000}"/>
    <cellStyle name="Normal 2 4 3 15 2 3" xfId="38356" xr:uid="{00000000-0005-0000-0000-0000D4950000}"/>
    <cellStyle name="Normal 2 4 3 15 3" xfId="10166" xr:uid="{00000000-0005-0000-0000-0000B6270000}"/>
    <cellStyle name="Normal 2 4 3 15 3 2" xfId="38357" xr:uid="{00000000-0005-0000-0000-0000D5950000}"/>
    <cellStyle name="Normal 2 4 3 15 4" xfId="38358" xr:uid="{00000000-0005-0000-0000-0000D6950000}"/>
    <cellStyle name="Normal 2 4 3 16" xfId="10167" xr:uid="{00000000-0005-0000-0000-0000B7270000}"/>
    <cellStyle name="Normal 2 4 3 16 2" xfId="10168" xr:uid="{00000000-0005-0000-0000-0000B8270000}"/>
    <cellStyle name="Normal 2 4 3 16 2 2" xfId="10169" xr:uid="{00000000-0005-0000-0000-0000B9270000}"/>
    <cellStyle name="Normal 2 4 3 16 2 2 2" xfId="38359" xr:uid="{00000000-0005-0000-0000-0000D7950000}"/>
    <cellStyle name="Normal 2 4 3 16 2 3" xfId="38360" xr:uid="{00000000-0005-0000-0000-0000D8950000}"/>
    <cellStyle name="Normal 2 4 3 16 3" xfId="10170" xr:uid="{00000000-0005-0000-0000-0000BA270000}"/>
    <cellStyle name="Normal 2 4 3 16 3 2" xfId="38361" xr:uid="{00000000-0005-0000-0000-0000D9950000}"/>
    <cellStyle name="Normal 2 4 3 16 4" xfId="38362" xr:uid="{00000000-0005-0000-0000-0000DA950000}"/>
    <cellStyle name="Normal 2 4 3 17" xfId="10171" xr:uid="{00000000-0005-0000-0000-0000BB270000}"/>
    <cellStyle name="Normal 2 4 3 17 2" xfId="10172" xr:uid="{00000000-0005-0000-0000-0000BC270000}"/>
    <cellStyle name="Normal 2 4 3 17 2 2" xfId="10173" xr:uid="{00000000-0005-0000-0000-0000BD270000}"/>
    <cellStyle name="Normal 2 4 3 17 2 2 2" xfId="38363" xr:uid="{00000000-0005-0000-0000-0000DB950000}"/>
    <cellStyle name="Normal 2 4 3 17 2 3" xfId="38364" xr:uid="{00000000-0005-0000-0000-0000DC950000}"/>
    <cellStyle name="Normal 2 4 3 17 3" xfId="10174" xr:uid="{00000000-0005-0000-0000-0000BE270000}"/>
    <cellStyle name="Normal 2 4 3 17 3 2" xfId="38365" xr:uid="{00000000-0005-0000-0000-0000DD950000}"/>
    <cellStyle name="Normal 2 4 3 17 4" xfId="38366" xr:uid="{00000000-0005-0000-0000-0000DE950000}"/>
    <cellStyle name="Normal 2 4 3 18" xfId="10175" xr:uid="{00000000-0005-0000-0000-0000BF270000}"/>
    <cellStyle name="Normal 2 4 3 18 2" xfId="10176" xr:uid="{00000000-0005-0000-0000-0000C0270000}"/>
    <cellStyle name="Normal 2 4 3 18 2 2" xfId="10177" xr:uid="{00000000-0005-0000-0000-0000C1270000}"/>
    <cellStyle name="Normal 2 4 3 18 2 2 2" xfId="38367" xr:uid="{00000000-0005-0000-0000-0000DF950000}"/>
    <cellStyle name="Normal 2 4 3 18 2 3" xfId="38368" xr:uid="{00000000-0005-0000-0000-0000E0950000}"/>
    <cellStyle name="Normal 2 4 3 18 3" xfId="10178" xr:uid="{00000000-0005-0000-0000-0000C2270000}"/>
    <cellStyle name="Normal 2 4 3 18 3 2" xfId="38369" xr:uid="{00000000-0005-0000-0000-0000E1950000}"/>
    <cellStyle name="Normal 2 4 3 18 4" xfId="38370" xr:uid="{00000000-0005-0000-0000-0000E2950000}"/>
    <cellStyle name="Normal 2 4 3 19" xfId="10179" xr:uid="{00000000-0005-0000-0000-0000C3270000}"/>
    <cellStyle name="Normal 2 4 3 2" xfId="10180" xr:uid="{00000000-0005-0000-0000-0000C4270000}"/>
    <cellStyle name="Normal 2 4 3 2 10" xfId="10181" xr:uid="{00000000-0005-0000-0000-0000C5270000}"/>
    <cellStyle name="Normal 2 4 3 2 10 2" xfId="10182" xr:uid="{00000000-0005-0000-0000-0000C6270000}"/>
    <cellStyle name="Normal 2 4 3 2 10 2 2" xfId="10183" xr:uid="{00000000-0005-0000-0000-0000C7270000}"/>
    <cellStyle name="Normal 2 4 3 2 10 2 2 2" xfId="38371" xr:uid="{00000000-0005-0000-0000-0000E3950000}"/>
    <cellStyle name="Normal 2 4 3 2 10 2 3" xfId="38372" xr:uid="{00000000-0005-0000-0000-0000E4950000}"/>
    <cellStyle name="Normal 2 4 3 2 10 3" xfId="10184" xr:uid="{00000000-0005-0000-0000-0000C8270000}"/>
    <cellStyle name="Normal 2 4 3 2 10 3 2" xfId="38373" xr:uid="{00000000-0005-0000-0000-0000E5950000}"/>
    <cellStyle name="Normal 2 4 3 2 10 4" xfId="38374" xr:uid="{00000000-0005-0000-0000-0000E6950000}"/>
    <cellStyle name="Normal 2 4 3 2 11" xfId="10185" xr:uid="{00000000-0005-0000-0000-0000C9270000}"/>
    <cellStyle name="Normal 2 4 3 2 11 2" xfId="10186" xr:uid="{00000000-0005-0000-0000-0000CA270000}"/>
    <cellStyle name="Normal 2 4 3 2 11 2 2" xfId="10187" xr:uid="{00000000-0005-0000-0000-0000CB270000}"/>
    <cellStyle name="Normal 2 4 3 2 11 2 2 2" xfId="38375" xr:uid="{00000000-0005-0000-0000-0000E7950000}"/>
    <cellStyle name="Normal 2 4 3 2 11 2 3" xfId="38376" xr:uid="{00000000-0005-0000-0000-0000E8950000}"/>
    <cellStyle name="Normal 2 4 3 2 11 3" xfId="10188" xr:uid="{00000000-0005-0000-0000-0000CC270000}"/>
    <cellStyle name="Normal 2 4 3 2 11 3 2" xfId="38377" xr:uid="{00000000-0005-0000-0000-0000E9950000}"/>
    <cellStyle name="Normal 2 4 3 2 11 4" xfId="38378" xr:uid="{00000000-0005-0000-0000-0000EA950000}"/>
    <cellStyle name="Normal 2 4 3 2 12" xfId="10189" xr:uid="{00000000-0005-0000-0000-0000CD270000}"/>
    <cellStyle name="Normal 2 4 3 2 13" xfId="10190" xr:uid="{00000000-0005-0000-0000-0000CE270000}"/>
    <cellStyle name="Normal 2 4 3 2 2" xfId="10191" xr:uid="{00000000-0005-0000-0000-0000CF270000}"/>
    <cellStyle name="Normal 2 4 3 2 2 2" xfId="10192" xr:uid="{00000000-0005-0000-0000-0000D0270000}"/>
    <cellStyle name="Normal 2 4 3 2 2 2 2" xfId="10193" xr:uid="{00000000-0005-0000-0000-0000D1270000}"/>
    <cellStyle name="Normal 2 4 3 2 2 2 2 2" xfId="38379" xr:uid="{00000000-0005-0000-0000-0000EB950000}"/>
    <cellStyle name="Normal 2 4 3 2 2 2 3" xfId="38380" xr:uid="{00000000-0005-0000-0000-0000EC950000}"/>
    <cellStyle name="Normal 2 4 3 2 2 3" xfId="10194" xr:uid="{00000000-0005-0000-0000-0000D2270000}"/>
    <cellStyle name="Normal 2 4 3 2 2 3 2" xfId="38381" xr:uid="{00000000-0005-0000-0000-0000ED950000}"/>
    <cellStyle name="Normal 2 4 3 2 2 4" xfId="38382" xr:uid="{00000000-0005-0000-0000-0000EE950000}"/>
    <cellStyle name="Normal 2 4 3 2 3" xfId="10195" xr:uid="{00000000-0005-0000-0000-0000D3270000}"/>
    <cellStyle name="Normal 2 4 3 2 3 2" xfId="10196" xr:uid="{00000000-0005-0000-0000-0000D4270000}"/>
    <cellStyle name="Normal 2 4 3 2 3 2 2" xfId="10197" xr:uid="{00000000-0005-0000-0000-0000D5270000}"/>
    <cellStyle name="Normal 2 4 3 2 3 2 2 2" xfId="38383" xr:uid="{00000000-0005-0000-0000-0000EF950000}"/>
    <cellStyle name="Normal 2 4 3 2 3 2 3" xfId="38384" xr:uid="{00000000-0005-0000-0000-0000F0950000}"/>
    <cellStyle name="Normal 2 4 3 2 3 3" xfId="10198" xr:uid="{00000000-0005-0000-0000-0000D6270000}"/>
    <cellStyle name="Normal 2 4 3 2 3 3 2" xfId="38385" xr:uid="{00000000-0005-0000-0000-0000F1950000}"/>
    <cellStyle name="Normal 2 4 3 2 3 4" xfId="38386" xr:uid="{00000000-0005-0000-0000-0000F2950000}"/>
    <cellStyle name="Normal 2 4 3 2 4" xfId="10199" xr:uid="{00000000-0005-0000-0000-0000D7270000}"/>
    <cellStyle name="Normal 2 4 3 2 4 2" xfId="10200" xr:uid="{00000000-0005-0000-0000-0000D8270000}"/>
    <cellStyle name="Normal 2 4 3 2 4 2 2" xfId="10201" xr:uid="{00000000-0005-0000-0000-0000D9270000}"/>
    <cellStyle name="Normal 2 4 3 2 4 2 2 2" xfId="38387" xr:uid="{00000000-0005-0000-0000-0000F3950000}"/>
    <cellStyle name="Normal 2 4 3 2 4 2 3" xfId="38388" xr:uid="{00000000-0005-0000-0000-0000F4950000}"/>
    <cellStyle name="Normal 2 4 3 2 4 3" xfId="10202" xr:uid="{00000000-0005-0000-0000-0000DA270000}"/>
    <cellStyle name="Normal 2 4 3 2 4 3 2" xfId="38389" xr:uid="{00000000-0005-0000-0000-0000F5950000}"/>
    <cellStyle name="Normal 2 4 3 2 4 4" xfId="38390" xr:uid="{00000000-0005-0000-0000-0000F6950000}"/>
    <cellStyle name="Normal 2 4 3 2 5" xfId="10203" xr:uid="{00000000-0005-0000-0000-0000DB270000}"/>
    <cellStyle name="Normal 2 4 3 2 5 2" xfId="10204" xr:uid="{00000000-0005-0000-0000-0000DC270000}"/>
    <cellStyle name="Normal 2 4 3 2 5 2 2" xfId="10205" xr:uid="{00000000-0005-0000-0000-0000DD270000}"/>
    <cellStyle name="Normal 2 4 3 2 5 2 2 2" xfId="38391" xr:uid="{00000000-0005-0000-0000-0000F7950000}"/>
    <cellStyle name="Normal 2 4 3 2 5 2 3" xfId="38392" xr:uid="{00000000-0005-0000-0000-0000F8950000}"/>
    <cellStyle name="Normal 2 4 3 2 5 3" xfId="10206" xr:uid="{00000000-0005-0000-0000-0000DE270000}"/>
    <cellStyle name="Normal 2 4 3 2 5 3 2" xfId="38393" xr:uid="{00000000-0005-0000-0000-0000F9950000}"/>
    <cellStyle name="Normal 2 4 3 2 5 4" xfId="38394" xr:uid="{00000000-0005-0000-0000-0000FA950000}"/>
    <cellStyle name="Normal 2 4 3 2 6" xfId="10207" xr:uid="{00000000-0005-0000-0000-0000DF270000}"/>
    <cellStyle name="Normal 2 4 3 2 6 2" xfId="10208" xr:uid="{00000000-0005-0000-0000-0000E0270000}"/>
    <cellStyle name="Normal 2 4 3 2 6 2 2" xfId="10209" xr:uid="{00000000-0005-0000-0000-0000E1270000}"/>
    <cellStyle name="Normal 2 4 3 2 6 2 2 2" xfId="38395" xr:uid="{00000000-0005-0000-0000-0000FB950000}"/>
    <cellStyle name="Normal 2 4 3 2 6 2 3" xfId="38396" xr:uid="{00000000-0005-0000-0000-0000FC950000}"/>
    <cellStyle name="Normal 2 4 3 2 6 3" xfId="10210" xr:uid="{00000000-0005-0000-0000-0000E2270000}"/>
    <cellStyle name="Normal 2 4 3 2 6 3 2" xfId="38397" xr:uid="{00000000-0005-0000-0000-0000FD950000}"/>
    <cellStyle name="Normal 2 4 3 2 6 4" xfId="38398" xr:uid="{00000000-0005-0000-0000-0000FE950000}"/>
    <cellStyle name="Normal 2 4 3 2 7" xfId="10211" xr:uid="{00000000-0005-0000-0000-0000E3270000}"/>
    <cellStyle name="Normal 2 4 3 2 7 2" xfId="10212" xr:uid="{00000000-0005-0000-0000-0000E4270000}"/>
    <cellStyle name="Normal 2 4 3 2 7 2 2" xfId="10213" xr:uid="{00000000-0005-0000-0000-0000E5270000}"/>
    <cellStyle name="Normal 2 4 3 2 7 2 2 2" xfId="38399" xr:uid="{00000000-0005-0000-0000-0000FF950000}"/>
    <cellStyle name="Normal 2 4 3 2 7 2 3" xfId="38400" xr:uid="{00000000-0005-0000-0000-000000960000}"/>
    <cellStyle name="Normal 2 4 3 2 7 3" xfId="10214" xr:uid="{00000000-0005-0000-0000-0000E6270000}"/>
    <cellStyle name="Normal 2 4 3 2 7 3 2" xfId="38401" xr:uid="{00000000-0005-0000-0000-000001960000}"/>
    <cellStyle name="Normal 2 4 3 2 7 4" xfId="38402" xr:uid="{00000000-0005-0000-0000-000002960000}"/>
    <cellStyle name="Normal 2 4 3 2 8" xfId="10215" xr:uid="{00000000-0005-0000-0000-0000E7270000}"/>
    <cellStyle name="Normal 2 4 3 2 8 2" xfId="10216" xr:uid="{00000000-0005-0000-0000-0000E8270000}"/>
    <cellStyle name="Normal 2 4 3 2 8 2 2" xfId="10217" xr:uid="{00000000-0005-0000-0000-0000E9270000}"/>
    <cellStyle name="Normal 2 4 3 2 8 2 2 2" xfId="38403" xr:uid="{00000000-0005-0000-0000-000003960000}"/>
    <cellStyle name="Normal 2 4 3 2 8 2 3" xfId="38404" xr:uid="{00000000-0005-0000-0000-000004960000}"/>
    <cellStyle name="Normal 2 4 3 2 8 3" xfId="10218" xr:uid="{00000000-0005-0000-0000-0000EA270000}"/>
    <cellStyle name="Normal 2 4 3 2 8 3 2" xfId="38405" xr:uid="{00000000-0005-0000-0000-000005960000}"/>
    <cellStyle name="Normal 2 4 3 2 8 4" xfId="38406" xr:uid="{00000000-0005-0000-0000-000006960000}"/>
    <cellStyle name="Normal 2 4 3 2 9" xfId="10219" xr:uid="{00000000-0005-0000-0000-0000EB270000}"/>
    <cellStyle name="Normal 2 4 3 2 9 2" xfId="10220" xr:uid="{00000000-0005-0000-0000-0000EC270000}"/>
    <cellStyle name="Normal 2 4 3 2 9 2 2" xfId="10221" xr:uid="{00000000-0005-0000-0000-0000ED270000}"/>
    <cellStyle name="Normal 2 4 3 2 9 2 2 2" xfId="38407" xr:uid="{00000000-0005-0000-0000-000007960000}"/>
    <cellStyle name="Normal 2 4 3 2 9 2 3" xfId="38408" xr:uid="{00000000-0005-0000-0000-000008960000}"/>
    <cellStyle name="Normal 2 4 3 2 9 3" xfId="10222" xr:uid="{00000000-0005-0000-0000-0000EE270000}"/>
    <cellStyle name="Normal 2 4 3 2 9 3 2" xfId="38409" xr:uid="{00000000-0005-0000-0000-000009960000}"/>
    <cellStyle name="Normal 2 4 3 2 9 4" xfId="38410" xr:uid="{00000000-0005-0000-0000-00000A960000}"/>
    <cellStyle name="Normal 2 4 3 20" xfId="10223" xr:uid="{00000000-0005-0000-0000-0000EF270000}"/>
    <cellStyle name="Normal 2 4 3 3" xfId="10224" xr:uid="{00000000-0005-0000-0000-0000F0270000}"/>
    <cellStyle name="Normal 2 4 3 3 10" xfId="10225" xr:uid="{00000000-0005-0000-0000-0000F1270000}"/>
    <cellStyle name="Normal 2 4 3 3 10 2" xfId="10226" xr:uid="{00000000-0005-0000-0000-0000F2270000}"/>
    <cellStyle name="Normal 2 4 3 3 10 2 2" xfId="10227" xr:uid="{00000000-0005-0000-0000-0000F3270000}"/>
    <cellStyle name="Normal 2 4 3 3 10 2 2 2" xfId="38411" xr:uid="{00000000-0005-0000-0000-00000B960000}"/>
    <cellStyle name="Normal 2 4 3 3 10 2 3" xfId="38412" xr:uid="{00000000-0005-0000-0000-00000C960000}"/>
    <cellStyle name="Normal 2 4 3 3 10 3" xfId="10228" xr:uid="{00000000-0005-0000-0000-0000F4270000}"/>
    <cellStyle name="Normal 2 4 3 3 10 3 2" xfId="38413" xr:uid="{00000000-0005-0000-0000-00000D960000}"/>
    <cellStyle name="Normal 2 4 3 3 10 4" xfId="38414" xr:uid="{00000000-0005-0000-0000-00000E960000}"/>
    <cellStyle name="Normal 2 4 3 3 11" xfId="10229" xr:uid="{00000000-0005-0000-0000-0000F5270000}"/>
    <cellStyle name="Normal 2 4 3 3 11 2" xfId="10230" xr:uid="{00000000-0005-0000-0000-0000F6270000}"/>
    <cellStyle name="Normal 2 4 3 3 11 2 2" xfId="10231" xr:uid="{00000000-0005-0000-0000-0000F7270000}"/>
    <cellStyle name="Normal 2 4 3 3 11 2 2 2" xfId="38415" xr:uid="{00000000-0005-0000-0000-00000F960000}"/>
    <cellStyle name="Normal 2 4 3 3 11 2 3" xfId="38416" xr:uid="{00000000-0005-0000-0000-000010960000}"/>
    <cellStyle name="Normal 2 4 3 3 11 3" xfId="10232" xr:uid="{00000000-0005-0000-0000-0000F8270000}"/>
    <cellStyle name="Normal 2 4 3 3 11 3 2" xfId="38417" xr:uid="{00000000-0005-0000-0000-000011960000}"/>
    <cellStyle name="Normal 2 4 3 3 11 4" xfId="38418" xr:uid="{00000000-0005-0000-0000-000012960000}"/>
    <cellStyle name="Normal 2 4 3 3 12" xfId="10233" xr:uid="{00000000-0005-0000-0000-0000F9270000}"/>
    <cellStyle name="Normal 2 4 3 3 12 2" xfId="10234" xr:uid="{00000000-0005-0000-0000-0000FA270000}"/>
    <cellStyle name="Normal 2 4 3 3 12 2 2" xfId="38419" xr:uid="{00000000-0005-0000-0000-000013960000}"/>
    <cellStyle name="Normal 2 4 3 3 12 3" xfId="38420" xr:uid="{00000000-0005-0000-0000-000014960000}"/>
    <cellStyle name="Normal 2 4 3 3 13" xfId="10235" xr:uid="{00000000-0005-0000-0000-0000FB270000}"/>
    <cellStyle name="Normal 2 4 3 3 13 2" xfId="38421" xr:uid="{00000000-0005-0000-0000-000015960000}"/>
    <cellStyle name="Normal 2 4 3 3 14" xfId="38422" xr:uid="{00000000-0005-0000-0000-000016960000}"/>
    <cellStyle name="Normal 2 4 3 3 2" xfId="10236" xr:uid="{00000000-0005-0000-0000-0000FC270000}"/>
    <cellStyle name="Normal 2 4 3 3 2 2" xfId="10237" xr:uid="{00000000-0005-0000-0000-0000FD270000}"/>
    <cellStyle name="Normal 2 4 3 3 2 2 2" xfId="10238" xr:uid="{00000000-0005-0000-0000-0000FE270000}"/>
    <cellStyle name="Normal 2 4 3 3 2 2 2 2" xfId="38423" xr:uid="{00000000-0005-0000-0000-000017960000}"/>
    <cellStyle name="Normal 2 4 3 3 2 2 3" xfId="38424" xr:uid="{00000000-0005-0000-0000-000018960000}"/>
    <cellStyle name="Normal 2 4 3 3 2 3" xfId="10239" xr:uid="{00000000-0005-0000-0000-0000FF270000}"/>
    <cellStyle name="Normal 2 4 3 3 2 3 2" xfId="38425" xr:uid="{00000000-0005-0000-0000-000019960000}"/>
    <cellStyle name="Normal 2 4 3 3 2 4" xfId="38426" xr:uid="{00000000-0005-0000-0000-00001A960000}"/>
    <cellStyle name="Normal 2 4 3 3 3" xfId="10240" xr:uid="{00000000-0005-0000-0000-000000280000}"/>
    <cellStyle name="Normal 2 4 3 3 3 2" xfId="10241" xr:uid="{00000000-0005-0000-0000-000001280000}"/>
    <cellStyle name="Normal 2 4 3 3 3 2 2" xfId="10242" xr:uid="{00000000-0005-0000-0000-000002280000}"/>
    <cellStyle name="Normal 2 4 3 3 3 2 2 2" xfId="38427" xr:uid="{00000000-0005-0000-0000-00001B960000}"/>
    <cellStyle name="Normal 2 4 3 3 3 2 3" xfId="38428" xr:uid="{00000000-0005-0000-0000-00001C960000}"/>
    <cellStyle name="Normal 2 4 3 3 3 3" xfId="10243" xr:uid="{00000000-0005-0000-0000-000003280000}"/>
    <cellStyle name="Normal 2 4 3 3 3 3 2" xfId="38429" xr:uid="{00000000-0005-0000-0000-00001D960000}"/>
    <cellStyle name="Normal 2 4 3 3 3 4" xfId="38430" xr:uid="{00000000-0005-0000-0000-00001E960000}"/>
    <cellStyle name="Normal 2 4 3 3 4" xfId="10244" xr:uid="{00000000-0005-0000-0000-000004280000}"/>
    <cellStyle name="Normal 2 4 3 3 4 2" xfId="10245" xr:uid="{00000000-0005-0000-0000-000005280000}"/>
    <cellStyle name="Normal 2 4 3 3 4 2 2" xfId="10246" xr:uid="{00000000-0005-0000-0000-000006280000}"/>
    <cellStyle name="Normal 2 4 3 3 4 2 2 2" xfId="38431" xr:uid="{00000000-0005-0000-0000-00001F960000}"/>
    <cellStyle name="Normal 2 4 3 3 4 2 3" xfId="38432" xr:uid="{00000000-0005-0000-0000-000020960000}"/>
    <cellStyle name="Normal 2 4 3 3 4 3" xfId="10247" xr:uid="{00000000-0005-0000-0000-000007280000}"/>
    <cellStyle name="Normal 2 4 3 3 4 3 2" xfId="38433" xr:uid="{00000000-0005-0000-0000-000021960000}"/>
    <cellStyle name="Normal 2 4 3 3 4 4" xfId="38434" xr:uid="{00000000-0005-0000-0000-000022960000}"/>
    <cellStyle name="Normal 2 4 3 3 5" xfId="10248" xr:uid="{00000000-0005-0000-0000-000008280000}"/>
    <cellStyle name="Normal 2 4 3 3 5 2" xfId="10249" xr:uid="{00000000-0005-0000-0000-000009280000}"/>
    <cellStyle name="Normal 2 4 3 3 5 2 2" xfId="10250" xr:uid="{00000000-0005-0000-0000-00000A280000}"/>
    <cellStyle name="Normal 2 4 3 3 5 2 2 2" xfId="38435" xr:uid="{00000000-0005-0000-0000-000023960000}"/>
    <cellStyle name="Normal 2 4 3 3 5 2 3" xfId="38436" xr:uid="{00000000-0005-0000-0000-000024960000}"/>
    <cellStyle name="Normal 2 4 3 3 5 3" xfId="10251" xr:uid="{00000000-0005-0000-0000-00000B280000}"/>
    <cellStyle name="Normal 2 4 3 3 5 3 2" xfId="38437" xr:uid="{00000000-0005-0000-0000-000025960000}"/>
    <cellStyle name="Normal 2 4 3 3 5 4" xfId="38438" xr:uid="{00000000-0005-0000-0000-000026960000}"/>
    <cellStyle name="Normal 2 4 3 3 6" xfId="10252" xr:uid="{00000000-0005-0000-0000-00000C280000}"/>
    <cellStyle name="Normal 2 4 3 3 6 2" xfId="10253" xr:uid="{00000000-0005-0000-0000-00000D280000}"/>
    <cellStyle name="Normal 2 4 3 3 6 2 2" xfId="10254" xr:uid="{00000000-0005-0000-0000-00000E280000}"/>
    <cellStyle name="Normal 2 4 3 3 6 2 2 2" xfId="38439" xr:uid="{00000000-0005-0000-0000-000027960000}"/>
    <cellStyle name="Normal 2 4 3 3 6 2 3" xfId="38440" xr:uid="{00000000-0005-0000-0000-000028960000}"/>
    <cellStyle name="Normal 2 4 3 3 6 3" xfId="10255" xr:uid="{00000000-0005-0000-0000-00000F280000}"/>
    <cellStyle name="Normal 2 4 3 3 6 3 2" xfId="38441" xr:uid="{00000000-0005-0000-0000-000029960000}"/>
    <cellStyle name="Normal 2 4 3 3 6 4" xfId="38442" xr:uid="{00000000-0005-0000-0000-00002A960000}"/>
    <cellStyle name="Normal 2 4 3 3 7" xfId="10256" xr:uid="{00000000-0005-0000-0000-000010280000}"/>
    <cellStyle name="Normal 2 4 3 3 7 2" xfId="10257" xr:uid="{00000000-0005-0000-0000-000011280000}"/>
    <cellStyle name="Normal 2 4 3 3 7 2 2" xfId="10258" xr:uid="{00000000-0005-0000-0000-000012280000}"/>
    <cellStyle name="Normal 2 4 3 3 7 2 2 2" xfId="38443" xr:uid="{00000000-0005-0000-0000-00002B960000}"/>
    <cellStyle name="Normal 2 4 3 3 7 2 3" xfId="38444" xr:uid="{00000000-0005-0000-0000-00002C960000}"/>
    <cellStyle name="Normal 2 4 3 3 7 3" xfId="10259" xr:uid="{00000000-0005-0000-0000-000013280000}"/>
    <cellStyle name="Normal 2 4 3 3 7 3 2" xfId="38445" xr:uid="{00000000-0005-0000-0000-00002D960000}"/>
    <cellStyle name="Normal 2 4 3 3 7 4" xfId="38446" xr:uid="{00000000-0005-0000-0000-00002E960000}"/>
    <cellStyle name="Normal 2 4 3 3 8" xfId="10260" xr:uid="{00000000-0005-0000-0000-000014280000}"/>
    <cellStyle name="Normal 2 4 3 3 8 2" xfId="10261" xr:uid="{00000000-0005-0000-0000-000015280000}"/>
    <cellStyle name="Normal 2 4 3 3 8 2 2" xfId="10262" xr:uid="{00000000-0005-0000-0000-000016280000}"/>
    <cellStyle name="Normal 2 4 3 3 8 2 2 2" xfId="38447" xr:uid="{00000000-0005-0000-0000-00002F960000}"/>
    <cellStyle name="Normal 2 4 3 3 8 2 3" xfId="38448" xr:uid="{00000000-0005-0000-0000-000030960000}"/>
    <cellStyle name="Normal 2 4 3 3 8 3" xfId="10263" xr:uid="{00000000-0005-0000-0000-000017280000}"/>
    <cellStyle name="Normal 2 4 3 3 8 3 2" xfId="38449" xr:uid="{00000000-0005-0000-0000-000031960000}"/>
    <cellStyle name="Normal 2 4 3 3 8 4" xfId="38450" xr:uid="{00000000-0005-0000-0000-000032960000}"/>
    <cellStyle name="Normal 2 4 3 3 9" xfId="10264" xr:uid="{00000000-0005-0000-0000-000018280000}"/>
    <cellStyle name="Normal 2 4 3 3 9 2" xfId="10265" xr:uid="{00000000-0005-0000-0000-000019280000}"/>
    <cellStyle name="Normal 2 4 3 3 9 2 2" xfId="10266" xr:uid="{00000000-0005-0000-0000-00001A280000}"/>
    <cellStyle name="Normal 2 4 3 3 9 2 2 2" xfId="38451" xr:uid="{00000000-0005-0000-0000-000033960000}"/>
    <cellStyle name="Normal 2 4 3 3 9 2 3" xfId="38452" xr:uid="{00000000-0005-0000-0000-000034960000}"/>
    <cellStyle name="Normal 2 4 3 3 9 3" xfId="10267" xr:uid="{00000000-0005-0000-0000-00001B280000}"/>
    <cellStyle name="Normal 2 4 3 3 9 3 2" xfId="38453" xr:uid="{00000000-0005-0000-0000-000035960000}"/>
    <cellStyle name="Normal 2 4 3 3 9 4" xfId="38454" xr:uid="{00000000-0005-0000-0000-000036960000}"/>
    <cellStyle name="Normal 2 4 3 4" xfId="10268" xr:uid="{00000000-0005-0000-0000-00001C280000}"/>
    <cellStyle name="Normal 2 4 3 4 10" xfId="10269" xr:uid="{00000000-0005-0000-0000-00001D280000}"/>
    <cellStyle name="Normal 2 4 3 4 10 2" xfId="10270" xr:uid="{00000000-0005-0000-0000-00001E280000}"/>
    <cellStyle name="Normal 2 4 3 4 10 2 2" xfId="10271" xr:uid="{00000000-0005-0000-0000-00001F280000}"/>
    <cellStyle name="Normal 2 4 3 4 10 2 2 2" xfId="38455" xr:uid="{00000000-0005-0000-0000-000037960000}"/>
    <cellStyle name="Normal 2 4 3 4 10 2 3" xfId="38456" xr:uid="{00000000-0005-0000-0000-000038960000}"/>
    <cellStyle name="Normal 2 4 3 4 10 3" xfId="10272" xr:uid="{00000000-0005-0000-0000-000020280000}"/>
    <cellStyle name="Normal 2 4 3 4 10 3 2" xfId="38457" xr:uid="{00000000-0005-0000-0000-000039960000}"/>
    <cellStyle name="Normal 2 4 3 4 10 4" xfId="38458" xr:uid="{00000000-0005-0000-0000-00003A960000}"/>
    <cellStyle name="Normal 2 4 3 4 11" xfId="10273" xr:uid="{00000000-0005-0000-0000-000021280000}"/>
    <cellStyle name="Normal 2 4 3 4 11 2" xfId="10274" xr:uid="{00000000-0005-0000-0000-000022280000}"/>
    <cellStyle name="Normal 2 4 3 4 11 2 2" xfId="10275" xr:uid="{00000000-0005-0000-0000-000023280000}"/>
    <cellStyle name="Normal 2 4 3 4 11 2 2 2" xfId="38459" xr:uid="{00000000-0005-0000-0000-00003B960000}"/>
    <cellStyle name="Normal 2 4 3 4 11 2 3" xfId="38460" xr:uid="{00000000-0005-0000-0000-00003C960000}"/>
    <cellStyle name="Normal 2 4 3 4 11 3" xfId="10276" xr:uid="{00000000-0005-0000-0000-000024280000}"/>
    <cellStyle name="Normal 2 4 3 4 11 3 2" xfId="38461" xr:uid="{00000000-0005-0000-0000-00003D960000}"/>
    <cellStyle name="Normal 2 4 3 4 11 4" xfId="38462" xr:uid="{00000000-0005-0000-0000-00003E960000}"/>
    <cellStyle name="Normal 2 4 3 4 12" xfId="10277" xr:uid="{00000000-0005-0000-0000-000025280000}"/>
    <cellStyle name="Normal 2 4 3 4 12 2" xfId="10278" xr:uid="{00000000-0005-0000-0000-000026280000}"/>
    <cellStyle name="Normal 2 4 3 4 12 2 2" xfId="38463" xr:uid="{00000000-0005-0000-0000-00003F960000}"/>
    <cellStyle name="Normal 2 4 3 4 12 3" xfId="38464" xr:uid="{00000000-0005-0000-0000-000040960000}"/>
    <cellStyle name="Normal 2 4 3 4 13" xfId="10279" xr:uid="{00000000-0005-0000-0000-000027280000}"/>
    <cellStyle name="Normal 2 4 3 4 13 2" xfId="38465" xr:uid="{00000000-0005-0000-0000-000041960000}"/>
    <cellStyle name="Normal 2 4 3 4 14" xfId="38466" xr:uid="{00000000-0005-0000-0000-000042960000}"/>
    <cellStyle name="Normal 2 4 3 4 2" xfId="10280" xr:uid="{00000000-0005-0000-0000-000028280000}"/>
    <cellStyle name="Normal 2 4 3 4 2 2" xfId="10281" xr:uid="{00000000-0005-0000-0000-000029280000}"/>
    <cellStyle name="Normal 2 4 3 4 2 2 2" xfId="10282" xr:uid="{00000000-0005-0000-0000-00002A280000}"/>
    <cellStyle name="Normal 2 4 3 4 2 2 2 2" xfId="38467" xr:uid="{00000000-0005-0000-0000-000043960000}"/>
    <cellStyle name="Normal 2 4 3 4 2 2 3" xfId="38468" xr:uid="{00000000-0005-0000-0000-000044960000}"/>
    <cellStyle name="Normal 2 4 3 4 2 3" xfId="10283" xr:uid="{00000000-0005-0000-0000-00002B280000}"/>
    <cellStyle name="Normal 2 4 3 4 2 3 2" xfId="38469" xr:uid="{00000000-0005-0000-0000-000045960000}"/>
    <cellStyle name="Normal 2 4 3 4 2 4" xfId="38470" xr:uid="{00000000-0005-0000-0000-000046960000}"/>
    <cellStyle name="Normal 2 4 3 4 3" xfId="10284" xr:uid="{00000000-0005-0000-0000-00002C280000}"/>
    <cellStyle name="Normal 2 4 3 4 3 2" xfId="10285" xr:uid="{00000000-0005-0000-0000-00002D280000}"/>
    <cellStyle name="Normal 2 4 3 4 3 2 2" xfId="10286" xr:uid="{00000000-0005-0000-0000-00002E280000}"/>
    <cellStyle name="Normal 2 4 3 4 3 2 2 2" xfId="38471" xr:uid="{00000000-0005-0000-0000-000047960000}"/>
    <cellStyle name="Normal 2 4 3 4 3 2 3" xfId="38472" xr:uid="{00000000-0005-0000-0000-000048960000}"/>
    <cellStyle name="Normal 2 4 3 4 3 3" xfId="10287" xr:uid="{00000000-0005-0000-0000-00002F280000}"/>
    <cellStyle name="Normal 2 4 3 4 3 3 2" xfId="38473" xr:uid="{00000000-0005-0000-0000-000049960000}"/>
    <cellStyle name="Normal 2 4 3 4 3 4" xfId="38474" xr:uid="{00000000-0005-0000-0000-00004A960000}"/>
    <cellStyle name="Normal 2 4 3 4 4" xfId="10288" xr:uid="{00000000-0005-0000-0000-000030280000}"/>
    <cellStyle name="Normal 2 4 3 4 4 2" xfId="10289" xr:uid="{00000000-0005-0000-0000-000031280000}"/>
    <cellStyle name="Normal 2 4 3 4 4 2 2" xfId="10290" xr:uid="{00000000-0005-0000-0000-000032280000}"/>
    <cellStyle name="Normal 2 4 3 4 4 2 2 2" xfId="38475" xr:uid="{00000000-0005-0000-0000-00004B960000}"/>
    <cellStyle name="Normal 2 4 3 4 4 2 3" xfId="38476" xr:uid="{00000000-0005-0000-0000-00004C960000}"/>
    <cellStyle name="Normal 2 4 3 4 4 3" xfId="10291" xr:uid="{00000000-0005-0000-0000-000033280000}"/>
    <cellStyle name="Normal 2 4 3 4 4 3 2" xfId="38477" xr:uid="{00000000-0005-0000-0000-00004D960000}"/>
    <cellStyle name="Normal 2 4 3 4 4 4" xfId="38478" xr:uid="{00000000-0005-0000-0000-00004E960000}"/>
    <cellStyle name="Normal 2 4 3 4 5" xfId="10292" xr:uid="{00000000-0005-0000-0000-000034280000}"/>
    <cellStyle name="Normal 2 4 3 4 5 2" xfId="10293" xr:uid="{00000000-0005-0000-0000-000035280000}"/>
    <cellStyle name="Normal 2 4 3 4 5 2 2" xfId="10294" xr:uid="{00000000-0005-0000-0000-000036280000}"/>
    <cellStyle name="Normal 2 4 3 4 5 2 2 2" xfId="38479" xr:uid="{00000000-0005-0000-0000-00004F960000}"/>
    <cellStyle name="Normal 2 4 3 4 5 2 3" xfId="38480" xr:uid="{00000000-0005-0000-0000-000050960000}"/>
    <cellStyle name="Normal 2 4 3 4 5 3" xfId="10295" xr:uid="{00000000-0005-0000-0000-000037280000}"/>
    <cellStyle name="Normal 2 4 3 4 5 3 2" xfId="38481" xr:uid="{00000000-0005-0000-0000-000051960000}"/>
    <cellStyle name="Normal 2 4 3 4 5 4" xfId="38482" xr:uid="{00000000-0005-0000-0000-000052960000}"/>
    <cellStyle name="Normal 2 4 3 4 6" xfId="10296" xr:uid="{00000000-0005-0000-0000-000038280000}"/>
    <cellStyle name="Normal 2 4 3 4 6 2" xfId="10297" xr:uid="{00000000-0005-0000-0000-000039280000}"/>
    <cellStyle name="Normal 2 4 3 4 6 2 2" xfId="10298" xr:uid="{00000000-0005-0000-0000-00003A280000}"/>
    <cellStyle name="Normal 2 4 3 4 6 2 2 2" xfId="38483" xr:uid="{00000000-0005-0000-0000-000053960000}"/>
    <cellStyle name="Normal 2 4 3 4 6 2 3" xfId="38484" xr:uid="{00000000-0005-0000-0000-000054960000}"/>
    <cellStyle name="Normal 2 4 3 4 6 3" xfId="10299" xr:uid="{00000000-0005-0000-0000-00003B280000}"/>
    <cellStyle name="Normal 2 4 3 4 6 3 2" xfId="38485" xr:uid="{00000000-0005-0000-0000-000055960000}"/>
    <cellStyle name="Normal 2 4 3 4 6 4" xfId="38486" xr:uid="{00000000-0005-0000-0000-000056960000}"/>
    <cellStyle name="Normal 2 4 3 4 7" xfId="10300" xr:uid="{00000000-0005-0000-0000-00003C280000}"/>
    <cellStyle name="Normal 2 4 3 4 7 2" xfId="10301" xr:uid="{00000000-0005-0000-0000-00003D280000}"/>
    <cellStyle name="Normal 2 4 3 4 7 2 2" xfId="10302" xr:uid="{00000000-0005-0000-0000-00003E280000}"/>
    <cellStyle name="Normal 2 4 3 4 7 2 2 2" xfId="38487" xr:uid="{00000000-0005-0000-0000-000057960000}"/>
    <cellStyle name="Normal 2 4 3 4 7 2 3" xfId="38488" xr:uid="{00000000-0005-0000-0000-000058960000}"/>
    <cellStyle name="Normal 2 4 3 4 7 3" xfId="10303" xr:uid="{00000000-0005-0000-0000-00003F280000}"/>
    <cellStyle name="Normal 2 4 3 4 7 3 2" xfId="38489" xr:uid="{00000000-0005-0000-0000-000059960000}"/>
    <cellStyle name="Normal 2 4 3 4 7 4" xfId="38490" xr:uid="{00000000-0005-0000-0000-00005A960000}"/>
    <cellStyle name="Normal 2 4 3 4 8" xfId="10304" xr:uid="{00000000-0005-0000-0000-000040280000}"/>
    <cellStyle name="Normal 2 4 3 4 8 2" xfId="10305" xr:uid="{00000000-0005-0000-0000-000041280000}"/>
    <cellStyle name="Normal 2 4 3 4 8 2 2" xfId="10306" xr:uid="{00000000-0005-0000-0000-000042280000}"/>
    <cellStyle name="Normal 2 4 3 4 8 2 2 2" xfId="38491" xr:uid="{00000000-0005-0000-0000-00005B960000}"/>
    <cellStyle name="Normal 2 4 3 4 8 2 3" xfId="38492" xr:uid="{00000000-0005-0000-0000-00005C960000}"/>
    <cellStyle name="Normal 2 4 3 4 8 3" xfId="10307" xr:uid="{00000000-0005-0000-0000-000043280000}"/>
    <cellStyle name="Normal 2 4 3 4 8 3 2" xfId="38493" xr:uid="{00000000-0005-0000-0000-00005D960000}"/>
    <cellStyle name="Normal 2 4 3 4 8 4" xfId="38494" xr:uid="{00000000-0005-0000-0000-00005E960000}"/>
    <cellStyle name="Normal 2 4 3 4 9" xfId="10308" xr:uid="{00000000-0005-0000-0000-000044280000}"/>
    <cellStyle name="Normal 2 4 3 4 9 2" xfId="10309" xr:uid="{00000000-0005-0000-0000-000045280000}"/>
    <cellStyle name="Normal 2 4 3 4 9 2 2" xfId="10310" xr:uid="{00000000-0005-0000-0000-000046280000}"/>
    <cellStyle name="Normal 2 4 3 4 9 2 2 2" xfId="38495" xr:uid="{00000000-0005-0000-0000-00005F960000}"/>
    <cellStyle name="Normal 2 4 3 4 9 2 3" xfId="38496" xr:uid="{00000000-0005-0000-0000-000060960000}"/>
    <cellStyle name="Normal 2 4 3 4 9 3" xfId="10311" xr:uid="{00000000-0005-0000-0000-000047280000}"/>
    <cellStyle name="Normal 2 4 3 4 9 3 2" xfId="38497" xr:uid="{00000000-0005-0000-0000-000061960000}"/>
    <cellStyle name="Normal 2 4 3 4 9 4" xfId="38498" xr:uid="{00000000-0005-0000-0000-000062960000}"/>
    <cellStyle name="Normal 2 4 3 5" xfId="10312" xr:uid="{00000000-0005-0000-0000-000048280000}"/>
    <cellStyle name="Normal 2 4 3 5 10" xfId="10313" xr:uid="{00000000-0005-0000-0000-000049280000}"/>
    <cellStyle name="Normal 2 4 3 5 10 2" xfId="10314" xr:uid="{00000000-0005-0000-0000-00004A280000}"/>
    <cellStyle name="Normal 2 4 3 5 10 2 2" xfId="10315" xr:uid="{00000000-0005-0000-0000-00004B280000}"/>
    <cellStyle name="Normal 2 4 3 5 10 2 2 2" xfId="38499" xr:uid="{00000000-0005-0000-0000-000063960000}"/>
    <cellStyle name="Normal 2 4 3 5 10 2 3" xfId="38500" xr:uid="{00000000-0005-0000-0000-000064960000}"/>
    <cellStyle name="Normal 2 4 3 5 10 3" xfId="10316" xr:uid="{00000000-0005-0000-0000-00004C280000}"/>
    <cellStyle name="Normal 2 4 3 5 10 3 2" xfId="38501" xr:uid="{00000000-0005-0000-0000-000065960000}"/>
    <cellStyle name="Normal 2 4 3 5 10 4" xfId="38502" xr:uid="{00000000-0005-0000-0000-000066960000}"/>
    <cellStyle name="Normal 2 4 3 5 11" xfId="10317" xr:uid="{00000000-0005-0000-0000-00004D280000}"/>
    <cellStyle name="Normal 2 4 3 5 11 2" xfId="10318" xr:uid="{00000000-0005-0000-0000-00004E280000}"/>
    <cellStyle name="Normal 2 4 3 5 11 2 2" xfId="10319" xr:uid="{00000000-0005-0000-0000-00004F280000}"/>
    <cellStyle name="Normal 2 4 3 5 11 2 2 2" xfId="38503" xr:uid="{00000000-0005-0000-0000-000067960000}"/>
    <cellStyle name="Normal 2 4 3 5 11 2 3" xfId="38504" xr:uid="{00000000-0005-0000-0000-000068960000}"/>
    <cellStyle name="Normal 2 4 3 5 11 3" xfId="10320" xr:uid="{00000000-0005-0000-0000-000050280000}"/>
    <cellStyle name="Normal 2 4 3 5 11 3 2" xfId="38505" xr:uid="{00000000-0005-0000-0000-000069960000}"/>
    <cellStyle name="Normal 2 4 3 5 11 4" xfId="38506" xr:uid="{00000000-0005-0000-0000-00006A960000}"/>
    <cellStyle name="Normal 2 4 3 5 12" xfId="10321" xr:uid="{00000000-0005-0000-0000-000051280000}"/>
    <cellStyle name="Normal 2 4 3 5 12 2" xfId="10322" xr:uid="{00000000-0005-0000-0000-000052280000}"/>
    <cellStyle name="Normal 2 4 3 5 12 2 2" xfId="38507" xr:uid="{00000000-0005-0000-0000-00006B960000}"/>
    <cellStyle name="Normal 2 4 3 5 12 3" xfId="38508" xr:uid="{00000000-0005-0000-0000-00006C960000}"/>
    <cellStyle name="Normal 2 4 3 5 13" xfId="10323" xr:uid="{00000000-0005-0000-0000-000053280000}"/>
    <cellStyle name="Normal 2 4 3 5 13 2" xfId="38509" xr:uid="{00000000-0005-0000-0000-00006D960000}"/>
    <cellStyle name="Normal 2 4 3 5 14" xfId="38510" xr:uid="{00000000-0005-0000-0000-00006E960000}"/>
    <cellStyle name="Normal 2 4 3 5 2" xfId="10324" xr:uid="{00000000-0005-0000-0000-000054280000}"/>
    <cellStyle name="Normal 2 4 3 5 2 2" xfId="10325" xr:uid="{00000000-0005-0000-0000-000055280000}"/>
    <cellStyle name="Normal 2 4 3 5 2 2 2" xfId="10326" xr:uid="{00000000-0005-0000-0000-000056280000}"/>
    <cellStyle name="Normal 2 4 3 5 2 2 2 2" xfId="38511" xr:uid="{00000000-0005-0000-0000-00006F960000}"/>
    <cellStyle name="Normal 2 4 3 5 2 2 3" xfId="38512" xr:uid="{00000000-0005-0000-0000-000070960000}"/>
    <cellStyle name="Normal 2 4 3 5 2 3" xfId="10327" xr:uid="{00000000-0005-0000-0000-000057280000}"/>
    <cellStyle name="Normal 2 4 3 5 2 3 2" xfId="38513" xr:uid="{00000000-0005-0000-0000-000071960000}"/>
    <cellStyle name="Normal 2 4 3 5 2 4" xfId="38514" xr:uid="{00000000-0005-0000-0000-000072960000}"/>
    <cellStyle name="Normal 2 4 3 5 3" xfId="10328" xr:uid="{00000000-0005-0000-0000-000058280000}"/>
    <cellStyle name="Normal 2 4 3 5 3 2" xfId="10329" xr:uid="{00000000-0005-0000-0000-000059280000}"/>
    <cellStyle name="Normal 2 4 3 5 3 2 2" xfId="10330" xr:uid="{00000000-0005-0000-0000-00005A280000}"/>
    <cellStyle name="Normal 2 4 3 5 3 2 2 2" xfId="38515" xr:uid="{00000000-0005-0000-0000-000073960000}"/>
    <cellStyle name="Normal 2 4 3 5 3 2 3" xfId="38516" xr:uid="{00000000-0005-0000-0000-000074960000}"/>
    <cellStyle name="Normal 2 4 3 5 3 3" xfId="10331" xr:uid="{00000000-0005-0000-0000-00005B280000}"/>
    <cellStyle name="Normal 2 4 3 5 3 3 2" xfId="38517" xr:uid="{00000000-0005-0000-0000-000075960000}"/>
    <cellStyle name="Normal 2 4 3 5 3 4" xfId="38518" xr:uid="{00000000-0005-0000-0000-000076960000}"/>
    <cellStyle name="Normal 2 4 3 5 4" xfId="10332" xr:uid="{00000000-0005-0000-0000-00005C280000}"/>
    <cellStyle name="Normal 2 4 3 5 4 2" xfId="10333" xr:uid="{00000000-0005-0000-0000-00005D280000}"/>
    <cellStyle name="Normal 2 4 3 5 4 2 2" xfId="10334" xr:uid="{00000000-0005-0000-0000-00005E280000}"/>
    <cellStyle name="Normal 2 4 3 5 4 2 2 2" xfId="38519" xr:uid="{00000000-0005-0000-0000-000077960000}"/>
    <cellStyle name="Normal 2 4 3 5 4 2 3" xfId="38520" xr:uid="{00000000-0005-0000-0000-000078960000}"/>
    <cellStyle name="Normal 2 4 3 5 4 3" xfId="10335" xr:uid="{00000000-0005-0000-0000-00005F280000}"/>
    <cellStyle name="Normal 2 4 3 5 4 3 2" xfId="38521" xr:uid="{00000000-0005-0000-0000-000079960000}"/>
    <cellStyle name="Normal 2 4 3 5 4 4" xfId="38522" xr:uid="{00000000-0005-0000-0000-00007A960000}"/>
    <cellStyle name="Normal 2 4 3 5 5" xfId="10336" xr:uid="{00000000-0005-0000-0000-000060280000}"/>
    <cellStyle name="Normal 2 4 3 5 5 2" xfId="10337" xr:uid="{00000000-0005-0000-0000-000061280000}"/>
    <cellStyle name="Normal 2 4 3 5 5 2 2" xfId="10338" xr:uid="{00000000-0005-0000-0000-000062280000}"/>
    <cellStyle name="Normal 2 4 3 5 5 2 2 2" xfId="38523" xr:uid="{00000000-0005-0000-0000-00007B960000}"/>
    <cellStyle name="Normal 2 4 3 5 5 2 3" xfId="38524" xr:uid="{00000000-0005-0000-0000-00007C960000}"/>
    <cellStyle name="Normal 2 4 3 5 5 3" xfId="10339" xr:uid="{00000000-0005-0000-0000-000063280000}"/>
    <cellStyle name="Normal 2 4 3 5 5 3 2" xfId="38525" xr:uid="{00000000-0005-0000-0000-00007D960000}"/>
    <cellStyle name="Normal 2 4 3 5 5 4" xfId="38526" xr:uid="{00000000-0005-0000-0000-00007E960000}"/>
    <cellStyle name="Normal 2 4 3 5 6" xfId="10340" xr:uid="{00000000-0005-0000-0000-000064280000}"/>
    <cellStyle name="Normal 2 4 3 5 6 2" xfId="10341" xr:uid="{00000000-0005-0000-0000-000065280000}"/>
    <cellStyle name="Normal 2 4 3 5 6 2 2" xfId="10342" xr:uid="{00000000-0005-0000-0000-000066280000}"/>
    <cellStyle name="Normal 2 4 3 5 6 2 2 2" xfId="38527" xr:uid="{00000000-0005-0000-0000-00007F960000}"/>
    <cellStyle name="Normal 2 4 3 5 6 2 3" xfId="38528" xr:uid="{00000000-0005-0000-0000-000080960000}"/>
    <cellStyle name="Normal 2 4 3 5 6 3" xfId="10343" xr:uid="{00000000-0005-0000-0000-000067280000}"/>
    <cellStyle name="Normal 2 4 3 5 6 3 2" xfId="38529" xr:uid="{00000000-0005-0000-0000-000081960000}"/>
    <cellStyle name="Normal 2 4 3 5 6 4" xfId="38530" xr:uid="{00000000-0005-0000-0000-000082960000}"/>
    <cellStyle name="Normal 2 4 3 5 7" xfId="10344" xr:uid="{00000000-0005-0000-0000-000068280000}"/>
    <cellStyle name="Normal 2 4 3 5 7 2" xfId="10345" xr:uid="{00000000-0005-0000-0000-000069280000}"/>
    <cellStyle name="Normal 2 4 3 5 7 2 2" xfId="10346" xr:uid="{00000000-0005-0000-0000-00006A280000}"/>
    <cellStyle name="Normal 2 4 3 5 7 2 2 2" xfId="38531" xr:uid="{00000000-0005-0000-0000-000083960000}"/>
    <cellStyle name="Normal 2 4 3 5 7 2 3" xfId="38532" xr:uid="{00000000-0005-0000-0000-000084960000}"/>
    <cellStyle name="Normal 2 4 3 5 7 3" xfId="10347" xr:uid="{00000000-0005-0000-0000-00006B280000}"/>
    <cellStyle name="Normal 2 4 3 5 7 3 2" xfId="38533" xr:uid="{00000000-0005-0000-0000-000085960000}"/>
    <cellStyle name="Normal 2 4 3 5 7 4" xfId="38534" xr:uid="{00000000-0005-0000-0000-000086960000}"/>
    <cellStyle name="Normal 2 4 3 5 8" xfId="10348" xr:uid="{00000000-0005-0000-0000-00006C280000}"/>
    <cellStyle name="Normal 2 4 3 5 8 2" xfId="10349" xr:uid="{00000000-0005-0000-0000-00006D280000}"/>
    <cellStyle name="Normal 2 4 3 5 8 2 2" xfId="10350" xr:uid="{00000000-0005-0000-0000-00006E280000}"/>
    <cellStyle name="Normal 2 4 3 5 8 2 2 2" xfId="38535" xr:uid="{00000000-0005-0000-0000-000087960000}"/>
    <cellStyle name="Normal 2 4 3 5 8 2 3" xfId="38536" xr:uid="{00000000-0005-0000-0000-000088960000}"/>
    <cellStyle name="Normal 2 4 3 5 8 3" xfId="10351" xr:uid="{00000000-0005-0000-0000-00006F280000}"/>
    <cellStyle name="Normal 2 4 3 5 8 3 2" xfId="38537" xr:uid="{00000000-0005-0000-0000-000089960000}"/>
    <cellStyle name="Normal 2 4 3 5 8 4" xfId="38538" xr:uid="{00000000-0005-0000-0000-00008A960000}"/>
    <cellStyle name="Normal 2 4 3 5 9" xfId="10352" xr:uid="{00000000-0005-0000-0000-000070280000}"/>
    <cellStyle name="Normal 2 4 3 5 9 2" xfId="10353" xr:uid="{00000000-0005-0000-0000-000071280000}"/>
    <cellStyle name="Normal 2 4 3 5 9 2 2" xfId="10354" xr:uid="{00000000-0005-0000-0000-000072280000}"/>
    <cellStyle name="Normal 2 4 3 5 9 2 2 2" xfId="38539" xr:uid="{00000000-0005-0000-0000-00008B960000}"/>
    <cellStyle name="Normal 2 4 3 5 9 2 3" xfId="38540" xr:uid="{00000000-0005-0000-0000-00008C960000}"/>
    <cellStyle name="Normal 2 4 3 5 9 3" xfId="10355" xr:uid="{00000000-0005-0000-0000-000073280000}"/>
    <cellStyle name="Normal 2 4 3 5 9 3 2" xfId="38541" xr:uid="{00000000-0005-0000-0000-00008D960000}"/>
    <cellStyle name="Normal 2 4 3 5 9 4" xfId="38542" xr:uid="{00000000-0005-0000-0000-00008E960000}"/>
    <cellStyle name="Normal 2 4 3 6" xfId="10356" xr:uid="{00000000-0005-0000-0000-000074280000}"/>
    <cellStyle name="Normal 2 4 3 6 10" xfId="10357" xr:uid="{00000000-0005-0000-0000-000075280000}"/>
    <cellStyle name="Normal 2 4 3 6 10 2" xfId="10358" xr:uid="{00000000-0005-0000-0000-000076280000}"/>
    <cellStyle name="Normal 2 4 3 6 10 2 2" xfId="10359" xr:uid="{00000000-0005-0000-0000-000077280000}"/>
    <cellStyle name="Normal 2 4 3 6 10 2 2 2" xfId="38543" xr:uid="{00000000-0005-0000-0000-00008F960000}"/>
    <cellStyle name="Normal 2 4 3 6 10 2 3" xfId="38544" xr:uid="{00000000-0005-0000-0000-000090960000}"/>
    <cellStyle name="Normal 2 4 3 6 10 3" xfId="10360" xr:uid="{00000000-0005-0000-0000-000078280000}"/>
    <cellStyle name="Normal 2 4 3 6 10 3 2" xfId="38545" xr:uid="{00000000-0005-0000-0000-000091960000}"/>
    <cellStyle name="Normal 2 4 3 6 10 4" xfId="38546" xr:uid="{00000000-0005-0000-0000-000092960000}"/>
    <cellStyle name="Normal 2 4 3 6 11" xfId="10361" xr:uid="{00000000-0005-0000-0000-000079280000}"/>
    <cellStyle name="Normal 2 4 3 6 11 2" xfId="10362" xr:uid="{00000000-0005-0000-0000-00007A280000}"/>
    <cellStyle name="Normal 2 4 3 6 11 2 2" xfId="10363" xr:uid="{00000000-0005-0000-0000-00007B280000}"/>
    <cellStyle name="Normal 2 4 3 6 11 2 2 2" xfId="38547" xr:uid="{00000000-0005-0000-0000-000093960000}"/>
    <cellStyle name="Normal 2 4 3 6 11 2 3" xfId="38548" xr:uid="{00000000-0005-0000-0000-000094960000}"/>
    <cellStyle name="Normal 2 4 3 6 11 3" xfId="10364" xr:uid="{00000000-0005-0000-0000-00007C280000}"/>
    <cellStyle name="Normal 2 4 3 6 11 3 2" xfId="38549" xr:uid="{00000000-0005-0000-0000-000095960000}"/>
    <cellStyle name="Normal 2 4 3 6 11 4" xfId="38550" xr:uid="{00000000-0005-0000-0000-000096960000}"/>
    <cellStyle name="Normal 2 4 3 6 12" xfId="10365" xr:uid="{00000000-0005-0000-0000-00007D280000}"/>
    <cellStyle name="Normal 2 4 3 6 12 2" xfId="10366" xr:uid="{00000000-0005-0000-0000-00007E280000}"/>
    <cellStyle name="Normal 2 4 3 6 12 2 2" xfId="38551" xr:uid="{00000000-0005-0000-0000-000097960000}"/>
    <cellStyle name="Normal 2 4 3 6 12 3" xfId="38552" xr:uid="{00000000-0005-0000-0000-000098960000}"/>
    <cellStyle name="Normal 2 4 3 6 13" xfId="10367" xr:uid="{00000000-0005-0000-0000-00007F280000}"/>
    <cellStyle name="Normal 2 4 3 6 13 2" xfId="38553" xr:uid="{00000000-0005-0000-0000-000099960000}"/>
    <cellStyle name="Normal 2 4 3 6 14" xfId="38554" xr:uid="{00000000-0005-0000-0000-00009A960000}"/>
    <cellStyle name="Normal 2 4 3 6 2" xfId="10368" xr:uid="{00000000-0005-0000-0000-000080280000}"/>
    <cellStyle name="Normal 2 4 3 6 2 2" xfId="10369" xr:uid="{00000000-0005-0000-0000-000081280000}"/>
    <cellStyle name="Normal 2 4 3 6 2 2 2" xfId="10370" xr:uid="{00000000-0005-0000-0000-000082280000}"/>
    <cellStyle name="Normal 2 4 3 6 2 2 2 2" xfId="38555" xr:uid="{00000000-0005-0000-0000-00009B960000}"/>
    <cellStyle name="Normal 2 4 3 6 2 2 3" xfId="38556" xr:uid="{00000000-0005-0000-0000-00009C960000}"/>
    <cellStyle name="Normal 2 4 3 6 2 3" xfId="10371" xr:uid="{00000000-0005-0000-0000-000083280000}"/>
    <cellStyle name="Normal 2 4 3 6 2 3 2" xfId="38557" xr:uid="{00000000-0005-0000-0000-00009D960000}"/>
    <cellStyle name="Normal 2 4 3 6 2 4" xfId="38558" xr:uid="{00000000-0005-0000-0000-00009E960000}"/>
    <cellStyle name="Normal 2 4 3 6 3" xfId="10372" xr:uid="{00000000-0005-0000-0000-000084280000}"/>
    <cellStyle name="Normal 2 4 3 6 3 2" xfId="10373" xr:uid="{00000000-0005-0000-0000-000085280000}"/>
    <cellStyle name="Normal 2 4 3 6 3 2 2" xfId="10374" xr:uid="{00000000-0005-0000-0000-000086280000}"/>
    <cellStyle name="Normal 2 4 3 6 3 2 2 2" xfId="38559" xr:uid="{00000000-0005-0000-0000-00009F960000}"/>
    <cellStyle name="Normal 2 4 3 6 3 2 3" xfId="38560" xr:uid="{00000000-0005-0000-0000-0000A0960000}"/>
    <cellStyle name="Normal 2 4 3 6 3 3" xfId="10375" xr:uid="{00000000-0005-0000-0000-000087280000}"/>
    <cellStyle name="Normal 2 4 3 6 3 3 2" xfId="38561" xr:uid="{00000000-0005-0000-0000-0000A1960000}"/>
    <cellStyle name="Normal 2 4 3 6 3 4" xfId="38562" xr:uid="{00000000-0005-0000-0000-0000A2960000}"/>
    <cellStyle name="Normal 2 4 3 6 4" xfId="10376" xr:uid="{00000000-0005-0000-0000-000088280000}"/>
    <cellStyle name="Normal 2 4 3 6 4 2" xfId="10377" xr:uid="{00000000-0005-0000-0000-000089280000}"/>
    <cellStyle name="Normal 2 4 3 6 4 2 2" xfId="10378" xr:uid="{00000000-0005-0000-0000-00008A280000}"/>
    <cellStyle name="Normal 2 4 3 6 4 2 2 2" xfId="38563" xr:uid="{00000000-0005-0000-0000-0000A3960000}"/>
    <cellStyle name="Normal 2 4 3 6 4 2 3" xfId="38564" xr:uid="{00000000-0005-0000-0000-0000A4960000}"/>
    <cellStyle name="Normal 2 4 3 6 4 3" xfId="10379" xr:uid="{00000000-0005-0000-0000-00008B280000}"/>
    <cellStyle name="Normal 2 4 3 6 4 3 2" xfId="38565" xr:uid="{00000000-0005-0000-0000-0000A5960000}"/>
    <cellStyle name="Normal 2 4 3 6 4 4" xfId="38566" xr:uid="{00000000-0005-0000-0000-0000A6960000}"/>
    <cellStyle name="Normal 2 4 3 6 5" xfId="10380" xr:uid="{00000000-0005-0000-0000-00008C280000}"/>
    <cellStyle name="Normal 2 4 3 6 5 2" xfId="10381" xr:uid="{00000000-0005-0000-0000-00008D280000}"/>
    <cellStyle name="Normal 2 4 3 6 5 2 2" xfId="10382" xr:uid="{00000000-0005-0000-0000-00008E280000}"/>
    <cellStyle name="Normal 2 4 3 6 5 2 2 2" xfId="38567" xr:uid="{00000000-0005-0000-0000-0000A7960000}"/>
    <cellStyle name="Normal 2 4 3 6 5 2 3" xfId="38568" xr:uid="{00000000-0005-0000-0000-0000A8960000}"/>
    <cellStyle name="Normal 2 4 3 6 5 3" xfId="10383" xr:uid="{00000000-0005-0000-0000-00008F280000}"/>
    <cellStyle name="Normal 2 4 3 6 5 3 2" xfId="38569" xr:uid="{00000000-0005-0000-0000-0000A9960000}"/>
    <cellStyle name="Normal 2 4 3 6 5 4" xfId="38570" xr:uid="{00000000-0005-0000-0000-0000AA960000}"/>
    <cellStyle name="Normal 2 4 3 6 6" xfId="10384" xr:uid="{00000000-0005-0000-0000-000090280000}"/>
    <cellStyle name="Normal 2 4 3 6 6 2" xfId="10385" xr:uid="{00000000-0005-0000-0000-000091280000}"/>
    <cellStyle name="Normal 2 4 3 6 6 2 2" xfId="10386" xr:uid="{00000000-0005-0000-0000-000092280000}"/>
    <cellStyle name="Normal 2 4 3 6 6 2 2 2" xfId="38571" xr:uid="{00000000-0005-0000-0000-0000AB960000}"/>
    <cellStyle name="Normal 2 4 3 6 6 2 3" xfId="38572" xr:uid="{00000000-0005-0000-0000-0000AC960000}"/>
    <cellStyle name="Normal 2 4 3 6 6 3" xfId="10387" xr:uid="{00000000-0005-0000-0000-000093280000}"/>
    <cellStyle name="Normal 2 4 3 6 6 3 2" xfId="38573" xr:uid="{00000000-0005-0000-0000-0000AD960000}"/>
    <cellStyle name="Normal 2 4 3 6 6 4" xfId="38574" xr:uid="{00000000-0005-0000-0000-0000AE960000}"/>
    <cellStyle name="Normal 2 4 3 6 7" xfId="10388" xr:uid="{00000000-0005-0000-0000-000094280000}"/>
    <cellStyle name="Normal 2 4 3 6 7 2" xfId="10389" xr:uid="{00000000-0005-0000-0000-000095280000}"/>
    <cellStyle name="Normal 2 4 3 6 7 2 2" xfId="10390" xr:uid="{00000000-0005-0000-0000-000096280000}"/>
    <cellStyle name="Normal 2 4 3 6 7 2 2 2" xfId="38575" xr:uid="{00000000-0005-0000-0000-0000AF960000}"/>
    <cellStyle name="Normal 2 4 3 6 7 2 3" xfId="38576" xr:uid="{00000000-0005-0000-0000-0000B0960000}"/>
    <cellStyle name="Normal 2 4 3 6 7 3" xfId="10391" xr:uid="{00000000-0005-0000-0000-000097280000}"/>
    <cellStyle name="Normal 2 4 3 6 7 3 2" xfId="38577" xr:uid="{00000000-0005-0000-0000-0000B1960000}"/>
    <cellStyle name="Normal 2 4 3 6 7 4" xfId="38578" xr:uid="{00000000-0005-0000-0000-0000B2960000}"/>
    <cellStyle name="Normal 2 4 3 6 8" xfId="10392" xr:uid="{00000000-0005-0000-0000-000098280000}"/>
    <cellStyle name="Normal 2 4 3 6 8 2" xfId="10393" xr:uid="{00000000-0005-0000-0000-000099280000}"/>
    <cellStyle name="Normal 2 4 3 6 8 2 2" xfId="10394" xr:uid="{00000000-0005-0000-0000-00009A280000}"/>
    <cellStyle name="Normal 2 4 3 6 8 2 2 2" xfId="38579" xr:uid="{00000000-0005-0000-0000-0000B3960000}"/>
    <cellStyle name="Normal 2 4 3 6 8 2 3" xfId="38580" xr:uid="{00000000-0005-0000-0000-0000B4960000}"/>
    <cellStyle name="Normal 2 4 3 6 8 3" xfId="10395" xr:uid="{00000000-0005-0000-0000-00009B280000}"/>
    <cellStyle name="Normal 2 4 3 6 8 3 2" xfId="38581" xr:uid="{00000000-0005-0000-0000-0000B5960000}"/>
    <cellStyle name="Normal 2 4 3 6 8 4" xfId="38582" xr:uid="{00000000-0005-0000-0000-0000B6960000}"/>
    <cellStyle name="Normal 2 4 3 6 9" xfId="10396" xr:uid="{00000000-0005-0000-0000-00009C280000}"/>
    <cellStyle name="Normal 2 4 3 6 9 2" xfId="10397" xr:uid="{00000000-0005-0000-0000-00009D280000}"/>
    <cellStyle name="Normal 2 4 3 6 9 2 2" xfId="10398" xr:uid="{00000000-0005-0000-0000-00009E280000}"/>
    <cellStyle name="Normal 2 4 3 6 9 2 2 2" xfId="38583" xr:uid="{00000000-0005-0000-0000-0000B7960000}"/>
    <cellStyle name="Normal 2 4 3 6 9 2 3" xfId="38584" xr:uid="{00000000-0005-0000-0000-0000B8960000}"/>
    <cellStyle name="Normal 2 4 3 6 9 3" xfId="10399" xr:uid="{00000000-0005-0000-0000-00009F280000}"/>
    <cellStyle name="Normal 2 4 3 6 9 3 2" xfId="38585" xr:uid="{00000000-0005-0000-0000-0000B9960000}"/>
    <cellStyle name="Normal 2 4 3 6 9 4" xfId="38586" xr:uid="{00000000-0005-0000-0000-0000BA960000}"/>
    <cellStyle name="Normal 2 4 3 7" xfId="10400" xr:uid="{00000000-0005-0000-0000-0000A0280000}"/>
    <cellStyle name="Normal 2 4 3 7 10" xfId="10401" xr:uid="{00000000-0005-0000-0000-0000A1280000}"/>
    <cellStyle name="Normal 2 4 3 7 10 2" xfId="10402" xr:uid="{00000000-0005-0000-0000-0000A2280000}"/>
    <cellStyle name="Normal 2 4 3 7 10 2 2" xfId="10403" xr:uid="{00000000-0005-0000-0000-0000A3280000}"/>
    <cellStyle name="Normal 2 4 3 7 10 2 2 2" xfId="38587" xr:uid="{00000000-0005-0000-0000-0000BB960000}"/>
    <cellStyle name="Normal 2 4 3 7 10 2 3" xfId="38588" xr:uid="{00000000-0005-0000-0000-0000BC960000}"/>
    <cellStyle name="Normal 2 4 3 7 10 3" xfId="10404" xr:uid="{00000000-0005-0000-0000-0000A4280000}"/>
    <cellStyle name="Normal 2 4 3 7 10 3 2" xfId="38589" xr:uid="{00000000-0005-0000-0000-0000BD960000}"/>
    <cellStyle name="Normal 2 4 3 7 10 4" xfId="38590" xr:uid="{00000000-0005-0000-0000-0000BE960000}"/>
    <cellStyle name="Normal 2 4 3 7 11" xfId="10405" xr:uid="{00000000-0005-0000-0000-0000A5280000}"/>
    <cellStyle name="Normal 2 4 3 7 11 2" xfId="10406" xr:uid="{00000000-0005-0000-0000-0000A6280000}"/>
    <cellStyle name="Normal 2 4 3 7 11 2 2" xfId="10407" xr:uid="{00000000-0005-0000-0000-0000A7280000}"/>
    <cellStyle name="Normal 2 4 3 7 11 2 2 2" xfId="38591" xr:uid="{00000000-0005-0000-0000-0000BF960000}"/>
    <cellStyle name="Normal 2 4 3 7 11 2 3" xfId="38592" xr:uid="{00000000-0005-0000-0000-0000C0960000}"/>
    <cellStyle name="Normal 2 4 3 7 11 3" xfId="10408" xr:uid="{00000000-0005-0000-0000-0000A8280000}"/>
    <cellStyle name="Normal 2 4 3 7 11 3 2" xfId="38593" xr:uid="{00000000-0005-0000-0000-0000C1960000}"/>
    <cellStyle name="Normal 2 4 3 7 11 4" xfId="38594" xr:uid="{00000000-0005-0000-0000-0000C2960000}"/>
    <cellStyle name="Normal 2 4 3 7 12" xfId="10409" xr:uid="{00000000-0005-0000-0000-0000A9280000}"/>
    <cellStyle name="Normal 2 4 3 7 12 2" xfId="10410" xr:uid="{00000000-0005-0000-0000-0000AA280000}"/>
    <cellStyle name="Normal 2 4 3 7 12 2 2" xfId="38595" xr:uid="{00000000-0005-0000-0000-0000C3960000}"/>
    <cellStyle name="Normal 2 4 3 7 12 3" xfId="38596" xr:uid="{00000000-0005-0000-0000-0000C4960000}"/>
    <cellStyle name="Normal 2 4 3 7 13" xfId="10411" xr:uid="{00000000-0005-0000-0000-0000AB280000}"/>
    <cellStyle name="Normal 2 4 3 7 13 2" xfId="38597" xr:uid="{00000000-0005-0000-0000-0000C5960000}"/>
    <cellStyle name="Normal 2 4 3 7 14" xfId="38598" xr:uid="{00000000-0005-0000-0000-0000C6960000}"/>
    <cellStyle name="Normal 2 4 3 7 2" xfId="10412" xr:uid="{00000000-0005-0000-0000-0000AC280000}"/>
    <cellStyle name="Normal 2 4 3 7 2 2" xfId="10413" xr:uid="{00000000-0005-0000-0000-0000AD280000}"/>
    <cellStyle name="Normal 2 4 3 7 2 2 2" xfId="10414" xr:uid="{00000000-0005-0000-0000-0000AE280000}"/>
    <cellStyle name="Normal 2 4 3 7 2 2 2 2" xfId="38599" xr:uid="{00000000-0005-0000-0000-0000C7960000}"/>
    <cellStyle name="Normal 2 4 3 7 2 2 3" xfId="38600" xr:uid="{00000000-0005-0000-0000-0000C8960000}"/>
    <cellStyle name="Normal 2 4 3 7 2 3" xfId="10415" xr:uid="{00000000-0005-0000-0000-0000AF280000}"/>
    <cellStyle name="Normal 2 4 3 7 2 3 2" xfId="38601" xr:uid="{00000000-0005-0000-0000-0000C9960000}"/>
    <cellStyle name="Normal 2 4 3 7 2 4" xfId="38602" xr:uid="{00000000-0005-0000-0000-0000CA960000}"/>
    <cellStyle name="Normal 2 4 3 7 3" xfId="10416" xr:uid="{00000000-0005-0000-0000-0000B0280000}"/>
    <cellStyle name="Normal 2 4 3 7 3 2" xfId="10417" xr:uid="{00000000-0005-0000-0000-0000B1280000}"/>
    <cellStyle name="Normal 2 4 3 7 3 2 2" xfId="10418" xr:uid="{00000000-0005-0000-0000-0000B2280000}"/>
    <cellStyle name="Normal 2 4 3 7 3 2 2 2" xfId="38603" xr:uid="{00000000-0005-0000-0000-0000CB960000}"/>
    <cellStyle name="Normal 2 4 3 7 3 2 3" xfId="38604" xr:uid="{00000000-0005-0000-0000-0000CC960000}"/>
    <cellStyle name="Normal 2 4 3 7 3 3" xfId="10419" xr:uid="{00000000-0005-0000-0000-0000B3280000}"/>
    <cellStyle name="Normal 2 4 3 7 3 3 2" xfId="38605" xr:uid="{00000000-0005-0000-0000-0000CD960000}"/>
    <cellStyle name="Normal 2 4 3 7 3 4" xfId="38606" xr:uid="{00000000-0005-0000-0000-0000CE960000}"/>
    <cellStyle name="Normal 2 4 3 7 4" xfId="10420" xr:uid="{00000000-0005-0000-0000-0000B4280000}"/>
    <cellStyle name="Normal 2 4 3 7 4 2" xfId="10421" xr:uid="{00000000-0005-0000-0000-0000B5280000}"/>
    <cellStyle name="Normal 2 4 3 7 4 2 2" xfId="10422" xr:uid="{00000000-0005-0000-0000-0000B6280000}"/>
    <cellStyle name="Normal 2 4 3 7 4 2 2 2" xfId="38607" xr:uid="{00000000-0005-0000-0000-0000CF960000}"/>
    <cellStyle name="Normal 2 4 3 7 4 2 3" xfId="38608" xr:uid="{00000000-0005-0000-0000-0000D0960000}"/>
    <cellStyle name="Normal 2 4 3 7 4 3" xfId="10423" xr:uid="{00000000-0005-0000-0000-0000B7280000}"/>
    <cellStyle name="Normal 2 4 3 7 4 3 2" xfId="38609" xr:uid="{00000000-0005-0000-0000-0000D1960000}"/>
    <cellStyle name="Normal 2 4 3 7 4 4" xfId="38610" xr:uid="{00000000-0005-0000-0000-0000D2960000}"/>
    <cellStyle name="Normal 2 4 3 7 5" xfId="10424" xr:uid="{00000000-0005-0000-0000-0000B8280000}"/>
    <cellStyle name="Normal 2 4 3 7 5 2" xfId="10425" xr:uid="{00000000-0005-0000-0000-0000B9280000}"/>
    <cellStyle name="Normal 2 4 3 7 5 2 2" xfId="10426" xr:uid="{00000000-0005-0000-0000-0000BA280000}"/>
    <cellStyle name="Normal 2 4 3 7 5 2 2 2" xfId="38611" xr:uid="{00000000-0005-0000-0000-0000D3960000}"/>
    <cellStyle name="Normal 2 4 3 7 5 2 3" xfId="38612" xr:uid="{00000000-0005-0000-0000-0000D4960000}"/>
    <cellStyle name="Normal 2 4 3 7 5 3" xfId="10427" xr:uid="{00000000-0005-0000-0000-0000BB280000}"/>
    <cellStyle name="Normal 2 4 3 7 5 3 2" xfId="38613" xr:uid="{00000000-0005-0000-0000-0000D5960000}"/>
    <cellStyle name="Normal 2 4 3 7 5 4" xfId="38614" xr:uid="{00000000-0005-0000-0000-0000D6960000}"/>
    <cellStyle name="Normal 2 4 3 7 6" xfId="10428" xr:uid="{00000000-0005-0000-0000-0000BC280000}"/>
    <cellStyle name="Normal 2 4 3 7 6 2" xfId="10429" xr:uid="{00000000-0005-0000-0000-0000BD280000}"/>
    <cellStyle name="Normal 2 4 3 7 6 2 2" xfId="10430" xr:uid="{00000000-0005-0000-0000-0000BE280000}"/>
    <cellStyle name="Normal 2 4 3 7 6 2 2 2" xfId="38615" xr:uid="{00000000-0005-0000-0000-0000D7960000}"/>
    <cellStyle name="Normal 2 4 3 7 6 2 3" xfId="38616" xr:uid="{00000000-0005-0000-0000-0000D8960000}"/>
    <cellStyle name="Normal 2 4 3 7 6 3" xfId="10431" xr:uid="{00000000-0005-0000-0000-0000BF280000}"/>
    <cellStyle name="Normal 2 4 3 7 6 3 2" xfId="38617" xr:uid="{00000000-0005-0000-0000-0000D9960000}"/>
    <cellStyle name="Normal 2 4 3 7 6 4" xfId="38618" xr:uid="{00000000-0005-0000-0000-0000DA960000}"/>
    <cellStyle name="Normal 2 4 3 7 7" xfId="10432" xr:uid="{00000000-0005-0000-0000-0000C0280000}"/>
    <cellStyle name="Normal 2 4 3 7 7 2" xfId="10433" xr:uid="{00000000-0005-0000-0000-0000C1280000}"/>
    <cellStyle name="Normal 2 4 3 7 7 2 2" xfId="10434" xr:uid="{00000000-0005-0000-0000-0000C2280000}"/>
    <cellStyle name="Normal 2 4 3 7 7 2 2 2" xfId="38619" xr:uid="{00000000-0005-0000-0000-0000DB960000}"/>
    <cellStyle name="Normal 2 4 3 7 7 2 3" xfId="38620" xr:uid="{00000000-0005-0000-0000-0000DC960000}"/>
    <cellStyle name="Normal 2 4 3 7 7 3" xfId="10435" xr:uid="{00000000-0005-0000-0000-0000C3280000}"/>
    <cellStyle name="Normal 2 4 3 7 7 3 2" xfId="38621" xr:uid="{00000000-0005-0000-0000-0000DD960000}"/>
    <cellStyle name="Normal 2 4 3 7 7 4" xfId="38622" xr:uid="{00000000-0005-0000-0000-0000DE960000}"/>
    <cellStyle name="Normal 2 4 3 7 8" xfId="10436" xr:uid="{00000000-0005-0000-0000-0000C4280000}"/>
    <cellStyle name="Normal 2 4 3 7 8 2" xfId="10437" xr:uid="{00000000-0005-0000-0000-0000C5280000}"/>
    <cellStyle name="Normal 2 4 3 7 8 2 2" xfId="10438" xr:uid="{00000000-0005-0000-0000-0000C6280000}"/>
    <cellStyle name="Normal 2 4 3 7 8 2 2 2" xfId="38623" xr:uid="{00000000-0005-0000-0000-0000DF960000}"/>
    <cellStyle name="Normal 2 4 3 7 8 2 3" xfId="38624" xr:uid="{00000000-0005-0000-0000-0000E0960000}"/>
    <cellStyle name="Normal 2 4 3 7 8 3" xfId="10439" xr:uid="{00000000-0005-0000-0000-0000C7280000}"/>
    <cellStyle name="Normal 2 4 3 7 8 3 2" xfId="38625" xr:uid="{00000000-0005-0000-0000-0000E1960000}"/>
    <cellStyle name="Normal 2 4 3 7 8 4" xfId="38626" xr:uid="{00000000-0005-0000-0000-0000E2960000}"/>
    <cellStyle name="Normal 2 4 3 7 9" xfId="10440" xr:uid="{00000000-0005-0000-0000-0000C8280000}"/>
    <cellStyle name="Normal 2 4 3 7 9 2" xfId="10441" xr:uid="{00000000-0005-0000-0000-0000C9280000}"/>
    <cellStyle name="Normal 2 4 3 7 9 2 2" xfId="10442" xr:uid="{00000000-0005-0000-0000-0000CA280000}"/>
    <cellStyle name="Normal 2 4 3 7 9 2 2 2" xfId="38627" xr:uid="{00000000-0005-0000-0000-0000E3960000}"/>
    <cellStyle name="Normal 2 4 3 7 9 2 3" xfId="38628" xr:uid="{00000000-0005-0000-0000-0000E4960000}"/>
    <cellStyle name="Normal 2 4 3 7 9 3" xfId="10443" xr:uid="{00000000-0005-0000-0000-0000CB280000}"/>
    <cellStyle name="Normal 2 4 3 7 9 3 2" xfId="38629" xr:uid="{00000000-0005-0000-0000-0000E5960000}"/>
    <cellStyle name="Normal 2 4 3 7 9 4" xfId="38630" xr:uid="{00000000-0005-0000-0000-0000E6960000}"/>
    <cellStyle name="Normal 2 4 3 8" xfId="10444" xr:uid="{00000000-0005-0000-0000-0000CC280000}"/>
    <cellStyle name="Normal 2 4 3 8 10" xfId="10445" xr:uid="{00000000-0005-0000-0000-0000CD280000}"/>
    <cellStyle name="Normal 2 4 3 8 10 2" xfId="10446" xr:uid="{00000000-0005-0000-0000-0000CE280000}"/>
    <cellStyle name="Normal 2 4 3 8 10 2 2" xfId="10447" xr:uid="{00000000-0005-0000-0000-0000CF280000}"/>
    <cellStyle name="Normal 2 4 3 8 10 2 2 2" xfId="38631" xr:uid="{00000000-0005-0000-0000-0000E7960000}"/>
    <cellStyle name="Normal 2 4 3 8 10 2 3" xfId="38632" xr:uid="{00000000-0005-0000-0000-0000E8960000}"/>
    <cellStyle name="Normal 2 4 3 8 10 3" xfId="10448" xr:uid="{00000000-0005-0000-0000-0000D0280000}"/>
    <cellStyle name="Normal 2 4 3 8 10 3 2" xfId="38633" xr:uid="{00000000-0005-0000-0000-0000E9960000}"/>
    <cellStyle name="Normal 2 4 3 8 10 4" xfId="38634" xr:uid="{00000000-0005-0000-0000-0000EA960000}"/>
    <cellStyle name="Normal 2 4 3 8 11" xfId="10449" xr:uid="{00000000-0005-0000-0000-0000D1280000}"/>
    <cellStyle name="Normal 2 4 3 8 11 2" xfId="10450" xr:uid="{00000000-0005-0000-0000-0000D2280000}"/>
    <cellStyle name="Normal 2 4 3 8 11 2 2" xfId="10451" xr:uid="{00000000-0005-0000-0000-0000D3280000}"/>
    <cellStyle name="Normal 2 4 3 8 11 2 2 2" xfId="38635" xr:uid="{00000000-0005-0000-0000-0000EB960000}"/>
    <cellStyle name="Normal 2 4 3 8 11 2 3" xfId="38636" xr:uid="{00000000-0005-0000-0000-0000EC960000}"/>
    <cellStyle name="Normal 2 4 3 8 11 3" xfId="10452" xr:uid="{00000000-0005-0000-0000-0000D4280000}"/>
    <cellStyle name="Normal 2 4 3 8 11 3 2" xfId="38637" xr:uid="{00000000-0005-0000-0000-0000ED960000}"/>
    <cellStyle name="Normal 2 4 3 8 11 4" xfId="38638" xr:uid="{00000000-0005-0000-0000-0000EE960000}"/>
    <cellStyle name="Normal 2 4 3 8 12" xfId="10453" xr:uid="{00000000-0005-0000-0000-0000D5280000}"/>
    <cellStyle name="Normal 2 4 3 8 12 2" xfId="10454" xr:uid="{00000000-0005-0000-0000-0000D6280000}"/>
    <cellStyle name="Normal 2 4 3 8 12 2 2" xfId="38639" xr:uid="{00000000-0005-0000-0000-0000EF960000}"/>
    <cellStyle name="Normal 2 4 3 8 12 3" xfId="38640" xr:uid="{00000000-0005-0000-0000-0000F0960000}"/>
    <cellStyle name="Normal 2 4 3 8 13" xfId="10455" xr:uid="{00000000-0005-0000-0000-0000D7280000}"/>
    <cellStyle name="Normal 2 4 3 8 13 2" xfId="38641" xr:uid="{00000000-0005-0000-0000-0000F1960000}"/>
    <cellStyle name="Normal 2 4 3 8 14" xfId="38642" xr:uid="{00000000-0005-0000-0000-0000F2960000}"/>
    <cellStyle name="Normal 2 4 3 8 2" xfId="10456" xr:uid="{00000000-0005-0000-0000-0000D8280000}"/>
    <cellStyle name="Normal 2 4 3 8 2 2" xfId="10457" xr:uid="{00000000-0005-0000-0000-0000D9280000}"/>
    <cellStyle name="Normal 2 4 3 8 2 2 2" xfId="10458" xr:uid="{00000000-0005-0000-0000-0000DA280000}"/>
    <cellStyle name="Normal 2 4 3 8 2 2 2 2" xfId="38643" xr:uid="{00000000-0005-0000-0000-0000F3960000}"/>
    <cellStyle name="Normal 2 4 3 8 2 2 3" xfId="38644" xr:uid="{00000000-0005-0000-0000-0000F4960000}"/>
    <cellStyle name="Normal 2 4 3 8 2 3" xfId="10459" xr:uid="{00000000-0005-0000-0000-0000DB280000}"/>
    <cellStyle name="Normal 2 4 3 8 2 3 2" xfId="38645" xr:uid="{00000000-0005-0000-0000-0000F5960000}"/>
    <cellStyle name="Normal 2 4 3 8 2 4" xfId="38646" xr:uid="{00000000-0005-0000-0000-0000F6960000}"/>
    <cellStyle name="Normal 2 4 3 8 3" xfId="10460" xr:uid="{00000000-0005-0000-0000-0000DC280000}"/>
    <cellStyle name="Normal 2 4 3 8 3 2" xfId="10461" xr:uid="{00000000-0005-0000-0000-0000DD280000}"/>
    <cellStyle name="Normal 2 4 3 8 3 2 2" xfId="10462" xr:uid="{00000000-0005-0000-0000-0000DE280000}"/>
    <cellStyle name="Normal 2 4 3 8 3 2 2 2" xfId="38647" xr:uid="{00000000-0005-0000-0000-0000F7960000}"/>
    <cellStyle name="Normal 2 4 3 8 3 2 3" xfId="38648" xr:uid="{00000000-0005-0000-0000-0000F8960000}"/>
    <cellStyle name="Normal 2 4 3 8 3 3" xfId="10463" xr:uid="{00000000-0005-0000-0000-0000DF280000}"/>
    <cellStyle name="Normal 2 4 3 8 3 3 2" xfId="38649" xr:uid="{00000000-0005-0000-0000-0000F9960000}"/>
    <cellStyle name="Normal 2 4 3 8 3 4" xfId="38650" xr:uid="{00000000-0005-0000-0000-0000FA960000}"/>
    <cellStyle name="Normal 2 4 3 8 4" xfId="10464" xr:uid="{00000000-0005-0000-0000-0000E0280000}"/>
    <cellStyle name="Normal 2 4 3 8 4 2" xfId="10465" xr:uid="{00000000-0005-0000-0000-0000E1280000}"/>
    <cellStyle name="Normal 2 4 3 8 4 2 2" xfId="10466" xr:uid="{00000000-0005-0000-0000-0000E2280000}"/>
    <cellStyle name="Normal 2 4 3 8 4 2 2 2" xfId="38651" xr:uid="{00000000-0005-0000-0000-0000FB960000}"/>
    <cellStyle name="Normal 2 4 3 8 4 2 3" xfId="38652" xr:uid="{00000000-0005-0000-0000-0000FC960000}"/>
    <cellStyle name="Normal 2 4 3 8 4 3" xfId="10467" xr:uid="{00000000-0005-0000-0000-0000E3280000}"/>
    <cellStyle name="Normal 2 4 3 8 4 3 2" xfId="38653" xr:uid="{00000000-0005-0000-0000-0000FD960000}"/>
    <cellStyle name="Normal 2 4 3 8 4 4" xfId="38654" xr:uid="{00000000-0005-0000-0000-0000FE960000}"/>
    <cellStyle name="Normal 2 4 3 8 5" xfId="10468" xr:uid="{00000000-0005-0000-0000-0000E4280000}"/>
    <cellStyle name="Normal 2 4 3 8 5 2" xfId="10469" xr:uid="{00000000-0005-0000-0000-0000E5280000}"/>
    <cellStyle name="Normal 2 4 3 8 5 2 2" xfId="10470" xr:uid="{00000000-0005-0000-0000-0000E6280000}"/>
    <cellStyle name="Normal 2 4 3 8 5 2 2 2" xfId="38655" xr:uid="{00000000-0005-0000-0000-0000FF960000}"/>
    <cellStyle name="Normal 2 4 3 8 5 2 3" xfId="38656" xr:uid="{00000000-0005-0000-0000-000000970000}"/>
    <cellStyle name="Normal 2 4 3 8 5 3" xfId="10471" xr:uid="{00000000-0005-0000-0000-0000E7280000}"/>
    <cellStyle name="Normal 2 4 3 8 5 3 2" xfId="38657" xr:uid="{00000000-0005-0000-0000-000001970000}"/>
    <cellStyle name="Normal 2 4 3 8 5 4" xfId="38658" xr:uid="{00000000-0005-0000-0000-000002970000}"/>
    <cellStyle name="Normal 2 4 3 8 6" xfId="10472" xr:uid="{00000000-0005-0000-0000-0000E8280000}"/>
    <cellStyle name="Normal 2 4 3 8 6 2" xfId="10473" xr:uid="{00000000-0005-0000-0000-0000E9280000}"/>
    <cellStyle name="Normal 2 4 3 8 6 2 2" xfId="10474" xr:uid="{00000000-0005-0000-0000-0000EA280000}"/>
    <cellStyle name="Normal 2 4 3 8 6 2 2 2" xfId="38659" xr:uid="{00000000-0005-0000-0000-000003970000}"/>
    <cellStyle name="Normal 2 4 3 8 6 2 3" xfId="38660" xr:uid="{00000000-0005-0000-0000-000004970000}"/>
    <cellStyle name="Normal 2 4 3 8 6 3" xfId="10475" xr:uid="{00000000-0005-0000-0000-0000EB280000}"/>
    <cellStyle name="Normal 2 4 3 8 6 3 2" xfId="38661" xr:uid="{00000000-0005-0000-0000-000005970000}"/>
    <cellStyle name="Normal 2 4 3 8 6 4" xfId="38662" xr:uid="{00000000-0005-0000-0000-000006970000}"/>
    <cellStyle name="Normal 2 4 3 8 7" xfId="10476" xr:uid="{00000000-0005-0000-0000-0000EC280000}"/>
    <cellStyle name="Normal 2 4 3 8 7 2" xfId="10477" xr:uid="{00000000-0005-0000-0000-0000ED280000}"/>
    <cellStyle name="Normal 2 4 3 8 7 2 2" xfId="10478" xr:uid="{00000000-0005-0000-0000-0000EE280000}"/>
    <cellStyle name="Normal 2 4 3 8 7 2 2 2" xfId="38663" xr:uid="{00000000-0005-0000-0000-000007970000}"/>
    <cellStyle name="Normal 2 4 3 8 7 2 3" xfId="38664" xr:uid="{00000000-0005-0000-0000-000008970000}"/>
    <cellStyle name="Normal 2 4 3 8 7 3" xfId="10479" xr:uid="{00000000-0005-0000-0000-0000EF280000}"/>
    <cellStyle name="Normal 2 4 3 8 7 3 2" xfId="38665" xr:uid="{00000000-0005-0000-0000-000009970000}"/>
    <cellStyle name="Normal 2 4 3 8 7 4" xfId="38666" xr:uid="{00000000-0005-0000-0000-00000A970000}"/>
    <cellStyle name="Normal 2 4 3 8 8" xfId="10480" xr:uid="{00000000-0005-0000-0000-0000F0280000}"/>
    <cellStyle name="Normal 2 4 3 8 8 2" xfId="10481" xr:uid="{00000000-0005-0000-0000-0000F1280000}"/>
    <cellStyle name="Normal 2 4 3 8 8 2 2" xfId="10482" xr:uid="{00000000-0005-0000-0000-0000F2280000}"/>
    <cellStyle name="Normal 2 4 3 8 8 2 2 2" xfId="38667" xr:uid="{00000000-0005-0000-0000-00000B970000}"/>
    <cellStyle name="Normal 2 4 3 8 8 2 3" xfId="38668" xr:uid="{00000000-0005-0000-0000-00000C970000}"/>
    <cellStyle name="Normal 2 4 3 8 8 3" xfId="10483" xr:uid="{00000000-0005-0000-0000-0000F3280000}"/>
    <cellStyle name="Normal 2 4 3 8 8 3 2" xfId="38669" xr:uid="{00000000-0005-0000-0000-00000D970000}"/>
    <cellStyle name="Normal 2 4 3 8 8 4" xfId="38670" xr:uid="{00000000-0005-0000-0000-00000E970000}"/>
    <cellStyle name="Normal 2 4 3 8 9" xfId="10484" xr:uid="{00000000-0005-0000-0000-0000F4280000}"/>
    <cellStyle name="Normal 2 4 3 8 9 2" xfId="10485" xr:uid="{00000000-0005-0000-0000-0000F5280000}"/>
    <cellStyle name="Normal 2 4 3 8 9 2 2" xfId="10486" xr:uid="{00000000-0005-0000-0000-0000F6280000}"/>
    <cellStyle name="Normal 2 4 3 8 9 2 2 2" xfId="38671" xr:uid="{00000000-0005-0000-0000-00000F970000}"/>
    <cellStyle name="Normal 2 4 3 8 9 2 3" xfId="38672" xr:uid="{00000000-0005-0000-0000-000010970000}"/>
    <cellStyle name="Normal 2 4 3 8 9 3" xfId="10487" xr:uid="{00000000-0005-0000-0000-0000F7280000}"/>
    <cellStyle name="Normal 2 4 3 8 9 3 2" xfId="38673" xr:uid="{00000000-0005-0000-0000-000011970000}"/>
    <cellStyle name="Normal 2 4 3 8 9 4" xfId="38674" xr:uid="{00000000-0005-0000-0000-000012970000}"/>
    <cellStyle name="Normal 2 4 3 9" xfId="10488" xr:uid="{00000000-0005-0000-0000-0000F8280000}"/>
    <cellStyle name="Normal 2 4 3 9 2" xfId="10489" xr:uid="{00000000-0005-0000-0000-0000F9280000}"/>
    <cellStyle name="Normal 2 4 3 9 2 2" xfId="10490" xr:uid="{00000000-0005-0000-0000-0000FA280000}"/>
    <cellStyle name="Normal 2 4 3 9 2 2 2" xfId="38675" xr:uid="{00000000-0005-0000-0000-000013970000}"/>
    <cellStyle name="Normal 2 4 3 9 2 3" xfId="38676" xr:uid="{00000000-0005-0000-0000-000014970000}"/>
    <cellStyle name="Normal 2 4 3 9 3" xfId="10491" xr:uid="{00000000-0005-0000-0000-0000FB280000}"/>
    <cellStyle name="Normal 2 4 3 9 3 2" xfId="38677" xr:uid="{00000000-0005-0000-0000-000015970000}"/>
    <cellStyle name="Normal 2 4 3 9 4" xfId="38678" xr:uid="{00000000-0005-0000-0000-000016970000}"/>
    <cellStyle name="Normal 2 4 4" xfId="10492" xr:uid="{00000000-0005-0000-0000-0000FC280000}"/>
    <cellStyle name="Normal 2 4 4 10" xfId="10493" xr:uid="{00000000-0005-0000-0000-0000FD280000}"/>
    <cellStyle name="Normal 2 4 4 10 2" xfId="10494" xr:uid="{00000000-0005-0000-0000-0000FE280000}"/>
    <cellStyle name="Normal 2 4 4 10 2 2" xfId="10495" xr:uid="{00000000-0005-0000-0000-0000FF280000}"/>
    <cellStyle name="Normal 2 4 4 10 2 2 2" xfId="38679" xr:uid="{00000000-0005-0000-0000-000017970000}"/>
    <cellStyle name="Normal 2 4 4 10 2 3" xfId="38680" xr:uid="{00000000-0005-0000-0000-000018970000}"/>
    <cellStyle name="Normal 2 4 4 10 3" xfId="10496" xr:uid="{00000000-0005-0000-0000-000000290000}"/>
    <cellStyle name="Normal 2 4 4 10 3 2" xfId="38681" xr:uid="{00000000-0005-0000-0000-000019970000}"/>
    <cellStyle name="Normal 2 4 4 10 4" xfId="38682" xr:uid="{00000000-0005-0000-0000-00001A970000}"/>
    <cellStyle name="Normal 2 4 4 11" xfId="10497" xr:uid="{00000000-0005-0000-0000-000001290000}"/>
    <cellStyle name="Normal 2 4 4 11 2" xfId="10498" xr:uid="{00000000-0005-0000-0000-000002290000}"/>
    <cellStyle name="Normal 2 4 4 11 2 2" xfId="10499" xr:uid="{00000000-0005-0000-0000-000003290000}"/>
    <cellStyle name="Normal 2 4 4 11 2 2 2" xfId="38683" xr:uid="{00000000-0005-0000-0000-00001B970000}"/>
    <cellStyle name="Normal 2 4 4 11 2 3" xfId="38684" xr:uid="{00000000-0005-0000-0000-00001C970000}"/>
    <cellStyle name="Normal 2 4 4 11 3" xfId="10500" xr:uid="{00000000-0005-0000-0000-000004290000}"/>
    <cellStyle name="Normal 2 4 4 11 3 2" xfId="38685" xr:uid="{00000000-0005-0000-0000-00001D970000}"/>
    <cellStyle name="Normal 2 4 4 11 4" xfId="38686" xr:uid="{00000000-0005-0000-0000-00001E970000}"/>
    <cellStyle name="Normal 2 4 4 12" xfId="10501" xr:uid="{00000000-0005-0000-0000-000005290000}"/>
    <cellStyle name="Normal 2 4 4 12 2" xfId="10502" xr:uid="{00000000-0005-0000-0000-000006290000}"/>
    <cellStyle name="Normal 2 4 4 12 2 2" xfId="10503" xr:uid="{00000000-0005-0000-0000-000007290000}"/>
    <cellStyle name="Normal 2 4 4 12 2 2 2" xfId="38687" xr:uid="{00000000-0005-0000-0000-00001F970000}"/>
    <cellStyle name="Normal 2 4 4 12 2 3" xfId="38688" xr:uid="{00000000-0005-0000-0000-000020970000}"/>
    <cellStyle name="Normal 2 4 4 12 3" xfId="10504" xr:uid="{00000000-0005-0000-0000-000008290000}"/>
    <cellStyle name="Normal 2 4 4 12 3 2" xfId="38689" xr:uid="{00000000-0005-0000-0000-000021970000}"/>
    <cellStyle name="Normal 2 4 4 12 4" xfId="38690" xr:uid="{00000000-0005-0000-0000-000022970000}"/>
    <cellStyle name="Normal 2 4 4 13" xfId="10505" xr:uid="{00000000-0005-0000-0000-000009290000}"/>
    <cellStyle name="Normal 2 4 4 13 2" xfId="10506" xr:uid="{00000000-0005-0000-0000-00000A290000}"/>
    <cellStyle name="Normal 2 4 4 13 2 2" xfId="10507" xr:uid="{00000000-0005-0000-0000-00000B290000}"/>
    <cellStyle name="Normal 2 4 4 13 2 2 2" xfId="38691" xr:uid="{00000000-0005-0000-0000-000023970000}"/>
    <cellStyle name="Normal 2 4 4 13 2 3" xfId="38692" xr:uid="{00000000-0005-0000-0000-000024970000}"/>
    <cellStyle name="Normal 2 4 4 13 3" xfId="10508" xr:uid="{00000000-0005-0000-0000-00000C290000}"/>
    <cellStyle name="Normal 2 4 4 13 3 2" xfId="38693" xr:uid="{00000000-0005-0000-0000-000025970000}"/>
    <cellStyle name="Normal 2 4 4 13 4" xfId="38694" xr:uid="{00000000-0005-0000-0000-000026970000}"/>
    <cellStyle name="Normal 2 4 4 14" xfId="10509" xr:uid="{00000000-0005-0000-0000-00000D290000}"/>
    <cellStyle name="Normal 2 4 4 14 2" xfId="10510" xr:uid="{00000000-0005-0000-0000-00000E290000}"/>
    <cellStyle name="Normal 2 4 4 14 2 2" xfId="10511" xr:uid="{00000000-0005-0000-0000-00000F290000}"/>
    <cellStyle name="Normal 2 4 4 14 2 2 2" xfId="38695" xr:uid="{00000000-0005-0000-0000-000027970000}"/>
    <cellStyle name="Normal 2 4 4 14 2 3" xfId="38696" xr:uid="{00000000-0005-0000-0000-000028970000}"/>
    <cellStyle name="Normal 2 4 4 14 3" xfId="10512" xr:uid="{00000000-0005-0000-0000-000010290000}"/>
    <cellStyle name="Normal 2 4 4 14 3 2" xfId="38697" xr:uid="{00000000-0005-0000-0000-000029970000}"/>
    <cellStyle name="Normal 2 4 4 14 4" xfId="38698" xr:uid="{00000000-0005-0000-0000-00002A970000}"/>
    <cellStyle name="Normal 2 4 4 15" xfId="10513" xr:uid="{00000000-0005-0000-0000-000011290000}"/>
    <cellStyle name="Normal 2 4 4 15 2" xfId="10514" xr:uid="{00000000-0005-0000-0000-000012290000}"/>
    <cellStyle name="Normal 2 4 4 15 2 2" xfId="10515" xr:uid="{00000000-0005-0000-0000-000013290000}"/>
    <cellStyle name="Normal 2 4 4 15 2 2 2" xfId="38699" xr:uid="{00000000-0005-0000-0000-00002B970000}"/>
    <cellStyle name="Normal 2 4 4 15 2 3" xfId="38700" xr:uid="{00000000-0005-0000-0000-00002C970000}"/>
    <cellStyle name="Normal 2 4 4 15 3" xfId="10516" xr:uid="{00000000-0005-0000-0000-000014290000}"/>
    <cellStyle name="Normal 2 4 4 15 3 2" xfId="38701" xr:uid="{00000000-0005-0000-0000-00002D970000}"/>
    <cellStyle name="Normal 2 4 4 15 4" xfId="38702" xr:uid="{00000000-0005-0000-0000-00002E970000}"/>
    <cellStyle name="Normal 2 4 4 16" xfId="10517" xr:uid="{00000000-0005-0000-0000-000015290000}"/>
    <cellStyle name="Normal 2 4 4 16 2" xfId="10518" xr:uid="{00000000-0005-0000-0000-000016290000}"/>
    <cellStyle name="Normal 2 4 4 16 2 2" xfId="10519" xr:uid="{00000000-0005-0000-0000-000017290000}"/>
    <cellStyle name="Normal 2 4 4 16 2 2 2" xfId="38703" xr:uid="{00000000-0005-0000-0000-00002F970000}"/>
    <cellStyle name="Normal 2 4 4 16 2 3" xfId="38704" xr:uid="{00000000-0005-0000-0000-000030970000}"/>
    <cellStyle name="Normal 2 4 4 16 3" xfId="10520" xr:uid="{00000000-0005-0000-0000-000018290000}"/>
    <cellStyle name="Normal 2 4 4 16 3 2" xfId="38705" xr:uid="{00000000-0005-0000-0000-000031970000}"/>
    <cellStyle name="Normal 2 4 4 16 4" xfId="38706" xr:uid="{00000000-0005-0000-0000-000032970000}"/>
    <cellStyle name="Normal 2 4 4 17" xfId="10521" xr:uid="{00000000-0005-0000-0000-000019290000}"/>
    <cellStyle name="Normal 2 4 4 17 2" xfId="10522" xr:uid="{00000000-0005-0000-0000-00001A290000}"/>
    <cellStyle name="Normal 2 4 4 17 2 2" xfId="10523" xr:uid="{00000000-0005-0000-0000-00001B290000}"/>
    <cellStyle name="Normal 2 4 4 17 2 2 2" xfId="38707" xr:uid="{00000000-0005-0000-0000-000033970000}"/>
    <cellStyle name="Normal 2 4 4 17 2 3" xfId="38708" xr:uid="{00000000-0005-0000-0000-000034970000}"/>
    <cellStyle name="Normal 2 4 4 17 3" xfId="10524" xr:uid="{00000000-0005-0000-0000-00001C290000}"/>
    <cellStyle name="Normal 2 4 4 17 3 2" xfId="38709" xr:uid="{00000000-0005-0000-0000-000035970000}"/>
    <cellStyle name="Normal 2 4 4 17 4" xfId="38710" xr:uid="{00000000-0005-0000-0000-000036970000}"/>
    <cellStyle name="Normal 2 4 4 18" xfId="10525" xr:uid="{00000000-0005-0000-0000-00001D290000}"/>
    <cellStyle name="Normal 2 4 4 18 2" xfId="10526" xr:uid="{00000000-0005-0000-0000-00001E290000}"/>
    <cellStyle name="Normal 2 4 4 18 2 2" xfId="10527" xr:uid="{00000000-0005-0000-0000-00001F290000}"/>
    <cellStyle name="Normal 2 4 4 18 2 2 2" xfId="38711" xr:uid="{00000000-0005-0000-0000-000037970000}"/>
    <cellStyle name="Normal 2 4 4 18 2 3" xfId="38712" xr:uid="{00000000-0005-0000-0000-000038970000}"/>
    <cellStyle name="Normal 2 4 4 18 3" xfId="10528" xr:uid="{00000000-0005-0000-0000-000020290000}"/>
    <cellStyle name="Normal 2 4 4 18 3 2" xfId="38713" xr:uid="{00000000-0005-0000-0000-000039970000}"/>
    <cellStyle name="Normal 2 4 4 18 4" xfId="38714" xr:uid="{00000000-0005-0000-0000-00003A970000}"/>
    <cellStyle name="Normal 2 4 4 19" xfId="10529" xr:uid="{00000000-0005-0000-0000-000021290000}"/>
    <cellStyle name="Normal 2 4 4 2" xfId="10530" xr:uid="{00000000-0005-0000-0000-000022290000}"/>
    <cellStyle name="Normal 2 4 4 2 10" xfId="10531" xr:uid="{00000000-0005-0000-0000-000023290000}"/>
    <cellStyle name="Normal 2 4 4 2 10 2" xfId="10532" xr:uid="{00000000-0005-0000-0000-000024290000}"/>
    <cellStyle name="Normal 2 4 4 2 10 2 2" xfId="10533" xr:uid="{00000000-0005-0000-0000-000025290000}"/>
    <cellStyle name="Normal 2 4 4 2 10 2 2 2" xfId="38715" xr:uid="{00000000-0005-0000-0000-00003B970000}"/>
    <cellStyle name="Normal 2 4 4 2 10 2 3" xfId="38716" xr:uid="{00000000-0005-0000-0000-00003C970000}"/>
    <cellStyle name="Normal 2 4 4 2 10 3" xfId="10534" xr:uid="{00000000-0005-0000-0000-000026290000}"/>
    <cellStyle name="Normal 2 4 4 2 10 3 2" xfId="38717" xr:uid="{00000000-0005-0000-0000-00003D970000}"/>
    <cellStyle name="Normal 2 4 4 2 10 4" xfId="38718" xr:uid="{00000000-0005-0000-0000-00003E970000}"/>
    <cellStyle name="Normal 2 4 4 2 11" xfId="10535" xr:uid="{00000000-0005-0000-0000-000027290000}"/>
    <cellStyle name="Normal 2 4 4 2 11 2" xfId="10536" xr:uid="{00000000-0005-0000-0000-000028290000}"/>
    <cellStyle name="Normal 2 4 4 2 11 2 2" xfId="10537" xr:uid="{00000000-0005-0000-0000-000029290000}"/>
    <cellStyle name="Normal 2 4 4 2 11 2 2 2" xfId="38719" xr:uid="{00000000-0005-0000-0000-00003F970000}"/>
    <cellStyle name="Normal 2 4 4 2 11 2 3" xfId="38720" xr:uid="{00000000-0005-0000-0000-000040970000}"/>
    <cellStyle name="Normal 2 4 4 2 11 3" xfId="10538" xr:uid="{00000000-0005-0000-0000-00002A290000}"/>
    <cellStyle name="Normal 2 4 4 2 11 3 2" xfId="38721" xr:uid="{00000000-0005-0000-0000-000041970000}"/>
    <cellStyle name="Normal 2 4 4 2 11 4" xfId="38722" xr:uid="{00000000-0005-0000-0000-000042970000}"/>
    <cellStyle name="Normal 2 4 4 2 12" xfId="10539" xr:uid="{00000000-0005-0000-0000-00002B290000}"/>
    <cellStyle name="Normal 2 4 4 2 13" xfId="10540" xr:uid="{00000000-0005-0000-0000-00002C290000}"/>
    <cellStyle name="Normal 2 4 4 2 2" xfId="10541" xr:uid="{00000000-0005-0000-0000-00002D290000}"/>
    <cellStyle name="Normal 2 4 4 2 2 2" xfId="10542" xr:uid="{00000000-0005-0000-0000-00002E290000}"/>
    <cellStyle name="Normal 2 4 4 2 2 2 2" xfId="10543" xr:uid="{00000000-0005-0000-0000-00002F290000}"/>
    <cellStyle name="Normal 2 4 4 2 2 2 2 2" xfId="38723" xr:uid="{00000000-0005-0000-0000-000043970000}"/>
    <cellStyle name="Normal 2 4 4 2 2 2 3" xfId="38724" xr:uid="{00000000-0005-0000-0000-000044970000}"/>
    <cellStyle name="Normal 2 4 4 2 2 3" xfId="10544" xr:uid="{00000000-0005-0000-0000-000030290000}"/>
    <cellStyle name="Normal 2 4 4 2 2 3 2" xfId="38725" xr:uid="{00000000-0005-0000-0000-000045970000}"/>
    <cellStyle name="Normal 2 4 4 2 2 4" xfId="38726" xr:uid="{00000000-0005-0000-0000-000046970000}"/>
    <cellStyle name="Normal 2 4 4 2 3" xfId="10545" xr:uid="{00000000-0005-0000-0000-000031290000}"/>
    <cellStyle name="Normal 2 4 4 2 3 2" xfId="10546" xr:uid="{00000000-0005-0000-0000-000032290000}"/>
    <cellStyle name="Normal 2 4 4 2 3 2 2" xfId="10547" xr:uid="{00000000-0005-0000-0000-000033290000}"/>
    <cellStyle name="Normal 2 4 4 2 3 2 2 2" xfId="38727" xr:uid="{00000000-0005-0000-0000-000047970000}"/>
    <cellStyle name="Normal 2 4 4 2 3 2 3" xfId="38728" xr:uid="{00000000-0005-0000-0000-000048970000}"/>
    <cellStyle name="Normal 2 4 4 2 3 3" xfId="10548" xr:uid="{00000000-0005-0000-0000-000034290000}"/>
    <cellStyle name="Normal 2 4 4 2 3 3 2" xfId="38729" xr:uid="{00000000-0005-0000-0000-000049970000}"/>
    <cellStyle name="Normal 2 4 4 2 3 4" xfId="38730" xr:uid="{00000000-0005-0000-0000-00004A970000}"/>
    <cellStyle name="Normal 2 4 4 2 4" xfId="10549" xr:uid="{00000000-0005-0000-0000-000035290000}"/>
    <cellStyle name="Normal 2 4 4 2 4 2" xfId="10550" xr:uid="{00000000-0005-0000-0000-000036290000}"/>
    <cellStyle name="Normal 2 4 4 2 4 2 2" xfId="10551" xr:uid="{00000000-0005-0000-0000-000037290000}"/>
    <cellStyle name="Normal 2 4 4 2 4 2 2 2" xfId="38731" xr:uid="{00000000-0005-0000-0000-00004B970000}"/>
    <cellStyle name="Normal 2 4 4 2 4 2 3" xfId="38732" xr:uid="{00000000-0005-0000-0000-00004C970000}"/>
    <cellStyle name="Normal 2 4 4 2 4 3" xfId="10552" xr:uid="{00000000-0005-0000-0000-000038290000}"/>
    <cellStyle name="Normal 2 4 4 2 4 3 2" xfId="38733" xr:uid="{00000000-0005-0000-0000-00004D970000}"/>
    <cellStyle name="Normal 2 4 4 2 4 4" xfId="38734" xr:uid="{00000000-0005-0000-0000-00004E970000}"/>
    <cellStyle name="Normal 2 4 4 2 5" xfId="10553" xr:uid="{00000000-0005-0000-0000-000039290000}"/>
    <cellStyle name="Normal 2 4 4 2 5 2" xfId="10554" xr:uid="{00000000-0005-0000-0000-00003A290000}"/>
    <cellStyle name="Normal 2 4 4 2 5 2 2" xfId="10555" xr:uid="{00000000-0005-0000-0000-00003B290000}"/>
    <cellStyle name="Normal 2 4 4 2 5 2 2 2" xfId="38735" xr:uid="{00000000-0005-0000-0000-00004F970000}"/>
    <cellStyle name="Normal 2 4 4 2 5 2 3" xfId="38736" xr:uid="{00000000-0005-0000-0000-000050970000}"/>
    <cellStyle name="Normal 2 4 4 2 5 3" xfId="10556" xr:uid="{00000000-0005-0000-0000-00003C290000}"/>
    <cellStyle name="Normal 2 4 4 2 5 3 2" xfId="38737" xr:uid="{00000000-0005-0000-0000-000051970000}"/>
    <cellStyle name="Normal 2 4 4 2 5 4" xfId="38738" xr:uid="{00000000-0005-0000-0000-000052970000}"/>
    <cellStyle name="Normal 2 4 4 2 6" xfId="10557" xr:uid="{00000000-0005-0000-0000-00003D290000}"/>
    <cellStyle name="Normal 2 4 4 2 6 2" xfId="10558" xr:uid="{00000000-0005-0000-0000-00003E290000}"/>
    <cellStyle name="Normal 2 4 4 2 6 2 2" xfId="10559" xr:uid="{00000000-0005-0000-0000-00003F290000}"/>
    <cellStyle name="Normal 2 4 4 2 6 2 2 2" xfId="38739" xr:uid="{00000000-0005-0000-0000-000053970000}"/>
    <cellStyle name="Normal 2 4 4 2 6 2 3" xfId="38740" xr:uid="{00000000-0005-0000-0000-000054970000}"/>
    <cellStyle name="Normal 2 4 4 2 6 3" xfId="10560" xr:uid="{00000000-0005-0000-0000-000040290000}"/>
    <cellStyle name="Normal 2 4 4 2 6 3 2" xfId="38741" xr:uid="{00000000-0005-0000-0000-000055970000}"/>
    <cellStyle name="Normal 2 4 4 2 6 4" xfId="38742" xr:uid="{00000000-0005-0000-0000-000056970000}"/>
    <cellStyle name="Normal 2 4 4 2 7" xfId="10561" xr:uid="{00000000-0005-0000-0000-000041290000}"/>
    <cellStyle name="Normal 2 4 4 2 7 2" xfId="10562" xr:uid="{00000000-0005-0000-0000-000042290000}"/>
    <cellStyle name="Normal 2 4 4 2 7 2 2" xfId="10563" xr:uid="{00000000-0005-0000-0000-000043290000}"/>
    <cellStyle name="Normal 2 4 4 2 7 2 2 2" xfId="38743" xr:uid="{00000000-0005-0000-0000-000057970000}"/>
    <cellStyle name="Normal 2 4 4 2 7 2 3" xfId="38744" xr:uid="{00000000-0005-0000-0000-000058970000}"/>
    <cellStyle name="Normal 2 4 4 2 7 3" xfId="10564" xr:uid="{00000000-0005-0000-0000-000044290000}"/>
    <cellStyle name="Normal 2 4 4 2 7 3 2" xfId="38745" xr:uid="{00000000-0005-0000-0000-000059970000}"/>
    <cellStyle name="Normal 2 4 4 2 7 4" xfId="38746" xr:uid="{00000000-0005-0000-0000-00005A970000}"/>
    <cellStyle name="Normal 2 4 4 2 8" xfId="10565" xr:uid="{00000000-0005-0000-0000-000045290000}"/>
    <cellStyle name="Normal 2 4 4 2 8 2" xfId="10566" xr:uid="{00000000-0005-0000-0000-000046290000}"/>
    <cellStyle name="Normal 2 4 4 2 8 2 2" xfId="10567" xr:uid="{00000000-0005-0000-0000-000047290000}"/>
    <cellStyle name="Normal 2 4 4 2 8 2 2 2" xfId="38747" xr:uid="{00000000-0005-0000-0000-00005B970000}"/>
    <cellStyle name="Normal 2 4 4 2 8 2 3" xfId="38748" xr:uid="{00000000-0005-0000-0000-00005C970000}"/>
    <cellStyle name="Normal 2 4 4 2 8 3" xfId="10568" xr:uid="{00000000-0005-0000-0000-000048290000}"/>
    <cellStyle name="Normal 2 4 4 2 8 3 2" xfId="38749" xr:uid="{00000000-0005-0000-0000-00005D970000}"/>
    <cellStyle name="Normal 2 4 4 2 8 4" xfId="38750" xr:uid="{00000000-0005-0000-0000-00005E970000}"/>
    <cellStyle name="Normal 2 4 4 2 9" xfId="10569" xr:uid="{00000000-0005-0000-0000-000049290000}"/>
    <cellStyle name="Normal 2 4 4 2 9 2" xfId="10570" xr:uid="{00000000-0005-0000-0000-00004A290000}"/>
    <cellStyle name="Normal 2 4 4 2 9 2 2" xfId="10571" xr:uid="{00000000-0005-0000-0000-00004B290000}"/>
    <cellStyle name="Normal 2 4 4 2 9 2 2 2" xfId="38751" xr:uid="{00000000-0005-0000-0000-00005F970000}"/>
    <cellStyle name="Normal 2 4 4 2 9 2 3" xfId="38752" xr:uid="{00000000-0005-0000-0000-000060970000}"/>
    <cellStyle name="Normal 2 4 4 2 9 3" xfId="10572" xr:uid="{00000000-0005-0000-0000-00004C290000}"/>
    <cellStyle name="Normal 2 4 4 2 9 3 2" xfId="38753" xr:uid="{00000000-0005-0000-0000-000061970000}"/>
    <cellStyle name="Normal 2 4 4 2 9 4" xfId="38754" xr:uid="{00000000-0005-0000-0000-000062970000}"/>
    <cellStyle name="Normal 2 4 4 20" xfId="10573" xr:uid="{00000000-0005-0000-0000-00004D290000}"/>
    <cellStyle name="Normal 2 4 4 3" xfId="10574" xr:uid="{00000000-0005-0000-0000-00004E290000}"/>
    <cellStyle name="Normal 2 4 4 3 10" xfId="10575" xr:uid="{00000000-0005-0000-0000-00004F290000}"/>
    <cellStyle name="Normal 2 4 4 3 10 2" xfId="10576" xr:uid="{00000000-0005-0000-0000-000050290000}"/>
    <cellStyle name="Normal 2 4 4 3 10 2 2" xfId="10577" xr:uid="{00000000-0005-0000-0000-000051290000}"/>
    <cellStyle name="Normal 2 4 4 3 10 2 2 2" xfId="38755" xr:uid="{00000000-0005-0000-0000-000063970000}"/>
    <cellStyle name="Normal 2 4 4 3 10 2 3" xfId="38756" xr:uid="{00000000-0005-0000-0000-000064970000}"/>
    <cellStyle name="Normal 2 4 4 3 10 3" xfId="10578" xr:uid="{00000000-0005-0000-0000-000052290000}"/>
    <cellStyle name="Normal 2 4 4 3 10 3 2" xfId="38757" xr:uid="{00000000-0005-0000-0000-000065970000}"/>
    <cellStyle name="Normal 2 4 4 3 10 4" xfId="38758" xr:uid="{00000000-0005-0000-0000-000066970000}"/>
    <cellStyle name="Normal 2 4 4 3 11" xfId="10579" xr:uid="{00000000-0005-0000-0000-000053290000}"/>
    <cellStyle name="Normal 2 4 4 3 11 2" xfId="10580" xr:uid="{00000000-0005-0000-0000-000054290000}"/>
    <cellStyle name="Normal 2 4 4 3 11 2 2" xfId="10581" xr:uid="{00000000-0005-0000-0000-000055290000}"/>
    <cellStyle name="Normal 2 4 4 3 11 2 2 2" xfId="38759" xr:uid="{00000000-0005-0000-0000-000067970000}"/>
    <cellStyle name="Normal 2 4 4 3 11 2 3" xfId="38760" xr:uid="{00000000-0005-0000-0000-000068970000}"/>
    <cellStyle name="Normal 2 4 4 3 11 3" xfId="10582" xr:uid="{00000000-0005-0000-0000-000056290000}"/>
    <cellStyle name="Normal 2 4 4 3 11 3 2" xfId="38761" xr:uid="{00000000-0005-0000-0000-000069970000}"/>
    <cellStyle name="Normal 2 4 4 3 11 4" xfId="38762" xr:uid="{00000000-0005-0000-0000-00006A970000}"/>
    <cellStyle name="Normal 2 4 4 3 12" xfId="10583" xr:uid="{00000000-0005-0000-0000-000057290000}"/>
    <cellStyle name="Normal 2 4 4 3 12 2" xfId="10584" xr:uid="{00000000-0005-0000-0000-000058290000}"/>
    <cellStyle name="Normal 2 4 4 3 12 2 2" xfId="38763" xr:uid="{00000000-0005-0000-0000-00006B970000}"/>
    <cellStyle name="Normal 2 4 4 3 12 3" xfId="38764" xr:uid="{00000000-0005-0000-0000-00006C970000}"/>
    <cellStyle name="Normal 2 4 4 3 13" xfId="10585" xr:uid="{00000000-0005-0000-0000-000059290000}"/>
    <cellStyle name="Normal 2 4 4 3 13 2" xfId="38765" xr:uid="{00000000-0005-0000-0000-00006D970000}"/>
    <cellStyle name="Normal 2 4 4 3 14" xfId="38766" xr:uid="{00000000-0005-0000-0000-00006E970000}"/>
    <cellStyle name="Normal 2 4 4 3 2" xfId="10586" xr:uid="{00000000-0005-0000-0000-00005A290000}"/>
    <cellStyle name="Normal 2 4 4 3 2 2" xfId="10587" xr:uid="{00000000-0005-0000-0000-00005B290000}"/>
    <cellStyle name="Normal 2 4 4 3 2 2 2" xfId="10588" xr:uid="{00000000-0005-0000-0000-00005C290000}"/>
    <cellStyle name="Normal 2 4 4 3 2 2 2 2" xfId="38767" xr:uid="{00000000-0005-0000-0000-00006F970000}"/>
    <cellStyle name="Normal 2 4 4 3 2 2 3" xfId="38768" xr:uid="{00000000-0005-0000-0000-000070970000}"/>
    <cellStyle name="Normal 2 4 4 3 2 3" xfId="10589" xr:uid="{00000000-0005-0000-0000-00005D290000}"/>
    <cellStyle name="Normal 2 4 4 3 2 3 2" xfId="38769" xr:uid="{00000000-0005-0000-0000-000071970000}"/>
    <cellStyle name="Normal 2 4 4 3 2 4" xfId="38770" xr:uid="{00000000-0005-0000-0000-000072970000}"/>
    <cellStyle name="Normal 2 4 4 3 3" xfId="10590" xr:uid="{00000000-0005-0000-0000-00005E290000}"/>
    <cellStyle name="Normal 2 4 4 3 3 2" xfId="10591" xr:uid="{00000000-0005-0000-0000-00005F290000}"/>
    <cellStyle name="Normal 2 4 4 3 3 2 2" xfId="10592" xr:uid="{00000000-0005-0000-0000-000060290000}"/>
    <cellStyle name="Normal 2 4 4 3 3 2 2 2" xfId="38771" xr:uid="{00000000-0005-0000-0000-000073970000}"/>
    <cellStyle name="Normal 2 4 4 3 3 2 3" xfId="38772" xr:uid="{00000000-0005-0000-0000-000074970000}"/>
    <cellStyle name="Normal 2 4 4 3 3 3" xfId="10593" xr:uid="{00000000-0005-0000-0000-000061290000}"/>
    <cellStyle name="Normal 2 4 4 3 3 3 2" xfId="38773" xr:uid="{00000000-0005-0000-0000-000075970000}"/>
    <cellStyle name="Normal 2 4 4 3 3 4" xfId="38774" xr:uid="{00000000-0005-0000-0000-000076970000}"/>
    <cellStyle name="Normal 2 4 4 3 4" xfId="10594" xr:uid="{00000000-0005-0000-0000-000062290000}"/>
    <cellStyle name="Normal 2 4 4 3 4 2" xfId="10595" xr:uid="{00000000-0005-0000-0000-000063290000}"/>
    <cellStyle name="Normal 2 4 4 3 4 2 2" xfId="10596" xr:uid="{00000000-0005-0000-0000-000064290000}"/>
    <cellStyle name="Normal 2 4 4 3 4 2 2 2" xfId="38775" xr:uid="{00000000-0005-0000-0000-000077970000}"/>
    <cellStyle name="Normal 2 4 4 3 4 2 3" xfId="38776" xr:uid="{00000000-0005-0000-0000-000078970000}"/>
    <cellStyle name="Normal 2 4 4 3 4 3" xfId="10597" xr:uid="{00000000-0005-0000-0000-000065290000}"/>
    <cellStyle name="Normal 2 4 4 3 4 3 2" xfId="38777" xr:uid="{00000000-0005-0000-0000-000079970000}"/>
    <cellStyle name="Normal 2 4 4 3 4 4" xfId="38778" xr:uid="{00000000-0005-0000-0000-00007A970000}"/>
    <cellStyle name="Normal 2 4 4 3 5" xfId="10598" xr:uid="{00000000-0005-0000-0000-000066290000}"/>
    <cellStyle name="Normal 2 4 4 3 5 2" xfId="10599" xr:uid="{00000000-0005-0000-0000-000067290000}"/>
    <cellStyle name="Normal 2 4 4 3 5 2 2" xfId="10600" xr:uid="{00000000-0005-0000-0000-000068290000}"/>
    <cellStyle name="Normal 2 4 4 3 5 2 2 2" xfId="38779" xr:uid="{00000000-0005-0000-0000-00007B970000}"/>
    <cellStyle name="Normal 2 4 4 3 5 2 3" xfId="38780" xr:uid="{00000000-0005-0000-0000-00007C970000}"/>
    <cellStyle name="Normal 2 4 4 3 5 3" xfId="10601" xr:uid="{00000000-0005-0000-0000-000069290000}"/>
    <cellStyle name="Normal 2 4 4 3 5 3 2" xfId="38781" xr:uid="{00000000-0005-0000-0000-00007D970000}"/>
    <cellStyle name="Normal 2 4 4 3 5 4" xfId="38782" xr:uid="{00000000-0005-0000-0000-00007E970000}"/>
    <cellStyle name="Normal 2 4 4 3 6" xfId="10602" xr:uid="{00000000-0005-0000-0000-00006A290000}"/>
    <cellStyle name="Normal 2 4 4 3 6 2" xfId="10603" xr:uid="{00000000-0005-0000-0000-00006B290000}"/>
    <cellStyle name="Normal 2 4 4 3 6 2 2" xfId="10604" xr:uid="{00000000-0005-0000-0000-00006C290000}"/>
    <cellStyle name="Normal 2 4 4 3 6 2 2 2" xfId="38783" xr:uid="{00000000-0005-0000-0000-00007F970000}"/>
    <cellStyle name="Normal 2 4 4 3 6 2 3" xfId="38784" xr:uid="{00000000-0005-0000-0000-000080970000}"/>
    <cellStyle name="Normal 2 4 4 3 6 3" xfId="10605" xr:uid="{00000000-0005-0000-0000-00006D290000}"/>
    <cellStyle name="Normal 2 4 4 3 6 3 2" xfId="38785" xr:uid="{00000000-0005-0000-0000-000081970000}"/>
    <cellStyle name="Normal 2 4 4 3 6 4" xfId="38786" xr:uid="{00000000-0005-0000-0000-000082970000}"/>
    <cellStyle name="Normal 2 4 4 3 7" xfId="10606" xr:uid="{00000000-0005-0000-0000-00006E290000}"/>
    <cellStyle name="Normal 2 4 4 3 7 2" xfId="10607" xr:uid="{00000000-0005-0000-0000-00006F290000}"/>
    <cellStyle name="Normal 2 4 4 3 7 2 2" xfId="10608" xr:uid="{00000000-0005-0000-0000-000070290000}"/>
    <cellStyle name="Normal 2 4 4 3 7 2 2 2" xfId="38787" xr:uid="{00000000-0005-0000-0000-000083970000}"/>
    <cellStyle name="Normal 2 4 4 3 7 2 3" xfId="38788" xr:uid="{00000000-0005-0000-0000-000084970000}"/>
    <cellStyle name="Normal 2 4 4 3 7 3" xfId="10609" xr:uid="{00000000-0005-0000-0000-000071290000}"/>
    <cellStyle name="Normal 2 4 4 3 7 3 2" xfId="38789" xr:uid="{00000000-0005-0000-0000-000085970000}"/>
    <cellStyle name="Normal 2 4 4 3 7 4" xfId="38790" xr:uid="{00000000-0005-0000-0000-000086970000}"/>
    <cellStyle name="Normal 2 4 4 3 8" xfId="10610" xr:uid="{00000000-0005-0000-0000-000072290000}"/>
    <cellStyle name="Normal 2 4 4 3 8 2" xfId="10611" xr:uid="{00000000-0005-0000-0000-000073290000}"/>
    <cellStyle name="Normal 2 4 4 3 8 2 2" xfId="10612" xr:uid="{00000000-0005-0000-0000-000074290000}"/>
    <cellStyle name="Normal 2 4 4 3 8 2 2 2" xfId="38791" xr:uid="{00000000-0005-0000-0000-000087970000}"/>
    <cellStyle name="Normal 2 4 4 3 8 2 3" xfId="38792" xr:uid="{00000000-0005-0000-0000-000088970000}"/>
    <cellStyle name="Normal 2 4 4 3 8 3" xfId="10613" xr:uid="{00000000-0005-0000-0000-000075290000}"/>
    <cellStyle name="Normal 2 4 4 3 8 3 2" xfId="38793" xr:uid="{00000000-0005-0000-0000-000089970000}"/>
    <cellStyle name="Normal 2 4 4 3 8 4" xfId="38794" xr:uid="{00000000-0005-0000-0000-00008A970000}"/>
    <cellStyle name="Normal 2 4 4 3 9" xfId="10614" xr:uid="{00000000-0005-0000-0000-000076290000}"/>
    <cellStyle name="Normal 2 4 4 3 9 2" xfId="10615" xr:uid="{00000000-0005-0000-0000-000077290000}"/>
    <cellStyle name="Normal 2 4 4 3 9 2 2" xfId="10616" xr:uid="{00000000-0005-0000-0000-000078290000}"/>
    <cellStyle name="Normal 2 4 4 3 9 2 2 2" xfId="38795" xr:uid="{00000000-0005-0000-0000-00008B970000}"/>
    <cellStyle name="Normal 2 4 4 3 9 2 3" xfId="38796" xr:uid="{00000000-0005-0000-0000-00008C970000}"/>
    <cellStyle name="Normal 2 4 4 3 9 3" xfId="10617" xr:uid="{00000000-0005-0000-0000-000079290000}"/>
    <cellStyle name="Normal 2 4 4 3 9 3 2" xfId="38797" xr:uid="{00000000-0005-0000-0000-00008D970000}"/>
    <cellStyle name="Normal 2 4 4 3 9 4" xfId="38798" xr:uid="{00000000-0005-0000-0000-00008E970000}"/>
    <cellStyle name="Normal 2 4 4 4" xfId="10618" xr:uid="{00000000-0005-0000-0000-00007A290000}"/>
    <cellStyle name="Normal 2 4 4 4 10" xfId="10619" xr:uid="{00000000-0005-0000-0000-00007B290000}"/>
    <cellStyle name="Normal 2 4 4 4 10 2" xfId="10620" xr:uid="{00000000-0005-0000-0000-00007C290000}"/>
    <cellStyle name="Normal 2 4 4 4 10 2 2" xfId="10621" xr:uid="{00000000-0005-0000-0000-00007D290000}"/>
    <cellStyle name="Normal 2 4 4 4 10 2 2 2" xfId="38799" xr:uid="{00000000-0005-0000-0000-00008F970000}"/>
    <cellStyle name="Normal 2 4 4 4 10 2 3" xfId="38800" xr:uid="{00000000-0005-0000-0000-000090970000}"/>
    <cellStyle name="Normal 2 4 4 4 10 3" xfId="10622" xr:uid="{00000000-0005-0000-0000-00007E290000}"/>
    <cellStyle name="Normal 2 4 4 4 10 3 2" xfId="38801" xr:uid="{00000000-0005-0000-0000-000091970000}"/>
    <cellStyle name="Normal 2 4 4 4 10 4" xfId="38802" xr:uid="{00000000-0005-0000-0000-000092970000}"/>
    <cellStyle name="Normal 2 4 4 4 11" xfId="10623" xr:uid="{00000000-0005-0000-0000-00007F290000}"/>
    <cellStyle name="Normal 2 4 4 4 11 2" xfId="10624" xr:uid="{00000000-0005-0000-0000-000080290000}"/>
    <cellStyle name="Normal 2 4 4 4 11 2 2" xfId="10625" xr:uid="{00000000-0005-0000-0000-000081290000}"/>
    <cellStyle name="Normal 2 4 4 4 11 2 2 2" xfId="38803" xr:uid="{00000000-0005-0000-0000-000093970000}"/>
    <cellStyle name="Normal 2 4 4 4 11 2 3" xfId="38804" xr:uid="{00000000-0005-0000-0000-000094970000}"/>
    <cellStyle name="Normal 2 4 4 4 11 3" xfId="10626" xr:uid="{00000000-0005-0000-0000-000082290000}"/>
    <cellStyle name="Normal 2 4 4 4 11 3 2" xfId="38805" xr:uid="{00000000-0005-0000-0000-000095970000}"/>
    <cellStyle name="Normal 2 4 4 4 11 4" xfId="38806" xr:uid="{00000000-0005-0000-0000-000096970000}"/>
    <cellStyle name="Normal 2 4 4 4 12" xfId="10627" xr:uid="{00000000-0005-0000-0000-000083290000}"/>
    <cellStyle name="Normal 2 4 4 4 12 2" xfId="10628" xr:uid="{00000000-0005-0000-0000-000084290000}"/>
    <cellStyle name="Normal 2 4 4 4 12 2 2" xfId="38807" xr:uid="{00000000-0005-0000-0000-000097970000}"/>
    <cellStyle name="Normal 2 4 4 4 12 3" xfId="38808" xr:uid="{00000000-0005-0000-0000-000098970000}"/>
    <cellStyle name="Normal 2 4 4 4 13" xfId="10629" xr:uid="{00000000-0005-0000-0000-000085290000}"/>
    <cellStyle name="Normal 2 4 4 4 13 2" xfId="38809" xr:uid="{00000000-0005-0000-0000-000099970000}"/>
    <cellStyle name="Normal 2 4 4 4 14" xfId="38810" xr:uid="{00000000-0005-0000-0000-00009A970000}"/>
    <cellStyle name="Normal 2 4 4 4 2" xfId="10630" xr:uid="{00000000-0005-0000-0000-000086290000}"/>
    <cellStyle name="Normal 2 4 4 4 2 2" xfId="10631" xr:uid="{00000000-0005-0000-0000-000087290000}"/>
    <cellStyle name="Normal 2 4 4 4 2 2 2" xfId="10632" xr:uid="{00000000-0005-0000-0000-000088290000}"/>
    <cellStyle name="Normal 2 4 4 4 2 2 2 2" xfId="38811" xr:uid="{00000000-0005-0000-0000-00009B970000}"/>
    <cellStyle name="Normal 2 4 4 4 2 2 3" xfId="38812" xr:uid="{00000000-0005-0000-0000-00009C970000}"/>
    <cellStyle name="Normal 2 4 4 4 2 3" xfId="10633" xr:uid="{00000000-0005-0000-0000-000089290000}"/>
    <cellStyle name="Normal 2 4 4 4 2 3 2" xfId="38813" xr:uid="{00000000-0005-0000-0000-00009D970000}"/>
    <cellStyle name="Normal 2 4 4 4 2 4" xfId="38814" xr:uid="{00000000-0005-0000-0000-00009E970000}"/>
    <cellStyle name="Normal 2 4 4 4 3" xfId="10634" xr:uid="{00000000-0005-0000-0000-00008A290000}"/>
    <cellStyle name="Normal 2 4 4 4 3 2" xfId="10635" xr:uid="{00000000-0005-0000-0000-00008B290000}"/>
    <cellStyle name="Normal 2 4 4 4 3 2 2" xfId="10636" xr:uid="{00000000-0005-0000-0000-00008C290000}"/>
    <cellStyle name="Normal 2 4 4 4 3 2 2 2" xfId="38815" xr:uid="{00000000-0005-0000-0000-00009F970000}"/>
    <cellStyle name="Normal 2 4 4 4 3 2 3" xfId="38816" xr:uid="{00000000-0005-0000-0000-0000A0970000}"/>
    <cellStyle name="Normal 2 4 4 4 3 3" xfId="10637" xr:uid="{00000000-0005-0000-0000-00008D290000}"/>
    <cellStyle name="Normal 2 4 4 4 3 3 2" xfId="38817" xr:uid="{00000000-0005-0000-0000-0000A1970000}"/>
    <cellStyle name="Normal 2 4 4 4 3 4" xfId="38818" xr:uid="{00000000-0005-0000-0000-0000A2970000}"/>
    <cellStyle name="Normal 2 4 4 4 4" xfId="10638" xr:uid="{00000000-0005-0000-0000-00008E290000}"/>
    <cellStyle name="Normal 2 4 4 4 4 2" xfId="10639" xr:uid="{00000000-0005-0000-0000-00008F290000}"/>
    <cellStyle name="Normal 2 4 4 4 4 2 2" xfId="10640" xr:uid="{00000000-0005-0000-0000-000090290000}"/>
    <cellStyle name="Normal 2 4 4 4 4 2 2 2" xfId="38819" xr:uid="{00000000-0005-0000-0000-0000A3970000}"/>
    <cellStyle name="Normal 2 4 4 4 4 2 3" xfId="38820" xr:uid="{00000000-0005-0000-0000-0000A4970000}"/>
    <cellStyle name="Normal 2 4 4 4 4 3" xfId="10641" xr:uid="{00000000-0005-0000-0000-000091290000}"/>
    <cellStyle name="Normal 2 4 4 4 4 3 2" xfId="38821" xr:uid="{00000000-0005-0000-0000-0000A5970000}"/>
    <cellStyle name="Normal 2 4 4 4 4 4" xfId="38822" xr:uid="{00000000-0005-0000-0000-0000A6970000}"/>
    <cellStyle name="Normal 2 4 4 4 5" xfId="10642" xr:uid="{00000000-0005-0000-0000-000092290000}"/>
    <cellStyle name="Normal 2 4 4 4 5 2" xfId="10643" xr:uid="{00000000-0005-0000-0000-000093290000}"/>
    <cellStyle name="Normal 2 4 4 4 5 2 2" xfId="10644" xr:uid="{00000000-0005-0000-0000-000094290000}"/>
    <cellStyle name="Normal 2 4 4 4 5 2 2 2" xfId="38823" xr:uid="{00000000-0005-0000-0000-0000A7970000}"/>
    <cellStyle name="Normal 2 4 4 4 5 2 3" xfId="38824" xr:uid="{00000000-0005-0000-0000-0000A8970000}"/>
    <cellStyle name="Normal 2 4 4 4 5 3" xfId="10645" xr:uid="{00000000-0005-0000-0000-000095290000}"/>
    <cellStyle name="Normal 2 4 4 4 5 3 2" xfId="38825" xr:uid="{00000000-0005-0000-0000-0000A9970000}"/>
    <cellStyle name="Normal 2 4 4 4 5 4" xfId="38826" xr:uid="{00000000-0005-0000-0000-0000AA970000}"/>
    <cellStyle name="Normal 2 4 4 4 6" xfId="10646" xr:uid="{00000000-0005-0000-0000-000096290000}"/>
    <cellStyle name="Normal 2 4 4 4 6 2" xfId="10647" xr:uid="{00000000-0005-0000-0000-000097290000}"/>
    <cellStyle name="Normal 2 4 4 4 6 2 2" xfId="10648" xr:uid="{00000000-0005-0000-0000-000098290000}"/>
    <cellStyle name="Normal 2 4 4 4 6 2 2 2" xfId="38827" xr:uid="{00000000-0005-0000-0000-0000AB970000}"/>
    <cellStyle name="Normal 2 4 4 4 6 2 3" xfId="38828" xr:uid="{00000000-0005-0000-0000-0000AC970000}"/>
    <cellStyle name="Normal 2 4 4 4 6 3" xfId="10649" xr:uid="{00000000-0005-0000-0000-000099290000}"/>
    <cellStyle name="Normal 2 4 4 4 6 3 2" xfId="38829" xr:uid="{00000000-0005-0000-0000-0000AD970000}"/>
    <cellStyle name="Normal 2 4 4 4 6 4" xfId="38830" xr:uid="{00000000-0005-0000-0000-0000AE970000}"/>
    <cellStyle name="Normal 2 4 4 4 7" xfId="10650" xr:uid="{00000000-0005-0000-0000-00009A290000}"/>
    <cellStyle name="Normal 2 4 4 4 7 2" xfId="10651" xr:uid="{00000000-0005-0000-0000-00009B290000}"/>
    <cellStyle name="Normal 2 4 4 4 7 2 2" xfId="10652" xr:uid="{00000000-0005-0000-0000-00009C290000}"/>
    <cellStyle name="Normal 2 4 4 4 7 2 2 2" xfId="38831" xr:uid="{00000000-0005-0000-0000-0000AF970000}"/>
    <cellStyle name="Normal 2 4 4 4 7 2 3" xfId="38832" xr:uid="{00000000-0005-0000-0000-0000B0970000}"/>
    <cellStyle name="Normal 2 4 4 4 7 3" xfId="10653" xr:uid="{00000000-0005-0000-0000-00009D290000}"/>
    <cellStyle name="Normal 2 4 4 4 7 3 2" xfId="38833" xr:uid="{00000000-0005-0000-0000-0000B1970000}"/>
    <cellStyle name="Normal 2 4 4 4 7 4" xfId="38834" xr:uid="{00000000-0005-0000-0000-0000B2970000}"/>
    <cellStyle name="Normal 2 4 4 4 8" xfId="10654" xr:uid="{00000000-0005-0000-0000-00009E290000}"/>
    <cellStyle name="Normal 2 4 4 4 8 2" xfId="10655" xr:uid="{00000000-0005-0000-0000-00009F290000}"/>
    <cellStyle name="Normal 2 4 4 4 8 2 2" xfId="10656" xr:uid="{00000000-0005-0000-0000-0000A0290000}"/>
    <cellStyle name="Normal 2 4 4 4 8 2 2 2" xfId="38835" xr:uid="{00000000-0005-0000-0000-0000B3970000}"/>
    <cellStyle name="Normal 2 4 4 4 8 2 3" xfId="38836" xr:uid="{00000000-0005-0000-0000-0000B4970000}"/>
    <cellStyle name="Normal 2 4 4 4 8 3" xfId="10657" xr:uid="{00000000-0005-0000-0000-0000A1290000}"/>
    <cellStyle name="Normal 2 4 4 4 8 3 2" xfId="38837" xr:uid="{00000000-0005-0000-0000-0000B5970000}"/>
    <cellStyle name="Normal 2 4 4 4 8 4" xfId="38838" xr:uid="{00000000-0005-0000-0000-0000B6970000}"/>
    <cellStyle name="Normal 2 4 4 4 9" xfId="10658" xr:uid="{00000000-0005-0000-0000-0000A2290000}"/>
    <cellStyle name="Normal 2 4 4 4 9 2" xfId="10659" xr:uid="{00000000-0005-0000-0000-0000A3290000}"/>
    <cellStyle name="Normal 2 4 4 4 9 2 2" xfId="10660" xr:uid="{00000000-0005-0000-0000-0000A4290000}"/>
    <cellStyle name="Normal 2 4 4 4 9 2 2 2" xfId="38839" xr:uid="{00000000-0005-0000-0000-0000B7970000}"/>
    <cellStyle name="Normal 2 4 4 4 9 2 3" xfId="38840" xr:uid="{00000000-0005-0000-0000-0000B8970000}"/>
    <cellStyle name="Normal 2 4 4 4 9 3" xfId="10661" xr:uid="{00000000-0005-0000-0000-0000A5290000}"/>
    <cellStyle name="Normal 2 4 4 4 9 3 2" xfId="38841" xr:uid="{00000000-0005-0000-0000-0000B9970000}"/>
    <cellStyle name="Normal 2 4 4 4 9 4" xfId="38842" xr:uid="{00000000-0005-0000-0000-0000BA970000}"/>
    <cellStyle name="Normal 2 4 4 5" xfId="10662" xr:uid="{00000000-0005-0000-0000-0000A6290000}"/>
    <cellStyle name="Normal 2 4 4 5 10" xfId="10663" xr:uid="{00000000-0005-0000-0000-0000A7290000}"/>
    <cellStyle name="Normal 2 4 4 5 10 2" xfId="10664" xr:uid="{00000000-0005-0000-0000-0000A8290000}"/>
    <cellStyle name="Normal 2 4 4 5 10 2 2" xfId="10665" xr:uid="{00000000-0005-0000-0000-0000A9290000}"/>
    <cellStyle name="Normal 2 4 4 5 10 2 2 2" xfId="38843" xr:uid="{00000000-0005-0000-0000-0000BB970000}"/>
    <cellStyle name="Normal 2 4 4 5 10 2 3" xfId="38844" xr:uid="{00000000-0005-0000-0000-0000BC970000}"/>
    <cellStyle name="Normal 2 4 4 5 10 3" xfId="10666" xr:uid="{00000000-0005-0000-0000-0000AA290000}"/>
    <cellStyle name="Normal 2 4 4 5 10 3 2" xfId="38845" xr:uid="{00000000-0005-0000-0000-0000BD970000}"/>
    <cellStyle name="Normal 2 4 4 5 10 4" xfId="38846" xr:uid="{00000000-0005-0000-0000-0000BE970000}"/>
    <cellStyle name="Normal 2 4 4 5 11" xfId="10667" xr:uid="{00000000-0005-0000-0000-0000AB290000}"/>
    <cellStyle name="Normal 2 4 4 5 11 2" xfId="10668" xr:uid="{00000000-0005-0000-0000-0000AC290000}"/>
    <cellStyle name="Normal 2 4 4 5 11 2 2" xfId="10669" xr:uid="{00000000-0005-0000-0000-0000AD290000}"/>
    <cellStyle name="Normal 2 4 4 5 11 2 2 2" xfId="38847" xr:uid="{00000000-0005-0000-0000-0000BF970000}"/>
    <cellStyle name="Normal 2 4 4 5 11 2 3" xfId="38848" xr:uid="{00000000-0005-0000-0000-0000C0970000}"/>
    <cellStyle name="Normal 2 4 4 5 11 3" xfId="10670" xr:uid="{00000000-0005-0000-0000-0000AE290000}"/>
    <cellStyle name="Normal 2 4 4 5 11 3 2" xfId="38849" xr:uid="{00000000-0005-0000-0000-0000C1970000}"/>
    <cellStyle name="Normal 2 4 4 5 11 4" xfId="38850" xr:uid="{00000000-0005-0000-0000-0000C2970000}"/>
    <cellStyle name="Normal 2 4 4 5 12" xfId="10671" xr:uid="{00000000-0005-0000-0000-0000AF290000}"/>
    <cellStyle name="Normal 2 4 4 5 12 2" xfId="10672" xr:uid="{00000000-0005-0000-0000-0000B0290000}"/>
    <cellStyle name="Normal 2 4 4 5 12 2 2" xfId="38851" xr:uid="{00000000-0005-0000-0000-0000C3970000}"/>
    <cellStyle name="Normal 2 4 4 5 12 3" xfId="38852" xr:uid="{00000000-0005-0000-0000-0000C4970000}"/>
    <cellStyle name="Normal 2 4 4 5 13" xfId="10673" xr:uid="{00000000-0005-0000-0000-0000B1290000}"/>
    <cellStyle name="Normal 2 4 4 5 13 2" xfId="38853" xr:uid="{00000000-0005-0000-0000-0000C5970000}"/>
    <cellStyle name="Normal 2 4 4 5 14" xfId="38854" xr:uid="{00000000-0005-0000-0000-0000C6970000}"/>
    <cellStyle name="Normal 2 4 4 5 2" xfId="10674" xr:uid="{00000000-0005-0000-0000-0000B2290000}"/>
    <cellStyle name="Normal 2 4 4 5 2 2" xfId="10675" xr:uid="{00000000-0005-0000-0000-0000B3290000}"/>
    <cellStyle name="Normal 2 4 4 5 2 2 2" xfId="10676" xr:uid="{00000000-0005-0000-0000-0000B4290000}"/>
    <cellStyle name="Normal 2 4 4 5 2 2 2 2" xfId="38855" xr:uid="{00000000-0005-0000-0000-0000C7970000}"/>
    <cellStyle name="Normal 2 4 4 5 2 2 3" xfId="38856" xr:uid="{00000000-0005-0000-0000-0000C8970000}"/>
    <cellStyle name="Normal 2 4 4 5 2 3" xfId="10677" xr:uid="{00000000-0005-0000-0000-0000B5290000}"/>
    <cellStyle name="Normal 2 4 4 5 2 3 2" xfId="38857" xr:uid="{00000000-0005-0000-0000-0000C9970000}"/>
    <cellStyle name="Normal 2 4 4 5 2 4" xfId="38858" xr:uid="{00000000-0005-0000-0000-0000CA970000}"/>
    <cellStyle name="Normal 2 4 4 5 3" xfId="10678" xr:uid="{00000000-0005-0000-0000-0000B6290000}"/>
    <cellStyle name="Normal 2 4 4 5 3 2" xfId="10679" xr:uid="{00000000-0005-0000-0000-0000B7290000}"/>
    <cellStyle name="Normal 2 4 4 5 3 2 2" xfId="10680" xr:uid="{00000000-0005-0000-0000-0000B8290000}"/>
    <cellStyle name="Normal 2 4 4 5 3 2 2 2" xfId="38859" xr:uid="{00000000-0005-0000-0000-0000CB970000}"/>
    <cellStyle name="Normal 2 4 4 5 3 2 3" xfId="38860" xr:uid="{00000000-0005-0000-0000-0000CC970000}"/>
    <cellStyle name="Normal 2 4 4 5 3 3" xfId="10681" xr:uid="{00000000-0005-0000-0000-0000B9290000}"/>
    <cellStyle name="Normal 2 4 4 5 3 3 2" xfId="38861" xr:uid="{00000000-0005-0000-0000-0000CD970000}"/>
    <cellStyle name="Normal 2 4 4 5 3 4" xfId="38862" xr:uid="{00000000-0005-0000-0000-0000CE970000}"/>
    <cellStyle name="Normal 2 4 4 5 4" xfId="10682" xr:uid="{00000000-0005-0000-0000-0000BA290000}"/>
    <cellStyle name="Normal 2 4 4 5 4 2" xfId="10683" xr:uid="{00000000-0005-0000-0000-0000BB290000}"/>
    <cellStyle name="Normal 2 4 4 5 4 2 2" xfId="10684" xr:uid="{00000000-0005-0000-0000-0000BC290000}"/>
    <cellStyle name="Normal 2 4 4 5 4 2 2 2" xfId="38863" xr:uid="{00000000-0005-0000-0000-0000CF970000}"/>
    <cellStyle name="Normal 2 4 4 5 4 2 3" xfId="38864" xr:uid="{00000000-0005-0000-0000-0000D0970000}"/>
    <cellStyle name="Normal 2 4 4 5 4 3" xfId="10685" xr:uid="{00000000-0005-0000-0000-0000BD290000}"/>
    <cellStyle name="Normal 2 4 4 5 4 3 2" xfId="38865" xr:uid="{00000000-0005-0000-0000-0000D1970000}"/>
    <cellStyle name="Normal 2 4 4 5 4 4" xfId="38866" xr:uid="{00000000-0005-0000-0000-0000D2970000}"/>
    <cellStyle name="Normal 2 4 4 5 5" xfId="10686" xr:uid="{00000000-0005-0000-0000-0000BE290000}"/>
    <cellStyle name="Normal 2 4 4 5 5 2" xfId="10687" xr:uid="{00000000-0005-0000-0000-0000BF290000}"/>
    <cellStyle name="Normal 2 4 4 5 5 2 2" xfId="10688" xr:uid="{00000000-0005-0000-0000-0000C0290000}"/>
    <cellStyle name="Normal 2 4 4 5 5 2 2 2" xfId="38867" xr:uid="{00000000-0005-0000-0000-0000D3970000}"/>
    <cellStyle name="Normal 2 4 4 5 5 2 3" xfId="38868" xr:uid="{00000000-0005-0000-0000-0000D4970000}"/>
    <cellStyle name="Normal 2 4 4 5 5 3" xfId="10689" xr:uid="{00000000-0005-0000-0000-0000C1290000}"/>
    <cellStyle name="Normal 2 4 4 5 5 3 2" xfId="38869" xr:uid="{00000000-0005-0000-0000-0000D5970000}"/>
    <cellStyle name="Normal 2 4 4 5 5 4" xfId="38870" xr:uid="{00000000-0005-0000-0000-0000D6970000}"/>
    <cellStyle name="Normal 2 4 4 5 6" xfId="10690" xr:uid="{00000000-0005-0000-0000-0000C2290000}"/>
    <cellStyle name="Normal 2 4 4 5 6 2" xfId="10691" xr:uid="{00000000-0005-0000-0000-0000C3290000}"/>
    <cellStyle name="Normal 2 4 4 5 6 2 2" xfId="10692" xr:uid="{00000000-0005-0000-0000-0000C4290000}"/>
    <cellStyle name="Normal 2 4 4 5 6 2 2 2" xfId="38871" xr:uid="{00000000-0005-0000-0000-0000D7970000}"/>
    <cellStyle name="Normal 2 4 4 5 6 2 3" xfId="38872" xr:uid="{00000000-0005-0000-0000-0000D8970000}"/>
    <cellStyle name="Normal 2 4 4 5 6 3" xfId="10693" xr:uid="{00000000-0005-0000-0000-0000C5290000}"/>
    <cellStyle name="Normal 2 4 4 5 6 3 2" xfId="38873" xr:uid="{00000000-0005-0000-0000-0000D9970000}"/>
    <cellStyle name="Normal 2 4 4 5 6 4" xfId="38874" xr:uid="{00000000-0005-0000-0000-0000DA970000}"/>
    <cellStyle name="Normal 2 4 4 5 7" xfId="10694" xr:uid="{00000000-0005-0000-0000-0000C6290000}"/>
    <cellStyle name="Normal 2 4 4 5 7 2" xfId="10695" xr:uid="{00000000-0005-0000-0000-0000C7290000}"/>
    <cellStyle name="Normal 2 4 4 5 7 2 2" xfId="10696" xr:uid="{00000000-0005-0000-0000-0000C8290000}"/>
    <cellStyle name="Normal 2 4 4 5 7 2 2 2" xfId="38875" xr:uid="{00000000-0005-0000-0000-0000DB970000}"/>
    <cellStyle name="Normal 2 4 4 5 7 2 3" xfId="38876" xr:uid="{00000000-0005-0000-0000-0000DC970000}"/>
    <cellStyle name="Normal 2 4 4 5 7 3" xfId="10697" xr:uid="{00000000-0005-0000-0000-0000C9290000}"/>
    <cellStyle name="Normal 2 4 4 5 7 3 2" xfId="38877" xr:uid="{00000000-0005-0000-0000-0000DD970000}"/>
    <cellStyle name="Normal 2 4 4 5 7 4" xfId="38878" xr:uid="{00000000-0005-0000-0000-0000DE970000}"/>
    <cellStyle name="Normal 2 4 4 5 8" xfId="10698" xr:uid="{00000000-0005-0000-0000-0000CA290000}"/>
    <cellStyle name="Normal 2 4 4 5 8 2" xfId="10699" xr:uid="{00000000-0005-0000-0000-0000CB290000}"/>
    <cellStyle name="Normal 2 4 4 5 8 2 2" xfId="10700" xr:uid="{00000000-0005-0000-0000-0000CC290000}"/>
    <cellStyle name="Normal 2 4 4 5 8 2 2 2" xfId="38879" xr:uid="{00000000-0005-0000-0000-0000DF970000}"/>
    <cellStyle name="Normal 2 4 4 5 8 2 3" xfId="38880" xr:uid="{00000000-0005-0000-0000-0000E0970000}"/>
    <cellStyle name="Normal 2 4 4 5 8 3" xfId="10701" xr:uid="{00000000-0005-0000-0000-0000CD290000}"/>
    <cellStyle name="Normal 2 4 4 5 8 3 2" xfId="38881" xr:uid="{00000000-0005-0000-0000-0000E1970000}"/>
    <cellStyle name="Normal 2 4 4 5 8 4" xfId="38882" xr:uid="{00000000-0005-0000-0000-0000E2970000}"/>
    <cellStyle name="Normal 2 4 4 5 9" xfId="10702" xr:uid="{00000000-0005-0000-0000-0000CE290000}"/>
    <cellStyle name="Normal 2 4 4 5 9 2" xfId="10703" xr:uid="{00000000-0005-0000-0000-0000CF290000}"/>
    <cellStyle name="Normal 2 4 4 5 9 2 2" xfId="10704" xr:uid="{00000000-0005-0000-0000-0000D0290000}"/>
    <cellStyle name="Normal 2 4 4 5 9 2 2 2" xfId="38883" xr:uid="{00000000-0005-0000-0000-0000E3970000}"/>
    <cellStyle name="Normal 2 4 4 5 9 2 3" xfId="38884" xr:uid="{00000000-0005-0000-0000-0000E4970000}"/>
    <cellStyle name="Normal 2 4 4 5 9 3" xfId="10705" xr:uid="{00000000-0005-0000-0000-0000D1290000}"/>
    <cellStyle name="Normal 2 4 4 5 9 3 2" xfId="38885" xr:uid="{00000000-0005-0000-0000-0000E5970000}"/>
    <cellStyle name="Normal 2 4 4 5 9 4" xfId="38886" xr:uid="{00000000-0005-0000-0000-0000E6970000}"/>
    <cellStyle name="Normal 2 4 4 6" xfId="10706" xr:uid="{00000000-0005-0000-0000-0000D2290000}"/>
    <cellStyle name="Normal 2 4 4 6 10" xfId="10707" xr:uid="{00000000-0005-0000-0000-0000D3290000}"/>
    <cellStyle name="Normal 2 4 4 6 10 2" xfId="10708" xr:uid="{00000000-0005-0000-0000-0000D4290000}"/>
    <cellStyle name="Normal 2 4 4 6 10 2 2" xfId="10709" xr:uid="{00000000-0005-0000-0000-0000D5290000}"/>
    <cellStyle name="Normal 2 4 4 6 10 2 2 2" xfId="38887" xr:uid="{00000000-0005-0000-0000-0000E7970000}"/>
    <cellStyle name="Normal 2 4 4 6 10 2 3" xfId="38888" xr:uid="{00000000-0005-0000-0000-0000E8970000}"/>
    <cellStyle name="Normal 2 4 4 6 10 3" xfId="10710" xr:uid="{00000000-0005-0000-0000-0000D6290000}"/>
    <cellStyle name="Normal 2 4 4 6 10 3 2" xfId="38889" xr:uid="{00000000-0005-0000-0000-0000E9970000}"/>
    <cellStyle name="Normal 2 4 4 6 10 4" xfId="38890" xr:uid="{00000000-0005-0000-0000-0000EA970000}"/>
    <cellStyle name="Normal 2 4 4 6 11" xfId="10711" xr:uid="{00000000-0005-0000-0000-0000D7290000}"/>
    <cellStyle name="Normal 2 4 4 6 11 2" xfId="10712" xr:uid="{00000000-0005-0000-0000-0000D8290000}"/>
    <cellStyle name="Normal 2 4 4 6 11 2 2" xfId="10713" xr:uid="{00000000-0005-0000-0000-0000D9290000}"/>
    <cellStyle name="Normal 2 4 4 6 11 2 2 2" xfId="38891" xr:uid="{00000000-0005-0000-0000-0000EB970000}"/>
    <cellStyle name="Normal 2 4 4 6 11 2 3" xfId="38892" xr:uid="{00000000-0005-0000-0000-0000EC970000}"/>
    <cellStyle name="Normal 2 4 4 6 11 3" xfId="10714" xr:uid="{00000000-0005-0000-0000-0000DA290000}"/>
    <cellStyle name="Normal 2 4 4 6 11 3 2" xfId="38893" xr:uid="{00000000-0005-0000-0000-0000ED970000}"/>
    <cellStyle name="Normal 2 4 4 6 11 4" xfId="38894" xr:uid="{00000000-0005-0000-0000-0000EE970000}"/>
    <cellStyle name="Normal 2 4 4 6 12" xfId="10715" xr:uid="{00000000-0005-0000-0000-0000DB290000}"/>
    <cellStyle name="Normal 2 4 4 6 12 2" xfId="10716" xr:uid="{00000000-0005-0000-0000-0000DC290000}"/>
    <cellStyle name="Normal 2 4 4 6 12 2 2" xfId="38895" xr:uid="{00000000-0005-0000-0000-0000EF970000}"/>
    <cellStyle name="Normal 2 4 4 6 12 3" xfId="38896" xr:uid="{00000000-0005-0000-0000-0000F0970000}"/>
    <cellStyle name="Normal 2 4 4 6 13" xfId="10717" xr:uid="{00000000-0005-0000-0000-0000DD290000}"/>
    <cellStyle name="Normal 2 4 4 6 13 2" xfId="38897" xr:uid="{00000000-0005-0000-0000-0000F1970000}"/>
    <cellStyle name="Normal 2 4 4 6 14" xfId="38898" xr:uid="{00000000-0005-0000-0000-0000F2970000}"/>
    <cellStyle name="Normal 2 4 4 6 2" xfId="10718" xr:uid="{00000000-0005-0000-0000-0000DE290000}"/>
    <cellStyle name="Normal 2 4 4 6 2 2" xfId="10719" xr:uid="{00000000-0005-0000-0000-0000DF290000}"/>
    <cellStyle name="Normal 2 4 4 6 2 2 2" xfId="10720" xr:uid="{00000000-0005-0000-0000-0000E0290000}"/>
    <cellStyle name="Normal 2 4 4 6 2 2 2 2" xfId="38899" xr:uid="{00000000-0005-0000-0000-0000F3970000}"/>
    <cellStyle name="Normal 2 4 4 6 2 2 3" xfId="38900" xr:uid="{00000000-0005-0000-0000-0000F4970000}"/>
    <cellStyle name="Normal 2 4 4 6 2 3" xfId="10721" xr:uid="{00000000-0005-0000-0000-0000E1290000}"/>
    <cellStyle name="Normal 2 4 4 6 2 3 2" xfId="38901" xr:uid="{00000000-0005-0000-0000-0000F5970000}"/>
    <cellStyle name="Normal 2 4 4 6 2 4" xfId="38902" xr:uid="{00000000-0005-0000-0000-0000F6970000}"/>
    <cellStyle name="Normal 2 4 4 6 3" xfId="10722" xr:uid="{00000000-0005-0000-0000-0000E2290000}"/>
    <cellStyle name="Normal 2 4 4 6 3 2" xfId="10723" xr:uid="{00000000-0005-0000-0000-0000E3290000}"/>
    <cellStyle name="Normal 2 4 4 6 3 2 2" xfId="10724" xr:uid="{00000000-0005-0000-0000-0000E4290000}"/>
    <cellStyle name="Normal 2 4 4 6 3 2 2 2" xfId="38903" xr:uid="{00000000-0005-0000-0000-0000F7970000}"/>
    <cellStyle name="Normal 2 4 4 6 3 2 3" xfId="38904" xr:uid="{00000000-0005-0000-0000-0000F8970000}"/>
    <cellStyle name="Normal 2 4 4 6 3 3" xfId="10725" xr:uid="{00000000-0005-0000-0000-0000E5290000}"/>
    <cellStyle name="Normal 2 4 4 6 3 3 2" xfId="38905" xr:uid="{00000000-0005-0000-0000-0000F9970000}"/>
    <cellStyle name="Normal 2 4 4 6 3 4" xfId="38906" xr:uid="{00000000-0005-0000-0000-0000FA970000}"/>
    <cellStyle name="Normal 2 4 4 6 4" xfId="10726" xr:uid="{00000000-0005-0000-0000-0000E6290000}"/>
    <cellStyle name="Normal 2 4 4 6 4 2" xfId="10727" xr:uid="{00000000-0005-0000-0000-0000E7290000}"/>
    <cellStyle name="Normal 2 4 4 6 4 2 2" xfId="10728" xr:uid="{00000000-0005-0000-0000-0000E8290000}"/>
    <cellStyle name="Normal 2 4 4 6 4 2 2 2" xfId="38907" xr:uid="{00000000-0005-0000-0000-0000FB970000}"/>
    <cellStyle name="Normal 2 4 4 6 4 2 3" xfId="38908" xr:uid="{00000000-0005-0000-0000-0000FC970000}"/>
    <cellStyle name="Normal 2 4 4 6 4 3" xfId="10729" xr:uid="{00000000-0005-0000-0000-0000E9290000}"/>
    <cellStyle name="Normal 2 4 4 6 4 3 2" xfId="38909" xr:uid="{00000000-0005-0000-0000-0000FD970000}"/>
    <cellStyle name="Normal 2 4 4 6 4 4" xfId="38910" xr:uid="{00000000-0005-0000-0000-0000FE970000}"/>
    <cellStyle name="Normal 2 4 4 6 5" xfId="10730" xr:uid="{00000000-0005-0000-0000-0000EA290000}"/>
    <cellStyle name="Normal 2 4 4 6 5 2" xfId="10731" xr:uid="{00000000-0005-0000-0000-0000EB290000}"/>
    <cellStyle name="Normal 2 4 4 6 5 2 2" xfId="10732" xr:uid="{00000000-0005-0000-0000-0000EC290000}"/>
    <cellStyle name="Normal 2 4 4 6 5 2 2 2" xfId="38911" xr:uid="{00000000-0005-0000-0000-0000FF970000}"/>
    <cellStyle name="Normal 2 4 4 6 5 2 3" xfId="38912" xr:uid="{00000000-0005-0000-0000-000000980000}"/>
    <cellStyle name="Normal 2 4 4 6 5 3" xfId="10733" xr:uid="{00000000-0005-0000-0000-0000ED290000}"/>
    <cellStyle name="Normal 2 4 4 6 5 3 2" xfId="38913" xr:uid="{00000000-0005-0000-0000-000001980000}"/>
    <cellStyle name="Normal 2 4 4 6 5 4" xfId="38914" xr:uid="{00000000-0005-0000-0000-000002980000}"/>
    <cellStyle name="Normal 2 4 4 6 6" xfId="10734" xr:uid="{00000000-0005-0000-0000-0000EE290000}"/>
    <cellStyle name="Normal 2 4 4 6 6 2" xfId="10735" xr:uid="{00000000-0005-0000-0000-0000EF290000}"/>
    <cellStyle name="Normal 2 4 4 6 6 2 2" xfId="10736" xr:uid="{00000000-0005-0000-0000-0000F0290000}"/>
    <cellStyle name="Normal 2 4 4 6 6 2 2 2" xfId="38915" xr:uid="{00000000-0005-0000-0000-000003980000}"/>
    <cellStyle name="Normal 2 4 4 6 6 2 3" xfId="38916" xr:uid="{00000000-0005-0000-0000-000004980000}"/>
    <cellStyle name="Normal 2 4 4 6 6 3" xfId="10737" xr:uid="{00000000-0005-0000-0000-0000F1290000}"/>
    <cellStyle name="Normal 2 4 4 6 6 3 2" xfId="38917" xr:uid="{00000000-0005-0000-0000-000005980000}"/>
    <cellStyle name="Normal 2 4 4 6 6 4" xfId="38918" xr:uid="{00000000-0005-0000-0000-000006980000}"/>
    <cellStyle name="Normal 2 4 4 6 7" xfId="10738" xr:uid="{00000000-0005-0000-0000-0000F2290000}"/>
    <cellStyle name="Normal 2 4 4 6 7 2" xfId="10739" xr:uid="{00000000-0005-0000-0000-0000F3290000}"/>
    <cellStyle name="Normal 2 4 4 6 7 2 2" xfId="10740" xr:uid="{00000000-0005-0000-0000-0000F4290000}"/>
    <cellStyle name="Normal 2 4 4 6 7 2 2 2" xfId="38919" xr:uid="{00000000-0005-0000-0000-000007980000}"/>
    <cellStyle name="Normal 2 4 4 6 7 2 3" xfId="38920" xr:uid="{00000000-0005-0000-0000-000008980000}"/>
    <cellStyle name="Normal 2 4 4 6 7 3" xfId="10741" xr:uid="{00000000-0005-0000-0000-0000F5290000}"/>
    <cellStyle name="Normal 2 4 4 6 7 3 2" xfId="38921" xr:uid="{00000000-0005-0000-0000-000009980000}"/>
    <cellStyle name="Normal 2 4 4 6 7 4" xfId="38922" xr:uid="{00000000-0005-0000-0000-00000A980000}"/>
    <cellStyle name="Normal 2 4 4 6 8" xfId="10742" xr:uid="{00000000-0005-0000-0000-0000F6290000}"/>
    <cellStyle name="Normal 2 4 4 6 8 2" xfId="10743" xr:uid="{00000000-0005-0000-0000-0000F7290000}"/>
    <cellStyle name="Normal 2 4 4 6 8 2 2" xfId="10744" xr:uid="{00000000-0005-0000-0000-0000F8290000}"/>
    <cellStyle name="Normal 2 4 4 6 8 2 2 2" xfId="38923" xr:uid="{00000000-0005-0000-0000-00000B980000}"/>
    <cellStyle name="Normal 2 4 4 6 8 2 3" xfId="38924" xr:uid="{00000000-0005-0000-0000-00000C980000}"/>
    <cellStyle name="Normal 2 4 4 6 8 3" xfId="10745" xr:uid="{00000000-0005-0000-0000-0000F9290000}"/>
    <cellStyle name="Normal 2 4 4 6 8 3 2" xfId="38925" xr:uid="{00000000-0005-0000-0000-00000D980000}"/>
    <cellStyle name="Normal 2 4 4 6 8 4" xfId="38926" xr:uid="{00000000-0005-0000-0000-00000E980000}"/>
    <cellStyle name="Normal 2 4 4 6 9" xfId="10746" xr:uid="{00000000-0005-0000-0000-0000FA290000}"/>
    <cellStyle name="Normal 2 4 4 6 9 2" xfId="10747" xr:uid="{00000000-0005-0000-0000-0000FB290000}"/>
    <cellStyle name="Normal 2 4 4 6 9 2 2" xfId="10748" xr:uid="{00000000-0005-0000-0000-0000FC290000}"/>
    <cellStyle name="Normal 2 4 4 6 9 2 2 2" xfId="38927" xr:uid="{00000000-0005-0000-0000-00000F980000}"/>
    <cellStyle name="Normal 2 4 4 6 9 2 3" xfId="38928" xr:uid="{00000000-0005-0000-0000-000010980000}"/>
    <cellStyle name="Normal 2 4 4 6 9 3" xfId="10749" xr:uid="{00000000-0005-0000-0000-0000FD290000}"/>
    <cellStyle name="Normal 2 4 4 6 9 3 2" xfId="38929" xr:uid="{00000000-0005-0000-0000-000011980000}"/>
    <cellStyle name="Normal 2 4 4 6 9 4" xfId="38930" xr:uid="{00000000-0005-0000-0000-000012980000}"/>
    <cellStyle name="Normal 2 4 4 7" xfId="10750" xr:uid="{00000000-0005-0000-0000-0000FE290000}"/>
    <cellStyle name="Normal 2 4 4 7 10" xfId="10751" xr:uid="{00000000-0005-0000-0000-0000FF290000}"/>
    <cellStyle name="Normal 2 4 4 7 10 2" xfId="10752" xr:uid="{00000000-0005-0000-0000-0000002A0000}"/>
    <cellStyle name="Normal 2 4 4 7 10 2 2" xfId="10753" xr:uid="{00000000-0005-0000-0000-0000012A0000}"/>
    <cellStyle name="Normal 2 4 4 7 10 2 2 2" xfId="38931" xr:uid="{00000000-0005-0000-0000-000013980000}"/>
    <cellStyle name="Normal 2 4 4 7 10 2 3" xfId="38932" xr:uid="{00000000-0005-0000-0000-000014980000}"/>
    <cellStyle name="Normal 2 4 4 7 10 3" xfId="10754" xr:uid="{00000000-0005-0000-0000-0000022A0000}"/>
    <cellStyle name="Normal 2 4 4 7 10 3 2" xfId="38933" xr:uid="{00000000-0005-0000-0000-000015980000}"/>
    <cellStyle name="Normal 2 4 4 7 10 4" xfId="38934" xr:uid="{00000000-0005-0000-0000-000016980000}"/>
    <cellStyle name="Normal 2 4 4 7 11" xfId="10755" xr:uid="{00000000-0005-0000-0000-0000032A0000}"/>
    <cellStyle name="Normal 2 4 4 7 11 2" xfId="10756" xr:uid="{00000000-0005-0000-0000-0000042A0000}"/>
    <cellStyle name="Normal 2 4 4 7 11 2 2" xfId="10757" xr:uid="{00000000-0005-0000-0000-0000052A0000}"/>
    <cellStyle name="Normal 2 4 4 7 11 2 2 2" xfId="38935" xr:uid="{00000000-0005-0000-0000-000017980000}"/>
    <cellStyle name="Normal 2 4 4 7 11 2 3" xfId="38936" xr:uid="{00000000-0005-0000-0000-000018980000}"/>
    <cellStyle name="Normal 2 4 4 7 11 3" xfId="10758" xr:uid="{00000000-0005-0000-0000-0000062A0000}"/>
    <cellStyle name="Normal 2 4 4 7 11 3 2" xfId="38937" xr:uid="{00000000-0005-0000-0000-000019980000}"/>
    <cellStyle name="Normal 2 4 4 7 11 4" xfId="38938" xr:uid="{00000000-0005-0000-0000-00001A980000}"/>
    <cellStyle name="Normal 2 4 4 7 12" xfId="10759" xr:uid="{00000000-0005-0000-0000-0000072A0000}"/>
    <cellStyle name="Normal 2 4 4 7 12 2" xfId="10760" xr:uid="{00000000-0005-0000-0000-0000082A0000}"/>
    <cellStyle name="Normal 2 4 4 7 12 2 2" xfId="38939" xr:uid="{00000000-0005-0000-0000-00001B980000}"/>
    <cellStyle name="Normal 2 4 4 7 12 3" xfId="38940" xr:uid="{00000000-0005-0000-0000-00001C980000}"/>
    <cellStyle name="Normal 2 4 4 7 13" xfId="10761" xr:uid="{00000000-0005-0000-0000-0000092A0000}"/>
    <cellStyle name="Normal 2 4 4 7 13 2" xfId="38941" xr:uid="{00000000-0005-0000-0000-00001D980000}"/>
    <cellStyle name="Normal 2 4 4 7 14" xfId="38942" xr:uid="{00000000-0005-0000-0000-00001E980000}"/>
    <cellStyle name="Normal 2 4 4 7 2" xfId="10762" xr:uid="{00000000-0005-0000-0000-00000A2A0000}"/>
    <cellStyle name="Normal 2 4 4 7 2 2" xfId="10763" xr:uid="{00000000-0005-0000-0000-00000B2A0000}"/>
    <cellStyle name="Normal 2 4 4 7 2 2 2" xfId="10764" xr:uid="{00000000-0005-0000-0000-00000C2A0000}"/>
    <cellStyle name="Normal 2 4 4 7 2 2 2 2" xfId="38943" xr:uid="{00000000-0005-0000-0000-00001F980000}"/>
    <cellStyle name="Normal 2 4 4 7 2 2 3" xfId="38944" xr:uid="{00000000-0005-0000-0000-000020980000}"/>
    <cellStyle name="Normal 2 4 4 7 2 3" xfId="10765" xr:uid="{00000000-0005-0000-0000-00000D2A0000}"/>
    <cellStyle name="Normal 2 4 4 7 2 3 2" xfId="38945" xr:uid="{00000000-0005-0000-0000-000021980000}"/>
    <cellStyle name="Normal 2 4 4 7 2 4" xfId="38946" xr:uid="{00000000-0005-0000-0000-000022980000}"/>
    <cellStyle name="Normal 2 4 4 7 3" xfId="10766" xr:uid="{00000000-0005-0000-0000-00000E2A0000}"/>
    <cellStyle name="Normal 2 4 4 7 3 2" xfId="10767" xr:uid="{00000000-0005-0000-0000-00000F2A0000}"/>
    <cellStyle name="Normal 2 4 4 7 3 2 2" xfId="10768" xr:uid="{00000000-0005-0000-0000-0000102A0000}"/>
    <cellStyle name="Normal 2 4 4 7 3 2 2 2" xfId="38947" xr:uid="{00000000-0005-0000-0000-000023980000}"/>
    <cellStyle name="Normal 2 4 4 7 3 2 3" xfId="38948" xr:uid="{00000000-0005-0000-0000-000024980000}"/>
    <cellStyle name="Normal 2 4 4 7 3 3" xfId="10769" xr:uid="{00000000-0005-0000-0000-0000112A0000}"/>
    <cellStyle name="Normal 2 4 4 7 3 3 2" xfId="38949" xr:uid="{00000000-0005-0000-0000-000025980000}"/>
    <cellStyle name="Normal 2 4 4 7 3 4" xfId="38950" xr:uid="{00000000-0005-0000-0000-000026980000}"/>
    <cellStyle name="Normal 2 4 4 7 4" xfId="10770" xr:uid="{00000000-0005-0000-0000-0000122A0000}"/>
    <cellStyle name="Normal 2 4 4 7 4 2" xfId="10771" xr:uid="{00000000-0005-0000-0000-0000132A0000}"/>
    <cellStyle name="Normal 2 4 4 7 4 2 2" xfId="10772" xr:uid="{00000000-0005-0000-0000-0000142A0000}"/>
    <cellStyle name="Normal 2 4 4 7 4 2 2 2" xfId="38951" xr:uid="{00000000-0005-0000-0000-000027980000}"/>
    <cellStyle name="Normal 2 4 4 7 4 2 3" xfId="38952" xr:uid="{00000000-0005-0000-0000-000028980000}"/>
    <cellStyle name="Normal 2 4 4 7 4 3" xfId="10773" xr:uid="{00000000-0005-0000-0000-0000152A0000}"/>
    <cellStyle name="Normal 2 4 4 7 4 3 2" xfId="38953" xr:uid="{00000000-0005-0000-0000-000029980000}"/>
    <cellStyle name="Normal 2 4 4 7 4 4" xfId="38954" xr:uid="{00000000-0005-0000-0000-00002A980000}"/>
    <cellStyle name="Normal 2 4 4 7 5" xfId="10774" xr:uid="{00000000-0005-0000-0000-0000162A0000}"/>
    <cellStyle name="Normal 2 4 4 7 5 2" xfId="10775" xr:uid="{00000000-0005-0000-0000-0000172A0000}"/>
    <cellStyle name="Normal 2 4 4 7 5 2 2" xfId="10776" xr:uid="{00000000-0005-0000-0000-0000182A0000}"/>
    <cellStyle name="Normal 2 4 4 7 5 2 2 2" xfId="38955" xr:uid="{00000000-0005-0000-0000-00002B980000}"/>
    <cellStyle name="Normal 2 4 4 7 5 2 3" xfId="38956" xr:uid="{00000000-0005-0000-0000-00002C980000}"/>
    <cellStyle name="Normal 2 4 4 7 5 3" xfId="10777" xr:uid="{00000000-0005-0000-0000-0000192A0000}"/>
    <cellStyle name="Normal 2 4 4 7 5 3 2" xfId="38957" xr:uid="{00000000-0005-0000-0000-00002D980000}"/>
    <cellStyle name="Normal 2 4 4 7 5 4" xfId="38958" xr:uid="{00000000-0005-0000-0000-00002E980000}"/>
    <cellStyle name="Normal 2 4 4 7 6" xfId="10778" xr:uid="{00000000-0005-0000-0000-00001A2A0000}"/>
    <cellStyle name="Normal 2 4 4 7 6 2" xfId="10779" xr:uid="{00000000-0005-0000-0000-00001B2A0000}"/>
    <cellStyle name="Normal 2 4 4 7 6 2 2" xfId="10780" xr:uid="{00000000-0005-0000-0000-00001C2A0000}"/>
    <cellStyle name="Normal 2 4 4 7 6 2 2 2" xfId="38959" xr:uid="{00000000-0005-0000-0000-00002F980000}"/>
    <cellStyle name="Normal 2 4 4 7 6 2 3" xfId="38960" xr:uid="{00000000-0005-0000-0000-000030980000}"/>
    <cellStyle name="Normal 2 4 4 7 6 3" xfId="10781" xr:uid="{00000000-0005-0000-0000-00001D2A0000}"/>
    <cellStyle name="Normal 2 4 4 7 6 3 2" xfId="38961" xr:uid="{00000000-0005-0000-0000-000031980000}"/>
    <cellStyle name="Normal 2 4 4 7 6 4" xfId="38962" xr:uid="{00000000-0005-0000-0000-000032980000}"/>
    <cellStyle name="Normal 2 4 4 7 7" xfId="10782" xr:uid="{00000000-0005-0000-0000-00001E2A0000}"/>
    <cellStyle name="Normal 2 4 4 7 7 2" xfId="10783" xr:uid="{00000000-0005-0000-0000-00001F2A0000}"/>
    <cellStyle name="Normal 2 4 4 7 7 2 2" xfId="10784" xr:uid="{00000000-0005-0000-0000-0000202A0000}"/>
    <cellStyle name="Normal 2 4 4 7 7 2 2 2" xfId="38963" xr:uid="{00000000-0005-0000-0000-000033980000}"/>
    <cellStyle name="Normal 2 4 4 7 7 2 3" xfId="38964" xr:uid="{00000000-0005-0000-0000-000034980000}"/>
    <cellStyle name="Normal 2 4 4 7 7 3" xfId="10785" xr:uid="{00000000-0005-0000-0000-0000212A0000}"/>
    <cellStyle name="Normal 2 4 4 7 7 3 2" xfId="38965" xr:uid="{00000000-0005-0000-0000-000035980000}"/>
    <cellStyle name="Normal 2 4 4 7 7 4" xfId="38966" xr:uid="{00000000-0005-0000-0000-000036980000}"/>
    <cellStyle name="Normal 2 4 4 7 8" xfId="10786" xr:uid="{00000000-0005-0000-0000-0000222A0000}"/>
    <cellStyle name="Normal 2 4 4 7 8 2" xfId="10787" xr:uid="{00000000-0005-0000-0000-0000232A0000}"/>
    <cellStyle name="Normal 2 4 4 7 8 2 2" xfId="10788" xr:uid="{00000000-0005-0000-0000-0000242A0000}"/>
    <cellStyle name="Normal 2 4 4 7 8 2 2 2" xfId="38967" xr:uid="{00000000-0005-0000-0000-000037980000}"/>
    <cellStyle name="Normal 2 4 4 7 8 2 3" xfId="38968" xr:uid="{00000000-0005-0000-0000-000038980000}"/>
    <cellStyle name="Normal 2 4 4 7 8 3" xfId="10789" xr:uid="{00000000-0005-0000-0000-0000252A0000}"/>
    <cellStyle name="Normal 2 4 4 7 8 3 2" xfId="38969" xr:uid="{00000000-0005-0000-0000-000039980000}"/>
    <cellStyle name="Normal 2 4 4 7 8 4" xfId="38970" xr:uid="{00000000-0005-0000-0000-00003A980000}"/>
    <cellStyle name="Normal 2 4 4 7 9" xfId="10790" xr:uid="{00000000-0005-0000-0000-0000262A0000}"/>
    <cellStyle name="Normal 2 4 4 7 9 2" xfId="10791" xr:uid="{00000000-0005-0000-0000-0000272A0000}"/>
    <cellStyle name="Normal 2 4 4 7 9 2 2" xfId="10792" xr:uid="{00000000-0005-0000-0000-0000282A0000}"/>
    <cellStyle name="Normal 2 4 4 7 9 2 2 2" xfId="38971" xr:uid="{00000000-0005-0000-0000-00003B980000}"/>
    <cellStyle name="Normal 2 4 4 7 9 2 3" xfId="38972" xr:uid="{00000000-0005-0000-0000-00003C980000}"/>
    <cellStyle name="Normal 2 4 4 7 9 3" xfId="10793" xr:uid="{00000000-0005-0000-0000-0000292A0000}"/>
    <cellStyle name="Normal 2 4 4 7 9 3 2" xfId="38973" xr:uid="{00000000-0005-0000-0000-00003D980000}"/>
    <cellStyle name="Normal 2 4 4 7 9 4" xfId="38974" xr:uid="{00000000-0005-0000-0000-00003E980000}"/>
    <cellStyle name="Normal 2 4 4 8" xfId="10794" xr:uid="{00000000-0005-0000-0000-00002A2A0000}"/>
    <cellStyle name="Normal 2 4 4 8 10" xfId="10795" xr:uid="{00000000-0005-0000-0000-00002B2A0000}"/>
    <cellStyle name="Normal 2 4 4 8 10 2" xfId="10796" xr:uid="{00000000-0005-0000-0000-00002C2A0000}"/>
    <cellStyle name="Normal 2 4 4 8 10 2 2" xfId="10797" xr:uid="{00000000-0005-0000-0000-00002D2A0000}"/>
    <cellStyle name="Normal 2 4 4 8 10 2 2 2" xfId="38975" xr:uid="{00000000-0005-0000-0000-00003F980000}"/>
    <cellStyle name="Normal 2 4 4 8 10 2 3" xfId="38976" xr:uid="{00000000-0005-0000-0000-000040980000}"/>
    <cellStyle name="Normal 2 4 4 8 10 3" xfId="10798" xr:uid="{00000000-0005-0000-0000-00002E2A0000}"/>
    <cellStyle name="Normal 2 4 4 8 10 3 2" xfId="38977" xr:uid="{00000000-0005-0000-0000-000041980000}"/>
    <cellStyle name="Normal 2 4 4 8 10 4" xfId="38978" xr:uid="{00000000-0005-0000-0000-000042980000}"/>
    <cellStyle name="Normal 2 4 4 8 11" xfId="10799" xr:uid="{00000000-0005-0000-0000-00002F2A0000}"/>
    <cellStyle name="Normal 2 4 4 8 11 2" xfId="10800" xr:uid="{00000000-0005-0000-0000-0000302A0000}"/>
    <cellStyle name="Normal 2 4 4 8 11 2 2" xfId="10801" xr:uid="{00000000-0005-0000-0000-0000312A0000}"/>
    <cellStyle name="Normal 2 4 4 8 11 2 2 2" xfId="38979" xr:uid="{00000000-0005-0000-0000-000043980000}"/>
    <cellStyle name="Normal 2 4 4 8 11 2 3" xfId="38980" xr:uid="{00000000-0005-0000-0000-000044980000}"/>
    <cellStyle name="Normal 2 4 4 8 11 3" xfId="10802" xr:uid="{00000000-0005-0000-0000-0000322A0000}"/>
    <cellStyle name="Normal 2 4 4 8 11 3 2" xfId="38981" xr:uid="{00000000-0005-0000-0000-000045980000}"/>
    <cellStyle name="Normal 2 4 4 8 11 4" xfId="38982" xr:uid="{00000000-0005-0000-0000-000046980000}"/>
    <cellStyle name="Normal 2 4 4 8 12" xfId="10803" xr:uid="{00000000-0005-0000-0000-0000332A0000}"/>
    <cellStyle name="Normal 2 4 4 8 12 2" xfId="10804" xr:uid="{00000000-0005-0000-0000-0000342A0000}"/>
    <cellStyle name="Normal 2 4 4 8 12 2 2" xfId="38983" xr:uid="{00000000-0005-0000-0000-000047980000}"/>
    <cellStyle name="Normal 2 4 4 8 12 3" xfId="38984" xr:uid="{00000000-0005-0000-0000-000048980000}"/>
    <cellStyle name="Normal 2 4 4 8 13" xfId="10805" xr:uid="{00000000-0005-0000-0000-0000352A0000}"/>
    <cellStyle name="Normal 2 4 4 8 13 2" xfId="38985" xr:uid="{00000000-0005-0000-0000-000049980000}"/>
    <cellStyle name="Normal 2 4 4 8 14" xfId="38986" xr:uid="{00000000-0005-0000-0000-00004A980000}"/>
    <cellStyle name="Normal 2 4 4 8 2" xfId="10806" xr:uid="{00000000-0005-0000-0000-0000362A0000}"/>
    <cellStyle name="Normal 2 4 4 8 2 2" xfId="10807" xr:uid="{00000000-0005-0000-0000-0000372A0000}"/>
    <cellStyle name="Normal 2 4 4 8 2 2 2" xfId="10808" xr:uid="{00000000-0005-0000-0000-0000382A0000}"/>
    <cellStyle name="Normal 2 4 4 8 2 2 2 2" xfId="38987" xr:uid="{00000000-0005-0000-0000-00004B980000}"/>
    <cellStyle name="Normal 2 4 4 8 2 2 3" xfId="38988" xr:uid="{00000000-0005-0000-0000-00004C980000}"/>
    <cellStyle name="Normal 2 4 4 8 2 3" xfId="10809" xr:uid="{00000000-0005-0000-0000-0000392A0000}"/>
    <cellStyle name="Normal 2 4 4 8 2 3 2" xfId="38989" xr:uid="{00000000-0005-0000-0000-00004D980000}"/>
    <cellStyle name="Normal 2 4 4 8 2 4" xfId="38990" xr:uid="{00000000-0005-0000-0000-00004E980000}"/>
    <cellStyle name="Normal 2 4 4 8 3" xfId="10810" xr:uid="{00000000-0005-0000-0000-00003A2A0000}"/>
    <cellStyle name="Normal 2 4 4 8 3 2" xfId="10811" xr:uid="{00000000-0005-0000-0000-00003B2A0000}"/>
    <cellStyle name="Normal 2 4 4 8 3 2 2" xfId="10812" xr:uid="{00000000-0005-0000-0000-00003C2A0000}"/>
    <cellStyle name="Normal 2 4 4 8 3 2 2 2" xfId="38991" xr:uid="{00000000-0005-0000-0000-00004F980000}"/>
    <cellStyle name="Normal 2 4 4 8 3 2 3" xfId="38992" xr:uid="{00000000-0005-0000-0000-000050980000}"/>
    <cellStyle name="Normal 2 4 4 8 3 3" xfId="10813" xr:uid="{00000000-0005-0000-0000-00003D2A0000}"/>
    <cellStyle name="Normal 2 4 4 8 3 3 2" xfId="38993" xr:uid="{00000000-0005-0000-0000-000051980000}"/>
    <cellStyle name="Normal 2 4 4 8 3 4" xfId="38994" xr:uid="{00000000-0005-0000-0000-000052980000}"/>
    <cellStyle name="Normal 2 4 4 8 4" xfId="10814" xr:uid="{00000000-0005-0000-0000-00003E2A0000}"/>
    <cellStyle name="Normal 2 4 4 8 4 2" xfId="10815" xr:uid="{00000000-0005-0000-0000-00003F2A0000}"/>
    <cellStyle name="Normal 2 4 4 8 4 2 2" xfId="10816" xr:uid="{00000000-0005-0000-0000-0000402A0000}"/>
    <cellStyle name="Normal 2 4 4 8 4 2 2 2" xfId="38995" xr:uid="{00000000-0005-0000-0000-000053980000}"/>
    <cellStyle name="Normal 2 4 4 8 4 2 3" xfId="38996" xr:uid="{00000000-0005-0000-0000-000054980000}"/>
    <cellStyle name="Normal 2 4 4 8 4 3" xfId="10817" xr:uid="{00000000-0005-0000-0000-0000412A0000}"/>
    <cellStyle name="Normal 2 4 4 8 4 3 2" xfId="38997" xr:uid="{00000000-0005-0000-0000-000055980000}"/>
    <cellStyle name="Normal 2 4 4 8 4 4" xfId="38998" xr:uid="{00000000-0005-0000-0000-000056980000}"/>
    <cellStyle name="Normal 2 4 4 8 5" xfId="10818" xr:uid="{00000000-0005-0000-0000-0000422A0000}"/>
    <cellStyle name="Normal 2 4 4 8 5 2" xfId="10819" xr:uid="{00000000-0005-0000-0000-0000432A0000}"/>
    <cellStyle name="Normal 2 4 4 8 5 2 2" xfId="10820" xr:uid="{00000000-0005-0000-0000-0000442A0000}"/>
    <cellStyle name="Normal 2 4 4 8 5 2 2 2" xfId="38999" xr:uid="{00000000-0005-0000-0000-000057980000}"/>
    <cellStyle name="Normal 2 4 4 8 5 2 3" xfId="39000" xr:uid="{00000000-0005-0000-0000-000058980000}"/>
    <cellStyle name="Normal 2 4 4 8 5 3" xfId="10821" xr:uid="{00000000-0005-0000-0000-0000452A0000}"/>
    <cellStyle name="Normal 2 4 4 8 5 3 2" xfId="39001" xr:uid="{00000000-0005-0000-0000-000059980000}"/>
    <cellStyle name="Normal 2 4 4 8 5 4" xfId="39002" xr:uid="{00000000-0005-0000-0000-00005A980000}"/>
    <cellStyle name="Normal 2 4 4 8 6" xfId="10822" xr:uid="{00000000-0005-0000-0000-0000462A0000}"/>
    <cellStyle name="Normal 2 4 4 8 6 2" xfId="10823" xr:uid="{00000000-0005-0000-0000-0000472A0000}"/>
    <cellStyle name="Normal 2 4 4 8 6 2 2" xfId="10824" xr:uid="{00000000-0005-0000-0000-0000482A0000}"/>
    <cellStyle name="Normal 2 4 4 8 6 2 2 2" xfId="39003" xr:uid="{00000000-0005-0000-0000-00005B980000}"/>
    <cellStyle name="Normal 2 4 4 8 6 2 3" xfId="39004" xr:uid="{00000000-0005-0000-0000-00005C980000}"/>
    <cellStyle name="Normal 2 4 4 8 6 3" xfId="10825" xr:uid="{00000000-0005-0000-0000-0000492A0000}"/>
    <cellStyle name="Normal 2 4 4 8 6 3 2" xfId="39005" xr:uid="{00000000-0005-0000-0000-00005D980000}"/>
    <cellStyle name="Normal 2 4 4 8 6 4" xfId="39006" xr:uid="{00000000-0005-0000-0000-00005E980000}"/>
    <cellStyle name="Normal 2 4 4 8 7" xfId="10826" xr:uid="{00000000-0005-0000-0000-00004A2A0000}"/>
    <cellStyle name="Normal 2 4 4 8 7 2" xfId="10827" xr:uid="{00000000-0005-0000-0000-00004B2A0000}"/>
    <cellStyle name="Normal 2 4 4 8 7 2 2" xfId="10828" xr:uid="{00000000-0005-0000-0000-00004C2A0000}"/>
    <cellStyle name="Normal 2 4 4 8 7 2 2 2" xfId="39007" xr:uid="{00000000-0005-0000-0000-00005F980000}"/>
    <cellStyle name="Normal 2 4 4 8 7 2 3" xfId="39008" xr:uid="{00000000-0005-0000-0000-000060980000}"/>
    <cellStyle name="Normal 2 4 4 8 7 3" xfId="10829" xr:uid="{00000000-0005-0000-0000-00004D2A0000}"/>
    <cellStyle name="Normal 2 4 4 8 7 3 2" xfId="39009" xr:uid="{00000000-0005-0000-0000-000061980000}"/>
    <cellStyle name="Normal 2 4 4 8 7 4" xfId="39010" xr:uid="{00000000-0005-0000-0000-000062980000}"/>
    <cellStyle name="Normal 2 4 4 8 8" xfId="10830" xr:uid="{00000000-0005-0000-0000-00004E2A0000}"/>
    <cellStyle name="Normal 2 4 4 8 8 2" xfId="10831" xr:uid="{00000000-0005-0000-0000-00004F2A0000}"/>
    <cellStyle name="Normal 2 4 4 8 8 2 2" xfId="10832" xr:uid="{00000000-0005-0000-0000-0000502A0000}"/>
    <cellStyle name="Normal 2 4 4 8 8 2 2 2" xfId="39011" xr:uid="{00000000-0005-0000-0000-000063980000}"/>
    <cellStyle name="Normal 2 4 4 8 8 2 3" xfId="39012" xr:uid="{00000000-0005-0000-0000-000064980000}"/>
    <cellStyle name="Normal 2 4 4 8 8 3" xfId="10833" xr:uid="{00000000-0005-0000-0000-0000512A0000}"/>
    <cellStyle name="Normal 2 4 4 8 8 3 2" xfId="39013" xr:uid="{00000000-0005-0000-0000-000065980000}"/>
    <cellStyle name="Normal 2 4 4 8 8 4" xfId="39014" xr:uid="{00000000-0005-0000-0000-000066980000}"/>
    <cellStyle name="Normal 2 4 4 8 9" xfId="10834" xr:uid="{00000000-0005-0000-0000-0000522A0000}"/>
    <cellStyle name="Normal 2 4 4 8 9 2" xfId="10835" xr:uid="{00000000-0005-0000-0000-0000532A0000}"/>
    <cellStyle name="Normal 2 4 4 8 9 2 2" xfId="10836" xr:uid="{00000000-0005-0000-0000-0000542A0000}"/>
    <cellStyle name="Normal 2 4 4 8 9 2 2 2" xfId="39015" xr:uid="{00000000-0005-0000-0000-000067980000}"/>
    <cellStyle name="Normal 2 4 4 8 9 2 3" xfId="39016" xr:uid="{00000000-0005-0000-0000-000068980000}"/>
    <cellStyle name="Normal 2 4 4 8 9 3" xfId="10837" xr:uid="{00000000-0005-0000-0000-0000552A0000}"/>
    <cellStyle name="Normal 2 4 4 8 9 3 2" xfId="39017" xr:uid="{00000000-0005-0000-0000-000069980000}"/>
    <cellStyle name="Normal 2 4 4 8 9 4" xfId="39018" xr:uid="{00000000-0005-0000-0000-00006A980000}"/>
    <cellStyle name="Normal 2 4 4 9" xfId="10838" xr:uid="{00000000-0005-0000-0000-0000562A0000}"/>
    <cellStyle name="Normal 2 4 4 9 2" xfId="10839" xr:uid="{00000000-0005-0000-0000-0000572A0000}"/>
    <cellStyle name="Normal 2 4 4 9 2 2" xfId="10840" xr:uid="{00000000-0005-0000-0000-0000582A0000}"/>
    <cellStyle name="Normal 2 4 4 9 2 2 2" xfId="39019" xr:uid="{00000000-0005-0000-0000-00006B980000}"/>
    <cellStyle name="Normal 2 4 4 9 2 3" xfId="39020" xr:uid="{00000000-0005-0000-0000-00006C980000}"/>
    <cellStyle name="Normal 2 4 4 9 3" xfId="10841" xr:uid="{00000000-0005-0000-0000-0000592A0000}"/>
    <cellStyle name="Normal 2 4 4 9 3 2" xfId="39021" xr:uid="{00000000-0005-0000-0000-00006D980000}"/>
    <cellStyle name="Normal 2 4 4 9 4" xfId="39022" xr:uid="{00000000-0005-0000-0000-00006E980000}"/>
    <cellStyle name="Normal 2 4 5" xfId="10842" xr:uid="{00000000-0005-0000-0000-00005A2A0000}"/>
    <cellStyle name="Normal 2 4 5 10" xfId="10843" xr:uid="{00000000-0005-0000-0000-00005B2A0000}"/>
    <cellStyle name="Normal 2 4 5 10 2" xfId="10844" xr:uid="{00000000-0005-0000-0000-00005C2A0000}"/>
    <cellStyle name="Normal 2 4 5 10 2 2" xfId="10845" xr:uid="{00000000-0005-0000-0000-00005D2A0000}"/>
    <cellStyle name="Normal 2 4 5 10 2 2 2" xfId="39023" xr:uid="{00000000-0005-0000-0000-00006F980000}"/>
    <cellStyle name="Normal 2 4 5 10 2 3" xfId="39024" xr:uid="{00000000-0005-0000-0000-000070980000}"/>
    <cellStyle name="Normal 2 4 5 10 3" xfId="10846" xr:uid="{00000000-0005-0000-0000-00005E2A0000}"/>
    <cellStyle name="Normal 2 4 5 10 3 2" xfId="39025" xr:uid="{00000000-0005-0000-0000-000071980000}"/>
    <cellStyle name="Normal 2 4 5 10 4" xfId="39026" xr:uid="{00000000-0005-0000-0000-000072980000}"/>
    <cellStyle name="Normal 2 4 5 11" xfId="10847" xr:uid="{00000000-0005-0000-0000-00005F2A0000}"/>
    <cellStyle name="Normal 2 4 5 11 2" xfId="10848" xr:uid="{00000000-0005-0000-0000-0000602A0000}"/>
    <cellStyle name="Normal 2 4 5 11 2 2" xfId="10849" xr:uid="{00000000-0005-0000-0000-0000612A0000}"/>
    <cellStyle name="Normal 2 4 5 11 2 2 2" xfId="39027" xr:uid="{00000000-0005-0000-0000-000073980000}"/>
    <cellStyle name="Normal 2 4 5 11 2 3" xfId="39028" xr:uid="{00000000-0005-0000-0000-000074980000}"/>
    <cellStyle name="Normal 2 4 5 11 3" xfId="10850" xr:uid="{00000000-0005-0000-0000-0000622A0000}"/>
    <cellStyle name="Normal 2 4 5 11 3 2" xfId="39029" xr:uid="{00000000-0005-0000-0000-000075980000}"/>
    <cellStyle name="Normal 2 4 5 11 4" xfId="39030" xr:uid="{00000000-0005-0000-0000-000076980000}"/>
    <cellStyle name="Normal 2 4 5 12" xfId="10851" xr:uid="{00000000-0005-0000-0000-0000632A0000}"/>
    <cellStyle name="Normal 2 4 5 12 2" xfId="10852" xr:uid="{00000000-0005-0000-0000-0000642A0000}"/>
    <cellStyle name="Normal 2 4 5 12 2 2" xfId="10853" xr:uid="{00000000-0005-0000-0000-0000652A0000}"/>
    <cellStyle name="Normal 2 4 5 12 2 2 2" xfId="39031" xr:uid="{00000000-0005-0000-0000-000077980000}"/>
    <cellStyle name="Normal 2 4 5 12 2 3" xfId="39032" xr:uid="{00000000-0005-0000-0000-000078980000}"/>
    <cellStyle name="Normal 2 4 5 12 3" xfId="10854" xr:uid="{00000000-0005-0000-0000-0000662A0000}"/>
    <cellStyle name="Normal 2 4 5 12 3 2" xfId="39033" xr:uid="{00000000-0005-0000-0000-000079980000}"/>
    <cellStyle name="Normal 2 4 5 12 4" xfId="39034" xr:uid="{00000000-0005-0000-0000-00007A980000}"/>
    <cellStyle name="Normal 2 4 5 13" xfId="10855" xr:uid="{00000000-0005-0000-0000-0000672A0000}"/>
    <cellStyle name="Normal 2 4 5 13 2" xfId="10856" xr:uid="{00000000-0005-0000-0000-0000682A0000}"/>
    <cellStyle name="Normal 2 4 5 13 2 2" xfId="10857" xr:uid="{00000000-0005-0000-0000-0000692A0000}"/>
    <cellStyle name="Normal 2 4 5 13 2 2 2" xfId="39035" xr:uid="{00000000-0005-0000-0000-00007B980000}"/>
    <cellStyle name="Normal 2 4 5 13 2 3" xfId="39036" xr:uid="{00000000-0005-0000-0000-00007C980000}"/>
    <cellStyle name="Normal 2 4 5 13 3" xfId="10858" xr:uid="{00000000-0005-0000-0000-00006A2A0000}"/>
    <cellStyle name="Normal 2 4 5 13 3 2" xfId="39037" xr:uid="{00000000-0005-0000-0000-00007D980000}"/>
    <cellStyle name="Normal 2 4 5 13 4" xfId="39038" xr:uid="{00000000-0005-0000-0000-00007E980000}"/>
    <cellStyle name="Normal 2 4 5 14" xfId="10859" xr:uid="{00000000-0005-0000-0000-00006B2A0000}"/>
    <cellStyle name="Normal 2 4 5 14 2" xfId="10860" xr:uid="{00000000-0005-0000-0000-00006C2A0000}"/>
    <cellStyle name="Normal 2 4 5 14 2 2" xfId="10861" xr:uid="{00000000-0005-0000-0000-00006D2A0000}"/>
    <cellStyle name="Normal 2 4 5 14 2 2 2" xfId="39039" xr:uid="{00000000-0005-0000-0000-00007F980000}"/>
    <cellStyle name="Normal 2 4 5 14 2 3" xfId="39040" xr:uid="{00000000-0005-0000-0000-000080980000}"/>
    <cellStyle name="Normal 2 4 5 14 3" xfId="10862" xr:uid="{00000000-0005-0000-0000-00006E2A0000}"/>
    <cellStyle name="Normal 2 4 5 14 3 2" xfId="39041" xr:uid="{00000000-0005-0000-0000-000081980000}"/>
    <cellStyle name="Normal 2 4 5 14 4" xfId="39042" xr:uid="{00000000-0005-0000-0000-000082980000}"/>
    <cellStyle name="Normal 2 4 5 15" xfId="10863" xr:uid="{00000000-0005-0000-0000-00006F2A0000}"/>
    <cellStyle name="Normal 2 4 5 15 2" xfId="10864" xr:uid="{00000000-0005-0000-0000-0000702A0000}"/>
    <cellStyle name="Normal 2 4 5 15 2 2" xfId="10865" xr:uid="{00000000-0005-0000-0000-0000712A0000}"/>
    <cellStyle name="Normal 2 4 5 15 2 2 2" xfId="39043" xr:uid="{00000000-0005-0000-0000-000083980000}"/>
    <cellStyle name="Normal 2 4 5 15 2 3" xfId="39044" xr:uid="{00000000-0005-0000-0000-000084980000}"/>
    <cellStyle name="Normal 2 4 5 15 3" xfId="10866" xr:uid="{00000000-0005-0000-0000-0000722A0000}"/>
    <cellStyle name="Normal 2 4 5 15 3 2" xfId="39045" xr:uid="{00000000-0005-0000-0000-000085980000}"/>
    <cellStyle name="Normal 2 4 5 15 4" xfId="39046" xr:uid="{00000000-0005-0000-0000-000086980000}"/>
    <cellStyle name="Normal 2 4 5 16" xfId="10867" xr:uid="{00000000-0005-0000-0000-0000732A0000}"/>
    <cellStyle name="Normal 2 4 5 16 2" xfId="10868" xr:uid="{00000000-0005-0000-0000-0000742A0000}"/>
    <cellStyle name="Normal 2 4 5 16 2 2" xfId="10869" xr:uid="{00000000-0005-0000-0000-0000752A0000}"/>
    <cellStyle name="Normal 2 4 5 16 2 2 2" xfId="39047" xr:uid="{00000000-0005-0000-0000-000087980000}"/>
    <cellStyle name="Normal 2 4 5 16 2 3" xfId="39048" xr:uid="{00000000-0005-0000-0000-000088980000}"/>
    <cellStyle name="Normal 2 4 5 16 3" xfId="10870" xr:uid="{00000000-0005-0000-0000-0000762A0000}"/>
    <cellStyle name="Normal 2 4 5 16 3 2" xfId="39049" xr:uid="{00000000-0005-0000-0000-000089980000}"/>
    <cellStyle name="Normal 2 4 5 16 4" xfId="39050" xr:uid="{00000000-0005-0000-0000-00008A980000}"/>
    <cellStyle name="Normal 2 4 5 17" xfId="10871" xr:uid="{00000000-0005-0000-0000-0000772A0000}"/>
    <cellStyle name="Normal 2 4 5 17 2" xfId="10872" xr:uid="{00000000-0005-0000-0000-0000782A0000}"/>
    <cellStyle name="Normal 2 4 5 17 2 2" xfId="10873" xr:uid="{00000000-0005-0000-0000-0000792A0000}"/>
    <cellStyle name="Normal 2 4 5 17 2 2 2" xfId="39051" xr:uid="{00000000-0005-0000-0000-00008B980000}"/>
    <cellStyle name="Normal 2 4 5 17 2 3" xfId="39052" xr:uid="{00000000-0005-0000-0000-00008C980000}"/>
    <cellStyle name="Normal 2 4 5 17 3" xfId="10874" xr:uid="{00000000-0005-0000-0000-00007A2A0000}"/>
    <cellStyle name="Normal 2 4 5 17 3 2" xfId="39053" xr:uid="{00000000-0005-0000-0000-00008D980000}"/>
    <cellStyle name="Normal 2 4 5 17 4" xfId="39054" xr:uid="{00000000-0005-0000-0000-00008E980000}"/>
    <cellStyle name="Normal 2 4 5 18" xfId="10875" xr:uid="{00000000-0005-0000-0000-00007B2A0000}"/>
    <cellStyle name="Normal 2 4 5 18 2" xfId="10876" xr:uid="{00000000-0005-0000-0000-00007C2A0000}"/>
    <cellStyle name="Normal 2 4 5 18 2 2" xfId="10877" xr:uid="{00000000-0005-0000-0000-00007D2A0000}"/>
    <cellStyle name="Normal 2 4 5 18 2 2 2" xfId="39055" xr:uid="{00000000-0005-0000-0000-00008F980000}"/>
    <cellStyle name="Normal 2 4 5 18 2 3" xfId="39056" xr:uid="{00000000-0005-0000-0000-000090980000}"/>
    <cellStyle name="Normal 2 4 5 18 3" xfId="10878" xr:uid="{00000000-0005-0000-0000-00007E2A0000}"/>
    <cellStyle name="Normal 2 4 5 18 3 2" xfId="39057" xr:uid="{00000000-0005-0000-0000-000091980000}"/>
    <cellStyle name="Normal 2 4 5 18 4" xfId="39058" xr:uid="{00000000-0005-0000-0000-000092980000}"/>
    <cellStyle name="Normal 2 4 5 19" xfId="10879" xr:uid="{00000000-0005-0000-0000-00007F2A0000}"/>
    <cellStyle name="Normal 2 4 5 2" xfId="10880" xr:uid="{00000000-0005-0000-0000-0000802A0000}"/>
    <cellStyle name="Normal 2 4 5 2 10" xfId="10881" xr:uid="{00000000-0005-0000-0000-0000812A0000}"/>
    <cellStyle name="Normal 2 4 5 2 10 2" xfId="10882" xr:uid="{00000000-0005-0000-0000-0000822A0000}"/>
    <cellStyle name="Normal 2 4 5 2 10 2 2" xfId="10883" xr:uid="{00000000-0005-0000-0000-0000832A0000}"/>
    <cellStyle name="Normal 2 4 5 2 10 2 2 2" xfId="39059" xr:uid="{00000000-0005-0000-0000-000093980000}"/>
    <cellStyle name="Normal 2 4 5 2 10 2 3" xfId="39060" xr:uid="{00000000-0005-0000-0000-000094980000}"/>
    <cellStyle name="Normal 2 4 5 2 10 3" xfId="10884" xr:uid="{00000000-0005-0000-0000-0000842A0000}"/>
    <cellStyle name="Normal 2 4 5 2 10 3 2" xfId="39061" xr:uid="{00000000-0005-0000-0000-000095980000}"/>
    <cellStyle name="Normal 2 4 5 2 10 4" xfId="39062" xr:uid="{00000000-0005-0000-0000-000096980000}"/>
    <cellStyle name="Normal 2 4 5 2 11" xfId="10885" xr:uid="{00000000-0005-0000-0000-0000852A0000}"/>
    <cellStyle name="Normal 2 4 5 2 11 2" xfId="10886" xr:uid="{00000000-0005-0000-0000-0000862A0000}"/>
    <cellStyle name="Normal 2 4 5 2 11 2 2" xfId="10887" xr:uid="{00000000-0005-0000-0000-0000872A0000}"/>
    <cellStyle name="Normal 2 4 5 2 11 2 2 2" xfId="39063" xr:uid="{00000000-0005-0000-0000-000097980000}"/>
    <cellStyle name="Normal 2 4 5 2 11 2 3" xfId="39064" xr:uid="{00000000-0005-0000-0000-000098980000}"/>
    <cellStyle name="Normal 2 4 5 2 11 3" xfId="10888" xr:uid="{00000000-0005-0000-0000-0000882A0000}"/>
    <cellStyle name="Normal 2 4 5 2 11 3 2" xfId="39065" xr:uid="{00000000-0005-0000-0000-000099980000}"/>
    <cellStyle name="Normal 2 4 5 2 11 4" xfId="39066" xr:uid="{00000000-0005-0000-0000-00009A980000}"/>
    <cellStyle name="Normal 2 4 5 2 12" xfId="10889" xr:uid="{00000000-0005-0000-0000-0000892A0000}"/>
    <cellStyle name="Normal 2 4 5 2 13" xfId="10890" xr:uid="{00000000-0005-0000-0000-00008A2A0000}"/>
    <cellStyle name="Normal 2 4 5 2 2" xfId="10891" xr:uid="{00000000-0005-0000-0000-00008B2A0000}"/>
    <cellStyle name="Normal 2 4 5 2 2 2" xfId="10892" xr:uid="{00000000-0005-0000-0000-00008C2A0000}"/>
    <cellStyle name="Normal 2 4 5 2 2 2 2" xfId="10893" xr:uid="{00000000-0005-0000-0000-00008D2A0000}"/>
    <cellStyle name="Normal 2 4 5 2 2 2 2 2" xfId="39067" xr:uid="{00000000-0005-0000-0000-00009B980000}"/>
    <cellStyle name="Normal 2 4 5 2 2 2 3" xfId="39068" xr:uid="{00000000-0005-0000-0000-00009C980000}"/>
    <cellStyle name="Normal 2 4 5 2 2 3" xfId="10894" xr:uid="{00000000-0005-0000-0000-00008E2A0000}"/>
    <cellStyle name="Normal 2 4 5 2 2 3 2" xfId="39069" xr:uid="{00000000-0005-0000-0000-00009D980000}"/>
    <cellStyle name="Normal 2 4 5 2 2 4" xfId="39070" xr:uid="{00000000-0005-0000-0000-00009E980000}"/>
    <cellStyle name="Normal 2 4 5 2 3" xfId="10895" xr:uid="{00000000-0005-0000-0000-00008F2A0000}"/>
    <cellStyle name="Normal 2 4 5 2 3 2" xfId="10896" xr:uid="{00000000-0005-0000-0000-0000902A0000}"/>
    <cellStyle name="Normal 2 4 5 2 3 2 2" xfId="10897" xr:uid="{00000000-0005-0000-0000-0000912A0000}"/>
    <cellStyle name="Normal 2 4 5 2 3 2 2 2" xfId="39071" xr:uid="{00000000-0005-0000-0000-00009F980000}"/>
    <cellStyle name="Normal 2 4 5 2 3 2 3" xfId="39072" xr:uid="{00000000-0005-0000-0000-0000A0980000}"/>
    <cellStyle name="Normal 2 4 5 2 3 3" xfId="10898" xr:uid="{00000000-0005-0000-0000-0000922A0000}"/>
    <cellStyle name="Normal 2 4 5 2 3 3 2" xfId="39073" xr:uid="{00000000-0005-0000-0000-0000A1980000}"/>
    <cellStyle name="Normal 2 4 5 2 3 4" xfId="39074" xr:uid="{00000000-0005-0000-0000-0000A2980000}"/>
    <cellStyle name="Normal 2 4 5 2 4" xfId="10899" xr:uid="{00000000-0005-0000-0000-0000932A0000}"/>
    <cellStyle name="Normal 2 4 5 2 4 2" xfId="10900" xr:uid="{00000000-0005-0000-0000-0000942A0000}"/>
    <cellStyle name="Normal 2 4 5 2 4 2 2" xfId="10901" xr:uid="{00000000-0005-0000-0000-0000952A0000}"/>
    <cellStyle name="Normal 2 4 5 2 4 2 2 2" xfId="39075" xr:uid="{00000000-0005-0000-0000-0000A3980000}"/>
    <cellStyle name="Normal 2 4 5 2 4 2 3" xfId="39076" xr:uid="{00000000-0005-0000-0000-0000A4980000}"/>
    <cellStyle name="Normal 2 4 5 2 4 3" xfId="10902" xr:uid="{00000000-0005-0000-0000-0000962A0000}"/>
    <cellStyle name="Normal 2 4 5 2 4 3 2" xfId="39077" xr:uid="{00000000-0005-0000-0000-0000A5980000}"/>
    <cellStyle name="Normal 2 4 5 2 4 4" xfId="39078" xr:uid="{00000000-0005-0000-0000-0000A6980000}"/>
    <cellStyle name="Normal 2 4 5 2 5" xfId="10903" xr:uid="{00000000-0005-0000-0000-0000972A0000}"/>
    <cellStyle name="Normal 2 4 5 2 5 2" xfId="10904" xr:uid="{00000000-0005-0000-0000-0000982A0000}"/>
    <cellStyle name="Normal 2 4 5 2 5 2 2" xfId="10905" xr:uid="{00000000-0005-0000-0000-0000992A0000}"/>
    <cellStyle name="Normal 2 4 5 2 5 2 2 2" xfId="39079" xr:uid="{00000000-0005-0000-0000-0000A7980000}"/>
    <cellStyle name="Normal 2 4 5 2 5 2 3" xfId="39080" xr:uid="{00000000-0005-0000-0000-0000A8980000}"/>
    <cellStyle name="Normal 2 4 5 2 5 3" xfId="10906" xr:uid="{00000000-0005-0000-0000-00009A2A0000}"/>
    <cellStyle name="Normal 2 4 5 2 5 3 2" xfId="39081" xr:uid="{00000000-0005-0000-0000-0000A9980000}"/>
    <cellStyle name="Normal 2 4 5 2 5 4" xfId="39082" xr:uid="{00000000-0005-0000-0000-0000AA980000}"/>
    <cellStyle name="Normal 2 4 5 2 6" xfId="10907" xr:uid="{00000000-0005-0000-0000-00009B2A0000}"/>
    <cellStyle name="Normal 2 4 5 2 6 2" xfId="10908" xr:uid="{00000000-0005-0000-0000-00009C2A0000}"/>
    <cellStyle name="Normal 2 4 5 2 6 2 2" xfId="10909" xr:uid="{00000000-0005-0000-0000-00009D2A0000}"/>
    <cellStyle name="Normal 2 4 5 2 6 2 2 2" xfId="39083" xr:uid="{00000000-0005-0000-0000-0000AB980000}"/>
    <cellStyle name="Normal 2 4 5 2 6 2 3" xfId="39084" xr:uid="{00000000-0005-0000-0000-0000AC980000}"/>
    <cellStyle name="Normal 2 4 5 2 6 3" xfId="10910" xr:uid="{00000000-0005-0000-0000-00009E2A0000}"/>
    <cellStyle name="Normal 2 4 5 2 6 3 2" xfId="39085" xr:uid="{00000000-0005-0000-0000-0000AD980000}"/>
    <cellStyle name="Normal 2 4 5 2 6 4" xfId="39086" xr:uid="{00000000-0005-0000-0000-0000AE980000}"/>
    <cellStyle name="Normal 2 4 5 2 7" xfId="10911" xr:uid="{00000000-0005-0000-0000-00009F2A0000}"/>
    <cellStyle name="Normal 2 4 5 2 7 2" xfId="10912" xr:uid="{00000000-0005-0000-0000-0000A02A0000}"/>
    <cellStyle name="Normal 2 4 5 2 7 2 2" xfId="10913" xr:uid="{00000000-0005-0000-0000-0000A12A0000}"/>
    <cellStyle name="Normal 2 4 5 2 7 2 2 2" xfId="39087" xr:uid="{00000000-0005-0000-0000-0000AF980000}"/>
    <cellStyle name="Normal 2 4 5 2 7 2 3" xfId="39088" xr:uid="{00000000-0005-0000-0000-0000B0980000}"/>
    <cellStyle name="Normal 2 4 5 2 7 3" xfId="10914" xr:uid="{00000000-0005-0000-0000-0000A22A0000}"/>
    <cellStyle name="Normal 2 4 5 2 7 3 2" xfId="39089" xr:uid="{00000000-0005-0000-0000-0000B1980000}"/>
    <cellStyle name="Normal 2 4 5 2 7 4" xfId="39090" xr:uid="{00000000-0005-0000-0000-0000B2980000}"/>
    <cellStyle name="Normal 2 4 5 2 8" xfId="10915" xr:uid="{00000000-0005-0000-0000-0000A32A0000}"/>
    <cellStyle name="Normal 2 4 5 2 8 2" xfId="10916" xr:uid="{00000000-0005-0000-0000-0000A42A0000}"/>
    <cellStyle name="Normal 2 4 5 2 8 2 2" xfId="10917" xr:uid="{00000000-0005-0000-0000-0000A52A0000}"/>
    <cellStyle name="Normal 2 4 5 2 8 2 2 2" xfId="39091" xr:uid="{00000000-0005-0000-0000-0000B3980000}"/>
    <cellStyle name="Normal 2 4 5 2 8 2 3" xfId="39092" xr:uid="{00000000-0005-0000-0000-0000B4980000}"/>
    <cellStyle name="Normal 2 4 5 2 8 3" xfId="10918" xr:uid="{00000000-0005-0000-0000-0000A62A0000}"/>
    <cellStyle name="Normal 2 4 5 2 8 3 2" xfId="39093" xr:uid="{00000000-0005-0000-0000-0000B5980000}"/>
    <cellStyle name="Normal 2 4 5 2 8 4" xfId="39094" xr:uid="{00000000-0005-0000-0000-0000B6980000}"/>
    <cellStyle name="Normal 2 4 5 2 9" xfId="10919" xr:uid="{00000000-0005-0000-0000-0000A72A0000}"/>
    <cellStyle name="Normal 2 4 5 2 9 2" xfId="10920" xr:uid="{00000000-0005-0000-0000-0000A82A0000}"/>
    <cellStyle name="Normal 2 4 5 2 9 2 2" xfId="10921" xr:uid="{00000000-0005-0000-0000-0000A92A0000}"/>
    <cellStyle name="Normal 2 4 5 2 9 2 2 2" xfId="39095" xr:uid="{00000000-0005-0000-0000-0000B7980000}"/>
    <cellStyle name="Normal 2 4 5 2 9 2 3" xfId="39096" xr:uid="{00000000-0005-0000-0000-0000B8980000}"/>
    <cellStyle name="Normal 2 4 5 2 9 3" xfId="10922" xr:uid="{00000000-0005-0000-0000-0000AA2A0000}"/>
    <cellStyle name="Normal 2 4 5 2 9 3 2" xfId="39097" xr:uid="{00000000-0005-0000-0000-0000B9980000}"/>
    <cellStyle name="Normal 2 4 5 2 9 4" xfId="39098" xr:uid="{00000000-0005-0000-0000-0000BA980000}"/>
    <cellStyle name="Normal 2 4 5 20" xfId="10923" xr:uid="{00000000-0005-0000-0000-0000AB2A0000}"/>
    <cellStyle name="Normal 2 4 5 3" xfId="10924" xr:uid="{00000000-0005-0000-0000-0000AC2A0000}"/>
    <cellStyle name="Normal 2 4 5 3 10" xfId="10925" xr:uid="{00000000-0005-0000-0000-0000AD2A0000}"/>
    <cellStyle name="Normal 2 4 5 3 10 2" xfId="10926" xr:uid="{00000000-0005-0000-0000-0000AE2A0000}"/>
    <cellStyle name="Normal 2 4 5 3 10 2 2" xfId="10927" xr:uid="{00000000-0005-0000-0000-0000AF2A0000}"/>
    <cellStyle name="Normal 2 4 5 3 10 2 2 2" xfId="39099" xr:uid="{00000000-0005-0000-0000-0000BB980000}"/>
    <cellStyle name="Normal 2 4 5 3 10 2 3" xfId="39100" xr:uid="{00000000-0005-0000-0000-0000BC980000}"/>
    <cellStyle name="Normal 2 4 5 3 10 3" xfId="10928" xr:uid="{00000000-0005-0000-0000-0000B02A0000}"/>
    <cellStyle name="Normal 2 4 5 3 10 3 2" xfId="39101" xr:uid="{00000000-0005-0000-0000-0000BD980000}"/>
    <cellStyle name="Normal 2 4 5 3 10 4" xfId="39102" xr:uid="{00000000-0005-0000-0000-0000BE980000}"/>
    <cellStyle name="Normal 2 4 5 3 11" xfId="10929" xr:uid="{00000000-0005-0000-0000-0000B12A0000}"/>
    <cellStyle name="Normal 2 4 5 3 11 2" xfId="10930" xr:uid="{00000000-0005-0000-0000-0000B22A0000}"/>
    <cellStyle name="Normal 2 4 5 3 11 2 2" xfId="10931" xr:uid="{00000000-0005-0000-0000-0000B32A0000}"/>
    <cellStyle name="Normal 2 4 5 3 11 2 2 2" xfId="39103" xr:uid="{00000000-0005-0000-0000-0000BF980000}"/>
    <cellStyle name="Normal 2 4 5 3 11 2 3" xfId="39104" xr:uid="{00000000-0005-0000-0000-0000C0980000}"/>
    <cellStyle name="Normal 2 4 5 3 11 3" xfId="10932" xr:uid="{00000000-0005-0000-0000-0000B42A0000}"/>
    <cellStyle name="Normal 2 4 5 3 11 3 2" xfId="39105" xr:uid="{00000000-0005-0000-0000-0000C1980000}"/>
    <cellStyle name="Normal 2 4 5 3 11 4" xfId="39106" xr:uid="{00000000-0005-0000-0000-0000C2980000}"/>
    <cellStyle name="Normal 2 4 5 3 12" xfId="10933" xr:uid="{00000000-0005-0000-0000-0000B52A0000}"/>
    <cellStyle name="Normal 2 4 5 3 12 2" xfId="10934" xr:uid="{00000000-0005-0000-0000-0000B62A0000}"/>
    <cellStyle name="Normal 2 4 5 3 12 2 2" xfId="39107" xr:uid="{00000000-0005-0000-0000-0000C3980000}"/>
    <cellStyle name="Normal 2 4 5 3 12 3" xfId="39108" xr:uid="{00000000-0005-0000-0000-0000C4980000}"/>
    <cellStyle name="Normal 2 4 5 3 13" xfId="10935" xr:uid="{00000000-0005-0000-0000-0000B72A0000}"/>
    <cellStyle name="Normal 2 4 5 3 13 2" xfId="39109" xr:uid="{00000000-0005-0000-0000-0000C5980000}"/>
    <cellStyle name="Normal 2 4 5 3 14" xfId="39110" xr:uid="{00000000-0005-0000-0000-0000C6980000}"/>
    <cellStyle name="Normal 2 4 5 3 2" xfId="10936" xr:uid="{00000000-0005-0000-0000-0000B82A0000}"/>
    <cellStyle name="Normal 2 4 5 3 2 2" xfId="10937" xr:uid="{00000000-0005-0000-0000-0000B92A0000}"/>
    <cellStyle name="Normal 2 4 5 3 2 2 2" xfId="10938" xr:uid="{00000000-0005-0000-0000-0000BA2A0000}"/>
    <cellStyle name="Normal 2 4 5 3 2 2 2 2" xfId="39111" xr:uid="{00000000-0005-0000-0000-0000C7980000}"/>
    <cellStyle name="Normal 2 4 5 3 2 2 3" xfId="39112" xr:uid="{00000000-0005-0000-0000-0000C8980000}"/>
    <cellStyle name="Normal 2 4 5 3 2 3" xfId="10939" xr:uid="{00000000-0005-0000-0000-0000BB2A0000}"/>
    <cellStyle name="Normal 2 4 5 3 2 3 2" xfId="39113" xr:uid="{00000000-0005-0000-0000-0000C9980000}"/>
    <cellStyle name="Normal 2 4 5 3 2 4" xfId="39114" xr:uid="{00000000-0005-0000-0000-0000CA980000}"/>
    <cellStyle name="Normal 2 4 5 3 3" xfId="10940" xr:uid="{00000000-0005-0000-0000-0000BC2A0000}"/>
    <cellStyle name="Normal 2 4 5 3 3 2" xfId="10941" xr:uid="{00000000-0005-0000-0000-0000BD2A0000}"/>
    <cellStyle name="Normal 2 4 5 3 3 2 2" xfId="10942" xr:uid="{00000000-0005-0000-0000-0000BE2A0000}"/>
    <cellStyle name="Normal 2 4 5 3 3 2 2 2" xfId="39115" xr:uid="{00000000-0005-0000-0000-0000CB980000}"/>
    <cellStyle name="Normal 2 4 5 3 3 2 3" xfId="39116" xr:uid="{00000000-0005-0000-0000-0000CC980000}"/>
    <cellStyle name="Normal 2 4 5 3 3 3" xfId="10943" xr:uid="{00000000-0005-0000-0000-0000BF2A0000}"/>
    <cellStyle name="Normal 2 4 5 3 3 3 2" xfId="39117" xr:uid="{00000000-0005-0000-0000-0000CD980000}"/>
    <cellStyle name="Normal 2 4 5 3 3 4" xfId="39118" xr:uid="{00000000-0005-0000-0000-0000CE980000}"/>
    <cellStyle name="Normal 2 4 5 3 4" xfId="10944" xr:uid="{00000000-0005-0000-0000-0000C02A0000}"/>
    <cellStyle name="Normal 2 4 5 3 4 2" xfId="10945" xr:uid="{00000000-0005-0000-0000-0000C12A0000}"/>
    <cellStyle name="Normal 2 4 5 3 4 2 2" xfId="10946" xr:uid="{00000000-0005-0000-0000-0000C22A0000}"/>
    <cellStyle name="Normal 2 4 5 3 4 2 2 2" xfId="39119" xr:uid="{00000000-0005-0000-0000-0000CF980000}"/>
    <cellStyle name="Normal 2 4 5 3 4 2 3" xfId="39120" xr:uid="{00000000-0005-0000-0000-0000D0980000}"/>
    <cellStyle name="Normal 2 4 5 3 4 3" xfId="10947" xr:uid="{00000000-0005-0000-0000-0000C32A0000}"/>
    <cellStyle name="Normal 2 4 5 3 4 3 2" xfId="39121" xr:uid="{00000000-0005-0000-0000-0000D1980000}"/>
    <cellStyle name="Normal 2 4 5 3 4 4" xfId="39122" xr:uid="{00000000-0005-0000-0000-0000D2980000}"/>
    <cellStyle name="Normal 2 4 5 3 5" xfId="10948" xr:uid="{00000000-0005-0000-0000-0000C42A0000}"/>
    <cellStyle name="Normal 2 4 5 3 5 2" xfId="10949" xr:uid="{00000000-0005-0000-0000-0000C52A0000}"/>
    <cellStyle name="Normal 2 4 5 3 5 2 2" xfId="10950" xr:uid="{00000000-0005-0000-0000-0000C62A0000}"/>
    <cellStyle name="Normal 2 4 5 3 5 2 2 2" xfId="39123" xr:uid="{00000000-0005-0000-0000-0000D3980000}"/>
    <cellStyle name="Normal 2 4 5 3 5 2 3" xfId="39124" xr:uid="{00000000-0005-0000-0000-0000D4980000}"/>
    <cellStyle name="Normal 2 4 5 3 5 3" xfId="10951" xr:uid="{00000000-0005-0000-0000-0000C72A0000}"/>
    <cellStyle name="Normal 2 4 5 3 5 3 2" xfId="39125" xr:uid="{00000000-0005-0000-0000-0000D5980000}"/>
    <cellStyle name="Normal 2 4 5 3 5 4" xfId="39126" xr:uid="{00000000-0005-0000-0000-0000D6980000}"/>
    <cellStyle name="Normal 2 4 5 3 6" xfId="10952" xr:uid="{00000000-0005-0000-0000-0000C82A0000}"/>
    <cellStyle name="Normal 2 4 5 3 6 2" xfId="10953" xr:uid="{00000000-0005-0000-0000-0000C92A0000}"/>
    <cellStyle name="Normal 2 4 5 3 6 2 2" xfId="10954" xr:uid="{00000000-0005-0000-0000-0000CA2A0000}"/>
    <cellStyle name="Normal 2 4 5 3 6 2 2 2" xfId="39127" xr:uid="{00000000-0005-0000-0000-0000D7980000}"/>
    <cellStyle name="Normal 2 4 5 3 6 2 3" xfId="39128" xr:uid="{00000000-0005-0000-0000-0000D8980000}"/>
    <cellStyle name="Normal 2 4 5 3 6 3" xfId="10955" xr:uid="{00000000-0005-0000-0000-0000CB2A0000}"/>
    <cellStyle name="Normal 2 4 5 3 6 3 2" xfId="39129" xr:uid="{00000000-0005-0000-0000-0000D9980000}"/>
    <cellStyle name="Normal 2 4 5 3 6 4" xfId="39130" xr:uid="{00000000-0005-0000-0000-0000DA980000}"/>
    <cellStyle name="Normal 2 4 5 3 7" xfId="10956" xr:uid="{00000000-0005-0000-0000-0000CC2A0000}"/>
    <cellStyle name="Normal 2 4 5 3 7 2" xfId="10957" xr:uid="{00000000-0005-0000-0000-0000CD2A0000}"/>
    <cellStyle name="Normal 2 4 5 3 7 2 2" xfId="10958" xr:uid="{00000000-0005-0000-0000-0000CE2A0000}"/>
    <cellStyle name="Normal 2 4 5 3 7 2 2 2" xfId="39131" xr:uid="{00000000-0005-0000-0000-0000DB980000}"/>
    <cellStyle name="Normal 2 4 5 3 7 2 3" xfId="39132" xr:uid="{00000000-0005-0000-0000-0000DC980000}"/>
    <cellStyle name="Normal 2 4 5 3 7 3" xfId="10959" xr:uid="{00000000-0005-0000-0000-0000CF2A0000}"/>
    <cellStyle name="Normal 2 4 5 3 7 3 2" xfId="39133" xr:uid="{00000000-0005-0000-0000-0000DD980000}"/>
    <cellStyle name="Normal 2 4 5 3 7 4" xfId="39134" xr:uid="{00000000-0005-0000-0000-0000DE980000}"/>
    <cellStyle name="Normal 2 4 5 3 8" xfId="10960" xr:uid="{00000000-0005-0000-0000-0000D02A0000}"/>
    <cellStyle name="Normal 2 4 5 3 8 2" xfId="10961" xr:uid="{00000000-0005-0000-0000-0000D12A0000}"/>
    <cellStyle name="Normal 2 4 5 3 8 2 2" xfId="10962" xr:uid="{00000000-0005-0000-0000-0000D22A0000}"/>
    <cellStyle name="Normal 2 4 5 3 8 2 2 2" xfId="39135" xr:uid="{00000000-0005-0000-0000-0000DF980000}"/>
    <cellStyle name="Normal 2 4 5 3 8 2 3" xfId="39136" xr:uid="{00000000-0005-0000-0000-0000E0980000}"/>
    <cellStyle name="Normal 2 4 5 3 8 3" xfId="10963" xr:uid="{00000000-0005-0000-0000-0000D32A0000}"/>
    <cellStyle name="Normal 2 4 5 3 8 3 2" xfId="39137" xr:uid="{00000000-0005-0000-0000-0000E1980000}"/>
    <cellStyle name="Normal 2 4 5 3 8 4" xfId="39138" xr:uid="{00000000-0005-0000-0000-0000E2980000}"/>
    <cellStyle name="Normal 2 4 5 3 9" xfId="10964" xr:uid="{00000000-0005-0000-0000-0000D42A0000}"/>
    <cellStyle name="Normal 2 4 5 3 9 2" xfId="10965" xr:uid="{00000000-0005-0000-0000-0000D52A0000}"/>
    <cellStyle name="Normal 2 4 5 3 9 2 2" xfId="10966" xr:uid="{00000000-0005-0000-0000-0000D62A0000}"/>
    <cellStyle name="Normal 2 4 5 3 9 2 2 2" xfId="39139" xr:uid="{00000000-0005-0000-0000-0000E3980000}"/>
    <cellStyle name="Normal 2 4 5 3 9 2 3" xfId="39140" xr:uid="{00000000-0005-0000-0000-0000E4980000}"/>
    <cellStyle name="Normal 2 4 5 3 9 3" xfId="10967" xr:uid="{00000000-0005-0000-0000-0000D72A0000}"/>
    <cellStyle name="Normal 2 4 5 3 9 3 2" xfId="39141" xr:uid="{00000000-0005-0000-0000-0000E5980000}"/>
    <cellStyle name="Normal 2 4 5 3 9 4" xfId="39142" xr:uid="{00000000-0005-0000-0000-0000E6980000}"/>
    <cellStyle name="Normal 2 4 5 4" xfId="10968" xr:uid="{00000000-0005-0000-0000-0000D82A0000}"/>
    <cellStyle name="Normal 2 4 5 4 10" xfId="10969" xr:uid="{00000000-0005-0000-0000-0000D92A0000}"/>
    <cellStyle name="Normal 2 4 5 4 10 2" xfId="10970" xr:uid="{00000000-0005-0000-0000-0000DA2A0000}"/>
    <cellStyle name="Normal 2 4 5 4 10 2 2" xfId="10971" xr:uid="{00000000-0005-0000-0000-0000DB2A0000}"/>
    <cellStyle name="Normal 2 4 5 4 10 2 2 2" xfId="39143" xr:uid="{00000000-0005-0000-0000-0000E7980000}"/>
    <cellStyle name="Normal 2 4 5 4 10 2 3" xfId="39144" xr:uid="{00000000-0005-0000-0000-0000E8980000}"/>
    <cellStyle name="Normal 2 4 5 4 10 3" xfId="10972" xr:uid="{00000000-0005-0000-0000-0000DC2A0000}"/>
    <cellStyle name="Normal 2 4 5 4 10 3 2" xfId="39145" xr:uid="{00000000-0005-0000-0000-0000E9980000}"/>
    <cellStyle name="Normal 2 4 5 4 10 4" xfId="39146" xr:uid="{00000000-0005-0000-0000-0000EA980000}"/>
    <cellStyle name="Normal 2 4 5 4 11" xfId="10973" xr:uid="{00000000-0005-0000-0000-0000DD2A0000}"/>
    <cellStyle name="Normal 2 4 5 4 11 2" xfId="10974" xr:uid="{00000000-0005-0000-0000-0000DE2A0000}"/>
    <cellStyle name="Normal 2 4 5 4 11 2 2" xfId="10975" xr:uid="{00000000-0005-0000-0000-0000DF2A0000}"/>
    <cellStyle name="Normal 2 4 5 4 11 2 2 2" xfId="39147" xr:uid="{00000000-0005-0000-0000-0000EB980000}"/>
    <cellStyle name="Normal 2 4 5 4 11 2 3" xfId="39148" xr:uid="{00000000-0005-0000-0000-0000EC980000}"/>
    <cellStyle name="Normal 2 4 5 4 11 3" xfId="10976" xr:uid="{00000000-0005-0000-0000-0000E02A0000}"/>
    <cellStyle name="Normal 2 4 5 4 11 3 2" xfId="39149" xr:uid="{00000000-0005-0000-0000-0000ED980000}"/>
    <cellStyle name="Normal 2 4 5 4 11 4" xfId="39150" xr:uid="{00000000-0005-0000-0000-0000EE980000}"/>
    <cellStyle name="Normal 2 4 5 4 12" xfId="10977" xr:uid="{00000000-0005-0000-0000-0000E12A0000}"/>
    <cellStyle name="Normal 2 4 5 4 12 2" xfId="10978" xr:uid="{00000000-0005-0000-0000-0000E22A0000}"/>
    <cellStyle name="Normal 2 4 5 4 12 2 2" xfId="39151" xr:uid="{00000000-0005-0000-0000-0000EF980000}"/>
    <cellStyle name="Normal 2 4 5 4 12 3" xfId="39152" xr:uid="{00000000-0005-0000-0000-0000F0980000}"/>
    <cellStyle name="Normal 2 4 5 4 13" xfId="10979" xr:uid="{00000000-0005-0000-0000-0000E32A0000}"/>
    <cellStyle name="Normal 2 4 5 4 13 2" xfId="39153" xr:uid="{00000000-0005-0000-0000-0000F1980000}"/>
    <cellStyle name="Normal 2 4 5 4 14" xfId="39154" xr:uid="{00000000-0005-0000-0000-0000F2980000}"/>
    <cellStyle name="Normal 2 4 5 4 2" xfId="10980" xr:uid="{00000000-0005-0000-0000-0000E42A0000}"/>
    <cellStyle name="Normal 2 4 5 4 2 2" xfId="10981" xr:uid="{00000000-0005-0000-0000-0000E52A0000}"/>
    <cellStyle name="Normal 2 4 5 4 2 2 2" xfId="10982" xr:uid="{00000000-0005-0000-0000-0000E62A0000}"/>
    <cellStyle name="Normal 2 4 5 4 2 2 2 2" xfId="39155" xr:uid="{00000000-0005-0000-0000-0000F3980000}"/>
    <cellStyle name="Normal 2 4 5 4 2 2 3" xfId="39156" xr:uid="{00000000-0005-0000-0000-0000F4980000}"/>
    <cellStyle name="Normal 2 4 5 4 2 3" xfId="10983" xr:uid="{00000000-0005-0000-0000-0000E72A0000}"/>
    <cellStyle name="Normal 2 4 5 4 2 3 2" xfId="39157" xr:uid="{00000000-0005-0000-0000-0000F5980000}"/>
    <cellStyle name="Normal 2 4 5 4 2 4" xfId="39158" xr:uid="{00000000-0005-0000-0000-0000F6980000}"/>
    <cellStyle name="Normal 2 4 5 4 3" xfId="10984" xr:uid="{00000000-0005-0000-0000-0000E82A0000}"/>
    <cellStyle name="Normal 2 4 5 4 3 2" xfId="10985" xr:uid="{00000000-0005-0000-0000-0000E92A0000}"/>
    <cellStyle name="Normal 2 4 5 4 3 2 2" xfId="10986" xr:uid="{00000000-0005-0000-0000-0000EA2A0000}"/>
    <cellStyle name="Normal 2 4 5 4 3 2 2 2" xfId="39159" xr:uid="{00000000-0005-0000-0000-0000F7980000}"/>
    <cellStyle name="Normal 2 4 5 4 3 2 3" xfId="39160" xr:uid="{00000000-0005-0000-0000-0000F8980000}"/>
    <cellStyle name="Normal 2 4 5 4 3 3" xfId="10987" xr:uid="{00000000-0005-0000-0000-0000EB2A0000}"/>
    <cellStyle name="Normal 2 4 5 4 3 3 2" xfId="39161" xr:uid="{00000000-0005-0000-0000-0000F9980000}"/>
    <cellStyle name="Normal 2 4 5 4 3 4" xfId="39162" xr:uid="{00000000-0005-0000-0000-0000FA980000}"/>
    <cellStyle name="Normal 2 4 5 4 4" xfId="10988" xr:uid="{00000000-0005-0000-0000-0000EC2A0000}"/>
    <cellStyle name="Normal 2 4 5 4 4 2" xfId="10989" xr:uid="{00000000-0005-0000-0000-0000ED2A0000}"/>
    <cellStyle name="Normal 2 4 5 4 4 2 2" xfId="10990" xr:uid="{00000000-0005-0000-0000-0000EE2A0000}"/>
    <cellStyle name="Normal 2 4 5 4 4 2 2 2" xfId="39163" xr:uid="{00000000-0005-0000-0000-0000FB980000}"/>
    <cellStyle name="Normal 2 4 5 4 4 2 3" xfId="39164" xr:uid="{00000000-0005-0000-0000-0000FC980000}"/>
    <cellStyle name="Normal 2 4 5 4 4 3" xfId="10991" xr:uid="{00000000-0005-0000-0000-0000EF2A0000}"/>
    <cellStyle name="Normal 2 4 5 4 4 3 2" xfId="39165" xr:uid="{00000000-0005-0000-0000-0000FD980000}"/>
    <cellStyle name="Normal 2 4 5 4 4 4" xfId="39166" xr:uid="{00000000-0005-0000-0000-0000FE980000}"/>
    <cellStyle name="Normal 2 4 5 4 5" xfId="10992" xr:uid="{00000000-0005-0000-0000-0000F02A0000}"/>
    <cellStyle name="Normal 2 4 5 4 5 2" xfId="10993" xr:uid="{00000000-0005-0000-0000-0000F12A0000}"/>
    <cellStyle name="Normal 2 4 5 4 5 2 2" xfId="10994" xr:uid="{00000000-0005-0000-0000-0000F22A0000}"/>
    <cellStyle name="Normal 2 4 5 4 5 2 2 2" xfId="39167" xr:uid="{00000000-0005-0000-0000-0000FF980000}"/>
    <cellStyle name="Normal 2 4 5 4 5 2 3" xfId="39168" xr:uid="{00000000-0005-0000-0000-000000990000}"/>
    <cellStyle name="Normal 2 4 5 4 5 3" xfId="10995" xr:uid="{00000000-0005-0000-0000-0000F32A0000}"/>
    <cellStyle name="Normal 2 4 5 4 5 3 2" xfId="39169" xr:uid="{00000000-0005-0000-0000-000001990000}"/>
    <cellStyle name="Normal 2 4 5 4 5 4" xfId="39170" xr:uid="{00000000-0005-0000-0000-000002990000}"/>
    <cellStyle name="Normal 2 4 5 4 6" xfId="10996" xr:uid="{00000000-0005-0000-0000-0000F42A0000}"/>
    <cellStyle name="Normal 2 4 5 4 6 2" xfId="10997" xr:uid="{00000000-0005-0000-0000-0000F52A0000}"/>
    <cellStyle name="Normal 2 4 5 4 6 2 2" xfId="10998" xr:uid="{00000000-0005-0000-0000-0000F62A0000}"/>
    <cellStyle name="Normal 2 4 5 4 6 2 2 2" xfId="39171" xr:uid="{00000000-0005-0000-0000-000003990000}"/>
    <cellStyle name="Normal 2 4 5 4 6 2 3" xfId="39172" xr:uid="{00000000-0005-0000-0000-000004990000}"/>
    <cellStyle name="Normal 2 4 5 4 6 3" xfId="10999" xr:uid="{00000000-0005-0000-0000-0000F72A0000}"/>
    <cellStyle name="Normal 2 4 5 4 6 3 2" xfId="39173" xr:uid="{00000000-0005-0000-0000-000005990000}"/>
    <cellStyle name="Normal 2 4 5 4 6 4" xfId="39174" xr:uid="{00000000-0005-0000-0000-000006990000}"/>
    <cellStyle name="Normal 2 4 5 4 7" xfId="11000" xr:uid="{00000000-0005-0000-0000-0000F82A0000}"/>
    <cellStyle name="Normal 2 4 5 4 7 2" xfId="11001" xr:uid="{00000000-0005-0000-0000-0000F92A0000}"/>
    <cellStyle name="Normal 2 4 5 4 7 2 2" xfId="11002" xr:uid="{00000000-0005-0000-0000-0000FA2A0000}"/>
    <cellStyle name="Normal 2 4 5 4 7 2 2 2" xfId="39175" xr:uid="{00000000-0005-0000-0000-000007990000}"/>
    <cellStyle name="Normal 2 4 5 4 7 2 3" xfId="39176" xr:uid="{00000000-0005-0000-0000-000008990000}"/>
    <cellStyle name="Normal 2 4 5 4 7 3" xfId="11003" xr:uid="{00000000-0005-0000-0000-0000FB2A0000}"/>
    <cellStyle name="Normal 2 4 5 4 7 3 2" xfId="39177" xr:uid="{00000000-0005-0000-0000-000009990000}"/>
    <cellStyle name="Normal 2 4 5 4 7 4" xfId="39178" xr:uid="{00000000-0005-0000-0000-00000A990000}"/>
    <cellStyle name="Normal 2 4 5 4 8" xfId="11004" xr:uid="{00000000-0005-0000-0000-0000FC2A0000}"/>
    <cellStyle name="Normal 2 4 5 4 8 2" xfId="11005" xr:uid="{00000000-0005-0000-0000-0000FD2A0000}"/>
    <cellStyle name="Normal 2 4 5 4 8 2 2" xfId="11006" xr:uid="{00000000-0005-0000-0000-0000FE2A0000}"/>
    <cellStyle name="Normal 2 4 5 4 8 2 2 2" xfId="39179" xr:uid="{00000000-0005-0000-0000-00000B990000}"/>
    <cellStyle name="Normal 2 4 5 4 8 2 3" xfId="39180" xr:uid="{00000000-0005-0000-0000-00000C990000}"/>
    <cellStyle name="Normal 2 4 5 4 8 3" xfId="11007" xr:uid="{00000000-0005-0000-0000-0000FF2A0000}"/>
    <cellStyle name="Normal 2 4 5 4 8 3 2" xfId="39181" xr:uid="{00000000-0005-0000-0000-00000D990000}"/>
    <cellStyle name="Normal 2 4 5 4 8 4" xfId="39182" xr:uid="{00000000-0005-0000-0000-00000E990000}"/>
    <cellStyle name="Normal 2 4 5 4 9" xfId="11008" xr:uid="{00000000-0005-0000-0000-0000002B0000}"/>
    <cellStyle name="Normal 2 4 5 4 9 2" xfId="11009" xr:uid="{00000000-0005-0000-0000-0000012B0000}"/>
    <cellStyle name="Normal 2 4 5 4 9 2 2" xfId="11010" xr:uid="{00000000-0005-0000-0000-0000022B0000}"/>
    <cellStyle name="Normal 2 4 5 4 9 2 2 2" xfId="39183" xr:uid="{00000000-0005-0000-0000-00000F990000}"/>
    <cellStyle name="Normal 2 4 5 4 9 2 3" xfId="39184" xr:uid="{00000000-0005-0000-0000-000010990000}"/>
    <cellStyle name="Normal 2 4 5 4 9 3" xfId="11011" xr:uid="{00000000-0005-0000-0000-0000032B0000}"/>
    <cellStyle name="Normal 2 4 5 4 9 3 2" xfId="39185" xr:uid="{00000000-0005-0000-0000-000011990000}"/>
    <cellStyle name="Normal 2 4 5 4 9 4" xfId="39186" xr:uid="{00000000-0005-0000-0000-000012990000}"/>
    <cellStyle name="Normal 2 4 5 5" xfId="11012" xr:uid="{00000000-0005-0000-0000-0000042B0000}"/>
    <cellStyle name="Normal 2 4 5 5 10" xfId="11013" xr:uid="{00000000-0005-0000-0000-0000052B0000}"/>
    <cellStyle name="Normal 2 4 5 5 10 2" xfId="11014" xr:uid="{00000000-0005-0000-0000-0000062B0000}"/>
    <cellStyle name="Normal 2 4 5 5 10 2 2" xfId="11015" xr:uid="{00000000-0005-0000-0000-0000072B0000}"/>
    <cellStyle name="Normal 2 4 5 5 10 2 2 2" xfId="39187" xr:uid="{00000000-0005-0000-0000-000013990000}"/>
    <cellStyle name="Normal 2 4 5 5 10 2 3" xfId="39188" xr:uid="{00000000-0005-0000-0000-000014990000}"/>
    <cellStyle name="Normal 2 4 5 5 10 3" xfId="11016" xr:uid="{00000000-0005-0000-0000-0000082B0000}"/>
    <cellStyle name="Normal 2 4 5 5 10 3 2" xfId="39189" xr:uid="{00000000-0005-0000-0000-000015990000}"/>
    <cellStyle name="Normal 2 4 5 5 10 4" xfId="39190" xr:uid="{00000000-0005-0000-0000-000016990000}"/>
    <cellStyle name="Normal 2 4 5 5 11" xfId="11017" xr:uid="{00000000-0005-0000-0000-0000092B0000}"/>
    <cellStyle name="Normal 2 4 5 5 11 2" xfId="11018" xr:uid="{00000000-0005-0000-0000-00000A2B0000}"/>
    <cellStyle name="Normal 2 4 5 5 11 2 2" xfId="11019" xr:uid="{00000000-0005-0000-0000-00000B2B0000}"/>
    <cellStyle name="Normal 2 4 5 5 11 2 2 2" xfId="39191" xr:uid="{00000000-0005-0000-0000-000017990000}"/>
    <cellStyle name="Normal 2 4 5 5 11 2 3" xfId="39192" xr:uid="{00000000-0005-0000-0000-000018990000}"/>
    <cellStyle name="Normal 2 4 5 5 11 3" xfId="11020" xr:uid="{00000000-0005-0000-0000-00000C2B0000}"/>
    <cellStyle name="Normal 2 4 5 5 11 3 2" xfId="39193" xr:uid="{00000000-0005-0000-0000-000019990000}"/>
    <cellStyle name="Normal 2 4 5 5 11 4" xfId="39194" xr:uid="{00000000-0005-0000-0000-00001A990000}"/>
    <cellStyle name="Normal 2 4 5 5 12" xfId="11021" xr:uid="{00000000-0005-0000-0000-00000D2B0000}"/>
    <cellStyle name="Normal 2 4 5 5 12 2" xfId="11022" xr:uid="{00000000-0005-0000-0000-00000E2B0000}"/>
    <cellStyle name="Normal 2 4 5 5 12 2 2" xfId="39195" xr:uid="{00000000-0005-0000-0000-00001B990000}"/>
    <cellStyle name="Normal 2 4 5 5 12 3" xfId="39196" xr:uid="{00000000-0005-0000-0000-00001C990000}"/>
    <cellStyle name="Normal 2 4 5 5 13" xfId="11023" xr:uid="{00000000-0005-0000-0000-00000F2B0000}"/>
    <cellStyle name="Normal 2 4 5 5 13 2" xfId="39197" xr:uid="{00000000-0005-0000-0000-00001D990000}"/>
    <cellStyle name="Normal 2 4 5 5 14" xfId="39198" xr:uid="{00000000-0005-0000-0000-00001E990000}"/>
    <cellStyle name="Normal 2 4 5 5 2" xfId="11024" xr:uid="{00000000-0005-0000-0000-0000102B0000}"/>
    <cellStyle name="Normal 2 4 5 5 2 2" xfId="11025" xr:uid="{00000000-0005-0000-0000-0000112B0000}"/>
    <cellStyle name="Normal 2 4 5 5 2 2 2" xfId="11026" xr:uid="{00000000-0005-0000-0000-0000122B0000}"/>
    <cellStyle name="Normal 2 4 5 5 2 2 2 2" xfId="39199" xr:uid="{00000000-0005-0000-0000-00001F990000}"/>
    <cellStyle name="Normal 2 4 5 5 2 2 3" xfId="39200" xr:uid="{00000000-0005-0000-0000-000020990000}"/>
    <cellStyle name="Normal 2 4 5 5 2 3" xfId="11027" xr:uid="{00000000-0005-0000-0000-0000132B0000}"/>
    <cellStyle name="Normal 2 4 5 5 2 3 2" xfId="39201" xr:uid="{00000000-0005-0000-0000-000021990000}"/>
    <cellStyle name="Normal 2 4 5 5 2 4" xfId="39202" xr:uid="{00000000-0005-0000-0000-000022990000}"/>
    <cellStyle name="Normal 2 4 5 5 3" xfId="11028" xr:uid="{00000000-0005-0000-0000-0000142B0000}"/>
    <cellStyle name="Normal 2 4 5 5 3 2" xfId="11029" xr:uid="{00000000-0005-0000-0000-0000152B0000}"/>
    <cellStyle name="Normal 2 4 5 5 3 2 2" xfId="11030" xr:uid="{00000000-0005-0000-0000-0000162B0000}"/>
    <cellStyle name="Normal 2 4 5 5 3 2 2 2" xfId="39203" xr:uid="{00000000-0005-0000-0000-000023990000}"/>
    <cellStyle name="Normal 2 4 5 5 3 2 3" xfId="39204" xr:uid="{00000000-0005-0000-0000-000024990000}"/>
    <cellStyle name="Normal 2 4 5 5 3 3" xfId="11031" xr:uid="{00000000-0005-0000-0000-0000172B0000}"/>
    <cellStyle name="Normal 2 4 5 5 3 3 2" xfId="39205" xr:uid="{00000000-0005-0000-0000-000025990000}"/>
    <cellStyle name="Normal 2 4 5 5 3 4" xfId="39206" xr:uid="{00000000-0005-0000-0000-000026990000}"/>
    <cellStyle name="Normal 2 4 5 5 4" xfId="11032" xr:uid="{00000000-0005-0000-0000-0000182B0000}"/>
    <cellStyle name="Normal 2 4 5 5 4 2" xfId="11033" xr:uid="{00000000-0005-0000-0000-0000192B0000}"/>
    <cellStyle name="Normal 2 4 5 5 4 2 2" xfId="11034" xr:uid="{00000000-0005-0000-0000-00001A2B0000}"/>
    <cellStyle name="Normal 2 4 5 5 4 2 2 2" xfId="39207" xr:uid="{00000000-0005-0000-0000-000027990000}"/>
    <cellStyle name="Normal 2 4 5 5 4 2 3" xfId="39208" xr:uid="{00000000-0005-0000-0000-000028990000}"/>
    <cellStyle name="Normal 2 4 5 5 4 3" xfId="11035" xr:uid="{00000000-0005-0000-0000-00001B2B0000}"/>
    <cellStyle name="Normal 2 4 5 5 4 3 2" xfId="39209" xr:uid="{00000000-0005-0000-0000-000029990000}"/>
    <cellStyle name="Normal 2 4 5 5 4 4" xfId="39210" xr:uid="{00000000-0005-0000-0000-00002A990000}"/>
    <cellStyle name="Normal 2 4 5 5 5" xfId="11036" xr:uid="{00000000-0005-0000-0000-00001C2B0000}"/>
    <cellStyle name="Normal 2 4 5 5 5 2" xfId="11037" xr:uid="{00000000-0005-0000-0000-00001D2B0000}"/>
    <cellStyle name="Normal 2 4 5 5 5 2 2" xfId="11038" xr:uid="{00000000-0005-0000-0000-00001E2B0000}"/>
    <cellStyle name="Normal 2 4 5 5 5 2 2 2" xfId="39211" xr:uid="{00000000-0005-0000-0000-00002B990000}"/>
    <cellStyle name="Normal 2 4 5 5 5 2 3" xfId="39212" xr:uid="{00000000-0005-0000-0000-00002C990000}"/>
    <cellStyle name="Normal 2 4 5 5 5 3" xfId="11039" xr:uid="{00000000-0005-0000-0000-00001F2B0000}"/>
    <cellStyle name="Normal 2 4 5 5 5 3 2" xfId="39213" xr:uid="{00000000-0005-0000-0000-00002D990000}"/>
    <cellStyle name="Normal 2 4 5 5 5 4" xfId="39214" xr:uid="{00000000-0005-0000-0000-00002E990000}"/>
    <cellStyle name="Normal 2 4 5 5 6" xfId="11040" xr:uid="{00000000-0005-0000-0000-0000202B0000}"/>
    <cellStyle name="Normal 2 4 5 5 6 2" xfId="11041" xr:uid="{00000000-0005-0000-0000-0000212B0000}"/>
    <cellStyle name="Normal 2 4 5 5 6 2 2" xfId="11042" xr:uid="{00000000-0005-0000-0000-0000222B0000}"/>
    <cellStyle name="Normal 2 4 5 5 6 2 2 2" xfId="39215" xr:uid="{00000000-0005-0000-0000-00002F990000}"/>
    <cellStyle name="Normal 2 4 5 5 6 2 3" xfId="39216" xr:uid="{00000000-0005-0000-0000-000030990000}"/>
    <cellStyle name="Normal 2 4 5 5 6 3" xfId="11043" xr:uid="{00000000-0005-0000-0000-0000232B0000}"/>
    <cellStyle name="Normal 2 4 5 5 6 3 2" xfId="39217" xr:uid="{00000000-0005-0000-0000-000031990000}"/>
    <cellStyle name="Normal 2 4 5 5 6 4" xfId="39218" xr:uid="{00000000-0005-0000-0000-000032990000}"/>
    <cellStyle name="Normal 2 4 5 5 7" xfId="11044" xr:uid="{00000000-0005-0000-0000-0000242B0000}"/>
    <cellStyle name="Normal 2 4 5 5 7 2" xfId="11045" xr:uid="{00000000-0005-0000-0000-0000252B0000}"/>
    <cellStyle name="Normal 2 4 5 5 7 2 2" xfId="11046" xr:uid="{00000000-0005-0000-0000-0000262B0000}"/>
    <cellStyle name="Normal 2 4 5 5 7 2 2 2" xfId="39219" xr:uid="{00000000-0005-0000-0000-000033990000}"/>
    <cellStyle name="Normal 2 4 5 5 7 2 3" xfId="39220" xr:uid="{00000000-0005-0000-0000-000034990000}"/>
    <cellStyle name="Normal 2 4 5 5 7 3" xfId="11047" xr:uid="{00000000-0005-0000-0000-0000272B0000}"/>
    <cellStyle name="Normal 2 4 5 5 7 3 2" xfId="39221" xr:uid="{00000000-0005-0000-0000-000035990000}"/>
    <cellStyle name="Normal 2 4 5 5 7 4" xfId="39222" xr:uid="{00000000-0005-0000-0000-000036990000}"/>
    <cellStyle name="Normal 2 4 5 5 8" xfId="11048" xr:uid="{00000000-0005-0000-0000-0000282B0000}"/>
    <cellStyle name="Normal 2 4 5 5 8 2" xfId="11049" xr:uid="{00000000-0005-0000-0000-0000292B0000}"/>
    <cellStyle name="Normal 2 4 5 5 8 2 2" xfId="11050" xr:uid="{00000000-0005-0000-0000-00002A2B0000}"/>
    <cellStyle name="Normal 2 4 5 5 8 2 2 2" xfId="39223" xr:uid="{00000000-0005-0000-0000-000037990000}"/>
    <cellStyle name="Normal 2 4 5 5 8 2 3" xfId="39224" xr:uid="{00000000-0005-0000-0000-000038990000}"/>
    <cellStyle name="Normal 2 4 5 5 8 3" xfId="11051" xr:uid="{00000000-0005-0000-0000-00002B2B0000}"/>
    <cellStyle name="Normal 2 4 5 5 8 3 2" xfId="39225" xr:uid="{00000000-0005-0000-0000-000039990000}"/>
    <cellStyle name="Normal 2 4 5 5 8 4" xfId="39226" xr:uid="{00000000-0005-0000-0000-00003A990000}"/>
    <cellStyle name="Normal 2 4 5 5 9" xfId="11052" xr:uid="{00000000-0005-0000-0000-00002C2B0000}"/>
    <cellStyle name="Normal 2 4 5 5 9 2" xfId="11053" xr:uid="{00000000-0005-0000-0000-00002D2B0000}"/>
    <cellStyle name="Normal 2 4 5 5 9 2 2" xfId="11054" xr:uid="{00000000-0005-0000-0000-00002E2B0000}"/>
    <cellStyle name="Normal 2 4 5 5 9 2 2 2" xfId="39227" xr:uid="{00000000-0005-0000-0000-00003B990000}"/>
    <cellStyle name="Normal 2 4 5 5 9 2 3" xfId="39228" xr:uid="{00000000-0005-0000-0000-00003C990000}"/>
    <cellStyle name="Normal 2 4 5 5 9 3" xfId="11055" xr:uid="{00000000-0005-0000-0000-00002F2B0000}"/>
    <cellStyle name="Normal 2 4 5 5 9 3 2" xfId="39229" xr:uid="{00000000-0005-0000-0000-00003D990000}"/>
    <cellStyle name="Normal 2 4 5 5 9 4" xfId="39230" xr:uid="{00000000-0005-0000-0000-00003E990000}"/>
    <cellStyle name="Normal 2 4 5 6" xfId="11056" xr:uid="{00000000-0005-0000-0000-0000302B0000}"/>
    <cellStyle name="Normal 2 4 5 6 10" xfId="11057" xr:uid="{00000000-0005-0000-0000-0000312B0000}"/>
    <cellStyle name="Normal 2 4 5 6 10 2" xfId="11058" xr:uid="{00000000-0005-0000-0000-0000322B0000}"/>
    <cellStyle name="Normal 2 4 5 6 10 2 2" xfId="11059" xr:uid="{00000000-0005-0000-0000-0000332B0000}"/>
    <cellStyle name="Normal 2 4 5 6 10 2 2 2" xfId="39231" xr:uid="{00000000-0005-0000-0000-00003F990000}"/>
    <cellStyle name="Normal 2 4 5 6 10 2 3" xfId="39232" xr:uid="{00000000-0005-0000-0000-000040990000}"/>
    <cellStyle name="Normal 2 4 5 6 10 3" xfId="11060" xr:uid="{00000000-0005-0000-0000-0000342B0000}"/>
    <cellStyle name="Normal 2 4 5 6 10 3 2" xfId="39233" xr:uid="{00000000-0005-0000-0000-000041990000}"/>
    <cellStyle name="Normal 2 4 5 6 10 4" xfId="39234" xr:uid="{00000000-0005-0000-0000-000042990000}"/>
    <cellStyle name="Normal 2 4 5 6 11" xfId="11061" xr:uid="{00000000-0005-0000-0000-0000352B0000}"/>
    <cellStyle name="Normal 2 4 5 6 11 2" xfId="11062" xr:uid="{00000000-0005-0000-0000-0000362B0000}"/>
    <cellStyle name="Normal 2 4 5 6 11 2 2" xfId="11063" xr:uid="{00000000-0005-0000-0000-0000372B0000}"/>
    <cellStyle name="Normal 2 4 5 6 11 2 2 2" xfId="39235" xr:uid="{00000000-0005-0000-0000-000043990000}"/>
    <cellStyle name="Normal 2 4 5 6 11 2 3" xfId="39236" xr:uid="{00000000-0005-0000-0000-000044990000}"/>
    <cellStyle name="Normal 2 4 5 6 11 3" xfId="11064" xr:uid="{00000000-0005-0000-0000-0000382B0000}"/>
    <cellStyle name="Normal 2 4 5 6 11 3 2" xfId="39237" xr:uid="{00000000-0005-0000-0000-000045990000}"/>
    <cellStyle name="Normal 2 4 5 6 11 4" xfId="39238" xr:uid="{00000000-0005-0000-0000-000046990000}"/>
    <cellStyle name="Normal 2 4 5 6 12" xfId="11065" xr:uid="{00000000-0005-0000-0000-0000392B0000}"/>
    <cellStyle name="Normal 2 4 5 6 12 2" xfId="11066" xr:uid="{00000000-0005-0000-0000-00003A2B0000}"/>
    <cellStyle name="Normal 2 4 5 6 12 2 2" xfId="39239" xr:uid="{00000000-0005-0000-0000-000047990000}"/>
    <cellStyle name="Normal 2 4 5 6 12 3" xfId="39240" xr:uid="{00000000-0005-0000-0000-000048990000}"/>
    <cellStyle name="Normal 2 4 5 6 13" xfId="11067" xr:uid="{00000000-0005-0000-0000-00003B2B0000}"/>
    <cellStyle name="Normal 2 4 5 6 13 2" xfId="39241" xr:uid="{00000000-0005-0000-0000-000049990000}"/>
    <cellStyle name="Normal 2 4 5 6 14" xfId="39242" xr:uid="{00000000-0005-0000-0000-00004A990000}"/>
    <cellStyle name="Normal 2 4 5 6 2" xfId="11068" xr:uid="{00000000-0005-0000-0000-00003C2B0000}"/>
    <cellStyle name="Normal 2 4 5 6 2 2" xfId="11069" xr:uid="{00000000-0005-0000-0000-00003D2B0000}"/>
    <cellStyle name="Normal 2 4 5 6 2 2 2" xfId="11070" xr:uid="{00000000-0005-0000-0000-00003E2B0000}"/>
    <cellStyle name="Normal 2 4 5 6 2 2 2 2" xfId="39243" xr:uid="{00000000-0005-0000-0000-00004B990000}"/>
    <cellStyle name="Normal 2 4 5 6 2 2 3" xfId="39244" xr:uid="{00000000-0005-0000-0000-00004C990000}"/>
    <cellStyle name="Normal 2 4 5 6 2 3" xfId="11071" xr:uid="{00000000-0005-0000-0000-00003F2B0000}"/>
    <cellStyle name="Normal 2 4 5 6 2 3 2" xfId="39245" xr:uid="{00000000-0005-0000-0000-00004D990000}"/>
    <cellStyle name="Normal 2 4 5 6 2 4" xfId="39246" xr:uid="{00000000-0005-0000-0000-00004E990000}"/>
    <cellStyle name="Normal 2 4 5 6 3" xfId="11072" xr:uid="{00000000-0005-0000-0000-0000402B0000}"/>
    <cellStyle name="Normal 2 4 5 6 3 2" xfId="11073" xr:uid="{00000000-0005-0000-0000-0000412B0000}"/>
    <cellStyle name="Normal 2 4 5 6 3 2 2" xfId="11074" xr:uid="{00000000-0005-0000-0000-0000422B0000}"/>
    <cellStyle name="Normal 2 4 5 6 3 2 2 2" xfId="39247" xr:uid="{00000000-0005-0000-0000-00004F990000}"/>
    <cellStyle name="Normal 2 4 5 6 3 2 3" xfId="39248" xr:uid="{00000000-0005-0000-0000-000050990000}"/>
    <cellStyle name="Normal 2 4 5 6 3 3" xfId="11075" xr:uid="{00000000-0005-0000-0000-0000432B0000}"/>
    <cellStyle name="Normal 2 4 5 6 3 3 2" xfId="39249" xr:uid="{00000000-0005-0000-0000-000051990000}"/>
    <cellStyle name="Normal 2 4 5 6 3 4" xfId="39250" xr:uid="{00000000-0005-0000-0000-000052990000}"/>
    <cellStyle name="Normal 2 4 5 6 4" xfId="11076" xr:uid="{00000000-0005-0000-0000-0000442B0000}"/>
    <cellStyle name="Normal 2 4 5 6 4 2" xfId="11077" xr:uid="{00000000-0005-0000-0000-0000452B0000}"/>
    <cellStyle name="Normal 2 4 5 6 4 2 2" xfId="11078" xr:uid="{00000000-0005-0000-0000-0000462B0000}"/>
    <cellStyle name="Normal 2 4 5 6 4 2 2 2" xfId="39251" xr:uid="{00000000-0005-0000-0000-000053990000}"/>
    <cellStyle name="Normal 2 4 5 6 4 2 3" xfId="39252" xr:uid="{00000000-0005-0000-0000-000054990000}"/>
    <cellStyle name="Normal 2 4 5 6 4 3" xfId="11079" xr:uid="{00000000-0005-0000-0000-0000472B0000}"/>
    <cellStyle name="Normal 2 4 5 6 4 3 2" xfId="39253" xr:uid="{00000000-0005-0000-0000-000055990000}"/>
    <cellStyle name="Normal 2 4 5 6 4 4" xfId="39254" xr:uid="{00000000-0005-0000-0000-000056990000}"/>
    <cellStyle name="Normal 2 4 5 6 5" xfId="11080" xr:uid="{00000000-0005-0000-0000-0000482B0000}"/>
    <cellStyle name="Normal 2 4 5 6 5 2" xfId="11081" xr:uid="{00000000-0005-0000-0000-0000492B0000}"/>
    <cellStyle name="Normal 2 4 5 6 5 2 2" xfId="11082" xr:uid="{00000000-0005-0000-0000-00004A2B0000}"/>
    <cellStyle name="Normal 2 4 5 6 5 2 2 2" xfId="39255" xr:uid="{00000000-0005-0000-0000-000057990000}"/>
    <cellStyle name="Normal 2 4 5 6 5 2 3" xfId="39256" xr:uid="{00000000-0005-0000-0000-000058990000}"/>
    <cellStyle name="Normal 2 4 5 6 5 3" xfId="11083" xr:uid="{00000000-0005-0000-0000-00004B2B0000}"/>
    <cellStyle name="Normal 2 4 5 6 5 3 2" xfId="39257" xr:uid="{00000000-0005-0000-0000-000059990000}"/>
    <cellStyle name="Normal 2 4 5 6 5 4" xfId="39258" xr:uid="{00000000-0005-0000-0000-00005A990000}"/>
    <cellStyle name="Normal 2 4 5 6 6" xfId="11084" xr:uid="{00000000-0005-0000-0000-00004C2B0000}"/>
    <cellStyle name="Normal 2 4 5 6 6 2" xfId="11085" xr:uid="{00000000-0005-0000-0000-00004D2B0000}"/>
    <cellStyle name="Normal 2 4 5 6 6 2 2" xfId="11086" xr:uid="{00000000-0005-0000-0000-00004E2B0000}"/>
    <cellStyle name="Normal 2 4 5 6 6 2 2 2" xfId="39259" xr:uid="{00000000-0005-0000-0000-00005B990000}"/>
    <cellStyle name="Normal 2 4 5 6 6 2 3" xfId="39260" xr:uid="{00000000-0005-0000-0000-00005C990000}"/>
    <cellStyle name="Normal 2 4 5 6 6 3" xfId="11087" xr:uid="{00000000-0005-0000-0000-00004F2B0000}"/>
    <cellStyle name="Normal 2 4 5 6 6 3 2" xfId="39261" xr:uid="{00000000-0005-0000-0000-00005D990000}"/>
    <cellStyle name="Normal 2 4 5 6 6 4" xfId="39262" xr:uid="{00000000-0005-0000-0000-00005E990000}"/>
    <cellStyle name="Normal 2 4 5 6 7" xfId="11088" xr:uid="{00000000-0005-0000-0000-0000502B0000}"/>
    <cellStyle name="Normal 2 4 5 6 7 2" xfId="11089" xr:uid="{00000000-0005-0000-0000-0000512B0000}"/>
    <cellStyle name="Normal 2 4 5 6 7 2 2" xfId="11090" xr:uid="{00000000-0005-0000-0000-0000522B0000}"/>
    <cellStyle name="Normal 2 4 5 6 7 2 2 2" xfId="39263" xr:uid="{00000000-0005-0000-0000-00005F990000}"/>
    <cellStyle name="Normal 2 4 5 6 7 2 3" xfId="39264" xr:uid="{00000000-0005-0000-0000-000060990000}"/>
    <cellStyle name="Normal 2 4 5 6 7 3" xfId="11091" xr:uid="{00000000-0005-0000-0000-0000532B0000}"/>
    <cellStyle name="Normal 2 4 5 6 7 3 2" xfId="39265" xr:uid="{00000000-0005-0000-0000-000061990000}"/>
    <cellStyle name="Normal 2 4 5 6 7 4" xfId="39266" xr:uid="{00000000-0005-0000-0000-000062990000}"/>
    <cellStyle name="Normal 2 4 5 6 8" xfId="11092" xr:uid="{00000000-0005-0000-0000-0000542B0000}"/>
    <cellStyle name="Normal 2 4 5 6 8 2" xfId="11093" xr:uid="{00000000-0005-0000-0000-0000552B0000}"/>
    <cellStyle name="Normal 2 4 5 6 8 2 2" xfId="11094" xr:uid="{00000000-0005-0000-0000-0000562B0000}"/>
    <cellStyle name="Normal 2 4 5 6 8 2 2 2" xfId="39267" xr:uid="{00000000-0005-0000-0000-000063990000}"/>
    <cellStyle name="Normal 2 4 5 6 8 2 3" xfId="39268" xr:uid="{00000000-0005-0000-0000-000064990000}"/>
    <cellStyle name="Normal 2 4 5 6 8 3" xfId="11095" xr:uid="{00000000-0005-0000-0000-0000572B0000}"/>
    <cellStyle name="Normal 2 4 5 6 8 3 2" xfId="39269" xr:uid="{00000000-0005-0000-0000-000065990000}"/>
    <cellStyle name="Normal 2 4 5 6 8 4" xfId="39270" xr:uid="{00000000-0005-0000-0000-000066990000}"/>
    <cellStyle name="Normal 2 4 5 6 9" xfId="11096" xr:uid="{00000000-0005-0000-0000-0000582B0000}"/>
    <cellStyle name="Normal 2 4 5 6 9 2" xfId="11097" xr:uid="{00000000-0005-0000-0000-0000592B0000}"/>
    <cellStyle name="Normal 2 4 5 6 9 2 2" xfId="11098" xr:uid="{00000000-0005-0000-0000-00005A2B0000}"/>
    <cellStyle name="Normal 2 4 5 6 9 2 2 2" xfId="39271" xr:uid="{00000000-0005-0000-0000-000067990000}"/>
    <cellStyle name="Normal 2 4 5 6 9 2 3" xfId="39272" xr:uid="{00000000-0005-0000-0000-000068990000}"/>
    <cellStyle name="Normal 2 4 5 6 9 3" xfId="11099" xr:uid="{00000000-0005-0000-0000-00005B2B0000}"/>
    <cellStyle name="Normal 2 4 5 6 9 3 2" xfId="39273" xr:uid="{00000000-0005-0000-0000-000069990000}"/>
    <cellStyle name="Normal 2 4 5 6 9 4" xfId="39274" xr:uid="{00000000-0005-0000-0000-00006A990000}"/>
    <cellStyle name="Normal 2 4 5 7" xfId="11100" xr:uid="{00000000-0005-0000-0000-00005C2B0000}"/>
    <cellStyle name="Normal 2 4 5 7 10" xfId="11101" xr:uid="{00000000-0005-0000-0000-00005D2B0000}"/>
    <cellStyle name="Normal 2 4 5 7 10 2" xfId="11102" xr:uid="{00000000-0005-0000-0000-00005E2B0000}"/>
    <cellStyle name="Normal 2 4 5 7 10 2 2" xfId="11103" xr:uid="{00000000-0005-0000-0000-00005F2B0000}"/>
    <cellStyle name="Normal 2 4 5 7 10 2 2 2" xfId="39275" xr:uid="{00000000-0005-0000-0000-00006B990000}"/>
    <cellStyle name="Normal 2 4 5 7 10 2 3" xfId="39276" xr:uid="{00000000-0005-0000-0000-00006C990000}"/>
    <cellStyle name="Normal 2 4 5 7 10 3" xfId="11104" xr:uid="{00000000-0005-0000-0000-0000602B0000}"/>
    <cellStyle name="Normal 2 4 5 7 10 3 2" xfId="39277" xr:uid="{00000000-0005-0000-0000-00006D990000}"/>
    <cellStyle name="Normal 2 4 5 7 10 4" xfId="39278" xr:uid="{00000000-0005-0000-0000-00006E990000}"/>
    <cellStyle name="Normal 2 4 5 7 11" xfId="11105" xr:uid="{00000000-0005-0000-0000-0000612B0000}"/>
    <cellStyle name="Normal 2 4 5 7 11 2" xfId="11106" xr:uid="{00000000-0005-0000-0000-0000622B0000}"/>
    <cellStyle name="Normal 2 4 5 7 11 2 2" xfId="11107" xr:uid="{00000000-0005-0000-0000-0000632B0000}"/>
    <cellStyle name="Normal 2 4 5 7 11 2 2 2" xfId="39279" xr:uid="{00000000-0005-0000-0000-00006F990000}"/>
    <cellStyle name="Normal 2 4 5 7 11 2 3" xfId="39280" xr:uid="{00000000-0005-0000-0000-000070990000}"/>
    <cellStyle name="Normal 2 4 5 7 11 3" xfId="11108" xr:uid="{00000000-0005-0000-0000-0000642B0000}"/>
    <cellStyle name="Normal 2 4 5 7 11 3 2" xfId="39281" xr:uid="{00000000-0005-0000-0000-000071990000}"/>
    <cellStyle name="Normal 2 4 5 7 11 4" xfId="39282" xr:uid="{00000000-0005-0000-0000-000072990000}"/>
    <cellStyle name="Normal 2 4 5 7 12" xfId="11109" xr:uid="{00000000-0005-0000-0000-0000652B0000}"/>
    <cellStyle name="Normal 2 4 5 7 12 2" xfId="11110" xr:uid="{00000000-0005-0000-0000-0000662B0000}"/>
    <cellStyle name="Normal 2 4 5 7 12 2 2" xfId="39283" xr:uid="{00000000-0005-0000-0000-000073990000}"/>
    <cellStyle name="Normal 2 4 5 7 12 3" xfId="39284" xr:uid="{00000000-0005-0000-0000-000074990000}"/>
    <cellStyle name="Normal 2 4 5 7 13" xfId="11111" xr:uid="{00000000-0005-0000-0000-0000672B0000}"/>
    <cellStyle name="Normal 2 4 5 7 13 2" xfId="39285" xr:uid="{00000000-0005-0000-0000-000075990000}"/>
    <cellStyle name="Normal 2 4 5 7 14" xfId="39286" xr:uid="{00000000-0005-0000-0000-000076990000}"/>
    <cellStyle name="Normal 2 4 5 7 2" xfId="11112" xr:uid="{00000000-0005-0000-0000-0000682B0000}"/>
    <cellStyle name="Normal 2 4 5 7 2 2" xfId="11113" xr:uid="{00000000-0005-0000-0000-0000692B0000}"/>
    <cellStyle name="Normal 2 4 5 7 2 2 2" xfId="11114" xr:uid="{00000000-0005-0000-0000-00006A2B0000}"/>
    <cellStyle name="Normal 2 4 5 7 2 2 2 2" xfId="39287" xr:uid="{00000000-0005-0000-0000-000077990000}"/>
    <cellStyle name="Normal 2 4 5 7 2 2 3" xfId="39288" xr:uid="{00000000-0005-0000-0000-000078990000}"/>
    <cellStyle name="Normal 2 4 5 7 2 3" xfId="11115" xr:uid="{00000000-0005-0000-0000-00006B2B0000}"/>
    <cellStyle name="Normal 2 4 5 7 2 3 2" xfId="39289" xr:uid="{00000000-0005-0000-0000-000079990000}"/>
    <cellStyle name="Normal 2 4 5 7 2 4" xfId="39290" xr:uid="{00000000-0005-0000-0000-00007A990000}"/>
    <cellStyle name="Normal 2 4 5 7 3" xfId="11116" xr:uid="{00000000-0005-0000-0000-00006C2B0000}"/>
    <cellStyle name="Normal 2 4 5 7 3 2" xfId="11117" xr:uid="{00000000-0005-0000-0000-00006D2B0000}"/>
    <cellStyle name="Normal 2 4 5 7 3 2 2" xfId="11118" xr:uid="{00000000-0005-0000-0000-00006E2B0000}"/>
    <cellStyle name="Normal 2 4 5 7 3 2 2 2" xfId="39291" xr:uid="{00000000-0005-0000-0000-00007B990000}"/>
    <cellStyle name="Normal 2 4 5 7 3 2 3" xfId="39292" xr:uid="{00000000-0005-0000-0000-00007C990000}"/>
    <cellStyle name="Normal 2 4 5 7 3 3" xfId="11119" xr:uid="{00000000-0005-0000-0000-00006F2B0000}"/>
    <cellStyle name="Normal 2 4 5 7 3 3 2" xfId="39293" xr:uid="{00000000-0005-0000-0000-00007D990000}"/>
    <cellStyle name="Normal 2 4 5 7 3 4" xfId="39294" xr:uid="{00000000-0005-0000-0000-00007E990000}"/>
    <cellStyle name="Normal 2 4 5 7 4" xfId="11120" xr:uid="{00000000-0005-0000-0000-0000702B0000}"/>
    <cellStyle name="Normal 2 4 5 7 4 2" xfId="11121" xr:uid="{00000000-0005-0000-0000-0000712B0000}"/>
    <cellStyle name="Normal 2 4 5 7 4 2 2" xfId="11122" xr:uid="{00000000-0005-0000-0000-0000722B0000}"/>
    <cellStyle name="Normal 2 4 5 7 4 2 2 2" xfId="39295" xr:uid="{00000000-0005-0000-0000-00007F990000}"/>
    <cellStyle name="Normal 2 4 5 7 4 2 3" xfId="39296" xr:uid="{00000000-0005-0000-0000-000080990000}"/>
    <cellStyle name="Normal 2 4 5 7 4 3" xfId="11123" xr:uid="{00000000-0005-0000-0000-0000732B0000}"/>
    <cellStyle name="Normal 2 4 5 7 4 3 2" xfId="39297" xr:uid="{00000000-0005-0000-0000-000081990000}"/>
    <cellStyle name="Normal 2 4 5 7 4 4" xfId="39298" xr:uid="{00000000-0005-0000-0000-000082990000}"/>
    <cellStyle name="Normal 2 4 5 7 5" xfId="11124" xr:uid="{00000000-0005-0000-0000-0000742B0000}"/>
    <cellStyle name="Normal 2 4 5 7 5 2" xfId="11125" xr:uid="{00000000-0005-0000-0000-0000752B0000}"/>
    <cellStyle name="Normal 2 4 5 7 5 2 2" xfId="11126" xr:uid="{00000000-0005-0000-0000-0000762B0000}"/>
    <cellStyle name="Normal 2 4 5 7 5 2 2 2" xfId="39299" xr:uid="{00000000-0005-0000-0000-000083990000}"/>
    <cellStyle name="Normal 2 4 5 7 5 2 3" xfId="39300" xr:uid="{00000000-0005-0000-0000-000084990000}"/>
    <cellStyle name="Normal 2 4 5 7 5 3" xfId="11127" xr:uid="{00000000-0005-0000-0000-0000772B0000}"/>
    <cellStyle name="Normal 2 4 5 7 5 3 2" xfId="39301" xr:uid="{00000000-0005-0000-0000-000085990000}"/>
    <cellStyle name="Normal 2 4 5 7 5 4" xfId="39302" xr:uid="{00000000-0005-0000-0000-000086990000}"/>
    <cellStyle name="Normal 2 4 5 7 6" xfId="11128" xr:uid="{00000000-0005-0000-0000-0000782B0000}"/>
    <cellStyle name="Normal 2 4 5 7 6 2" xfId="11129" xr:uid="{00000000-0005-0000-0000-0000792B0000}"/>
    <cellStyle name="Normal 2 4 5 7 6 2 2" xfId="11130" xr:uid="{00000000-0005-0000-0000-00007A2B0000}"/>
    <cellStyle name="Normal 2 4 5 7 6 2 2 2" xfId="39303" xr:uid="{00000000-0005-0000-0000-000087990000}"/>
    <cellStyle name="Normal 2 4 5 7 6 2 3" xfId="39304" xr:uid="{00000000-0005-0000-0000-000088990000}"/>
    <cellStyle name="Normal 2 4 5 7 6 3" xfId="11131" xr:uid="{00000000-0005-0000-0000-00007B2B0000}"/>
    <cellStyle name="Normal 2 4 5 7 6 3 2" xfId="39305" xr:uid="{00000000-0005-0000-0000-000089990000}"/>
    <cellStyle name="Normal 2 4 5 7 6 4" xfId="39306" xr:uid="{00000000-0005-0000-0000-00008A990000}"/>
    <cellStyle name="Normal 2 4 5 7 7" xfId="11132" xr:uid="{00000000-0005-0000-0000-00007C2B0000}"/>
    <cellStyle name="Normal 2 4 5 7 7 2" xfId="11133" xr:uid="{00000000-0005-0000-0000-00007D2B0000}"/>
    <cellStyle name="Normal 2 4 5 7 7 2 2" xfId="11134" xr:uid="{00000000-0005-0000-0000-00007E2B0000}"/>
    <cellStyle name="Normal 2 4 5 7 7 2 2 2" xfId="39307" xr:uid="{00000000-0005-0000-0000-00008B990000}"/>
    <cellStyle name="Normal 2 4 5 7 7 2 3" xfId="39308" xr:uid="{00000000-0005-0000-0000-00008C990000}"/>
    <cellStyle name="Normal 2 4 5 7 7 3" xfId="11135" xr:uid="{00000000-0005-0000-0000-00007F2B0000}"/>
    <cellStyle name="Normal 2 4 5 7 7 3 2" xfId="39309" xr:uid="{00000000-0005-0000-0000-00008D990000}"/>
    <cellStyle name="Normal 2 4 5 7 7 4" xfId="39310" xr:uid="{00000000-0005-0000-0000-00008E990000}"/>
    <cellStyle name="Normal 2 4 5 7 8" xfId="11136" xr:uid="{00000000-0005-0000-0000-0000802B0000}"/>
    <cellStyle name="Normal 2 4 5 7 8 2" xfId="11137" xr:uid="{00000000-0005-0000-0000-0000812B0000}"/>
    <cellStyle name="Normal 2 4 5 7 8 2 2" xfId="11138" xr:uid="{00000000-0005-0000-0000-0000822B0000}"/>
    <cellStyle name="Normal 2 4 5 7 8 2 2 2" xfId="39311" xr:uid="{00000000-0005-0000-0000-00008F990000}"/>
    <cellStyle name="Normal 2 4 5 7 8 2 3" xfId="39312" xr:uid="{00000000-0005-0000-0000-000090990000}"/>
    <cellStyle name="Normal 2 4 5 7 8 3" xfId="11139" xr:uid="{00000000-0005-0000-0000-0000832B0000}"/>
    <cellStyle name="Normal 2 4 5 7 8 3 2" xfId="39313" xr:uid="{00000000-0005-0000-0000-000091990000}"/>
    <cellStyle name="Normal 2 4 5 7 8 4" xfId="39314" xr:uid="{00000000-0005-0000-0000-000092990000}"/>
    <cellStyle name="Normal 2 4 5 7 9" xfId="11140" xr:uid="{00000000-0005-0000-0000-0000842B0000}"/>
    <cellStyle name="Normal 2 4 5 7 9 2" xfId="11141" xr:uid="{00000000-0005-0000-0000-0000852B0000}"/>
    <cellStyle name="Normal 2 4 5 7 9 2 2" xfId="11142" xr:uid="{00000000-0005-0000-0000-0000862B0000}"/>
    <cellStyle name="Normal 2 4 5 7 9 2 2 2" xfId="39315" xr:uid="{00000000-0005-0000-0000-000093990000}"/>
    <cellStyle name="Normal 2 4 5 7 9 2 3" xfId="39316" xr:uid="{00000000-0005-0000-0000-000094990000}"/>
    <cellStyle name="Normal 2 4 5 7 9 3" xfId="11143" xr:uid="{00000000-0005-0000-0000-0000872B0000}"/>
    <cellStyle name="Normal 2 4 5 7 9 3 2" xfId="39317" xr:uid="{00000000-0005-0000-0000-000095990000}"/>
    <cellStyle name="Normal 2 4 5 7 9 4" xfId="39318" xr:uid="{00000000-0005-0000-0000-000096990000}"/>
    <cellStyle name="Normal 2 4 5 8" xfId="11144" xr:uid="{00000000-0005-0000-0000-0000882B0000}"/>
    <cellStyle name="Normal 2 4 5 8 10" xfId="11145" xr:uid="{00000000-0005-0000-0000-0000892B0000}"/>
    <cellStyle name="Normal 2 4 5 8 10 2" xfId="11146" xr:uid="{00000000-0005-0000-0000-00008A2B0000}"/>
    <cellStyle name="Normal 2 4 5 8 10 2 2" xfId="11147" xr:uid="{00000000-0005-0000-0000-00008B2B0000}"/>
    <cellStyle name="Normal 2 4 5 8 10 2 2 2" xfId="39319" xr:uid="{00000000-0005-0000-0000-000097990000}"/>
    <cellStyle name="Normal 2 4 5 8 10 2 3" xfId="39320" xr:uid="{00000000-0005-0000-0000-000098990000}"/>
    <cellStyle name="Normal 2 4 5 8 10 3" xfId="11148" xr:uid="{00000000-0005-0000-0000-00008C2B0000}"/>
    <cellStyle name="Normal 2 4 5 8 10 3 2" xfId="39321" xr:uid="{00000000-0005-0000-0000-000099990000}"/>
    <cellStyle name="Normal 2 4 5 8 10 4" xfId="39322" xr:uid="{00000000-0005-0000-0000-00009A990000}"/>
    <cellStyle name="Normal 2 4 5 8 11" xfId="11149" xr:uid="{00000000-0005-0000-0000-00008D2B0000}"/>
    <cellStyle name="Normal 2 4 5 8 11 2" xfId="11150" xr:uid="{00000000-0005-0000-0000-00008E2B0000}"/>
    <cellStyle name="Normal 2 4 5 8 11 2 2" xfId="11151" xr:uid="{00000000-0005-0000-0000-00008F2B0000}"/>
    <cellStyle name="Normal 2 4 5 8 11 2 2 2" xfId="39323" xr:uid="{00000000-0005-0000-0000-00009B990000}"/>
    <cellStyle name="Normal 2 4 5 8 11 2 3" xfId="39324" xr:uid="{00000000-0005-0000-0000-00009C990000}"/>
    <cellStyle name="Normal 2 4 5 8 11 3" xfId="11152" xr:uid="{00000000-0005-0000-0000-0000902B0000}"/>
    <cellStyle name="Normal 2 4 5 8 11 3 2" xfId="39325" xr:uid="{00000000-0005-0000-0000-00009D990000}"/>
    <cellStyle name="Normal 2 4 5 8 11 4" xfId="39326" xr:uid="{00000000-0005-0000-0000-00009E990000}"/>
    <cellStyle name="Normal 2 4 5 8 12" xfId="11153" xr:uid="{00000000-0005-0000-0000-0000912B0000}"/>
    <cellStyle name="Normal 2 4 5 8 12 2" xfId="11154" xr:uid="{00000000-0005-0000-0000-0000922B0000}"/>
    <cellStyle name="Normal 2 4 5 8 12 2 2" xfId="39327" xr:uid="{00000000-0005-0000-0000-00009F990000}"/>
    <cellStyle name="Normal 2 4 5 8 12 3" xfId="39328" xr:uid="{00000000-0005-0000-0000-0000A0990000}"/>
    <cellStyle name="Normal 2 4 5 8 13" xfId="11155" xr:uid="{00000000-0005-0000-0000-0000932B0000}"/>
    <cellStyle name="Normal 2 4 5 8 13 2" xfId="39329" xr:uid="{00000000-0005-0000-0000-0000A1990000}"/>
    <cellStyle name="Normal 2 4 5 8 14" xfId="39330" xr:uid="{00000000-0005-0000-0000-0000A2990000}"/>
    <cellStyle name="Normal 2 4 5 8 2" xfId="11156" xr:uid="{00000000-0005-0000-0000-0000942B0000}"/>
    <cellStyle name="Normal 2 4 5 8 2 2" xfId="11157" xr:uid="{00000000-0005-0000-0000-0000952B0000}"/>
    <cellStyle name="Normal 2 4 5 8 2 2 2" xfId="11158" xr:uid="{00000000-0005-0000-0000-0000962B0000}"/>
    <cellStyle name="Normal 2 4 5 8 2 2 2 2" xfId="39331" xr:uid="{00000000-0005-0000-0000-0000A3990000}"/>
    <cellStyle name="Normal 2 4 5 8 2 2 3" xfId="39332" xr:uid="{00000000-0005-0000-0000-0000A4990000}"/>
    <cellStyle name="Normal 2 4 5 8 2 3" xfId="11159" xr:uid="{00000000-0005-0000-0000-0000972B0000}"/>
    <cellStyle name="Normal 2 4 5 8 2 3 2" xfId="39333" xr:uid="{00000000-0005-0000-0000-0000A5990000}"/>
    <cellStyle name="Normal 2 4 5 8 2 4" xfId="39334" xr:uid="{00000000-0005-0000-0000-0000A6990000}"/>
    <cellStyle name="Normal 2 4 5 8 3" xfId="11160" xr:uid="{00000000-0005-0000-0000-0000982B0000}"/>
    <cellStyle name="Normal 2 4 5 8 3 2" xfId="11161" xr:uid="{00000000-0005-0000-0000-0000992B0000}"/>
    <cellStyle name="Normal 2 4 5 8 3 2 2" xfId="11162" xr:uid="{00000000-0005-0000-0000-00009A2B0000}"/>
    <cellStyle name="Normal 2 4 5 8 3 2 2 2" xfId="39335" xr:uid="{00000000-0005-0000-0000-0000A7990000}"/>
    <cellStyle name="Normal 2 4 5 8 3 2 3" xfId="39336" xr:uid="{00000000-0005-0000-0000-0000A8990000}"/>
    <cellStyle name="Normal 2 4 5 8 3 3" xfId="11163" xr:uid="{00000000-0005-0000-0000-00009B2B0000}"/>
    <cellStyle name="Normal 2 4 5 8 3 3 2" xfId="39337" xr:uid="{00000000-0005-0000-0000-0000A9990000}"/>
    <cellStyle name="Normal 2 4 5 8 3 4" xfId="39338" xr:uid="{00000000-0005-0000-0000-0000AA990000}"/>
    <cellStyle name="Normal 2 4 5 8 4" xfId="11164" xr:uid="{00000000-0005-0000-0000-00009C2B0000}"/>
    <cellStyle name="Normal 2 4 5 8 4 2" xfId="11165" xr:uid="{00000000-0005-0000-0000-00009D2B0000}"/>
    <cellStyle name="Normal 2 4 5 8 4 2 2" xfId="11166" xr:uid="{00000000-0005-0000-0000-00009E2B0000}"/>
    <cellStyle name="Normal 2 4 5 8 4 2 2 2" xfId="39339" xr:uid="{00000000-0005-0000-0000-0000AB990000}"/>
    <cellStyle name="Normal 2 4 5 8 4 2 3" xfId="39340" xr:uid="{00000000-0005-0000-0000-0000AC990000}"/>
    <cellStyle name="Normal 2 4 5 8 4 3" xfId="11167" xr:uid="{00000000-0005-0000-0000-00009F2B0000}"/>
    <cellStyle name="Normal 2 4 5 8 4 3 2" xfId="39341" xr:uid="{00000000-0005-0000-0000-0000AD990000}"/>
    <cellStyle name="Normal 2 4 5 8 4 4" xfId="39342" xr:uid="{00000000-0005-0000-0000-0000AE990000}"/>
    <cellStyle name="Normal 2 4 5 8 5" xfId="11168" xr:uid="{00000000-0005-0000-0000-0000A02B0000}"/>
    <cellStyle name="Normal 2 4 5 8 5 2" xfId="11169" xr:uid="{00000000-0005-0000-0000-0000A12B0000}"/>
    <cellStyle name="Normal 2 4 5 8 5 2 2" xfId="11170" xr:uid="{00000000-0005-0000-0000-0000A22B0000}"/>
    <cellStyle name="Normal 2 4 5 8 5 2 2 2" xfId="39343" xr:uid="{00000000-0005-0000-0000-0000AF990000}"/>
    <cellStyle name="Normal 2 4 5 8 5 2 3" xfId="39344" xr:uid="{00000000-0005-0000-0000-0000B0990000}"/>
    <cellStyle name="Normal 2 4 5 8 5 3" xfId="11171" xr:uid="{00000000-0005-0000-0000-0000A32B0000}"/>
    <cellStyle name="Normal 2 4 5 8 5 3 2" xfId="39345" xr:uid="{00000000-0005-0000-0000-0000B1990000}"/>
    <cellStyle name="Normal 2 4 5 8 5 4" xfId="39346" xr:uid="{00000000-0005-0000-0000-0000B2990000}"/>
    <cellStyle name="Normal 2 4 5 8 6" xfId="11172" xr:uid="{00000000-0005-0000-0000-0000A42B0000}"/>
    <cellStyle name="Normal 2 4 5 8 6 2" xfId="11173" xr:uid="{00000000-0005-0000-0000-0000A52B0000}"/>
    <cellStyle name="Normal 2 4 5 8 6 2 2" xfId="11174" xr:uid="{00000000-0005-0000-0000-0000A62B0000}"/>
    <cellStyle name="Normal 2 4 5 8 6 2 2 2" xfId="39347" xr:uid="{00000000-0005-0000-0000-0000B3990000}"/>
    <cellStyle name="Normal 2 4 5 8 6 2 3" xfId="39348" xr:uid="{00000000-0005-0000-0000-0000B4990000}"/>
    <cellStyle name="Normal 2 4 5 8 6 3" xfId="11175" xr:uid="{00000000-0005-0000-0000-0000A72B0000}"/>
    <cellStyle name="Normal 2 4 5 8 6 3 2" xfId="39349" xr:uid="{00000000-0005-0000-0000-0000B5990000}"/>
    <cellStyle name="Normal 2 4 5 8 6 4" xfId="39350" xr:uid="{00000000-0005-0000-0000-0000B6990000}"/>
    <cellStyle name="Normal 2 4 5 8 7" xfId="11176" xr:uid="{00000000-0005-0000-0000-0000A82B0000}"/>
    <cellStyle name="Normal 2 4 5 8 7 2" xfId="11177" xr:uid="{00000000-0005-0000-0000-0000A92B0000}"/>
    <cellStyle name="Normal 2 4 5 8 7 2 2" xfId="11178" xr:uid="{00000000-0005-0000-0000-0000AA2B0000}"/>
    <cellStyle name="Normal 2 4 5 8 7 2 2 2" xfId="39351" xr:uid="{00000000-0005-0000-0000-0000B7990000}"/>
    <cellStyle name="Normal 2 4 5 8 7 2 3" xfId="39352" xr:uid="{00000000-0005-0000-0000-0000B8990000}"/>
    <cellStyle name="Normal 2 4 5 8 7 3" xfId="11179" xr:uid="{00000000-0005-0000-0000-0000AB2B0000}"/>
    <cellStyle name="Normal 2 4 5 8 7 3 2" xfId="39353" xr:uid="{00000000-0005-0000-0000-0000B9990000}"/>
    <cellStyle name="Normal 2 4 5 8 7 4" xfId="39354" xr:uid="{00000000-0005-0000-0000-0000BA990000}"/>
    <cellStyle name="Normal 2 4 5 8 8" xfId="11180" xr:uid="{00000000-0005-0000-0000-0000AC2B0000}"/>
    <cellStyle name="Normal 2 4 5 8 8 2" xfId="11181" xr:uid="{00000000-0005-0000-0000-0000AD2B0000}"/>
    <cellStyle name="Normal 2 4 5 8 8 2 2" xfId="11182" xr:uid="{00000000-0005-0000-0000-0000AE2B0000}"/>
    <cellStyle name="Normal 2 4 5 8 8 2 2 2" xfId="39355" xr:uid="{00000000-0005-0000-0000-0000BB990000}"/>
    <cellStyle name="Normal 2 4 5 8 8 2 3" xfId="39356" xr:uid="{00000000-0005-0000-0000-0000BC990000}"/>
    <cellStyle name="Normal 2 4 5 8 8 3" xfId="11183" xr:uid="{00000000-0005-0000-0000-0000AF2B0000}"/>
    <cellStyle name="Normal 2 4 5 8 8 3 2" xfId="39357" xr:uid="{00000000-0005-0000-0000-0000BD990000}"/>
    <cellStyle name="Normal 2 4 5 8 8 4" xfId="39358" xr:uid="{00000000-0005-0000-0000-0000BE990000}"/>
    <cellStyle name="Normal 2 4 5 8 9" xfId="11184" xr:uid="{00000000-0005-0000-0000-0000B02B0000}"/>
    <cellStyle name="Normal 2 4 5 8 9 2" xfId="11185" xr:uid="{00000000-0005-0000-0000-0000B12B0000}"/>
    <cellStyle name="Normal 2 4 5 8 9 2 2" xfId="11186" xr:uid="{00000000-0005-0000-0000-0000B22B0000}"/>
    <cellStyle name="Normal 2 4 5 8 9 2 2 2" xfId="39359" xr:uid="{00000000-0005-0000-0000-0000BF990000}"/>
    <cellStyle name="Normal 2 4 5 8 9 2 3" xfId="39360" xr:uid="{00000000-0005-0000-0000-0000C0990000}"/>
    <cellStyle name="Normal 2 4 5 8 9 3" xfId="11187" xr:uid="{00000000-0005-0000-0000-0000B32B0000}"/>
    <cellStyle name="Normal 2 4 5 8 9 3 2" xfId="39361" xr:uid="{00000000-0005-0000-0000-0000C1990000}"/>
    <cellStyle name="Normal 2 4 5 8 9 4" xfId="39362" xr:uid="{00000000-0005-0000-0000-0000C2990000}"/>
    <cellStyle name="Normal 2 4 5 9" xfId="11188" xr:uid="{00000000-0005-0000-0000-0000B42B0000}"/>
    <cellStyle name="Normal 2 4 5 9 2" xfId="11189" xr:uid="{00000000-0005-0000-0000-0000B52B0000}"/>
    <cellStyle name="Normal 2 4 5 9 2 2" xfId="11190" xr:uid="{00000000-0005-0000-0000-0000B62B0000}"/>
    <cellStyle name="Normal 2 4 5 9 2 2 2" xfId="39363" xr:uid="{00000000-0005-0000-0000-0000C3990000}"/>
    <cellStyle name="Normal 2 4 5 9 2 3" xfId="39364" xr:uid="{00000000-0005-0000-0000-0000C4990000}"/>
    <cellStyle name="Normal 2 4 5 9 3" xfId="11191" xr:uid="{00000000-0005-0000-0000-0000B72B0000}"/>
    <cellStyle name="Normal 2 4 5 9 3 2" xfId="39365" xr:uid="{00000000-0005-0000-0000-0000C5990000}"/>
    <cellStyle name="Normal 2 4 5 9 4" xfId="39366" xr:uid="{00000000-0005-0000-0000-0000C6990000}"/>
    <cellStyle name="Normal 2 4 6" xfId="11192" xr:uid="{00000000-0005-0000-0000-0000B82B0000}"/>
    <cellStyle name="Normal 2 4 6 10" xfId="11193" xr:uid="{00000000-0005-0000-0000-0000B92B0000}"/>
    <cellStyle name="Normal 2 4 6 10 2" xfId="11194" xr:uid="{00000000-0005-0000-0000-0000BA2B0000}"/>
    <cellStyle name="Normal 2 4 6 10 2 2" xfId="11195" xr:uid="{00000000-0005-0000-0000-0000BB2B0000}"/>
    <cellStyle name="Normal 2 4 6 10 2 2 2" xfId="39367" xr:uid="{00000000-0005-0000-0000-0000C7990000}"/>
    <cellStyle name="Normal 2 4 6 10 2 3" xfId="39368" xr:uid="{00000000-0005-0000-0000-0000C8990000}"/>
    <cellStyle name="Normal 2 4 6 10 3" xfId="11196" xr:uid="{00000000-0005-0000-0000-0000BC2B0000}"/>
    <cellStyle name="Normal 2 4 6 10 3 2" xfId="39369" xr:uid="{00000000-0005-0000-0000-0000C9990000}"/>
    <cellStyle name="Normal 2 4 6 10 4" xfId="39370" xr:uid="{00000000-0005-0000-0000-0000CA990000}"/>
    <cellStyle name="Normal 2 4 6 11" xfId="11197" xr:uid="{00000000-0005-0000-0000-0000BD2B0000}"/>
    <cellStyle name="Normal 2 4 6 11 2" xfId="11198" xr:uid="{00000000-0005-0000-0000-0000BE2B0000}"/>
    <cellStyle name="Normal 2 4 6 11 2 2" xfId="11199" xr:uid="{00000000-0005-0000-0000-0000BF2B0000}"/>
    <cellStyle name="Normal 2 4 6 11 2 2 2" xfId="39371" xr:uid="{00000000-0005-0000-0000-0000CB990000}"/>
    <cellStyle name="Normal 2 4 6 11 2 3" xfId="39372" xr:uid="{00000000-0005-0000-0000-0000CC990000}"/>
    <cellStyle name="Normal 2 4 6 11 3" xfId="11200" xr:uid="{00000000-0005-0000-0000-0000C02B0000}"/>
    <cellStyle name="Normal 2 4 6 11 3 2" xfId="39373" xr:uid="{00000000-0005-0000-0000-0000CD990000}"/>
    <cellStyle name="Normal 2 4 6 11 4" xfId="39374" xr:uid="{00000000-0005-0000-0000-0000CE990000}"/>
    <cellStyle name="Normal 2 4 6 12" xfId="11201" xr:uid="{00000000-0005-0000-0000-0000C12B0000}"/>
    <cellStyle name="Normal 2 4 6 12 2" xfId="11202" xr:uid="{00000000-0005-0000-0000-0000C22B0000}"/>
    <cellStyle name="Normal 2 4 6 12 2 2" xfId="11203" xr:uid="{00000000-0005-0000-0000-0000C32B0000}"/>
    <cellStyle name="Normal 2 4 6 12 2 2 2" xfId="39375" xr:uid="{00000000-0005-0000-0000-0000CF990000}"/>
    <cellStyle name="Normal 2 4 6 12 2 3" xfId="39376" xr:uid="{00000000-0005-0000-0000-0000D0990000}"/>
    <cellStyle name="Normal 2 4 6 12 3" xfId="11204" xr:uid="{00000000-0005-0000-0000-0000C42B0000}"/>
    <cellStyle name="Normal 2 4 6 12 3 2" xfId="39377" xr:uid="{00000000-0005-0000-0000-0000D1990000}"/>
    <cellStyle name="Normal 2 4 6 12 4" xfId="39378" xr:uid="{00000000-0005-0000-0000-0000D2990000}"/>
    <cellStyle name="Normal 2 4 6 13" xfId="11205" xr:uid="{00000000-0005-0000-0000-0000C52B0000}"/>
    <cellStyle name="Normal 2 4 6 13 2" xfId="11206" xr:uid="{00000000-0005-0000-0000-0000C62B0000}"/>
    <cellStyle name="Normal 2 4 6 13 2 2" xfId="11207" xr:uid="{00000000-0005-0000-0000-0000C72B0000}"/>
    <cellStyle name="Normal 2 4 6 13 2 2 2" xfId="39379" xr:uid="{00000000-0005-0000-0000-0000D3990000}"/>
    <cellStyle name="Normal 2 4 6 13 2 3" xfId="39380" xr:uid="{00000000-0005-0000-0000-0000D4990000}"/>
    <cellStyle name="Normal 2 4 6 13 3" xfId="11208" xr:uid="{00000000-0005-0000-0000-0000C82B0000}"/>
    <cellStyle name="Normal 2 4 6 13 3 2" xfId="39381" xr:uid="{00000000-0005-0000-0000-0000D5990000}"/>
    <cellStyle name="Normal 2 4 6 13 4" xfId="39382" xr:uid="{00000000-0005-0000-0000-0000D6990000}"/>
    <cellStyle name="Normal 2 4 6 14" xfId="11209" xr:uid="{00000000-0005-0000-0000-0000C92B0000}"/>
    <cellStyle name="Normal 2 4 6 14 2" xfId="11210" xr:uid="{00000000-0005-0000-0000-0000CA2B0000}"/>
    <cellStyle name="Normal 2 4 6 14 2 2" xfId="11211" xr:uid="{00000000-0005-0000-0000-0000CB2B0000}"/>
    <cellStyle name="Normal 2 4 6 14 2 2 2" xfId="39383" xr:uid="{00000000-0005-0000-0000-0000D7990000}"/>
    <cellStyle name="Normal 2 4 6 14 2 3" xfId="39384" xr:uid="{00000000-0005-0000-0000-0000D8990000}"/>
    <cellStyle name="Normal 2 4 6 14 3" xfId="11212" xr:uid="{00000000-0005-0000-0000-0000CC2B0000}"/>
    <cellStyle name="Normal 2 4 6 14 3 2" xfId="39385" xr:uid="{00000000-0005-0000-0000-0000D9990000}"/>
    <cellStyle name="Normal 2 4 6 14 4" xfId="39386" xr:uid="{00000000-0005-0000-0000-0000DA990000}"/>
    <cellStyle name="Normal 2 4 6 15" xfId="11213" xr:uid="{00000000-0005-0000-0000-0000CD2B0000}"/>
    <cellStyle name="Normal 2 4 6 15 2" xfId="11214" xr:uid="{00000000-0005-0000-0000-0000CE2B0000}"/>
    <cellStyle name="Normal 2 4 6 15 2 2" xfId="11215" xr:uid="{00000000-0005-0000-0000-0000CF2B0000}"/>
    <cellStyle name="Normal 2 4 6 15 2 2 2" xfId="39387" xr:uid="{00000000-0005-0000-0000-0000DB990000}"/>
    <cellStyle name="Normal 2 4 6 15 2 3" xfId="39388" xr:uid="{00000000-0005-0000-0000-0000DC990000}"/>
    <cellStyle name="Normal 2 4 6 15 3" xfId="11216" xr:uid="{00000000-0005-0000-0000-0000D02B0000}"/>
    <cellStyle name="Normal 2 4 6 15 3 2" xfId="39389" xr:uid="{00000000-0005-0000-0000-0000DD990000}"/>
    <cellStyle name="Normal 2 4 6 15 4" xfId="39390" xr:uid="{00000000-0005-0000-0000-0000DE990000}"/>
    <cellStyle name="Normal 2 4 6 16" xfId="11217" xr:uid="{00000000-0005-0000-0000-0000D12B0000}"/>
    <cellStyle name="Normal 2 4 6 16 2" xfId="11218" xr:uid="{00000000-0005-0000-0000-0000D22B0000}"/>
    <cellStyle name="Normal 2 4 6 16 2 2" xfId="11219" xr:uid="{00000000-0005-0000-0000-0000D32B0000}"/>
    <cellStyle name="Normal 2 4 6 16 2 2 2" xfId="39391" xr:uid="{00000000-0005-0000-0000-0000DF990000}"/>
    <cellStyle name="Normal 2 4 6 16 2 3" xfId="39392" xr:uid="{00000000-0005-0000-0000-0000E0990000}"/>
    <cellStyle name="Normal 2 4 6 16 3" xfId="11220" xr:uid="{00000000-0005-0000-0000-0000D42B0000}"/>
    <cellStyle name="Normal 2 4 6 16 3 2" xfId="39393" xr:uid="{00000000-0005-0000-0000-0000E1990000}"/>
    <cellStyle name="Normal 2 4 6 16 4" xfId="39394" xr:uid="{00000000-0005-0000-0000-0000E2990000}"/>
    <cellStyle name="Normal 2 4 6 17" xfId="11221" xr:uid="{00000000-0005-0000-0000-0000D52B0000}"/>
    <cellStyle name="Normal 2 4 6 17 2" xfId="11222" xr:uid="{00000000-0005-0000-0000-0000D62B0000}"/>
    <cellStyle name="Normal 2 4 6 17 2 2" xfId="11223" xr:uid="{00000000-0005-0000-0000-0000D72B0000}"/>
    <cellStyle name="Normal 2 4 6 17 2 2 2" xfId="39395" xr:uid="{00000000-0005-0000-0000-0000E3990000}"/>
    <cellStyle name="Normal 2 4 6 17 2 3" xfId="39396" xr:uid="{00000000-0005-0000-0000-0000E4990000}"/>
    <cellStyle name="Normal 2 4 6 17 3" xfId="11224" xr:uid="{00000000-0005-0000-0000-0000D82B0000}"/>
    <cellStyle name="Normal 2 4 6 17 3 2" xfId="39397" xr:uid="{00000000-0005-0000-0000-0000E5990000}"/>
    <cellStyle name="Normal 2 4 6 17 4" xfId="39398" xr:uid="{00000000-0005-0000-0000-0000E6990000}"/>
    <cellStyle name="Normal 2 4 6 18" xfId="11225" xr:uid="{00000000-0005-0000-0000-0000D92B0000}"/>
    <cellStyle name="Normal 2 4 6 18 2" xfId="11226" xr:uid="{00000000-0005-0000-0000-0000DA2B0000}"/>
    <cellStyle name="Normal 2 4 6 18 2 2" xfId="11227" xr:uid="{00000000-0005-0000-0000-0000DB2B0000}"/>
    <cellStyle name="Normal 2 4 6 18 2 2 2" xfId="39399" xr:uid="{00000000-0005-0000-0000-0000E7990000}"/>
    <cellStyle name="Normal 2 4 6 18 2 3" xfId="39400" xr:uid="{00000000-0005-0000-0000-0000E8990000}"/>
    <cellStyle name="Normal 2 4 6 18 3" xfId="11228" xr:uid="{00000000-0005-0000-0000-0000DC2B0000}"/>
    <cellStyle name="Normal 2 4 6 18 3 2" xfId="39401" xr:uid="{00000000-0005-0000-0000-0000E9990000}"/>
    <cellStyle name="Normal 2 4 6 18 4" xfId="39402" xr:uid="{00000000-0005-0000-0000-0000EA990000}"/>
    <cellStyle name="Normal 2 4 6 19" xfId="11229" xr:uid="{00000000-0005-0000-0000-0000DD2B0000}"/>
    <cellStyle name="Normal 2 4 6 2" xfId="11230" xr:uid="{00000000-0005-0000-0000-0000DE2B0000}"/>
    <cellStyle name="Normal 2 4 6 2 10" xfId="11231" xr:uid="{00000000-0005-0000-0000-0000DF2B0000}"/>
    <cellStyle name="Normal 2 4 6 2 10 2" xfId="11232" xr:uid="{00000000-0005-0000-0000-0000E02B0000}"/>
    <cellStyle name="Normal 2 4 6 2 10 2 2" xfId="11233" xr:uid="{00000000-0005-0000-0000-0000E12B0000}"/>
    <cellStyle name="Normal 2 4 6 2 10 2 2 2" xfId="39403" xr:uid="{00000000-0005-0000-0000-0000EB990000}"/>
    <cellStyle name="Normal 2 4 6 2 10 2 3" xfId="39404" xr:uid="{00000000-0005-0000-0000-0000EC990000}"/>
    <cellStyle name="Normal 2 4 6 2 10 3" xfId="11234" xr:uid="{00000000-0005-0000-0000-0000E22B0000}"/>
    <cellStyle name="Normal 2 4 6 2 10 3 2" xfId="39405" xr:uid="{00000000-0005-0000-0000-0000ED990000}"/>
    <cellStyle name="Normal 2 4 6 2 10 4" xfId="39406" xr:uid="{00000000-0005-0000-0000-0000EE990000}"/>
    <cellStyle name="Normal 2 4 6 2 11" xfId="11235" xr:uid="{00000000-0005-0000-0000-0000E32B0000}"/>
    <cellStyle name="Normal 2 4 6 2 11 2" xfId="11236" xr:uid="{00000000-0005-0000-0000-0000E42B0000}"/>
    <cellStyle name="Normal 2 4 6 2 11 2 2" xfId="11237" xr:uid="{00000000-0005-0000-0000-0000E52B0000}"/>
    <cellStyle name="Normal 2 4 6 2 11 2 2 2" xfId="39407" xr:uid="{00000000-0005-0000-0000-0000EF990000}"/>
    <cellStyle name="Normal 2 4 6 2 11 2 3" xfId="39408" xr:uid="{00000000-0005-0000-0000-0000F0990000}"/>
    <cellStyle name="Normal 2 4 6 2 11 3" xfId="11238" xr:uid="{00000000-0005-0000-0000-0000E62B0000}"/>
    <cellStyle name="Normal 2 4 6 2 11 3 2" xfId="39409" xr:uid="{00000000-0005-0000-0000-0000F1990000}"/>
    <cellStyle name="Normal 2 4 6 2 11 4" xfId="39410" xr:uid="{00000000-0005-0000-0000-0000F2990000}"/>
    <cellStyle name="Normal 2 4 6 2 12" xfId="11239" xr:uid="{00000000-0005-0000-0000-0000E72B0000}"/>
    <cellStyle name="Normal 2 4 6 2 13" xfId="11240" xr:uid="{00000000-0005-0000-0000-0000E82B0000}"/>
    <cellStyle name="Normal 2 4 6 2 2" xfId="11241" xr:uid="{00000000-0005-0000-0000-0000E92B0000}"/>
    <cellStyle name="Normal 2 4 6 2 2 2" xfId="11242" xr:uid="{00000000-0005-0000-0000-0000EA2B0000}"/>
    <cellStyle name="Normal 2 4 6 2 2 2 2" xfId="11243" xr:uid="{00000000-0005-0000-0000-0000EB2B0000}"/>
    <cellStyle name="Normal 2 4 6 2 2 2 2 2" xfId="39411" xr:uid="{00000000-0005-0000-0000-0000F3990000}"/>
    <cellStyle name="Normal 2 4 6 2 2 2 3" xfId="39412" xr:uid="{00000000-0005-0000-0000-0000F4990000}"/>
    <cellStyle name="Normal 2 4 6 2 2 3" xfId="11244" xr:uid="{00000000-0005-0000-0000-0000EC2B0000}"/>
    <cellStyle name="Normal 2 4 6 2 2 3 2" xfId="39413" xr:uid="{00000000-0005-0000-0000-0000F5990000}"/>
    <cellStyle name="Normal 2 4 6 2 2 4" xfId="39414" xr:uid="{00000000-0005-0000-0000-0000F6990000}"/>
    <cellStyle name="Normal 2 4 6 2 3" xfId="11245" xr:uid="{00000000-0005-0000-0000-0000ED2B0000}"/>
    <cellStyle name="Normal 2 4 6 2 3 2" xfId="11246" xr:uid="{00000000-0005-0000-0000-0000EE2B0000}"/>
    <cellStyle name="Normal 2 4 6 2 3 2 2" xfId="11247" xr:uid="{00000000-0005-0000-0000-0000EF2B0000}"/>
    <cellStyle name="Normal 2 4 6 2 3 2 2 2" xfId="39415" xr:uid="{00000000-0005-0000-0000-0000F7990000}"/>
    <cellStyle name="Normal 2 4 6 2 3 2 3" xfId="39416" xr:uid="{00000000-0005-0000-0000-0000F8990000}"/>
    <cellStyle name="Normal 2 4 6 2 3 3" xfId="11248" xr:uid="{00000000-0005-0000-0000-0000F02B0000}"/>
    <cellStyle name="Normal 2 4 6 2 3 3 2" xfId="39417" xr:uid="{00000000-0005-0000-0000-0000F9990000}"/>
    <cellStyle name="Normal 2 4 6 2 3 4" xfId="39418" xr:uid="{00000000-0005-0000-0000-0000FA990000}"/>
    <cellStyle name="Normal 2 4 6 2 4" xfId="11249" xr:uid="{00000000-0005-0000-0000-0000F12B0000}"/>
    <cellStyle name="Normal 2 4 6 2 4 2" xfId="11250" xr:uid="{00000000-0005-0000-0000-0000F22B0000}"/>
    <cellStyle name="Normal 2 4 6 2 4 2 2" xfId="11251" xr:uid="{00000000-0005-0000-0000-0000F32B0000}"/>
    <cellStyle name="Normal 2 4 6 2 4 2 2 2" xfId="39419" xr:uid="{00000000-0005-0000-0000-0000FB990000}"/>
    <cellStyle name="Normal 2 4 6 2 4 2 3" xfId="39420" xr:uid="{00000000-0005-0000-0000-0000FC990000}"/>
    <cellStyle name="Normal 2 4 6 2 4 3" xfId="11252" xr:uid="{00000000-0005-0000-0000-0000F42B0000}"/>
    <cellStyle name="Normal 2 4 6 2 4 3 2" xfId="39421" xr:uid="{00000000-0005-0000-0000-0000FD990000}"/>
    <cellStyle name="Normal 2 4 6 2 4 4" xfId="39422" xr:uid="{00000000-0005-0000-0000-0000FE990000}"/>
    <cellStyle name="Normal 2 4 6 2 5" xfId="11253" xr:uid="{00000000-0005-0000-0000-0000F52B0000}"/>
    <cellStyle name="Normal 2 4 6 2 5 2" xfId="11254" xr:uid="{00000000-0005-0000-0000-0000F62B0000}"/>
    <cellStyle name="Normal 2 4 6 2 5 2 2" xfId="11255" xr:uid="{00000000-0005-0000-0000-0000F72B0000}"/>
    <cellStyle name="Normal 2 4 6 2 5 2 2 2" xfId="39423" xr:uid="{00000000-0005-0000-0000-0000FF990000}"/>
    <cellStyle name="Normal 2 4 6 2 5 2 3" xfId="39424" xr:uid="{00000000-0005-0000-0000-0000009A0000}"/>
    <cellStyle name="Normal 2 4 6 2 5 3" xfId="11256" xr:uid="{00000000-0005-0000-0000-0000F82B0000}"/>
    <cellStyle name="Normal 2 4 6 2 5 3 2" xfId="39425" xr:uid="{00000000-0005-0000-0000-0000019A0000}"/>
    <cellStyle name="Normal 2 4 6 2 5 4" xfId="39426" xr:uid="{00000000-0005-0000-0000-0000029A0000}"/>
    <cellStyle name="Normal 2 4 6 2 6" xfId="11257" xr:uid="{00000000-0005-0000-0000-0000F92B0000}"/>
    <cellStyle name="Normal 2 4 6 2 6 2" xfId="11258" xr:uid="{00000000-0005-0000-0000-0000FA2B0000}"/>
    <cellStyle name="Normal 2 4 6 2 6 2 2" xfId="11259" xr:uid="{00000000-0005-0000-0000-0000FB2B0000}"/>
    <cellStyle name="Normal 2 4 6 2 6 2 2 2" xfId="39427" xr:uid="{00000000-0005-0000-0000-0000039A0000}"/>
    <cellStyle name="Normal 2 4 6 2 6 2 3" xfId="39428" xr:uid="{00000000-0005-0000-0000-0000049A0000}"/>
    <cellStyle name="Normal 2 4 6 2 6 3" xfId="11260" xr:uid="{00000000-0005-0000-0000-0000FC2B0000}"/>
    <cellStyle name="Normal 2 4 6 2 6 3 2" xfId="39429" xr:uid="{00000000-0005-0000-0000-0000059A0000}"/>
    <cellStyle name="Normal 2 4 6 2 6 4" xfId="39430" xr:uid="{00000000-0005-0000-0000-0000069A0000}"/>
    <cellStyle name="Normal 2 4 6 2 7" xfId="11261" xr:uid="{00000000-0005-0000-0000-0000FD2B0000}"/>
    <cellStyle name="Normal 2 4 6 2 7 2" xfId="11262" xr:uid="{00000000-0005-0000-0000-0000FE2B0000}"/>
    <cellStyle name="Normal 2 4 6 2 7 2 2" xfId="11263" xr:uid="{00000000-0005-0000-0000-0000FF2B0000}"/>
    <cellStyle name="Normal 2 4 6 2 7 2 2 2" xfId="39431" xr:uid="{00000000-0005-0000-0000-0000079A0000}"/>
    <cellStyle name="Normal 2 4 6 2 7 2 3" xfId="39432" xr:uid="{00000000-0005-0000-0000-0000089A0000}"/>
    <cellStyle name="Normal 2 4 6 2 7 3" xfId="11264" xr:uid="{00000000-0005-0000-0000-0000002C0000}"/>
    <cellStyle name="Normal 2 4 6 2 7 3 2" xfId="39433" xr:uid="{00000000-0005-0000-0000-0000099A0000}"/>
    <cellStyle name="Normal 2 4 6 2 7 4" xfId="39434" xr:uid="{00000000-0005-0000-0000-00000A9A0000}"/>
    <cellStyle name="Normal 2 4 6 2 8" xfId="11265" xr:uid="{00000000-0005-0000-0000-0000012C0000}"/>
    <cellStyle name="Normal 2 4 6 2 8 2" xfId="11266" xr:uid="{00000000-0005-0000-0000-0000022C0000}"/>
    <cellStyle name="Normal 2 4 6 2 8 2 2" xfId="11267" xr:uid="{00000000-0005-0000-0000-0000032C0000}"/>
    <cellStyle name="Normal 2 4 6 2 8 2 2 2" xfId="39435" xr:uid="{00000000-0005-0000-0000-00000B9A0000}"/>
    <cellStyle name="Normal 2 4 6 2 8 2 3" xfId="39436" xr:uid="{00000000-0005-0000-0000-00000C9A0000}"/>
    <cellStyle name="Normal 2 4 6 2 8 3" xfId="11268" xr:uid="{00000000-0005-0000-0000-0000042C0000}"/>
    <cellStyle name="Normal 2 4 6 2 8 3 2" xfId="39437" xr:uid="{00000000-0005-0000-0000-00000D9A0000}"/>
    <cellStyle name="Normal 2 4 6 2 8 4" xfId="39438" xr:uid="{00000000-0005-0000-0000-00000E9A0000}"/>
    <cellStyle name="Normal 2 4 6 2 9" xfId="11269" xr:uid="{00000000-0005-0000-0000-0000052C0000}"/>
    <cellStyle name="Normal 2 4 6 2 9 2" xfId="11270" xr:uid="{00000000-0005-0000-0000-0000062C0000}"/>
    <cellStyle name="Normal 2 4 6 2 9 2 2" xfId="11271" xr:uid="{00000000-0005-0000-0000-0000072C0000}"/>
    <cellStyle name="Normal 2 4 6 2 9 2 2 2" xfId="39439" xr:uid="{00000000-0005-0000-0000-00000F9A0000}"/>
    <cellStyle name="Normal 2 4 6 2 9 2 3" xfId="39440" xr:uid="{00000000-0005-0000-0000-0000109A0000}"/>
    <cellStyle name="Normal 2 4 6 2 9 3" xfId="11272" xr:uid="{00000000-0005-0000-0000-0000082C0000}"/>
    <cellStyle name="Normal 2 4 6 2 9 3 2" xfId="39441" xr:uid="{00000000-0005-0000-0000-0000119A0000}"/>
    <cellStyle name="Normal 2 4 6 2 9 4" xfId="39442" xr:uid="{00000000-0005-0000-0000-0000129A0000}"/>
    <cellStyle name="Normal 2 4 6 20" xfId="11273" xr:uid="{00000000-0005-0000-0000-0000092C0000}"/>
    <cellStyle name="Normal 2 4 6 3" xfId="11274" xr:uid="{00000000-0005-0000-0000-00000A2C0000}"/>
    <cellStyle name="Normal 2 4 6 3 10" xfId="11275" xr:uid="{00000000-0005-0000-0000-00000B2C0000}"/>
    <cellStyle name="Normal 2 4 6 3 10 2" xfId="11276" xr:uid="{00000000-0005-0000-0000-00000C2C0000}"/>
    <cellStyle name="Normal 2 4 6 3 10 2 2" xfId="11277" xr:uid="{00000000-0005-0000-0000-00000D2C0000}"/>
    <cellStyle name="Normal 2 4 6 3 10 2 2 2" xfId="39443" xr:uid="{00000000-0005-0000-0000-0000139A0000}"/>
    <cellStyle name="Normal 2 4 6 3 10 2 3" xfId="39444" xr:uid="{00000000-0005-0000-0000-0000149A0000}"/>
    <cellStyle name="Normal 2 4 6 3 10 3" xfId="11278" xr:uid="{00000000-0005-0000-0000-00000E2C0000}"/>
    <cellStyle name="Normal 2 4 6 3 10 3 2" xfId="39445" xr:uid="{00000000-0005-0000-0000-0000159A0000}"/>
    <cellStyle name="Normal 2 4 6 3 10 4" xfId="39446" xr:uid="{00000000-0005-0000-0000-0000169A0000}"/>
    <cellStyle name="Normal 2 4 6 3 11" xfId="11279" xr:uid="{00000000-0005-0000-0000-00000F2C0000}"/>
    <cellStyle name="Normal 2 4 6 3 11 2" xfId="11280" xr:uid="{00000000-0005-0000-0000-0000102C0000}"/>
    <cellStyle name="Normal 2 4 6 3 11 2 2" xfId="11281" xr:uid="{00000000-0005-0000-0000-0000112C0000}"/>
    <cellStyle name="Normal 2 4 6 3 11 2 2 2" xfId="39447" xr:uid="{00000000-0005-0000-0000-0000179A0000}"/>
    <cellStyle name="Normal 2 4 6 3 11 2 3" xfId="39448" xr:uid="{00000000-0005-0000-0000-0000189A0000}"/>
    <cellStyle name="Normal 2 4 6 3 11 3" xfId="11282" xr:uid="{00000000-0005-0000-0000-0000122C0000}"/>
    <cellStyle name="Normal 2 4 6 3 11 3 2" xfId="39449" xr:uid="{00000000-0005-0000-0000-0000199A0000}"/>
    <cellStyle name="Normal 2 4 6 3 11 4" xfId="39450" xr:uid="{00000000-0005-0000-0000-00001A9A0000}"/>
    <cellStyle name="Normal 2 4 6 3 12" xfId="11283" xr:uid="{00000000-0005-0000-0000-0000132C0000}"/>
    <cellStyle name="Normal 2 4 6 3 12 2" xfId="11284" xr:uid="{00000000-0005-0000-0000-0000142C0000}"/>
    <cellStyle name="Normal 2 4 6 3 12 2 2" xfId="39451" xr:uid="{00000000-0005-0000-0000-00001B9A0000}"/>
    <cellStyle name="Normal 2 4 6 3 12 3" xfId="39452" xr:uid="{00000000-0005-0000-0000-00001C9A0000}"/>
    <cellStyle name="Normal 2 4 6 3 13" xfId="11285" xr:uid="{00000000-0005-0000-0000-0000152C0000}"/>
    <cellStyle name="Normal 2 4 6 3 13 2" xfId="39453" xr:uid="{00000000-0005-0000-0000-00001D9A0000}"/>
    <cellStyle name="Normal 2 4 6 3 14" xfId="39454" xr:uid="{00000000-0005-0000-0000-00001E9A0000}"/>
    <cellStyle name="Normal 2 4 6 3 2" xfId="11286" xr:uid="{00000000-0005-0000-0000-0000162C0000}"/>
    <cellStyle name="Normal 2 4 6 3 2 2" xfId="11287" xr:uid="{00000000-0005-0000-0000-0000172C0000}"/>
    <cellStyle name="Normal 2 4 6 3 2 2 2" xfId="11288" xr:uid="{00000000-0005-0000-0000-0000182C0000}"/>
    <cellStyle name="Normal 2 4 6 3 2 2 2 2" xfId="39455" xr:uid="{00000000-0005-0000-0000-00001F9A0000}"/>
    <cellStyle name="Normal 2 4 6 3 2 2 3" xfId="39456" xr:uid="{00000000-0005-0000-0000-0000209A0000}"/>
    <cellStyle name="Normal 2 4 6 3 2 3" xfId="11289" xr:uid="{00000000-0005-0000-0000-0000192C0000}"/>
    <cellStyle name="Normal 2 4 6 3 2 3 2" xfId="39457" xr:uid="{00000000-0005-0000-0000-0000219A0000}"/>
    <cellStyle name="Normal 2 4 6 3 2 4" xfId="39458" xr:uid="{00000000-0005-0000-0000-0000229A0000}"/>
    <cellStyle name="Normal 2 4 6 3 3" xfId="11290" xr:uid="{00000000-0005-0000-0000-00001A2C0000}"/>
    <cellStyle name="Normal 2 4 6 3 3 2" xfId="11291" xr:uid="{00000000-0005-0000-0000-00001B2C0000}"/>
    <cellStyle name="Normal 2 4 6 3 3 2 2" xfId="11292" xr:uid="{00000000-0005-0000-0000-00001C2C0000}"/>
    <cellStyle name="Normal 2 4 6 3 3 2 2 2" xfId="39459" xr:uid="{00000000-0005-0000-0000-0000239A0000}"/>
    <cellStyle name="Normal 2 4 6 3 3 2 3" xfId="39460" xr:uid="{00000000-0005-0000-0000-0000249A0000}"/>
    <cellStyle name="Normal 2 4 6 3 3 3" xfId="11293" xr:uid="{00000000-0005-0000-0000-00001D2C0000}"/>
    <cellStyle name="Normal 2 4 6 3 3 3 2" xfId="39461" xr:uid="{00000000-0005-0000-0000-0000259A0000}"/>
    <cellStyle name="Normal 2 4 6 3 3 4" xfId="39462" xr:uid="{00000000-0005-0000-0000-0000269A0000}"/>
    <cellStyle name="Normal 2 4 6 3 4" xfId="11294" xr:uid="{00000000-0005-0000-0000-00001E2C0000}"/>
    <cellStyle name="Normal 2 4 6 3 4 2" xfId="11295" xr:uid="{00000000-0005-0000-0000-00001F2C0000}"/>
    <cellStyle name="Normal 2 4 6 3 4 2 2" xfId="11296" xr:uid="{00000000-0005-0000-0000-0000202C0000}"/>
    <cellStyle name="Normal 2 4 6 3 4 2 2 2" xfId="39463" xr:uid="{00000000-0005-0000-0000-0000279A0000}"/>
    <cellStyle name="Normal 2 4 6 3 4 2 3" xfId="39464" xr:uid="{00000000-0005-0000-0000-0000289A0000}"/>
    <cellStyle name="Normal 2 4 6 3 4 3" xfId="11297" xr:uid="{00000000-0005-0000-0000-0000212C0000}"/>
    <cellStyle name="Normal 2 4 6 3 4 3 2" xfId="39465" xr:uid="{00000000-0005-0000-0000-0000299A0000}"/>
    <cellStyle name="Normal 2 4 6 3 4 4" xfId="39466" xr:uid="{00000000-0005-0000-0000-00002A9A0000}"/>
    <cellStyle name="Normal 2 4 6 3 5" xfId="11298" xr:uid="{00000000-0005-0000-0000-0000222C0000}"/>
    <cellStyle name="Normal 2 4 6 3 5 2" xfId="11299" xr:uid="{00000000-0005-0000-0000-0000232C0000}"/>
    <cellStyle name="Normal 2 4 6 3 5 2 2" xfId="11300" xr:uid="{00000000-0005-0000-0000-0000242C0000}"/>
    <cellStyle name="Normal 2 4 6 3 5 2 2 2" xfId="39467" xr:uid="{00000000-0005-0000-0000-00002B9A0000}"/>
    <cellStyle name="Normal 2 4 6 3 5 2 3" xfId="39468" xr:uid="{00000000-0005-0000-0000-00002C9A0000}"/>
    <cellStyle name="Normal 2 4 6 3 5 3" xfId="11301" xr:uid="{00000000-0005-0000-0000-0000252C0000}"/>
    <cellStyle name="Normal 2 4 6 3 5 3 2" xfId="39469" xr:uid="{00000000-0005-0000-0000-00002D9A0000}"/>
    <cellStyle name="Normal 2 4 6 3 5 4" xfId="39470" xr:uid="{00000000-0005-0000-0000-00002E9A0000}"/>
    <cellStyle name="Normal 2 4 6 3 6" xfId="11302" xr:uid="{00000000-0005-0000-0000-0000262C0000}"/>
    <cellStyle name="Normal 2 4 6 3 6 2" xfId="11303" xr:uid="{00000000-0005-0000-0000-0000272C0000}"/>
    <cellStyle name="Normal 2 4 6 3 6 2 2" xfId="11304" xr:uid="{00000000-0005-0000-0000-0000282C0000}"/>
    <cellStyle name="Normal 2 4 6 3 6 2 2 2" xfId="39471" xr:uid="{00000000-0005-0000-0000-00002F9A0000}"/>
    <cellStyle name="Normal 2 4 6 3 6 2 3" xfId="39472" xr:uid="{00000000-0005-0000-0000-0000309A0000}"/>
    <cellStyle name="Normal 2 4 6 3 6 3" xfId="11305" xr:uid="{00000000-0005-0000-0000-0000292C0000}"/>
    <cellStyle name="Normal 2 4 6 3 6 3 2" xfId="39473" xr:uid="{00000000-0005-0000-0000-0000319A0000}"/>
    <cellStyle name="Normal 2 4 6 3 6 4" xfId="39474" xr:uid="{00000000-0005-0000-0000-0000329A0000}"/>
    <cellStyle name="Normal 2 4 6 3 7" xfId="11306" xr:uid="{00000000-0005-0000-0000-00002A2C0000}"/>
    <cellStyle name="Normal 2 4 6 3 7 2" xfId="11307" xr:uid="{00000000-0005-0000-0000-00002B2C0000}"/>
    <cellStyle name="Normal 2 4 6 3 7 2 2" xfId="11308" xr:uid="{00000000-0005-0000-0000-00002C2C0000}"/>
    <cellStyle name="Normal 2 4 6 3 7 2 2 2" xfId="39475" xr:uid="{00000000-0005-0000-0000-0000339A0000}"/>
    <cellStyle name="Normal 2 4 6 3 7 2 3" xfId="39476" xr:uid="{00000000-0005-0000-0000-0000349A0000}"/>
    <cellStyle name="Normal 2 4 6 3 7 3" xfId="11309" xr:uid="{00000000-0005-0000-0000-00002D2C0000}"/>
    <cellStyle name="Normal 2 4 6 3 7 3 2" xfId="39477" xr:uid="{00000000-0005-0000-0000-0000359A0000}"/>
    <cellStyle name="Normal 2 4 6 3 7 4" xfId="39478" xr:uid="{00000000-0005-0000-0000-0000369A0000}"/>
    <cellStyle name="Normal 2 4 6 3 8" xfId="11310" xr:uid="{00000000-0005-0000-0000-00002E2C0000}"/>
    <cellStyle name="Normal 2 4 6 3 8 2" xfId="11311" xr:uid="{00000000-0005-0000-0000-00002F2C0000}"/>
    <cellStyle name="Normal 2 4 6 3 8 2 2" xfId="11312" xr:uid="{00000000-0005-0000-0000-0000302C0000}"/>
    <cellStyle name="Normal 2 4 6 3 8 2 2 2" xfId="39479" xr:uid="{00000000-0005-0000-0000-0000379A0000}"/>
    <cellStyle name="Normal 2 4 6 3 8 2 3" xfId="39480" xr:uid="{00000000-0005-0000-0000-0000389A0000}"/>
    <cellStyle name="Normal 2 4 6 3 8 3" xfId="11313" xr:uid="{00000000-0005-0000-0000-0000312C0000}"/>
    <cellStyle name="Normal 2 4 6 3 8 3 2" xfId="39481" xr:uid="{00000000-0005-0000-0000-0000399A0000}"/>
    <cellStyle name="Normal 2 4 6 3 8 4" xfId="39482" xr:uid="{00000000-0005-0000-0000-00003A9A0000}"/>
    <cellStyle name="Normal 2 4 6 3 9" xfId="11314" xr:uid="{00000000-0005-0000-0000-0000322C0000}"/>
    <cellStyle name="Normal 2 4 6 3 9 2" xfId="11315" xr:uid="{00000000-0005-0000-0000-0000332C0000}"/>
    <cellStyle name="Normal 2 4 6 3 9 2 2" xfId="11316" xr:uid="{00000000-0005-0000-0000-0000342C0000}"/>
    <cellStyle name="Normal 2 4 6 3 9 2 2 2" xfId="39483" xr:uid="{00000000-0005-0000-0000-00003B9A0000}"/>
    <cellStyle name="Normal 2 4 6 3 9 2 3" xfId="39484" xr:uid="{00000000-0005-0000-0000-00003C9A0000}"/>
    <cellStyle name="Normal 2 4 6 3 9 3" xfId="11317" xr:uid="{00000000-0005-0000-0000-0000352C0000}"/>
    <cellStyle name="Normal 2 4 6 3 9 3 2" xfId="39485" xr:uid="{00000000-0005-0000-0000-00003D9A0000}"/>
    <cellStyle name="Normal 2 4 6 3 9 4" xfId="39486" xr:uid="{00000000-0005-0000-0000-00003E9A0000}"/>
    <cellStyle name="Normal 2 4 6 4" xfId="11318" xr:uid="{00000000-0005-0000-0000-0000362C0000}"/>
    <cellStyle name="Normal 2 4 6 4 10" xfId="11319" xr:uid="{00000000-0005-0000-0000-0000372C0000}"/>
    <cellStyle name="Normal 2 4 6 4 10 2" xfId="11320" xr:uid="{00000000-0005-0000-0000-0000382C0000}"/>
    <cellStyle name="Normal 2 4 6 4 10 2 2" xfId="11321" xr:uid="{00000000-0005-0000-0000-0000392C0000}"/>
    <cellStyle name="Normal 2 4 6 4 10 2 2 2" xfId="39487" xr:uid="{00000000-0005-0000-0000-00003F9A0000}"/>
    <cellStyle name="Normal 2 4 6 4 10 2 3" xfId="39488" xr:uid="{00000000-0005-0000-0000-0000409A0000}"/>
    <cellStyle name="Normal 2 4 6 4 10 3" xfId="11322" xr:uid="{00000000-0005-0000-0000-00003A2C0000}"/>
    <cellStyle name="Normal 2 4 6 4 10 3 2" xfId="39489" xr:uid="{00000000-0005-0000-0000-0000419A0000}"/>
    <cellStyle name="Normal 2 4 6 4 10 4" xfId="39490" xr:uid="{00000000-0005-0000-0000-0000429A0000}"/>
    <cellStyle name="Normal 2 4 6 4 11" xfId="11323" xr:uid="{00000000-0005-0000-0000-00003B2C0000}"/>
    <cellStyle name="Normal 2 4 6 4 11 2" xfId="11324" xr:uid="{00000000-0005-0000-0000-00003C2C0000}"/>
    <cellStyle name="Normal 2 4 6 4 11 2 2" xfId="11325" xr:uid="{00000000-0005-0000-0000-00003D2C0000}"/>
    <cellStyle name="Normal 2 4 6 4 11 2 2 2" xfId="39491" xr:uid="{00000000-0005-0000-0000-0000439A0000}"/>
    <cellStyle name="Normal 2 4 6 4 11 2 3" xfId="39492" xr:uid="{00000000-0005-0000-0000-0000449A0000}"/>
    <cellStyle name="Normal 2 4 6 4 11 3" xfId="11326" xr:uid="{00000000-0005-0000-0000-00003E2C0000}"/>
    <cellStyle name="Normal 2 4 6 4 11 3 2" xfId="39493" xr:uid="{00000000-0005-0000-0000-0000459A0000}"/>
    <cellStyle name="Normal 2 4 6 4 11 4" xfId="39494" xr:uid="{00000000-0005-0000-0000-0000469A0000}"/>
    <cellStyle name="Normal 2 4 6 4 12" xfId="11327" xr:uid="{00000000-0005-0000-0000-00003F2C0000}"/>
    <cellStyle name="Normal 2 4 6 4 12 2" xfId="11328" xr:uid="{00000000-0005-0000-0000-0000402C0000}"/>
    <cellStyle name="Normal 2 4 6 4 12 2 2" xfId="39495" xr:uid="{00000000-0005-0000-0000-0000479A0000}"/>
    <cellStyle name="Normal 2 4 6 4 12 3" xfId="39496" xr:uid="{00000000-0005-0000-0000-0000489A0000}"/>
    <cellStyle name="Normal 2 4 6 4 13" xfId="11329" xr:uid="{00000000-0005-0000-0000-0000412C0000}"/>
    <cellStyle name="Normal 2 4 6 4 13 2" xfId="39497" xr:uid="{00000000-0005-0000-0000-0000499A0000}"/>
    <cellStyle name="Normal 2 4 6 4 14" xfId="39498" xr:uid="{00000000-0005-0000-0000-00004A9A0000}"/>
    <cellStyle name="Normal 2 4 6 4 2" xfId="11330" xr:uid="{00000000-0005-0000-0000-0000422C0000}"/>
    <cellStyle name="Normal 2 4 6 4 2 2" xfId="11331" xr:uid="{00000000-0005-0000-0000-0000432C0000}"/>
    <cellStyle name="Normal 2 4 6 4 2 2 2" xfId="11332" xr:uid="{00000000-0005-0000-0000-0000442C0000}"/>
    <cellStyle name="Normal 2 4 6 4 2 2 2 2" xfId="39499" xr:uid="{00000000-0005-0000-0000-00004B9A0000}"/>
    <cellStyle name="Normal 2 4 6 4 2 2 3" xfId="39500" xr:uid="{00000000-0005-0000-0000-00004C9A0000}"/>
    <cellStyle name="Normal 2 4 6 4 2 3" xfId="11333" xr:uid="{00000000-0005-0000-0000-0000452C0000}"/>
    <cellStyle name="Normal 2 4 6 4 2 3 2" xfId="39501" xr:uid="{00000000-0005-0000-0000-00004D9A0000}"/>
    <cellStyle name="Normal 2 4 6 4 2 4" xfId="39502" xr:uid="{00000000-0005-0000-0000-00004E9A0000}"/>
    <cellStyle name="Normal 2 4 6 4 3" xfId="11334" xr:uid="{00000000-0005-0000-0000-0000462C0000}"/>
    <cellStyle name="Normal 2 4 6 4 3 2" xfId="11335" xr:uid="{00000000-0005-0000-0000-0000472C0000}"/>
    <cellStyle name="Normal 2 4 6 4 3 2 2" xfId="11336" xr:uid="{00000000-0005-0000-0000-0000482C0000}"/>
    <cellStyle name="Normal 2 4 6 4 3 2 2 2" xfId="39503" xr:uid="{00000000-0005-0000-0000-00004F9A0000}"/>
    <cellStyle name="Normal 2 4 6 4 3 2 3" xfId="39504" xr:uid="{00000000-0005-0000-0000-0000509A0000}"/>
    <cellStyle name="Normal 2 4 6 4 3 3" xfId="11337" xr:uid="{00000000-0005-0000-0000-0000492C0000}"/>
    <cellStyle name="Normal 2 4 6 4 3 3 2" xfId="39505" xr:uid="{00000000-0005-0000-0000-0000519A0000}"/>
    <cellStyle name="Normal 2 4 6 4 3 4" xfId="39506" xr:uid="{00000000-0005-0000-0000-0000529A0000}"/>
    <cellStyle name="Normal 2 4 6 4 4" xfId="11338" xr:uid="{00000000-0005-0000-0000-00004A2C0000}"/>
    <cellStyle name="Normal 2 4 6 4 4 2" xfId="11339" xr:uid="{00000000-0005-0000-0000-00004B2C0000}"/>
    <cellStyle name="Normal 2 4 6 4 4 2 2" xfId="11340" xr:uid="{00000000-0005-0000-0000-00004C2C0000}"/>
    <cellStyle name="Normal 2 4 6 4 4 2 2 2" xfId="39507" xr:uid="{00000000-0005-0000-0000-0000539A0000}"/>
    <cellStyle name="Normal 2 4 6 4 4 2 3" xfId="39508" xr:uid="{00000000-0005-0000-0000-0000549A0000}"/>
    <cellStyle name="Normal 2 4 6 4 4 3" xfId="11341" xr:uid="{00000000-0005-0000-0000-00004D2C0000}"/>
    <cellStyle name="Normal 2 4 6 4 4 3 2" xfId="39509" xr:uid="{00000000-0005-0000-0000-0000559A0000}"/>
    <cellStyle name="Normal 2 4 6 4 4 4" xfId="39510" xr:uid="{00000000-0005-0000-0000-0000569A0000}"/>
    <cellStyle name="Normal 2 4 6 4 5" xfId="11342" xr:uid="{00000000-0005-0000-0000-00004E2C0000}"/>
    <cellStyle name="Normal 2 4 6 4 5 2" xfId="11343" xr:uid="{00000000-0005-0000-0000-00004F2C0000}"/>
    <cellStyle name="Normal 2 4 6 4 5 2 2" xfId="11344" xr:uid="{00000000-0005-0000-0000-0000502C0000}"/>
    <cellStyle name="Normal 2 4 6 4 5 2 2 2" xfId="39511" xr:uid="{00000000-0005-0000-0000-0000579A0000}"/>
    <cellStyle name="Normal 2 4 6 4 5 2 3" xfId="39512" xr:uid="{00000000-0005-0000-0000-0000589A0000}"/>
    <cellStyle name="Normal 2 4 6 4 5 3" xfId="11345" xr:uid="{00000000-0005-0000-0000-0000512C0000}"/>
    <cellStyle name="Normal 2 4 6 4 5 3 2" xfId="39513" xr:uid="{00000000-0005-0000-0000-0000599A0000}"/>
    <cellStyle name="Normal 2 4 6 4 5 4" xfId="39514" xr:uid="{00000000-0005-0000-0000-00005A9A0000}"/>
    <cellStyle name="Normal 2 4 6 4 6" xfId="11346" xr:uid="{00000000-0005-0000-0000-0000522C0000}"/>
    <cellStyle name="Normal 2 4 6 4 6 2" xfId="11347" xr:uid="{00000000-0005-0000-0000-0000532C0000}"/>
    <cellStyle name="Normal 2 4 6 4 6 2 2" xfId="11348" xr:uid="{00000000-0005-0000-0000-0000542C0000}"/>
    <cellStyle name="Normal 2 4 6 4 6 2 2 2" xfId="39515" xr:uid="{00000000-0005-0000-0000-00005B9A0000}"/>
    <cellStyle name="Normal 2 4 6 4 6 2 3" xfId="39516" xr:uid="{00000000-0005-0000-0000-00005C9A0000}"/>
    <cellStyle name="Normal 2 4 6 4 6 3" xfId="11349" xr:uid="{00000000-0005-0000-0000-0000552C0000}"/>
    <cellStyle name="Normal 2 4 6 4 6 3 2" xfId="39517" xr:uid="{00000000-0005-0000-0000-00005D9A0000}"/>
    <cellStyle name="Normal 2 4 6 4 6 4" xfId="39518" xr:uid="{00000000-0005-0000-0000-00005E9A0000}"/>
    <cellStyle name="Normal 2 4 6 4 7" xfId="11350" xr:uid="{00000000-0005-0000-0000-0000562C0000}"/>
    <cellStyle name="Normal 2 4 6 4 7 2" xfId="11351" xr:uid="{00000000-0005-0000-0000-0000572C0000}"/>
    <cellStyle name="Normal 2 4 6 4 7 2 2" xfId="11352" xr:uid="{00000000-0005-0000-0000-0000582C0000}"/>
    <cellStyle name="Normal 2 4 6 4 7 2 2 2" xfId="39519" xr:uid="{00000000-0005-0000-0000-00005F9A0000}"/>
    <cellStyle name="Normal 2 4 6 4 7 2 3" xfId="39520" xr:uid="{00000000-0005-0000-0000-0000609A0000}"/>
    <cellStyle name="Normal 2 4 6 4 7 3" xfId="11353" xr:uid="{00000000-0005-0000-0000-0000592C0000}"/>
    <cellStyle name="Normal 2 4 6 4 7 3 2" xfId="39521" xr:uid="{00000000-0005-0000-0000-0000619A0000}"/>
    <cellStyle name="Normal 2 4 6 4 7 4" xfId="39522" xr:uid="{00000000-0005-0000-0000-0000629A0000}"/>
    <cellStyle name="Normal 2 4 6 4 8" xfId="11354" xr:uid="{00000000-0005-0000-0000-00005A2C0000}"/>
    <cellStyle name="Normal 2 4 6 4 8 2" xfId="11355" xr:uid="{00000000-0005-0000-0000-00005B2C0000}"/>
    <cellStyle name="Normal 2 4 6 4 8 2 2" xfId="11356" xr:uid="{00000000-0005-0000-0000-00005C2C0000}"/>
    <cellStyle name="Normal 2 4 6 4 8 2 2 2" xfId="39523" xr:uid="{00000000-0005-0000-0000-0000639A0000}"/>
    <cellStyle name="Normal 2 4 6 4 8 2 3" xfId="39524" xr:uid="{00000000-0005-0000-0000-0000649A0000}"/>
    <cellStyle name="Normal 2 4 6 4 8 3" xfId="11357" xr:uid="{00000000-0005-0000-0000-00005D2C0000}"/>
    <cellStyle name="Normal 2 4 6 4 8 3 2" xfId="39525" xr:uid="{00000000-0005-0000-0000-0000659A0000}"/>
    <cellStyle name="Normal 2 4 6 4 8 4" xfId="39526" xr:uid="{00000000-0005-0000-0000-0000669A0000}"/>
    <cellStyle name="Normal 2 4 6 4 9" xfId="11358" xr:uid="{00000000-0005-0000-0000-00005E2C0000}"/>
    <cellStyle name="Normal 2 4 6 4 9 2" xfId="11359" xr:uid="{00000000-0005-0000-0000-00005F2C0000}"/>
    <cellStyle name="Normal 2 4 6 4 9 2 2" xfId="11360" xr:uid="{00000000-0005-0000-0000-0000602C0000}"/>
    <cellStyle name="Normal 2 4 6 4 9 2 2 2" xfId="39527" xr:uid="{00000000-0005-0000-0000-0000679A0000}"/>
    <cellStyle name="Normal 2 4 6 4 9 2 3" xfId="39528" xr:uid="{00000000-0005-0000-0000-0000689A0000}"/>
    <cellStyle name="Normal 2 4 6 4 9 3" xfId="11361" xr:uid="{00000000-0005-0000-0000-0000612C0000}"/>
    <cellStyle name="Normal 2 4 6 4 9 3 2" xfId="39529" xr:uid="{00000000-0005-0000-0000-0000699A0000}"/>
    <cellStyle name="Normal 2 4 6 4 9 4" xfId="39530" xr:uid="{00000000-0005-0000-0000-00006A9A0000}"/>
    <cellStyle name="Normal 2 4 6 5" xfId="11362" xr:uid="{00000000-0005-0000-0000-0000622C0000}"/>
    <cellStyle name="Normal 2 4 6 5 10" xfId="11363" xr:uid="{00000000-0005-0000-0000-0000632C0000}"/>
    <cellStyle name="Normal 2 4 6 5 10 2" xfId="11364" xr:uid="{00000000-0005-0000-0000-0000642C0000}"/>
    <cellStyle name="Normal 2 4 6 5 10 2 2" xfId="11365" xr:uid="{00000000-0005-0000-0000-0000652C0000}"/>
    <cellStyle name="Normal 2 4 6 5 10 2 2 2" xfId="39531" xr:uid="{00000000-0005-0000-0000-00006B9A0000}"/>
    <cellStyle name="Normal 2 4 6 5 10 2 3" xfId="39532" xr:uid="{00000000-0005-0000-0000-00006C9A0000}"/>
    <cellStyle name="Normal 2 4 6 5 10 3" xfId="11366" xr:uid="{00000000-0005-0000-0000-0000662C0000}"/>
    <cellStyle name="Normal 2 4 6 5 10 3 2" xfId="39533" xr:uid="{00000000-0005-0000-0000-00006D9A0000}"/>
    <cellStyle name="Normal 2 4 6 5 10 4" xfId="39534" xr:uid="{00000000-0005-0000-0000-00006E9A0000}"/>
    <cellStyle name="Normal 2 4 6 5 11" xfId="11367" xr:uid="{00000000-0005-0000-0000-0000672C0000}"/>
    <cellStyle name="Normal 2 4 6 5 11 2" xfId="11368" xr:uid="{00000000-0005-0000-0000-0000682C0000}"/>
    <cellStyle name="Normal 2 4 6 5 11 2 2" xfId="11369" xr:uid="{00000000-0005-0000-0000-0000692C0000}"/>
    <cellStyle name="Normal 2 4 6 5 11 2 2 2" xfId="39535" xr:uid="{00000000-0005-0000-0000-00006F9A0000}"/>
    <cellStyle name="Normal 2 4 6 5 11 2 3" xfId="39536" xr:uid="{00000000-0005-0000-0000-0000709A0000}"/>
    <cellStyle name="Normal 2 4 6 5 11 3" xfId="11370" xr:uid="{00000000-0005-0000-0000-00006A2C0000}"/>
    <cellStyle name="Normal 2 4 6 5 11 3 2" xfId="39537" xr:uid="{00000000-0005-0000-0000-0000719A0000}"/>
    <cellStyle name="Normal 2 4 6 5 11 4" xfId="39538" xr:uid="{00000000-0005-0000-0000-0000729A0000}"/>
    <cellStyle name="Normal 2 4 6 5 12" xfId="11371" xr:uid="{00000000-0005-0000-0000-00006B2C0000}"/>
    <cellStyle name="Normal 2 4 6 5 12 2" xfId="11372" xr:uid="{00000000-0005-0000-0000-00006C2C0000}"/>
    <cellStyle name="Normal 2 4 6 5 12 2 2" xfId="39539" xr:uid="{00000000-0005-0000-0000-0000739A0000}"/>
    <cellStyle name="Normal 2 4 6 5 12 3" xfId="39540" xr:uid="{00000000-0005-0000-0000-0000749A0000}"/>
    <cellStyle name="Normal 2 4 6 5 13" xfId="11373" xr:uid="{00000000-0005-0000-0000-00006D2C0000}"/>
    <cellStyle name="Normal 2 4 6 5 13 2" xfId="39541" xr:uid="{00000000-0005-0000-0000-0000759A0000}"/>
    <cellStyle name="Normal 2 4 6 5 14" xfId="39542" xr:uid="{00000000-0005-0000-0000-0000769A0000}"/>
    <cellStyle name="Normal 2 4 6 5 2" xfId="11374" xr:uid="{00000000-0005-0000-0000-00006E2C0000}"/>
    <cellStyle name="Normal 2 4 6 5 2 2" xfId="11375" xr:uid="{00000000-0005-0000-0000-00006F2C0000}"/>
    <cellStyle name="Normal 2 4 6 5 2 2 2" xfId="11376" xr:uid="{00000000-0005-0000-0000-0000702C0000}"/>
    <cellStyle name="Normal 2 4 6 5 2 2 2 2" xfId="39543" xr:uid="{00000000-0005-0000-0000-0000779A0000}"/>
    <cellStyle name="Normal 2 4 6 5 2 2 3" xfId="39544" xr:uid="{00000000-0005-0000-0000-0000789A0000}"/>
    <cellStyle name="Normal 2 4 6 5 2 3" xfId="11377" xr:uid="{00000000-0005-0000-0000-0000712C0000}"/>
    <cellStyle name="Normal 2 4 6 5 2 3 2" xfId="39545" xr:uid="{00000000-0005-0000-0000-0000799A0000}"/>
    <cellStyle name="Normal 2 4 6 5 2 4" xfId="39546" xr:uid="{00000000-0005-0000-0000-00007A9A0000}"/>
    <cellStyle name="Normal 2 4 6 5 3" xfId="11378" xr:uid="{00000000-0005-0000-0000-0000722C0000}"/>
    <cellStyle name="Normal 2 4 6 5 3 2" xfId="11379" xr:uid="{00000000-0005-0000-0000-0000732C0000}"/>
    <cellStyle name="Normal 2 4 6 5 3 2 2" xfId="11380" xr:uid="{00000000-0005-0000-0000-0000742C0000}"/>
    <cellStyle name="Normal 2 4 6 5 3 2 2 2" xfId="39547" xr:uid="{00000000-0005-0000-0000-00007B9A0000}"/>
    <cellStyle name="Normal 2 4 6 5 3 2 3" xfId="39548" xr:uid="{00000000-0005-0000-0000-00007C9A0000}"/>
    <cellStyle name="Normal 2 4 6 5 3 3" xfId="11381" xr:uid="{00000000-0005-0000-0000-0000752C0000}"/>
    <cellStyle name="Normal 2 4 6 5 3 3 2" xfId="39549" xr:uid="{00000000-0005-0000-0000-00007D9A0000}"/>
    <cellStyle name="Normal 2 4 6 5 3 4" xfId="39550" xr:uid="{00000000-0005-0000-0000-00007E9A0000}"/>
    <cellStyle name="Normal 2 4 6 5 4" xfId="11382" xr:uid="{00000000-0005-0000-0000-0000762C0000}"/>
    <cellStyle name="Normal 2 4 6 5 4 2" xfId="11383" xr:uid="{00000000-0005-0000-0000-0000772C0000}"/>
    <cellStyle name="Normal 2 4 6 5 4 2 2" xfId="11384" xr:uid="{00000000-0005-0000-0000-0000782C0000}"/>
    <cellStyle name="Normal 2 4 6 5 4 2 2 2" xfId="39551" xr:uid="{00000000-0005-0000-0000-00007F9A0000}"/>
    <cellStyle name="Normal 2 4 6 5 4 2 3" xfId="39552" xr:uid="{00000000-0005-0000-0000-0000809A0000}"/>
    <cellStyle name="Normal 2 4 6 5 4 3" xfId="11385" xr:uid="{00000000-0005-0000-0000-0000792C0000}"/>
    <cellStyle name="Normal 2 4 6 5 4 3 2" xfId="39553" xr:uid="{00000000-0005-0000-0000-0000819A0000}"/>
    <cellStyle name="Normal 2 4 6 5 4 4" xfId="39554" xr:uid="{00000000-0005-0000-0000-0000829A0000}"/>
    <cellStyle name="Normal 2 4 6 5 5" xfId="11386" xr:uid="{00000000-0005-0000-0000-00007A2C0000}"/>
    <cellStyle name="Normal 2 4 6 5 5 2" xfId="11387" xr:uid="{00000000-0005-0000-0000-00007B2C0000}"/>
    <cellStyle name="Normal 2 4 6 5 5 2 2" xfId="11388" xr:uid="{00000000-0005-0000-0000-00007C2C0000}"/>
    <cellStyle name="Normal 2 4 6 5 5 2 2 2" xfId="39555" xr:uid="{00000000-0005-0000-0000-0000839A0000}"/>
    <cellStyle name="Normal 2 4 6 5 5 2 3" xfId="39556" xr:uid="{00000000-0005-0000-0000-0000849A0000}"/>
    <cellStyle name="Normal 2 4 6 5 5 3" xfId="11389" xr:uid="{00000000-0005-0000-0000-00007D2C0000}"/>
    <cellStyle name="Normal 2 4 6 5 5 3 2" xfId="39557" xr:uid="{00000000-0005-0000-0000-0000859A0000}"/>
    <cellStyle name="Normal 2 4 6 5 5 4" xfId="39558" xr:uid="{00000000-0005-0000-0000-0000869A0000}"/>
    <cellStyle name="Normal 2 4 6 5 6" xfId="11390" xr:uid="{00000000-0005-0000-0000-00007E2C0000}"/>
    <cellStyle name="Normal 2 4 6 5 6 2" xfId="11391" xr:uid="{00000000-0005-0000-0000-00007F2C0000}"/>
    <cellStyle name="Normal 2 4 6 5 6 2 2" xfId="11392" xr:uid="{00000000-0005-0000-0000-0000802C0000}"/>
    <cellStyle name="Normal 2 4 6 5 6 2 2 2" xfId="39559" xr:uid="{00000000-0005-0000-0000-0000879A0000}"/>
    <cellStyle name="Normal 2 4 6 5 6 2 3" xfId="39560" xr:uid="{00000000-0005-0000-0000-0000889A0000}"/>
    <cellStyle name="Normal 2 4 6 5 6 3" xfId="11393" xr:uid="{00000000-0005-0000-0000-0000812C0000}"/>
    <cellStyle name="Normal 2 4 6 5 6 3 2" xfId="39561" xr:uid="{00000000-0005-0000-0000-0000899A0000}"/>
    <cellStyle name="Normal 2 4 6 5 6 4" xfId="39562" xr:uid="{00000000-0005-0000-0000-00008A9A0000}"/>
    <cellStyle name="Normal 2 4 6 5 7" xfId="11394" xr:uid="{00000000-0005-0000-0000-0000822C0000}"/>
    <cellStyle name="Normal 2 4 6 5 7 2" xfId="11395" xr:uid="{00000000-0005-0000-0000-0000832C0000}"/>
    <cellStyle name="Normal 2 4 6 5 7 2 2" xfId="11396" xr:uid="{00000000-0005-0000-0000-0000842C0000}"/>
    <cellStyle name="Normal 2 4 6 5 7 2 2 2" xfId="39563" xr:uid="{00000000-0005-0000-0000-00008B9A0000}"/>
    <cellStyle name="Normal 2 4 6 5 7 2 3" xfId="39564" xr:uid="{00000000-0005-0000-0000-00008C9A0000}"/>
    <cellStyle name="Normal 2 4 6 5 7 3" xfId="11397" xr:uid="{00000000-0005-0000-0000-0000852C0000}"/>
    <cellStyle name="Normal 2 4 6 5 7 3 2" xfId="39565" xr:uid="{00000000-0005-0000-0000-00008D9A0000}"/>
    <cellStyle name="Normal 2 4 6 5 7 4" xfId="39566" xr:uid="{00000000-0005-0000-0000-00008E9A0000}"/>
    <cellStyle name="Normal 2 4 6 5 8" xfId="11398" xr:uid="{00000000-0005-0000-0000-0000862C0000}"/>
    <cellStyle name="Normal 2 4 6 5 8 2" xfId="11399" xr:uid="{00000000-0005-0000-0000-0000872C0000}"/>
    <cellStyle name="Normal 2 4 6 5 8 2 2" xfId="11400" xr:uid="{00000000-0005-0000-0000-0000882C0000}"/>
    <cellStyle name="Normal 2 4 6 5 8 2 2 2" xfId="39567" xr:uid="{00000000-0005-0000-0000-00008F9A0000}"/>
    <cellStyle name="Normal 2 4 6 5 8 2 3" xfId="39568" xr:uid="{00000000-0005-0000-0000-0000909A0000}"/>
    <cellStyle name="Normal 2 4 6 5 8 3" xfId="11401" xr:uid="{00000000-0005-0000-0000-0000892C0000}"/>
    <cellStyle name="Normal 2 4 6 5 8 3 2" xfId="39569" xr:uid="{00000000-0005-0000-0000-0000919A0000}"/>
    <cellStyle name="Normal 2 4 6 5 8 4" xfId="39570" xr:uid="{00000000-0005-0000-0000-0000929A0000}"/>
    <cellStyle name="Normal 2 4 6 5 9" xfId="11402" xr:uid="{00000000-0005-0000-0000-00008A2C0000}"/>
    <cellStyle name="Normal 2 4 6 5 9 2" xfId="11403" xr:uid="{00000000-0005-0000-0000-00008B2C0000}"/>
    <cellStyle name="Normal 2 4 6 5 9 2 2" xfId="11404" xr:uid="{00000000-0005-0000-0000-00008C2C0000}"/>
    <cellStyle name="Normal 2 4 6 5 9 2 2 2" xfId="39571" xr:uid="{00000000-0005-0000-0000-0000939A0000}"/>
    <cellStyle name="Normal 2 4 6 5 9 2 3" xfId="39572" xr:uid="{00000000-0005-0000-0000-0000949A0000}"/>
    <cellStyle name="Normal 2 4 6 5 9 3" xfId="11405" xr:uid="{00000000-0005-0000-0000-00008D2C0000}"/>
    <cellStyle name="Normal 2 4 6 5 9 3 2" xfId="39573" xr:uid="{00000000-0005-0000-0000-0000959A0000}"/>
    <cellStyle name="Normal 2 4 6 5 9 4" xfId="39574" xr:uid="{00000000-0005-0000-0000-0000969A0000}"/>
    <cellStyle name="Normal 2 4 6 6" xfId="11406" xr:uid="{00000000-0005-0000-0000-00008E2C0000}"/>
    <cellStyle name="Normal 2 4 6 6 10" xfId="11407" xr:uid="{00000000-0005-0000-0000-00008F2C0000}"/>
    <cellStyle name="Normal 2 4 6 6 10 2" xfId="11408" xr:uid="{00000000-0005-0000-0000-0000902C0000}"/>
    <cellStyle name="Normal 2 4 6 6 10 2 2" xfId="11409" xr:uid="{00000000-0005-0000-0000-0000912C0000}"/>
    <cellStyle name="Normal 2 4 6 6 10 2 2 2" xfId="39575" xr:uid="{00000000-0005-0000-0000-0000979A0000}"/>
    <cellStyle name="Normal 2 4 6 6 10 2 3" xfId="39576" xr:uid="{00000000-0005-0000-0000-0000989A0000}"/>
    <cellStyle name="Normal 2 4 6 6 10 3" xfId="11410" xr:uid="{00000000-0005-0000-0000-0000922C0000}"/>
    <cellStyle name="Normal 2 4 6 6 10 3 2" xfId="39577" xr:uid="{00000000-0005-0000-0000-0000999A0000}"/>
    <cellStyle name="Normal 2 4 6 6 10 4" xfId="39578" xr:uid="{00000000-0005-0000-0000-00009A9A0000}"/>
    <cellStyle name="Normal 2 4 6 6 11" xfId="11411" xr:uid="{00000000-0005-0000-0000-0000932C0000}"/>
    <cellStyle name="Normal 2 4 6 6 11 2" xfId="11412" xr:uid="{00000000-0005-0000-0000-0000942C0000}"/>
    <cellStyle name="Normal 2 4 6 6 11 2 2" xfId="11413" xr:uid="{00000000-0005-0000-0000-0000952C0000}"/>
    <cellStyle name="Normal 2 4 6 6 11 2 2 2" xfId="39579" xr:uid="{00000000-0005-0000-0000-00009B9A0000}"/>
    <cellStyle name="Normal 2 4 6 6 11 2 3" xfId="39580" xr:uid="{00000000-0005-0000-0000-00009C9A0000}"/>
    <cellStyle name="Normal 2 4 6 6 11 3" xfId="11414" xr:uid="{00000000-0005-0000-0000-0000962C0000}"/>
    <cellStyle name="Normal 2 4 6 6 11 3 2" xfId="39581" xr:uid="{00000000-0005-0000-0000-00009D9A0000}"/>
    <cellStyle name="Normal 2 4 6 6 11 4" xfId="39582" xr:uid="{00000000-0005-0000-0000-00009E9A0000}"/>
    <cellStyle name="Normal 2 4 6 6 12" xfId="11415" xr:uid="{00000000-0005-0000-0000-0000972C0000}"/>
    <cellStyle name="Normal 2 4 6 6 12 2" xfId="11416" xr:uid="{00000000-0005-0000-0000-0000982C0000}"/>
    <cellStyle name="Normal 2 4 6 6 12 2 2" xfId="39583" xr:uid="{00000000-0005-0000-0000-00009F9A0000}"/>
    <cellStyle name="Normal 2 4 6 6 12 3" xfId="39584" xr:uid="{00000000-0005-0000-0000-0000A09A0000}"/>
    <cellStyle name="Normal 2 4 6 6 13" xfId="11417" xr:uid="{00000000-0005-0000-0000-0000992C0000}"/>
    <cellStyle name="Normal 2 4 6 6 13 2" xfId="39585" xr:uid="{00000000-0005-0000-0000-0000A19A0000}"/>
    <cellStyle name="Normal 2 4 6 6 14" xfId="39586" xr:uid="{00000000-0005-0000-0000-0000A29A0000}"/>
    <cellStyle name="Normal 2 4 6 6 2" xfId="11418" xr:uid="{00000000-0005-0000-0000-00009A2C0000}"/>
    <cellStyle name="Normal 2 4 6 6 2 2" xfId="11419" xr:uid="{00000000-0005-0000-0000-00009B2C0000}"/>
    <cellStyle name="Normal 2 4 6 6 2 2 2" xfId="11420" xr:uid="{00000000-0005-0000-0000-00009C2C0000}"/>
    <cellStyle name="Normal 2 4 6 6 2 2 2 2" xfId="39587" xr:uid="{00000000-0005-0000-0000-0000A39A0000}"/>
    <cellStyle name="Normal 2 4 6 6 2 2 3" xfId="39588" xr:uid="{00000000-0005-0000-0000-0000A49A0000}"/>
    <cellStyle name="Normal 2 4 6 6 2 3" xfId="11421" xr:uid="{00000000-0005-0000-0000-00009D2C0000}"/>
    <cellStyle name="Normal 2 4 6 6 2 3 2" xfId="39589" xr:uid="{00000000-0005-0000-0000-0000A59A0000}"/>
    <cellStyle name="Normal 2 4 6 6 2 4" xfId="39590" xr:uid="{00000000-0005-0000-0000-0000A69A0000}"/>
    <cellStyle name="Normal 2 4 6 6 3" xfId="11422" xr:uid="{00000000-0005-0000-0000-00009E2C0000}"/>
    <cellStyle name="Normal 2 4 6 6 3 2" xfId="11423" xr:uid="{00000000-0005-0000-0000-00009F2C0000}"/>
    <cellStyle name="Normal 2 4 6 6 3 2 2" xfId="11424" xr:uid="{00000000-0005-0000-0000-0000A02C0000}"/>
    <cellStyle name="Normal 2 4 6 6 3 2 2 2" xfId="39591" xr:uid="{00000000-0005-0000-0000-0000A79A0000}"/>
    <cellStyle name="Normal 2 4 6 6 3 2 3" xfId="39592" xr:uid="{00000000-0005-0000-0000-0000A89A0000}"/>
    <cellStyle name="Normal 2 4 6 6 3 3" xfId="11425" xr:uid="{00000000-0005-0000-0000-0000A12C0000}"/>
    <cellStyle name="Normal 2 4 6 6 3 3 2" xfId="39593" xr:uid="{00000000-0005-0000-0000-0000A99A0000}"/>
    <cellStyle name="Normal 2 4 6 6 3 4" xfId="39594" xr:uid="{00000000-0005-0000-0000-0000AA9A0000}"/>
    <cellStyle name="Normal 2 4 6 6 4" xfId="11426" xr:uid="{00000000-0005-0000-0000-0000A22C0000}"/>
    <cellStyle name="Normal 2 4 6 6 4 2" xfId="11427" xr:uid="{00000000-0005-0000-0000-0000A32C0000}"/>
    <cellStyle name="Normal 2 4 6 6 4 2 2" xfId="11428" xr:uid="{00000000-0005-0000-0000-0000A42C0000}"/>
    <cellStyle name="Normal 2 4 6 6 4 2 2 2" xfId="39595" xr:uid="{00000000-0005-0000-0000-0000AB9A0000}"/>
    <cellStyle name="Normal 2 4 6 6 4 2 3" xfId="39596" xr:uid="{00000000-0005-0000-0000-0000AC9A0000}"/>
    <cellStyle name="Normal 2 4 6 6 4 3" xfId="11429" xr:uid="{00000000-0005-0000-0000-0000A52C0000}"/>
    <cellStyle name="Normal 2 4 6 6 4 3 2" xfId="39597" xr:uid="{00000000-0005-0000-0000-0000AD9A0000}"/>
    <cellStyle name="Normal 2 4 6 6 4 4" xfId="39598" xr:uid="{00000000-0005-0000-0000-0000AE9A0000}"/>
    <cellStyle name="Normal 2 4 6 6 5" xfId="11430" xr:uid="{00000000-0005-0000-0000-0000A62C0000}"/>
    <cellStyle name="Normal 2 4 6 6 5 2" xfId="11431" xr:uid="{00000000-0005-0000-0000-0000A72C0000}"/>
    <cellStyle name="Normal 2 4 6 6 5 2 2" xfId="11432" xr:uid="{00000000-0005-0000-0000-0000A82C0000}"/>
    <cellStyle name="Normal 2 4 6 6 5 2 2 2" xfId="39599" xr:uid="{00000000-0005-0000-0000-0000AF9A0000}"/>
    <cellStyle name="Normal 2 4 6 6 5 2 3" xfId="39600" xr:uid="{00000000-0005-0000-0000-0000B09A0000}"/>
    <cellStyle name="Normal 2 4 6 6 5 3" xfId="11433" xr:uid="{00000000-0005-0000-0000-0000A92C0000}"/>
    <cellStyle name="Normal 2 4 6 6 5 3 2" xfId="39601" xr:uid="{00000000-0005-0000-0000-0000B19A0000}"/>
    <cellStyle name="Normal 2 4 6 6 5 4" xfId="39602" xr:uid="{00000000-0005-0000-0000-0000B29A0000}"/>
    <cellStyle name="Normal 2 4 6 6 6" xfId="11434" xr:uid="{00000000-0005-0000-0000-0000AA2C0000}"/>
    <cellStyle name="Normal 2 4 6 6 6 2" xfId="11435" xr:uid="{00000000-0005-0000-0000-0000AB2C0000}"/>
    <cellStyle name="Normal 2 4 6 6 6 2 2" xfId="11436" xr:uid="{00000000-0005-0000-0000-0000AC2C0000}"/>
    <cellStyle name="Normal 2 4 6 6 6 2 2 2" xfId="39603" xr:uid="{00000000-0005-0000-0000-0000B39A0000}"/>
    <cellStyle name="Normal 2 4 6 6 6 2 3" xfId="39604" xr:uid="{00000000-0005-0000-0000-0000B49A0000}"/>
    <cellStyle name="Normal 2 4 6 6 6 3" xfId="11437" xr:uid="{00000000-0005-0000-0000-0000AD2C0000}"/>
    <cellStyle name="Normal 2 4 6 6 6 3 2" xfId="39605" xr:uid="{00000000-0005-0000-0000-0000B59A0000}"/>
    <cellStyle name="Normal 2 4 6 6 6 4" xfId="39606" xr:uid="{00000000-0005-0000-0000-0000B69A0000}"/>
    <cellStyle name="Normal 2 4 6 6 7" xfId="11438" xr:uid="{00000000-0005-0000-0000-0000AE2C0000}"/>
    <cellStyle name="Normal 2 4 6 6 7 2" xfId="11439" xr:uid="{00000000-0005-0000-0000-0000AF2C0000}"/>
    <cellStyle name="Normal 2 4 6 6 7 2 2" xfId="11440" xr:uid="{00000000-0005-0000-0000-0000B02C0000}"/>
    <cellStyle name="Normal 2 4 6 6 7 2 2 2" xfId="39607" xr:uid="{00000000-0005-0000-0000-0000B79A0000}"/>
    <cellStyle name="Normal 2 4 6 6 7 2 3" xfId="39608" xr:uid="{00000000-0005-0000-0000-0000B89A0000}"/>
    <cellStyle name="Normal 2 4 6 6 7 3" xfId="11441" xr:uid="{00000000-0005-0000-0000-0000B12C0000}"/>
    <cellStyle name="Normal 2 4 6 6 7 3 2" xfId="39609" xr:uid="{00000000-0005-0000-0000-0000B99A0000}"/>
    <cellStyle name="Normal 2 4 6 6 7 4" xfId="39610" xr:uid="{00000000-0005-0000-0000-0000BA9A0000}"/>
    <cellStyle name="Normal 2 4 6 6 8" xfId="11442" xr:uid="{00000000-0005-0000-0000-0000B22C0000}"/>
    <cellStyle name="Normal 2 4 6 6 8 2" xfId="11443" xr:uid="{00000000-0005-0000-0000-0000B32C0000}"/>
    <cellStyle name="Normal 2 4 6 6 8 2 2" xfId="11444" xr:uid="{00000000-0005-0000-0000-0000B42C0000}"/>
    <cellStyle name="Normal 2 4 6 6 8 2 2 2" xfId="39611" xr:uid="{00000000-0005-0000-0000-0000BB9A0000}"/>
    <cellStyle name="Normal 2 4 6 6 8 2 3" xfId="39612" xr:uid="{00000000-0005-0000-0000-0000BC9A0000}"/>
    <cellStyle name="Normal 2 4 6 6 8 3" xfId="11445" xr:uid="{00000000-0005-0000-0000-0000B52C0000}"/>
    <cellStyle name="Normal 2 4 6 6 8 3 2" xfId="39613" xr:uid="{00000000-0005-0000-0000-0000BD9A0000}"/>
    <cellStyle name="Normal 2 4 6 6 8 4" xfId="39614" xr:uid="{00000000-0005-0000-0000-0000BE9A0000}"/>
    <cellStyle name="Normal 2 4 6 6 9" xfId="11446" xr:uid="{00000000-0005-0000-0000-0000B62C0000}"/>
    <cellStyle name="Normal 2 4 6 6 9 2" xfId="11447" xr:uid="{00000000-0005-0000-0000-0000B72C0000}"/>
    <cellStyle name="Normal 2 4 6 6 9 2 2" xfId="11448" xr:uid="{00000000-0005-0000-0000-0000B82C0000}"/>
    <cellStyle name="Normal 2 4 6 6 9 2 2 2" xfId="39615" xr:uid="{00000000-0005-0000-0000-0000BF9A0000}"/>
    <cellStyle name="Normal 2 4 6 6 9 2 3" xfId="39616" xr:uid="{00000000-0005-0000-0000-0000C09A0000}"/>
    <cellStyle name="Normal 2 4 6 6 9 3" xfId="11449" xr:uid="{00000000-0005-0000-0000-0000B92C0000}"/>
    <cellStyle name="Normal 2 4 6 6 9 3 2" xfId="39617" xr:uid="{00000000-0005-0000-0000-0000C19A0000}"/>
    <cellStyle name="Normal 2 4 6 6 9 4" xfId="39618" xr:uid="{00000000-0005-0000-0000-0000C29A0000}"/>
    <cellStyle name="Normal 2 4 6 7" xfId="11450" xr:uid="{00000000-0005-0000-0000-0000BA2C0000}"/>
    <cellStyle name="Normal 2 4 6 7 10" xfId="11451" xr:uid="{00000000-0005-0000-0000-0000BB2C0000}"/>
    <cellStyle name="Normal 2 4 6 7 10 2" xfId="11452" xr:uid="{00000000-0005-0000-0000-0000BC2C0000}"/>
    <cellStyle name="Normal 2 4 6 7 10 2 2" xfId="11453" xr:uid="{00000000-0005-0000-0000-0000BD2C0000}"/>
    <cellStyle name="Normal 2 4 6 7 10 2 2 2" xfId="39619" xr:uid="{00000000-0005-0000-0000-0000C39A0000}"/>
    <cellStyle name="Normal 2 4 6 7 10 2 3" xfId="39620" xr:uid="{00000000-0005-0000-0000-0000C49A0000}"/>
    <cellStyle name="Normal 2 4 6 7 10 3" xfId="11454" xr:uid="{00000000-0005-0000-0000-0000BE2C0000}"/>
    <cellStyle name="Normal 2 4 6 7 10 3 2" xfId="39621" xr:uid="{00000000-0005-0000-0000-0000C59A0000}"/>
    <cellStyle name="Normal 2 4 6 7 10 4" xfId="39622" xr:uid="{00000000-0005-0000-0000-0000C69A0000}"/>
    <cellStyle name="Normal 2 4 6 7 11" xfId="11455" xr:uid="{00000000-0005-0000-0000-0000BF2C0000}"/>
    <cellStyle name="Normal 2 4 6 7 11 2" xfId="11456" xr:uid="{00000000-0005-0000-0000-0000C02C0000}"/>
    <cellStyle name="Normal 2 4 6 7 11 2 2" xfId="11457" xr:uid="{00000000-0005-0000-0000-0000C12C0000}"/>
    <cellStyle name="Normal 2 4 6 7 11 2 2 2" xfId="39623" xr:uid="{00000000-0005-0000-0000-0000C79A0000}"/>
    <cellStyle name="Normal 2 4 6 7 11 2 3" xfId="39624" xr:uid="{00000000-0005-0000-0000-0000C89A0000}"/>
    <cellStyle name="Normal 2 4 6 7 11 3" xfId="11458" xr:uid="{00000000-0005-0000-0000-0000C22C0000}"/>
    <cellStyle name="Normal 2 4 6 7 11 3 2" xfId="39625" xr:uid="{00000000-0005-0000-0000-0000C99A0000}"/>
    <cellStyle name="Normal 2 4 6 7 11 4" xfId="39626" xr:uid="{00000000-0005-0000-0000-0000CA9A0000}"/>
    <cellStyle name="Normal 2 4 6 7 12" xfId="11459" xr:uid="{00000000-0005-0000-0000-0000C32C0000}"/>
    <cellStyle name="Normal 2 4 6 7 12 2" xfId="11460" xr:uid="{00000000-0005-0000-0000-0000C42C0000}"/>
    <cellStyle name="Normal 2 4 6 7 12 2 2" xfId="39627" xr:uid="{00000000-0005-0000-0000-0000CB9A0000}"/>
    <cellStyle name="Normal 2 4 6 7 12 3" xfId="39628" xr:uid="{00000000-0005-0000-0000-0000CC9A0000}"/>
    <cellStyle name="Normal 2 4 6 7 13" xfId="11461" xr:uid="{00000000-0005-0000-0000-0000C52C0000}"/>
    <cellStyle name="Normal 2 4 6 7 13 2" xfId="39629" xr:uid="{00000000-0005-0000-0000-0000CD9A0000}"/>
    <cellStyle name="Normal 2 4 6 7 14" xfId="39630" xr:uid="{00000000-0005-0000-0000-0000CE9A0000}"/>
    <cellStyle name="Normal 2 4 6 7 2" xfId="11462" xr:uid="{00000000-0005-0000-0000-0000C62C0000}"/>
    <cellStyle name="Normal 2 4 6 7 2 2" xfId="11463" xr:uid="{00000000-0005-0000-0000-0000C72C0000}"/>
    <cellStyle name="Normal 2 4 6 7 2 2 2" xfId="11464" xr:uid="{00000000-0005-0000-0000-0000C82C0000}"/>
    <cellStyle name="Normal 2 4 6 7 2 2 2 2" xfId="39631" xr:uid="{00000000-0005-0000-0000-0000CF9A0000}"/>
    <cellStyle name="Normal 2 4 6 7 2 2 3" xfId="39632" xr:uid="{00000000-0005-0000-0000-0000D09A0000}"/>
    <cellStyle name="Normal 2 4 6 7 2 3" xfId="11465" xr:uid="{00000000-0005-0000-0000-0000C92C0000}"/>
    <cellStyle name="Normal 2 4 6 7 2 3 2" xfId="39633" xr:uid="{00000000-0005-0000-0000-0000D19A0000}"/>
    <cellStyle name="Normal 2 4 6 7 2 4" xfId="39634" xr:uid="{00000000-0005-0000-0000-0000D29A0000}"/>
    <cellStyle name="Normal 2 4 6 7 3" xfId="11466" xr:uid="{00000000-0005-0000-0000-0000CA2C0000}"/>
    <cellStyle name="Normal 2 4 6 7 3 2" xfId="11467" xr:uid="{00000000-0005-0000-0000-0000CB2C0000}"/>
    <cellStyle name="Normal 2 4 6 7 3 2 2" xfId="11468" xr:uid="{00000000-0005-0000-0000-0000CC2C0000}"/>
    <cellStyle name="Normal 2 4 6 7 3 2 2 2" xfId="39635" xr:uid="{00000000-0005-0000-0000-0000D39A0000}"/>
    <cellStyle name="Normal 2 4 6 7 3 2 3" xfId="39636" xr:uid="{00000000-0005-0000-0000-0000D49A0000}"/>
    <cellStyle name="Normal 2 4 6 7 3 3" xfId="11469" xr:uid="{00000000-0005-0000-0000-0000CD2C0000}"/>
    <cellStyle name="Normal 2 4 6 7 3 3 2" xfId="39637" xr:uid="{00000000-0005-0000-0000-0000D59A0000}"/>
    <cellStyle name="Normal 2 4 6 7 3 4" xfId="39638" xr:uid="{00000000-0005-0000-0000-0000D69A0000}"/>
    <cellStyle name="Normal 2 4 6 7 4" xfId="11470" xr:uid="{00000000-0005-0000-0000-0000CE2C0000}"/>
    <cellStyle name="Normal 2 4 6 7 4 2" xfId="11471" xr:uid="{00000000-0005-0000-0000-0000CF2C0000}"/>
    <cellStyle name="Normal 2 4 6 7 4 2 2" xfId="11472" xr:uid="{00000000-0005-0000-0000-0000D02C0000}"/>
    <cellStyle name="Normal 2 4 6 7 4 2 2 2" xfId="39639" xr:uid="{00000000-0005-0000-0000-0000D79A0000}"/>
    <cellStyle name="Normal 2 4 6 7 4 2 3" xfId="39640" xr:uid="{00000000-0005-0000-0000-0000D89A0000}"/>
    <cellStyle name="Normal 2 4 6 7 4 3" xfId="11473" xr:uid="{00000000-0005-0000-0000-0000D12C0000}"/>
    <cellStyle name="Normal 2 4 6 7 4 3 2" xfId="39641" xr:uid="{00000000-0005-0000-0000-0000D99A0000}"/>
    <cellStyle name="Normal 2 4 6 7 4 4" xfId="39642" xr:uid="{00000000-0005-0000-0000-0000DA9A0000}"/>
    <cellStyle name="Normal 2 4 6 7 5" xfId="11474" xr:uid="{00000000-0005-0000-0000-0000D22C0000}"/>
    <cellStyle name="Normal 2 4 6 7 5 2" xfId="11475" xr:uid="{00000000-0005-0000-0000-0000D32C0000}"/>
    <cellStyle name="Normal 2 4 6 7 5 2 2" xfId="11476" xr:uid="{00000000-0005-0000-0000-0000D42C0000}"/>
    <cellStyle name="Normal 2 4 6 7 5 2 2 2" xfId="39643" xr:uid="{00000000-0005-0000-0000-0000DB9A0000}"/>
    <cellStyle name="Normal 2 4 6 7 5 2 3" xfId="39644" xr:uid="{00000000-0005-0000-0000-0000DC9A0000}"/>
    <cellStyle name="Normal 2 4 6 7 5 3" xfId="11477" xr:uid="{00000000-0005-0000-0000-0000D52C0000}"/>
    <cellStyle name="Normal 2 4 6 7 5 3 2" xfId="39645" xr:uid="{00000000-0005-0000-0000-0000DD9A0000}"/>
    <cellStyle name="Normal 2 4 6 7 5 4" xfId="39646" xr:uid="{00000000-0005-0000-0000-0000DE9A0000}"/>
    <cellStyle name="Normal 2 4 6 7 6" xfId="11478" xr:uid="{00000000-0005-0000-0000-0000D62C0000}"/>
    <cellStyle name="Normal 2 4 6 7 6 2" xfId="11479" xr:uid="{00000000-0005-0000-0000-0000D72C0000}"/>
    <cellStyle name="Normal 2 4 6 7 6 2 2" xfId="11480" xr:uid="{00000000-0005-0000-0000-0000D82C0000}"/>
    <cellStyle name="Normal 2 4 6 7 6 2 2 2" xfId="39647" xr:uid="{00000000-0005-0000-0000-0000DF9A0000}"/>
    <cellStyle name="Normal 2 4 6 7 6 2 3" xfId="39648" xr:uid="{00000000-0005-0000-0000-0000E09A0000}"/>
    <cellStyle name="Normal 2 4 6 7 6 3" xfId="11481" xr:uid="{00000000-0005-0000-0000-0000D92C0000}"/>
    <cellStyle name="Normal 2 4 6 7 6 3 2" xfId="39649" xr:uid="{00000000-0005-0000-0000-0000E19A0000}"/>
    <cellStyle name="Normal 2 4 6 7 6 4" xfId="39650" xr:uid="{00000000-0005-0000-0000-0000E29A0000}"/>
    <cellStyle name="Normal 2 4 6 7 7" xfId="11482" xr:uid="{00000000-0005-0000-0000-0000DA2C0000}"/>
    <cellStyle name="Normal 2 4 6 7 7 2" xfId="11483" xr:uid="{00000000-0005-0000-0000-0000DB2C0000}"/>
    <cellStyle name="Normal 2 4 6 7 7 2 2" xfId="11484" xr:uid="{00000000-0005-0000-0000-0000DC2C0000}"/>
    <cellStyle name="Normal 2 4 6 7 7 2 2 2" xfId="39651" xr:uid="{00000000-0005-0000-0000-0000E39A0000}"/>
    <cellStyle name="Normal 2 4 6 7 7 2 3" xfId="39652" xr:uid="{00000000-0005-0000-0000-0000E49A0000}"/>
    <cellStyle name="Normal 2 4 6 7 7 3" xfId="11485" xr:uid="{00000000-0005-0000-0000-0000DD2C0000}"/>
    <cellStyle name="Normal 2 4 6 7 7 3 2" xfId="39653" xr:uid="{00000000-0005-0000-0000-0000E59A0000}"/>
    <cellStyle name="Normal 2 4 6 7 7 4" xfId="39654" xr:uid="{00000000-0005-0000-0000-0000E69A0000}"/>
    <cellStyle name="Normal 2 4 6 7 8" xfId="11486" xr:uid="{00000000-0005-0000-0000-0000DE2C0000}"/>
    <cellStyle name="Normal 2 4 6 7 8 2" xfId="11487" xr:uid="{00000000-0005-0000-0000-0000DF2C0000}"/>
    <cellStyle name="Normal 2 4 6 7 8 2 2" xfId="11488" xr:uid="{00000000-0005-0000-0000-0000E02C0000}"/>
    <cellStyle name="Normal 2 4 6 7 8 2 2 2" xfId="39655" xr:uid="{00000000-0005-0000-0000-0000E79A0000}"/>
    <cellStyle name="Normal 2 4 6 7 8 2 3" xfId="39656" xr:uid="{00000000-0005-0000-0000-0000E89A0000}"/>
    <cellStyle name="Normal 2 4 6 7 8 3" xfId="11489" xr:uid="{00000000-0005-0000-0000-0000E12C0000}"/>
    <cellStyle name="Normal 2 4 6 7 8 3 2" xfId="39657" xr:uid="{00000000-0005-0000-0000-0000E99A0000}"/>
    <cellStyle name="Normal 2 4 6 7 8 4" xfId="39658" xr:uid="{00000000-0005-0000-0000-0000EA9A0000}"/>
    <cellStyle name="Normal 2 4 6 7 9" xfId="11490" xr:uid="{00000000-0005-0000-0000-0000E22C0000}"/>
    <cellStyle name="Normal 2 4 6 7 9 2" xfId="11491" xr:uid="{00000000-0005-0000-0000-0000E32C0000}"/>
    <cellStyle name="Normal 2 4 6 7 9 2 2" xfId="11492" xr:uid="{00000000-0005-0000-0000-0000E42C0000}"/>
    <cellStyle name="Normal 2 4 6 7 9 2 2 2" xfId="39659" xr:uid="{00000000-0005-0000-0000-0000EB9A0000}"/>
    <cellStyle name="Normal 2 4 6 7 9 2 3" xfId="39660" xr:uid="{00000000-0005-0000-0000-0000EC9A0000}"/>
    <cellStyle name="Normal 2 4 6 7 9 3" xfId="11493" xr:uid="{00000000-0005-0000-0000-0000E52C0000}"/>
    <cellStyle name="Normal 2 4 6 7 9 3 2" xfId="39661" xr:uid="{00000000-0005-0000-0000-0000ED9A0000}"/>
    <cellStyle name="Normal 2 4 6 7 9 4" xfId="39662" xr:uid="{00000000-0005-0000-0000-0000EE9A0000}"/>
    <cellStyle name="Normal 2 4 6 8" xfId="11494" xr:uid="{00000000-0005-0000-0000-0000E62C0000}"/>
    <cellStyle name="Normal 2 4 6 8 10" xfId="11495" xr:uid="{00000000-0005-0000-0000-0000E72C0000}"/>
    <cellStyle name="Normal 2 4 6 8 10 2" xfId="11496" xr:uid="{00000000-0005-0000-0000-0000E82C0000}"/>
    <cellStyle name="Normal 2 4 6 8 10 2 2" xfId="11497" xr:uid="{00000000-0005-0000-0000-0000E92C0000}"/>
    <cellStyle name="Normal 2 4 6 8 10 2 2 2" xfId="39663" xr:uid="{00000000-0005-0000-0000-0000EF9A0000}"/>
    <cellStyle name="Normal 2 4 6 8 10 2 3" xfId="39664" xr:uid="{00000000-0005-0000-0000-0000F09A0000}"/>
    <cellStyle name="Normal 2 4 6 8 10 3" xfId="11498" xr:uid="{00000000-0005-0000-0000-0000EA2C0000}"/>
    <cellStyle name="Normal 2 4 6 8 10 3 2" xfId="39665" xr:uid="{00000000-0005-0000-0000-0000F19A0000}"/>
    <cellStyle name="Normal 2 4 6 8 10 4" xfId="39666" xr:uid="{00000000-0005-0000-0000-0000F29A0000}"/>
    <cellStyle name="Normal 2 4 6 8 11" xfId="11499" xr:uid="{00000000-0005-0000-0000-0000EB2C0000}"/>
    <cellStyle name="Normal 2 4 6 8 11 2" xfId="11500" xr:uid="{00000000-0005-0000-0000-0000EC2C0000}"/>
    <cellStyle name="Normal 2 4 6 8 11 2 2" xfId="11501" xr:uid="{00000000-0005-0000-0000-0000ED2C0000}"/>
    <cellStyle name="Normal 2 4 6 8 11 2 2 2" xfId="39667" xr:uid="{00000000-0005-0000-0000-0000F39A0000}"/>
    <cellStyle name="Normal 2 4 6 8 11 2 3" xfId="39668" xr:uid="{00000000-0005-0000-0000-0000F49A0000}"/>
    <cellStyle name="Normal 2 4 6 8 11 3" xfId="11502" xr:uid="{00000000-0005-0000-0000-0000EE2C0000}"/>
    <cellStyle name="Normal 2 4 6 8 11 3 2" xfId="39669" xr:uid="{00000000-0005-0000-0000-0000F59A0000}"/>
    <cellStyle name="Normal 2 4 6 8 11 4" xfId="39670" xr:uid="{00000000-0005-0000-0000-0000F69A0000}"/>
    <cellStyle name="Normal 2 4 6 8 12" xfId="11503" xr:uid="{00000000-0005-0000-0000-0000EF2C0000}"/>
    <cellStyle name="Normal 2 4 6 8 12 2" xfId="11504" xr:uid="{00000000-0005-0000-0000-0000F02C0000}"/>
    <cellStyle name="Normal 2 4 6 8 12 2 2" xfId="39671" xr:uid="{00000000-0005-0000-0000-0000F79A0000}"/>
    <cellStyle name="Normal 2 4 6 8 12 3" xfId="39672" xr:uid="{00000000-0005-0000-0000-0000F89A0000}"/>
    <cellStyle name="Normal 2 4 6 8 13" xfId="11505" xr:uid="{00000000-0005-0000-0000-0000F12C0000}"/>
    <cellStyle name="Normal 2 4 6 8 13 2" xfId="39673" xr:uid="{00000000-0005-0000-0000-0000F99A0000}"/>
    <cellStyle name="Normal 2 4 6 8 14" xfId="39674" xr:uid="{00000000-0005-0000-0000-0000FA9A0000}"/>
    <cellStyle name="Normal 2 4 6 8 2" xfId="11506" xr:uid="{00000000-0005-0000-0000-0000F22C0000}"/>
    <cellStyle name="Normal 2 4 6 8 2 2" xfId="11507" xr:uid="{00000000-0005-0000-0000-0000F32C0000}"/>
    <cellStyle name="Normal 2 4 6 8 2 2 2" xfId="11508" xr:uid="{00000000-0005-0000-0000-0000F42C0000}"/>
    <cellStyle name="Normal 2 4 6 8 2 2 2 2" xfId="39675" xr:uid="{00000000-0005-0000-0000-0000FB9A0000}"/>
    <cellStyle name="Normal 2 4 6 8 2 2 3" xfId="39676" xr:uid="{00000000-0005-0000-0000-0000FC9A0000}"/>
    <cellStyle name="Normal 2 4 6 8 2 3" xfId="11509" xr:uid="{00000000-0005-0000-0000-0000F52C0000}"/>
    <cellStyle name="Normal 2 4 6 8 2 3 2" xfId="39677" xr:uid="{00000000-0005-0000-0000-0000FD9A0000}"/>
    <cellStyle name="Normal 2 4 6 8 2 4" xfId="39678" xr:uid="{00000000-0005-0000-0000-0000FE9A0000}"/>
    <cellStyle name="Normal 2 4 6 8 3" xfId="11510" xr:uid="{00000000-0005-0000-0000-0000F62C0000}"/>
    <cellStyle name="Normal 2 4 6 8 3 2" xfId="11511" xr:uid="{00000000-0005-0000-0000-0000F72C0000}"/>
    <cellStyle name="Normal 2 4 6 8 3 2 2" xfId="11512" xr:uid="{00000000-0005-0000-0000-0000F82C0000}"/>
    <cellStyle name="Normal 2 4 6 8 3 2 2 2" xfId="39679" xr:uid="{00000000-0005-0000-0000-0000FF9A0000}"/>
    <cellStyle name="Normal 2 4 6 8 3 2 3" xfId="39680" xr:uid="{00000000-0005-0000-0000-0000009B0000}"/>
    <cellStyle name="Normal 2 4 6 8 3 3" xfId="11513" xr:uid="{00000000-0005-0000-0000-0000F92C0000}"/>
    <cellStyle name="Normal 2 4 6 8 3 3 2" xfId="39681" xr:uid="{00000000-0005-0000-0000-0000019B0000}"/>
    <cellStyle name="Normal 2 4 6 8 3 4" xfId="39682" xr:uid="{00000000-0005-0000-0000-0000029B0000}"/>
    <cellStyle name="Normal 2 4 6 8 4" xfId="11514" xr:uid="{00000000-0005-0000-0000-0000FA2C0000}"/>
    <cellStyle name="Normal 2 4 6 8 4 2" xfId="11515" xr:uid="{00000000-0005-0000-0000-0000FB2C0000}"/>
    <cellStyle name="Normal 2 4 6 8 4 2 2" xfId="11516" xr:uid="{00000000-0005-0000-0000-0000FC2C0000}"/>
    <cellStyle name="Normal 2 4 6 8 4 2 2 2" xfId="39683" xr:uid="{00000000-0005-0000-0000-0000039B0000}"/>
    <cellStyle name="Normal 2 4 6 8 4 2 3" xfId="39684" xr:uid="{00000000-0005-0000-0000-0000049B0000}"/>
    <cellStyle name="Normal 2 4 6 8 4 3" xfId="11517" xr:uid="{00000000-0005-0000-0000-0000FD2C0000}"/>
    <cellStyle name="Normal 2 4 6 8 4 3 2" xfId="39685" xr:uid="{00000000-0005-0000-0000-0000059B0000}"/>
    <cellStyle name="Normal 2 4 6 8 4 4" xfId="39686" xr:uid="{00000000-0005-0000-0000-0000069B0000}"/>
    <cellStyle name="Normal 2 4 6 8 5" xfId="11518" xr:uid="{00000000-0005-0000-0000-0000FE2C0000}"/>
    <cellStyle name="Normal 2 4 6 8 5 2" xfId="11519" xr:uid="{00000000-0005-0000-0000-0000FF2C0000}"/>
    <cellStyle name="Normal 2 4 6 8 5 2 2" xfId="11520" xr:uid="{00000000-0005-0000-0000-0000002D0000}"/>
    <cellStyle name="Normal 2 4 6 8 5 2 2 2" xfId="39687" xr:uid="{00000000-0005-0000-0000-0000079B0000}"/>
    <cellStyle name="Normal 2 4 6 8 5 2 3" xfId="39688" xr:uid="{00000000-0005-0000-0000-0000089B0000}"/>
    <cellStyle name="Normal 2 4 6 8 5 3" xfId="11521" xr:uid="{00000000-0005-0000-0000-0000012D0000}"/>
    <cellStyle name="Normal 2 4 6 8 5 3 2" xfId="39689" xr:uid="{00000000-0005-0000-0000-0000099B0000}"/>
    <cellStyle name="Normal 2 4 6 8 5 4" xfId="39690" xr:uid="{00000000-0005-0000-0000-00000A9B0000}"/>
    <cellStyle name="Normal 2 4 6 8 6" xfId="11522" xr:uid="{00000000-0005-0000-0000-0000022D0000}"/>
    <cellStyle name="Normal 2 4 6 8 6 2" xfId="11523" xr:uid="{00000000-0005-0000-0000-0000032D0000}"/>
    <cellStyle name="Normal 2 4 6 8 6 2 2" xfId="11524" xr:uid="{00000000-0005-0000-0000-0000042D0000}"/>
    <cellStyle name="Normal 2 4 6 8 6 2 2 2" xfId="39691" xr:uid="{00000000-0005-0000-0000-00000B9B0000}"/>
    <cellStyle name="Normal 2 4 6 8 6 2 3" xfId="39692" xr:uid="{00000000-0005-0000-0000-00000C9B0000}"/>
    <cellStyle name="Normal 2 4 6 8 6 3" xfId="11525" xr:uid="{00000000-0005-0000-0000-0000052D0000}"/>
    <cellStyle name="Normal 2 4 6 8 6 3 2" xfId="39693" xr:uid="{00000000-0005-0000-0000-00000D9B0000}"/>
    <cellStyle name="Normal 2 4 6 8 6 4" xfId="39694" xr:uid="{00000000-0005-0000-0000-00000E9B0000}"/>
    <cellStyle name="Normal 2 4 6 8 7" xfId="11526" xr:uid="{00000000-0005-0000-0000-0000062D0000}"/>
    <cellStyle name="Normal 2 4 6 8 7 2" xfId="11527" xr:uid="{00000000-0005-0000-0000-0000072D0000}"/>
    <cellStyle name="Normal 2 4 6 8 7 2 2" xfId="11528" xr:uid="{00000000-0005-0000-0000-0000082D0000}"/>
    <cellStyle name="Normal 2 4 6 8 7 2 2 2" xfId="39695" xr:uid="{00000000-0005-0000-0000-00000F9B0000}"/>
    <cellStyle name="Normal 2 4 6 8 7 2 3" xfId="39696" xr:uid="{00000000-0005-0000-0000-0000109B0000}"/>
    <cellStyle name="Normal 2 4 6 8 7 3" xfId="11529" xr:uid="{00000000-0005-0000-0000-0000092D0000}"/>
    <cellStyle name="Normal 2 4 6 8 7 3 2" xfId="39697" xr:uid="{00000000-0005-0000-0000-0000119B0000}"/>
    <cellStyle name="Normal 2 4 6 8 7 4" xfId="39698" xr:uid="{00000000-0005-0000-0000-0000129B0000}"/>
    <cellStyle name="Normal 2 4 6 8 8" xfId="11530" xr:uid="{00000000-0005-0000-0000-00000A2D0000}"/>
    <cellStyle name="Normal 2 4 6 8 8 2" xfId="11531" xr:uid="{00000000-0005-0000-0000-00000B2D0000}"/>
    <cellStyle name="Normal 2 4 6 8 8 2 2" xfId="11532" xr:uid="{00000000-0005-0000-0000-00000C2D0000}"/>
    <cellStyle name="Normal 2 4 6 8 8 2 2 2" xfId="39699" xr:uid="{00000000-0005-0000-0000-0000139B0000}"/>
    <cellStyle name="Normal 2 4 6 8 8 2 3" xfId="39700" xr:uid="{00000000-0005-0000-0000-0000149B0000}"/>
    <cellStyle name="Normal 2 4 6 8 8 3" xfId="11533" xr:uid="{00000000-0005-0000-0000-00000D2D0000}"/>
    <cellStyle name="Normal 2 4 6 8 8 3 2" xfId="39701" xr:uid="{00000000-0005-0000-0000-0000159B0000}"/>
    <cellStyle name="Normal 2 4 6 8 8 4" xfId="39702" xr:uid="{00000000-0005-0000-0000-0000169B0000}"/>
    <cellStyle name="Normal 2 4 6 8 9" xfId="11534" xr:uid="{00000000-0005-0000-0000-00000E2D0000}"/>
    <cellStyle name="Normal 2 4 6 8 9 2" xfId="11535" xr:uid="{00000000-0005-0000-0000-00000F2D0000}"/>
    <cellStyle name="Normal 2 4 6 8 9 2 2" xfId="11536" xr:uid="{00000000-0005-0000-0000-0000102D0000}"/>
    <cellStyle name="Normal 2 4 6 8 9 2 2 2" xfId="39703" xr:uid="{00000000-0005-0000-0000-0000179B0000}"/>
    <cellStyle name="Normal 2 4 6 8 9 2 3" xfId="39704" xr:uid="{00000000-0005-0000-0000-0000189B0000}"/>
    <cellStyle name="Normal 2 4 6 8 9 3" xfId="11537" xr:uid="{00000000-0005-0000-0000-0000112D0000}"/>
    <cellStyle name="Normal 2 4 6 8 9 3 2" xfId="39705" xr:uid="{00000000-0005-0000-0000-0000199B0000}"/>
    <cellStyle name="Normal 2 4 6 8 9 4" xfId="39706" xr:uid="{00000000-0005-0000-0000-00001A9B0000}"/>
    <cellStyle name="Normal 2 4 6 9" xfId="11538" xr:uid="{00000000-0005-0000-0000-0000122D0000}"/>
    <cellStyle name="Normal 2 4 6 9 2" xfId="11539" xr:uid="{00000000-0005-0000-0000-0000132D0000}"/>
    <cellStyle name="Normal 2 4 6 9 2 2" xfId="11540" xr:uid="{00000000-0005-0000-0000-0000142D0000}"/>
    <cellStyle name="Normal 2 4 6 9 2 2 2" xfId="39707" xr:uid="{00000000-0005-0000-0000-00001B9B0000}"/>
    <cellStyle name="Normal 2 4 6 9 2 3" xfId="39708" xr:uid="{00000000-0005-0000-0000-00001C9B0000}"/>
    <cellStyle name="Normal 2 4 6 9 3" xfId="11541" xr:uid="{00000000-0005-0000-0000-0000152D0000}"/>
    <cellStyle name="Normal 2 4 6 9 3 2" xfId="39709" xr:uid="{00000000-0005-0000-0000-00001D9B0000}"/>
    <cellStyle name="Normal 2 4 6 9 4" xfId="39710" xr:uid="{00000000-0005-0000-0000-00001E9B0000}"/>
    <cellStyle name="Normal 2 4 7" xfId="11542" xr:uid="{00000000-0005-0000-0000-0000162D0000}"/>
    <cellStyle name="Normal 2 4 7 10" xfId="11543" xr:uid="{00000000-0005-0000-0000-0000172D0000}"/>
    <cellStyle name="Normal 2 4 7 10 2" xfId="11544" xr:uid="{00000000-0005-0000-0000-0000182D0000}"/>
    <cellStyle name="Normal 2 4 7 10 2 2" xfId="11545" xr:uid="{00000000-0005-0000-0000-0000192D0000}"/>
    <cellStyle name="Normal 2 4 7 10 2 2 2" xfId="39711" xr:uid="{00000000-0005-0000-0000-00001F9B0000}"/>
    <cellStyle name="Normal 2 4 7 10 2 3" xfId="39712" xr:uid="{00000000-0005-0000-0000-0000209B0000}"/>
    <cellStyle name="Normal 2 4 7 10 3" xfId="11546" xr:uid="{00000000-0005-0000-0000-00001A2D0000}"/>
    <cellStyle name="Normal 2 4 7 10 3 2" xfId="39713" xr:uid="{00000000-0005-0000-0000-0000219B0000}"/>
    <cellStyle name="Normal 2 4 7 10 4" xfId="39714" xr:uid="{00000000-0005-0000-0000-0000229B0000}"/>
    <cellStyle name="Normal 2 4 7 11" xfId="11547" xr:uid="{00000000-0005-0000-0000-00001B2D0000}"/>
    <cellStyle name="Normal 2 4 7 11 2" xfId="11548" xr:uid="{00000000-0005-0000-0000-00001C2D0000}"/>
    <cellStyle name="Normal 2 4 7 11 2 2" xfId="11549" xr:uid="{00000000-0005-0000-0000-00001D2D0000}"/>
    <cellStyle name="Normal 2 4 7 11 2 2 2" xfId="39715" xr:uid="{00000000-0005-0000-0000-0000239B0000}"/>
    <cellStyle name="Normal 2 4 7 11 2 3" xfId="39716" xr:uid="{00000000-0005-0000-0000-0000249B0000}"/>
    <cellStyle name="Normal 2 4 7 11 3" xfId="11550" xr:uid="{00000000-0005-0000-0000-00001E2D0000}"/>
    <cellStyle name="Normal 2 4 7 11 3 2" xfId="39717" xr:uid="{00000000-0005-0000-0000-0000259B0000}"/>
    <cellStyle name="Normal 2 4 7 11 4" xfId="39718" xr:uid="{00000000-0005-0000-0000-0000269B0000}"/>
    <cellStyle name="Normal 2 4 7 12" xfId="11551" xr:uid="{00000000-0005-0000-0000-00001F2D0000}"/>
    <cellStyle name="Normal 2 4 7 12 2" xfId="11552" xr:uid="{00000000-0005-0000-0000-0000202D0000}"/>
    <cellStyle name="Normal 2 4 7 12 2 2" xfId="11553" xr:uid="{00000000-0005-0000-0000-0000212D0000}"/>
    <cellStyle name="Normal 2 4 7 12 2 2 2" xfId="39719" xr:uid="{00000000-0005-0000-0000-0000279B0000}"/>
    <cellStyle name="Normal 2 4 7 12 2 3" xfId="39720" xr:uid="{00000000-0005-0000-0000-0000289B0000}"/>
    <cellStyle name="Normal 2 4 7 12 3" xfId="11554" xr:uid="{00000000-0005-0000-0000-0000222D0000}"/>
    <cellStyle name="Normal 2 4 7 12 3 2" xfId="39721" xr:uid="{00000000-0005-0000-0000-0000299B0000}"/>
    <cellStyle name="Normal 2 4 7 12 4" xfId="39722" xr:uid="{00000000-0005-0000-0000-00002A9B0000}"/>
    <cellStyle name="Normal 2 4 7 13" xfId="11555" xr:uid="{00000000-0005-0000-0000-0000232D0000}"/>
    <cellStyle name="Normal 2 4 7 13 2" xfId="11556" xr:uid="{00000000-0005-0000-0000-0000242D0000}"/>
    <cellStyle name="Normal 2 4 7 13 2 2" xfId="11557" xr:uid="{00000000-0005-0000-0000-0000252D0000}"/>
    <cellStyle name="Normal 2 4 7 13 2 2 2" xfId="39723" xr:uid="{00000000-0005-0000-0000-00002B9B0000}"/>
    <cellStyle name="Normal 2 4 7 13 2 3" xfId="39724" xr:uid="{00000000-0005-0000-0000-00002C9B0000}"/>
    <cellStyle name="Normal 2 4 7 13 3" xfId="11558" xr:uid="{00000000-0005-0000-0000-0000262D0000}"/>
    <cellStyle name="Normal 2 4 7 13 3 2" xfId="39725" xr:uid="{00000000-0005-0000-0000-00002D9B0000}"/>
    <cellStyle name="Normal 2 4 7 13 4" xfId="39726" xr:uid="{00000000-0005-0000-0000-00002E9B0000}"/>
    <cellStyle name="Normal 2 4 7 14" xfId="11559" xr:uid="{00000000-0005-0000-0000-0000272D0000}"/>
    <cellStyle name="Normal 2 4 7 14 2" xfId="11560" xr:uid="{00000000-0005-0000-0000-0000282D0000}"/>
    <cellStyle name="Normal 2 4 7 14 2 2" xfId="11561" xr:uid="{00000000-0005-0000-0000-0000292D0000}"/>
    <cellStyle name="Normal 2 4 7 14 2 2 2" xfId="39727" xr:uid="{00000000-0005-0000-0000-00002F9B0000}"/>
    <cellStyle name="Normal 2 4 7 14 2 3" xfId="39728" xr:uid="{00000000-0005-0000-0000-0000309B0000}"/>
    <cellStyle name="Normal 2 4 7 14 3" xfId="11562" xr:uid="{00000000-0005-0000-0000-00002A2D0000}"/>
    <cellStyle name="Normal 2 4 7 14 3 2" xfId="39729" xr:uid="{00000000-0005-0000-0000-0000319B0000}"/>
    <cellStyle name="Normal 2 4 7 14 4" xfId="39730" xr:uid="{00000000-0005-0000-0000-0000329B0000}"/>
    <cellStyle name="Normal 2 4 7 15" xfId="11563" xr:uid="{00000000-0005-0000-0000-00002B2D0000}"/>
    <cellStyle name="Normal 2 4 7 15 2" xfId="11564" xr:uid="{00000000-0005-0000-0000-00002C2D0000}"/>
    <cellStyle name="Normal 2 4 7 15 2 2" xfId="11565" xr:uid="{00000000-0005-0000-0000-00002D2D0000}"/>
    <cellStyle name="Normal 2 4 7 15 2 2 2" xfId="39731" xr:uid="{00000000-0005-0000-0000-0000339B0000}"/>
    <cellStyle name="Normal 2 4 7 15 2 3" xfId="39732" xr:uid="{00000000-0005-0000-0000-0000349B0000}"/>
    <cellStyle name="Normal 2 4 7 15 3" xfId="11566" xr:uid="{00000000-0005-0000-0000-00002E2D0000}"/>
    <cellStyle name="Normal 2 4 7 15 3 2" xfId="39733" xr:uid="{00000000-0005-0000-0000-0000359B0000}"/>
    <cellStyle name="Normal 2 4 7 15 4" xfId="39734" xr:uid="{00000000-0005-0000-0000-0000369B0000}"/>
    <cellStyle name="Normal 2 4 7 16" xfId="11567" xr:uid="{00000000-0005-0000-0000-00002F2D0000}"/>
    <cellStyle name="Normal 2 4 7 16 2" xfId="11568" xr:uid="{00000000-0005-0000-0000-0000302D0000}"/>
    <cellStyle name="Normal 2 4 7 16 2 2" xfId="11569" xr:uid="{00000000-0005-0000-0000-0000312D0000}"/>
    <cellStyle name="Normal 2 4 7 16 2 2 2" xfId="39735" xr:uid="{00000000-0005-0000-0000-0000379B0000}"/>
    <cellStyle name="Normal 2 4 7 16 2 3" xfId="39736" xr:uid="{00000000-0005-0000-0000-0000389B0000}"/>
    <cellStyle name="Normal 2 4 7 16 3" xfId="11570" xr:uid="{00000000-0005-0000-0000-0000322D0000}"/>
    <cellStyle name="Normal 2 4 7 16 3 2" xfId="39737" xr:uid="{00000000-0005-0000-0000-0000399B0000}"/>
    <cellStyle name="Normal 2 4 7 16 4" xfId="39738" xr:uid="{00000000-0005-0000-0000-00003A9B0000}"/>
    <cellStyle name="Normal 2 4 7 17" xfId="11571" xr:uid="{00000000-0005-0000-0000-0000332D0000}"/>
    <cellStyle name="Normal 2 4 7 17 2" xfId="11572" xr:uid="{00000000-0005-0000-0000-0000342D0000}"/>
    <cellStyle name="Normal 2 4 7 17 2 2" xfId="11573" xr:uid="{00000000-0005-0000-0000-0000352D0000}"/>
    <cellStyle name="Normal 2 4 7 17 2 2 2" xfId="39739" xr:uid="{00000000-0005-0000-0000-00003B9B0000}"/>
    <cellStyle name="Normal 2 4 7 17 2 3" xfId="39740" xr:uid="{00000000-0005-0000-0000-00003C9B0000}"/>
    <cellStyle name="Normal 2 4 7 17 3" xfId="11574" xr:uid="{00000000-0005-0000-0000-0000362D0000}"/>
    <cellStyle name="Normal 2 4 7 17 3 2" xfId="39741" xr:uid="{00000000-0005-0000-0000-00003D9B0000}"/>
    <cellStyle name="Normal 2 4 7 17 4" xfId="39742" xr:uid="{00000000-0005-0000-0000-00003E9B0000}"/>
    <cellStyle name="Normal 2 4 7 18" xfId="11575" xr:uid="{00000000-0005-0000-0000-0000372D0000}"/>
    <cellStyle name="Normal 2 4 7 18 2" xfId="11576" xr:uid="{00000000-0005-0000-0000-0000382D0000}"/>
    <cellStyle name="Normal 2 4 7 18 2 2" xfId="11577" xr:uid="{00000000-0005-0000-0000-0000392D0000}"/>
    <cellStyle name="Normal 2 4 7 18 2 2 2" xfId="39743" xr:uid="{00000000-0005-0000-0000-00003F9B0000}"/>
    <cellStyle name="Normal 2 4 7 18 2 3" xfId="39744" xr:uid="{00000000-0005-0000-0000-0000409B0000}"/>
    <cellStyle name="Normal 2 4 7 18 3" xfId="11578" xr:uid="{00000000-0005-0000-0000-00003A2D0000}"/>
    <cellStyle name="Normal 2 4 7 18 3 2" xfId="39745" xr:uid="{00000000-0005-0000-0000-0000419B0000}"/>
    <cellStyle name="Normal 2 4 7 18 4" xfId="39746" xr:uid="{00000000-0005-0000-0000-0000429B0000}"/>
    <cellStyle name="Normal 2 4 7 19" xfId="11579" xr:uid="{00000000-0005-0000-0000-00003B2D0000}"/>
    <cellStyle name="Normal 2 4 7 2" xfId="11580" xr:uid="{00000000-0005-0000-0000-00003C2D0000}"/>
    <cellStyle name="Normal 2 4 7 2 10" xfId="11581" xr:uid="{00000000-0005-0000-0000-00003D2D0000}"/>
    <cellStyle name="Normal 2 4 7 2 10 2" xfId="11582" xr:uid="{00000000-0005-0000-0000-00003E2D0000}"/>
    <cellStyle name="Normal 2 4 7 2 10 2 2" xfId="11583" xr:uid="{00000000-0005-0000-0000-00003F2D0000}"/>
    <cellStyle name="Normal 2 4 7 2 10 2 2 2" xfId="39747" xr:uid="{00000000-0005-0000-0000-0000439B0000}"/>
    <cellStyle name="Normal 2 4 7 2 10 2 3" xfId="39748" xr:uid="{00000000-0005-0000-0000-0000449B0000}"/>
    <cellStyle name="Normal 2 4 7 2 10 3" xfId="11584" xr:uid="{00000000-0005-0000-0000-0000402D0000}"/>
    <cellStyle name="Normal 2 4 7 2 10 3 2" xfId="39749" xr:uid="{00000000-0005-0000-0000-0000459B0000}"/>
    <cellStyle name="Normal 2 4 7 2 10 4" xfId="39750" xr:uid="{00000000-0005-0000-0000-0000469B0000}"/>
    <cellStyle name="Normal 2 4 7 2 11" xfId="11585" xr:uid="{00000000-0005-0000-0000-0000412D0000}"/>
    <cellStyle name="Normal 2 4 7 2 11 2" xfId="11586" xr:uid="{00000000-0005-0000-0000-0000422D0000}"/>
    <cellStyle name="Normal 2 4 7 2 11 2 2" xfId="11587" xr:uid="{00000000-0005-0000-0000-0000432D0000}"/>
    <cellStyle name="Normal 2 4 7 2 11 2 2 2" xfId="39751" xr:uid="{00000000-0005-0000-0000-0000479B0000}"/>
    <cellStyle name="Normal 2 4 7 2 11 2 3" xfId="39752" xr:uid="{00000000-0005-0000-0000-0000489B0000}"/>
    <cellStyle name="Normal 2 4 7 2 11 3" xfId="11588" xr:uid="{00000000-0005-0000-0000-0000442D0000}"/>
    <cellStyle name="Normal 2 4 7 2 11 3 2" xfId="39753" xr:uid="{00000000-0005-0000-0000-0000499B0000}"/>
    <cellStyle name="Normal 2 4 7 2 11 4" xfId="39754" xr:uid="{00000000-0005-0000-0000-00004A9B0000}"/>
    <cellStyle name="Normal 2 4 7 2 12" xfId="11589" xr:uid="{00000000-0005-0000-0000-0000452D0000}"/>
    <cellStyle name="Normal 2 4 7 2 13" xfId="11590" xr:uid="{00000000-0005-0000-0000-0000462D0000}"/>
    <cellStyle name="Normal 2 4 7 2 2" xfId="11591" xr:uid="{00000000-0005-0000-0000-0000472D0000}"/>
    <cellStyle name="Normal 2 4 7 2 2 2" xfId="11592" xr:uid="{00000000-0005-0000-0000-0000482D0000}"/>
    <cellStyle name="Normal 2 4 7 2 2 2 2" xfId="11593" xr:uid="{00000000-0005-0000-0000-0000492D0000}"/>
    <cellStyle name="Normal 2 4 7 2 2 2 2 2" xfId="39755" xr:uid="{00000000-0005-0000-0000-00004B9B0000}"/>
    <cellStyle name="Normal 2 4 7 2 2 2 3" xfId="39756" xr:uid="{00000000-0005-0000-0000-00004C9B0000}"/>
    <cellStyle name="Normal 2 4 7 2 2 3" xfId="11594" xr:uid="{00000000-0005-0000-0000-00004A2D0000}"/>
    <cellStyle name="Normal 2 4 7 2 2 3 2" xfId="39757" xr:uid="{00000000-0005-0000-0000-00004D9B0000}"/>
    <cellStyle name="Normal 2 4 7 2 2 4" xfId="39758" xr:uid="{00000000-0005-0000-0000-00004E9B0000}"/>
    <cellStyle name="Normal 2 4 7 2 3" xfId="11595" xr:uid="{00000000-0005-0000-0000-00004B2D0000}"/>
    <cellStyle name="Normal 2 4 7 2 3 2" xfId="11596" xr:uid="{00000000-0005-0000-0000-00004C2D0000}"/>
    <cellStyle name="Normal 2 4 7 2 3 2 2" xfId="11597" xr:uid="{00000000-0005-0000-0000-00004D2D0000}"/>
    <cellStyle name="Normal 2 4 7 2 3 2 2 2" xfId="39759" xr:uid="{00000000-0005-0000-0000-00004F9B0000}"/>
    <cellStyle name="Normal 2 4 7 2 3 2 3" xfId="39760" xr:uid="{00000000-0005-0000-0000-0000509B0000}"/>
    <cellStyle name="Normal 2 4 7 2 3 3" xfId="11598" xr:uid="{00000000-0005-0000-0000-00004E2D0000}"/>
    <cellStyle name="Normal 2 4 7 2 3 3 2" xfId="39761" xr:uid="{00000000-0005-0000-0000-0000519B0000}"/>
    <cellStyle name="Normal 2 4 7 2 3 4" xfId="39762" xr:uid="{00000000-0005-0000-0000-0000529B0000}"/>
    <cellStyle name="Normal 2 4 7 2 4" xfId="11599" xr:uid="{00000000-0005-0000-0000-00004F2D0000}"/>
    <cellStyle name="Normal 2 4 7 2 4 2" xfId="11600" xr:uid="{00000000-0005-0000-0000-0000502D0000}"/>
    <cellStyle name="Normal 2 4 7 2 4 2 2" xfId="11601" xr:uid="{00000000-0005-0000-0000-0000512D0000}"/>
    <cellStyle name="Normal 2 4 7 2 4 2 2 2" xfId="39763" xr:uid="{00000000-0005-0000-0000-0000539B0000}"/>
    <cellStyle name="Normal 2 4 7 2 4 2 3" xfId="39764" xr:uid="{00000000-0005-0000-0000-0000549B0000}"/>
    <cellStyle name="Normal 2 4 7 2 4 3" xfId="11602" xr:uid="{00000000-0005-0000-0000-0000522D0000}"/>
    <cellStyle name="Normal 2 4 7 2 4 3 2" xfId="39765" xr:uid="{00000000-0005-0000-0000-0000559B0000}"/>
    <cellStyle name="Normal 2 4 7 2 4 4" xfId="39766" xr:uid="{00000000-0005-0000-0000-0000569B0000}"/>
    <cellStyle name="Normal 2 4 7 2 5" xfId="11603" xr:uid="{00000000-0005-0000-0000-0000532D0000}"/>
    <cellStyle name="Normal 2 4 7 2 5 2" xfId="11604" xr:uid="{00000000-0005-0000-0000-0000542D0000}"/>
    <cellStyle name="Normal 2 4 7 2 5 2 2" xfId="11605" xr:uid="{00000000-0005-0000-0000-0000552D0000}"/>
    <cellStyle name="Normal 2 4 7 2 5 2 2 2" xfId="39767" xr:uid="{00000000-0005-0000-0000-0000579B0000}"/>
    <cellStyle name="Normal 2 4 7 2 5 2 3" xfId="39768" xr:uid="{00000000-0005-0000-0000-0000589B0000}"/>
    <cellStyle name="Normal 2 4 7 2 5 3" xfId="11606" xr:uid="{00000000-0005-0000-0000-0000562D0000}"/>
    <cellStyle name="Normal 2 4 7 2 5 3 2" xfId="39769" xr:uid="{00000000-0005-0000-0000-0000599B0000}"/>
    <cellStyle name="Normal 2 4 7 2 5 4" xfId="39770" xr:uid="{00000000-0005-0000-0000-00005A9B0000}"/>
    <cellStyle name="Normal 2 4 7 2 6" xfId="11607" xr:uid="{00000000-0005-0000-0000-0000572D0000}"/>
    <cellStyle name="Normal 2 4 7 2 6 2" xfId="11608" xr:uid="{00000000-0005-0000-0000-0000582D0000}"/>
    <cellStyle name="Normal 2 4 7 2 6 2 2" xfId="11609" xr:uid="{00000000-0005-0000-0000-0000592D0000}"/>
    <cellStyle name="Normal 2 4 7 2 6 2 2 2" xfId="39771" xr:uid="{00000000-0005-0000-0000-00005B9B0000}"/>
    <cellStyle name="Normal 2 4 7 2 6 2 3" xfId="39772" xr:uid="{00000000-0005-0000-0000-00005C9B0000}"/>
    <cellStyle name="Normal 2 4 7 2 6 3" xfId="11610" xr:uid="{00000000-0005-0000-0000-00005A2D0000}"/>
    <cellStyle name="Normal 2 4 7 2 6 3 2" xfId="39773" xr:uid="{00000000-0005-0000-0000-00005D9B0000}"/>
    <cellStyle name="Normal 2 4 7 2 6 4" xfId="39774" xr:uid="{00000000-0005-0000-0000-00005E9B0000}"/>
    <cellStyle name="Normal 2 4 7 2 7" xfId="11611" xr:uid="{00000000-0005-0000-0000-00005B2D0000}"/>
    <cellStyle name="Normal 2 4 7 2 7 2" xfId="11612" xr:uid="{00000000-0005-0000-0000-00005C2D0000}"/>
    <cellStyle name="Normal 2 4 7 2 7 2 2" xfId="11613" xr:uid="{00000000-0005-0000-0000-00005D2D0000}"/>
    <cellStyle name="Normal 2 4 7 2 7 2 2 2" xfId="39775" xr:uid="{00000000-0005-0000-0000-00005F9B0000}"/>
    <cellStyle name="Normal 2 4 7 2 7 2 3" xfId="39776" xr:uid="{00000000-0005-0000-0000-0000609B0000}"/>
    <cellStyle name="Normal 2 4 7 2 7 3" xfId="11614" xr:uid="{00000000-0005-0000-0000-00005E2D0000}"/>
    <cellStyle name="Normal 2 4 7 2 7 3 2" xfId="39777" xr:uid="{00000000-0005-0000-0000-0000619B0000}"/>
    <cellStyle name="Normal 2 4 7 2 7 4" xfId="39778" xr:uid="{00000000-0005-0000-0000-0000629B0000}"/>
    <cellStyle name="Normal 2 4 7 2 8" xfId="11615" xr:uid="{00000000-0005-0000-0000-00005F2D0000}"/>
    <cellStyle name="Normal 2 4 7 2 8 2" xfId="11616" xr:uid="{00000000-0005-0000-0000-0000602D0000}"/>
    <cellStyle name="Normal 2 4 7 2 8 2 2" xfId="11617" xr:uid="{00000000-0005-0000-0000-0000612D0000}"/>
    <cellStyle name="Normal 2 4 7 2 8 2 2 2" xfId="39779" xr:uid="{00000000-0005-0000-0000-0000639B0000}"/>
    <cellStyle name="Normal 2 4 7 2 8 2 3" xfId="39780" xr:uid="{00000000-0005-0000-0000-0000649B0000}"/>
    <cellStyle name="Normal 2 4 7 2 8 3" xfId="11618" xr:uid="{00000000-0005-0000-0000-0000622D0000}"/>
    <cellStyle name="Normal 2 4 7 2 8 3 2" xfId="39781" xr:uid="{00000000-0005-0000-0000-0000659B0000}"/>
    <cellStyle name="Normal 2 4 7 2 8 4" xfId="39782" xr:uid="{00000000-0005-0000-0000-0000669B0000}"/>
    <cellStyle name="Normal 2 4 7 2 9" xfId="11619" xr:uid="{00000000-0005-0000-0000-0000632D0000}"/>
    <cellStyle name="Normal 2 4 7 2 9 2" xfId="11620" xr:uid="{00000000-0005-0000-0000-0000642D0000}"/>
    <cellStyle name="Normal 2 4 7 2 9 2 2" xfId="11621" xr:uid="{00000000-0005-0000-0000-0000652D0000}"/>
    <cellStyle name="Normal 2 4 7 2 9 2 2 2" xfId="39783" xr:uid="{00000000-0005-0000-0000-0000679B0000}"/>
    <cellStyle name="Normal 2 4 7 2 9 2 3" xfId="39784" xr:uid="{00000000-0005-0000-0000-0000689B0000}"/>
    <cellStyle name="Normal 2 4 7 2 9 3" xfId="11622" xr:uid="{00000000-0005-0000-0000-0000662D0000}"/>
    <cellStyle name="Normal 2 4 7 2 9 3 2" xfId="39785" xr:uid="{00000000-0005-0000-0000-0000699B0000}"/>
    <cellStyle name="Normal 2 4 7 2 9 4" xfId="39786" xr:uid="{00000000-0005-0000-0000-00006A9B0000}"/>
    <cellStyle name="Normal 2 4 7 20" xfId="11623" xr:uid="{00000000-0005-0000-0000-0000672D0000}"/>
    <cellStyle name="Normal 2 4 7 3" xfId="11624" xr:uid="{00000000-0005-0000-0000-0000682D0000}"/>
    <cellStyle name="Normal 2 4 7 3 10" xfId="11625" xr:uid="{00000000-0005-0000-0000-0000692D0000}"/>
    <cellStyle name="Normal 2 4 7 3 10 2" xfId="11626" xr:uid="{00000000-0005-0000-0000-00006A2D0000}"/>
    <cellStyle name="Normal 2 4 7 3 10 2 2" xfId="11627" xr:uid="{00000000-0005-0000-0000-00006B2D0000}"/>
    <cellStyle name="Normal 2 4 7 3 10 2 2 2" xfId="39787" xr:uid="{00000000-0005-0000-0000-00006B9B0000}"/>
    <cellStyle name="Normal 2 4 7 3 10 2 3" xfId="39788" xr:uid="{00000000-0005-0000-0000-00006C9B0000}"/>
    <cellStyle name="Normal 2 4 7 3 10 3" xfId="11628" xr:uid="{00000000-0005-0000-0000-00006C2D0000}"/>
    <cellStyle name="Normal 2 4 7 3 10 3 2" xfId="39789" xr:uid="{00000000-0005-0000-0000-00006D9B0000}"/>
    <cellStyle name="Normal 2 4 7 3 10 4" xfId="39790" xr:uid="{00000000-0005-0000-0000-00006E9B0000}"/>
    <cellStyle name="Normal 2 4 7 3 11" xfId="11629" xr:uid="{00000000-0005-0000-0000-00006D2D0000}"/>
    <cellStyle name="Normal 2 4 7 3 11 2" xfId="11630" xr:uid="{00000000-0005-0000-0000-00006E2D0000}"/>
    <cellStyle name="Normal 2 4 7 3 11 2 2" xfId="11631" xr:uid="{00000000-0005-0000-0000-00006F2D0000}"/>
    <cellStyle name="Normal 2 4 7 3 11 2 2 2" xfId="39791" xr:uid="{00000000-0005-0000-0000-00006F9B0000}"/>
    <cellStyle name="Normal 2 4 7 3 11 2 3" xfId="39792" xr:uid="{00000000-0005-0000-0000-0000709B0000}"/>
    <cellStyle name="Normal 2 4 7 3 11 3" xfId="11632" xr:uid="{00000000-0005-0000-0000-0000702D0000}"/>
    <cellStyle name="Normal 2 4 7 3 11 3 2" xfId="39793" xr:uid="{00000000-0005-0000-0000-0000719B0000}"/>
    <cellStyle name="Normal 2 4 7 3 11 4" xfId="39794" xr:uid="{00000000-0005-0000-0000-0000729B0000}"/>
    <cellStyle name="Normal 2 4 7 3 12" xfId="11633" xr:uid="{00000000-0005-0000-0000-0000712D0000}"/>
    <cellStyle name="Normal 2 4 7 3 12 2" xfId="11634" xr:uid="{00000000-0005-0000-0000-0000722D0000}"/>
    <cellStyle name="Normal 2 4 7 3 12 2 2" xfId="39795" xr:uid="{00000000-0005-0000-0000-0000739B0000}"/>
    <cellStyle name="Normal 2 4 7 3 12 3" xfId="39796" xr:uid="{00000000-0005-0000-0000-0000749B0000}"/>
    <cellStyle name="Normal 2 4 7 3 13" xfId="11635" xr:uid="{00000000-0005-0000-0000-0000732D0000}"/>
    <cellStyle name="Normal 2 4 7 3 13 2" xfId="39797" xr:uid="{00000000-0005-0000-0000-0000759B0000}"/>
    <cellStyle name="Normal 2 4 7 3 14" xfId="39798" xr:uid="{00000000-0005-0000-0000-0000769B0000}"/>
    <cellStyle name="Normal 2 4 7 3 2" xfId="11636" xr:uid="{00000000-0005-0000-0000-0000742D0000}"/>
    <cellStyle name="Normal 2 4 7 3 2 2" xfId="11637" xr:uid="{00000000-0005-0000-0000-0000752D0000}"/>
    <cellStyle name="Normal 2 4 7 3 2 2 2" xfId="11638" xr:uid="{00000000-0005-0000-0000-0000762D0000}"/>
    <cellStyle name="Normal 2 4 7 3 2 2 2 2" xfId="39799" xr:uid="{00000000-0005-0000-0000-0000779B0000}"/>
    <cellStyle name="Normal 2 4 7 3 2 2 3" xfId="39800" xr:uid="{00000000-0005-0000-0000-0000789B0000}"/>
    <cellStyle name="Normal 2 4 7 3 2 3" xfId="11639" xr:uid="{00000000-0005-0000-0000-0000772D0000}"/>
    <cellStyle name="Normal 2 4 7 3 2 3 2" xfId="39801" xr:uid="{00000000-0005-0000-0000-0000799B0000}"/>
    <cellStyle name="Normal 2 4 7 3 2 4" xfId="39802" xr:uid="{00000000-0005-0000-0000-00007A9B0000}"/>
    <cellStyle name="Normal 2 4 7 3 3" xfId="11640" xr:uid="{00000000-0005-0000-0000-0000782D0000}"/>
    <cellStyle name="Normal 2 4 7 3 3 2" xfId="11641" xr:uid="{00000000-0005-0000-0000-0000792D0000}"/>
    <cellStyle name="Normal 2 4 7 3 3 2 2" xfId="11642" xr:uid="{00000000-0005-0000-0000-00007A2D0000}"/>
    <cellStyle name="Normal 2 4 7 3 3 2 2 2" xfId="39803" xr:uid="{00000000-0005-0000-0000-00007B9B0000}"/>
    <cellStyle name="Normal 2 4 7 3 3 2 3" xfId="39804" xr:uid="{00000000-0005-0000-0000-00007C9B0000}"/>
    <cellStyle name="Normal 2 4 7 3 3 3" xfId="11643" xr:uid="{00000000-0005-0000-0000-00007B2D0000}"/>
    <cellStyle name="Normal 2 4 7 3 3 3 2" xfId="39805" xr:uid="{00000000-0005-0000-0000-00007D9B0000}"/>
    <cellStyle name="Normal 2 4 7 3 3 4" xfId="39806" xr:uid="{00000000-0005-0000-0000-00007E9B0000}"/>
    <cellStyle name="Normal 2 4 7 3 4" xfId="11644" xr:uid="{00000000-0005-0000-0000-00007C2D0000}"/>
    <cellStyle name="Normal 2 4 7 3 4 2" xfId="11645" xr:uid="{00000000-0005-0000-0000-00007D2D0000}"/>
    <cellStyle name="Normal 2 4 7 3 4 2 2" xfId="11646" xr:uid="{00000000-0005-0000-0000-00007E2D0000}"/>
    <cellStyle name="Normal 2 4 7 3 4 2 2 2" xfId="39807" xr:uid="{00000000-0005-0000-0000-00007F9B0000}"/>
    <cellStyle name="Normal 2 4 7 3 4 2 3" xfId="39808" xr:uid="{00000000-0005-0000-0000-0000809B0000}"/>
    <cellStyle name="Normal 2 4 7 3 4 3" xfId="11647" xr:uid="{00000000-0005-0000-0000-00007F2D0000}"/>
    <cellStyle name="Normal 2 4 7 3 4 3 2" xfId="39809" xr:uid="{00000000-0005-0000-0000-0000819B0000}"/>
    <cellStyle name="Normal 2 4 7 3 4 4" xfId="39810" xr:uid="{00000000-0005-0000-0000-0000829B0000}"/>
    <cellStyle name="Normal 2 4 7 3 5" xfId="11648" xr:uid="{00000000-0005-0000-0000-0000802D0000}"/>
    <cellStyle name="Normal 2 4 7 3 5 2" xfId="11649" xr:uid="{00000000-0005-0000-0000-0000812D0000}"/>
    <cellStyle name="Normal 2 4 7 3 5 2 2" xfId="11650" xr:uid="{00000000-0005-0000-0000-0000822D0000}"/>
    <cellStyle name="Normal 2 4 7 3 5 2 2 2" xfId="39811" xr:uid="{00000000-0005-0000-0000-0000839B0000}"/>
    <cellStyle name="Normal 2 4 7 3 5 2 3" xfId="39812" xr:uid="{00000000-0005-0000-0000-0000849B0000}"/>
    <cellStyle name="Normal 2 4 7 3 5 3" xfId="11651" xr:uid="{00000000-0005-0000-0000-0000832D0000}"/>
    <cellStyle name="Normal 2 4 7 3 5 3 2" xfId="39813" xr:uid="{00000000-0005-0000-0000-0000859B0000}"/>
    <cellStyle name="Normal 2 4 7 3 5 4" xfId="39814" xr:uid="{00000000-0005-0000-0000-0000869B0000}"/>
    <cellStyle name="Normal 2 4 7 3 6" xfId="11652" xr:uid="{00000000-0005-0000-0000-0000842D0000}"/>
    <cellStyle name="Normal 2 4 7 3 6 2" xfId="11653" xr:uid="{00000000-0005-0000-0000-0000852D0000}"/>
    <cellStyle name="Normal 2 4 7 3 6 2 2" xfId="11654" xr:uid="{00000000-0005-0000-0000-0000862D0000}"/>
    <cellStyle name="Normal 2 4 7 3 6 2 2 2" xfId="39815" xr:uid="{00000000-0005-0000-0000-0000879B0000}"/>
    <cellStyle name="Normal 2 4 7 3 6 2 3" xfId="39816" xr:uid="{00000000-0005-0000-0000-0000889B0000}"/>
    <cellStyle name="Normal 2 4 7 3 6 3" xfId="11655" xr:uid="{00000000-0005-0000-0000-0000872D0000}"/>
    <cellStyle name="Normal 2 4 7 3 6 3 2" xfId="39817" xr:uid="{00000000-0005-0000-0000-0000899B0000}"/>
    <cellStyle name="Normal 2 4 7 3 6 4" xfId="39818" xr:uid="{00000000-0005-0000-0000-00008A9B0000}"/>
    <cellStyle name="Normal 2 4 7 3 7" xfId="11656" xr:uid="{00000000-0005-0000-0000-0000882D0000}"/>
    <cellStyle name="Normal 2 4 7 3 7 2" xfId="11657" xr:uid="{00000000-0005-0000-0000-0000892D0000}"/>
    <cellStyle name="Normal 2 4 7 3 7 2 2" xfId="11658" xr:uid="{00000000-0005-0000-0000-00008A2D0000}"/>
    <cellStyle name="Normal 2 4 7 3 7 2 2 2" xfId="39819" xr:uid="{00000000-0005-0000-0000-00008B9B0000}"/>
    <cellStyle name="Normal 2 4 7 3 7 2 3" xfId="39820" xr:uid="{00000000-0005-0000-0000-00008C9B0000}"/>
    <cellStyle name="Normal 2 4 7 3 7 3" xfId="11659" xr:uid="{00000000-0005-0000-0000-00008B2D0000}"/>
    <cellStyle name="Normal 2 4 7 3 7 3 2" xfId="39821" xr:uid="{00000000-0005-0000-0000-00008D9B0000}"/>
    <cellStyle name="Normal 2 4 7 3 7 4" xfId="39822" xr:uid="{00000000-0005-0000-0000-00008E9B0000}"/>
    <cellStyle name="Normal 2 4 7 3 8" xfId="11660" xr:uid="{00000000-0005-0000-0000-00008C2D0000}"/>
    <cellStyle name="Normal 2 4 7 3 8 2" xfId="11661" xr:uid="{00000000-0005-0000-0000-00008D2D0000}"/>
    <cellStyle name="Normal 2 4 7 3 8 2 2" xfId="11662" xr:uid="{00000000-0005-0000-0000-00008E2D0000}"/>
    <cellStyle name="Normal 2 4 7 3 8 2 2 2" xfId="39823" xr:uid="{00000000-0005-0000-0000-00008F9B0000}"/>
    <cellStyle name="Normal 2 4 7 3 8 2 3" xfId="39824" xr:uid="{00000000-0005-0000-0000-0000909B0000}"/>
    <cellStyle name="Normal 2 4 7 3 8 3" xfId="11663" xr:uid="{00000000-0005-0000-0000-00008F2D0000}"/>
    <cellStyle name="Normal 2 4 7 3 8 3 2" xfId="39825" xr:uid="{00000000-0005-0000-0000-0000919B0000}"/>
    <cellStyle name="Normal 2 4 7 3 8 4" xfId="39826" xr:uid="{00000000-0005-0000-0000-0000929B0000}"/>
    <cellStyle name="Normal 2 4 7 3 9" xfId="11664" xr:uid="{00000000-0005-0000-0000-0000902D0000}"/>
    <cellStyle name="Normal 2 4 7 3 9 2" xfId="11665" xr:uid="{00000000-0005-0000-0000-0000912D0000}"/>
    <cellStyle name="Normal 2 4 7 3 9 2 2" xfId="11666" xr:uid="{00000000-0005-0000-0000-0000922D0000}"/>
    <cellStyle name="Normal 2 4 7 3 9 2 2 2" xfId="39827" xr:uid="{00000000-0005-0000-0000-0000939B0000}"/>
    <cellStyle name="Normal 2 4 7 3 9 2 3" xfId="39828" xr:uid="{00000000-0005-0000-0000-0000949B0000}"/>
    <cellStyle name="Normal 2 4 7 3 9 3" xfId="11667" xr:uid="{00000000-0005-0000-0000-0000932D0000}"/>
    <cellStyle name="Normal 2 4 7 3 9 3 2" xfId="39829" xr:uid="{00000000-0005-0000-0000-0000959B0000}"/>
    <cellStyle name="Normal 2 4 7 3 9 4" xfId="39830" xr:uid="{00000000-0005-0000-0000-0000969B0000}"/>
    <cellStyle name="Normal 2 4 7 4" xfId="11668" xr:uid="{00000000-0005-0000-0000-0000942D0000}"/>
    <cellStyle name="Normal 2 4 7 4 10" xfId="11669" xr:uid="{00000000-0005-0000-0000-0000952D0000}"/>
    <cellStyle name="Normal 2 4 7 4 10 2" xfId="11670" xr:uid="{00000000-0005-0000-0000-0000962D0000}"/>
    <cellStyle name="Normal 2 4 7 4 10 2 2" xfId="11671" xr:uid="{00000000-0005-0000-0000-0000972D0000}"/>
    <cellStyle name="Normal 2 4 7 4 10 2 2 2" xfId="39831" xr:uid="{00000000-0005-0000-0000-0000979B0000}"/>
    <cellStyle name="Normal 2 4 7 4 10 2 3" xfId="39832" xr:uid="{00000000-0005-0000-0000-0000989B0000}"/>
    <cellStyle name="Normal 2 4 7 4 10 3" xfId="11672" xr:uid="{00000000-0005-0000-0000-0000982D0000}"/>
    <cellStyle name="Normal 2 4 7 4 10 3 2" xfId="39833" xr:uid="{00000000-0005-0000-0000-0000999B0000}"/>
    <cellStyle name="Normal 2 4 7 4 10 4" xfId="39834" xr:uid="{00000000-0005-0000-0000-00009A9B0000}"/>
    <cellStyle name="Normal 2 4 7 4 11" xfId="11673" xr:uid="{00000000-0005-0000-0000-0000992D0000}"/>
    <cellStyle name="Normal 2 4 7 4 11 2" xfId="11674" xr:uid="{00000000-0005-0000-0000-00009A2D0000}"/>
    <cellStyle name="Normal 2 4 7 4 11 2 2" xfId="11675" xr:uid="{00000000-0005-0000-0000-00009B2D0000}"/>
    <cellStyle name="Normal 2 4 7 4 11 2 2 2" xfId="39835" xr:uid="{00000000-0005-0000-0000-00009B9B0000}"/>
    <cellStyle name="Normal 2 4 7 4 11 2 3" xfId="39836" xr:uid="{00000000-0005-0000-0000-00009C9B0000}"/>
    <cellStyle name="Normal 2 4 7 4 11 3" xfId="11676" xr:uid="{00000000-0005-0000-0000-00009C2D0000}"/>
    <cellStyle name="Normal 2 4 7 4 11 3 2" xfId="39837" xr:uid="{00000000-0005-0000-0000-00009D9B0000}"/>
    <cellStyle name="Normal 2 4 7 4 11 4" xfId="39838" xr:uid="{00000000-0005-0000-0000-00009E9B0000}"/>
    <cellStyle name="Normal 2 4 7 4 12" xfId="11677" xr:uid="{00000000-0005-0000-0000-00009D2D0000}"/>
    <cellStyle name="Normal 2 4 7 4 12 2" xfId="11678" xr:uid="{00000000-0005-0000-0000-00009E2D0000}"/>
    <cellStyle name="Normal 2 4 7 4 12 2 2" xfId="39839" xr:uid="{00000000-0005-0000-0000-00009F9B0000}"/>
    <cellStyle name="Normal 2 4 7 4 12 3" xfId="39840" xr:uid="{00000000-0005-0000-0000-0000A09B0000}"/>
    <cellStyle name="Normal 2 4 7 4 13" xfId="11679" xr:uid="{00000000-0005-0000-0000-00009F2D0000}"/>
    <cellStyle name="Normal 2 4 7 4 13 2" xfId="39841" xr:uid="{00000000-0005-0000-0000-0000A19B0000}"/>
    <cellStyle name="Normal 2 4 7 4 14" xfId="39842" xr:uid="{00000000-0005-0000-0000-0000A29B0000}"/>
    <cellStyle name="Normal 2 4 7 4 2" xfId="11680" xr:uid="{00000000-0005-0000-0000-0000A02D0000}"/>
    <cellStyle name="Normal 2 4 7 4 2 2" xfId="11681" xr:uid="{00000000-0005-0000-0000-0000A12D0000}"/>
    <cellStyle name="Normal 2 4 7 4 2 2 2" xfId="11682" xr:uid="{00000000-0005-0000-0000-0000A22D0000}"/>
    <cellStyle name="Normal 2 4 7 4 2 2 2 2" xfId="39843" xr:uid="{00000000-0005-0000-0000-0000A39B0000}"/>
    <cellStyle name="Normal 2 4 7 4 2 2 3" xfId="39844" xr:uid="{00000000-0005-0000-0000-0000A49B0000}"/>
    <cellStyle name="Normal 2 4 7 4 2 3" xfId="11683" xr:uid="{00000000-0005-0000-0000-0000A32D0000}"/>
    <cellStyle name="Normal 2 4 7 4 2 3 2" xfId="39845" xr:uid="{00000000-0005-0000-0000-0000A59B0000}"/>
    <cellStyle name="Normal 2 4 7 4 2 4" xfId="39846" xr:uid="{00000000-0005-0000-0000-0000A69B0000}"/>
    <cellStyle name="Normal 2 4 7 4 3" xfId="11684" xr:uid="{00000000-0005-0000-0000-0000A42D0000}"/>
    <cellStyle name="Normal 2 4 7 4 3 2" xfId="11685" xr:uid="{00000000-0005-0000-0000-0000A52D0000}"/>
    <cellStyle name="Normal 2 4 7 4 3 2 2" xfId="11686" xr:uid="{00000000-0005-0000-0000-0000A62D0000}"/>
    <cellStyle name="Normal 2 4 7 4 3 2 2 2" xfId="39847" xr:uid="{00000000-0005-0000-0000-0000A79B0000}"/>
    <cellStyle name="Normal 2 4 7 4 3 2 3" xfId="39848" xr:uid="{00000000-0005-0000-0000-0000A89B0000}"/>
    <cellStyle name="Normal 2 4 7 4 3 3" xfId="11687" xr:uid="{00000000-0005-0000-0000-0000A72D0000}"/>
    <cellStyle name="Normal 2 4 7 4 3 3 2" xfId="39849" xr:uid="{00000000-0005-0000-0000-0000A99B0000}"/>
    <cellStyle name="Normal 2 4 7 4 3 4" xfId="39850" xr:uid="{00000000-0005-0000-0000-0000AA9B0000}"/>
    <cellStyle name="Normal 2 4 7 4 4" xfId="11688" xr:uid="{00000000-0005-0000-0000-0000A82D0000}"/>
    <cellStyle name="Normal 2 4 7 4 4 2" xfId="11689" xr:uid="{00000000-0005-0000-0000-0000A92D0000}"/>
    <cellStyle name="Normal 2 4 7 4 4 2 2" xfId="11690" xr:uid="{00000000-0005-0000-0000-0000AA2D0000}"/>
    <cellStyle name="Normal 2 4 7 4 4 2 2 2" xfId="39851" xr:uid="{00000000-0005-0000-0000-0000AB9B0000}"/>
    <cellStyle name="Normal 2 4 7 4 4 2 3" xfId="39852" xr:uid="{00000000-0005-0000-0000-0000AC9B0000}"/>
    <cellStyle name="Normal 2 4 7 4 4 3" xfId="11691" xr:uid="{00000000-0005-0000-0000-0000AB2D0000}"/>
    <cellStyle name="Normal 2 4 7 4 4 3 2" xfId="39853" xr:uid="{00000000-0005-0000-0000-0000AD9B0000}"/>
    <cellStyle name="Normal 2 4 7 4 4 4" xfId="39854" xr:uid="{00000000-0005-0000-0000-0000AE9B0000}"/>
    <cellStyle name="Normal 2 4 7 4 5" xfId="11692" xr:uid="{00000000-0005-0000-0000-0000AC2D0000}"/>
    <cellStyle name="Normal 2 4 7 4 5 2" xfId="11693" xr:uid="{00000000-0005-0000-0000-0000AD2D0000}"/>
    <cellStyle name="Normal 2 4 7 4 5 2 2" xfId="11694" xr:uid="{00000000-0005-0000-0000-0000AE2D0000}"/>
    <cellStyle name="Normal 2 4 7 4 5 2 2 2" xfId="39855" xr:uid="{00000000-0005-0000-0000-0000AF9B0000}"/>
    <cellStyle name="Normal 2 4 7 4 5 2 3" xfId="39856" xr:uid="{00000000-0005-0000-0000-0000B09B0000}"/>
    <cellStyle name="Normal 2 4 7 4 5 3" xfId="11695" xr:uid="{00000000-0005-0000-0000-0000AF2D0000}"/>
    <cellStyle name="Normal 2 4 7 4 5 3 2" xfId="39857" xr:uid="{00000000-0005-0000-0000-0000B19B0000}"/>
    <cellStyle name="Normal 2 4 7 4 5 4" xfId="39858" xr:uid="{00000000-0005-0000-0000-0000B29B0000}"/>
    <cellStyle name="Normal 2 4 7 4 6" xfId="11696" xr:uid="{00000000-0005-0000-0000-0000B02D0000}"/>
    <cellStyle name="Normal 2 4 7 4 6 2" xfId="11697" xr:uid="{00000000-0005-0000-0000-0000B12D0000}"/>
    <cellStyle name="Normal 2 4 7 4 6 2 2" xfId="11698" xr:uid="{00000000-0005-0000-0000-0000B22D0000}"/>
    <cellStyle name="Normal 2 4 7 4 6 2 2 2" xfId="39859" xr:uid="{00000000-0005-0000-0000-0000B39B0000}"/>
    <cellStyle name="Normal 2 4 7 4 6 2 3" xfId="39860" xr:uid="{00000000-0005-0000-0000-0000B49B0000}"/>
    <cellStyle name="Normal 2 4 7 4 6 3" xfId="11699" xr:uid="{00000000-0005-0000-0000-0000B32D0000}"/>
    <cellStyle name="Normal 2 4 7 4 6 3 2" xfId="39861" xr:uid="{00000000-0005-0000-0000-0000B59B0000}"/>
    <cellStyle name="Normal 2 4 7 4 6 4" xfId="39862" xr:uid="{00000000-0005-0000-0000-0000B69B0000}"/>
    <cellStyle name="Normal 2 4 7 4 7" xfId="11700" xr:uid="{00000000-0005-0000-0000-0000B42D0000}"/>
    <cellStyle name="Normal 2 4 7 4 7 2" xfId="11701" xr:uid="{00000000-0005-0000-0000-0000B52D0000}"/>
    <cellStyle name="Normal 2 4 7 4 7 2 2" xfId="11702" xr:uid="{00000000-0005-0000-0000-0000B62D0000}"/>
    <cellStyle name="Normal 2 4 7 4 7 2 2 2" xfId="39863" xr:uid="{00000000-0005-0000-0000-0000B79B0000}"/>
    <cellStyle name="Normal 2 4 7 4 7 2 3" xfId="39864" xr:uid="{00000000-0005-0000-0000-0000B89B0000}"/>
    <cellStyle name="Normal 2 4 7 4 7 3" xfId="11703" xr:uid="{00000000-0005-0000-0000-0000B72D0000}"/>
    <cellStyle name="Normal 2 4 7 4 7 3 2" xfId="39865" xr:uid="{00000000-0005-0000-0000-0000B99B0000}"/>
    <cellStyle name="Normal 2 4 7 4 7 4" xfId="39866" xr:uid="{00000000-0005-0000-0000-0000BA9B0000}"/>
    <cellStyle name="Normal 2 4 7 4 8" xfId="11704" xr:uid="{00000000-0005-0000-0000-0000B82D0000}"/>
    <cellStyle name="Normal 2 4 7 4 8 2" xfId="11705" xr:uid="{00000000-0005-0000-0000-0000B92D0000}"/>
    <cellStyle name="Normal 2 4 7 4 8 2 2" xfId="11706" xr:uid="{00000000-0005-0000-0000-0000BA2D0000}"/>
    <cellStyle name="Normal 2 4 7 4 8 2 2 2" xfId="39867" xr:uid="{00000000-0005-0000-0000-0000BB9B0000}"/>
    <cellStyle name="Normal 2 4 7 4 8 2 3" xfId="39868" xr:uid="{00000000-0005-0000-0000-0000BC9B0000}"/>
    <cellStyle name="Normal 2 4 7 4 8 3" xfId="11707" xr:uid="{00000000-0005-0000-0000-0000BB2D0000}"/>
    <cellStyle name="Normal 2 4 7 4 8 3 2" xfId="39869" xr:uid="{00000000-0005-0000-0000-0000BD9B0000}"/>
    <cellStyle name="Normal 2 4 7 4 8 4" xfId="39870" xr:uid="{00000000-0005-0000-0000-0000BE9B0000}"/>
    <cellStyle name="Normal 2 4 7 4 9" xfId="11708" xr:uid="{00000000-0005-0000-0000-0000BC2D0000}"/>
    <cellStyle name="Normal 2 4 7 4 9 2" xfId="11709" xr:uid="{00000000-0005-0000-0000-0000BD2D0000}"/>
    <cellStyle name="Normal 2 4 7 4 9 2 2" xfId="11710" xr:uid="{00000000-0005-0000-0000-0000BE2D0000}"/>
    <cellStyle name="Normal 2 4 7 4 9 2 2 2" xfId="39871" xr:uid="{00000000-0005-0000-0000-0000BF9B0000}"/>
    <cellStyle name="Normal 2 4 7 4 9 2 3" xfId="39872" xr:uid="{00000000-0005-0000-0000-0000C09B0000}"/>
    <cellStyle name="Normal 2 4 7 4 9 3" xfId="11711" xr:uid="{00000000-0005-0000-0000-0000BF2D0000}"/>
    <cellStyle name="Normal 2 4 7 4 9 3 2" xfId="39873" xr:uid="{00000000-0005-0000-0000-0000C19B0000}"/>
    <cellStyle name="Normal 2 4 7 4 9 4" xfId="39874" xr:uid="{00000000-0005-0000-0000-0000C29B0000}"/>
    <cellStyle name="Normal 2 4 7 5" xfId="11712" xr:uid="{00000000-0005-0000-0000-0000C02D0000}"/>
    <cellStyle name="Normal 2 4 7 5 10" xfId="11713" xr:uid="{00000000-0005-0000-0000-0000C12D0000}"/>
    <cellStyle name="Normal 2 4 7 5 10 2" xfId="11714" xr:uid="{00000000-0005-0000-0000-0000C22D0000}"/>
    <cellStyle name="Normal 2 4 7 5 10 2 2" xfId="11715" xr:uid="{00000000-0005-0000-0000-0000C32D0000}"/>
    <cellStyle name="Normal 2 4 7 5 10 2 2 2" xfId="39875" xr:uid="{00000000-0005-0000-0000-0000C39B0000}"/>
    <cellStyle name="Normal 2 4 7 5 10 2 3" xfId="39876" xr:uid="{00000000-0005-0000-0000-0000C49B0000}"/>
    <cellStyle name="Normal 2 4 7 5 10 3" xfId="11716" xr:uid="{00000000-0005-0000-0000-0000C42D0000}"/>
    <cellStyle name="Normal 2 4 7 5 10 3 2" xfId="39877" xr:uid="{00000000-0005-0000-0000-0000C59B0000}"/>
    <cellStyle name="Normal 2 4 7 5 10 4" xfId="39878" xr:uid="{00000000-0005-0000-0000-0000C69B0000}"/>
    <cellStyle name="Normal 2 4 7 5 11" xfId="11717" xr:uid="{00000000-0005-0000-0000-0000C52D0000}"/>
    <cellStyle name="Normal 2 4 7 5 11 2" xfId="11718" xr:uid="{00000000-0005-0000-0000-0000C62D0000}"/>
    <cellStyle name="Normal 2 4 7 5 11 2 2" xfId="11719" xr:uid="{00000000-0005-0000-0000-0000C72D0000}"/>
    <cellStyle name="Normal 2 4 7 5 11 2 2 2" xfId="39879" xr:uid="{00000000-0005-0000-0000-0000C79B0000}"/>
    <cellStyle name="Normal 2 4 7 5 11 2 3" xfId="39880" xr:uid="{00000000-0005-0000-0000-0000C89B0000}"/>
    <cellStyle name="Normal 2 4 7 5 11 3" xfId="11720" xr:uid="{00000000-0005-0000-0000-0000C82D0000}"/>
    <cellStyle name="Normal 2 4 7 5 11 3 2" xfId="39881" xr:uid="{00000000-0005-0000-0000-0000C99B0000}"/>
    <cellStyle name="Normal 2 4 7 5 11 4" xfId="39882" xr:uid="{00000000-0005-0000-0000-0000CA9B0000}"/>
    <cellStyle name="Normal 2 4 7 5 12" xfId="11721" xr:uid="{00000000-0005-0000-0000-0000C92D0000}"/>
    <cellStyle name="Normal 2 4 7 5 12 2" xfId="11722" xr:uid="{00000000-0005-0000-0000-0000CA2D0000}"/>
    <cellStyle name="Normal 2 4 7 5 12 2 2" xfId="39883" xr:uid="{00000000-0005-0000-0000-0000CB9B0000}"/>
    <cellStyle name="Normal 2 4 7 5 12 3" xfId="39884" xr:uid="{00000000-0005-0000-0000-0000CC9B0000}"/>
    <cellStyle name="Normal 2 4 7 5 13" xfId="11723" xr:uid="{00000000-0005-0000-0000-0000CB2D0000}"/>
    <cellStyle name="Normal 2 4 7 5 13 2" xfId="39885" xr:uid="{00000000-0005-0000-0000-0000CD9B0000}"/>
    <cellStyle name="Normal 2 4 7 5 14" xfId="39886" xr:uid="{00000000-0005-0000-0000-0000CE9B0000}"/>
    <cellStyle name="Normal 2 4 7 5 2" xfId="11724" xr:uid="{00000000-0005-0000-0000-0000CC2D0000}"/>
    <cellStyle name="Normal 2 4 7 5 2 2" xfId="11725" xr:uid="{00000000-0005-0000-0000-0000CD2D0000}"/>
    <cellStyle name="Normal 2 4 7 5 2 2 2" xfId="11726" xr:uid="{00000000-0005-0000-0000-0000CE2D0000}"/>
    <cellStyle name="Normal 2 4 7 5 2 2 2 2" xfId="39887" xr:uid="{00000000-0005-0000-0000-0000CF9B0000}"/>
    <cellStyle name="Normal 2 4 7 5 2 2 3" xfId="39888" xr:uid="{00000000-0005-0000-0000-0000D09B0000}"/>
    <cellStyle name="Normal 2 4 7 5 2 3" xfId="11727" xr:uid="{00000000-0005-0000-0000-0000CF2D0000}"/>
    <cellStyle name="Normal 2 4 7 5 2 3 2" xfId="39889" xr:uid="{00000000-0005-0000-0000-0000D19B0000}"/>
    <cellStyle name="Normal 2 4 7 5 2 4" xfId="39890" xr:uid="{00000000-0005-0000-0000-0000D29B0000}"/>
    <cellStyle name="Normal 2 4 7 5 3" xfId="11728" xr:uid="{00000000-0005-0000-0000-0000D02D0000}"/>
    <cellStyle name="Normal 2 4 7 5 3 2" xfId="11729" xr:uid="{00000000-0005-0000-0000-0000D12D0000}"/>
    <cellStyle name="Normal 2 4 7 5 3 2 2" xfId="11730" xr:uid="{00000000-0005-0000-0000-0000D22D0000}"/>
    <cellStyle name="Normal 2 4 7 5 3 2 2 2" xfId="39891" xr:uid="{00000000-0005-0000-0000-0000D39B0000}"/>
    <cellStyle name="Normal 2 4 7 5 3 2 3" xfId="39892" xr:uid="{00000000-0005-0000-0000-0000D49B0000}"/>
    <cellStyle name="Normal 2 4 7 5 3 3" xfId="11731" xr:uid="{00000000-0005-0000-0000-0000D32D0000}"/>
    <cellStyle name="Normal 2 4 7 5 3 3 2" xfId="39893" xr:uid="{00000000-0005-0000-0000-0000D59B0000}"/>
    <cellStyle name="Normal 2 4 7 5 3 4" xfId="39894" xr:uid="{00000000-0005-0000-0000-0000D69B0000}"/>
    <cellStyle name="Normal 2 4 7 5 4" xfId="11732" xr:uid="{00000000-0005-0000-0000-0000D42D0000}"/>
    <cellStyle name="Normal 2 4 7 5 4 2" xfId="11733" xr:uid="{00000000-0005-0000-0000-0000D52D0000}"/>
    <cellStyle name="Normal 2 4 7 5 4 2 2" xfId="11734" xr:uid="{00000000-0005-0000-0000-0000D62D0000}"/>
    <cellStyle name="Normal 2 4 7 5 4 2 2 2" xfId="39895" xr:uid="{00000000-0005-0000-0000-0000D79B0000}"/>
    <cellStyle name="Normal 2 4 7 5 4 2 3" xfId="39896" xr:uid="{00000000-0005-0000-0000-0000D89B0000}"/>
    <cellStyle name="Normal 2 4 7 5 4 3" xfId="11735" xr:uid="{00000000-0005-0000-0000-0000D72D0000}"/>
    <cellStyle name="Normal 2 4 7 5 4 3 2" xfId="39897" xr:uid="{00000000-0005-0000-0000-0000D99B0000}"/>
    <cellStyle name="Normal 2 4 7 5 4 4" xfId="39898" xr:uid="{00000000-0005-0000-0000-0000DA9B0000}"/>
    <cellStyle name="Normal 2 4 7 5 5" xfId="11736" xr:uid="{00000000-0005-0000-0000-0000D82D0000}"/>
    <cellStyle name="Normal 2 4 7 5 5 2" xfId="11737" xr:uid="{00000000-0005-0000-0000-0000D92D0000}"/>
    <cellStyle name="Normal 2 4 7 5 5 2 2" xfId="11738" xr:uid="{00000000-0005-0000-0000-0000DA2D0000}"/>
    <cellStyle name="Normal 2 4 7 5 5 2 2 2" xfId="39899" xr:uid="{00000000-0005-0000-0000-0000DB9B0000}"/>
    <cellStyle name="Normal 2 4 7 5 5 2 3" xfId="39900" xr:uid="{00000000-0005-0000-0000-0000DC9B0000}"/>
    <cellStyle name="Normal 2 4 7 5 5 3" xfId="11739" xr:uid="{00000000-0005-0000-0000-0000DB2D0000}"/>
    <cellStyle name="Normal 2 4 7 5 5 3 2" xfId="39901" xr:uid="{00000000-0005-0000-0000-0000DD9B0000}"/>
    <cellStyle name="Normal 2 4 7 5 5 4" xfId="39902" xr:uid="{00000000-0005-0000-0000-0000DE9B0000}"/>
    <cellStyle name="Normal 2 4 7 5 6" xfId="11740" xr:uid="{00000000-0005-0000-0000-0000DC2D0000}"/>
    <cellStyle name="Normal 2 4 7 5 6 2" xfId="11741" xr:uid="{00000000-0005-0000-0000-0000DD2D0000}"/>
    <cellStyle name="Normal 2 4 7 5 6 2 2" xfId="11742" xr:uid="{00000000-0005-0000-0000-0000DE2D0000}"/>
    <cellStyle name="Normal 2 4 7 5 6 2 2 2" xfId="39903" xr:uid="{00000000-0005-0000-0000-0000DF9B0000}"/>
    <cellStyle name="Normal 2 4 7 5 6 2 3" xfId="39904" xr:uid="{00000000-0005-0000-0000-0000E09B0000}"/>
    <cellStyle name="Normal 2 4 7 5 6 3" xfId="11743" xr:uid="{00000000-0005-0000-0000-0000DF2D0000}"/>
    <cellStyle name="Normal 2 4 7 5 6 3 2" xfId="39905" xr:uid="{00000000-0005-0000-0000-0000E19B0000}"/>
    <cellStyle name="Normal 2 4 7 5 6 4" xfId="39906" xr:uid="{00000000-0005-0000-0000-0000E29B0000}"/>
    <cellStyle name="Normal 2 4 7 5 7" xfId="11744" xr:uid="{00000000-0005-0000-0000-0000E02D0000}"/>
    <cellStyle name="Normal 2 4 7 5 7 2" xfId="11745" xr:uid="{00000000-0005-0000-0000-0000E12D0000}"/>
    <cellStyle name="Normal 2 4 7 5 7 2 2" xfId="11746" xr:uid="{00000000-0005-0000-0000-0000E22D0000}"/>
    <cellStyle name="Normal 2 4 7 5 7 2 2 2" xfId="39907" xr:uid="{00000000-0005-0000-0000-0000E39B0000}"/>
    <cellStyle name="Normal 2 4 7 5 7 2 3" xfId="39908" xr:uid="{00000000-0005-0000-0000-0000E49B0000}"/>
    <cellStyle name="Normal 2 4 7 5 7 3" xfId="11747" xr:uid="{00000000-0005-0000-0000-0000E32D0000}"/>
    <cellStyle name="Normal 2 4 7 5 7 3 2" xfId="39909" xr:uid="{00000000-0005-0000-0000-0000E59B0000}"/>
    <cellStyle name="Normal 2 4 7 5 7 4" xfId="39910" xr:uid="{00000000-0005-0000-0000-0000E69B0000}"/>
    <cellStyle name="Normal 2 4 7 5 8" xfId="11748" xr:uid="{00000000-0005-0000-0000-0000E42D0000}"/>
    <cellStyle name="Normal 2 4 7 5 8 2" xfId="11749" xr:uid="{00000000-0005-0000-0000-0000E52D0000}"/>
    <cellStyle name="Normal 2 4 7 5 8 2 2" xfId="11750" xr:uid="{00000000-0005-0000-0000-0000E62D0000}"/>
    <cellStyle name="Normal 2 4 7 5 8 2 2 2" xfId="39911" xr:uid="{00000000-0005-0000-0000-0000E79B0000}"/>
    <cellStyle name="Normal 2 4 7 5 8 2 3" xfId="39912" xr:uid="{00000000-0005-0000-0000-0000E89B0000}"/>
    <cellStyle name="Normal 2 4 7 5 8 3" xfId="11751" xr:uid="{00000000-0005-0000-0000-0000E72D0000}"/>
    <cellStyle name="Normal 2 4 7 5 8 3 2" xfId="39913" xr:uid="{00000000-0005-0000-0000-0000E99B0000}"/>
    <cellStyle name="Normal 2 4 7 5 8 4" xfId="39914" xr:uid="{00000000-0005-0000-0000-0000EA9B0000}"/>
    <cellStyle name="Normal 2 4 7 5 9" xfId="11752" xr:uid="{00000000-0005-0000-0000-0000E82D0000}"/>
    <cellStyle name="Normal 2 4 7 5 9 2" xfId="11753" xr:uid="{00000000-0005-0000-0000-0000E92D0000}"/>
    <cellStyle name="Normal 2 4 7 5 9 2 2" xfId="11754" xr:uid="{00000000-0005-0000-0000-0000EA2D0000}"/>
    <cellStyle name="Normal 2 4 7 5 9 2 2 2" xfId="39915" xr:uid="{00000000-0005-0000-0000-0000EB9B0000}"/>
    <cellStyle name="Normal 2 4 7 5 9 2 3" xfId="39916" xr:uid="{00000000-0005-0000-0000-0000EC9B0000}"/>
    <cellStyle name="Normal 2 4 7 5 9 3" xfId="11755" xr:uid="{00000000-0005-0000-0000-0000EB2D0000}"/>
    <cellStyle name="Normal 2 4 7 5 9 3 2" xfId="39917" xr:uid="{00000000-0005-0000-0000-0000ED9B0000}"/>
    <cellStyle name="Normal 2 4 7 5 9 4" xfId="39918" xr:uid="{00000000-0005-0000-0000-0000EE9B0000}"/>
    <cellStyle name="Normal 2 4 7 6" xfId="11756" xr:uid="{00000000-0005-0000-0000-0000EC2D0000}"/>
    <cellStyle name="Normal 2 4 7 6 10" xfId="11757" xr:uid="{00000000-0005-0000-0000-0000ED2D0000}"/>
    <cellStyle name="Normal 2 4 7 6 10 2" xfId="11758" xr:uid="{00000000-0005-0000-0000-0000EE2D0000}"/>
    <cellStyle name="Normal 2 4 7 6 10 2 2" xfId="11759" xr:uid="{00000000-0005-0000-0000-0000EF2D0000}"/>
    <cellStyle name="Normal 2 4 7 6 10 2 2 2" xfId="39919" xr:uid="{00000000-0005-0000-0000-0000EF9B0000}"/>
    <cellStyle name="Normal 2 4 7 6 10 2 3" xfId="39920" xr:uid="{00000000-0005-0000-0000-0000F09B0000}"/>
    <cellStyle name="Normal 2 4 7 6 10 3" xfId="11760" xr:uid="{00000000-0005-0000-0000-0000F02D0000}"/>
    <cellStyle name="Normal 2 4 7 6 10 3 2" xfId="39921" xr:uid="{00000000-0005-0000-0000-0000F19B0000}"/>
    <cellStyle name="Normal 2 4 7 6 10 4" xfId="39922" xr:uid="{00000000-0005-0000-0000-0000F29B0000}"/>
    <cellStyle name="Normal 2 4 7 6 11" xfId="11761" xr:uid="{00000000-0005-0000-0000-0000F12D0000}"/>
    <cellStyle name="Normal 2 4 7 6 11 2" xfId="11762" xr:uid="{00000000-0005-0000-0000-0000F22D0000}"/>
    <cellStyle name="Normal 2 4 7 6 11 2 2" xfId="11763" xr:uid="{00000000-0005-0000-0000-0000F32D0000}"/>
    <cellStyle name="Normal 2 4 7 6 11 2 2 2" xfId="39923" xr:uid="{00000000-0005-0000-0000-0000F39B0000}"/>
    <cellStyle name="Normal 2 4 7 6 11 2 3" xfId="39924" xr:uid="{00000000-0005-0000-0000-0000F49B0000}"/>
    <cellStyle name="Normal 2 4 7 6 11 3" xfId="11764" xr:uid="{00000000-0005-0000-0000-0000F42D0000}"/>
    <cellStyle name="Normal 2 4 7 6 11 3 2" xfId="39925" xr:uid="{00000000-0005-0000-0000-0000F59B0000}"/>
    <cellStyle name="Normal 2 4 7 6 11 4" xfId="39926" xr:uid="{00000000-0005-0000-0000-0000F69B0000}"/>
    <cellStyle name="Normal 2 4 7 6 12" xfId="11765" xr:uid="{00000000-0005-0000-0000-0000F52D0000}"/>
    <cellStyle name="Normal 2 4 7 6 12 2" xfId="11766" xr:uid="{00000000-0005-0000-0000-0000F62D0000}"/>
    <cellStyle name="Normal 2 4 7 6 12 2 2" xfId="39927" xr:uid="{00000000-0005-0000-0000-0000F79B0000}"/>
    <cellStyle name="Normal 2 4 7 6 12 3" xfId="39928" xr:uid="{00000000-0005-0000-0000-0000F89B0000}"/>
    <cellStyle name="Normal 2 4 7 6 13" xfId="11767" xr:uid="{00000000-0005-0000-0000-0000F72D0000}"/>
    <cellStyle name="Normal 2 4 7 6 13 2" xfId="39929" xr:uid="{00000000-0005-0000-0000-0000F99B0000}"/>
    <cellStyle name="Normal 2 4 7 6 14" xfId="39930" xr:uid="{00000000-0005-0000-0000-0000FA9B0000}"/>
    <cellStyle name="Normal 2 4 7 6 2" xfId="11768" xr:uid="{00000000-0005-0000-0000-0000F82D0000}"/>
    <cellStyle name="Normal 2 4 7 6 2 2" xfId="11769" xr:uid="{00000000-0005-0000-0000-0000F92D0000}"/>
    <cellStyle name="Normal 2 4 7 6 2 2 2" xfId="11770" xr:uid="{00000000-0005-0000-0000-0000FA2D0000}"/>
    <cellStyle name="Normal 2 4 7 6 2 2 2 2" xfId="39931" xr:uid="{00000000-0005-0000-0000-0000FB9B0000}"/>
    <cellStyle name="Normal 2 4 7 6 2 2 3" xfId="39932" xr:uid="{00000000-0005-0000-0000-0000FC9B0000}"/>
    <cellStyle name="Normal 2 4 7 6 2 3" xfId="11771" xr:uid="{00000000-0005-0000-0000-0000FB2D0000}"/>
    <cellStyle name="Normal 2 4 7 6 2 3 2" xfId="39933" xr:uid="{00000000-0005-0000-0000-0000FD9B0000}"/>
    <cellStyle name="Normal 2 4 7 6 2 4" xfId="39934" xr:uid="{00000000-0005-0000-0000-0000FE9B0000}"/>
    <cellStyle name="Normal 2 4 7 6 3" xfId="11772" xr:uid="{00000000-0005-0000-0000-0000FC2D0000}"/>
    <cellStyle name="Normal 2 4 7 6 3 2" xfId="11773" xr:uid="{00000000-0005-0000-0000-0000FD2D0000}"/>
    <cellStyle name="Normal 2 4 7 6 3 2 2" xfId="11774" xr:uid="{00000000-0005-0000-0000-0000FE2D0000}"/>
    <cellStyle name="Normal 2 4 7 6 3 2 2 2" xfId="39935" xr:uid="{00000000-0005-0000-0000-0000FF9B0000}"/>
    <cellStyle name="Normal 2 4 7 6 3 2 3" xfId="39936" xr:uid="{00000000-0005-0000-0000-0000009C0000}"/>
    <cellStyle name="Normal 2 4 7 6 3 3" xfId="11775" xr:uid="{00000000-0005-0000-0000-0000FF2D0000}"/>
    <cellStyle name="Normal 2 4 7 6 3 3 2" xfId="39937" xr:uid="{00000000-0005-0000-0000-0000019C0000}"/>
    <cellStyle name="Normal 2 4 7 6 3 4" xfId="39938" xr:uid="{00000000-0005-0000-0000-0000029C0000}"/>
    <cellStyle name="Normal 2 4 7 6 4" xfId="11776" xr:uid="{00000000-0005-0000-0000-0000002E0000}"/>
    <cellStyle name="Normal 2 4 7 6 4 2" xfId="11777" xr:uid="{00000000-0005-0000-0000-0000012E0000}"/>
    <cellStyle name="Normal 2 4 7 6 4 2 2" xfId="11778" xr:uid="{00000000-0005-0000-0000-0000022E0000}"/>
    <cellStyle name="Normal 2 4 7 6 4 2 2 2" xfId="39939" xr:uid="{00000000-0005-0000-0000-0000039C0000}"/>
    <cellStyle name="Normal 2 4 7 6 4 2 3" xfId="39940" xr:uid="{00000000-0005-0000-0000-0000049C0000}"/>
    <cellStyle name="Normal 2 4 7 6 4 3" xfId="11779" xr:uid="{00000000-0005-0000-0000-0000032E0000}"/>
    <cellStyle name="Normal 2 4 7 6 4 3 2" xfId="39941" xr:uid="{00000000-0005-0000-0000-0000059C0000}"/>
    <cellStyle name="Normal 2 4 7 6 4 4" xfId="39942" xr:uid="{00000000-0005-0000-0000-0000069C0000}"/>
    <cellStyle name="Normal 2 4 7 6 5" xfId="11780" xr:uid="{00000000-0005-0000-0000-0000042E0000}"/>
    <cellStyle name="Normal 2 4 7 6 5 2" xfId="11781" xr:uid="{00000000-0005-0000-0000-0000052E0000}"/>
    <cellStyle name="Normal 2 4 7 6 5 2 2" xfId="11782" xr:uid="{00000000-0005-0000-0000-0000062E0000}"/>
    <cellStyle name="Normal 2 4 7 6 5 2 2 2" xfId="39943" xr:uid="{00000000-0005-0000-0000-0000079C0000}"/>
    <cellStyle name="Normal 2 4 7 6 5 2 3" xfId="39944" xr:uid="{00000000-0005-0000-0000-0000089C0000}"/>
    <cellStyle name="Normal 2 4 7 6 5 3" xfId="11783" xr:uid="{00000000-0005-0000-0000-0000072E0000}"/>
    <cellStyle name="Normal 2 4 7 6 5 3 2" xfId="39945" xr:uid="{00000000-0005-0000-0000-0000099C0000}"/>
    <cellStyle name="Normal 2 4 7 6 5 4" xfId="39946" xr:uid="{00000000-0005-0000-0000-00000A9C0000}"/>
    <cellStyle name="Normal 2 4 7 6 6" xfId="11784" xr:uid="{00000000-0005-0000-0000-0000082E0000}"/>
    <cellStyle name="Normal 2 4 7 6 6 2" xfId="11785" xr:uid="{00000000-0005-0000-0000-0000092E0000}"/>
    <cellStyle name="Normal 2 4 7 6 6 2 2" xfId="11786" xr:uid="{00000000-0005-0000-0000-00000A2E0000}"/>
    <cellStyle name="Normal 2 4 7 6 6 2 2 2" xfId="39947" xr:uid="{00000000-0005-0000-0000-00000B9C0000}"/>
    <cellStyle name="Normal 2 4 7 6 6 2 3" xfId="39948" xr:uid="{00000000-0005-0000-0000-00000C9C0000}"/>
    <cellStyle name="Normal 2 4 7 6 6 3" xfId="11787" xr:uid="{00000000-0005-0000-0000-00000B2E0000}"/>
    <cellStyle name="Normal 2 4 7 6 6 3 2" xfId="39949" xr:uid="{00000000-0005-0000-0000-00000D9C0000}"/>
    <cellStyle name="Normal 2 4 7 6 6 4" xfId="39950" xr:uid="{00000000-0005-0000-0000-00000E9C0000}"/>
    <cellStyle name="Normal 2 4 7 6 7" xfId="11788" xr:uid="{00000000-0005-0000-0000-00000C2E0000}"/>
    <cellStyle name="Normal 2 4 7 6 7 2" xfId="11789" xr:uid="{00000000-0005-0000-0000-00000D2E0000}"/>
    <cellStyle name="Normal 2 4 7 6 7 2 2" xfId="11790" xr:uid="{00000000-0005-0000-0000-00000E2E0000}"/>
    <cellStyle name="Normal 2 4 7 6 7 2 2 2" xfId="39951" xr:uid="{00000000-0005-0000-0000-00000F9C0000}"/>
    <cellStyle name="Normal 2 4 7 6 7 2 3" xfId="39952" xr:uid="{00000000-0005-0000-0000-0000109C0000}"/>
    <cellStyle name="Normal 2 4 7 6 7 3" xfId="11791" xr:uid="{00000000-0005-0000-0000-00000F2E0000}"/>
    <cellStyle name="Normal 2 4 7 6 7 3 2" xfId="39953" xr:uid="{00000000-0005-0000-0000-0000119C0000}"/>
    <cellStyle name="Normal 2 4 7 6 7 4" xfId="39954" xr:uid="{00000000-0005-0000-0000-0000129C0000}"/>
    <cellStyle name="Normal 2 4 7 6 8" xfId="11792" xr:uid="{00000000-0005-0000-0000-0000102E0000}"/>
    <cellStyle name="Normal 2 4 7 6 8 2" xfId="11793" xr:uid="{00000000-0005-0000-0000-0000112E0000}"/>
    <cellStyle name="Normal 2 4 7 6 8 2 2" xfId="11794" xr:uid="{00000000-0005-0000-0000-0000122E0000}"/>
    <cellStyle name="Normal 2 4 7 6 8 2 2 2" xfId="39955" xr:uid="{00000000-0005-0000-0000-0000139C0000}"/>
    <cellStyle name="Normal 2 4 7 6 8 2 3" xfId="39956" xr:uid="{00000000-0005-0000-0000-0000149C0000}"/>
    <cellStyle name="Normal 2 4 7 6 8 3" xfId="11795" xr:uid="{00000000-0005-0000-0000-0000132E0000}"/>
    <cellStyle name="Normal 2 4 7 6 8 3 2" xfId="39957" xr:uid="{00000000-0005-0000-0000-0000159C0000}"/>
    <cellStyle name="Normal 2 4 7 6 8 4" xfId="39958" xr:uid="{00000000-0005-0000-0000-0000169C0000}"/>
    <cellStyle name="Normal 2 4 7 6 9" xfId="11796" xr:uid="{00000000-0005-0000-0000-0000142E0000}"/>
    <cellStyle name="Normal 2 4 7 6 9 2" xfId="11797" xr:uid="{00000000-0005-0000-0000-0000152E0000}"/>
    <cellStyle name="Normal 2 4 7 6 9 2 2" xfId="11798" xr:uid="{00000000-0005-0000-0000-0000162E0000}"/>
    <cellStyle name="Normal 2 4 7 6 9 2 2 2" xfId="39959" xr:uid="{00000000-0005-0000-0000-0000179C0000}"/>
    <cellStyle name="Normal 2 4 7 6 9 2 3" xfId="39960" xr:uid="{00000000-0005-0000-0000-0000189C0000}"/>
    <cellStyle name="Normal 2 4 7 6 9 3" xfId="11799" xr:uid="{00000000-0005-0000-0000-0000172E0000}"/>
    <cellStyle name="Normal 2 4 7 6 9 3 2" xfId="39961" xr:uid="{00000000-0005-0000-0000-0000199C0000}"/>
    <cellStyle name="Normal 2 4 7 6 9 4" xfId="39962" xr:uid="{00000000-0005-0000-0000-00001A9C0000}"/>
    <cellStyle name="Normal 2 4 7 7" xfId="11800" xr:uid="{00000000-0005-0000-0000-0000182E0000}"/>
    <cellStyle name="Normal 2 4 7 7 10" xfId="11801" xr:uid="{00000000-0005-0000-0000-0000192E0000}"/>
    <cellStyle name="Normal 2 4 7 7 10 2" xfId="11802" xr:uid="{00000000-0005-0000-0000-00001A2E0000}"/>
    <cellStyle name="Normal 2 4 7 7 10 2 2" xfId="11803" xr:uid="{00000000-0005-0000-0000-00001B2E0000}"/>
    <cellStyle name="Normal 2 4 7 7 10 2 2 2" xfId="39963" xr:uid="{00000000-0005-0000-0000-00001B9C0000}"/>
    <cellStyle name="Normal 2 4 7 7 10 2 3" xfId="39964" xr:uid="{00000000-0005-0000-0000-00001C9C0000}"/>
    <cellStyle name="Normal 2 4 7 7 10 3" xfId="11804" xr:uid="{00000000-0005-0000-0000-00001C2E0000}"/>
    <cellStyle name="Normal 2 4 7 7 10 3 2" xfId="39965" xr:uid="{00000000-0005-0000-0000-00001D9C0000}"/>
    <cellStyle name="Normal 2 4 7 7 10 4" xfId="39966" xr:uid="{00000000-0005-0000-0000-00001E9C0000}"/>
    <cellStyle name="Normal 2 4 7 7 11" xfId="11805" xr:uid="{00000000-0005-0000-0000-00001D2E0000}"/>
    <cellStyle name="Normal 2 4 7 7 11 2" xfId="11806" xr:uid="{00000000-0005-0000-0000-00001E2E0000}"/>
    <cellStyle name="Normal 2 4 7 7 11 2 2" xfId="11807" xr:uid="{00000000-0005-0000-0000-00001F2E0000}"/>
    <cellStyle name="Normal 2 4 7 7 11 2 2 2" xfId="39967" xr:uid="{00000000-0005-0000-0000-00001F9C0000}"/>
    <cellStyle name="Normal 2 4 7 7 11 2 3" xfId="39968" xr:uid="{00000000-0005-0000-0000-0000209C0000}"/>
    <cellStyle name="Normal 2 4 7 7 11 3" xfId="11808" xr:uid="{00000000-0005-0000-0000-0000202E0000}"/>
    <cellStyle name="Normal 2 4 7 7 11 3 2" xfId="39969" xr:uid="{00000000-0005-0000-0000-0000219C0000}"/>
    <cellStyle name="Normal 2 4 7 7 11 4" xfId="39970" xr:uid="{00000000-0005-0000-0000-0000229C0000}"/>
    <cellStyle name="Normal 2 4 7 7 12" xfId="11809" xr:uid="{00000000-0005-0000-0000-0000212E0000}"/>
    <cellStyle name="Normal 2 4 7 7 12 2" xfId="11810" xr:uid="{00000000-0005-0000-0000-0000222E0000}"/>
    <cellStyle name="Normal 2 4 7 7 12 2 2" xfId="39971" xr:uid="{00000000-0005-0000-0000-0000239C0000}"/>
    <cellStyle name="Normal 2 4 7 7 12 3" xfId="39972" xr:uid="{00000000-0005-0000-0000-0000249C0000}"/>
    <cellStyle name="Normal 2 4 7 7 13" xfId="11811" xr:uid="{00000000-0005-0000-0000-0000232E0000}"/>
    <cellStyle name="Normal 2 4 7 7 13 2" xfId="39973" xr:uid="{00000000-0005-0000-0000-0000259C0000}"/>
    <cellStyle name="Normal 2 4 7 7 14" xfId="39974" xr:uid="{00000000-0005-0000-0000-0000269C0000}"/>
    <cellStyle name="Normal 2 4 7 7 2" xfId="11812" xr:uid="{00000000-0005-0000-0000-0000242E0000}"/>
    <cellStyle name="Normal 2 4 7 7 2 2" xfId="11813" xr:uid="{00000000-0005-0000-0000-0000252E0000}"/>
    <cellStyle name="Normal 2 4 7 7 2 2 2" xfId="11814" xr:uid="{00000000-0005-0000-0000-0000262E0000}"/>
    <cellStyle name="Normal 2 4 7 7 2 2 2 2" xfId="39975" xr:uid="{00000000-0005-0000-0000-0000279C0000}"/>
    <cellStyle name="Normal 2 4 7 7 2 2 3" xfId="39976" xr:uid="{00000000-0005-0000-0000-0000289C0000}"/>
    <cellStyle name="Normal 2 4 7 7 2 3" xfId="11815" xr:uid="{00000000-0005-0000-0000-0000272E0000}"/>
    <cellStyle name="Normal 2 4 7 7 2 3 2" xfId="39977" xr:uid="{00000000-0005-0000-0000-0000299C0000}"/>
    <cellStyle name="Normal 2 4 7 7 2 4" xfId="39978" xr:uid="{00000000-0005-0000-0000-00002A9C0000}"/>
    <cellStyle name="Normal 2 4 7 7 3" xfId="11816" xr:uid="{00000000-0005-0000-0000-0000282E0000}"/>
    <cellStyle name="Normal 2 4 7 7 3 2" xfId="11817" xr:uid="{00000000-0005-0000-0000-0000292E0000}"/>
    <cellStyle name="Normal 2 4 7 7 3 2 2" xfId="11818" xr:uid="{00000000-0005-0000-0000-00002A2E0000}"/>
    <cellStyle name="Normal 2 4 7 7 3 2 2 2" xfId="39979" xr:uid="{00000000-0005-0000-0000-00002B9C0000}"/>
    <cellStyle name="Normal 2 4 7 7 3 2 3" xfId="39980" xr:uid="{00000000-0005-0000-0000-00002C9C0000}"/>
    <cellStyle name="Normal 2 4 7 7 3 3" xfId="11819" xr:uid="{00000000-0005-0000-0000-00002B2E0000}"/>
    <cellStyle name="Normal 2 4 7 7 3 3 2" xfId="39981" xr:uid="{00000000-0005-0000-0000-00002D9C0000}"/>
    <cellStyle name="Normal 2 4 7 7 3 4" xfId="39982" xr:uid="{00000000-0005-0000-0000-00002E9C0000}"/>
    <cellStyle name="Normal 2 4 7 7 4" xfId="11820" xr:uid="{00000000-0005-0000-0000-00002C2E0000}"/>
    <cellStyle name="Normal 2 4 7 7 4 2" xfId="11821" xr:uid="{00000000-0005-0000-0000-00002D2E0000}"/>
    <cellStyle name="Normal 2 4 7 7 4 2 2" xfId="11822" xr:uid="{00000000-0005-0000-0000-00002E2E0000}"/>
    <cellStyle name="Normal 2 4 7 7 4 2 2 2" xfId="39983" xr:uid="{00000000-0005-0000-0000-00002F9C0000}"/>
    <cellStyle name="Normal 2 4 7 7 4 2 3" xfId="39984" xr:uid="{00000000-0005-0000-0000-0000309C0000}"/>
    <cellStyle name="Normal 2 4 7 7 4 3" xfId="11823" xr:uid="{00000000-0005-0000-0000-00002F2E0000}"/>
    <cellStyle name="Normal 2 4 7 7 4 3 2" xfId="39985" xr:uid="{00000000-0005-0000-0000-0000319C0000}"/>
    <cellStyle name="Normal 2 4 7 7 4 4" xfId="39986" xr:uid="{00000000-0005-0000-0000-0000329C0000}"/>
    <cellStyle name="Normal 2 4 7 7 5" xfId="11824" xr:uid="{00000000-0005-0000-0000-0000302E0000}"/>
    <cellStyle name="Normal 2 4 7 7 5 2" xfId="11825" xr:uid="{00000000-0005-0000-0000-0000312E0000}"/>
    <cellStyle name="Normal 2 4 7 7 5 2 2" xfId="11826" xr:uid="{00000000-0005-0000-0000-0000322E0000}"/>
    <cellStyle name="Normal 2 4 7 7 5 2 2 2" xfId="39987" xr:uid="{00000000-0005-0000-0000-0000339C0000}"/>
    <cellStyle name="Normal 2 4 7 7 5 2 3" xfId="39988" xr:uid="{00000000-0005-0000-0000-0000349C0000}"/>
    <cellStyle name="Normal 2 4 7 7 5 3" xfId="11827" xr:uid="{00000000-0005-0000-0000-0000332E0000}"/>
    <cellStyle name="Normal 2 4 7 7 5 3 2" xfId="39989" xr:uid="{00000000-0005-0000-0000-0000359C0000}"/>
    <cellStyle name="Normal 2 4 7 7 5 4" xfId="39990" xr:uid="{00000000-0005-0000-0000-0000369C0000}"/>
    <cellStyle name="Normal 2 4 7 7 6" xfId="11828" xr:uid="{00000000-0005-0000-0000-0000342E0000}"/>
    <cellStyle name="Normal 2 4 7 7 6 2" xfId="11829" xr:uid="{00000000-0005-0000-0000-0000352E0000}"/>
    <cellStyle name="Normal 2 4 7 7 6 2 2" xfId="11830" xr:uid="{00000000-0005-0000-0000-0000362E0000}"/>
    <cellStyle name="Normal 2 4 7 7 6 2 2 2" xfId="39991" xr:uid="{00000000-0005-0000-0000-0000379C0000}"/>
    <cellStyle name="Normal 2 4 7 7 6 2 3" xfId="39992" xr:uid="{00000000-0005-0000-0000-0000389C0000}"/>
    <cellStyle name="Normal 2 4 7 7 6 3" xfId="11831" xr:uid="{00000000-0005-0000-0000-0000372E0000}"/>
    <cellStyle name="Normal 2 4 7 7 6 3 2" xfId="39993" xr:uid="{00000000-0005-0000-0000-0000399C0000}"/>
    <cellStyle name="Normal 2 4 7 7 6 4" xfId="39994" xr:uid="{00000000-0005-0000-0000-00003A9C0000}"/>
    <cellStyle name="Normal 2 4 7 7 7" xfId="11832" xr:uid="{00000000-0005-0000-0000-0000382E0000}"/>
    <cellStyle name="Normal 2 4 7 7 7 2" xfId="11833" xr:uid="{00000000-0005-0000-0000-0000392E0000}"/>
    <cellStyle name="Normal 2 4 7 7 7 2 2" xfId="11834" xr:uid="{00000000-0005-0000-0000-00003A2E0000}"/>
    <cellStyle name="Normal 2 4 7 7 7 2 2 2" xfId="39995" xr:uid="{00000000-0005-0000-0000-00003B9C0000}"/>
    <cellStyle name="Normal 2 4 7 7 7 2 3" xfId="39996" xr:uid="{00000000-0005-0000-0000-00003C9C0000}"/>
    <cellStyle name="Normal 2 4 7 7 7 3" xfId="11835" xr:uid="{00000000-0005-0000-0000-00003B2E0000}"/>
    <cellStyle name="Normal 2 4 7 7 7 3 2" xfId="39997" xr:uid="{00000000-0005-0000-0000-00003D9C0000}"/>
    <cellStyle name="Normal 2 4 7 7 7 4" xfId="39998" xr:uid="{00000000-0005-0000-0000-00003E9C0000}"/>
    <cellStyle name="Normal 2 4 7 7 8" xfId="11836" xr:uid="{00000000-0005-0000-0000-00003C2E0000}"/>
    <cellStyle name="Normal 2 4 7 7 8 2" xfId="11837" xr:uid="{00000000-0005-0000-0000-00003D2E0000}"/>
    <cellStyle name="Normal 2 4 7 7 8 2 2" xfId="11838" xr:uid="{00000000-0005-0000-0000-00003E2E0000}"/>
    <cellStyle name="Normal 2 4 7 7 8 2 2 2" xfId="39999" xr:uid="{00000000-0005-0000-0000-00003F9C0000}"/>
    <cellStyle name="Normal 2 4 7 7 8 2 3" xfId="40000" xr:uid="{00000000-0005-0000-0000-0000409C0000}"/>
    <cellStyle name="Normal 2 4 7 7 8 3" xfId="11839" xr:uid="{00000000-0005-0000-0000-00003F2E0000}"/>
    <cellStyle name="Normal 2 4 7 7 8 3 2" xfId="40001" xr:uid="{00000000-0005-0000-0000-0000419C0000}"/>
    <cellStyle name="Normal 2 4 7 7 8 4" xfId="40002" xr:uid="{00000000-0005-0000-0000-0000429C0000}"/>
    <cellStyle name="Normal 2 4 7 7 9" xfId="11840" xr:uid="{00000000-0005-0000-0000-0000402E0000}"/>
    <cellStyle name="Normal 2 4 7 7 9 2" xfId="11841" xr:uid="{00000000-0005-0000-0000-0000412E0000}"/>
    <cellStyle name="Normal 2 4 7 7 9 2 2" xfId="11842" xr:uid="{00000000-0005-0000-0000-0000422E0000}"/>
    <cellStyle name="Normal 2 4 7 7 9 2 2 2" xfId="40003" xr:uid="{00000000-0005-0000-0000-0000439C0000}"/>
    <cellStyle name="Normal 2 4 7 7 9 2 3" xfId="40004" xr:uid="{00000000-0005-0000-0000-0000449C0000}"/>
    <cellStyle name="Normal 2 4 7 7 9 3" xfId="11843" xr:uid="{00000000-0005-0000-0000-0000432E0000}"/>
    <cellStyle name="Normal 2 4 7 7 9 3 2" xfId="40005" xr:uid="{00000000-0005-0000-0000-0000459C0000}"/>
    <cellStyle name="Normal 2 4 7 7 9 4" xfId="40006" xr:uid="{00000000-0005-0000-0000-0000469C0000}"/>
    <cellStyle name="Normal 2 4 7 8" xfId="11844" xr:uid="{00000000-0005-0000-0000-0000442E0000}"/>
    <cellStyle name="Normal 2 4 7 8 10" xfId="11845" xr:uid="{00000000-0005-0000-0000-0000452E0000}"/>
    <cellStyle name="Normal 2 4 7 8 10 2" xfId="11846" xr:uid="{00000000-0005-0000-0000-0000462E0000}"/>
    <cellStyle name="Normal 2 4 7 8 10 2 2" xfId="11847" xr:uid="{00000000-0005-0000-0000-0000472E0000}"/>
    <cellStyle name="Normal 2 4 7 8 10 2 2 2" xfId="40007" xr:uid="{00000000-0005-0000-0000-0000479C0000}"/>
    <cellStyle name="Normal 2 4 7 8 10 2 3" xfId="40008" xr:uid="{00000000-0005-0000-0000-0000489C0000}"/>
    <cellStyle name="Normal 2 4 7 8 10 3" xfId="11848" xr:uid="{00000000-0005-0000-0000-0000482E0000}"/>
    <cellStyle name="Normal 2 4 7 8 10 3 2" xfId="40009" xr:uid="{00000000-0005-0000-0000-0000499C0000}"/>
    <cellStyle name="Normal 2 4 7 8 10 4" xfId="40010" xr:uid="{00000000-0005-0000-0000-00004A9C0000}"/>
    <cellStyle name="Normal 2 4 7 8 11" xfId="11849" xr:uid="{00000000-0005-0000-0000-0000492E0000}"/>
    <cellStyle name="Normal 2 4 7 8 11 2" xfId="11850" xr:uid="{00000000-0005-0000-0000-00004A2E0000}"/>
    <cellStyle name="Normal 2 4 7 8 11 2 2" xfId="11851" xr:uid="{00000000-0005-0000-0000-00004B2E0000}"/>
    <cellStyle name="Normal 2 4 7 8 11 2 2 2" xfId="40011" xr:uid="{00000000-0005-0000-0000-00004B9C0000}"/>
    <cellStyle name="Normal 2 4 7 8 11 2 3" xfId="40012" xr:uid="{00000000-0005-0000-0000-00004C9C0000}"/>
    <cellStyle name="Normal 2 4 7 8 11 3" xfId="11852" xr:uid="{00000000-0005-0000-0000-00004C2E0000}"/>
    <cellStyle name="Normal 2 4 7 8 11 3 2" xfId="40013" xr:uid="{00000000-0005-0000-0000-00004D9C0000}"/>
    <cellStyle name="Normal 2 4 7 8 11 4" xfId="40014" xr:uid="{00000000-0005-0000-0000-00004E9C0000}"/>
    <cellStyle name="Normal 2 4 7 8 12" xfId="11853" xr:uid="{00000000-0005-0000-0000-00004D2E0000}"/>
    <cellStyle name="Normal 2 4 7 8 12 2" xfId="11854" xr:uid="{00000000-0005-0000-0000-00004E2E0000}"/>
    <cellStyle name="Normal 2 4 7 8 12 2 2" xfId="40015" xr:uid="{00000000-0005-0000-0000-00004F9C0000}"/>
    <cellStyle name="Normal 2 4 7 8 12 3" xfId="40016" xr:uid="{00000000-0005-0000-0000-0000509C0000}"/>
    <cellStyle name="Normal 2 4 7 8 13" xfId="11855" xr:uid="{00000000-0005-0000-0000-00004F2E0000}"/>
    <cellStyle name="Normal 2 4 7 8 13 2" xfId="40017" xr:uid="{00000000-0005-0000-0000-0000519C0000}"/>
    <cellStyle name="Normal 2 4 7 8 14" xfId="40018" xr:uid="{00000000-0005-0000-0000-0000529C0000}"/>
    <cellStyle name="Normal 2 4 7 8 2" xfId="11856" xr:uid="{00000000-0005-0000-0000-0000502E0000}"/>
    <cellStyle name="Normal 2 4 7 8 2 2" xfId="11857" xr:uid="{00000000-0005-0000-0000-0000512E0000}"/>
    <cellStyle name="Normal 2 4 7 8 2 2 2" xfId="11858" xr:uid="{00000000-0005-0000-0000-0000522E0000}"/>
    <cellStyle name="Normal 2 4 7 8 2 2 2 2" xfId="40019" xr:uid="{00000000-0005-0000-0000-0000539C0000}"/>
    <cellStyle name="Normal 2 4 7 8 2 2 3" xfId="40020" xr:uid="{00000000-0005-0000-0000-0000549C0000}"/>
    <cellStyle name="Normal 2 4 7 8 2 3" xfId="11859" xr:uid="{00000000-0005-0000-0000-0000532E0000}"/>
    <cellStyle name="Normal 2 4 7 8 2 3 2" xfId="40021" xr:uid="{00000000-0005-0000-0000-0000559C0000}"/>
    <cellStyle name="Normal 2 4 7 8 2 4" xfId="40022" xr:uid="{00000000-0005-0000-0000-0000569C0000}"/>
    <cellStyle name="Normal 2 4 7 8 3" xfId="11860" xr:uid="{00000000-0005-0000-0000-0000542E0000}"/>
    <cellStyle name="Normal 2 4 7 8 3 2" xfId="11861" xr:uid="{00000000-0005-0000-0000-0000552E0000}"/>
    <cellStyle name="Normal 2 4 7 8 3 2 2" xfId="11862" xr:uid="{00000000-0005-0000-0000-0000562E0000}"/>
    <cellStyle name="Normal 2 4 7 8 3 2 2 2" xfId="40023" xr:uid="{00000000-0005-0000-0000-0000579C0000}"/>
    <cellStyle name="Normal 2 4 7 8 3 2 3" xfId="40024" xr:uid="{00000000-0005-0000-0000-0000589C0000}"/>
    <cellStyle name="Normal 2 4 7 8 3 3" xfId="11863" xr:uid="{00000000-0005-0000-0000-0000572E0000}"/>
    <cellStyle name="Normal 2 4 7 8 3 3 2" xfId="40025" xr:uid="{00000000-0005-0000-0000-0000599C0000}"/>
    <cellStyle name="Normal 2 4 7 8 3 4" xfId="40026" xr:uid="{00000000-0005-0000-0000-00005A9C0000}"/>
    <cellStyle name="Normal 2 4 7 8 4" xfId="11864" xr:uid="{00000000-0005-0000-0000-0000582E0000}"/>
    <cellStyle name="Normal 2 4 7 8 4 2" xfId="11865" xr:uid="{00000000-0005-0000-0000-0000592E0000}"/>
    <cellStyle name="Normal 2 4 7 8 4 2 2" xfId="11866" xr:uid="{00000000-0005-0000-0000-00005A2E0000}"/>
    <cellStyle name="Normal 2 4 7 8 4 2 2 2" xfId="40027" xr:uid="{00000000-0005-0000-0000-00005B9C0000}"/>
    <cellStyle name="Normal 2 4 7 8 4 2 3" xfId="40028" xr:uid="{00000000-0005-0000-0000-00005C9C0000}"/>
    <cellStyle name="Normal 2 4 7 8 4 3" xfId="11867" xr:uid="{00000000-0005-0000-0000-00005B2E0000}"/>
    <cellStyle name="Normal 2 4 7 8 4 3 2" xfId="40029" xr:uid="{00000000-0005-0000-0000-00005D9C0000}"/>
    <cellStyle name="Normal 2 4 7 8 4 4" xfId="40030" xr:uid="{00000000-0005-0000-0000-00005E9C0000}"/>
    <cellStyle name="Normal 2 4 7 8 5" xfId="11868" xr:uid="{00000000-0005-0000-0000-00005C2E0000}"/>
    <cellStyle name="Normal 2 4 7 8 5 2" xfId="11869" xr:uid="{00000000-0005-0000-0000-00005D2E0000}"/>
    <cellStyle name="Normal 2 4 7 8 5 2 2" xfId="11870" xr:uid="{00000000-0005-0000-0000-00005E2E0000}"/>
    <cellStyle name="Normal 2 4 7 8 5 2 2 2" xfId="40031" xr:uid="{00000000-0005-0000-0000-00005F9C0000}"/>
    <cellStyle name="Normal 2 4 7 8 5 2 3" xfId="40032" xr:uid="{00000000-0005-0000-0000-0000609C0000}"/>
    <cellStyle name="Normal 2 4 7 8 5 3" xfId="11871" xr:uid="{00000000-0005-0000-0000-00005F2E0000}"/>
    <cellStyle name="Normal 2 4 7 8 5 3 2" xfId="40033" xr:uid="{00000000-0005-0000-0000-0000619C0000}"/>
    <cellStyle name="Normal 2 4 7 8 5 4" xfId="40034" xr:uid="{00000000-0005-0000-0000-0000629C0000}"/>
    <cellStyle name="Normal 2 4 7 8 6" xfId="11872" xr:uid="{00000000-0005-0000-0000-0000602E0000}"/>
    <cellStyle name="Normal 2 4 7 8 6 2" xfId="11873" xr:uid="{00000000-0005-0000-0000-0000612E0000}"/>
    <cellStyle name="Normal 2 4 7 8 6 2 2" xfId="11874" xr:uid="{00000000-0005-0000-0000-0000622E0000}"/>
    <cellStyle name="Normal 2 4 7 8 6 2 2 2" xfId="40035" xr:uid="{00000000-0005-0000-0000-0000639C0000}"/>
    <cellStyle name="Normal 2 4 7 8 6 2 3" xfId="40036" xr:uid="{00000000-0005-0000-0000-0000649C0000}"/>
    <cellStyle name="Normal 2 4 7 8 6 3" xfId="11875" xr:uid="{00000000-0005-0000-0000-0000632E0000}"/>
    <cellStyle name="Normal 2 4 7 8 6 3 2" xfId="40037" xr:uid="{00000000-0005-0000-0000-0000659C0000}"/>
    <cellStyle name="Normal 2 4 7 8 6 4" xfId="40038" xr:uid="{00000000-0005-0000-0000-0000669C0000}"/>
    <cellStyle name="Normal 2 4 7 8 7" xfId="11876" xr:uid="{00000000-0005-0000-0000-0000642E0000}"/>
    <cellStyle name="Normal 2 4 7 8 7 2" xfId="11877" xr:uid="{00000000-0005-0000-0000-0000652E0000}"/>
    <cellStyle name="Normal 2 4 7 8 7 2 2" xfId="11878" xr:uid="{00000000-0005-0000-0000-0000662E0000}"/>
    <cellStyle name="Normal 2 4 7 8 7 2 2 2" xfId="40039" xr:uid="{00000000-0005-0000-0000-0000679C0000}"/>
    <cellStyle name="Normal 2 4 7 8 7 2 3" xfId="40040" xr:uid="{00000000-0005-0000-0000-0000689C0000}"/>
    <cellStyle name="Normal 2 4 7 8 7 3" xfId="11879" xr:uid="{00000000-0005-0000-0000-0000672E0000}"/>
    <cellStyle name="Normal 2 4 7 8 7 3 2" xfId="40041" xr:uid="{00000000-0005-0000-0000-0000699C0000}"/>
    <cellStyle name="Normal 2 4 7 8 7 4" xfId="40042" xr:uid="{00000000-0005-0000-0000-00006A9C0000}"/>
    <cellStyle name="Normal 2 4 7 8 8" xfId="11880" xr:uid="{00000000-0005-0000-0000-0000682E0000}"/>
    <cellStyle name="Normal 2 4 7 8 8 2" xfId="11881" xr:uid="{00000000-0005-0000-0000-0000692E0000}"/>
    <cellStyle name="Normal 2 4 7 8 8 2 2" xfId="11882" xr:uid="{00000000-0005-0000-0000-00006A2E0000}"/>
    <cellStyle name="Normal 2 4 7 8 8 2 2 2" xfId="40043" xr:uid="{00000000-0005-0000-0000-00006B9C0000}"/>
    <cellStyle name="Normal 2 4 7 8 8 2 3" xfId="40044" xr:uid="{00000000-0005-0000-0000-00006C9C0000}"/>
    <cellStyle name="Normal 2 4 7 8 8 3" xfId="11883" xr:uid="{00000000-0005-0000-0000-00006B2E0000}"/>
    <cellStyle name="Normal 2 4 7 8 8 3 2" xfId="40045" xr:uid="{00000000-0005-0000-0000-00006D9C0000}"/>
    <cellStyle name="Normal 2 4 7 8 8 4" xfId="40046" xr:uid="{00000000-0005-0000-0000-00006E9C0000}"/>
    <cellStyle name="Normal 2 4 7 8 9" xfId="11884" xr:uid="{00000000-0005-0000-0000-00006C2E0000}"/>
    <cellStyle name="Normal 2 4 7 8 9 2" xfId="11885" xr:uid="{00000000-0005-0000-0000-00006D2E0000}"/>
    <cellStyle name="Normal 2 4 7 8 9 2 2" xfId="11886" xr:uid="{00000000-0005-0000-0000-00006E2E0000}"/>
    <cellStyle name="Normal 2 4 7 8 9 2 2 2" xfId="40047" xr:uid="{00000000-0005-0000-0000-00006F9C0000}"/>
    <cellStyle name="Normal 2 4 7 8 9 2 3" xfId="40048" xr:uid="{00000000-0005-0000-0000-0000709C0000}"/>
    <cellStyle name="Normal 2 4 7 8 9 3" xfId="11887" xr:uid="{00000000-0005-0000-0000-00006F2E0000}"/>
    <cellStyle name="Normal 2 4 7 8 9 3 2" xfId="40049" xr:uid="{00000000-0005-0000-0000-0000719C0000}"/>
    <cellStyle name="Normal 2 4 7 8 9 4" xfId="40050" xr:uid="{00000000-0005-0000-0000-0000729C0000}"/>
    <cellStyle name="Normal 2 4 7 9" xfId="11888" xr:uid="{00000000-0005-0000-0000-0000702E0000}"/>
    <cellStyle name="Normal 2 4 7 9 2" xfId="11889" xr:uid="{00000000-0005-0000-0000-0000712E0000}"/>
    <cellStyle name="Normal 2 4 7 9 2 2" xfId="11890" xr:uid="{00000000-0005-0000-0000-0000722E0000}"/>
    <cellStyle name="Normal 2 4 7 9 2 2 2" xfId="40051" xr:uid="{00000000-0005-0000-0000-0000739C0000}"/>
    <cellStyle name="Normal 2 4 7 9 2 3" xfId="40052" xr:uid="{00000000-0005-0000-0000-0000749C0000}"/>
    <cellStyle name="Normal 2 4 7 9 3" xfId="11891" xr:uid="{00000000-0005-0000-0000-0000732E0000}"/>
    <cellStyle name="Normal 2 4 7 9 3 2" xfId="40053" xr:uid="{00000000-0005-0000-0000-0000759C0000}"/>
    <cellStyle name="Normal 2 4 7 9 4" xfId="40054" xr:uid="{00000000-0005-0000-0000-0000769C0000}"/>
    <cellStyle name="Normal 2 4 8" xfId="11892" xr:uid="{00000000-0005-0000-0000-0000742E0000}"/>
    <cellStyle name="Normal 2 4 8 10" xfId="11893" xr:uid="{00000000-0005-0000-0000-0000752E0000}"/>
    <cellStyle name="Normal 2 4 8 10 2" xfId="11894" xr:uid="{00000000-0005-0000-0000-0000762E0000}"/>
    <cellStyle name="Normal 2 4 8 10 2 2" xfId="11895" xr:uid="{00000000-0005-0000-0000-0000772E0000}"/>
    <cellStyle name="Normal 2 4 8 10 2 2 2" xfId="40055" xr:uid="{00000000-0005-0000-0000-0000779C0000}"/>
    <cellStyle name="Normal 2 4 8 10 2 3" xfId="40056" xr:uid="{00000000-0005-0000-0000-0000789C0000}"/>
    <cellStyle name="Normal 2 4 8 10 3" xfId="11896" xr:uid="{00000000-0005-0000-0000-0000782E0000}"/>
    <cellStyle name="Normal 2 4 8 10 3 2" xfId="40057" xr:uid="{00000000-0005-0000-0000-0000799C0000}"/>
    <cellStyle name="Normal 2 4 8 10 4" xfId="40058" xr:uid="{00000000-0005-0000-0000-00007A9C0000}"/>
    <cellStyle name="Normal 2 4 8 11" xfId="11897" xr:uid="{00000000-0005-0000-0000-0000792E0000}"/>
    <cellStyle name="Normal 2 4 8 11 2" xfId="11898" xr:uid="{00000000-0005-0000-0000-00007A2E0000}"/>
    <cellStyle name="Normal 2 4 8 11 2 2" xfId="11899" xr:uid="{00000000-0005-0000-0000-00007B2E0000}"/>
    <cellStyle name="Normal 2 4 8 11 2 2 2" xfId="40059" xr:uid="{00000000-0005-0000-0000-00007B9C0000}"/>
    <cellStyle name="Normal 2 4 8 11 2 3" xfId="40060" xr:uid="{00000000-0005-0000-0000-00007C9C0000}"/>
    <cellStyle name="Normal 2 4 8 11 3" xfId="11900" xr:uid="{00000000-0005-0000-0000-00007C2E0000}"/>
    <cellStyle name="Normal 2 4 8 11 3 2" xfId="40061" xr:uid="{00000000-0005-0000-0000-00007D9C0000}"/>
    <cellStyle name="Normal 2 4 8 11 4" xfId="40062" xr:uid="{00000000-0005-0000-0000-00007E9C0000}"/>
    <cellStyle name="Normal 2 4 8 12" xfId="11901" xr:uid="{00000000-0005-0000-0000-00007D2E0000}"/>
    <cellStyle name="Normal 2 4 8 12 2" xfId="11902" xr:uid="{00000000-0005-0000-0000-00007E2E0000}"/>
    <cellStyle name="Normal 2 4 8 12 2 2" xfId="11903" xr:uid="{00000000-0005-0000-0000-00007F2E0000}"/>
    <cellStyle name="Normal 2 4 8 12 2 2 2" xfId="40063" xr:uid="{00000000-0005-0000-0000-00007F9C0000}"/>
    <cellStyle name="Normal 2 4 8 12 2 3" xfId="40064" xr:uid="{00000000-0005-0000-0000-0000809C0000}"/>
    <cellStyle name="Normal 2 4 8 12 3" xfId="11904" xr:uid="{00000000-0005-0000-0000-0000802E0000}"/>
    <cellStyle name="Normal 2 4 8 12 3 2" xfId="40065" xr:uid="{00000000-0005-0000-0000-0000819C0000}"/>
    <cellStyle name="Normal 2 4 8 12 4" xfId="40066" xr:uid="{00000000-0005-0000-0000-0000829C0000}"/>
    <cellStyle name="Normal 2 4 8 13" xfId="11905" xr:uid="{00000000-0005-0000-0000-0000812E0000}"/>
    <cellStyle name="Normal 2 4 8 13 2" xfId="11906" xr:uid="{00000000-0005-0000-0000-0000822E0000}"/>
    <cellStyle name="Normal 2 4 8 13 2 2" xfId="11907" xr:uid="{00000000-0005-0000-0000-0000832E0000}"/>
    <cellStyle name="Normal 2 4 8 13 2 2 2" xfId="40067" xr:uid="{00000000-0005-0000-0000-0000839C0000}"/>
    <cellStyle name="Normal 2 4 8 13 2 3" xfId="40068" xr:uid="{00000000-0005-0000-0000-0000849C0000}"/>
    <cellStyle name="Normal 2 4 8 13 3" xfId="11908" xr:uid="{00000000-0005-0000-0000-0000842E0000}"/>
    <cellStyle name="Normal 2 4 8 13 3 2" xfId="40069" xr:uid="{00000000-0005-0000-0000-0000859C0000}"/>
    <cellStyle name="Normal 2 4 8 13 4" xfId="40070" xr:uid="{00000000-0005-0000-0000-0000869C0000}"/>
    <cellStyle name="Normal 2 4 8 14" xfId="11909" xr:uid="{00000000-0005-0000-0000-0000852E0000}"/>
    <cellStyle name="Normal 2 4 8 14 2" xfId="11910" xr:uid="{00000000-0005-0000-0000-0000862E0000}"/>
    <cellStyle name="Normal 2 4 8 14 2 2" xfId="11911" xr:uid="{00000000-0005-0000-0000-0000872E0000}"/>
    <cellStyle name="Normal 2 4 8 14 2 2 2" xfId="40071" xr:uid="{00000000-0005-0000-0000-0000879C0000}"/>
    <cellStyle name="Normal 2 4 8 14 2 3" xfId="40072" xr:uid="{00000000-0005-0000-0000-0000889C0000}"/>
    <cellStyle name="Normal 2 4 8 14 3" xfId="11912" xr:uid="{00000000-0005-0000-0000-0000882E0000}"/>
    <cellStyle name="Normal 2 4 8 14 3 2" xfId="40073" xr:uid="{00000000-0005-0000-0000-0000899C0000}"/>
    <cellStyle name="Normal 2 4 8 14 4" xfId="40074" xr:uid="{00000000-0005-0000-0000-00008A9C0000}"/>
    <cellStyle name="Normal 2 4 8 15" xfId="11913" xr:uid="{00000000-0005-0000-0000-0000892E0000}"/>
    <cellStyle name="Normal 2 4 8 15 2" xfId="11914" xr:uid="{00000000-0005-0000-0000-00008A2E0000}"/>
    <cellStyle name="Normal 2 4 8 15 2 2" xfId="11915" xr:uid="{00000000-0005-0000-0000-00008B2E0000}"/>
    <cellStyle name="Normal 2 4 8 15 2 2 2" xfId="40075" xr:uid="{00000000-0005-0000-0000-00008B9C0000}"/>
    <cellStyle name="Normal 2 4 8 15 2 3" xfId="40076" xr:uid="{00000000-0005-0000-0000-00008C9C0000}"/>
    <cellStyle name="Normal 2 4 8 15 3" xfId="11916" xr:uid="{00000000-0005-0000-0000-00008C2E0000}"/>
    <cellStyle name="Normal 2 4 8 15 3 2" xfId="40077" xr:uid="{00000000-0005-0000-0000-00008D9C0000}"/>
    <cellStyle name="Normal 2 4 8 15 4" xfId="40078" xr:uid="{00000000-0005-0000-0000-00008E9C0000}"/>
    <cellStyle name="Normal 2 4 8 16" xfId="11917" xr:uid="{00000000-0005-0000-0000-00008D2E0000}"/>
    <cellStyle name="Normal 2 4 8 16 2" xfId="11918" xr:uid="{00000000-0005-0000-0000-00008E2E0000}"/>
    <cellStyle name="Normal 2 4 8 16 2 2" xfId="11919" xr:uid="{00000000-0005-0000-0000-00008F2E0000}"/>
    <cellStyle name="Normal 2 4 8 16 2 2 2" xfId="40079" xr:uid="{00000000-0005-0000-0000-00008F9C0000}"/>
    <cellStyle name="Normal 2 4 8 16 2 3" xfId="40080" xr:uid="{00000000-0005-0000-0000-0000909C0000}"/>
    <cellStyle name="Normal 2 4 8 16 3" xfId="11920" xr:uid="{00000000-0005-0000-0000-0000902E0000}"/>
    <cellStyle name="Normal 2 4 8 16 3 2" xfId="40081" xr:uid="{00000000-0005-0000-0000-0000919C0000}"/>
    <cellStyle name="Normal 2 4 8 16 4" xfId="40082" xr:uid="{00000000-0005-0000-0000-0000929C0000}"/>
    <cellStyle name="Normal 2 4 8 17" xfId="11921" xr:uid="{00000000-0005-0000-0000-0000912E0000}"/>
    <cellStyle name="Normal 2 4 8 17 2" xfId="11922" xr:uid="{00000000-0005-0000-0000-0000922E0000}"/>
    <cellStyle name="Normal 2 4 8 17 2 2" xfId="11923" xr:uid="{00000000-0005-0000-0000-0000932E0000}"/>
    <cellStyle name="Normal 2 4 8 17 2 2 2" xfId="40083" xr:uid="{00000000-0005-0000-0000-0000939C0000}"/>
    <cellStyle name="Normal 2 4 8 17 2 3" xfId="40084" xr:uid="{00000000-0005-0000-0000-0000949C0000}"/>
    <cellStyle name="Normal 2 4 8 17 3" xfId="11924" xr:uid="{00000000-0005-0000-0000-0000942E0000}"/>
    <cellStyle name="Normal 2 4 8 17 3 2" xfId="40085" xr:uid="{00000000-0005-0000-0000-0000959C0000}"/>
    <cellStyle name="Normal 2 4 8 17 4" xfId="40086" xr:uid="{00000000-0005-0000-0000-0000969C0000}"/>
    <cellStyle name="Normal 2 4 8 18" xfId="11925" xr:uid="{00000000-0005-0000-0000-0000952E0000}"/>
    <cellStyle name="Normal 2 4 8 18 2" xfId="11926" xr:uid="{00000000-0005-0000-0000-0000962E0000}"/>
    <cellStyle name="Normal 2 4 8 18 2 2" xfId="11927" xr:uid="{00000000-0005-0000-0000-0000972E0000}"/>
    <cellStyle name="Normal 2 4 8 18 2 2 2" xfId="40087" xr:uid="{00000000-0005-0000-0000-0000979C0000}"/>
    <cellStyle name="Normal 2 4 8 18 2 3" xfId="40088" xr:uid="{00000000-0005-0000-0000-0000989C0000}"/>
    <cellStyle name="Normal 2 4 8 18 3" xfId="11928" xr:uid="{00000000-0005-0000-0000-0000982E0000}"/>
    <cellStyle name="Normal 2 4 8 18 3 2" xfId="40089" xr:uid="{00000000-0005-0000-0000-0000999C0000}"/>
    <cellStyle name="Normal 2 4 8 18 4" xfId="40090" xr:uid="{00000000-0005-0000-0000-00009A9C0000}"/>
    <cellStyle name="Normal 2 4 8 19" xfId="11929" xr:uid="{00000000-0005-0000-0000-0000992E0000}"/>
    <cellStyle name="Normal 2 4 8 2" xfId="11930" xr:uid="{00000000-0005-0000-0000-00009A2E0000}"/>
    <cellStyle name="Normal 2 4 8 2 10" xfId="11931" xr:uid="{00000000-0005-0000-0000-00009B2E0000}"/>
    <cellStyle name="Normal 2 4 8 2 10 2" xfId="11932" xr:uid="{00000000-0005-0000-0000-00009C2E0000}"/>
    <cellStyle name="Normal 2 4 8 2 10 2 2" xfId="11933" xr:uid="{00000000-0005-0000-0000-00009D2E0000}"/>
    <cellStyle name="Normal 2 4 8 2 10 2 2 2" xfId="40091" xr:uid="{00000000-0005-0000-0000-00009B9C0000}"/>
    <cellStyle name="Normal 2 4 8 2 10 2 3" xfId="40092" xr:uid="{00000000-0005-0000-0000-00009C9C0000}"/>
    <cellStyle name="Normal 2 4 8 2 10 3" xfId="11934" xr:uid="{00000000-0005-0000-0000-00009E2E0000}"/>
    <cellStyle name="Normal 2 4 8 2 10 3 2" xfId="40093" xr:uid="{00000000-0005-0000-0000-00009D9C0000}"/>
    <cellStyle name="Normal 2 4 8 2 10 4" xfId="40094" xr:uid="{00000000-0005-0000-0000-00009E9C0000}"/>
    <cellStyle name="Normal 2 4 8 2 11" xfId="11935" xr:uid="{00000000-0005-0000-0000-00009F2E0000}"/>
    <cellStyle name="Normal 2 4 8 2 11 2" xfId="11936" xr:uid="{00000000-0005-0000-0000-0000A02E0000}"/>
    <cellStyle name="Normal 2 4 8 2 11 2 2" xfId="11937" xr:uid="{00000000-0005-0000-0000-0000A12E0000}"/>
    <cellStyle name="Normal 2 4 8 2 11 2 2 2" xfId="40095" xr:uid="{00000000-0005-0000-0000-00009F9C0000}"/>
    <cellStyle name="Normal 2 4 8 2 11 2 3" xfId="40096" xr:uid="{00000000-0005-0000-0000-0000A09C0000}"/>
    <cellStyle name="Normal 2 4 8 2 11 3" xfId="11938" xr:uid="{00000000-0005-0000-0000-0000A22E0000}"/>
    <cellStyle name="Normal 2 4 8 2 11 3 2" xfId="40097" xr:uid="{00000000-0005-0000-0000-0000A19C0000}"/>
    <cellStyle name="Normal 2 4 8 2 11 4" xfId="40098" xr:uid="{00000000-0005-0000-0000-0000A29C0000}"/>
    <cellStyle name="Normal 2 4 8 2 12" xfId="11939" xr:uid="{00000000-0005-0000-0000-0000A32E0000}"/>
    <cellStyle name="Normal 2 4 8 2 13" xfId="11940" xr:uid="{00000000-0005-0000-0000-0000A42E0000}"/>
    <cellStyle name="Normal 2 4 8 2 2" xfId="11941" xr:uid="{00000000-0005-0000-0000-0000A52E0000}"/>
    <cellStyle name="Normal 2 4 8 2 2 2" xfId="11942" xr:uid="{00000000-0005-0000-0000-0000A62E0000}"/>
    <cellStyle name="Normal 2 4 8 2 2 2 2" xfId="11943" xr:uid="{00000000-0005-0000-0000-0000A72E0000}"/>
    <cellStyle name="Normal 2 4 8 2 2 2 2 2" xfId="40099" xr:uid="{00000000-0005-0000-0000-0000A39C0000}"/>
    <cellStyle name="Normal 2 4 8 2 2 2 3" xfId="40100" xr:uid="{00000000-0005-0000-0000-0000A49C0000}"/>
    <cellStyle name="Normal 2 4 8 2 2 3" xfId="11944" xr:uid="{00000000-0005-0000-0000-0000A82E0000}"/>
    <cellStyle name="Normal 2 4 8 2 2 3 2" xfId="40101" xr:uid="{00000000-0005-0000-0000-0000A59C0000}"/>
    <cellStyle name="Normal 2 4 8 2 2 4" xfId="40102" xr:uid="{00000000-0005-0000-0000-0000A69C0000}"/>
    <cellStyle name="Normal 2 4 8 2 3" xfId="11945" xr:uid="{00000000-0005-0000-0000-0000A92E0000}"/>
    <cellStyle name="Normal 2 4 8 2 3 2" xfId="11946" xr:uid="{00000000-0005-0000-0000-0000AA2E0000}"/>
    <cellStyle name="Normal 2 4 8 2 3 2 2" xfId="11947" xr:uid="{00000000-0005-0000-0000-0000AB2E0000}"/>
    <cellStyle name="Normal 2 4 8 2 3 2 2 2" xfId="40103" xr:uid="{00000000-0005-0000-0000-0000A79C0000}"/>
    <cellStyle name="Normal 2 4 8 2 3 2 3" xfId="40104" xr:uid="{00000000-0005-0000-0000-0000A89C0000}"/>
    <cellStyle name="Normal 2 4 8 2 3 3" xfId="11948" xr:uid="{00000000-0005-0000-0000-0000AC2E0000}"/>
    <cellStyle name="Normal 2 4 8 2 3 3 2" xfId="40105" xr:uid="{00000000-0005-0000-0000-0000A99C0000}"/>
    <cellStyle name="Normal 2 4 8 2 3 4" xfId="40106" xr:uid="{00000000-0005-0000-0000-0000AA9C0000}"/>
    <cellStyle name="Normal 2 4 8 2 4" xfId="11949" xr:uid="{00000000-0005-0000-0000-0000AD2E0000}"/>
    <cellStyle name="Normal 2 4 8 2 4 2" xfId="11950" xr:uid="{00000000-0005-0000-0000-0000AE2E0000}"/>
    <cellStyle name="Normal 2 4 8 2 4 2 2" xfId="11951" xr:uid="{00000000-0005-0000-0000-0000AF2E0000}"/>
    <cellStyle name="Normal 2 4 8 2 4 2 2 2" xfId="40107" xr:uid="{00000000-0005-0000-0000-0000AB9C0000}"/>
    <cellStyle name="Normal 2 4 8 2 4 2 3" xfId="40108" xr:uid="{00000000-0005-0000-0000-0000AC9C0000}"/>
    <cellStyle name="Normal 2 4 8 2 4 3" xfId="11952" xr:uid="{00000000-0005-0000-0000-0000B02E0000}"/>
    <cellStyle name="Normal 2 4 8 2 4 3 2" xfId="40109" xr:uid="{00000000-0005-0000-0000-0000AD9C0000}"/>
    <cellStyle name="Normal 2 4 8 2 4 4" xfId="40110" xr:uid="{00000000-0005-0000-0000-0000AE9C0000}"/>
    <cellStyle name="Normal 2 4 8 2 5" xfId="11953" xr:uid="{00000000-0005-0000-0000-0000B12E0000}"/>
    <cellStyle name="Normal 2 4 8 2 5 2" xfId="11954" xr:uid="{00000000-0005-0000-0000-0000B22E0000}"/>
    <cellStyle name="Normal 2 4 8 2 5 2 2" xfId="11955" xr:uid="{00000000-0005-0000-0000-0000B32E0000}"/>
    <cellStyle name="Normal 2 4 8 2 5 2 2 2" xfId="40111" xr:uid="{00000000-0005-0000-0000-0000AF9C0000}"/>
    <cellStyle name="Normal 2 4 8 2 5 2 3" xfId="40112" xr:uid="{00000000-0005-0000-0000-0000B09C0000}"/>
    <cellStyle name="Normal 2 4 8 2 5 3" xfId="11956" xr:uid="{00000000-0005-0000-0000-0000B42E0000}"/>
    <cellStyle name="Normal 2 4 8 2 5 3 2" xfId="40113" xr:uid="{00000000-0005-0000-0000-0000B19C0000}"/>
    <cellStyle name="Normal 2 4 8 2 5 4" xfId="40114" xr:uid="{00000000-0005-0000-0000-0000B29C0000}"/>
    <cellStyle name="Normal 2 4 8 2 6" xfId="11957" xr:uid="{00000000-0005-0000-0000-0000B52E0000}"/>
    <cellStyle name="Normal 2 4 8 2 6 2" xfId="11958" xr:uid="{00000000-0005-0000-0000-0000B62E0000}"/>
    <cellStyle name="Normal 2 4 8 2 6 2 2" xfId="11959" xr:uid="{00000000-0005-0000-0000-0000B72E0000}"/>
    <cellStyle name="Normal 2 4 8 2 6 2 2 2" xfId="40115" xr:uid="{00000000-0005-0000-0000-0000B39C0000}"/>
    <cellStyle name="Normal 2 4 8 2 6 2 3" xfId="40116" xr:uid="{00000000-0005-0000-0000-0000B49C0000}"/>
    <cellStyle name="Normal 2 4 8 2 6 3" xfId="11960" xr:uid="{00000000-0005-0000-0000-0000B82E0000}"/>
    <cellStyle name="Normal 2 4 8 2 6 3 2" xfId="40117" xr:uid="{00000000-0005-0000-0000-0000B59C0000}"/>
    <cellStyle name="Normal 2 4 8 2 6 4" xfId="40118" xr:uid="{00000000-0005-0000-0000-0000B69C0000}"/>
    <cellStyle name="Normal 2 4 8 2 7" xfId="11961" xr:uid="{00000000-0005-0000-0000-0000B92E0000}"/>
    <cellStyle name="Normal 2 4 8 2 7 2" xfId="11962" xr:uid="{00000000-0005-0000-0000-0000BA2E0000}"/>
    <cellStyle name="Normal 2 4 8 2 7 2 2" xfId="11963" xr:uid="{00000000-0005-0000-0000-0000BB2E0000}"/>
    <cellStyle name="Normal 2 4 8 2 7 2 2 2" xfId="40119" xr:uid="{00000000-0005-0000-0000-0000B79C0000}"/>
    <cellStyle name="Normal 2 4 8 2 7 2 3" xfId="40120" xr:uid="{00000000-0005-0000-0000-0000B89C0000}"/>
    <cellStyle name="Normal 2 4 8 2 7 3" xfId="11964" xr:uid="{00000000-0005-0000-0000-0000BC2E0000}"/>
    <cellStyle name="Normal 2 4 8 2 7 3 2" xfId="40121" xr:uid="{00000000-0005-0000-0000-0000B99C0000}"/>
    <cellStyle name="Normal 2 4 8 2 7 4" xfId="40122" xr:uid="{00000000-0005-0000-0000-0000BA9C0000}"/>
    <cellStyle name="Normal 2 4 8 2 8" xfId="11965" xr:uid="{00000000-0005-0000-0000-0000BD2E0000}"/>
    <cellStyle name="Normal 2 4 8 2 8 2" xfId="11966" xr:uid="{00000000-0005-0000-0000-0000BE2E0000}"/>
    <cellStyle name="Normal 2 4 8 2 8 2 2" xfId="11967" xr:uid="{00000000-0005-0000-0000-0000BF2E0000}"/>
    <cellStyle name="Normal 2 4 8 2 8 2 2 2" xfId="40123" xr:uid="{00000000-0005-0000-0000-0000BB9C0000}"/>
    <cellStyle name="Normal 2 4 8 2 8 2 3" xfId="40124" xr:uid="{00000000-0005-0000-0000-0000BC9C0000}"/>
    <cellStyle name="Normal 2 4 8 2 8 3" xfId="11968" xr:uid="{00000000-0005-0000-0000-0000C02E0000}"/>
    <cellStyle name="Normal 2 4 8 2 8 3 2" xfId="40125" xr:uid="{00000000-0005-0000-0000-0000BD9C0000}"/>
    <cellStyle name="Normal 2 4 8 2 8 4" xfId="40126" xr:uid="{00000000-0005-0000-0000-0000BE9C0000}"/>
    <cellStyle name="Normal 2 4 8 2 9" xfId="11969" xr:uid="{00000000-0005-0000-0000-0000C12E0000}"/>
    <cellStyle name="Normal 2 4 8 2 9 2" xfId="11970" xr:uid="{00000000-0005-0000-0000-0000C22E0000}"/>
    <cellStyle name="Normal 2 4 8 2 9 2 2" xfId="11971" xr:uid="{00000000-0005-0000-0000-0000C32E0000}"/>
    <cellStyle name="Normal 2 4 8 2 9 2 2 2" xfId="40127" xr:uid="{00000000-0005-0000-0000-0000BF9C0000}"/>
    <cellStyle name="Normal 2 4 8 2 9 2 3" xfId="40128" xr:uid="{00000000-0005-0000-0000-0000C09C0000}"/>
    <cellStyle name="Normal 2 4 8 2 9 3" xfId="11972" xr:uid="{00000000-0005-0000-0000-0000C42E0000}"/>
    <cellStyle name="Normal 2 4 8 2 9 3 2" xfId="40129" xr:uid="{00000000-0005-0000-0000-0000C19C0000}"/>
    <cellStyle name="Normal 2 4 8 2 9 4" xfId="40130" xr:uid="{00000000-0005-0000-0000-0000C29C0000}"/>
    <cellStyle name="Normal 2 4 8 20" xfId="11973" xr:uid="{00000000-0005-0000-0000-0000C52E0000}"/>
    <cellStyle name="Normal 2 4 8 3" xfId="11974" xr:uid="{00000000-0005-0000-0000-0000C62E0000}"/>
    <cellStyle name="Normal 2 4 8 3 10" xfId="11975" xr:uid="{00000000-0005-0000-0000-0000C72E0000}"/>
    <cellStyle name="Normal 2 4 8 3 10 2" xfId="11976" xr:uid="{00000000-0005-0000-0000-0000C82E0000}"/>
    <cellStyle name="Normal 2 4 8 3 10 2 2" xfId="11977" xr:uid="{00000000-0005-0000-0000-0000C92E0000}"/>
    <cellStyle name="Normal 2 4 8 3 10 2 2 2" xfId="40131" xr:uid="{00000000-0005-0000-0000-0000C39C0000}"/>
    <cellStyle name="Normal 2 4 8 3 10 2 3" xfId="40132" xr:uid="{00000000-0005-0000-0000-0000C49C0000}"/>
    <cellStyle name="Normal 2 4 8 3 10 3" xfId="11978" xr:uid="{00000000-0005-0000-0000-0000CA2E0000}"/>
    <cellStyle name="Normal 2 4 8 3 10 3 2" xfId="40133" xr:uid="{00000000-0005-0000-0000-0000C59C0000}"/>
    <cellStyle name="Normal 2 4 8 3 10 4" xfId="40134" xr:uid="{00000000-0005-0000-0000-0000C69C0000}"/>
    <cellStyle name="Normal 2 4 8 3 11" xfId="11979" xr:uid="{00000000-0005-0000-0000-0000CB2E0000}"/>
    <cellStyle name="Normal 2 4 8 3 11 2" xfId="11980" xr:uid="{00000000-0005-0000-0000-0000CC2E0000}"/>
    <cellStyle name="Normal 2 4 8 3 11 2 2" xfId="11981" xr:uid="{00000000-0005-0000-0000-0000CD2E0000}"/>
    <cellStyle name="Normal 2 4 8 3 11 2 2 2" xfId="40135" xr:uid="{00000000-0005-0000-0000-0000C79C0000}"/>
    <cellStyle name="Normal 2 4 8 3 11 2 3" xfId="40136" xr:uid="{00000000-0005-0000-0000-0000C89C0000}"/>
    <cellStyle name="Normal 2 4 8 3 11 3" xfId="11982" xr:uid="{00000000-0005-0000-0000-0000CE2E0000}"/>
    <cellStyle name="Normal 2 4 8 3 11 3 2" xfId="40137" xr:uid="{00000000-0005-0000-0000-0000C99C0000}"/>
    <cellStyle name="Normal 2 4 8 3 11 4" xfId="40138" xr:uid="{00000000-0005-0000-0000-0000CA9C0000}"/>
    <cellStyle name="Normal 2 4 8 3 12" xfId="11983" xr:uid="{00000000-0005-0000-0000-0000CF2E0000}"/>
    <cellStyle name="Normal 2 4 8 3 12 2" xfId="11984" xr:uid="{00000000-0005-0000-0000-0000D02E0000}"/>
    <cellStyle name="Normal 2 4 8 3 12 2 2" xfId="40139" xr:uid="{00000000-0005-0000-0000-0000CB9C0000}"/>
    <cellStyle name="Normal 2 4 8 3 12 3" xfId="40140" xr:uid="{00000000-0005-0000-0000-0000CC9C0000}"/>
    <cellStyle name="Normal 2 4 8 3 13" xfId="11985" xr:uid="{00000000-0005-0000-0000-0000D12E0000}"/>
    <cellStyle name="Normal 2 4 8 3 13 2" xfId="40141" xr:uid="{00000000-0005-0000-0000-0000CD9C0000}"/>
    <cellStyle name="Normal 2 4 8 3 14" xfId="40142" xr:uid="{00000000-0005-0000-0000-0000CE9C0000}"/>
    <cellStyle name="Normal 2 4 8 3 2" xfId="11986" xr:uid="{00000000-0005-0000-0000-0000D22E0000}"/>
    <cellStyle name="Normal 2 4 8 3 2 2" xfId="11987" xr:uid="{00000000-0005-0000-0000-0000D32E0000}"/>
    <cellStyle name="Normal 2 4 8 3 2 2 2" xfId="11988" xr:uid="{00000000-0005-0000-0000-0000D42E0000}"/>
    <cellStyle name="Normal 2 4 8 3 2 2 2 2" xfId="40143" xr:uid="{00000000-0005-0000-0000-0000CF9C0000}"/>
    <cellStyle name="Normal 2 4 8 3 2 2 3" xfId="40144" xr:uid="{00000000-0005-0000-0000-0000D09C0000}"/>
    <cellStyle name="Normal 2 4 8 3 2 3" xfId="11989" xr:uid="{00000000-0005-0000-0000-0000D52E0000}"/>
    <cellStyle name="Normal 2 4 8 3 2 3 2" xfId="40145" xr:uid="{00000000-0005-0000-0000-0000D19C0000}"/>
    <cellStyle name="Normal 2 4 8 3 2 4" xfId="40146" xr:uid="{00000000-0005-0000-0000-0000D29C0000}"/>
    <cellStyle name="Normal 2 4 8 3 3" xfId="11990" xr:uid="{00000000-0005-0000-0000-0000D62E0000}"/>
    <cellStyle name="Normal 2 4 8 3 3 2" xfId="11991" xr:uid="{00000000-0005-0000-0000-0000D72E0000}"/>
    <cellStyle name="Normal 2 4 8 3 3 2 2" xfId="11992" xr:uid="{00000000-0005-0000-0000-0000D82E0000}"/>
    <cellStyle name="Normal 2 4 8 3 3 2 2 2" xfId="40147" xr:uid="{00000000-0005-0000-0000-0000D39C0000}"/>
    <cellStyle name="Normal 2 4 8 3 3 2 3" xfId="40148" xr:uid="{00000000-0005-0000-0000-0000D49C0000}"/>
    <cellStyle name="Normal 2 4 8 3 3 3" xfId="11993" xr:uid="{00000000-0005-0000-0000-0000D92E0000}"/>
    <cellStyle name="Normal 2 4 8 3 3 3 2" xfId="40149" xr:uid="{00000000-0005-0000-0000-0000D59C0000}"/>
    <cellStyle name="Normal 2 4 8 3 3 4" xfId="40150" xr:uid="{00000000-0005-0000-0000-0000D69C0000}"/>
    <cellStyle name="Normal 2 4 8 3 4" xfId="11994" xr:uid="{00000000-0005-0000-0000-0000DA2E0000}"/>
    <cellStyle name="Normal 2 4 8 3 4 2" xfId="11995" xr:uid="{00000000-0005-0000-0000-0000DB2E0000}"/>
    <cellStyle name="Normal 2 4 8 3 4 2 2" xfId="11996" xr:uid="{00000000-0005-0000-0000-0000DC2E0000}"/>
    <cellStyle name="Normal 2 4 8 3 4 2 2 2" xfId="40151" xr:uid="{00000000-0005-0000-0000-0000D79C0000}"/>
    <cellStyle name="Normal 2 4 8 3 4 2 3" xfId="40152" xr:uid="{00000000-0005-0000-0000-0000D89C0000}"/>
    <cellStyle name="Normal 2 4 8 3 4 3" xfId="11997" xr:uid="{00000000-0005-0000-0000-0000DD2E0000}"/>
    <cellStyle name="Normal 2 4 8 3 4 3 2" xfId="40153" xr:uid="{00000000-0005-0000-0000-0000D99C0000}"/>
    <cellStyle name="Normal 2 4 8 3 4 4" xfId="40154" xr:uid="{00000000-0005-0000-0000-0000DA9C0000}"/>
    <cellStyle name="Normal 2 4 8 3 5" xfId="11998" xr:uid="{00000000-0005-0000-0000-0000DE2E0000}"/>
    <cellStyle name="Normal 2 4 8 3 5 2" xfId="11999" xr:uid="{00000000-0005-0000-0000-0000DF2E0000}"/>
    <cellStyle name="Normal 2 4 8 3 5 2 2" xfId="12000" xr:uid="{00000000-0005-0000-0000-0000E02E0000}"/>
    <cellStyle name="Normal 2 4 8 3 5 2 2 2" xfId="40155" xr:uid="{00000000-0005-0000-0000-0000DB9C0000}"/>
    <cellStyle name="Normal 2 4 8 3 5 2 3" xfId="40156" xr:uid="{00000000-0005-0000-0000-0000DC9C0000}"/>
    <cellStyle name="Normal 2 4 8 3 5 3" xfId="12001" xr:uid="{00000000-0005-0000-0000-0000E12E0000}"/>
    <cellStyle name="Normal 2 4 8 3 5 3 2" xfId="40157" xr:uid="{00000000-0005-0000-0000-0000DD9C0000}"/>
    <cellStyle name="Normal 2 4 8 3 5 4" xfId="40158" xr:uid="{00000000-0005-0000-0000-0000DE9C0000}"/>
    <cellStyle name="Normal 2 4 8 3 6" xfId="12002" xr:uid="{00000000-0005-0000-0000-0000E22E0000}"/>
    <cellStyle name="Normal 2 4 8 3 6 2" xfId="12003" xr:uid="{00000000-0005-0000-0000-0000E32E0000}"/>
    <cellStyle name="Normal 2 4 8 3 6 2 2" xfId="12004" xr:uid="{00000000-0005-0000-0000-0000E42E0000}"/>
    <cellStyle name="Normal 2 4 8 3 6 2 2 2" xfId="40159" xr:uid="{00000000-0005-0000-0000-0000DF9C0000}"/>
    <cellStyle name="Normal 2 4 8 3 6 2 3" xfId="40160" xr:uid="{00000000-0005-0000-0000-0000E09C0000}"/>
    <cellStyle name="Normal 2 4 8 3 6 3" xfId="12005" xr:uid="{00000000-0005-0000-0000-0000E52E0000}"/>
    <cellStyle name="Normal 2 4 8 3 6 3 2" xfId="40161" xr:uid="{00000000-0005-0000-0000-0000E19C0000}"/>
    <cellStyle name="Normal 2 4 8 3 6 4" xfId="40162" xr:uid="{00000000-0005-0000-0000-0000E29C0000}"/>
    <cellStyle name="Normal 2 4 8 3 7" xfId="12006" xr:uid="{00000000-0005-0000-0000-0000E62E0000}"/>
    <cellStyle name="Normal 2 4 8 3 7 2" xfId="12007" xr:uid="{00000000-0005-0000-0000-0000E72E0000}"/>
    <cellStyle name="Normal 2 4 8 3 7 2 2" xfId="12008" xr:uid="{00000000-0005-0000-0000-0000E82E0000}"/>
    <cellStyle name="Normal 2 4 8 3 7 2 2 2" xfId="40163" xr:uid="{00000000-0005-0000-0000-0000E39C0000}"/>
    <cellStyle name="Normal 2 4 8 3 7 2 3" xfId="40164" xr:uid="{00000000-0005-0000-0000-0000E49C0000}"/>
    <cellStyle name="Normal 2 4 8 3 7 3" xfId="12009" xr:uid="{00000000-0005-0000-0000-0000E92E0000}"/>
    <cellStyle name="Normal 2 4 8 3 7 3 2" xfId="40165" xr:uid="{00000000-0005-0000-0000-0000E59C0000}"/>
    <cellStyle name="Normal 2 4 8 3 7 4" xfId="40166" xr:uid="{00000000-0005-0000-0000-0000E69C0000}"/>
    <cellStyle name="Normal 2 4 8 3 8" xfId="12010" xr:uid="{00000000-0005-0000-0000-0000EA2E0000}"/>
    <cellStyle name="Normal 2 4 8 3 8 2" xfId="12011" xr:uid="{00000000-0005-0000-0000-0000EB2E0000}"/>
    <cellStyle name="Normal 2 4 8 3 8 2 2" xfId="12012" xr:uid="{00000000-0005-0000-0000-0000EC2E0000}"/>
    <cellStyle name="Normal 2 4 8 3 8 2 2 2" xfId="40167" xr:uid="{00000000-0005-0000-0000-0000E79C0000}"/>
    <cellStyle name="Normal 2 4 8 3 8 2 3" xfId="40168" xr:uid="{00000000-0005-0000-0000-0000E89C0000}"/>
    <cellStyle name="Normal 2 4 8 3 8 3" xfId="12013" xr:uid="{00000000-0005-0000-0000-0000ED2E0000}"/>
    <cellStyle name="Normal 2 4 8 3 8 3 2" xfId="40169" xr:uid="{00000000-0005-0000-0000-0000E99C0000}"/>
    <cellStyle name="Normal 2 4 8 3 8 4" xfId="40170" xr:uid="{00000000-0005-0000-0000-0000EA9C0000}"/>
    <cellStyle name="Normal 2 4 8 3 9" xfId="12014" xr:uid="{00000000-0005-0000-0000-0000EE2E0000}"/>
    <cellStyle name="Normal 2 4 8 3 9 2" xfId="12015" xr:uid="{00000000-0005-0000-0000-0000EF2E0000}"/>
    <cellStyle name="Normal 2 4 8 3 9 2 2" xfId="12016" xr:uid="{00000000-0005-0000-0000-0000F02E0000}"/>
    <cellStyle name="Normal 2 4 8 3 9 2 2 2" xfId="40171" xr:uid="{00000000-0005-0000-0000-0000EB9C0000}"/>
    <cellStyle name="Normal 2 4 8 3 9 2 3" xfId="40172" xr:uid="{00000000-0005-0000-0000-0000EC9C0000}"/>
    <cellStyle name="Normal 2 4 8 3 9 3" xfId="12017" xr:uid="{00000000-0005-0000-0000-0000F12E0000}"/>
    <cellStyle name="Normal 2 4 8 3 9 3 2" xfId="40173" xr:uid="{00000000-0005-0000-0000-0000ED9C0000}"/>
    <cellStyle name="Normal 2 4 8 3 9 4" xfId="40174" xr:uid="{00000000-0005-0000-0000-0000EE9C0000}"/>
    <cellStyle name="Normal 2 4 8 4" xfId="12018" xr:uid="{00000000-0005-0000-0000-0000F22E0000}"/>
    <cellStyle name="Normal 2 4 8 4 10" xfId="12019" xr:uid="{00000000-0005-0000-0000-0000F32E0000}"/>
    <cellStyle name="Normal 2 4 8 4 10 2" xfId="12020" xr:uid="{00000000-0005-0000-0000-0000F42E0000}"/>
    <cellStyle name="Normal 2 4 8 4 10 2 2" xfId="12021" xr:uid="{00000000-0005-0000-0000-0000F52E0000}"/>
    <cellStyle name="Normal 2 4 8 4 10 2 2 2" xfId="40175" xr:uid="{00000000-0005-0000-0000-0000EF9C0000}"/>
    <cellStyle name="Normal 2 4 8 4 10 2 3" xfId="40176" xr:uid="{00000000-0005-0000-0000-0000F09C0000}"/>
    <cellStyle name="Normal 2 4 8 4 10 3" xfId="12022" xr:uid="{00000000-0005-0000-0000-0000F62E0000}"/>
    <cellStyle name="Normal 2 4 8 4 10 3 2" xfId="40177" xr:uid="{00000000-0005-0000-0000-0000F19C0000}"/>
    <cellStyle name="Normal 2 4 8 4 10 4" xfId="40178" xr:uid="{00000000-0005-0000-0000-0000F29C0000}"/>
    <cellStyle name="Normal 2 4 8 4 11" xfId="12023" xr:uid="{00000000-0005-0000-0000-0000F72E0000}"/>
    <cellStyle name="Normal 2 4 8 4 11 2" xfId="12024" xr:uid="{00000000-0005-0000-0000-0000F82E0000}"/>
    <cellStyle name="Normal 2 4 8 4 11 2 2" xfId="12025" xr:uid="{00000000-0005-0000-0000-0000F92E0000}"/>
    <cellStyle name="Normal 2 4 8 4 11 2 2 2" xfId="40179" xr:uid="{00000000-0005-0000-0000-0000F39C0000}"/>
    <cellStyle name="Normal 2 4 8 4 11 2 3" xfId="40180" xr:uid="{00000000-0005-0000-0000-0000F49C0000}"/>
    <cellStyle name="Normal 2 4 8 4 11 3" xfId="12026" xr:uid="{00000000-0005-0000-0000-0000FA2E0000}"/>
    <cellStyle name="Normal 2 4 8 4 11 3 2" xfId="40181" xr:uid="{00000000-0005-0000-0000-0000F59C0000}"/>
    <cellStyle name="Normal 2 4 8 4 11 4" xfId="40182" xr:uid="{00000000-0005-0000-0000-0000F69C0000}"/>
    <cellStyle name="Normal 2 4 8 4 12" xfId="12027" xr:uid="{00000000-0005-0000-0000-0000FB2E0000}"/>
    <cellStyle name="Normal 2 4 8 4 12 2" xfId="12028" xr:uid="{00000000-0005-0000-0000-0000FC2E0000}"/>
    <cellStyle name="Normal 2 4 8 4 12 2 2" xfId="40183" xr:uid="{00000000-0005-0000-0000-0000F79C0000}"/>
    <cellStyle name="Normal 2 4 8 4 12 3" xfId="40184" xr:uid="{00000000-0005-0000-0000-0000F89C0000}"/>
    <cellStyle name="Normal 2 4 8 4 13" xfId="12029" xr:uid="{00000000-0005-0000-0000-0000FD2E0000}"/>
    <cellStyle name="Normal 2 4 8 4 13 2" xfId="40185" xr:uid="{00000000-0005-0000-0000-0000F99C0000}"/>
    <cellStyle name="Normal 2 4 8 4 14" xfId="40186" xr:uid="{00000000-0005-0000-0000-0000FA9C0000}"/>
    <cellStyle name="Normal 2 4 8 4 2" xfId="12030" xr:uid="{00000000-0005-0000-0000-0000FE2E0000}"/>
    <cellStyle name="Normal 2 4 8 4 2 2" xfId="12031" xr:uid="{00000000-0005-0000-0000-0000FF2E0000}"/>
    <cellStyle name="Normal 2 4 8 4 2 2 2" xfId="12032" xr:uid="{00000000-0005-0000-0000-0000002F0000}"/>
    <cellStyle name="Normal 2 4 8 4 2 2 2 2" xfId="40187" xr:uid="{00000000-0005-0000-0000-0000FB9C0000}"/>
    <cellStyle name="Normal 2 4 8 4 2 2 3" xfId="40188" xr:uid="{00000000-0005-0000-0000-0000FC9C0000}"/>
    <cellStyle name="Normal 2 4 8 4 2 3" xfId="12033" xr:uid="{00000000-0005-0000-0000-0000012F0000}"/>
    <cellStyle name="Normal 2 4 8 4 2 3 2" xfId="40189" xr:uid="{00000000-0005-0000-0000-0000FD9C0000}"/>
    <cellStyle name="Normal 2 4 8 4 2 4" xfId="40190" xr:uid="{00000000-0005-0000-0000-0000FE9C0000}"/>
    <cellStyle name="Normal 2 4 8 4 3" xfId="12034" xr:uid="{00000000-0005-0000-0000-0000022F0000}"/>
    <cellStyle name="Normal 2 4 8 4 3 2" xfId="12035" xr:uid="{00000000-0005-0000-0000-0000032F0000}"/>
    <cellStyle name="Normal 2 4 8 4 3 2 2" xfId="12036" xr:uid="{00000000-0005-0000-0000-0000042F0000}"/>
    <cellStyle name="Normal 2 4 8 4 3 2 2 2" xfId="40191" xr:uid="{00000000-0005-0000-0000-0000FF9C0000}"/>
    <cellStyle name="Normal 2 4 8 4 3 2 3" xfId="40192" xr:uid="{00000000-0005-0000-0000-0000009D0000}"/>
    <cellStyle name="Normal 2 4 8 4 3 3" xfId="12037" xr:uid="{00000000-0005-0000-0000-0000052F0000}"/>
    <cellStyle name="Normal 2 4 8 4 3 3 2" xfId="40193" xr:uid="{00000000-0005-0000-0000-0000019D0000}"/>
    <cellStyle name="Normal 2 4 8 4 3 4" xfId="40194" xr:uid="{00000000-0005-0000-0000-0000029D0000}"/>
    <cellStyle name="Normal 2 4 8 4 4" xfId="12038" xr:uid="{00000000-0005-0000-0000-0000062F0000}"/>
    <cellStyle name="Normal 2 4 8 4 4 2" xfId="12039" xr:uid="{00000000-0005-0000-0000-0000072F0000}"/>
    <cellStyle name="Normal 2 4 8 4 4 2 2" xfId="12040" xr:uid="{00000000-0005-0000-0000-0000082F0000}"/>
    <cellStyle name="Normal 2 4 8 4 4 2 2 2" xfId="40195" xr:uid="{00000000-0005-0000-0000-0000039D0000}"/>
    <cellStyle name="Normal 2 4 8 4 4 2 3" xfId="40196" xr:uid="{00000000-0005-0000-0000-0000049D0000}"/>
    <cellStyle name="Normal 2 4 8 4 4 3" xfId="12041" xr:uid="{00000000-0005-0000-0000-0000092F0000}"/>
    <cellStyle name="Normal 2 4 8 4 4 3 2" xfId="40197" xr:uid="{00000000-0005-0000-0000-0000059D0000}"/>
    <cellStyle name="Normal 2 4 8 4 4 4" xfId="40198" xr:uid="{00000000-0005-0000-0000-0000069D0000}"/>
    <cellStyle name="Normal 2 4 8 4 5" xfId="12042" xr:uid="{00000000-0005-0000-0000-00000A2F0000}"/>
    <cellStyle name="Normal 2 4 8 4 5 2" xfId="12043" xr:uid="{00000000-0005-0000-0000-00000B2F0000}"/>
    <cellStyle name="Normal 2 4 8 4 5 2 2" xfId="12044" xr:uid="{00000000-0005-0000-0000-00000C2F0000}"/>
    <cellStyle name="Normal 2 4 8 4 5 2 2 2" xfId="40199" xr:uid="{00000000-0005-0000-0000-0000079D0000}"/>
    <cellStyle name="Normal 2 4 8 4 5 2 3" xfId="40200" xr:uid="{00000000-0005-0000-0000-0000089D0000}"/>
    <cellStyle name="Normal 2 4 8 4 5 3" xfId="12045" xr:uid="{00000000-0005-0000-0000-00000D2F0000}"/>
    <cellStyle name="Normal 2 4 8 4 5 3 2" xfId="40201" xr:uid="{00000000-0005-0000-0000-0000099D0000}"/>
    <cellStyle name="Normal 2 4 8 4 5 4" xfId="40202" xr:uid="{00000000-0005-0000-0000-00000A9D0000}"/>
    <cellStyle name="Normal 2 4 8 4 6" xfId="12046" xr:uid="{00000000-0005-0000-0000-00000E2F0000}"/>
    <cellStyle name="Normal 2 4 8 4 6 2" xfId="12047" xr:uid="{00000000-0005-0000-0000-00000F2F0000}"/>
    <cellStyle name="Normal 2 4 8 4 6 2 2" xfId="12048" xr:uid="{00000000-0005-0000-0000-0000102F0000}"/>
    <cellStyle name="Normal 2 4 8 4 6 2 2 2" xfId="40203" xr:uid="{00000000-0005-0000-0000-00000B9D0000}"/>
    <cellStyle name="Normal 2 4 8 4 6 2 3" xfId="40204" xr:uid="{00000000-0005-0000-0000-00000C9D0000}"/>
    <cellStyle name="Normal 2 4 8 4 6 3" xfId="12049" xr:uid="{00000000-0005-0000-0000-0000112F0000}"/>
    <cellStyle name="Normal 2 4 8 4 6 3 2" xfId="40205" xr:uid="{00000000-0005-0000-0000-00000D9D0000}"/>
    <cellStyle name="Normal 2 4 8 4 6 4" xfId="40206" xr:uid="{00000000-0005-0000-0000-00000E9D0000}"/>
    <cellStyle name="Normal 2 4 8 4 7" xfId="12050" xr:uid="{00000000-0005-0000-0000-0000122F0000}"/>
    <cellStyle name="Normal 2 4 8 4 7 2" xfId="12051" xr:uid="{00000000-0005-0000-0000-0000132F0000}"/>
    <cellStyle name="Normal 2 4 8 4 7 2 2" xfId="12052" xr:uid="{00000000-0005-0000-0000-0000142F0000}"/>
    <cellStyle name="Normal 2 4 8 4 7 2 2 2" xfId="40207" xr:uid="{00000000-0005-0000-0000-00000F9D0000}"/>
    <cellStyle name="Normal 2 4 8 4 7 2 3" xfId="40208" xr:uid="{00000000-0005-0000-0000-0000109D0000}"/>
    <cellStyle name="Normal 2 4 8 4 7 3" xfId="12053" xr:uid="{00000000-0005-0000-0000-0000152F0000}"/>
    <cellStyle name="Normal 2 4 8 4 7 3 2" xfId="40209" xr:uid="{00000000-0005-0000-0000-0000119D0000}"/>
    <cellStyle name="Normal 2 4 8 4 7 4" xfId="40210" xr:uid="{00000000-0005-0000-0000-0000129D0000}"/>
    <cellStyle name="Normal 2 4 8 4 8" xfId="12054" xr:uid="{00000000-0005-0000-0000-0000162F0000}"/>
    <cellStyle name="Normal 2 4 8 4 8 2" xfId="12055" xr:uid="{00000000-0005-0000-0000-0000172F0000}"/>
    <cellStyle name="Normal 2 4 8 4 8 2 2" xfId="12056" xr:uid="{00000000-0005-0000-0000-0000182F0000}"/>
    <cellStyle name="Normal 2 4 8 4 8 2 2 2" xfId="40211" xr:uid="{00000000-0005-0000-0000-0000139D0000}"/>
    <cellStyle name="Normal 2 4 8 4 8 2 3" xfId="40212" xr:uid="{00000000-0005-0000-0000-0000149D0000}"/>
    <cellStyle name="Normal 2 4 8 4 8 3" xfId="12057" xr:uid="{00000000-0005-0000-0000-0000192F0000}"/>
    <cellStyle name="Normal 2 4 8 4 8 3 2" xfId="40213" xr:uid="{00000000-0005-0000-0000-0000159D0000}"/>
    <cellStyle name="Normal 2 4 8 4 8 4" xfId="40214" xr:uid="{00000000-0005-0000-0000-0000169D0000}"/>
    <cellStyle name="Normal 2 4 8 4 9" xfId="12058" xr:uid="{00000000-0005-0000-0000-00001A2F0000}"/>
    <cellStyle name="Normal 2 4 8 4 9 2" xfId="12059" xr:uid="{00000000-0005-0000-0000-00001B2F0000}"/>
    <cellStyle name="Normal 2 4 8 4 9 2 2" xfId="12060" xr:uid="{00000000-0005-0000-0000-00001C2F0000}"/>
    <cellStyle name="Normal 2 4 8 4 9 2 2 2" xfId="40215" xr:uid="{00000000-0005-0000-0000-0000179D0000}"/>
    <cellStyle name="Normal 2 4 8 4 9 2 3" xfId="40216" xr:uid="{00000000-0005-0000-0000-0000189D0000}"/>
    <cellStyle name="Normal 2 4 8 4 9 3" xfId="12061" xr:uid="{00000000-0005-0000-0000-00001D2F0000}"/>
    <cellStyle name="Normal 2 4 8 4 9 3 2" xfId="40217" xr:uid="{00000000-0005-0000-0000-0000199D0000}"/>
    <cellStyle name="Normal 2 4 8 4 9 4" xfId="40218" xr:uid="{00000000-0005-0000-0000-00001A9D0000}"/>
    <cellStyle name="Normal 2 4 8 5" xfId="12062" xr:uid="{00000000-0005-0000-0000-00001E2F0000}"/>
    <cellStyle name="Normal 2 4 8 5 10" xfId="12063" xr:uid="{00000000-0005-0000-0000-00001F2F0000}"/>
    <cellStyle name="Normal 2 4 8 5 10 2" xfId="12064" xr:uid="{00000000-0005-0000-0000-0000202F0000}"/>
    <cellStyle name="Normal 2 4 8 5 10 2 2" xfId="12065" xr:uid="{00000000-0005-0000-0000-0000212F0000}"/>
    <cellStyle name="Normal 2 4 8 5 10 2 2 2" xfId="40219" xr:uid="{00000000-0005-0000-0000-00001B9D0000}"/>
    <cellStyle name="Normal 2 4 8 5 10 2 3" xfId="40220" xr:uid="{00000000-0005-0000-0000-00001C9D0000}"/>
    <cellStyle name="Normal 2 4 8 5 10 3" xfId="12066" xr:uid="{00000000-0005-0000-0000-0000222F0000}"/>
    <cellStyle name="Normal 2 4 8 5 10 3 2" xfId="40221" xr:uid="{00000000-0005-0000-0000-00001D9D0000}"/>
    <cellStyle name="Normal 2 4 8 5 10 4" xfId="40222" xr:uid="{00000000-0005-0000-0000-00001E9D0000}"/>
    <cellStyle name="Normal 2 4 8 5 11" xfId="12067" xr:uid="{00000000-0005-0000-0000-0000232F0000}"/>
    <cellStyle name="Normal 2 4 8 5 11 2" xfId="12068" xr:uid="{00000000-0005-0000-0000-0000242F0000}"/>
    <cellStyle name="Normal 2 4 8 5 11 2 2" xfId="12069" xr:uid="{00000000-0005-0000-0000-0000252F0000}"/>
    <cellStyle name="Normal 2 4 8 5 11 2 2 2" xfId="40223" xr:uid="{00000000-0005-0000-0000-00001F9D0000}"/>
    <cellStyle name="Normal 2 4 8 5 11 2 3" xfId="40224" xr:uid="{00000000-0005-0000-0000-0000209D0000}"/>
    <cellStyle name="Normal 2 4 8 5 11 3" xfId="12070" xr:uid="{00000000-0005-0000-0000-0000262F0000}"/>
    <cellStyle name="Normal 2 4 8 5 11 3 2" xfId="40225" xr:uid="{00000000-0005-0000-0000-0000219D0000}"/>
    <cellStyle name="Normal 2 4 8 5 11 4" xfId="40226" xr:uid="{00000000-0005-0000-0000-0000229D0000}"/>
    <cellStyle name="Normal 2 4 8 5 12" xfId="12071" xr:uid="{00000000-0005-0000-0000-0000272F0000}"/>
    <cellStyle name="Normal 2 4 8 5 12 2" xfId="12072" xr:uid="{00000000-0005-0000-0000-0000282F0000}"/>
    <cellStyle name="Normal 2 4 8 5 12 2 2" xfId="40227" xr:uid="{00000000-0005-0000-0000-0000239D0000}"/>
    <cellStyle name="Normal 2 4 8 5 12 3" xfId="40228" xr:uid="{00000000-0005-0000-0000-0000249D0000}"/>
    <cellStyle name="Normal 2 4 8 5 13" xfId="12073" xr:uid="{00000000-0005-0000-0000-0000292F0000}"/>
    <cellStyle name="Normal 2 4 8 5 13 2" xfId="40229" xr:uid="{00000000-0005-0000-0000-0000259D0000}"/>
    <cellStyle name="Normal 2 4 8 5 14" xfId="40230" xr:uid="{00000000-0005-0000-0000-0000269D0000}"/>
    <cellStyle name="Normal 2 4 8 5 2" xfId="12074" xr:uid="{00000000-0005-0000-0000-00002A2F0000}"/>
    <cellStyle name="Normal 2 4 8 5 2 2" xfId="12075" xr:uid="{00000000-0005-0000-0000-00002B2F0000}"/>
    <cellStyle name="Normal 2 4 8 5 2 2 2" xfId="12076" xr:uid="{00000000-0005-0000-0000-00002C2F0000}"/>
    <cellStyle name="Normal 2 4 8 5 2 2 2 2" xfId="40231" xr:uid="{00000000-0005-0000-0000-0000279D0000}"/>
    <cellStyle name="Normal 2 4 8 5 2 2 3" xfId="40232" xr:uid="{00000000-0005-0000-0000-0000289D0000}"/>
    <cellStyle name="Normal 2 4 8 5 2 3" xfId="12077" xr:uid="{00000000-0005-0000-0000-00002D2F0000}"/>
    <cellStyle name="Normal 2 4 8 5 2 3 2" xfId="40233" xr:uid="{00000000-0005-0000-0000-0000299D0000}"/>
    <cellStyle name="Normal 2 4 8 5 2 4" xfId="40234" xr:uid="{00000000-0005-0000-0000-00002A9D0000}"/>
    <cellStyle name="Normal 2 4 8 5 3" xfId="12078" xr:uid="{00000000-0005-0000-0000-00002E2F0000}"/>
    <cellStyle name="Normal 2 4 8 5 3 2" xfId="12079" xr:uid="{00000000-0005-0000-0000-00002F2F0000}"/>
    <cellStyle name="Normal 2 4 8 5 3 2 2" xfId="12080" xr:uid="{00000000-0005-0000-0000-0000302F0000}"/>
    <cellStyle name="Normal 2 4 8 5 3 2 2 2" xfId="40235" xr:uid="{00000000-0005-0000-0000-00002B9D0000}"/>
    <cellStyle name="Normal 2 4 8 5 3 2 3" xfId="40236" xr:uid="{00000000-0005-0000-0000-00002C9D0000}"/>
    <cellStyle name="Normal 2 4 8 5 3 3" xfId="12081" xr:uid="{00000000-0005-0000-0000-0000312F0000}"/>
    <cellStyle name="Normal 2 4 8 5 3 3 2" xfId="40237" xr:uid="{00000000-0005-0000-0000-00002D9D0000}"/>
    <cellStyle name="Normal 2 4 8 5 3 4" xfId="40238" xr:uid="{00000000-0005-0000-0000-00002E9D0000}"/>
    <cellStyle name="Normal 2 4 8 5 4" xfId="12082" xr:uid="{00000000-0005-0000-0000-0000322F0000}"/>
    <cellStyle name="Normal 2 4 8 5 4 2" xfId="12083" xr:uid="{00000000-0005-0000-0000-0000332F0000}"/>
    <cellStyle name="Normal 2 4 8 5 4 2 2" xfId="12084" xr:uid="{00000000-0005-0000-0000-0000342F0000}"/>
    <cellStyle name="Normal 2 4 8 5 4 2 2 2" xfId="40239" xr:uid="{00000000-0005-0000-0000-00002F9D0000}"/>
    <cellStyle name="Normal 2 4 8 5 4 2 3" xfId="40240" xr:uid="{00000000-0005-0000-0000-0000309D0000}"/>
    <cellStyle name="Normal 2 4 8 5 4 3" xfId="12085" xr:uid="{00000000-0005-0000-0000-0000352F0000}"/>
    <cellStyle name="Normal 2 4 8 5 4 3 2" xfId="40241" xr:uid="{00000000-0005-0000-0000-0000319D0000}"/>
    <cellStyle name="Normal 2 4 8 5 4 4" xfId="40242" xr:uid="{00000000-0005-0000-0000-0000329D0000}"/>
    <cellStyle name="Normal 2 4 8 5 5" xfId="12086" xr:uid="{00000000-0005-0000-0000-0000362F0000}"/>
    <cellStyle name="Normal 2 4 8 5 5 2" xfId="12087" xr:uid="{00000000-0005-0000-0000-0000372F0000}"/>
    <cellStyle name="Normal 2 4 8 5 5 2 2" xfId="12088" xr:uid="{00000000-0005-0000-0000-0000382F0000}"/>
    <cellStyle name="Normal 2 4 8 5 5 2 2 2" xfId="40243" xr:uid="{00000000-0005-0000-0000-0000339D0000}"/>
    <cellStyle name="Normal 2 4 8 5 5 2 3" xfId="40244" xr:uid="{00000000-0005-0000-0000-0000349D0000}"/>
    <cellStyle name="Normal 2 4 8 5 5 3" xfId="12089" xr:uid="{00000000-0005-0000-0000-0000392F0000}"/>
    <cellStyle name="Normal 2 4 8 5 5 3 2" xfId="40245" xr:uid="{00000000-0005-0000-0000-0000359D0000}"/>
    <cellStyle name="Normal 2 4 8 5 5 4" xfId="40246" xr:uid="{00000000-0005-0000-0000-0000369D0000}"/>
    <cellStyle name="Normal 2 4 8 5 6" xfId="12090" xr:uid="{00000000-0005-0000-0000-00003A2F0000}"/>
    <cellStyle name="Normal 2 4 8 5 6 2" xfId="12091" xr:uid="{00000000-0005-0000-0000-00003B2F0000}"/>
    <cellStyle name="Normal 2 4 8 5 6 2 2" xfId="12092" xr:uid="{00000000-0005-0000-0000-00003C2F0000}"/>
    <cellStyle name="Normal 2 4 8 5 6 2 2 2" xfId="40247" xr:uid="{00000000-0005-0000-0000-0000379D0000}"/>
    <cellStyle name="Normal 2 4 8 5 6 2 3" xfId="40248" xr:uid="{00000000-0005-0000-0000-0000389D0000}"/>
    <cellStyle name="Normal 2 4 8 5 6 3" xfId="12093" xr:uid="{00000000-0005-0000-0000-00003D2F0000}"/>
    <cellStyle name="Normal 2 4 8 5 6 3 2" xfId="40249" xr:uid="{00000000-0005-0000-0000-0000399D0000}"/>
    <cellStyle name="Normal 2 4 8 5 6 4" xfId="40250" xr:uid="{00000000-0005-0000-0000-00003A9D0000}"/>
    <cellStyle name="Normal 2 4 8 5 7" xfId="12094" xr:uid="{00000000-0005-0000-0000-00003E2F0000}"/>
    <cellStyle name="Normal 2 4 8 5 7 2" xfId="12095" xr:uid="{00000000-0005-0000-0000-00003F2F0000}"/>
    <cellStyle name="Normal 2 4 8 5 7 2 2" xfId="12096" xr:uid="{00000000-0005-0000-0000-0000402F0000}"/>
    <cellStyle name="Normal 2 4 8 5 7 2 2 2" xfId="40251" xr:uid="{00000000-0005-0000-0000-00003B9D0000}"/>
    <cellStyle name="Normal 2 4 8 5 7 2 3" xfId="40252" xr:uid="{00000000-0005-0000-0000-00003C9D0000}"/>
    <cellStyle name="Normal 2 4 8 5 7 3" xfId="12097" xr:uid="{00000000-0005-0000-0000-0000412F0000}"/>
    <cellStyle name="Normal 2 4 8 5 7 3 2" xfId="40253" xr:uid="{00000000-0005-0000-0000-00003D9D0000}"/>
    <cellStyle name="Normal 2 4 8 5 7 4" xfId="40254" xr:uid="{00000000-0005-0000-0000-00003E9D0000}"/>
    <cellStyle name="Normal 2 4 8 5 8" xfId="12098" xr:uid="{00000000-0005-0000-0000-0000422F0000}"/>
    <cellStyle name="Normal 2 4 8 5 8 2" xfId="12099" xr:uid="{00000000-0005-0000-0000-0000432F0000}"/>
    <cellStyle name="Normal 2 4 8 5 8 2 2" xfId="12100" xr:uid="{00000000-0005-0000-0000-0000442F0000}"/>
    <cellStyle name="Normal 2 4 8 5 8 2 2 2" xfId="40255" xr:uid="{00000000-0005-0000-0000-00003F9D0000}"/>
    <cellStyle name="Normal 2 4 8 5 8 2 3" xfId="40256" xr:uid="{00000000-0005-0000-0000-0000409D0000}"/>
    <cellStyle name="Normal 2 4 8 5 8 3" xfId="12101" xr:uid="{00000000-0005-0000-0000-0000452F0000}"/>
    <cellStyle name="Normal 2 4 8 5 8 3 2" xfId="40257" xr:uid="{00000000-0005-0000-0000-0000419D0000}"/>
    <cellStyle name="Normal 2 4 8 5 8 4" xfId="40258" xr:uid="{00000000-0005-0000-0000-0000429D0000}"/>
    <cellStyle name="Normal 2 4 8 5 9" xfId="12102" xr:uid="{00000000-0005-0000-0000-0000462F0000}"/>
    <cellStyle name="Normal 2 4 8 5 9 2" xfId="12103" xr:uid="{00000000-0005-0000-0000-0000472F0000}"/>
    <cellStyle name="Normal 2 4 8 5 9 2 2" xfId="12104" xr:uid="{00000000-0005-0000-0000-0000482F0000}"/>
    <cellStyle name="Normal 2 4 8 5 9 2 2 2" xfId="40259" xr:uid="{00000000-0005-0000-0000-0000439D0000}"/>
    <cellStyle name="Normal 2 4 8 5 9 2 3" xfId="40260" xr:uid="{00000000-0005-0000-0000-0000449D0000}"/>
    <cellStyle name="Normal 2 4 8 5 9 3" xfId="12105" xr:uid="{00000000-0005-0000-0000-0000492F0000}"/>
    <cellStyle name="Normal 2 4 8 5 9 3 2" xfId="40261" xr:uid="{00000000-0005-0000-0000-0000459D0000}"/>
    <cellStyle name="Normal 2 4 8 5 9 4" xfId="40262" xr:uid="{00000000-0005-0000-0000-0000469D0000}"/>
    <cellStyle name="Normal 2 4 8 6" xfId="12106" xr:uid="{00000000-0005-0000-0000-00004A2F0000}"/>
    <cellStyle name="Normal 2 4 8 6 10" xfId="12107" xr:uid="{00000000-0005-0000-0000-00004B2F0000}"/>
    <cellStyle name="Normal 2 4 8 6 10 2" xfId="12108" xr:uid="{00000000-0005-0000-0000-00004C2F0000}"/>
    <cellStyle name="Normal 2 4 8 6 10 2 2" xfId="12109" xr:uid="{00000000-0005-0000-0000-00004D2F0000}"/>
    <cellStyle name="Normal 2 4 8 6 10 2 2 2" xfId="40263" xr:uid="{00000000-0005-0000-0000-0000479D0000}"/>
    <cellStyle name="Normal 2 4 8 6 10 2 3" xfId="40264" xr:uid="{00000000-0005-0000-0000-0000489D0000}"/>
    <cellStyle name="Normal 2 4 8 6 10 3" xfId="12110" xr:uid="{00000000-0005-0000-0000-00004E2F0000}"/>
    <cellStyle name="Normal 2 4 8 6 10 3 2" xfId="40265" xr:uid="{00000000-0005-0000-0000-0000499D0000}"/>
    <cellStyle name="Normal 2 4 8 6 10 4" xfId="40266" xr:uid="{00000000-0005-0000-0000-00004A9D0000}"/>
    <cellStyle name="Normal 2 4 8 6 11" xfId="12111" xr:uid="{00000000-0005-0000-0000-00004F2F0000}"/>
    <cellStyle name="Normal 2 4 8 6 11 2" xfId="12112" xr:uid="{00000000-0005-0000-0000-0000502F0000}"/>
    <cellStyle name="Normal 2 4 8 6 11 2 2" xfId="12113" xr:uid="{00000000-0005-0000-0000-0000512F0000}"/>
    <cellStyle name="Normal 2 4 8 6 11 2 2 2" xfId="40267" xr:uid="{00000000-0005-0000-0000-00004B9D0000}"/>
    <cellStyle name="Normal 2 4 8 6 11 2 3" xfId="40268" xr:uid="{00000000-0005-0000-0000-00004C9D0000}"/>
    <cellStyle name="Normal 2 4 8 6 11 3" xfId="12114" xr:uid="{00000000-0005-0000-0000-0000522F0000}"/>
    <cellStyle name="Normal 2 4 8 6 11 3 2" xfId="40269" xr:uid="{00000000-0005-0000-0000-00004D9D0000}"/>
    <cellStyle name="Normal 2 4 8 6 11 4" xfId="40270" xr:uid="{00000000-0005-0000-0000-00004E9D0000}"/>
    <cellStyle name="Normal 2 4 8 6 12" xfId="12115" xr:uid="{00000000-0005-0000-0000-0000532F0000}"/>
    <cellStyle name="Normal 2 4 8 6 12 2" xfId="12116" xr:uid="{00000000-0005-0000-0000-0000542F0000}"/>
    <cellStyle name="Normal 2 4 8 6 12 2 2" xfId="40271" xr:uid="{00000000-0005-0000-0000-00004F9D0000}"/>
    <cellStyle name="Normal 2 4 8 6 12 3" xfId="40272" xr:uid="{00000000-0005-0000-0000-0000509D0000}"/>
    <cellStyle name="Normal 2 4 8 6 13" xfId="12117" xr:uid="{00000000-0005-0000-0000-0000552F0000}"/>
    <cellStyle name="Normal 2 4 8 6 13 2" xfId="40273" xr:uid="{00000000-0005-0000-0000-0000519D0000}"/>
    <cellStyle name="Normal 2 4 8 6 14" xfId="40274" xr:uid="{00000000-0005-0000-0000-0000529D0000}"/>
    <cellStyle name="Normal 2 4 8 6 2" xfId="12118" xr:uid="{00000000-0005-0000-0000-0000562F0000}"/>
    <cellStyle name="Normal 2 4 8 6 2 2" xfId="12119" xr:uid="{00000000-0005-0000-0000-0000572F0000}"/>
    <cellStyle name="Normal 2 4 8 6 2 2 2" xfId="12120" xr:uid="{00000000-0005-0000-0000-0000582F0000}"/>
    <cellStyle name="Normal 2 4 8 6 2 2 2 2" xfId="40275" xr:uid="{00000000-0005-0000-0000-0000539D0000}"/>
    <cellStyle name="Normal 2 4 8 6 2 2 3" xfId="40276" xr:uid="{00000000-0005-0000-0000-0000549D0000}"/>
    <cellStyle name="Normal 2 4 8 6 2 3" xfId="12121" xr:uid="{00000000-0005-0000-0000-0000592F0000}"/>
    <cellStyle name="Normal 2 4 8 6 2 3 2" xfId="40277" xr:uid="{00000000-0005-0000-0000-0000559D0000}"/>
    <cellStyle name="Normal 2 4 8 6 2 4" xfId="40278" xr:uid="{00000000-0005-0000-0000-0000569D0000}"/>
    <cellStyle name="Normal 2 4 8 6 3" xfId="12122" xr:uid="{00000000-0005-0000-0000-00005A2F0000}"/>
    <cellStyle name="Normal 2 4 8 6 3 2" xfId="12123" xr:uid="{00000000-0005-0000-0000-00005B2F0000}"/>
    <cellStyle name="Normal 2 4 8 6 3 2 2" xfId="12124" xr:uid="{00000000-0005-0000-0000-00005C2F0000}"/>
    <cellStyle name="Normal 2 4 8 6 3 2 2 2" xfId="40279" xr:uid="{00000000-0005-0000-0000-0000579D0000}"/>
    <cellStyle name="Normal 2 4 8 6 3 2 3" xfId="40280" xr:uid="{00000000-0005-0000-0000-0000589D0000}"/>
    <cellStyle name="Normal 2 4 8 6 3 3" xfId="12125" xr:uid="{00000000-0005-0000-0000-00005D2F0000}"/>
    <cellStyle name="Normal 2 4 8 6 3 3 2" xfId="40281" xr:uid="{00000000-0005-0000-0000-0000599D0000}"/>
    <cellStyle name="Normal 2 4 8 6 3 4" xfId="40282" xr:uid="{00000000-0005-0000-0000-00005A9D0000}"/>
    <cellStyle name="Normal 2 4 8 6 4" xfId="12126" xr:uid="{00000000-0005-0000-0000-00005E2F0000}"/>
    <cellStyle name="Normal 2 4 8 6 4 2" xfId="12127" xr:uid="{00000000-0005-0000-0000-00005F2F0000}"/>
    <cellStyle name="Normal 2 4 8 6 4 2 2" xfId="12128" xr:uid="{00000000-0005-0000-0000-0000602F0000}"/>
    <cellStyle name="Normal 2 4 8 6 4 2 2 2" xfId="40283" xr:uid="{00000000-0005-0000-0000-00005B9D0000}"/>
    <cellStyle name="Normal 2 4 8 6 4 2 3" xfId="40284" xr:uid="{00000000-0005-0000-0000-00005C9D0000}"/>
    <cellStyle name="Normal 2 4 8 6 4 3" xfId="12129" xr:uid="{00000000-0005-0000-0000-0000612F0000}"/>
    <cellStyle name="Normal 2 4 8 6 4 3 2" xfId="40285" xr:uid="{00000000-0005-0000-0000-00005D9D0000}"/>
    <cellStyle name="Normal 2 4 8 6 4 4" xfId="40286" xr:uid="{00000000-0005-0000-0000-00005E9D0000}"/>
    <cellStyle name="Normal 2 4 8 6 5" xfId="12130" xr:uid="{00000000-0005-0000-0000-0000622F0000}"/>
    <cellStyle name="Normal 2 4 8 6 5 2" xfId="12131" xr:uid="{00000000-0005-0000-0000-0000632F0000}"/>
    <cellStyle name="Normal 2 4 8 6 5 2 2" xfId="12132" xr:uid="{00000000-0005-0000-0000-0000642F0000}"/>
    <cellStyle name="Normal 2 4 8 6 5 2 2 2" xfId="40287" xr:uid="{00000000-0005-0000-0000-00005F9D0000}"/>
    <cellStyle name="Normal 2 4 8 6 5 2 3" xfId="40288" xr:uid="{00000000-0005-0000-0000-0000609D0000}"/>
    <cellStyle name="Normal 2 4 8 6 5 3" xfId="12133" xr:uid="{00000000-0005-0000-0000-0000652F0000}"/>
    <cellStyle name="Normal 2 4 8 6 5 3 2" xfId="40289" xr:uid="{00000000-0005-0000-0000-0000619D0000}"/>
    <cellStyle name="Normal 2 4 8 6 5 4" xfId="40290" xr:uid="{00000000-0005-0000-0000-0000629D0000}"/>
    <cellStyle name="Normal 2 4 8 6 6" xfId="12134" xr:uid="{00000000-0005-0000-0000-0000662F0000}"/>
    <cellStyle name="Normal 2 4 8 6 6 2" xfId="12135" xr:uid="{00000000-0005-0000-0000-0000672F0000}"/>
    <cellStyle name="Normal 2 4 8 6 6 2 2" xfId="12136" xr:uid="{00000000-0005-0000-0000-0000682F0000}"/>
    <cellStyle name="Normal 2 4 8 6 6 2 2 2" xfId="40291" xr:uid="{00000000-0005-0000-0000-0000639D0000}"/>
    <cellStyle name="Normal 2 4 8 6 6 2 3" xfId="40292" xr:uid="{00000000-0005-0000-0000-0000649D0000}"/>
    <cellStyle name="Normal 2 4 8 6 6 3" xfId="12137" xr:uid="{00000000-0005-0000-0000-0000692F0000}"/>
    <cellStyle name="Normal 2 4 8 6 6 3 2" xfId="40293" xr:uid="{00000000-0005-0000-0000-0000659D0000}"/>
    <cellStyle name="Normal 2 4 8 6 6 4" xfId="40294" xr:uid="{00000000-0005-0000-0000-0000669D0000}"/>
    <cellStyle name="Normal 2 4 8 6 7" xfId="12138" xr:uid="{00000000-0005-0000-0000-00006A2F0000}"/>
    <cellStyle name="Normal 2 4 8 6 7 2" xfId="12139" xr:uid="{00000000-0005-0000-0000-00006B2F0000}"/>
    <cellStyle name="Normal 2 4 8 6 7 2 2" xfId="12140" xr:uid="{00000000-0005-0000-0000-00006C2F0000}"/>
    <cellStyle name="Normal 2 4 8 6 7 2 2 2" xfId="40295" xr:uid="{00000000-0005-0000-0000-0000679D0000}"/>
    <cellStyle name="Normal 2 4 8 6 7 2 3" xfId="40296" xr:uid="{00000000-0005-0000-0000-0000689D0000}"/>
    <cellStyle name="Normal 2 4 8 6 7 3" xfId="12141" xr:uid="{00000000-0005-0000-0000-00006D2F0000}"/>
    <cellStyle name="Normal 2 4 8 6 7 3 2" xfId="40297" xr:uid="{00000000-0005-0000-0000-0000699D0000}"/>
    <cellStyle name="Normal 2 4 8 6 7 4" xfId="40298" xr:uid="{00000000-0005-0000-0000-00006A9D0000}"/>
    <cellStyle name="Normal 2 4 8 6 8" xfId="12142" xr:uid="{00000000-0005-0000-0000-00006E2F0000}"/>
    <cellStyle name="Normal 2 4 8 6 8 2" xfId="12143" xr:uid="{00000000-0005-0000-0000-00006F2F0000}"/>
    <cellStyle name="Normal 2 4 8 6 8 2 2" xfId="12144" xr:uid="{00000000-0005-0000-0000-0000702F0000}"/>
    <cellStyle name="Normal 2 4 8 6 8 2 2 2" xfId="40299" xr:uid="{00000000-0005-0000-0000-00006B9D0000}"/>
    <cellStyle name="Normal 2 4 8 6 8 2 3" xfId="40300" xr:uid="{00000000-0005-0000-0000-00006C9D0000}"/>
    <cellStyle name="Normal 2 4 8 6 8 3" xfId="12145" xr:uid="{00000000-0005-0000-0000-0000712F0000}"/>
    <cellStyle name="Normal 2 4 8 6 8 3 2" xfId="40301" xr:uid="{00000000-0005-0000-0000-00006D9D0000}"/>
    <cellStyle name="Normal 2 4 8 6 8 4" xfId="40302" xr:uid="{00000000-0005-0000-0000-00006E9D0000}"/>
    <cellStyle name="Normal 2 4 8 6 9" xfId="12146" xr:uid="{00000000-0005-0000-0000-0000722F0000}"/>
    <cellStyle name="Normal 2 4 8 6 9 2" xfId="12147" xr:uid="{00000000-0005-0000-0000-0000732F0000}"/>
    <cellStyle name="Normal 2 4 8 6 9 2 2" xfId="12148" xr:uid="{00000000-0005-0000-0000-0000742F0000}"/>
    <cellStyle name="Normal 2 4 8 6 9 2 2 2" xfId="40303" xr:uid="{00000000-0005-0000-0000-00006F9D0000}"/>
    <cellStyle name="Normal 2 4 8 6 9 2 3" xfId="40304" xr:uid="{00000000-0005-0000-0000-0000709D0000}"/>
    <cellStyle name="Normal 2 4 8 6 9 3" xfId="12149" xr:uid="{00000000-0005-0000-0000-0000752F0000}"/>
    <cellStyle name="Normal 2 4 8 6 9 3 2" xfId="40305" xr:uid="{00000000-0005-0000-0000-0000719D0000}"/>
    <cellStyle name="Normal 2 4 8 6 9 4" xfId="40306" xr:uid="{00000000-0005-0000-0000-0000729D0000}"/>
    <cellStyle name="Normal 2 4 8 7" xfId="12150" xr:uid="{00000000-0005-0000-0000-0000762F0000}"/>
    <cellStyle name="Normal 2 4 8 7 10" xfId="12151" xr:uid="{00000000-0005-0000-0000-0000772F0000}"/>
    <cellStyle name="Normal 2 4 8 7 10 2" xfId="12152" xr:uid="{00000000-0005-0000-0000-0000782F0000}"/>
    <cellStyle name="Normal 2 4 8 7 10 2 2" xfId="12153" xr:uid="{00000000-0005-0000-0000-0000792F0000}"/>
    <cellStyle name="Normal 2 4 8 7 10 2 2 2" xfId="40307" xr:uid="{00000000-0005-0000-0000-0000739D0000}"/>
    <cellStyle name="Normal 2 4 8 7 10 2 3" xfId="40308" xr:uid="{00000000-0005-0000-0000-0000749D0000}"/>
    <cellStyle name="Normal 2 4 8 7 10 3" xfId="12154" xr:uid="{00000000-0005-0000-0000-00007A2F0000}"/>
    <cellStyle name="Normal 2 4 8 7 10 3 2" xfId="40309" xr:uid="{00000000-0005-0000-0000-0000759D0000}"/>
    <cellStyle name="Normal 2 4 8 7 10 4" xfId="40310" xr:uid="{00000000-0005-0000-0000-0000769D0000}"/>
    <cellStyle name="Normal 2 4 8 7 11" xfId="12155" xr:uid="{00000000-0005-0000-0000-00007B2F0000}"/>
    <cellStyle name="Normal 2 4 8 7 11 2" xfId="12156" xr:uid="{00000000-0005-0000-0000-00007C2F0000}"/>
    <cellStyle name="Normal 2 4 8 7 11 2 2" xfId="12157" xr:uid="{00000000-0005-0000-0000-00007D2F0000}"/>
    <cellStyle name="Normal 2 4 8 7 11 2 2 2" xfId="40311" xr:uid="{00000000-0005-0000-0000-0000779D0000}"/>
    <cellStyle name="Normal 2 4 8 7 11 2 3" xfId="40312" xr:uid="{00000000-0005-0000-0000-0000789D0000}"/>
    <cellStyle name="Normal 2 4 8 7 11 3" xfId="12158" xr:uid="{00000000-0005-0000-0000-00007E2F0000}"/>
    <cellStyle name="Normal 2 4 8 7 11 3 2" xfId="40313" xr:uid="{00000000-0005-0000-0000-0000799D0000}"/>
    <cellStyle name="Normal 2 4 8 7 11 4" xfId="40314" xr:uid="{00000000-0005-0000-0000-00007A9D0000}"/>
    <cellStyle name="Normal 2 4 8 7 12" xfId="12159" xr:uid="{00000000-0005-0000-0000-00007F2F0000}"/>
    <cellStyle name="Normal 2 4 8 7 12 2" xfId="12160" xr:uid="{00000000-0005-0000-0000-0000802F0000}"/>
    <cellStyle name="Normal 2 4 8 7 12 2 2" xfId="40315" xr:uid="{00000000-0005-0000-0000-00007B9D0000}"/>
    <cellStyle name="Normal 2 4 8 7 12 3" xfId="40316" xr:uid="{00000000-0005-0000-0000-00007C9D0000}"/>
    <cellStyle name="Normal 2 4 8 7 13" xfId="12161" xr:uid="{00000000-0005-0000-0000-0000812F0000}"/>
    <cellStyle name="Normal 2 4 8 7 13 2" xfId="40317" xr:uid="{00000000-0005-0000-0000-00007D9D0000}"/>
    <cellStyle name="Normal 2 4 8 7 14" xfId="40318" xr:uid="{00000000-0005-0000-0000-00007E9D0000}"/>
    <cellStyle name="Normal 2 4 8 7 2" xfId="12162" xr:uid="{00000000-0005-0000-0000-0000822F0000}"/>
    <cellStyle name="Normal 2 4 8 7 2 2" xfId="12163" xr:uid="{00000000-0005-0000-0000-0000832F0000}"/>
    <cellStyle name="Normal 2 4 8 7 2 2 2" xfId="12164" xr:uid="{00000000-0005-0000-0000-0000842F0000}"/>
    <cellStyle name="Normal 2 4 8 7 2 2 2 2" xfId="40319" xr:uid="{00000000-0005-0000-0000-00007F9D0000}"/>
    <cellStyle name="Normal 2 4 8 7 2 2 3" xfId="40320" xr:uid="{00000000-0005-0000-0000-0000809D0000}"/>
    <cellStyle name="Normal 2 4 8 7 2 3" xfId="12165" xr:uid="{00000000-0005-0000-0000-0000852F0000}"/>
    <cellStyle name="Normal 2 4 8 7 2 3 2" xfId="40321" xr:uid="{00000000-0005-0000-0000-0000819D0000}"/>
    <cellStyle name="Normal 2 4 8 7 2 4" xfId="40322" xr:uid="{00000000-0005-0000-0000-0000829D0000}"/>
    <cellStyle name="Normal 2 4 8 7 3" xfId="12166" xr:uid="{00000000-0005-0000-0000-0000862F0000}"/>
    <cellStyle name="Normal 2 4 8 7 3 2" xfId="12167" xr:uid="{00000000-0005-0000-0000-0000872F0000}"/>
    <cellStyle name="Normal 2 4 8 7 3 2 2" xfId="12168" xr:uid="{00000000-0005-0000-0000-0000882F0000}"/>
    <cellStyle name="Normal 2 4 8 7 3 2 2 2" xfId="40323" xr:uid="{00000000-0005-0000-0000-0000839D0000}"/>
    <cellStyle name="Normal 2 4 8 7 3 2 3" xfId="40324" xr:uid="{00000000-0005-0000-0000-0000849D0000}"/>
    <cellStyle name="Normal 2 4 8 7 3 3" xfId="12169" xr:uid="{00000000-0005-0000-0000-0000892F0000}"/>
    <cellStyle name="Normal 2 4 8 7 3 3 2" xfId="40325" xr:uid="{00000000-0005-0000-0000-0000859D0000}"/>
    <cellStyle name="Normal 2 4 8 7 3 4" xfId="40326" xr:uid="{00000000-0005-0000-0000-0000869D0000}"/>
    <cellStyle name="Normal 2 4 8 7 4" xfId="12170" xr:uid="{00000000-0005-0000-0000-00008A2F0000}"/>
    <cellStyle name="Normal 2 4 8 7 4 2" xfId="12171" xr:uid="{00000000-0005-0000-0000-00008B2F0000}"/>
    <cellStyle name="Normal 2 4 8 7 4 2 2" xfId="12172" xr:uid="{00000000-0005-0000-0000-00008C2F0000}"/>
    <cellStyle name="Normal 2 4 8 7 4 2 2 2" xfId="40327" xr:uid="{00000000-0005-0000-0000-0000879D0000}"/>
    <cellStyle name="Normal 2 4 8 7 4 2 3" xfId="40328" xr:uid="{00000000-0005-0000-0000-0000889D0000}"/>
    <cellStyle name="Normal 2 4 8 7 4 3" xfId="12173" xr:uid="{00000000-0005-0000-0000-00008D2F0000}"/>
    <cellStyle name="Normal 2 4 8 7 4 3 2" xfId="40329" xr:uid="{00000000-0005-0000-0000-0000899D0000}"/>
    <cellStyle name="Normal 2 4 8 7 4 4" xfId="40330" xr:uid="{00000000-0005-0000-0000-00008A9D0000}"/>
    <cellStyle name="Normal 2 4 8 7 5" xfId="12174" xr:uid="{00000000-0005-0000-0000-00008E2F0000}"/>
    <cellStyle name="Normal 2 4 8 7 5 2" xfId="12175" xr:uid="{00000000-0005-0000-0000-00008F2F0000}"/>
    <cellStyle name="Normal 2 4 8 7 5 2 2" xfId="12176" xr:uid="{00000000-0005-0000-0000-0000902F0000}"/>
    <cellStyle name="Normal 2 4 8 7 5 2 2 2" xfId="40331" xr:uid="{00000000-0005-0000-0000-00008B9D0000}"/>
    <cellStyle name="Normal 2 4 8 7 5 2 3" xfId="40332" xr:uid="{00000000-0005-0000-0000-00008C9D0000}"/>
    <cellStyle name="Normal 2 4 8 7 5 3" xfId="12177" xr:uid="{00000000-0005-0000-0000-0000912F0000}"/>
    <cellStyle name="Normal 2 4 8 7 5 3 2" xfId="40333" xr:uid="{00000000-0005-0000-0000-00008D9D0000}"/>
    <cellStyle name="Normal 2 4 8 7 5 4" xfId="40334" xr:uid="{00000000-0005-0000-0000-00008E9D0000}"/>
    <cellStyle name="Normal 2 4 8 7 6" xfId="12178" xr:uid="{00000000-0005-0000-0000-0000922F0000}"/>
    <cellStyle name="Normal 2 4 8 7 6 2" xfId="12179" xr:uid="{00000000-0005-0000-0000-0000932F0000}"/>
    <cellStyle name="Normal 2 4 8 7 6 2 2" xfId="12180" xr:uid="{00000000-0005-0000-0000-0000942F0000}"/>
    <cellStyle name="Normal 2 4 8 7 6 2 2 2" xfId="40335" xr:uid="{00000000-0005-0000-0000-00008F9D0000}"/>
    <cellStyle name="Normal 2 4 8 7 6 2 3" xfId="40336" xr:uid="{00000000-0005-0000-0000-0000909D0000}"/>
    <cellStyle name="Normal 2 4 8 7 6 3" xfId="12181" xr:uid="{00000000-0005-0000-0000-0000952F0000}"/>
    <cellStyle name="Normal 2 4 8 7 6 3 2" xfId="40337" xr:uid="{00000000-0005-0000-0000-0000919D0000}"/>
    <cellStyle name="Normal 2 4 8 7 6 4" xfId="40338" xr:uid="{00000000-0005-0000-0000-0000929D0000}"/>
    <cellStyle name="Normal 2 4 8 7 7" xfId="12182" xr:uid="{00000000-0005-0000-0000-0000962F0000}"/>
    <cellStyle name="Normal 2 4 8 7 7 2" xfId="12183" xr:uid="{00000000-0005-0000-0000-0000972F0000}"/>
    <cellStyle name="Normal 2 4 8 7 7 2 2" xfId="12184" xr:uid="{00000000-0005-0000-0000-0000982F0000}"/>
    <cellStyle name="Normal 2 4 8 7 7 2 2 2" xfId="40339" xr:uid="{00000000-0005-0000-0000-0000939D0000}"/>
    <cellStyle name="Normal 2 4 8 7 7 2 3" xfId="40340" xr:uid="{00000000-0005-0000-0000-0000949D0000}"/>
    <cellStyle name="Normal 2 4 8 7 7 3" xfId="12185" xr:uid="{00000000-0005-0000-0000-0000992F0000}"/>
    <cellStyle name="Normal 2 4 8 7 7 3 2" xfId="40341" xr:uid="{00000000-0005-0000-0000-0000959D0000}"/>
    <cellStyle name="Normal 2 4 8 7 7 4" xfId="40342" xr:uid="{00000000-0005-0000-0000-0000969D0000}"/>
    <cellStyle name="Normal 2 4 8 7 8" xfId="12186" xr:uid="{00000000-0005-0000-0000-00009A2F0000}"/>
    <cellStyle name="Normal 2 4 8 7 8 2" xfId="12187" xr:uid="{00000000-0005-0000-0000-00009B2F0000}"/>
    <cellStyle name="Normal 2 4 8 7 8 2 2" xfId="12188" xr:uid="{00000000-0005-0000-0000-00009C2F0000}"/>
    <cellStyle name="Normal 2 4 8 7 8 2 2 2" xfId="40343" xr:uid="{00000000-0005-0000-0000-0000979D0000}"/>
    <cellStyle name="Normal 2 4 8 7 8 2 3" xfId="40344" xr:uid="{00000000-0005-0000-0000-0000989D0000}"/>
    <cellStyle name="Normal 2 4 8 7 8 3" xfId="12189" xr:uid="{00000000-0005-0000-0000-00009D2F0000}"/>
    <cellStyle name="Normal 2 4 8 7 8 3 2" xfId="40345" xr:uid="{00000000-0005-0000-0000-0000999D0000}"/>
    <cellStyle name="Normal 2 4 8 7 8 4" xfId="40346" xr:uid="{00000000-0005-0000-0000-00009A9D0000}"/>
    <cellStyle name="Normal 2 4 8 7 9" xfId="12190" xr:uid="{00000000-0005-0000-0000-00009E2F0000}"/>
    <cellStyle name="Normal 2 4 8 7 9 2" xfId="12191" xr:uid="{00000000-0005-0000-0000-00009F2F0000}"/>
    <cellStyle name="Normal 2 4 8 7 9 2 2" xfId="12192" xr:uid="{00000000-0005-0000-0000-0000A02F0000}"/>
    <cellStyle name="Normal 2 4 8 7 9 2 2 2" xfId="40347" xr:uid="{00000000-0005-0000-0000-00009B9D0000}"/>
    <cellStyle name="Normal 2 4 8 7 9 2 3" xfId="40348" xr:uid="{00000000-0005-0000-0000-00009C9D0000}"/>
    <cellStyle name="Normal 2 4 8 7 9 3" xfId="12193" xr:uid="{00000000-0005-0000-0000-0000A12F0000}"/>
    <cellStyle name="Normal 2 4 8 7 9 3 2" xfId="40349" xr:uid="{00000000-0005-0000-0000-00009D9D0000}"/>
    <cellStyle name="Normal 2 4 8 7 9 4" xfId="40350" xr:uid="{00000000-0005-0000-0000-00009E9D0000}"/>
    <cellStyle name="Normal 2 4 8 8" xfId="12194" xr:uid="{00000000-0005-0000-0000-0000A22F0000}"/>
    <cellStyle name="Normal 2 4 8 8 10" xfId="12195" xr:uid="{00000000-0005-0000-0000-0000A32F0000}"/>
    <cellStyle name="Normal 2 4 8 8 10 2" xfId="12196" xr:uid="{00000000-0005-0000-0000-0000A42F0000}"/>
    <cellStyle name="Normal 2 4 8 8 10 2 2" xfId="12197" xr:uid="{00000000-0005-0000-0000-0000A52F0000}"/>
    <cellStyle name="Normal 2 4 8 8 10 2 2 2" xfId="40351" xr:uid="{00000000-0005-0000-0000-00009F9D0000}"/>
    <cellStyle name="Normal 2 4 8 8 10 2 3" xfId="40352" xr:uid="{00000000-0005-0000-0000-0000A09D0000}"/>
    <cellStyle name="Normal 2 4 8 8 10 3" xfId="12198" xr:uid="{00000000-0005-0000-0000-0000A62F0000}"/>
    <cellStyle name="Normal 2 4 8 8 10 3 2" xfId="40353" xr:uid="{00000000-0005-0000-0000-0000A19D0000}"/>
    <cellStyle name="Normal 2 4 8 8 10 4" xfId="40354" xr:uid="{00000000-0005-0000-0000-0000A29D0000}"/>
    <cellStyle name="Normal 2 4 8 8 11" xfId="12199" xr:uid="{00000000-0005-0000-0000-0000A72F0000}"/>
    <cellStyle name="Normal 2 4 8 8 11 2" xfId="12200" xr:uid="{00000000-0005-0000-0000-0000A82F0000}"/>
    <cellStyle name="Normal 2 4 8 8 11 2 2" xfId="12201" xr:uid="{00000000-0005-0000-0000-0000A92F0000}"/>
    <cellStyle name="Normal 2 4 8 8 11 2 2 2" xfId="40355" xr:uid="{00000000-0005-0000-0000-0000A39D0000}"/>
    <cellStyle name="Normal 2 4 8 8 11 2 3" xfId="40356" xr:uid="{00000000-0005-0000-0000-0000A49D0000}"/>
    <cellStyle name="Normal 2 4 8 8 11 3" xfId="12202" xr:uid="{00000000-0005-0000-0000-0000AA2F0000}"/>
    <cellStyle name="Normal 2 4 8 8 11 3 2" xfId="40357" xr:uid="{00000000-0005-0000-0000-0000A59D0000}"/>
    <cellStyle name="Normal 2 4 8 8 11 4" xfId="40358" xr:uid="{00000000-0005-0000-0000-0000A69D0000}"/>
    <cellStyle name="Normal 2 4 8 8 12" xfId="12203" xr:uid="{00000000-0005-0000-0000-0000AB2F0000}"/>
    <cellStyle name="Normal 2 4 8 8 12 2" xfId="12204" xr:uid="{00000000-0005-0000-0000-0000AC2F0000}"/>
    <cellStyle name="Normal 2 4 8 8 12 2 2" xfId="40359" xr:uid="{00000000-0005-0000-0000-0000A79D0000}"/>
    <cellStyle name="Normal 2 4 8 8 12 3" xfId="40360" xr:uid="{00000000-0005-0000-0000-0000A89D0000}"/>
    <cellStyle name="Normal 2 4 8 8 13" xfId="12205" xr:uid="{00000000-0005-0000-0000-0000AD2F0000}"/>
    <cellStyle name="Normal 2 4 8 8 13 2" xfId="40361" xr:uid="{00000000-0005-0000-0000-0000A99D0000}"/>
    <cellStyle name="Normal 2 4 8 8 14" xfId="40362" xr:uid="{00000000-0005-0000-0000-0000AA9D0000}"/>
    <cellStyle name="Normal 2 4 8 8 2" xfId="12206" xr:uid="{00000000-0005-0000-0000-0000AE2F0000}"/>
    <cellStyle name="Normal 2 4 8 8 2 2" xfId="12207" xr:uid="{00000000-0005-0000-0000-0000AF2F0000}"/>
    <cellStyle name="Normal 2 4 8 8 2 2 2" xfId="12208" xr:uid="{00000000-0005-0000-0000-0000B02F0000}"/>
    <cellStyle name="Normal 2 4 8 8 2 2 2 2" xfId="40363" xr:uid="{00000000-0005-0000-0000-0000AB9D0000}"/>
    <cellStyle name="Normal 2 4 8 8 2 2 3" xfId="40364" xr:uid="{00000000-0005-0000-0000-0000AC9D0000}"/>
    <cellStyle name="Normal 2 4 8 8 2 3" xfId="12209" xr:uid="{00000000-0005-0000-0000-0000B12F0000}"/>
    <cellStyle name="Normal 2 4 8 8 2 3 2" xfId="40365" xr:uid="{00000000-0005-0000-0000-0000AD9D0000}"/>
    <cellStyle name="Normal 2 4 8 8 2 4" xfId="40366" xr:uid="{00000000-0005-0000-0000-0000AE9D0000}"/>
    <cellStyle name="Normal 2 4 8 8 3" xfId="12210" xr:uid="{00000000-0005-0000-0000-0000B22F0000}"/>
    <cellStyle name="Normal 2 4 8 8 3 2" xfId="12211" xr:uid="{00000000-0005-0000-0000-0000B32F0000}"/>
    <cellStyle name="Normal 2 4 8 8 3 2 2" xfId="12212" xr:uid="{00000000-0005-0000-0000-0000B42F0000}"/>
    <cellStyle name="Normal 2 4 8 8 3 2 2 2" xfId="40367" xr:uid="{00000000-0005-0000-0000-0000AF9D0000}"/>
    <cellStyle name="Normal 2 4 8 8 3 2 3" xfId="40368" xr:uid="{00000000-0005-0000-0000-0000B09D0000}"/>
    <cellStyle name="Normal 2 4 8 8 3 3" xfId="12213" xr:uid="{00000000-0005-0000-0000-0000B52F0000}"/>
    <cellStyle name="Normal 2 4 8 8 3 3 2" xfId="40369" xr:uid="{00000000-0005-0000-0000-0000B19D0000}"/>
    <cellStyle name="Normal 2 4 8 8 3 4" xfId="40370" xr:uid="{00000000-0005-0000-0000-0000B29D0000}"/>
    <cellStyle name="Normal 2 4 8 8 4" xfId="12214" xr:uid="{00000000-0005-0000-0000-0000B62F0000}"/>
    <cellStyle name="Normal 2 4 8 8 4 2" xfId="12215" xr:uid="{00000000-0005-0000-0000-0000B72F0000}"/>
    <cellStyle name="Normal 2 4 8 8 4 2 2" xfId="12216" xr:uid="{00000000-0005-0000-0000-0000B82F0000}"/>
    <cellStyle name="Normal 2 4 8 8 4 2 2 2" xfId="40371" xr:uid="{00000000-0005-0000-0000-0000B39D0000}"/>
    <cellStyle name="Normal 2 4 8 8 4 2 3" xfId="40372" xr:uid="{00000000-0005-0000-0000-0000B49D0000}"/>
    <cellStyle name="Normal 2 4 8 8 4 3" xfId="12217" xr:uid="{00000000-0005-0000-0000-0000B92F0000}"/>
    <cellStyle name="Normal 2 4 8 8 4 3 2" xfId="40373" xr:uid="{00000000-0005-0000-0000-0000B59D0000}"/>
    <cellStyle name="Normal 2 4 8 8 4 4" xfId="40374" xr:uid="{00000000-0005-0000-0000-0000B69D0000}"/>
    <cellStyle name="Normal 2 4 8 8 5" xfId="12218" xr:uid="{00000000-0005-0000-0000-0000BA2F0000}"/>
    <cellStyle name="Normal 2 4 8 8 5 2" xfId="12219" xr:uid="{00000000-0005-0000-0000-0000BB2F0000}"/>
    <cellStyle name="Normal 2 4 8 8 5 2 2" xfId="12220" xr:uid="{00000000-0005-0000-0000-0000BC2F0000}"/>
    <cellStyle name="Normal 2 4 8 8 5 2 2 2" xfId="40375" xr:uid="{00000000-0005-0000-0000-0000B79D0000}"/>
    <cellStyle name="Normal 2 4 8 8 5 2 3" xfId="40376" xr:uid="{00000000-0005-0000-0000-0000B89D0000}"/>
    <cellStyle name="Normal 2 4 8 8 5 3" xfId="12221" xr:uid="{00000000-0005-0000-0000-0000BD2F0000}"/>
    <cellStyle name="Normal 2 4 8 8 5 3 2" xfId="40377" xr:uid="{00000000-0005-0000-0000-0000B99D0000}"/>
    <cellStyle name="Normal 2 4 8 8 5 4" xfId="40378" xr:uid="{00000000-0005-0000-0000-0000BA9D0000}"/>
    <cellStyle name="Normal 2 4 8 8 6" xfId="12222" xr:uid="{00000000-0005-0000-0000-0000BE2F0000}"/>
    <cellStyle name="Normal 2 4 8 8 6 2" xfId="12223" xr:uid="{00000000-0005-0000-0000-0000BF2F0000}"/>
    <cellStyle name="Normal 2 4 8 8 6 2 2" xfId="12224" xr:uid="{00000000-0005-0000-0000-0000C02F0000}"/>
    <cellStyle name="Normal 2 4 8 8 6 2 2 2" xfId="40379" xr:uid="{00000000-0005-0000-0000-0000BB9D0000}"/>
    <cellStyle name="Normal 2 4 8 8 6 2 3" xfId="40380" xr:uid="{00000000-0005-0000-0000-0000BC9D0000}"/>
    <cellStyle name="Normal 2 4 8 8 6 3" xfId="12225" xr:uid="{00000000-0005-0000-0000-0000C12F0000}"/>
    <cellStyle name="Normal 2 4 8 8 6 3 2" xfId="40381" xr:uid="{00000000-0005-0000-0000-0000BD9D0000}"/>
    <cellStyle name="Normal 2 4 8 8 6 4" xfId="40382" xr:uid="{00000000-0005-0000-0000-0000BE9D0000}"/>
    <cellStyle name="Normal 2 4 8 8 7" xfId="12226" xr:uid="{00000000-0005-0000-0000-0000C22F0000}"/>
    <cellStyle name="Normal 2 4 8 8 7 2" xfId="12227" xr:uid="{00000000-0005-0000-0000-0000C32F0000}"/>
    <cellStyle name="Normal 2 4 8 8 7 2 2" xfId="12228" xr:uid="{00000000-0005-0000-0000-0000C42F0000}"/>
    <cellStyle name="Normal 2 4 8 8 7 2 2 2" xfId="40383" xr:uid="{00000000-0005-0000-0000-0000BF9D0000}"/>
    <cellStyle name="Normal 2 4 8 8 7 2 3" xfId="40384" xr:uid="{00000000-0005-0000-0000-0000C09D0000}"/>
    <cellStyle name="Normal 2 4 8 8 7 3" xfId="12229" xr:uid="{00000000-0005-0000-0000-0000C52F0000}"/>
    <cellStyle name="Normal 2 4 8 8 7 3 2" xfId="40385" xr:uid="{00000000-0005-0000-0000-0000C19D0000}"/>
    <cellStyle name="Normal 2 4 8 8 7 4" xfId="40386" xr:uid="{00000000-0005-0000-0000-0000C29D0000}"/>
    <cellStyle name="Normal 2 4 8 8 8" xfId="12230" xr:uid="{00000000-0005-0000-0000-0000C62F0000}"/>
    <cellStyle name="Normal 2 4 8 8 8 2" xfId="12231" xr:uid="{00000000-0005-0000-0000-0000C72F0000}"/>
    <cellStyle name="Normal 2 4 8 8 8 2 2" xfId="12232" xr:uid="{00000000-0005-0000-0000-0000C82F0000}"/>
    <cellStyle name="Normal 2 4 8 8 8 2 2 2" xfId="40387" xr:uid="{00000000-0005-0000-0000-0000C39D0000}"/>
    <cellStyle name="Normal 2 4 8 8 8 2 3" xfId="40388" xr:uid="{00000000-0005-0000-0000-0000C49D0000}"/>
    <cellStyle name="Normal 2 4 8 8 8 3" xfId="12233" xr:uid="{00000000-0005-0000-0000-0000C92F0000}"/>
    <cellStyle name="Normal 2 4 8 8 8 3 2" xfId="40389" xr:uid="{00000000-0005-0000-0000-0000C59D0000}"/>
    <cellStyle name="Normal 2 4 8 8 8 4" xfId="40390" xr:uid="{00000000-0005-0000-0000-0000C69D0000}"/>
    <cellStyle name="Normal 2 4 8 8 9" xfId="12234" xr:uid="{00000000-0005-0000-0000-0000CA2F0000}"/>
    <cellStyle name="Normal 2 4 8 8 9 2" xfId="12235" xr:uid="{00000000-0005-0000-0000-0000CB2F0000}"/>
    <cellStyle name="Normal 2 4 8 8 9 2 2" xfId="12236" xr:uid="{00000000-0005-0000-0000-0000CC2F0000}"/>
    <cellStyle name="Normal 2 4 8 8 9 2 2 2" xfId="40391" xr:uid="{00000000-0005-0000-0000-0000C79D0000}"/>
    <cellStyle name="Normal 2 4 8 8 9 2 3" xfId="40392" xr:uid="{00000000-0005-0000-0000-0000C89D0000}"/>
    <cellStyle name="Normal 2 4 8 8 9 3" xfId="12237" xr:uid="{00000000-0005-0000-0000-0000CD2F0000}"/>
    <cellStyle name="Normal 2 4 8 8 9 3 2" xfId="40393" xr:uid="{00000000-0005-0000-0000-0000C99D0000}"/>
    <cellStyle name="Normal 2 4 8 8 9 4" xfId="40394" xr:uid="{00000000-0005-0000-0000-0000CA9D0000}"/>
    <cellStyle name="Normal 2 4 8 9" xfId="12238" xr:uid="{00000000-0005-0000-0000-0000CE2F0000}"/>
    <cellStyle name="Normal 2 4 8 9 2" xfId="12239" xr:uid="{00000000-0005-0000-0000-0000CF2F0000}"/>
    <cellStyle name="Normal 2 4 8 9 2 2" xfId="12240" xr:uid="{00000000-0005-0000-0000-0000D02F0000}"/>
    <cellStyle name="Normal 2 4 8 9 2 2 2" xfId="40395" xr:uid="{00000000-0005-0000-0000-0000CB9D0000}"/>
    <cellStyle name="Normal 2 4 8 9 2 3" xfId="40396" xr:uid="{00000000-0005-0000-0000-0000CC9D0000}"/>
    <cellStyle name="Normal 2 4 8 9 3" xfId="12241" xr:uid="{00000000-0005-0000-0000-0000D12F0000}"/>
    <cellStyle name="Normal 2 4 8 9 3 2" xfId="40397" xr:uid="{00000000-0005-0000-0000-0000CD9D0000}"/>
    <cellStyle name="Normal 2 4 8 9 4" xfId="40398" xr:uid="{00000000-0005-0000-0000-0000CE9D0000}"/>
    <cellStyle name="Normal 2 4 9" xfId="12242" xr:uid="{00000000-0005-0000-0000-0000D22F0000}"/>
    <cellStyle name="Normal 2 4 9 10" xfId="12243" xr:uid="{00000000-0005-0000-0000-0000D32F0000}"/>
    <cellStyle name="Normal 2 4 9 10 2" xfId="12244" xr:uid="{00000000-0005-0000-0000-0000D42F0000}"/>
    <cellStyle name="Normal 2 4 9 10 2 2" xfId="12245" xr:uid="{00000000-0005-0000-0000-0000D52F0000}"/>
    <cellStyle name="Normal 2 4 9 10 2 2 2" xfId="40399" xr:uid="{00000000-0005-0000-0000-0000CF9D0000}"/>
    <cellStyle name="Normal 2 4 9 10 2 3" xfId="40400" xr:uid="{00000000-0005-0000-0000-0000D09D0000}"/>
    <cellStyle name="Normal 2 4 9 10 3" xfId="12246" xr:uid="{00000000-0005-0000-0000-0000D62F0000}"/>
    <cellStyle name="Normal 2 4 9 10 3 2" xfId="40401" xr:uid="{00000000-0005-0000-0000-0000D19D0000}"/>
    <cellStyle name="Normal 2 4 9 10 4" xfId="40402" xr:uid="{00000000-0005-0000-0000-0000D29D0000}"/>
    <cellStyle name="Normal 2 4 9 11" xfId="12247" xr:uid="{00000000-0005-0000-0000-0000D72F0000}"/>
    <cellStyle name="Normal 2 4 9 11 2" xfId="12248" xr:uid="{00000000-0005-0000-0000-0000D82F0000}"/>
    <cellStyle name="Normal 2 4 9 11 2 2" xfId="12249" xr:uid="{00000000-0005-0000-0000-0000D92F0000}"/>
    <cellStyle name="Normal 2 4 9 11 2 2 2" xfId="40403" xr:uid="{00000000-0005-0000-0000-0000D39D0000}"/>
    <cellStyle name="Normal 2 4 9 11 2 3" xfId="40404" xr:uid="{00000000-0005-0000-0000-0000D49D0000}"/>
    <cellStyle name="Normal 2 4 9 11 3" xfId="12250" xr:uid="{00000000-0005-0000-0000-0000DA2F0000}"/>
    <cellStyle name="Normal 2 4 9 11 3 2" xfId="40405" xr:uid="{00000000-0005-0000-0000-0000D59D0000}"/>
    <cellStyle name="Normal 2 4 9 11 4" xfId="40406" xr:uid="{00000000-0005-0000-0000-0000D69D0000}"/>
    <cellStyle name="Normal 2 4 9 12" xfId="12251" xr:uid="{00000000-0005-0000-0000-0000DB2F0000}"/>
    <cellStyle name="Normal 2 4 9 12 2" xfId="12252" xr:uid="{00000000-0005-0000-0000-0000DC2F0000}"/>
    <cellStyle name="Normal 2 4 9 12 2 2" xfId="12253" xr:uid="{00000000-0005-0000-0000-0000DD2F0000}"/>
    <cellStyle name="Normal 2 4 9 12 2 2 2" xfId="40407" xr:uid="{00000000-0005-0000-0000-0000D79D0000}"/>
    <cellStyle name="Normal 2 4 9 12 2 3" xfId="40408" xr:uid="{00000000-0005-0000-0000-0000D89D0000}"/>
    <cellStyle name="Normal 2 4 9 12 3" xfId="12254" xr:uid="{00000000-0005-0000-0000-0000DE2F0000}"/>
    <cellStyle name="Normal 2 4 9 12 3 2" xfId="40409" xr:uid="{00000000-0005-0000-0000-0000D99D0000}"/>
    <cellStyle name="Normal 2 4 9 12 4" xfId="40410" xr:uid="{00000000-0005-0000-0000-0000DA9D0000}"/>
    <cellStyle name="Normal 2 4 9 13" xfId="12255" xr:uid="{00000000-0005-0000-0000-0000DF2F0000}"/>
    <cellStyle name="Normal 2 4 9 13 2" xfId="12256" xr:uid="{00000000-0005-0000-0000-0000E02F0000}"/>
    <cellStyle name="Normal 2 4 9 13 2 2" xfId="12257" xr:uid="{00000000-0005-0000-0000-0000E12F0000}"/>
    <cellStyle name="Normal 2 4 9 13 2 2 2" xfId="40411" xr:uid="{00000000-0005-0000-0000-0000DB9D0000}"/>
    <cellStyle name="Normal 2 4 9 13 2 3" xfId="40412" xr:uid="{00000000-0005-0000-0000-0000DC9D0000}"/>
    <cellStyle name="Normal 2 4 9 13 3" xfId="12258" xr:uid="{00000000-0005-0000-0000-0000E22F0000}"/>
    <cellStyle name="Normal 2 4 9 13 3 2" xfId="40413" xr:uid="{00000000-0005-0000-0000-0000DD9D0000}"/>
    <cellStyle name="Normal 2 4 9 13 4" xfId="40414" xr:uid="{00000000-0005-0000-0000-0000DE9D0000}"/>
    <cellStyle name="Normal 2 4 9 14" xfId="12259" xr:uid="{00000000-0005-0000-0000-0000E32F0000}"/>
    <cellStyle name="Normal 2 4 9 14 2" xfId="12260" xr:uid="{00000000-0005-0000-0000-0000E42F0000}"/>
    <cellStyle name="Normal 2 4 9 14 2 2" xfId="12261" xr:uid="{00000000-0005-0000-0000-0000E52F0000}"/>
    <cellStyle name="Normal 2 4 9 14 2 2 2" xfId="40415" xr:uid="{00000000-0005-0000-0000-0000DF9D0000}"/>
    <cellStyle name="Normal 2 4 9 14 2 3" xfId="40416" xr:uid="{00000000-0005-0000-0000-0000E09D0000}"/>
    <cellStyle name="Normal 2 4 9 14 3" xfId="12262" xr:uid="{00000000-0005-0000-0000-0000E62F0000}"/>
    <cellStyle name="Normal 2 4 9 14 3 2" xfId="40417" xr:uid="{00000000-0005-0000-0000-0000E19D0000}"/>
    <cellStyle name="Normal 2 4 9 14 4" xfId="40418" xr:uid="{00000000-0005-0000-0000-0000E29D0000}"/>
    <cellStyle name="Normal 2 4 9 15" xfId="12263" xr:uid="{00000000-0005-0000-0000-0000E72F0000}"/>
    <cellStyle name="Normal 2 4 9 15 2" xfId="12264" xr:uid="{00000000-0005-0000-0000-0000E82F0000}"/>
    <cellStyle name="Normal 2 4 9 15 2 2" xfId="12265" xr:uid="{00000000-0005-0000-0000-0000E92F0000}"/>
    <cellStyle name="Normal 2 4 9 15 2 2 2" xfId="40419" xr:uid="{00000000-0005-0000-0000-0000E39D0000}"/>
    <cellStyle name="Normal 2 4 9 15 2 3" xfId="40420" xr:uid="{00000000-0005-0000-0000-0000E49D0000}"/>
    <cellStyle name="Normal 2 4 9 15 3" xfId="12266" xr:uid="{00000000-0005-0000-0000-0000EA2F0000}"/>
    <cellStyle name="Normal 2 4 9 15 3 2" xfId="40421" xr:uid="{00000000-0005-0000-0000-0000E59D0000}"/>
    <cellStyle name="Normal 2 4 9 15 4" xfId="40422" xr:uid="{00000000-0005-0000-0000-0000E69D0000}"/>
    <cellStyle name="Normal 2 4 9 16" xfId="12267" xr:uid="{00000000-0005-0000-0000-0000EB2F0000}"/>
    <cellStyle name="Normal 2 4 9 16 2" xfId="12268" xr:uid="{00000000-0005-0000-0000-0000EC2F0000}"/>
    <cellStyle name="Normal 2 4 9 16 2 2" xfId="12269" xr:uid="{00000000-0005-0000-0000-0000ED2F0000}"/>
    <cellStyle name="Normal 2 4 9 16 2 2 2" xfId="40423" xr:uid="{00000000-0005-0000-0000-0000E79D0000}"/>
    <cellStyle name="Normal 2 4 9 16 2 3" xfId="40424" xr:uid="{00000000-0005-0000-0000-0000E89D0000}"/>
    <cellStyle name="Normal 2 4 9 16 3" xfId="12270" xr:uid="{00000000-0005-0000-0000-0000EE2F0000}"/>
    <cellStyle name="Normal 2 4 9 16 3 2" xfId="40425" xr:uid="{00000000-0005-0000-0000-0000E99D0000}"/>
    <cellStyle name="Normal 2 4 9 16 4" xfId="40426" xr:uid="{00000000-0005-0000-0000-0000EA9D0000}"/>
    <cellStyle name="Normal 2 4 9 17" xfId="12271" xr:uid="{00000000-0005-0000-0000-0000EF2F0000}"/>
    <cellStyle name="Normal 2 4 9 17 2" xfId="12272" xr:uid="{00000000-0005-0000-0000-0000F02F0000}"/>
    <cellStyle name="Normal 2 4 9 17 2 2" xfId="12273" xr:uid="{00000000-0005-0000-0000-0000F12F0000}"/>
    <cellStyle name="Normal 2 4 9 17 2 2 2" xfId="40427" xr:uid="{00000000-0005-0000-0000-0000EB9D0000}"/>
    <cellStyle name="Normal 2 4 9 17 2 3" xfId="40428" xr:uid="{00000000-0005-0000-0000-0000EC9D0000}"/>
    <cellStyle name="Normal 2 4 9 17 3" xfId="12274" xr:uid="{00000000-0005-0000-0000-0000F22F0000}"/>
    <cellStyle name="Normal 2 4 9 17 3 2" xfId="40429" xr:uid="{00000000-0005-0000-0000-0000ED9D0000}"/>
    <cellStyle name="Normal 2 4 9 17 4" xfId="40430" xr:uid="{00000000-0005-0000-0000-0000EE9D0000}"/>
    <cellStyle name="Normal 2 4 9 18" xfId="12275" xr:uid="{00000000-0005-0000-0000-0000F32F0000}"/>
    <cellStyle name="Normal 2 4 9 18 2" xfId="12276" xr:uid="{00000000-0005-0000-0000-0000F42F0000}"/>
    <cellStyle name="Normal 2 4 9 18 2 2" xfId="12277" xr:uid="{00000000-0005-0000-0000-0000F52F0000}"/>
    <cellStyle name="Normal 2 4 9 18 2 2 2" xfId="40431" xr:uid="{00000000-0005-0000-0000-0000EF9D0000}"/>
    <cellStyle name="Normal 2 4 9 18 2 3" xfId="40432" xr:uid="{00000000-0005-0000-0000-0000F09D0000}"/>
    <cellStyle name="Normal 2 4 9 18 3" xfId="12278" xr:uid="{00000000-0005-0000-0000-0000F62F0000}"/>
    <cellStyle name="Normal 2 4 9 18 3 2" xfId="40433" xr:uid="{00000000-0005-0000-0000-0000F19D0000}"/>
    <cellStyle name="Normal 2 4 9 18 4" xfId="40434" xr:uid="{00000000-0005-0000-0000-0000F29D0000}"/>
    <cellStyle name="Normal 2 4 9 19" xfId="12279" xr:uid="{00000000-0005-0000-0000-0000F72F0000}"/>
    <cellStyle name="Normal 2 4 9 2" xfId="12280" xr:uid="{00000000-0005-0000-0000-0000F82F0000}"/>
    <cellStyle name="Normal 2 4 9 2 10" xfId="12281" xr:uid="{00000000-0005-0000-0000-0000F92F0000}"/>
    <cellStyle name="Normal 2 4 9 2 10 2" xfId="12282" xr:uid="{00000000-0005-0000-0000-0000FA2F0000}"/>
    <cellStyle name="Normal 2 4 9 2 10 2 2" xfId="12283" xr:uid="{00000000-0005-0000-0000-0000FB2F0000}"/>
    <cellStyle name="Normal 2 4 9 2 10 2 2 2" xfId="40435" xr:uid="{00000000-0005-0000-0000-0000F39D0000}"/>
    <cellStyle name="Normal 2 4 9 2 10 2 3" xfId="40436" xr:uid="{00000000-0005-0000-0000-0000F49D0000}"/>
    <cellStyle name="Normal 2 4 9 2 10 3" xfId="12284" xr:uid="{00000000-0005-0000-0000-0000FC2F0000}"/>
    <cellStyle name="Normal 2 4 9 2 10 3 2" xfId="40437" xr:uid="{00000000-0005-0000-0000-0000F59D0000}"/>
    <cellStyle name="Normal 2 4 9 2 10 4" xfId="40438" xr:uid="{00000000-0005-0000-0000-0000F69D0000}"/>
    <cellStyle name="Normal 2 4 9 2 11" xfId="12285" xr:uid="{00000000-0005-0000-0000-0000FD2F0000}"/>
    <cellStyle name="Normal 2 4 9 2 11 2" xfId="12286" xr:uid="{00000000-0005-0000-0000-0000FE2F0000}"/>
    <cellStyle name="Normal 2 4 9 2 11 2 2" xfId="12287" xr:uid="{00000000-0005-0000-0000-0000FF2F0000}"/>
    <cellStyle name="Normal 2 4 9 2 11 2 2 2" xfId="40439" xr:uid="{00000000-0005-0000-0000-0000F79D0000}"/>
    <cellStyle name="Normal 2 4 9 2 11 2 3" xfId="40440" xr:uid="{00000000-0005-0000-0000-0000F89D0000}"/>
    <cellStyle name="Normal 2 4 9 2 11 3" xfId="12288" xr:uid="{00000000-0005-0000-0000-000000300000}"/>
    <cellStyle name="Normal 2 4 9 2 11 3 2" xfId="40441" xr:uid="{00000000-0005-0000-0000-0000F99D0000}"/>
    <cellStyle name="Normal 2 4 9 2 11 4" xfId="40442" xr:uid="{00000000-0005-0000-0000-0000FA9D0000}"/>
    <cellStyle name="Normal 2 4 9 2 12" xfId="12289" xr:uid="{00000000-0005-0000-0000-000001300000}"/>
    <cellStyle name="Normal 2 4 9 2 13" xfId="12290" xr:uid="{00000000-0005-0000-0000-000002300000}"/>
    <cellStyle name="Normal 2 4 9 2 2" xfId="12291" xr:uid="{00000000-0005-0000-0000-000003300000}"/>
    <cellStyle name="Normal 2 4 9 2 2 2" xfId="12292" xr:uid="{00000000-0005-0000-0000-000004300000}"/>
    <cellStyle name="Normal 2 4 9 2 2 2 2" xfId="12293" xr:uid="{00000000-0005-0000-0000-000005300000}"/>
    <cellStyle name="Normal 2 4 9 2 2 2 2 2" xfId="40443" xr:uid="{00000000-0005-0000-0000-0000FB9D0000}"/>
    <cellStyle name="Normal 2 4 9 2 2 2 3" xfId="40444" xr:uid="{00000000-0005-0000-0000-0000FC9D0000}"/>
    <cellStyle name="Normal 2 4 9 2 2 3" xfId="12294" xr:uid="{00000000-0005-0000-0000-000006300000}"/>
    <cellStyle name="Normal 2 4 9 2 2 3 2" xfId="40445" xr:uid="{00000000-0005-0000-0000-0000FD9D0000}"/>
    <cellStyle name="Normal 2 4 9 2 2 4" xfId="40446" xr:uid="{00000000-0005-0000-0000-0000FE9D0000}"/>
    <cellStyle name="Normal 2 4 9 2 3" xfId="12295" xr:uid="{00000000-0005-0000-0000-000007300000}"/>
    <cellStyle name="Normal 2 4 9 2 3 2" xfId="12296" xr:uid="{00000000-0005-0000-0000-000008300000}"/>
    <cellStyle name="Normal 2 4 9 2 3 2 2" xfId="12297" xr:uid="{00000000-0005-0000-0000-000009300000}"/>
    <cellStyle name="Normal 2 4 9 2 3 2 2 2" xfId="40447" xr:uid="{00000000-0005-0000-0000-0000FF9D0000}"/>
    <cellStyle name="Normal 2 4 9 2 3 2 3" xfId="40448" xr:uid="{00000000-0005-0000-0000-0000009E0000}"/>
    <cellStyle name="Normal 2 4 9 2 3 3" xfId="12298" xr:uid="{00000000-0005-0000-0000-00000A300000}"/>
    <cellStyle name="Normal 2 4 9 2 3 3 2" xfId="40449" xr:uid="{00000000-0005-0000-0000-0000019E0000}"/>
    <cellStyle name="Normal 2 4 9 2 3 4" xfId="40450" xr:uid="{00000000-0005-0000-0000-0000029E0000}"/>
    <cellStyle name="Normal 2 4 9 2 4" xfId="12299" xr:uid="{00000000-0005-0000-0000-00000B300000}"/>
    <cellStyle name="Normal 2 4 9 2 4 2" xfId="12300" xr:uid="{00000000-0005-0000-0000-00000C300000}"/>
    <cellStyle name="Normal 2 4 9 2 4 2 2" xfId="12301" xr:uid="{00000000-0005-0000-0000-00000D300000}"/>
    <cellStyle name="Normal 2 4 9 2 4 2 2 2" xfId="40451" xr:uid="{00000000-0005-0000-0000-0000039E0000}"/>
    <cellStyle name="Normal 2 4 9 2 4 2 3" xfId="40452" xr:uid="{00000000-0005-0000-0000-0000049E0000}"/>
    <cellStyle name="Normal 2 4 9 2 4 3" xfId="12302" xr:uid="{00000000-0005-0000-0000-00000E300000}"/>
    <cellStyle name="Normal 2 4 9 2 4 3 2" xfId="40453" xr:uid="{00000000-0005-0000-0000-0000059E0000}"/>
    <cellStyle name="Normal 2 4 9 2 4 4" xfId="40454" xr:uid="{00000000-0005-0000-0000-0000069E0000}"/>
    <cellStyle name="Normal 2 4 9 2 5" xfId="12303" xr:uid="{00000000-0005-0000-0000-00000F300000}"/>
    <cellStyle name="Normal 2 4 9 2 5 2" xfId="12304" xr:uid="{00000000-0005-0000-0000-000010300000}"/>
    <cellStyle name="Normal 2 4 9 2 5 2 2" xfId="12305" xr:uid="{00000000-0005-0000-0000-000011300000}"/>
    <cellStyle name="Normal 2 4 9 2 5 2 2 2" xfId="40455" xr:uid="{00000000-0005-0000-0000-0000079E0000}"/>
    <cellStyle name="Normal 2 4 9 2 5 2 3" xfId="40456" xr:uid="{00000000-0005-0000-0000-0000089E0000}"/>
    <cellStyle name="Normal 2 4 9 2 5 3" xfId="12306" xr:uid="{00000000-0005-0000-0000-000012300000}"/>
    <cellStyle name="Normal 2 4 9 2 5 3 2" xfId="40457" xr:uid="{00000000-0005-0000-0000-0000099E0000}"/>
    <cellStyle name="Normal 2 4 9 2 5 4" xfId="40458" xr:uid="{00000000-0005-0000-0000-00000A9E0000}"/>
    <cellStyle name="Normal 2 4 9 2 6" xfId="12307" xr:uid="{00000000-0005-0000-0000-000013300000}"/>
    <cellStyle name="Normal 2 4 9 2 6 2" xfId="12308" xr:uid="{00000000-0005-0000-0000-000014300000}"/>
    <cellStyle name="Normal 2 4 9 2 6 2 2" xfId="12309" xr:uid="{00000000-0005-0000-0000-000015300000}"/>
    <cellStyle name="Normal 2 4 9 2 6 2 2 2" xfId="40459" xr:uid="{00000000-0005-0000-0000-00000B9E0000}"/>
    <cellStyle name="Normal 2 4 9 2 6 2 3" xfId="40460" xr:uid="{00000000-0005-0000-0000-00000C9E0000}"/>
    <cellStyle name="Normal 2 4 9 2 6 3" xfId="12310" xr:uid="{00000000-0005-0000-0000-000016300000}"/>
    <cellStyle name="Normal 2 4 9 2 6 3 2" xfId="40461" xr:uid="{00000000-0005-0000-0000-00000D9E0000}"/>
    <cellStyle name="Normal 2 4 9 2 6 4" xfId="40462" xr:uid="{00000000-0005-0000-0000-00000E9E0000}"/>
    <cellStyle name="Normal 2 4 9 2 7" xfId="12311" xr:uid="{00000000-0005-0000-0000-000017300000}"/>
    <cellStyle name="Normal 2 4 9 2 7 2" xfId="12312" xr:uid="{00000000-0005-0000-0000-000018300000}"/>
    <cellStyle name="Normal 2 4 9 2 7 2 2" xfId="12313" xr:uid="{00000000-0005-0000-0000-000019300000}"/>
    <cellStyle name="Normal 2 4 9 2 7 2 2 2" xfId="40463" xr:uid="{00000000-0005-0000-0000-00000F9E0000}"/>
    <cellStyle name="Normal 2 4 9 2 7 2 3" xfId="40464" xr:uid="{00000000-0005-0000-0000-0000109E0000}"/>
    <cellStyle name="Normal 2 4 9 2 7 3" xfId="12314" xr:uid="{00000000-0005-0000-0000-00001A300000}"/>
    <cellStyle name="Normal 2 4 9 2 7 3 2" xfId="40465" xr:uid="{00000000-0005-0000-0000-0000119E0000}"/>
    <cellStyle name="Normal 2 4 9 2 7 4" xfId="40466" xr:uid="{00000000-0005-0000-0000-0000129E0000}"/>
    <cellStyle name="Normal 2 4 9 2 8" xfId="12315" xr:uid="{00000000-0005-0000-0000-00001B300000}"/>
    <cellStyle name="Normal 2 4 9 2 8 2" xfId="12316" xr:uid="{00000000-0005-0000-0000-00001C300000}"/>
    <cellStyle name="Normal 2 4 9 2 8 2 2" xfId="12317" xr:uid="{00000000-0005-0000-0000-00001D300000}"/>
    <cellStyle name="Normal 2 4 9 2 8 2 2 2" xfId="40467" xr:uid="{00000000-0005-0000-0000-0000139E0000}"/>
    <cellStyle name="Normal 2 4 9 2 8 2 3" xfId="40468" xr:uid="{00000000-0005-0000-0000-0000149E0000}"/>
    <cellStyle name="Normal 2 4 9 2 8 3" xfId="12318" xr:uid="{00000000-0005-0000-0000-00001E300000}"/>
    <cellStyle name="Normal 2 4 9 2 8 3 2" xfId="40469" xr:uid="{00000000-0005-0000-0000-0000159E0000}"/>
    <cellStyle name="Normal 2 4 9 2 8 4" xfId="40470" xr:uid="{00000000-0005-0000-0000-0000169E0000}"/>
    <cellStyle name="Normal 2 4 9 2 9" xfId="12319" xr:uid="{00000000-0005-0000-0000-00001F300000}"/>
    <cellStyle name="Normal 2 4 9 2 9 2" xfId="12320" xr:uid="{00000000-0005-0000-0000-000020300000}"/>
    <cellStyle name="Normal 2 4 9 2 9 2 2" xfId="12321" xr:uid="{00000000-0005-0000-0000-000021300000}"/>
    <cellStyle name="Normal 2 4 9 2 9 2 2 2" xfId="40471" xr:uid="{00000000-0005-0000-0000-0000179E0000}"/>
    <cellStyle name="Normal 2 4 9 2 9 2 3" xfId="40472" xr:uid="{00000000-0005-0000-0000-0000189E0000}"/>
    <cellStyle name="Normal 2 4 9 2 9 3" xfId="12322" xr:uid="{00000000-0005-0000-0000-000022300000}"/>
    <cellStyle name="Normal 2 4 9 2 9 3 2" xfId="40473" xr:uid="{00000000-0005-0000-0000-0000199E0000}"/>
    <cellStyle name="Normal 2 4 9 2 9 4" xfId="40474" xr:uid="{00000000-0005-0000-0000-00001A9E0000}"/>
    <cellStyle name="Normal 2 4 9 20" xfId="12323" xr:uid="{00000000-0005-0000-0000-000023300000}"/>
    <cellStyle name="Normal 2 4 9 3" xfId="12324" xr:uid="{00000000-0005-0000-0000-000024300000}"/>
    <cellStyle name="Normal 2 4 9 3 10" xfId="12325" xr:uid="{00000000-0005-0000-0000-000025300000}"/>
    <cellStyle name="Normal 2 4 9 3 10 2" xfId="12326" xr:uid="{00000000-0005-0000-0000-000026300000}"/>
    <cellStyle name="Normal 2 4 9 3 10 2 2" xfId="12327" xr:uid="{00000000-0005-0000-0000-000027300000}"/>
    <cellStyle name="Normal 2 4 9 3 10 2 2 2" xfId="40475" xr:uid="{00000000-0005-0000-0000-00001B9E0000}"/>
    <cellStyle name="Normal 2 4 9 3 10 2 3" xfId="40476" xr:uid="{00000000-0005-0000-0000-00001C9E0000}"/>
    <cellStyle name="Normal 2 4 9 3 10 3" xfId="12328" xr:uid="{00000000-0005-0000-0000-000028300000}"/>
    <cellStyle name="Normal 2 4 9 3 10 3 2" xfId="40477" xr:uid="{00000000-0005-0000-0000-00001D9E0000}"/>
    <cellStyle name="Normal 2 4 9 3 10 4" xfId="40478" xr:uid="{00000000-0005-0000-0000-00001E9E0000}"/>
    <cellStyle name="Normal 2 4 9 3 11" xfId="12329" xr:uid="{00000000-0005-0000-0000-000029300000}"/>
    <cellStyle name="Normal 2 4 9 3 11 2" xfId="12330" xr:uid="{00000000-0005-0000-0000-00002A300000}"/>
    <cellStyle name="Normal 2 4 9 3 11 2 2" xfId="12331" xr:uid="{00000000-0005-0000-0000-00002B300000}"/>
    <cellStyle name="Normal 2 4 9 3 11 2 2 2" xfId="40479" xr:uid="{00000000-0005-0000-0000-00001F9E0000}"/>
    <cellStyle name="Normal 2 4 9 3 11 2 3" xfId="40480" xr:uid="{00000000-0005-0000-0000-0000209E0000}"/>
    <cellStyle name="Normal 2 4 9 3 11 3" xfId="12332" xr:uid="{00000000-0005-0000-0000-00002C300000}"/>
    <cellStyle name="Normal 2 4 9 3 11 3 2" xfId="40481" xr:uid="{00000000-0005-0000-0000-0000219E0000}"/>
    <cellStyle name="Normal 2 4 9 3 11 4" xfId="40482" xr:uid="{00000000-0005-0000-0000-0000229E0000}"/>
    <cellStyle name="Normal 2 4 9 3 12" xfId="12333" xr:uid="{00000000-0005-0000-0000-00002D300000}"/>
    <cellStyle name="Normal 2 4 9 3 12 2" xfId="12334" xr:uid="{00000000-0005-0000-0000-00002E300000}"/>
    <cellStyle name="Normal 2 4 9 3 12 2 2" xfId="40483" xr:uid="{00000000-0005-0000-0000-0000239E0000}"/>
    <cellStyle name="Normal 2 4 9 3 12 3" xfId="40484" xr:uid="{00000000-0005-0000-0000-0000249E0000}"/>
    <cellStyle name="Normal 2 4 9 3 13" xfId="12335" xr:uid="{00000000-0005-0000-0000-00002F300000}"/>
    <cellStyle name="Normal 2 4 9 3 13 2" xfId="40485" xr:uid="{00000000-0005-0000-0000-0000259E0000}"/>
    <cellStyle name="Normal 2 4 9 3 14" xfId="40486" xr:uid="{00000000-0005-0000-0000-0000269E0000}"/>
    <cellStyle name="Normal 2 4 9 3 2" xfId="12336" xr:uid="{00000000-0005-0000-0000-000030300000}"/>
    <cellStyle name="Normal 2 4 9 3 2 2" xfId="12337" xr:uid="{00000000-0005-0000-0000-000031300000}"/>
    <cellStyle name="Normal 2 4 9 3 2 2 2" xfId="12338" xr:uid="{00000000-0005-0000-0000-000032300000}"/>
    <cellStyle name="Normal 2 4 9 3 2 2 2 2" xfId="40487" xr:uid="{00000000-0005-0000-0000-0000279E0000}"/>
    <cellStyle name="Normal 2 4 9 3 2 2 3" xfId="40488" xr:uid="{00000000-0005-0000-0000-0000289E0000}"/>
    <cellStyle name="Normal 2 4 9 3 2 3" xfId="12339" xr:uid="{00000000-0005-0000-0000-000033300000}"/>
    <cellStyle name="Normal 2 4 9 3 2 3 2" xfId="40489" xr:uid="{00000000-0005-0000-0000-0000299E0000}"/>
    <cellStyle name="Normal 2 4 9 3 2 4" xfId="40490" xr:uid="{00000000-0005-0000-0000-00002A9E0000}"/>
    <cellStyle name="Normal 2 4 9 3 3" xfId="12340" xr:uid="{00000000-0005-0000-0000-000034300000}"/>
    <cellStyle name="Normal 2 4 9 3 3 2" xfId="12341" xr:uid="{00000000-0005-0000-0000-000035300000}"/>
    <cellStyle name="Normal 2 4 9 3 3 2 2" xfId="12342" xr:uid="{00000000-0005-0000-0000-000036300000}"/>
    <cellStyle name="Normal 2 4 9 3 3 2 2 2" xfId="40491" xr:uid="{00000000-0005-0000-0000-00002B9E0000}"/>
    <cellStyle name="Normal 2 4 9 3 3 2 3" xfId="40492" xr:uid="{00000000-0005-0000-0000-00002C9E0000}"/>
    <cellStyle name="Normal 2 4 9 3 3 3" xfId="12343" xr:uid="{00000000-0005-0000-0000-000037300000}"/>
    <cellStyle name="Normal 2 4 9 3 3 3 2" xfId="40493" xr:uid="{00000000-0005-0000-0000-00002D9E0000}"/>
    <cellStyle name="Normal 2 4 9 3 3 4" xfId="40494" xr:uid="{00000000-0005-0000-0000-00002E9E0000}"/>
    <cellStyle name="Normal 2 4 9 3 4" xfId="12344" xr:uid="{00000000-0005-0000-0000-000038300000}"/>
    <cellStyle name="Normal 2 4 9 3 4 2" xfId="12345" xr:uid="{00000000-0005-0000-0000-000039300000}"/>
    <cellStyle name="Normal 2 4 9 3 4 2 2" xfId="12346" xr:uid="{00000000-0005-0000-0000-00003A300000}"/>
    <cellStyle name="Normal 2 4 9 3 4 2 2 2" xfId="40495" xr:uid="{00000000-0005-0000-0000-00002F9E0000}"/>
    <cellStyle name="Normal 2 4 9 3 4 2 3" xfId="40496" xr:uid="{00000000-0005-0000-0000-0000309E0000}"/>
    <cellStyle name="Normal 2 4 9 3 4 3" xfId="12347" xr:uid="{00000000-0005-0000-0000-00003B300000}"/>
    <cellStyle name="Normal 2 4 9 3 4 3 2" xfId="40497" xr:uid="{00000000-0005-0000-0000-0000319E0000}"/>
    <cellStyle name="Normal 2 4 9 3 4 4" xfId="40498" xr:uid="{00000000-0005-0000-0000-0000329E0000}"/>
    <cellStyle name="Normal 2 4 9 3 5" xfId="12348" xr:uid="{00000000-0005-0000-0000-00003C300000}"/>
    <cellStyle name="Normal 2 4 9 3 5 2" xfId="12349" xr:uid="{00000000-0005-0000-0000-00003D300000}"/>
    <cellStyle name="Normal 2 4 9 3 5 2 2" xfId="12350" xr:uid="{00000000-0005-0000-0000-00003E300000}"/>
    <cellStyle name="Normal 2 4 9 3 5 2 2 2" xfId="40499" xr:uid="{00000000-0005-0000-0000-0000339E0000}"/>
    <cellStyle name="Normal 2 4 9 3 5 2 3" xfId="40500" xr:uid="{00000000-0005-0000-0000-0000349E0000}"/>
    <cellStyle name="Normal 2 4 9 3 5 3" xfId="12351" xr:uid="{00000000-0005-0000-0000-00003F300000}"/>
    <cellStyle name="Normal 2 4 9 3 5 3 2" xfId="40501" xr:uid="{00000000-0005-0000-0000-0000359E0000}"/>
    <cellStyle name="Normal 2 4 9 3 5 4" xfId="40502" xr:uid="{00000000-0005-0000-0000-0000369E0000}"/>
    <cellStyle name="Normal 2 4 9 3 6" xfId="12352" xr:uid="{00000000-0005-0000-0000-000040300000}"/>
    <cellStyle name="Normal 2 4 9 3 6 2" xfId="12353" xr:uid="{00000000-0005-0000-0000-000041300000}"/>
    <cellStyle name="Normal 2 4 9 3 6 2 2" xfId="12354" xr:uid="{00000000-0005-0000-0000-000042300000}"/>
    <cellStyle name="Normal 2 4 9 3 6 2 2 2" xfId="40503" xr:uid="{00000000-0005-0000-0000-0000379E0000}"/>
    <cellStyle name="Normal 2 4 9 3 6 2 3" xfId="40504" xr:uid="{00000000-0005-0000-0000-0000389E0000}"/>
    <cellStyle name="Normal 2 4 9 3 6 3" xfId="12355" xr:uid="{00000000-0005-0000-0000-000043300000}"/>
    <cellStyle name="Normal 2 4 9 3 6 3 2" xfId="40505" xr:uid="{00000000-0005-0000-0000-0000399E0000}"/>
    <cellStyle name="Normal 2 4 9 3 6 4" xfId="40506" xr:uid="{00000000-0005-0000-0000-00003A9E0000}"/>
    <cellStyle name="Normal 2 4 9 3 7" xfId="12356" xr:uid="{00000000-0005-0000-0000-000044300000}"/>
    <cellStyle name="Normal 2 4 9 3 7 2" xfId="12357" xr:uid="{00000000-0005-0000-0000-000045300000}"/>
    <cellStyle name="Normal 2 4 9 3 7 2 2" xfId="12358" xr:uid="{00000000-0005-0000-0000-000046300000}"/>
    <cellStyle name="Normal 2 4 9 3 7 2 2 2" xfId="40507" xr:uid="{00000000-0005-0000-0000-00003B9E0000}"/>
    <cellStyle name="Normal 2 4 9 3 7 2 3" xfId="40508" xr:uid="{00000000-0005-0000-0000-00003C9E0000}"/>
    <cellStyle name="Normal 2 4 9 3 7 3" xfId="12359" xr:uid="{00000000-0005-0000-0000-000047300000}"/>
    <cellStyle name="Normal 2 4 9 3 7 3 2" xfId="40509" xr:uid="{00000000-0005-0000-0000-00003D9E0000}"/>
    <cellStyle name="Normal 2 4 9 3 7 4" xfId="40510" xr:uid="{00000000-0005-0000-0000-00003E9E0000}"/>
    <cellStyle name="Normal 2 4 9 3 8" xfId="12360" xr:uid="{00000000-0005-0000-0000-000048300000}"/>
    <cellStyle name="Normal 2 4 9 3 8 2" xfId="12361" xr:uid="{00000000-0005-0000-0000-000049300000}"/>
    <cellStyle name="Normal 2 4 9 3 8 2 2" xfId="12362" xr:uid="{00000000-0005-0000-0000-00004A300000}"/>
    <cellStyle name="Normal 2 4 9 3 8 2 2 2" xfId="40511" xr:uid="{00000000-0005-0000-0000-00003F9E0000}"/>
    <cellStyle name="Normal 2 4 9 3 8 2 3" xfId="40512" xr:uid="{00000000-0005-0000-0000-0000409E0000}"/>
    <cellStyle name="Normal 2 4 9 3 8 3" xfId="12363" xr:uid="{00000000-0005-0000-0000-00004B300000}"/>
    <cellStyle name="Normal 2 4 9 3 8 3 2" xfId="40513" xr:uid="{00000000-0005-0000-0000-0000419E0000}"/>
    <cellStyle name="Normal 2 4 9 3 8 4" xfId="40514" xr:uid="{00000000-0005-0000-0000-0000429E0000}"/>
    <cellStyle name="Normal 2 4 9 3 9" xfId="12364" xr:uid="{00000000-0005-0000-0000-00004C300000}"/>
    <cellStyle name="Normal 2 4 9 3 9 2" xfId="12365" xr:uid="{00000000-0005-0000-0000-00004D300000}"/>
    <cellStyle name="Normal 2 4 9 3 9 2 2" xfId="12366" xr:uid="{00000000-0005-0000-0000-00004E300000}"/>
    <cellStyle name="Normal 2 4 9 3 9 2 2 2" xfId="40515" xr:uid="{00000000-0005-0000-0000-0000439E0000}"/>
    <cellStyle name="Normal 2 4 9 3 9 2 3" xfId="40516" xr:uid="{00000000-0005-0000-0000-0000449E0000}"/>
    <cellStyle name="Normal 2 4 9 3 9 3" xfId="12367" xr:uid="{00000000-0005-0000-0000-00004F300000}"/>
    <cellStyle name="Normal 2 4 9 3 9 3 2" xfId="40517" xr:uid="{00000000-0005-0000-0000-0000459E0000}"/>
    <cellStyle name="Normal 2 4 9 3 9 4" xfId="40518" xr:uid="{00000000-0005-0000-0000-0000469E0000}"/>
    <cellStyle name="Normal 2 4 9 4" xfId="12368" xr:uid="{00000000-0005-0000-0000-000050300000}"/>
    <cellStyle name="Normal 2 4 9 4 10" xfId="12369" xr:uid="{00000000-0005-0000-0000-000051300000}"/>
    <cellStyle name="Normal 2 4 9 4 10 2" xfId="12370" xr:uid="{00000000-0005-0000-0000-000052300000}"/>
    <cellStyle name="Normal 2 4 9 4 10 2 2" xfId="12371" xr:uid="{00000000-0005-0000-0000-000053300000}"/>
    <cellStyle name="Normal 2 4 9 4 10 2 2 2" xfId="40519" xr:uid="{00000000-0005-0000-0000-0000479E0000}"/>
    <cellStyle name="Normal 2 4 9 4 10 2 3" xfId="40520" xr:uid="{00000000-0005-0000-0000-0000489E0000}"/>
    <cellStyle name="Normal 2 4 9 4 10 3" xfId="12372" xr:uid="{00000000-0005-0000-0000-000054300000}"/>
    <cellStyle name="Normal 2 4 9 4 10 3 2" xfId="40521" xr:uid="{00000000-0005-0000-0000-0000499E0000}"/>
    <cellStyle name="Normal 2 4 9 4 10 4" xfId="40522" xr:uid="{00000000-0005-0000-0000-00004A9E0000}"/>
    <cellStyle name="Normal 2 4 9 4 11" xfId="12373" xr:uid="{00000000-0005-0000-0000-000055300000}"/>
    <cellStyle name="Normal 2 4 9 4 11 2" xfId="12374" xr:uid="{00000000-0005-0000-0000-000056300000}"/>
    <cellStyle name="Normal 2 4 9 4 11 2 2" xfId="12375" xr:uid="{00000000-0005-0000-0000-000057300000}"/>
    <cellStyle name="Normal 2 4 9 4 11 2 2 2" xfId="40523" xr:uid="{00000000-0005-0000-0000-00004B9E0000}"/>
    <cellStyle name="Normal 2 4 9 4 11 2 3" xfId="40524" xr:uid="{00000000-0005-0000-0000-00004C9E0000}"/>
    <cellStyle name="Normal 2 4 9 4 11 3" xfId="12376" xr:uid="{00000000-0005-0000-0000-000058300000}"/>
    <cellStyle name="Normal 2 4 9 4 11 3 2" xfId="40525" xr:uid="{00000000-0005-0000-0000-00004D9E0000}"/>
    <cellStyle name="Normal 2 4 9 4 11 4" xfId="40526" xr:uid="{00000000-0005-0000-0000-00004E9E0000}"/>
    <cellStyle name="Normal 2 4 9 4 12" xfId="12377" xr:uid="{00000000-0005-0000-0000-000059300000}"/>
    <cellStyle name="Normal 2 4 9 4 12 2" xfId="12378" xr:uid="{00000000-0005-0000-0000-00005A300000}"/>
    <cellStyle name="Normal 2 4 9 4 12 2 2" xfId="40527" xr:uid="{00000000-0005-0000-0000-00004F9E0000}"/>
    <cellStyle name="Normal 2 4 9 4 12 3" xfId="40528" xr:uid="{00000000-0005-0000-0000-0000509E0000}"/>
    <cellStyle name="Normal 2 4 9 4 13" xfId="12379" xr:uid="{00000000-0005-0000-0000-00005B300000}"/>
    <cellStyle name="Normal 2 4 9 4 13 2" xfId="40529" xr:uid="{00000000-0005-0000-0000-0000519E0000}"/>
    <cellStyle name="Normal 2 4 9 4 14" xfId="40530" xr:uid="{00000000-0005-0000-0000-0000529E0000}"/>
    <cellStyle name="Normal 2 4 9 4 2" xfId="12380" xr:uid="{00000000-0005-0000-0000-00005C300000}"/>
    <cellStyle name="Normal 2 4 9 4 2 2" xfId="12381" xr:uid="{00000000-0005-0000-0000-00005D300000}"/>
    <cellStyle name="Normal 2 4 9 4 2 2 2" xfId="12382" xr:uid="{00000000-0005-0000-0000-00005E300000}"/>
    <cellStyle name="Normal 2 4 9 4 2 2 2 2" xfId="40531" xr:uid="{00000000-0005-0000-0000-0000539E0000}"/>
    <cellStyle name="Normal 2 4 9 4 2 2 3" xfId="40532" xr:uid="{00000000-0005-0000-0000-0000549E0000}"/>
    <cellStyle name="Normal 2 4 9 4 2 3" xfId="12383" xr:uid="{00000000-0005-0000-0000-00005F300000}"/>
    <cellStyle name="Normal 2 4 9 4 2 3 2" xfId="40533" xr:uid="{00000000-0005-0000-0000-0000559E0000}"/>
    <cellStyle name="Normal 2 4 9 4 2 4" xfId="40534" xr:uid="{00000000-0005-0000-0000-0000569E0000}"/>
    <cellStyle name="Normal 2 4 9 4 3" xfId="12384" xr:uid="{00000000-0005-0000-0000-000060300000}"/>
    <cellStyle name="Normal 2 4 9 4 3 2" xfId="12385" xr:uid="{00000000-0005-0000-0000-000061300000}"/>
    <cellStyle name="Normal 2 4 9 4 3 2 2" xfId="12386" xr:uid="{00000000-0005-0000-0000-000062300000}"/>
    <cellStyle name="Normal 2 4 9 4 3 2 2 2" xfId="40535" xr:uid="{00000000-0005-0000-0000-0000579E0000}"/>
    <cellStyle name="Normal 2 4 9 4 3 2 3" xfId="40536" xr:uid="{00000000-0005-0000-0000-0000589E0000}"/>
    <cellStyle name="Normal 2 4 9 4 3 3" xfId="12387" xr:uid="{00000000-0005-0000-0000-000063300000}"/>
    <cellStyle name="Normal 2 4 9 4 3 3 2" xfId="40537" xr:uid="{00000000-0005-0000-0000-0000599E0000}"/>
    <cellStyle name="Normal 2 4 9 4 3 4" xfId="40538" xr:uid="{00000000-0005-0000-0000-00005A9E0000}"/>
    <cellStyle name="Normal 2 4 9 4 4" xfId="12388" xr:uid="{00000000-0005-0000-0000-000064300000}"/>
    <cellStyle name="Normal 2 4 9 4 4 2" xfId="12389" xr:uid="{00000000-0005-0000-0000-000065300000}"/>
    <cellStyle name="Normal 2 4 9 4 4 2 2" xfId="12390" xr:uid="{00000000-0005-0000-0000-000066300000}"/>
    <cellStyle name="Normal 2 4 9 4 4 2 2 2" xfId="40539" xr:uid="{00000000-0005-0000-0000-00005B9E0000}"/>
    <cellStyle name="Normal 2 4 9 4 4 2 3" xfId="40540" xr:uid="{00000000-0005-0000-0000-00005C9E0000}"/>
    <cellStyle name="Normal 2 4 9 4 4 3" xfId="12391" xr:uid="{00000000-0005-0000-0000-000067300000}"/>
    <cellStyle name="Normal 2 4 9 4 4 3 2" xfId="40541" xr:uid="{00000000-0005-0000-0000-00005D9E0000}"/>
    <cellStyle name="Normal 2 4 9 4 4 4" xfId="40542" xr:uid="{00000000-0005-0000-0000-00005E9E0000}"/>
    <cellStyle name="Normal 2 4 9 4 5" xfId="12392" xr:uid="{00000000-0005-0000-0000-000068300000}"/>
    <cellStyle name="Normal 2 4 9 4 5 2" xfId="12393" xr:uid="{00000000-0005-0000-0000-000069300000}"/>
    <cellStyle name="Normal 2 4 9 4 5 2 2" xfId="12394" xr:uid="{00000000-0005-0000-0000-00006A300000}"/>
    <cellStyle name="Normal 2 4 9 4 5 2 2 2" xfId="40543" xr:uid="{00000000-0005-0000-0000-00005F9E0000}"/>
    <cellStyle name="Normal 2 4 9 4 5 2 3" xfId="40544" xr:uid="{00000000-0005-0000-0000-0000609E0000}"/>
    <cellStyle name="Normal 2 4 9 4 5 3" xfId="12395" xr:uid="{00000000-0005-0000-0000-00006B300000}"/>
    <cellStyle name="Normal 2 4 9 4 5 3 2" xfId="40545" xr:uid="{00000000-0005-0000-0000-0000619E0000}"/>
    <cellStyle name="Normal 2 4 9 4 5 4" xfId="40546" xr:uid="{00000000-0005-0000-0000-0000629E0000}"/>
    <cellStyle name="Normal 2 4 9 4 6" xfId="12396" xr:uid="{00000000-0005-0000-0000-00006C300000}"/>
    <cellStyle name="Normal 2 4 9 4 6 2" xfId="12397" xr:uid="{00000000-0005-0000-0000-00006D300000}"/>
    <cellStyle name="Normal 2 4 9 4 6 2 2" xfId="12398" xr:uid="{00000000-0005-0000-0000-00006E300000}"/>
    <cellStyle name="Normal 2 4 9 4 6 2 2 2" xfId="40547" xr:uid="{00000000-0005-0000-0000-0000639E0000}"/>
    <cellStyle name="Normal 2 4 9 4 6 2 3" xfId="40548" xr:uid="{00000000-0005-0000-0000-0000649E0000}"/>
    <cellStyle name="Normal 2 4 9 4 6 3" xfId="12399" xr:uid="{00000000-0005-0000-0000-00006F300000}"/>
    <cellStyle name="Normal 2 4 9 4 6 3 2" xfId="40549" xr:uid="{00000000-0005-0000-0000-0000659E0000}"/>
    <cellStyle name="Normal 2 4 9 4 6 4" xfId="40550" xr:uid="{00000000-0005-0000-0000-0000669E0000}"/>
    <cellStyle name="Normal 2 4 9 4 7" xfId="12400" xr:uid="{00000000-0005-0000-0000-000070300000}"/>
    <cellStyle name="Normal 2 4 9 4 7 2" xfId="12401" xr:uid="{00000000-0005-0000-0000-000071300000}"/>
    <cellStyle name="Normal 2 4 9 4 7 2 2" xfId="12402" xr:uid="{00000000-0005-0000-0000-000072300000}"/>
    <cellStyle name="Normal 2 4 9 4 7 2 2 2" xfId="40551" xr:uid="{00000000-0005-0000-0000-0000679E0000}"/>
    <cellStyle name="Normal 2 4 9 4 7 2 3" xfId="40552" xr:uid="{00000000-0005-0000-0000-0000689E0000}"/>
    <cellStyle name="Normal 2 4 9 4 7 3" xfId="12403" xr:uid="{00000000-0005-0000-0000-000073300000}"/>
    <cellStyle name="Normal 2 4 9 4 7 3 2" xfId="40553" xr:uid="{00000000-0005-0000-0000-0000699E0000}"/>
    <cellStyle name="Normal 2 4 9 4 7 4" xfId="40554" xr:uid="{00000000-0005-0000-0000-00006A9E0000}"/>
    <cellStyle name="Normal 2 4 9 4 8" xfId="12404" xr:uid="{00000000-0005-0000-0000-000074300000}"/>
    <cellStyle name="Normal 2 4 9 4 8 2" xfId="12405" xr:uid="{00000000-0005-0000-0000-000075300000}"/>
    <cellStyle name="Normal 2 4 9 4 8 2 2" xfId="12406" xr:uid="{00000000-0005-0000-0000-000076300000}"/>
    <cellStyle name="Normal 2 4 9 4 8 2 2 2" xfId="40555" xr:uid="{00000000-0005-0000-0000-00006B9E0000}"/>
    <cellStyle name="Normal 2 4 9 4 8 2 3" xfId="40556" xr:uid="{00000000-0005-0000-0000-00006C9E0000}"/>
    <cellStyle name="Normal 2 4 9 4 8 3" xfId="12407" xr:uid="{00000000-0005-0000-0000-000077300000}"/>
    <cellStyle name="Normal 2 4 9 4 8 3 2" xfId="40557" xr:uid="{00000000-0005-0000-0000-00006D9E0000}"/>
    <cellStyle name="Normal 2 4 9 4 8 4" xfId="40558" xr:uid="{00000000-0005-0000-0000-00006E9E0000}"/>
    <cellStyle name="Normal 2 4 9 4 9" xfId="12408" xr:uid="{00000000-0005-0000-0000-000078300000}"/>
    <cellStyle name="Normal 2 4 9 4 9 2" xfId="12409" xr:uid="{00000000-0005-0000-0000-000079300000}"/>
    <cellStyle name="Normal 2 4 9 4 9 2 2" xfId="12410" xr:uid="{00000000-0005-0000-0000-00007A300000}"/>
    <cellStyle name="Normal 2 4 9 4 9 2 2 2" xfId="40559" xr:uid="{00000000-0005-0000-0000-00006F9E0000}"/>
    <cellStyle name="Normal 2 4 9 4 9 2 3" xfId="40560" xr:uid="{00000000-0005-0000-0000-0000709E0000}"/>
    <cellStyle name="Normal 2 4 9 4 9 3" xfId="12411" xr:uid="{00000000-0005-0000-0000-00007B300000}"/>
    <cellStyle name="Normal 2 4 9 4 9 3 2" xfId="40561" xr:uid="{00000000-0005-0000-0000-0000719E0000}"/>
    <cellStyle name="Normal 2 4 9 4 9 4" xfId="40562" xr:uid="{00000000-0005-0000-0000-0000729E0000}"/>
    <cellStyle name="Normal 2 4 9 5" xfId="12412" xr:uid="{00000000-0005-0000-0000-00007C300000}"/>
    <cellStyle name="Normal 2 4 9 5 10" xfId="12413" xr:uid="{00000000-0005-0000-0000-00007D300000}"/>
    <cellStyle name="Normal 2 4 9 5 10 2" xfId="12414" xr:uid="{00000000-0005-0000-0000-00007E300000}"/>
    <cellStyle name="Normal 2 4 9 5 10 2 2" xfId="12415" xr:uid="{00000000-0005-0000-0000-00007F300000}"/>
    <cellStyle name="Normal 2 4 9 5 10 2 2 2" xfId="40563" xr:uid="{00000000-0005-0000-0000-0000739E0000}"/>
    <cellStyle name="Normal 2 4 9 5 10 2 3" xfId="40564" xr:uid="{00000000-0005-0000-0000-0000749E0000}"/>
    <cellStyle name="Normal 2 4 9 5 10 3" xfId="12416" xr:uid="{00000000-0005-0000-0000-000080300000}"/>
    <cellStyle name="Normal 2 4 9 5 10 3 2" xfId="40565" xr:uid="{00000000-0005-0000-0000-0000759E0000}"/>
    <cellStyle name="Normal 2 4 9 5 10 4" xfId="40566" xr:uid="{00000000-0005-0000-0000-0000769E0000}"/>
    <cellStyle name="Normal 2 4 9 5 11" xfId="12417" xr:uid="{00000000-0005-0000-0000-000081300000}"/>
    <cellStyle name="Normal 2 4 9 5 11 2" xfId="12418" xr:uid="{00000000-0005-0000-0000-000082300000}"/>
    <cellStyle name="Normal 2 4 9 5 11 2 2" xfId="12419" xr:uid="{00000000-0005-0000-0000-000083300000}"/>
    <cellStyle name="Normal 2 4 9 5 11 2 2 2" xfId="40567" xr:uid="{00000000-0005-0000-0000-0000779E0000}"/>
    <cellStyle name="Normal 2 4 9 5 11 2 3" xfId="40568" xr:uid="{00000000-0005-0000-0000-0000789E0000}"/>
    <cellStyle name="Normal 2 4 9 5 11 3" xfId="12420" xr:uid="{00000000-0005-0000-0000-000084300000}"/>
    <cellStyle name="Normal 2 4 9 5 11 3 2" xfId="40569" xr:uid="{00000000-0005-0000-0000-0000799E0000}"/>
    <cellStyle name="Normal 2 4 9 5 11 4" xfId="40570" xr:uid="{00000000-0005-0000-0000-00007A9E0000}"/>
    <cellStyle name="Normal 2 4 9 5 12" xfId="12421" xr:uid="{00000000-0005-0000-0000-000085300000}"/>
    <cellStyle name="Normal 2 4 9 5 12 2" xfId="12422" xr:uid="{00000000-0005-0000-0000-000086300000}"/>
    <cellStyle name="Normal 2 4 9 5 12 2 2" xfId="40571" xr:uid="{00000000-0005-0000-0000-00007B9E0000}"/>
    <cellStyle name="Normal 2 4 9 5 12 3" xfId="40572" xr:uid="{00000000-0005-0000-0000-00007C9E0000}"/>
    <cellStyle name="Normal 2 4 9 5 13" xfId="12423" xr:uid="{00000000-0005-0000-0000-000087300000}"/>
    <cellStyle name="Normal 2 4 9 5 13 2" xfId="40573" xr:uid="{00000000-0005-0000-0000-00007D9E0000}"/>
    <cellStyle name="Normal 2 4 9 5 14" xfId="40574" xr:uid="{00000000-0005-0000-0000-00007E9E0000}"/>
    <cellStyle name="Normal 2 4 9 5 2" xfId="12424" xr:uid="{00000000-0005-0000-0000-000088300000}"/>
    <cellStyle name="Normal 2 4 9 5 2 2" xfId="12425" xr:uid="{00000000-0005-0000-0000-000089300000}"/>
    <cellStyle name="Normal 2 4 9 5 2 2 2" xfId="12426" xr:uid="{00000000-0005-0000-0000-00008A300000}"/>
    <cellStyle name="Normal 2 4 9 5 2 2 2 2" xfId="40575" xr:uid="{00000000-0005-0000-0000-00007F9E0000}"/>
    <cellStyle name="Normal 2 4 9 5 2 2 3" xfId="40576" xr:uid="{00000000-0005-0000-0000-0000809E0000}"/>
    <cellStyle name="Normal 2 4 9 5 2 3" xfId="12427" xr:uid="{00000000-0005-0000-0000-00008B300000}"/>
    <cellStyle name="Normal 2 4 9 5 2 3 2" xfId="40577" xr:uid="{00000000-0005-0000-0000-0000819E0000}"/>
    <cellStyle name="Normal 2 4 9 5 2 4" xfId="40578" xr:uid="{00000000-0005-0000-0000-0000829E0000}"/>
    <cellStyle name="Normal 2 4 9 5 3" xfId="12428" xr:uid="{00000000-0005-0000-0000-00008C300000}"/>
    <cellStyle name="Normal 2 4 9 5 3 2" xfId="12429" xr:uid="{00000000-0005-0000-0000-00008D300000}"/>
    <cellStyle name="Normal 2 4 9 5 3 2 2" xfId="12430" xr:uid="{00000000-0005-0000-0000-00008E300000}"/>
    <cellStyle name="Normal 2 4 9 5 3 2 2 2" xfId="40579" xr:uid="{00000000-0005-0000-0000-0000839E0000}"/>
    <cellStyle name="Normal 2 4 9 5 3 2 3" xfId="40580" xr:uid="{00000000-0005-0000-0000-0000849E0000}"/>
    <cellStyle name="Normal 2 4 9 5 3 3" xfId="12431" xr:uid="{00000000-0005-0000-0000-00008F300000}"/>
    <cellStyle name="Normal 2 4 9 5 3 3 2" xfId="40581" xr:uid="{00000000-0005-0000-0000-0000859E0000}"/>
    <cellStyle name="Normal 2 4 9 5 3 4" xfId="40582" xr:uid="{00000000-0005-0000-0000-0000869E0000}"/>
    <cellStyle name="Normal 2 4 9 5 4" xfId="12432" xr:uid="{00000000-0005-0000-0000-000090300000}"/>
    <cellStyle name="Normal 2 4 9 5 4 2" xfId="12433" xr:uid="{00000000-0005-0000-0000-000091300000}"/>
    <cellStyle name="Normal 2 4 9 5 4 2 2" xfId="12434" xr:uid="{00000000-0005-0000-0000-000092300000}"/>
    <cellStyle name="Normal 2 4 9 5 4 2 2 2" xfId="40583" xr:uid="{00000000-0005-0000-0000-0000879E0000}"/>
    <cellStyle name="Normal 2 4 9 5 4 2 3" xfId="40584" xr:uid="{00000000-0005-0000-0000-0000889E0000}"/>
    <cellStyle name="Normal 2 4 9 5 4 3" xfId="12435" xr:uid="{00000000-0005-0000-0000-000093300000}"/>
    <cellStyle name="Normal 2 4 9 5 4 3 2" xfId="40585" xr:uid="{00000000-0005-0000-0000-0000899E0000}"/>
    <cellStyle name="Normal 2 4 9 5 4 4" xfId="40586" xr:uid="{00000000-0005-0000-0000-00008A9E0000}"/>
    <cellStyle name="Normal 2 4 9 5 5" xfId="12436" xr:uid="{00000000-0005-0000-0000-000094300000}"/>
    <cellStyle name="Normal 2 4 9 5 5 2" xfId="12437" xr:uid="{00000000-0005-0000-0000-000095300000}"/>
    <cellStyle name="Normal 2 4 9 5 5 2 2" xfId="12438" xr:uid="{00000000-0005-0000-0000-000096300000}"/>
    <cellStyle name="Normal 2 4 9 5 5 2 2 2" xfId="40587" xr:uid="{00000000-0005-0000-0000-00008B9E0000}"/>
    <cellStyle name="Normal 2 4 9 5 5 2 3" xfId="40588" xr:uid="{00000000-0005-0000-0000-00008C9E0000}"/>
    <cellStyle name="Normal 2 4 9 5 5 3" xfId="12439" xr:uid="{00000000-0005-0000-0000-000097300000}"/>
    <cellStyle name="Normal 2 4 9 5 5 3 2" xfId="40589" xr:uid="{00000000-0005-0000-0000-00008D9E0000}"/>
    <cellStyle name="Normal 2 4 9 5 5 4" xfId="40590" xr:uid="{00000000-0005-0000-0000-00008E9E0000}"/>
    <cellStyle name="Normal 2 4 9 5 6" xfId="12440" xr:uid="{00000000-0005-0000-0000-000098300000}"/>
    <cellStyle name="Normal 2 4 9 5 6 2" xfId="12441" xr:uid="{00000000-0005-0000-0000-000099300000}"/>
    <cellStyle name="Normal 2 4 9 5 6 2 2" xfId="12442" xr:uid="{00000000-0005-0000-0000-00009A300000}"/>
    <cellStyle name="Normal 2 4 9 5 6 2 2 2" xfId="40591" xr:uid="{00000000-0005-0000-0000-00008F9E0000}"/>
    <cellStyle name="Normal 2 4 9 5 6 2 3" xfId="40592" xr:uid="{00000000-0005-0000-0000-0000909E0000}"/>
    <cellStyle name="Normal 2 4 9 5 6 3" xfId="12443" xr:uid="{00000000-0005-0000-0000-00009B300000}"/>
    <cellStyle name="Normal 2 4 9 5 6 3 2" xfId="40593" xr:uid="{00000000-0005-0000-0000-0000919E0000}"/>
    <cellStyle name="Normal 2 4 9 5 6 4" xfId="40594" xr:uid="{00000000-0005-0000-0000-0000929E0000}"/>
    <cellStyle name="Normal 2 4 9 5 7" xfId="12444" xr:uid="{00000000-0005-0000-0000-00009C300000}"/>
    <cellStyle name="Normal 2 4 9 5 7 2" xfId="12445" xr:uid="{00000000-0005-0000-0000-00009D300000}"/>
    <cellStyle name="Normal 2 4 9 5 7 2 2" xfId="12446" xr:uid="{00000000-0005-0000-0000-00009E300000}"/>
    <cellStyle name="Normal 2 4 9 5 7 2 2 2" xfId="40595" xr:uid="{00000000-0005-0000-0000-0000939E0000}"/>
    <cellStyle name="Normal 2 4 9 5 7 2 3" xfId="40596" xr:uid="{00000000-0005-0000-0000-0000949E0000}"/>
    <cellStyle name="Normal 2 4 9 5 7 3" xfId="12447" xr:uid="{00000000-0005-0000-0000-00009F300000}"/>
    <cellStyle name="Normal 2 4 9 5 7 3 2" xfId="40597" xr:uid="{00000000-0005-0000-0000-0000959E0000}"/>
    <cellStyle name="Normal 2 4 9 5 7 4" xfId="40598" xr:uid="{00000000-0005-0000-0000-0000969E0000}"/>
    <cellStyle name="Normal 2 4 9 5 8" xfId="12448" xr:uid="{00000000-0005-0000-0000-0000A0300000}"/>
    <cellStyle name="Normal 2 4 9 5 8 2" xfId="12449" xr:uid="{00000000-0005-0000-0000-0000A1300000}"/>
    <cellStyle name="Normal 2 4 9 5 8 2 2" xfId="12450" xr:uid="{00000000-0005-0000-0000-0000A2300000}"/>
    <cellStyle name="Normal 2 4 9 5 8 2 2 2" xfId="40599" xr:uid="{00000000-0005-0000-0000-0000979E0000}"/>
    <cellStyle name="Normal 2 4 9 5 8 2 3" xfId="40600" xr:uid="{00000000-0005-0000-0000-0000989E0000}"/>
    <cellStyle name="Normal 2 4 9 5 8 3" xfId="12451" xr:uid="{00000000-0005-0000-0000-0000A3300000}"/>
    <cellStyle name="Normal 2 4 9 5 8 3 2" xfId="40601" xr:uid="{00000000-0005-0000-0000-0000999E0000}"/>
    <cellStyle name="Normal 2 4 9 5 8 4" xfId="40602" xr:uid="{00000000-0005-0000-0000-00009A9E0000}"/>
    <cellStyle name="Normal 2 4 9 5 9" xfId="12452" xr:uid="{00000000-0005-0000-0000-0000A4300000}"/>
    <cellStyle name="Normal 2 4 9 5 9 2" xfId="12453" xr:uid="{00000000-0005-0000-0000-0000A5300000}"/>
    <cellStyle name="Normal 2 4 9 5 9 2 2" xfId="12454" xr:uid="{00000000-0005-0000-0000-0000A6300000}"/>
    <cellStyle name="Normal 2 4 9 5 9 2 2 2" xfId="40603" xr:uid="{00000000-0005-0000-0000-00009B9E0000}"/>
    <cellStyle name="Normal 2 4 9 5 9 2 3" xfId="40604" xr:uid="{00000000-0005-0000-0000-00009C9E0000}"/>
    <cellStyle name="Normal 2 4 9 5 9 3" xfId="12455" xr:uid="{00000000-0005-0000-0000-0000A7300000}"/>
    <cellStyle name="Normal 2 4 9 5 9 3 2" xfId="40605" xr:uid="{00000000-0005-0000-0000-00009D9E0000}"/>
    <cellStyle name="Normal 2 4 9 5 9 4" xfId="40606" xr:uid="{00000000-0005-0000-0000-00009E9E0000}"/>
    <cellStyle name="Normal 2 4 9 6" xfId="12456" xr:uid="{00000000-0005-0000-0000-0000A8300000}"/>
    <cellStyle name="Normal 2 4 9 6 10" xfId="12457" xr:uid="{00000000-0005-0000-0000-0000A9300000}"/>
    <cellStyle name="Normal 2 4 9 6 10 2" xfId="12458" xr:uid="{00000000-0005-0000-0000-0000AA300000}"/>
    <cellStyle name="Normal 2 4 9 6 10 2 2" xfId="12459" xr:uid="{00000000-0005-0000-0000-0000AB300000}"/>
    <cellStyle name="Normal 2 4 9 6 10 2 2 2" xfId="40607" xr:uid="{00000000-0005-0000-0000-00009F9E0000}"/>
    <cellStyle name="Normal 2 4 9 6 10 2 3" xfId="40608" xr:uid="{00000000-0005-0000-0000-0000A09E0000}"/>
    <cellStyle name="Normal 2 4 9 6 10 3" xfId="12460" xr:uid="{00000000-0005-0000-0000-0000AC300000}"/>
    <cellStyle name="Normal 2 4 9 6 10 3 2" xfId="40609" xr:uid="{00000000-0005-0000-0000-0000A19E0000}"/>
    <cellStyle name="Normal 2 4 9 6 10 4" xfId="40610" xr:uid="{00000000-0005-0000-0000-0000A29E0000}"/>
    <cellStyle name="Normal 2 4 9 6 11" xfId="12461" xr:uid="{00000000-0005-0000-0000-0000AD300000}"/>
    <cellStyle name="Normal 2 4 9 6 11 2" xfId="12462" xr:uid="{00000000-0005-0000-0000-0000AE300000}"/>
    <cellStyle name="Normal 2 4 9 6 11 2 2" xfId="12463" xr:uid="{00000000-0005-0000-0000-0000AF300000}"/>
    <cellStyle name="Normal 2 4 9 6 11 2 2 2" xfId="40611" xr:uid="{00000000-0005-0000-0000-0000A39E0000}"/>
    <cellStyle name="Normal 2 4 9 6 11 2 3" xfId="40612" xr:uid="{00000000-0005-0000-0000-0000A49E0000}"/>
    <cellStyle name="Normal 2 4 9 6 11 3" xfId="12464" xr:uid="{00000000-0005-0000-0000-0000B0300000}"/>
    <cellStyle name="Normal 2 4 9 6 11 3 2" xfId="40613" xr:uid="{00000000-0005-0000-0000-0000A59E0000}"/>
    <cellStyle name="Normal 2 4 9 6 11 4" xfId="40614" xr:uid="{00000000-0005-0000-0000-0000A69E0000}"/>
    <cellStyle name="Normal 2 4 9 6 12" xfId="12465" xr:uid="{00000000-0005-0000-0000-0000B1300000}"/>
    <cellStyle name="Normal 2 4 9 6 12 2" xfId="12466" xr:uid="{00000000-0005-0000-0000-0000B2300000}"/>
    <cellStyle name="Normal 2 4 9 6 12 2 2" xfId="40615" xr:uid="{00000000-0005-0000-0000-0000A79E0000}"/>
    <cellStyle name="Normal 2 4 9 6 12 3" xfId="40616" xr:uid="{00000000-0005-0000-0000-0000A89E0000}"/>
    <cellStyle name="Normal 2 4 9 6 13" xfId="12467" xr:uid="{00000000-0005-0000-0000-0000B3300000}"/>
    <cellStyle name="Normal 2 4 9 6 13 2" xfId="40617" xr:uid="{00000000-0005-0000-0000-0000A99E0000}"/>
    <cellStyle name="Normal 2 4 9 6 14" xfId="40618" xr:uid="{00000000-0005-0000-0000-0000AA9E0000}"/>
    <cellStyle name="Normal 2 4 9 6 2" xfId="12468" xr:uid="{00000000-0005-0000-0000-0000B4300000}"/>
    <cellStyle name="Normal 2 4 9 6 2 2" xfId="12469" xr:uid="{00000000-0005-0000-0000-0000B5300000}"/>
    <cellStyle name="Normal 2 4 9 6 2 2 2" xfId="12470" xr:uid="{00000000-0005-0000-0000-0000B6300000}"/>
    <cellStyle name="Normal 2 4 9 6 2 2 2 2" xfId="40619" xr:uid="{00000000-0005-0000-0000-0000AB9E0000}"/>
    <cellStyle name="Normal 2 4 9 6 2 2 3" xfId="40620" xr:uid="{00000000-0005-0000-0000-0000AC9E0000}"/>
    <cellStyle name="Normal 2 4 9 6 2 3" xfId="12471" xr:uid="{00000000-0005-0000-0000-0000B7300000}"/>
    <cellStyle name="Normal 2 4 9 6 2 3 2" xfId="40621" xr:uid="{00000000-0005-0000-0000-0000AD9E0000}"/>
    <cellStyle name="Normal 2 4 9 6 2 4" xfId="40622" xr:uid="{00000000-0005-0000-0000-0000AE9E0000}"/>
    <cellStyle name="Normal 2 4 9 6 3" xfId="12472" xr:uid="{00000000-0005-0000-0000-0000B8300000}"/>
    <cellStyle name="Normal 2 4 9 6 3 2" xfId="12473" xr:uid="{00000000-0005-0000-0000-0000B9300000}"/>
    <cellStyle name="Normal 2 4 9 6 3 2 2" xfId="12474" xr:uid="{00000000-0005-0000-0000-0000BA300000}"/>
    <cellStyle name="Normal 2 4 9 6 3 2 2 2" xfId="40623" xr:uid="{00000000-0005-0000-0000-0000AF9E0000}"/>
    <cellStyle name="Normal 2 4 9 6 3 2 3" xfId="40624" xr:uid="{00000000-0005-0000-0000-0000B09E0000}"/>
    <cellStyle name="Normal 2 4 9 6 3 3" xfId="12475" xr:uid="{00000000-0005-0000-0000-0000BB300000}"/>
    <cellStyle name="Normal 2 4 9 6 3 3 2" xfId="40625" xr:uid="{00000000-0005-0000-0000-0000B19E0000}"/>
    <cellStyle name="Normal 2 4 9 6 3 4" xfId="40626" xr:uid="{00000000-0005-0000-0000-0000B29E0000}"/>
    <cellStyle name="Normal 2 4 9 6 4" xfId="12476" xr:uid="{00000000-0005-0000-0000-0000BC300000}"/>
    <cellStyle name="Normal 2 4 9 6 4 2" xfId="12477" xr:uid="{00000000-0005-0000-0000-0000BD300000}"/>
    <cellStyle name="Normal 2 4 9 6 4 2 2" xfId="12478" xr:uid="{00000000-0005-0000-0000-0000BE300000}"/>
    <cellStyle name="Normal 2 4 9 6 4 2 2 2" xfId="40627" xr:uid="{00000000-0005-0000-0000-0000B39E0000}"/>
    <cellStyle name="Normal 2 4 9 6 4 2 3" xfId="40628" xr:uid="{00000000-0005-0000-0000-0000B49E0000}"/>
    <cellStyle name="Normal 2 4 9 6 4 3" xfId="12479" xr:uid="{00000000-0005-0000-0000-0000BF300000}"/>
    <cellStyle name="Normal 2 4 9 6 4 3 2" xfId="40629" xr:uid="{00000000-0005-0000-0000-0000B59E0000}"/>
    <cellStyle name="Normal 2 4 9 6 4 4" xfId="40630" xr:uid="{00000000-0005-0000-0000-0000B69E0000}"/>
    <cellStyle name="Normal 2 4 9 6 5" xfId="12480" xr:uid="{00000000-0005-0000-0000-0000C0300000}"/>
    <cellStyle name="Normal 2 4 9 6 5 2" xfId="12481" xr:uid="{00000000-0005-0000-0000-0000C1300000}"/>
    <cellStyle name="Normal 2 4 9 6 5 2 2" xfId="12482" xr:uid="{00000000-0005-0000-0000-0000C2300000}"/>
    <cellStyle name="Normal 2 4 9 6 5 2 2 2" xfId="40631" xr:uid="{00000000-0005-0000-0000-0000B79E0000}"/>
    <cellStyle name="Normal 2 4 9 6 5 2 3" xfId="40632" xr:uid="{00000000-0005-0000-0000-0000B89E0000}"/>
    <cellStyle name="Normal 2 4 9 6 5 3" xfId="12483" xr:uid="{00000000-0005-0000-0000-0000C3300000}"/>
    <cellStyle name="Normal 2 4 9 6 5 3 2" xfId="40633" xr:uid="{00000000-0005-0000-0000-0000B99E0000}"/>
    <cellStyle name="Normal 2 4 9 6 5 4" xfId="40634" xr:uid="{00000000-0005-0000-0000-0000BA9E0000}"/>
    <cellStyle name="Normal 2 4 9 6 6" xfId="12484" xr:uid="{00000000-0005-0000-0000-0000C4300000}"/>
    <cellStyle name="Normal 2 4 9 6 6 2" xfId="12485" xr:uid="{00000000-0005-0000-0000-0000C5300000}"/>
    <cellStyle name="Normal 2 4 9 6 6 2 2" xfId="12486" xr:uid="{00000000-0005-0000-0000-0000C6300000}"/>
    <cellStyle name="Normal 2 4 9 6 6 2 2 2" xfId="40635" xr:uid="{00000000-0005-0000-0000-0000BB9E0000}"/>
    <cellStyle name="Normal 2 4 9 6 6 2 3" xfId="40636" xr:uid="{00000000-0005-0000-0000-0000BC9E0000}"/>
    <cellStyle name="Normal 2 4 9 6 6 3" xfId="12487" xr:uid="{00000000-0005-0000-0000-0000C7300000}"/>
    <cellStyle name="Normal 2 4 9 6 6 3 2" xfId="40637" xr:uid="{00000000-0005-0000-0000-0000BD9E0000}"/>
    <cellStyle name="Normal 2 4 9 6 6 4" xfId="40638" xr:uid="{00000000-0005-0000-0000-0000BE9E0000}"/>
    <cellStyle name="Normal 2 4 9 6 7" xfId="12488" xr:uid="{00000000-0005-0000-0000-0000C8300000}"/>
    <cellStyle name="Normal 2 4 9 6 7 2" xfId="12489" xr:uid="{00000000-0005-0000-0000-0000C9300000}"/>
    <cellStyle name="Normal 2 4 9 6 7 2 2" xfId="12490" xr:uid="{00000000-0005-0000-0000-0000CA300000}"/>
    <cellStyle name="Normal 2 4 9 6 7 2 2 2" xfId="40639" xr:uid="{00000000-0005-0000-0000-0000BF9E0000}"/>
    <cellStyle name="Normal 2 4 9 6 7 2 3" xfId="40640" xr:uid="{00000000-0005-0000-0000-0000C09E0000}"/>
    <cellStyle name="Normal 2 4 9 6 7 3" xfId="12491" xr:uid="{00000000-0005-0000-0000-0000CB300000}"/>
    <cellStyle name="Normal 2 4 9 6 7 3 2" xfId="40641" xr:uid="{00000000-0005-0000-0000-0000C19E0000}"/>
    <cellStyle name="Normal 2 4 9 6 7 4" xfId="40642" xr:uid="{00000000-0005-0000-0000-0000C29E0000}"/>
    <cellStyle name="Normal 2 4 9 6 8" xfId="12492" xr:uid="{00000000-0005-0000-0000-0000CC300000}"/>
    <cellStyle name="Normal 2 4 9 6 8 2" xfId="12493" xr:uid="{00000000-0005-0000-0000-0000CD300000}"/>
    <cellStyle name="Normal 2 4 9 6 8 2 2" xfId="12494" xr:uid="{00000000-0005-0000-0000-0000CE300000}"/>
    <cellStyle name="Normal 2 4 9 6 8 2 2 2" xfId="40643" xr:uid="{00000000-0005-0000-0000-0000C39E0000}"/>
    <cellStyle name="Normal 2 4 9 6 8 2 3" xfId="40644" xr:uid="{00000000-0005-0000-0000-0000C49E0000}"/>
    <cellStyle name="Normal 2 4 9 6 8 3" xfId="12495" xr:uid="{00000000-0005-0000-0000-0000CF300000}"/>
    <cellStyle name="Normal 2 4 9 6 8 3 2" xfId="40645" xr:uid="{00000000-0005-0000-0000-0000C59E0000}"/>
    <cellStyle name="Normal 2 4 9 6 8 4" xfId="40646" xr:uid="{00000000-0005-0000-0000-0000C69E0000}"/>
    <cellStyle name="Normal 2 4 9 6 9" xfId="12496" xr:uid="{00000000-0005-0000-0000-0000D0300000}"/>
    <cellStyle name="Normal 2 4 9 6 9 2" xfId="12497" xr:uid="{00000000-0005-0000-0000-0000D1300000}"/>
    <cellStyle name="Normal 2 4 9 6 9 2 2" xfId="12498" xr:uid="{00000000-0005-0000-0000-0000D2300000}"/>
    <cellStyle name="Normal 2 4 9 6 9 2 2 2" xfId="40647" xr:uid="{00000000-0005-0000-0000-0000C79E0000}"/>
    <cellStyle name="Normal 2 4 9 6 9 2 3" xfId="40648" xr:uid="{00000000-0005-0000-0000-0000C89E0000}"/>
    <cellStyle name="Normal 2 4 9 6 9 3" xfId="12499" xr:uid="{00000000-0005-0000-0000-0000D3300000}"/>
    <cellStyle name="Normal 2 4 9 6 9 3 2" xfId="40649" xr:uid="{00000000-0005-0000-0000-0000C99E0000}"/>
    <cellStyle name="Normal 2 4 9 6 9 4" xfId="40650" xr:uid="{00000000-0005-0000-0000-0000CA9E0000}"/>
    <cellStyle name="Normal 2 4 9 7" xfId="12500" xr:uid="{00000000-0005-0000-0000-0000D4300000}"/>
    <cellStyle name="Normal 2 4 9 7 10" xfId="12501" xr:uid="{00000000-0005-0000-0000-0000D5300000}"/>
    <cellStyle name="Normal 2 4 9 7 10 2" xfId="12502" xr:uid="{00000000-0005-0000-0000-0000D6300000}"/>
    <cellStyle name="Normal 2 4 9 7 10 2 2" xfId="12503" xr:uid="{00000000-0005-0000-0000-0000D7300000}"/>
    <cellStyle name="Normal 2 4 9 7 10 2 2 2" xfId="40651" xr:uid="{00000000-0005-0000-0000-0000CB9E0000}"/>
    <cellStyle name="Normal 2 4 9 7 10 2 3" xfId="40652" xr:uid="{00000000-0005-0000-0000-0000CC9E0000}"/>
    <cellStyle name="Normal 2 4 9 7 10 3" xfId="12504" xr:uid="{00000000-0005-0000-0000-0000D8300000}"/>
    <cellStyle name="Normal 2 4 9 7 10 3 2" xfId="40653" xr:uid="{00000000-0005-0000-0000-0000CD9E0000}"/>
    <cellStyle name="Normal 2 4 9 7 10 4" xfId="40654" xr:uid="{00000000-0005-0000-0000-0000CE9E0000}"/>
    <cellStyle name="Normal 2 4 9 7 11" xfId="12505" xr:uid="{00000000-0005-0000-0000-0000D9300000}"/>
    <cellStyle name="Normal 2 4 9 7 11 2" xfId="12506" xr:uid="{00000000-0005-0000-0000-0000DA300000}"/>
    <cellStyle name="Normal 2 4 9 7 11 2 2" xfId="12507" xr:uid="{00000000-0005-0000-0000-0000DB300000}"/>
    <cellStyle name="Normal 2 4 9 7 11 2 2 2" xfId="40655" xr:uid="{00000000-0005-0000-0000-0000CF9E0000}"/>
    <cellStyle name="Normal 2 4 9 7 11 2 3" xfId="40656" xr:uid="{00000000-0005-0000-0000-0000D09E0000}"/>
    <cellStyle name="Normal 2 4 9 7 11 3" xfId="12508" xr:uid="{00000000-0005-0000-0000-0000DC300000}"/>
    <cellStyle name="Normal 2 4 9 7 11 3 2" xfId="40657" xr:uid="{00000000-0005-0000-0000-0000D19E0000}"/>
    <cellStyle name="Normal 2 4 9 7 11 4" xfId="40658" xr:uid="{00000000-0005-0000-0000-0000D29E0000}"/>
    <cellStyle name="Normal 2 4 9 7 12" xfId="12509" xr:uid="{00000000-0005-0000-0000-0000DD300000}"/>
    <cellStyle name="Normal 2 4 9 7 12 2" xfId="12510" xr:uid="{00000000-0005-0000-0000-0000DE300000}"/>
    <cellStyle name="Normal 2 4 9 7 12 2 2" xfId="40659" xr:uid="{00000000-0005-0000-0000-0000D39E0000}"/>
    <cellStyle name="Normal 2 4 9 7 12 3" xfId="40660" xr:uid="{00000000-0005-0000-0000-0000D49E0000}"/>
    <cellStyle name="Normal 2 4 9 7 13" xfId="12511" xr:uid="{00000000-0005-0000-0000-0000DF300000}"/>
    <cellStyle name="Normal 2 4 9 7 13 2" xfId="40661" xr:uid="{00000000-0005-0000-0000-0000D59E0000}"/>
    <cellStyle name="Normal 2 4 9 7 14" xfId="40662" xr:uid="{00000000-0005-0000-0000-0000D69E0000}"/>
    <cellStyle name="Normal 2 4 9 7 2" xfId="12512" xr:uid="{00000000-0005-0000-0000-0000E0300000}"/>
    <cellStyle name="Normal 2 4 9 7 2 2" xfId="12513" xr:uid="{00000000-0005-0000-0000-0000E1300000}"/>
    <cellStyle name="Normal 2 4 9 7 2 2 2" xfId="12514" xr:uid="{00000000-0005-0000-0000-0000E2300000}"/>
    <cellStyle name="Normal 2 4 9 7 2 2 2 2" xfId="40663" xr:uid="{00000000-0005-0000-0000-0000D79E0000}"/>
    <cellStyle name="Normal 2 4 9 7 2 2 3" xfId="40664" xr:uid="{00000000-0005-0000-0000-0000D89E0000}"/>
    <cellStyle name="Normal 2 4 9 7 2 3" xfId="12515" xr:uid="{00000000-0005-0000-0000-0000E3300000}"/>
    <cellStyle name="Normal 2 4 9 7 2 3 2" xfId="40665" xr:uid="{00000000-0005-0000-0000-0000D99E0000}"/>
    <cellStyle name="Normal 2 4 9 7 2 4" xfId="40666" xr:uid="{00000000-0005-0000-0000-0000DA9E0000}"/>
    <cellStyle name="Normal 2 4 9 7 3" xfId="12516" xr:uid="{00000000-0005-0000-0000-0000E4300000}"/>
    <cellStyle name="Normal 2 4 9 7 3 2" xfId="12517" xr:uid="{00000000-0005-0000-0000-0000E5300000}"/>
    <cellStyle name="Normal 2 4 9 7 3 2 2" xfId="12518" xr:uid="{00000000-0005-0000-0000-0000E6300000}"/>
    <cellStyle name="Normal 2 4 9 7 3 2 2 2" xfId="40667" xr:uid="{00000000-0005-0000-0000-0000DB9E0000}"/>
    <cellStyle name="Normal 2 4 9 7 3 2 3" xfId="40668" xr:uid="{00000000-0005-0000-0000-0000DC9E0000}"/>
    <cellStyle name="Normal 2 4 9 7 3 3" xfId="12519" xr:uid="{00000000-0005-0000-0000-0000E7300000}"/>
    <cellStyle name="Normal 2 4 9 7 3 3 2" xfId="40669" xr:uid="{00000000-0005-0000-0000-0000DD9E0000}"/>
    <cellStyle name="Normal 2 4 9 7 3 4" xfId="40670" xr:uid="{00000000-0005-0000-0000-0000DE9E0000}"/>
    <cellStyle name="Normal 2 4 9 7 4" xfId="12520" xr:uid="{00000000-0005-0000-0000-0000E8300000}"/>
    <cellStyle name="Normal 2 4 9 7 4 2" xfId="12521" xr:uid="{00000000-0005-0000-0000-0000E9300000}"/>
    <cellStyle name="Normal 2 4 9 7 4 2 2" xfId="12522" xr:uid="{00000000-0005-0000-0000-0000EA300000}"/>
    <cellStyle name="Normal 2 4 9 7 4 2 2 2" xfId="40671" xr:uid="{00000000-0005-0000-0000-0000DF9E0000}"/>
    <cellStyle name="Normal 2 4 9 7 4 2 3" xfId="40672" xr:uid="{00000000-0005-0000-0000-0000E09E0000}"/>
    <cellStyle name="Normal 2 4 9 7 4 3" xfId="12523" xr:uid="{00000000-0005-0000-0000-0000EB300000}"/>
    <cellStyle name="Normal 2 4 9 7 4 3 2" xfId="40673" xr:uid="{00000000-0005-0000-0000-0000E19E0000}"/>
    <cellStyle name="Normal 2 4 9 7 4 4" xfId="40674" xr:uid="{00000000-0005-0000-0000-0000E29E0000}"/>
    <cellStyle name="Normal 2 4 9 7 5" xfId="12524" xr:uid="{00000000-0005-0000-0000-0000EC300000}"/>
    <cellStyle name="Normal 2 4 9 7 5 2" xfId="12525" xr:uid="{00000000-0005-0000-0000-0000ED300000}"/>
    <cellStyle name="Normal 2 4 9 7 5 2 2" xfId="12526" xr:uid="{00000000-0005-0000-0000-0000EE300000}"/>
    <cellStyle name="Normal 2 4 9 7 5 2 2 2" xfId="40675" xr:uid="{00000000-0005-0000-0000-0000E39E0000}"/>
    <cellStyle name="Normal 2 4 9 7 5 2 3" xfId="40676" xr:uid="{00000000-0005-0000-0000-0000E49E0000}"/>
    <cellStyle name="Normal 2 4 9 7 5 3" xfId="12527" xr:uid="{00000000-0005-0000-0000-0000EF300000}"/>
    <cellStyle name="Normal 2 4 9 7 5 3 2" xfId="40677" xr:uid="{00000000-0005-0000-0000-0000E59E0000}"/>
    <cellStyle name="Normal 2 4 9 7 5 4" xfId="40678" xr:uid="{00000000-0005-0000-0000-0000E69E0000}"/>
    <cellStyle name="Normal 2 4 9 7 6" xfId="12528" xr:uid="{00000000-0005-0000-0000-0000F0300000}"/>
    <cellStyle name="Normal 2 4 9 7 6 2" xfId="12529" xr:uid="{00000000-0005-0000-0000-0000F1300000}"/>
    <cellStyle name="Normal 2 4 9 7 6 2 2" xfId="12530" xr:uid="{00000000-0005-0000-0000-0000F2300000}"/>
    <cellStyle name="Normal 2 4 9 7 6 2 2 2" xfId="40679" xr:uid="{00000000-0005-0000-0000-0000E79E0000}"/>
    <cellStyle name="Normal 2 4 9 7 6 2 3" xfId="40680" xr:uid="{00000000-0005-0000-0000-0000E89E0000}"/>
    <cellStyle name="Normal 2 4 9 7 6 3" xfId="12531" xr:uid="{00000000-0005-0000-0000-0000F3300000}"/>
    <cellStyle name="Normal 2 4 9 7 6 3 2" xfId="40681" xr:uid="{00000000-0005-0000-0000-0000E99E0000}"/>
    <cellStyle name="Normal 2 4 9 7 6 4" xfId="40682" xr:uid="{00000000-0005-0000-0000-0000EA9E0000}"/>
    <cellStyle name="Normal 2 4 9 7 7" xfId="12532" xr:uid="{00000000-0005-0000-0000-0000F4300000}"/>
    <cellStyle name="Normal 2 4 9 7 7 2" xfId="12533" xr:uid="{00000000-0005-0000-0000-0000F5300000}"/>
    <cellStyle name="Normal 2 4 9 7 7 2 2" xfId="12534" xr:uid="{00000000-0005-0000-0000-0000F6300000}"/>
    <cellStyle name="Normal 2 4 9 7 7 2 2 2" xfId="40683" xr:uid="{00000000-0005-0000-0000-0000EB9E0000}"/>
    <cellStyle name="Normal 2 4 9 7 7 2 3" xfId="40684" xr:uid="{00000000-0005-0000-0000-0000EC9E0000}"/>
    <cellStyle name="Normal 2 4 9 7 7 3" xfId="12535" xr:uid="{00000000-0005-0000-0000-0000F7300000}"/>
    <cellStyle name="Normal 2 4 9 7 7 3 2" xfId="40685" xr:uid="{00000000-0005-0000-0000-0000ED9E0000}"/>
    <cellStyle name="Normal 2 4 9 7 7 4" xfId="40686" xr:uid="{00000000-0005-0000-0000-0000EE9E0000}"/>
    <cellStyle name="Normal 2 4 9 7 8" xfId="12536" xr:uid="{00000000-0005-0000-0000-0000F8300000}"/>
    <cellStyle name="Normal 2 4 9 7 8 2" xfId="12537" xr:uid="{00000000-0005-0000-0000-0000F9300000}"/>
    <cellStyle name="Normal 2 4 9 7 8 2 2" xfId="12538" xr:uid="{00000000-0005-0000-0000-0000FA300000}"/>
    <cellStyle name="Normal 2 4 9 7 8 2 2 2" xfId="40687" xr:uid="{00000000-0005-0000-0000-0000EF9E0000}"/>
    <cellStyle name="Normal 2 4 9 7 8 2 3" xfId="40688" xr:uid="{00000000-0005-0000-0000-0000F09E0000}"/>
    <cellStyle name="Normal 2 4 9 7 8 3" xfId="12539" xr:uid="{00000000-0005-0000-0000-0000FB300000}"/>
    <cellStyle name="Normal 2 4 9 7 8 3 2" xfId="40689" xr:uid="{00000000-0005-0000-0000-0000F19E0000}"/>
    <cellStyle name="Normal 2 4 9 7 8 4" xfId="40690" xr:uid="{00000000-0005-0000-0000-0000F29E0000}"/>
    <cellStyle name="Normal 2 4 9 7 9" xfId="12540" xr:uid="{00000000-0005-0000-0000-0000FC300000}"/>
    <cellStyle name="Normal 2 4 9 7 9 2" xfId="12541" xr:uid="{00000000-0005-0000-0000-0000FD300000}"/>
    <cellStyle name="Normal 2 4 9 7 9 2 2" xfId="12542" xr:uid="{00000000-0005-0000-0000-0000FE300000}"/>
    <cellStyle name="Normal 2 4 9 7 9 2 2 2" xfId="40691" xr:uid="{00000000-0005-0000-0000-0000F39E0000}"/>
    <cellStyle name="Normal 2 4 9 7 9 2 3" xfId="40692" xr:uid="{00000000-0005-0000-0000-0000F49E0000}"/>
    <cellStyle name="Normal 2 4 9 7 9 3" xfId="12543" xr:uid="{00000000-0005-0000-0000-0000FF300000}"/>
    <cellStyle name="Normal 2 4 9 7 9 3 2" xfId="40693" xr:uid="{00000000-0005-0000-0000-0000F59E0000}"/>
    <cellStyle name="Normal 2 4 9 7 9 4" xfId="40694" xr:uid="{00000000-0005-0000-0000-0000F69E0000}"/>
    <cellStyle name="Normal 2 4 9 8" xfId="12544" xr:uid="{00000000-0005-0000-0000-000000310000}"/>
    <cellStyle name="Normal 2 4 9 8 10" xfId="12545" xr:uid="{00000000-0005-0000-0000-000001310000}"/>
    <cellStyle name="Normal 2 4 9 8 10 2" xfId="12546" xr:uid="{00000000-0005-0000-0000-000002310000}"/>
    <cellStyle name="Normal 2 4 9 8 10 2 2" xfId="12547" xr:uid="{00000000-0005-0000-0000-000003310000}"/>
    <cellStyle name="Normal 2 4 9 8 10 2 2 2" xfId="40695" xr:uid="{00000000-0005-0000-0000-0000F79E0000}"/>
    <cellStyle name="Normal 2 4 9 8 10 2 3" xfId="40696" xr:uid="{00000000-0005-0000-0000-0000F89E0000}"/>
    <cellStyle name="Normal 2 4 9 8 10 3" xfId="12548" xr:uid="{00000000-0005-0000-0000-000004310000}"/>
    <cellStyle name="Normal 2 4 9 8 10 3 2" xfId="40697" xr:uid="{00000000-0005-0000-0000-0000F99E0000}"/>
    <cellStyle name="Normal 2 4 9 8 10 4" xfId="40698" xr:uid="{00000000-0005-0000-0000-0000FA9E0000}"/>
    <cellStyle name="Normal 2 4 9 8 11" xfId="12549" xr:uid="{00000000-0005-0000-0000-000005310000}"/>
    <cellStyle name="Normal 2 4 9 8 11 2" xfId="12550" xr:uid="{00000000-0005-0000-0000-000006310000}"/>
    <cellStyle name="Normal 2 4 9 8 11 2 2" xfId="12551" xr:uid="{00000000-0005-0000-0000-000007310000}"/>
    <cellStyle name="Normal 2 4 9 8 11 2 2 2" xfId="40699" xr:uid="{00000000-0005-0000-0000-0000FB9E0000}"/>
    <cellStyle name="Normal 2 4 9 8 11 2 3" xfId="40700" xr:uid="{00000000-0005-0000-0000-0000FC9E0000}"/>
    <cellStyle name="Normal 2 4 9 8 11 3" xfId="12552" xr:uid="{00000000-0005-0000-0000-000008310000}"/>
    <cellStyle name="Normal 2 4 9 8 11 3 2" xfId="40701" xr:uid="{00000000-0005-0000-0000-0000FD9E0000}"/>
    <cellStyle name="Normal 2 4 9 8 11 4" xfId="40702" xr:uid="{00000000-0005-0000-0000-0000FE9E0000}"/>
    <cellStyle name="Normal 2 4 9 8 12" xfId="12553" xr:uid="{00000000-0005-0000-0000-000009310000}"/>
    <cellStyle name="Normal 2 4 9 8 12 2" xfId="12554" xr:uid="{00000000-0005-0000-0000-00000A310000}"/>
    <cellStyle name="Normal 2 4 9 8 12 2 2" xfId="40703" xr:uid="{00000000-0005-0000-0000-0000FF9E0000}"/>
    <cellStyle name="Normal 2 4 9 8 12 3" xfId="40704" xr:uid="{00000000-0005-0000-0000-0000009F0000}"/>
    <cellStyle name="Normal 2 4 9 8 13" xfId="12555" xr:uid="{00000000-0005-0000-0000-00000B310000}"/>
    <cellStyle name="Normal 2 4 9 8 13 2" xfId="40705" xr:uid="{00000000-0005-0000-0000-0000019F0000}"/>
    <cellStyle name="Normal 2 4 9 8 14" xfId="40706" xr:uid="{00000000-0005-0000-0000-0000029F0000}"/>
    <cellStyle name="Normal 2 4 9 8 2" xfId="12556" xr:uid="{00000000-0005-0000-0000-00000C310000}"/>
    <cellStyle name="Normal 2 4 9 8 2 2" xfId="12557" xr:uid="{00000000-0005-0000-0000-00000D310000}"/>
    <cellStyle name="Normal 2 4 9 8 2 2 2" xfId="12558" xr:uid="{00000000-0005-0000-0000-00000E310000}"/>
    <cellStyle name="Normal 2 4 9 8 2 2 2 2" xfId="40707" xr:uid="{00000000-0005-0000-0000-0000039F0000}"/>
    <cellStyle name="Normal 2 4 9 8 2 2 3" xfId="40708" xr:uid="{00000000-0005-0000-0000-0000049F0000}"/>
    <cellStyle name="Normal 2 4 9 8 2 3" xfId="12559" xr:uid="{00000000-0005-0000-0000-00000F310000}"/>
    <cellStyle name="Normal 2 4 9 8 2 3 2" xfId="40709" xr:uid="{00000000-0005-0000-0000-0000059F0000}"/>
    <cellStyle name="Normal 2 4 9 8 2 4" xfId="40710" xr:uid="{00000000-0005-0000-0000-0000069F0000}"/>
    <cellStyle name="Normal 2 4 9 8 3" xfId="12560" xr:uid="{00000000-0005-0000-0000-000010310000}"/>
    <cellStyle name="Normal 2 4 9 8 3 2" xfId="12561" xr:uid="{00000000-0005-0000-0000-000011310000}"/>
    <cellStyle name="Normal 2 4 9 8 3 2 2" xfId="12562" xr:uid="{00000000-0005-0000-0000-000012310000}"/>
    <cellStyle name="Normal 2 4 9 8 3 2 2 2" xfId="40711" xr:uid="{00000000-0005-0000-0000-0000079F0000}"/>
    <cellStyle name="Normal 2 4 9 8 3 2 3" xfId="40712" xr:uid="{00000000-0005-0000-0000-0000089F0000}"/>
    <cellStyle name="Normal 2 4 9 8 3 3" xfId="12563" xr:uid="{00000000-0005-0000-0000-000013310000}"/>
    <cellStyle name="Normal 2 4 9 8 3 3 2" xfId="40713" xr:uid="{00000000-0005-0000-0000-0000099F0000}"/>
    <cellStyle name="Normal 2 4 9 8 3 4" xfId="40714" xr:uid="{00000000-0005-0000-0000-00000A9F0000}"/>
    <cellStyle name="Normal 2 4 9 8 4" xfId="12564" xr:uid="{00000000-0005-0000-0000-000014310000}"/>
    <cellStyle name="Normal 2 4 9 8 4 2" xfId="12565" xr:uid="{00000000-0005-0000-0000-000015310000}"/>
    <cellStyle name="Normal 2 4 9 8 4 2 2" xfId="12566" xr:uid="{00000000-0005-0000-0000-000016310000}"/>
    <cellStyle name="Normal 2 4 9 8 4 2 2 2" xfId="40715" xr:uid="{00000000-0005-0000-0000-00000B9F0000}"/>
    <cellStyle name="Normal 2 4 9 8 4 2 3" xfId="40716" xr:uid="{00000000-0005-0000-0000-00000C9F0000}"/>
    <cellStyle name="Normal 2 4 9 8 4 3" xfId="12567" xr:uid="{00000000-0005-0000-0000-000017310000}"/>
    <cellStyle name="Normal 2 4 9 8 4 3 2" xfId="40717" xr:uid="{00000000-0005-0000-0000-00000D9F0000}"/>
    <cellStyle name="Normal 2 4 9 8 4 4" xfId="40718" xr:uid="{00000000-0005-0000-0000-00000E9F0000}"/>
    <cellStyle name="Normal 2 4 9 8 5" xfId="12568" xr:uid="{00000000-0005-0000-0000-000018310000}"/>
    <cellStyle name="Normal 2 4 9 8 5 2" xfId="12569" xr:uid="{00000000-0005-0000-0000-000019310000}"/>
    <cellStyle name="Normal 2 4 9 8 5 2 2" xfId="12570" xr:uid="{00000000-0005-0000-0000-00001A310000}"/>
    <cellStyle name="Normal 2 4 9 8 5 2 2 2" xfId="40719" xr:uid="{00000000-0005-0000-0000-00000F9F0000}"/>
    <cellStyle name="Normal 2 4 9 8 5 2 3" xfId="40720" xr:uid="{00000000-0005-0000-0000-0000109F0000}"/>
    <cellStyle name="Normal 2 4 9 8 5 3" xfId="12571" xr:uid="{00000000-0005-0000-0000-00001B310000}"/>
    <cellStyle name="Normal 2 4 9 8 5 3 2" xfId="40721" xr:uid="{00000000-0005-0000-0000-0000119F0000}"/>
    <cellStyle name="Normal 2 4 9 8 5 4" xfId="40722" xr:uid="{00000000-0005-0000-0000-0000129F0000}"/>
    <cellStyle name="Normal 2 4 9 8 6" xfId="12572" xr:uid="{00000000-0005-0000-0000-00001C310000}"/>
    <cellStyle name="Normal 2 4 9 8 6 2" xfId="12573" xr:uid="{00000000-0005-0000-0000-00001D310000}"/>
    <cellStyle name="Normal 2 4 9 8 6 2 2" xfId="12574" xr:uid="{00000000-0005-0000-0000-00001E310000}"/>
    <cellStyle name="Normal 2 4 9 8 6 2 2 2" xfId="40723" xr:uid="{00000000-0005-0000-0000-0000139F0000}"/>
    <cellStyle name="Normal 2 4 9 8 6 2 3" xfId="40724" xr:uid="{00000000-0005-0000-0000-0000149F0000}"/>
    <cellStyle name="Normal 2 4 9 8 6 3" xfId="12575" xr:uid="{00000000-0005-0000-0000-00001F310000}"/>
    <cellStyle name="Normal 2 4 9 8 6 3 2" xfId="40725" xr:uid="{00000000-0005-0000-0000-0000159F0000}"/>
    <cellStyle name="Normal 2 4 9 8 6 4" xfId="40726" xr:uid="{00000000-0005-0000-0000-0000169F0000}"/>
    <cellStyle name="Normal 2 4 9 8 7" xfId="12576" xr:uid="{00000000-0005-0000-0000-000020310000}"/>
    <cellStyle name="Normal 2 4 9 8 7 2" xfId="12577" xr:uid="{00000000-0005-0000-0000-000021310000}"/>
    <cellStyle name="Normal 2 4 9 8 7 2 2" xfId="12578" xr:uid="{00000000-0005-0000-0000-000022310000}"/>
    <cellStyle name="Normal 2 4 9 8 7 2 2 2" xfId="40727" xr:uid="{00000000-0005-0000-0000-0000179F0000}"/>
    <cellStyle name="Normal 2 4 9 8 7 2 3" xfId="40728" xr:uid="{00000000-0005-0000-0000-0000189F0000}"/>
    <cellStyle name="Normal 2 4 9 8 7 3" xfId="12579" xr:uid="{00000000-0005-0000-0000-000023310000}"/>
    <cellStyle name="Normal 2 4 9 8 7 3 2" xfId="40729" xr:uid="{00000000-0005-0000-0000-0000199F0000}"/>
    <cellStyle name="Normal 2 4 9 8 7 4" xfId="40730" xr:uid="{00000000-0005-0000-0000-00001A9F0000}"/>
    <cellStyle name="Normal 2 4 9 8 8" xfId="12580" xr:uid="{00000000-0005-0000-0000-000024310000}"/>
    <cellStyle name="Normal 2 4 9 8 8 2" xfId="12581" xr:uid="{00000000-0005-0000-0000-000025310000}"/>
    <cellStyle name="Normal 2 4 9 8 8 2 2" xfId="12582" xr:uid="{00000000-0005-0000-0000-000026310000}"/>
    <cellStyle name="Normal 2 4 9 8 8 2 2 2" xfId="40731" xr:uid="{00000000-0005-0000-0000-00001B9F0000}"/>
    <cellStyle name="Normal 2 4 9 8 8 2 3" xfId="40732" xr:uid="{00000000-0005-0000-0000-00001C9F0000}"/>
    <cellStyle name="Normal 2 4 9 8 8 3" xfId="12583" xr:uid="{00000000-0005-0000-0000-000027310000}"/>
    <cellStyle name="Normal 2 4 9 8 8 3 2" xfId="40733" xr:uid="{00000000-0005-0000-0000-00001D9F0000}"/>
    <cellStyle name="Normal 2 4 9 8 8 4" xfId="40734" xr:uid="{00000000-0005-0000-0000-00001E9F0000}"/>
    <cellStyle name="Normal 2 4 9 8 9" xfId="12584" xr:uid="{00000000-0005-0000-0000-000028310000}"/>
    <cellStyle name="Normal 2 4 9 8 9 2" xfId="12585" xr:uid="{00000000-0005-0000-0000-000029310000}"/>
    <cellStyle name="Normal 2 4 9 8 9 2 2" xfId="12586" xr:uid="{00000000-0005-0000-0000-00002A310000}"/>
    <cellStyle name="Normal 2 4 9 8 9 2 2 2" xfId="40735" xr:uid="{00000000-0005-0000-0000-00001F9F0000}"/>
    <cellStyle name="Normal 2 4 9 8 9 2 3" xfId="40736" xr:uid="{00000000-0005-0000-0000-0000209F0000}"/>
    <cellStyle name="Normal 2 4 9 8 9 3" xfId="12587" xr:uid="{00000000-0005-0000-0000-00002B310000}"/>
    <cellStyle name="Normal 2 4 9 8 9 3 2" xfId="40737" xr:uid="{00000000-0005-0000-0000-0000219F0000}"/>
    <cellStyle name="Normal 2 4 9 8 9 4" xfId="40738" xr:uid="{00000000-0005-0000-0000-0000229F0000}"/>
    <cellStyle name="Normal 2 4 9 9" xfId="12588" xr:uid="{00000000-0005-0000-0000-00002C310000}"/>
    <cellStyle name="Normal 2 4 9 9 2" xfId="12589" xr:uid="{00000000-0005-0000-0000-00002D310000}"/>
    <cellStyle name="Normal 2 4 9 9 2 2" xfId="12590" xr:uid="{00000000-0005-0000-0000-00002E310000}"/>
    <cellStyle name="Normal 2 4 9 9 2 2 2" xfId="40739" xr:uid="{00000000-0005-0000-0000-0000239F0000}"/>
    <cellStyle name="Normal 2 4 9 9 2 3" xfId="40740" xr:uid="{00000000-0005-0000-0000-0000249F0000}"/>
    <cellStyle name="Normal 2 4 9 9 3" xfId="12591" xr:uid="{00000000-0005-0000-0000-00002F310000}"/>
    <cellStyle name="Normal 2 4 9 9 3 2" xfId="40741" xr:uid="{00000000-0005-0000-0000-0000259F0000}"/>
    <cellStyle name="Normal 2 4 9 9 4" xfId="40742" xr:uid="{00000000-0005-0000-0000-0000269F0000}"/>
    <cellStyle name="Normal 2 4_212101_9A-ACC-Exp Sep 2009" xfId="12592" xr:uid="{00000000-0005-0000-0000-000030310000}"/>
    <cellStyle name="Normal 2 40" xfId="12593" xr:uid="{00000000-0005-0000-0000-000031310000}"/>
    <cellStyle name="Normal 2 41" xfId="12594" xr:uid="{00000000-0005-0000-0000-000032310000}"/>
    <cellStyle name="Normal 2 42" xfId="12595" xr:uid="{00000000-0005-0000-0000-000033310000}"/>
    <cellStyle name="Normal 2 43" xfId="12596" xr:uid="{00000000-0005-0000-0000-000034310000}"/>
    <cellStyle name="Normal 2 44" xfId="12597" xr:uid="{00000000-0005-0000-0000-000035310000}"/>
    <cellStyle name="Normal 2 45" xfId="12598" xr:uid="{00000000-0005-0000-0000-000036310000}"/>
    <cellStyle name="Normal 2 46" xfId="12599" xr:uid="{00000000-0005-0000-0000-000037310000}"/>
    <cellStyle name="Normal 2 47" xfId="12600" xr:uid="{00000000-0005-0000-0000-000038310000}"/>
    <cellStyle name="Normal 2 48" xfId="12601" xr:uid="{00000000-0005-0000-0000-000039310000}"/>
    <cellStyle name="Normal 2 49" xfId="12602" xr:uid="{00000000-0005-0000-0000-00003A310000}"/>
    <cellStyle name="Normal 2 5" xfId="5" xr:uid="{00000000-0005-0000-0000-000005000000}"/>
    <cellStyle name="Normal 2 5 10" xfId="12604" xr:uid="{00000000-0005-0000-0000-00003C310000}"/>
    <cellStyle name="Normal 2 5 10 10" xfId="12605" xr:uid="{00000000-0005-0000-0000-00003D310000}"/>
    <cellStyle name="Normal 2 5 10 11" xfId="12606" xr:uid="{00000000-0005-0000-0000-00003E310000}"/>
    <cellStyle name="Normal 2 5 10 12" xfId="12607" xr:uid="{00000000-0005-0000-0000-00003F310000}"/>
    <cellStyle name="Normal 2 5 10 13" xfId="12608" xr:uid="{00000000-0005-0000-0000-000040310000}"/>
    <cellStyle name="Normal 2 5 10 14" xfId="12609" xr:uid="{00000000-0005-0000-0000-000041310000}"/>
    <cellStyle name="Normal 2 5 10 15" xfId="12610" xr:uid="{00000000-0005-0000-0000-000042310000}"/>
    <cellStyle name="Normal 2 5 10 16" xfId="12611" xr:uid="{00000000-0005-0000-0000-000043310000}"/>
    <cellStyle name="Normal 2 5 10 17" xfId="12612" xr:uid="{00000000-0005-0000-0000-000044310000}"/>
    <cellStyle name="Normal 2 5 10 18" xfId="12613" xr:uid="{00000000-0005-0000-0000-000045310000}"/>
    <cellStyle name="Normal 2 5 10 19" xfId="12614" xr:uid="{00000000-0005-0000-0000-000046310000}"/>
    <cellStyle name="Normal 2 5 10 2" xfId="12615" xr:uid="{00000000-0005-0000-0000-000047310000}"/>
    <cellStyle name="Normal 2 5 10 20" xfId="12616" xr:uid="{00000000-0005-0000-0000-000048310000}"/>
    <cellStyle name="Normal 2 5 10 3" xfId="12617" xr:uid="{00000000-0005-0000-0000-000049310000}"/>
    <cellStyle name="Normal 2 5 10 4" xfId="12618" xr:uid="{00000000-0005-0000-0000-00004A310000}"/>
    <cellStyle name="Normal 2 5 10 5" xfId="12619" xr:uid="{00000000-0005-0000-0000-00004B310000}"/>
    <cellStyle name="Normal 2 5 10 6" xfId="12620" xr:uid="{00000000-0005-0000-0000-00004C310000}"/>
    <cellStyle name="Normal 2 5 10 7" xfId="12621" xr:uid="{00000000-0005-0000-0000-00004D310000}"/>
    <cellStyle name="Normal 2 5 10 8" xfId="12622" xr:uid="{00000000-0005-0000-0000-00004E310000}"/>
    <cellStyle name="Normal 2 5 10 9" xfId="12623" xr:uid="{00000000-0005-0000-0000-00004F310000}"/>
    <cellStyle name="Normal 2 5 11" xfId="12624" xr:uid="{00000000-0005-0000-0000-000050310000}"/>
    <cellStyle name="Normal 2 5 11 10" xfId="12625" xr:uid="{00000000-0005-0000-0000-000051310000}"/>
    <cellStyle name="Normal 2 5 11 11" xfId="12626" xr:uid="{00000000-0005-0000-0000-000052310000}"/>
    <cellStyle name="Normal 2 5 11 12" xfId="12627" xr:uid="{00000000-0005-0000-0000-000053310000}"/>
    <cellStyle name="Normal 2 5 11 13" xfId="12628" xr:uid="{00000000-0005-0000-0000-000054310000}"/>
    <cellStyle name="Normal 2 5 11 14" xfId="12629" xr:uid="{00000000-0005-0000-0000-000055310000}"/>
    <cellStyle name="Normal 2 5 11 15" xfId="12630" xr:uid="{00000000-0005-0000-0000-000056310000}"/>
    <cellStyle name="Normal 2 5 11 16" xfId="12631" xr:uid="{00000000-0005-0000-0000-000057310000}"/>
    <cellStyle name="Normal 2 5 11 17" xfId="12632" xr:uid="{00000000-0005-0000-0000-000058310000}"/>
    <cellStyle name="Normal 2 5 11 18" xfId="12633" xr:uid="{00000000-0005-0000-0000-000059310000}"/>
    <cellStyle name="Normal 2 5 11 19" xfId="12634" xr:uid="{00000000-0005-0000-0000-00005A310000}"/>
    <cellStyle name="Normal 2 5 11 2" xfId="12635" xr:uid="{00000000-0005-0000-0000-00005B310000}"/>
    <cellStyle name="Normal 2 5 11 20" xfId="12636" xr:uid="{00000000-0005-0000-0000-00005C310000}"/>
    <cellStyle name="Normal 2 5 11 3" xfId="12637" xr:uid="{00000000-0005-0000-0000-00005D310000}"/>
    <cellStyle name="Normal 2 5 11 4" xfId="12638" xr:uid="{00000000-0005-0000-0000-00005E310000}"/>
    <cellStyle name="Normal 2 5 11 5" xfId="12639" xr:uid="{00000000-0005-0000-0000-00005F310000}"/>
    <cellStyle name="Normal 2 5 11 6" xfId="12640" xr:uid="{00000000-0005-0000-0000-000060310000}"/>
    <cellStyle name="Normal 2 5 11 7" xfId="12641" xr:uid="{00000000-0005-0000-0000-000061310000}"/>
    <cellStyle name="Normal 2 5 11 8" xfId="12642" xr:uid="{00000000-0005-0000-0000-000062310000}"/>
    <cellStyle name="Normal 2 5 11 9" xfId="12643" xr:uid="{00000000-0005-0000-0000-000063310000}"/>
    <cellStyle name="Normal 2 5 12" xfId="12644" xr:uid="{00000000-0005-0000-0000-000064310000}"/>
    <cellStyle name="Normal 2 5 12 10" xfId="12645" xr:uid="{00000000-0005-0000-0000-000065310000}"/>
    <cellStyle name="Normal 2 5 12 11" xfId="12646" xr:uid="{00000000-0005-0000-0000-000066310000}"/>
    <cellStyle name="Normal 2 5 12 12" xfId="12647" xr:uid="{00000000-0005-0000-0000-000067310000}"/>
    <cellStyle name="Normal 2 5 12 13" xfId="12648" xr:uid="{00000000-0005-0000-0000-000068310000}"/>
    <cellStyle name="Normal 2 5 12 14" xfId="12649" xr:uid="{00000000-0005-0000-0000-000069310000}"/>
    <cellStyle name="Normal 2 5 12 15" xfId="12650" xr:uid="{00000000-0005-0000-0000-00006A310000}"/>
    <cellStyle name="Normal 2 5 12 16" xfId="12651" xr:uid="{00000000-0005-0000-0000-00006B310000}"/>
    <cellStyle name="Normal 2 5 12 17" xfId="12652" xr:uid="{00000000-0005-0000-0000-00006C310000}"/>
    <cellStyle name="Normal 2 5 12 18" xfId="12653" xr:uid="{00000000-0005-0000-0000-00006D310000}"/>
    <cellStyle name="Normal 2 5 12 19" xfId="12654" xr:uid="{00000000-0005-0000-0000-00006E310000}"/>
    <cellStyle name="Normal 2 5 12 2" xfId="12655" xr:uid="{00000000-0005-0000-0000-00006F310000}"/>
    <cellStyle name="Normal 2 5 12 20" xfId="12656" xr:uid="{00000000-0005-0000-0000-000070310000}"/>
    <cellStyle name="Normal 2 5 12 3" xfId="12657" xr:uid="{00000000-0005-0000-0000-000071310000}"/>
    <cellStyle name="Normal 2 5 12 4" xfId="12658" xr:uid="{00000000-0005-0000-0000-000072310000}"/>
    <cellStyle name="Normal 2 5 12 5" xfId="12659" xr:uid="{00000000-0005-0000-0000-000073310000}"/>
    <cellStyle name="Normal 2 5 12 6" xfId="12660" xr:uid="{00000000-0005-0000-0000-000074310000}"/>
    <cellStyle name="Normal 2 5 12 7" xfId="12661" xr:uid="{00000000-0005-0000-0000-000075310000}"/>
    <cellStyle name="Normal 2 5 12 8" xfId="12662" xr:uid="{00000000-0005-0000-0000-000076310000}"/>
    <cellStyle name="Normal 2 5 12 9" xfId="12663" xr:uid="{00000000-0005-0000-0000-000077310000}"/>
    <cellStyle name="Normal 2 5 13" xfId="12664" xr:uid="{00000000-0005-0000-0000-000078310000}"/>
    <cellStyle name="Normal 2 5 13 10" xfId="12665" xr:uid="{00000000-0005-0000-0000-000079310000}"/>
    <cellStyle name="Normal 2 5 13 11" xfId="12666" xr:uid="{00000000-0005-0000-0000-00007A310000}"/>
    <cellStyle name="Normal 2 5 13 12" xfId="12667" xr:uid="{00000000-0005-0000-0000-00007B310000}"/>
    <cellStyle name="Normal 2 5 13 13" xfId="12668" xr:uid="{00000000-0005-0000-0000-00007C310000}"/>
    <cellStyle name="Normal 2 5 13 14" xfId="12669" xr:uid="{00000000-0005-0000-0000-00007D310000}"/>
    <cellStyle name="Normal 2 5 13 15" xfId="12670" xr:uid="{00000000-0005-0000-0000-00007E310000}"/>
    <cellStyle name="Normal 2 5 13 16" xfId="12671" xr:uid="{00000000-0005-0000-0000-00007F310000}"/>
    <cellStyle name="Normal 2 5 13 17" xfId="12672" xr:uid="{00000000-0005-0000-0000-000080310000}"/>
    <cellStyle name="Normal 2 5 13 18" xfId="12673" xr:uid="{00000000-0005-0000-0000-000081310000}"/>
    <cellStyle name="Normal 2 5 13 19" xfId="12674" xr:uid="{00000000-0005-0000-0000-000082310000}"/>
    <cellStyle name="Normal 2 5 13 2" xfId="12675" xr:uid="{00000000-0005-0000-0000-000083310000}"/>
    <cellStyle name="Normal 2 5 13 20" xfId="12676" xr:uid="{00000000-0005-0000-0000-000084310000}"/>
    <cellStyle name="Normal 2 5 13 3" xfId="12677" xr:uid="{00000000-0005-0000-0000-000085310000}"/>
    <cellStyle name="Normal 2 5 13 4" xfId="12678" xr:uid="{00000000-0005-0000-0000-000086310000}"/>
    <cellStyle name="Normal 2 5 13 5" xfId="12679" xr:uid="{00000000-0005-0000-0000-000087310000}"/>
    <cellStyle name="Normal 2 5 13 6" xfId="12680" xr:uid="{00000000-0005-0000-0000-000088310000}"/>
    <cellStyle name="Normal 2 5 13 7" xfId="12681" xr:uid="{00000000-0005-0000-0000-000089310000}"/>
    <cellStyle name="Normal 2 5 13 8" xfId="12682" xr:uid="{00000000-0005-0000-0000-00008A310000}"/>
    <cellStyle name="Normal 2 5 13 9" xfId="12683" xr:uid="{00000000-0005-0000-0000-00008B310000}"/>
    <cellStyle name="Normal 2 5 14" xfId="12684" xr:uid="{00000000-0005-0000-0000-00008C310000}"/>
    <cellStyle name="Normal 2 5 14 2" xfId="12685" xr:uid="{00000000-0005-0000-0000-00008D310000}"/>
    <cellStyle name="Normal 2 5 15" xfId="12686" xr:uid="{00000000-0005-0000-0000-00008E310000}"/>
    <cellStyle name="Normal 2 5 16" xfId="12603" xr:uid="{00000000-0005-0000-0000-00003B310000}"/>
    <cellStyle name="Normal 2 5 2" xfId="12687" xr:uid="{00000000-0005-0000-0000-00008F310000}"/>
    <cellStyle name="Normal 2 5 2 10" xfId="12688" xr:uid="{00000000-0005-0000-0000-000090310000}"/>
    <cellStyle name="Normal 2 5 2 11" xfId="12689" xr:uid="{00000000-0005-0000-0000-000091310000}"/>
    <cellStyle name="Normal 2 5 2 12" xfId="12690" xr:uid="{00000000-0005-0000-0000-000092310000}"/>
    <cellStyle name="Normal 2 5 2 13" xfId="12691" xr:uid="{00000000-0005-0000-0000-000093310000}"/>
    <cellStyle name="Normal 2 5 2 14" xfId="12692" xr:uid="{00000000-0005-0000-0000-000094310000}"/>
    <cellStyle name="Normal 2 5 2 15" xfId="12693" xr:uid="{00000000-0005-0000-0000-000095310000}"/>
    <cellStyle name="Normal 2 5 2 16" xfId="12694" xr:uid="{00000000-0005-0000-0000-000096310000}"/>
    <cellStyle name="Normal 2 5 2 17" xfId="12695" xr:uid="{00000000-0005-0000-0000-000097310000}"/>
    <cellStyle name="Normal 2 5 2 18" xfId="12696" xr:uid="{00000000-0005-0000-0000-000098310000}"/>
    <cellStyle name="Normal 2 5 2 19" xfId="12697" xr:uid="{00000000-0005-0000-0000-000099310000}"/>
    <cellStyle name="Normal 2 5 2 2" xfId="12698" xr:uid="{00000000-0005-0000-0000-00009A310000}"/>
    <cellStyle name="Normal 2 5 2 20" xfId="12699" xr:uid="{00000000-0005-0000-0000-00009B310000}"/>
    <cellStyle name="Normal 2 5 2 3" xfId="12700" xr:uid="{00000000-0005-0000-0000-00009C310000}"/>
    <cellStyle name="Normal 2 5 2 4" xfId="12701" xr:uid="{00000000-0005-0000-0000-00009D310000}"/>
    <cellStyle name="Normal 2 5 2 5" xfId="12702" xr:uid="{00000000-0005-0000-0000-00009E310000}"/>
    <cellStyle name="Normal 2 5 2 6" xfId="12703" xr:uid="{00000000-0005-0000-0000-00009F310000}"/>
    <cellStyle name="Normal 2 5 2 7" xfId="12704" xr:uid="{00000000-0005-0000-0000-0000A0310000}"/>
    <cellStyle name="Normal 2 5 2 8" xfId="12705" xr:uid="{00000000-0005-0000-0000-0000A1310000}"/>
    <cellStyle name="Normal 2 5 2 9" xfId="12706" xr:uid="{00000000-0005-0000-0000-0000A2310000}"/>
    <cellStyle name="Normal 2 5 3" xfId="12707" xr:uid="{00000000-0005-0000-0000-0000A3310000}"/>
    <cellStyle name="Normal 2 5 3 10" xfId="12708" xr:uid="{00000000-0005-0000-0000-0000A4310000}"/>
    <cellStyle name="Normal 2 5 3 11" xfId="12709" xr:uid="{00000000-0005-0000-0000-0000A5310000}"/>
    <cellStyle name="Normal 2 5 3 12" xfId="12710" xr:uid="{00000000-0005-0000-0000-0000A6310000}"/>
    <cellStyle name="Normal 2 5 3 13" xfId="12711" xr:uid="{00000000-0005-0000-0000-0000A7310000}"/>
    <cellStyle name="Normal 2 5 3 14" xfId="12712" xr:uid="{00000000-0005-0000-0000-0000A8310000}"/>
    <cellStyle name="Normal 2 5 3 15" xfId="12713" xr:uid="{00000000-0005-0000-0000-0000A9310000}"/>
    <cellStyle name="Normal 2 5 3 16" xfId="12714" xr:uid="{00000000-0005-0000-0000-0000AA310000}"/>
    <cellStyle name="Normal 2 5 3 17" xfId="12715" xr:uid="{00000000-0005-0000-0000-0000AB310000}"/>
    <cellStyle name="Normal 2 5 3 18" xfId="12716" xr:uid="{00000000-0005-0000-0000-0000AC310000}"/>
    <cellStyle name="Normal 2 5 3 19" xfId="12717" xr:uid="{00000000-0005-0000-0000-0000AD310000}"/>
    <cellStyle name="Normal 2 5 3 2" xfId="12718" xr:uid="{00000000-0005-0000-0000-0000AE310000}"/>
    <cellStyle name="Normal 2 5 3 20" xfId="12719" xr:uid="{00000000-0005-0000-0000-0000AF310000}"/>
    <cellStyle name="Normal 2 5 3 3" xfId="12720" xr:uid="{00000000-0005-0000-0000-0000B0310000}"/>
    <cellStyle name="Normal 2 5 3 4" xfId="12721" xr:uid="{00000000-0005-0000-0000-0000B1310000}"/>
    <cellStyle name="Normal 2 5 3 5" xfId="12722" xr:uid="{00000000-0005-0000-0000-0000B2310000}"/>
    <cellStyle name="Normal 2 5 3 6" xfId="12723" xr:uid="{00000000-0005-0000-0000-0000B3310000}"/>
    <cellStyle name="Normal 2 5 3 7" xfId="12724" xr:uid="{00000000-0005-0000-0000-0000B4310000}"/>
    <cellStyle name="Normal 2 5 3 8" xfId="12725" xr:uid="{00000000-0005-0000-0000-0000B5310000}"/>
    <cellStyle name="Normal 2 5 3 9" xfId="12726" xr:uid="{00000000-0005-0000-0000-0000B6310000}"/>
    <cellStyle name="Normal 2 5 4" xfId="12727" xr:uid="{00000000-0005-0000-0000-0000B7310000}"/>
    <cellStyle name="Normal 2 5 4 10" xfId="12728" xr:uid="{00000000-0005-0000-0000-0000B8310000}"/>
    <cellStyle name="Normal 2 5 4 11" xfId="12729" xr:uid="{00000000-0005-0000-0000-0000B9310000}"/>
    <cellStyle name="Normal 2 5 4 12" xfId="12730" xr:uid="{00000000-0005-0000-0000-0000BA310000}"/>
    <cellStyle name="Normal 2 5 4 13" xfId="12731" xr:uid="{00000000-0005-0000-0000-0000BB310000}"/>
    <cellStyle name="Normal 2 5 4 14" xfId="12732" xr:uid="{00000000-0005-0000-0000-0000BC310000}"/>
    <cellStyle name="Normal 2 5 4 15" xfId="12733" xr:uid="{00000000-0005-0000-0000-0000BD310000}"/>
    <cellStyle name="Normal 2 5 4 16" xfId="12734" xr:uid="{00000000-0005-0000-0000-0000BE310000}"/>
    <cellStyle name="Normal 2 5 4 17" xfId="12735" xr:uid="{00000000-0005-0000-0000-0000BF310000}"/>
    <cellStyle name="Normal 2 5 4 18" xfId="12736" xr:uid="{00000000-0005-0000-0000-0000C0310000}"/>
    <cellStyle name="Normal 2 5 4 19" xfId="12737" xr:uid="{00000000-0005-0000-0000-0000C1310000}"/>
    <cellStyle name="Normal 2 5 4 2" xfId="12738" xr:uid="{00000000-0005-0000-0000-0000C2310000}"/>
    <cellStyle name="Normal 2 5 4 20" xfId="12739" xr:uid="{00000000-0005-0000-0000-0000C3310000}"/>
    <cellStyle name="Normal 2 5 4 3" xfId="12740" xr:uid="{00000000-0005-0000-0000-0000C4310000}"/>
    <cellStyle name="Normal 2 5 4 4" xfId="12741" xr:uid="{00000000-0005-0000-0000-0000C5310000}"/>
    <cellStyle name="Normal 2 5 4 5" xfId="12742" xr:uid="{00000000-0005-0000-0000-0000C6310000}"/>
    <cellStyle name="Normal 2 5 4 6" xfId="12743" xr:uid="{00000000-0005-0000-0000-0000C7310000}"/>
    <cellStyle name="Normal 2 5 4 7" xfId="12744" xr:uid="{00000000-0005-0000-0000-0000C8310000}"/>
    <cellStyle name="Normal 2 5 4 8" xfId="12745" xr:uid="{00000000-0005-0000-0000-0000C9310000}"/>
    <cellStyle name="Normal 2 5 4 9" xfId="12746" xr:uid="{00000000-0005-0000-0000-0000CA310000}"/>
    <cellStyle name="Normal 2 5 5" xfId="12747" xr:uid="{00000000-0005-0000-0000-0000CB310000}"/>
    <cellStyle name="Normal 2 5 5 10" xfId="12748" xr:uid="{00000000-0005-0000-0000-0000CC310000}"/>
    <cellStyle name="Normal 2 5 5 11" xfId="12749" xr:uid="{00000000-0005-0000-0000-0000CD310000}"/>
    <cellStyle name="Normal 2 5 5 12" xfId="12750" xr:uid="{00000000-0005-0000-0000-0000CE310000}"/>
    <cellStyle name="Normal 2 5 5 13" xfId="12751" xr:uid="{00000000-0005-0000-0000-0000CF310000}"/>
    <cellStyle name="Normal 2 5 5 14" xfId="12752" xr:uid="{00000000-0005-0000-0000-0000D0310000}"/>
    <cellStyle name="Normal 2 5 5 15" xfId="12753" xr:uid="{00000000-0005-0000-0000-0000D1310000}"/>
    <cellStyle name="Normal 2 5 5 16" xfId="12754" xr:uid="{00000000-0005-0000-0000-0000D2310000}"/>
    <cellStyle name="Normal 2 5 5 17" xfId="12755" xr:uid="{00000000-0005-0000-0000-0000D3310000}"/>
    <cellStyle name="Normal 2 5 5 18" xfId="12756" xr:uid="{00000000-0005-0000-0000-0000D4310000}"/>
    <cellStyle name="Normal 2 5 5 19" xfId="12757" xr:uid="{00000000-0005-0000-0000-0000D5310000}"/>
    <cellStyle name="Normal 2 5 5 2" xfId="12758" xr:uid="{00000000-0005-0000-0000-0000D6310000}"/>
    <cellStyle name="Normal 2 5 5 20" xfId="12759" xr:uid="{00000000-0005-0000-0000-0000D7310000}"/>
    <cellStyle name="Normal 2 5 5 3" xfId="12760" xr:uid="{00000000-0005-0000-0000-0000D8310000}"/>
    <cellStyle name="Normal 2 5 5 4" xfId="12761" xr:uid="{00000000-0005-0000-0000-0000D9310000}"/>
    <cellStyle name="Normal 2 5 5 5" xfId="12762" xr:uid="{00000000-0005-0000-0000-0000DA310000}"/>
    <cellStyle name="Normal 2 5 5 6" xfId="12763" xr:uid="{00000000-0005-0000-0000-0000DB310000}"/>
    <cellStyle name="Normal 2 5 5 7" xfId="12764" xr:uid="{00000000-0005-0000-0000-0000DC310000}"/>
    <cellStyle name="Normal 2 5 5 8" xfId="12765" xr:uid="{00000000-0005-0000-0000-0000DD310000}"/>
    <cellStyle name="Normal 2 5 5 9" xfId="12766" xr:uid="{00000000-0005-0000-0000-0000DE310000}"/>
    <cellStyle name="Normal 2 5 6" xfId="12767" xr:uid="{00000000-0005-0000-0000-0000DF310000}"/>
    <cellStyle name="Normal 2 5 6 10" xfId="12768" xr:uid="{00000000-0005-0000-0000-0000E0310000}"/>
    <cellStyle name="Normal 2 5 6 11" xfId="12769" xr:uid="{00000000-0005-0000-0000-0000E1310000}"/>
    <cellStyle name="Normal 2 5 6 12" xfId="12770" xr:uid="{00000000-0005-0000-0000-0000E2310000}"/>
    <cellStyle name="Normal 2 5 6 13" xfId="12771" xr:uid="{00000000-0005-0000-0000-0000E3310000}"/>
    <cellStyle name="Normal 2 5 6 14" xfId="12772" xr:uid="{00000000-0005-0000-0000-0000E4310000}"/>
    <cellStyle name="Normal 2 5 6 15" xfId="12773" xr:uid="{00000000-0005-0000-0000-0000E5310000}"/>
    <cellStyle name="Normal 2 5 6 16" xfId="12774" xr:uid="{00000000-0005-0000-0000-0000E6310000}"/>
    <cellStyle name="Normal 2 5 6 17" xfId="12775" xr:uid="{00000000-0005-0000-0000-0000E7310000}"/>
    <cellStyle name="Normal 2 5 6 18" xfId="12776" xr:uid="{00000000-0005-0000-0000-0000E8310000}"/>
    <cellStyle name="Normal 2 5 6 19" xfId="12777" xr:uid="{00000000-0005-0000-0000-0000E9310000}"/>
    <cellStyle name="Normal 2 5 6 2" xfId="12778" xr:uid="{00000000-0005-0000-0000-0000EA310000}"/>
    <cellStyle name="Normal 2 5 6 20" xfId="12779" xr:uid="{00000000-0005-0000-0000-0000EB310000}"/>
    <cellStyle name="Normal 2 5 6 3" xfId="12780" xr:uid="{00000000-0005-0000-0000-0000EC310000}"/>
    <cellStyle name="Normal 2 5 6 4" xfId="12781" xr:uid="{00000000-0005-0000-0000-0000ED310000}"/>
    <cellStyle name="Normal 2 5 6 5" xfId="12782" xr:uid="{00000000-0005-0000-0000-0000EE310000}"/>
    <cellStyle name="Normal 2 5 6 6" xfId="12783" xr:uid="{00000000-0005-0000-0000-0000EF310000}"/>
    <cellStyle name="Normal 2 5 6 7" xfId="12784" xr:uid="{00000000-0005-0000-0000-0000F0310000}"/>
    <cellStyle name="Normal 2 5 6 8" xfId="12785" xr:uid="{00000000-0005-0000-0000-0000F1310000}"/>
    <cellStyle name="Normal 2 5 6 9" xfId="12786" xr:uid="{00000000-0005-0000-0000-0000F2310000}"/>
    <cellStyle name="Normal 2 5 7" xfId="12787" xr:uid="{00000000-0005-0000-0000-0000F3310000}"/>
    <cellStyle name="Normal 2 5 7 10" xfId="12788" xr:uid="{00000000-0005-0000-0000-0000F4310000}"/>
    <cellStyle name="Normal 2 5 7 11" xfId="12789" xr:uid="{00000000-0005-0000-0000-0000F5310000}"/>
    <cellStyle name="Normal 2 5 7 12" xfId="12790" xr:uid="{00000000-0005-0000-0000-0000F6310000}"/>
    <cellStyle name="Normal 2 5 7 13" xfId="12791" xr:uid="{00000000-0005-0000-0000-0000F7310000}"/>
    <cellStyle name="Normal 2 5 7 14" xfId="12792" xr:uid="{00000000-0005-0000-0000-0000F8310000}"/>
    <cellStyle name="Normal 2 5 7 15" xfId="12793" xr:uid="{00000000-0005-0000-0000-0000F9310000}"/>
    <cellStyle name="Normal 2 5 7 16" xfId="12794" xr:uid="{00000000-0005-0000-0000-0000FA310000}"/>
    <cellStyle name="Normal 2 5 7 17" xfId="12795" xr:uid="{00000000-0005-0000-0000-0000FB310000}"/>
    <cellStyle name="Normal 2 5 7 18" xfId="12796" xr:uid="{00000000-0005-0000-0000-0000FC310000}"/>
    <cellStyle name="Normal 2 5 7 19" xfId="12797" xr:uid="{00000000-0005-0000-0000-0000FD310000}"/>
    <cellStyle name="Normal 2 5 7 2" xfId="12798" xr:uid="{00000000-0005-0000-0000-0000FE310000}"/>
    <cellStyle name="Normal 2 5 7 20" xfId="12799" xr:uid="{00000000-0005-0000-0000-0000FF310000}"/>
    <cellStyle name="Normal 2 5 7 3" xfId="12800" xr:uid="{00000000-0005-0000-0000-000000320000}"/>
    <cellStyle name="Normal 2 5 7 4" xfId="12801" xr:uid="{00000000-0005-0000-0000-000001320000}"/>
    <cellStyle name="Normal 2 5 7 5" xfId="12802" xr:uid="{00000000-0005-0000-0000-000002320000}"/>
    <cellStyle name="Normal 2 5 7 6" xfId="12803" xr:uid="{00000000-0005-0000-0000-000003320000}"/>
    <cellStyle name="Normal 2 5 7 7" xfId="12804" xr:uid="{00000000-0005-0000-0000-000004320000}"/>
    <cellStyle name="Normal 2 5 7 8" xfId="12805" xr:uid="{00000000-0005-0000-0000-000005320000}"/>
    <cellStyle name="Normal 2 5 7 9" xfId="12806" xr:uid="{00000000-0005-0000-0000-000006320000}"/>
    <cellStyle name="Normal 2 5 8" xfId="12807" xr:uid="{00000000-0005-0000-0000-000007320000}"/>
    <cellStyle name="Normal 2 5 8 10" xfId="12808" xr:uid="{00000000-0005-0000-0000-000008320000}"/>
    <cellStyle name="Normal 2 5 8 11" xfId="12809" xr:uid="{00000000-0005-0000-0000-000009320000}"/>
    <cellStyle name="Normal 2 5 8 12" xfId="12810" xr:uid="{00000000-0005-0000-0000-00000A320000}"/>
    <cellStyle name="Normal 2 5 8 13" xfId="12811" xr:uid="{00000000-0005-0000-0000-00000B320000}"/>
    <cellStyle name="Normal 2 5 8 14" xfId="12812" xr:uid="{00000000-0005-0000-0000-00000C320000}"/>
    <cellStyle name="Normal 2 5 8 15" xfId="12813" xr:uid="{00000000-0005-0000-0000-00000D320000}"/>
    <cellStyle name="Normal 2 5 8 16" xfId="12814" xr:uid="{00000000-0005-0000-0000-00000E320000}"/>
    <cellStyle name="Normal 2 5 8 17" xfId="12815" xr:uid="{00000000-0005-0000-0000-00000F320000}"/>
    <cellStyle name="Normal 2 5 8 18" xfId="12816" xr:uid="{00000000-0005-0000-0000-000010320000}"/>
    <cellStyle name="Normal 2 5 8 19" xfId="12817" xr:uid="{00000000-0005-0000-0000-000011320000}"/>
    <cellStyle name="Normal 2 5 8 2" xfId="12818" xr:uid="{00000000-0005-0000-0000-000012320000}"/>
    <cellStyle name="Normal 2 5 8 20" xfId="12819" xr:uid="{00000000-0005-0000-0000-000013320000}"/>
    <cellStyle name="Normal 2 5 8 3" xfId="12820" xr:uid="{00000000-0005-0000-0000-000014320000}"/>
    <cellStyle name="Normal 2 5 8 4" xfId="12821" xr:uid="{00000000-0005-0000-0000-000015320000}"/>
    <cellStyle name="Normal 2 5 8 5" xfId="12822" xr:uid="{00000000-0005-0000-0000-000016320000}"/>
    <cellStyle name="Normal 2 5 8 6" xfId="12823" xr:uid="{00000000-0005-0000-0000-000017320000}"/>
    <cellStyle name="Normal 2 5 8 7" xfId="12824" xr:uid="{00000000-0005-0000-0000-000018320000}"/>
    <cellStyle name="Normal 2 5 8 8" xfId="12825" xr:uid="{00000000-0005-0000-0000-000019320000}"/>
    <cellStyle name="Normal 2 5 8 9" xfId="12826" xr:uid="{00000000-0005-0000-0000-00001A320000}"/>
    <cellStyle name="Normal 2 5 9" xfId="12827" xr:uid="{00000000-0005-0000-0000-00001B320000}"/>
    <cellStyle name="Normal 2 5 9 10" xfId="12828" xr:uid="{00000000-0005-0000-0000-00001C320000}"/>
    <cellStyle name="Normal 2 5 9 11" xfId="12829" xr:uid="{00000000-0005-0000-0000-00001D320000}"/>
    <cellStyle name="Normal 2 5 9 12" xfId="12830" xr:uid="{00000000-0005-0000-0000-00001E320000}"/>
    <cellStyle name="Normal 2 5 9 13" xfId="12831" xr:uid="{00000000-0005-0000-0000-00001F320000}"/>
    <cellStyle name="Normal 2 5 9 14" xfId="12832" xr:uid="{00000000-0005-0000-0000-000020320000}"/>
    <cellStyle name="Normal 2 5 9 15" xfId="12833" xr:uid="{00000000-0005-0000-0000-000021320000}"/>
    <cellStyle name="Normal 2 5 9 16" xfId="12834" xr:uid="{00000000-0005-0000-0000-000022320000}"/>
    <cellStyle name="Normal 2 5 9 17" xfId="12835" xr:uid="{00000000-0005-0000-0000-000023320000}"/>
    <cellStyle name="Normal 2 5 9 18" xfId="12836" xr:uid="{00000000-0005-0000-0000-000024320000}"/>
    <cellStyle name="Normal 2 5 9 19" xfId="12837" xr:uid="{00000000-0005-0000-0000-000025320000}"/>
    <cellStyle name="Normal 2 5 9 2" xfId="12838" xr:uid="{00000000-0005-0000-0000-000026320000}"/>
    <cellStyle name="Normal 2 5 9 20" xfId="12839" xr:uid="{00000000-0005-0000-0000-000027320000}"/>
    <cellStyle name="Normal 2 5 9 3" xfId="12840" xr:uid="{00000000-0005-0000-0000-000028320000}"/>
    <cellStyle name="Normal 2 5 9 4" xfId="12841" xr:uid="{00000000-0005-0000-0000-000029320000}"/>
    <cellStyle name="Normal 2 5 9 5" xfId="12842" xr:uid="{00000000-0005-0000-0000-00002A320000}"/>
    <cellStyle name="Normal 2 5 9 6" xfId="12843" xr:uid="{00000000-0005-0000-0000-00002B320000}"/>
    <cellStyle name="Normal 2 5 9 7" xfId="12844" xr:uid="{00000000-0005-0000-0000-00002C320000}"/>
    <cellStyle name="Normal 2 5 9 8" xfId="12845" xr:uid="{00000000-0005-0000-0000-00002D320000}"/>
    <cellStyle name="Normal 2 5 9 9" xfId="12846" xr:uid="{00000000-0005-0000-0000-00002E320000}"/>
    <cellStyle name="Normal 2 50" xfId="12847" xr:uid="{00000000-0005-0000-0000-00002F320000}"/>
    <cellStyle name="Normal 2 51" xfId="12848" xr:uid="{00000000-0005-0000-0000-000030320000}"/>
    <cellStyle name="Normal 2 52" xfId="12849" xr:uid="{00000000-0005-0000-0000-000031320000}"/>
    <cellStyle name="Normal 2 53" xfId="12850" xr:uid="{00000000-0005-0000-0000-000032320000}"/>
    <cellStyle name="Normal 2 54" xfId="12851" xr:uid="{00000000-0005-0000-0000-000033320000}"/>
    <cellStyle name="Normal 2 55" xfId="12852" xr:uid="{00000000-0005-0000-0000-000034320000}"/>
    <cellStyle name="Normal 2 56" xfId="12853" xr:uid="{00000000-0005-0000-0000-000035320000}"/>
    <cellStyle name="Normal 2 56 2" xfId="29128" xr:uid="{00000000-0005-0000-0000-0000C8710000}"/>
    <cellStyle name="Normal 2 57" xfId="12854" xr:uid="{00000000-0005-0000-0000-000036320000}"/>
    <cellStyle name="Normal 2 58" xfId="12855" xr:uid="{00000000-0005-0000-0000-000037320000}"/>
    <cellStyle name="Normal 2 59" xfId="12856" xr:uid="{00000000-0005-0000-0000-000038320000}"/>
    <cellStyle name="Normal 2 6" xfId="12857" xr:uid="{00000000-0005-0000-0000-000039320000}"/>
    <cellStyle name="Normal 2 6 10" xfId="12858" xr:uid="{00000000-0005-0000-0000-00003A320000}"/>
    <cellStyle name="Normal 2 6 10 10" xfId="12859" xr:uid="{00000000-0005-0000-0000-00003B320000}"/>
    <cellStyle name="Normal 2 6 10 11" xfId="12860" xr:uid="{00000000-0005-0000-0000-00003C320000}"/>
    <cellStyle name="Normal 2 6 10 12" xfId="12861" xr:uid="{00000000-0005-0000-0000-00003D320000}"/>
    <cellStyle name="Normal 2 6 10 13" xfId="12862" xr:uid="{00000000-0005-0000-0000-00003E320000}"/>
    <cellStyle name="Normal 2 6 10 14" xfId="12863" xr:uid="{00000000-0005-0000-0000-00003F320000}"/>
    <cellStyle name="Normal 2 6 10 15" xfId="12864" xr:uid="{00000000-0005-0000-0000-000040320000}"/>
    <cellStyle name="Normal 2 6 10 16" xfId="12865" xr:uid="{00000000-0005-0000-0000-000041320000}"/>
    <cellStyle name="Normal 2 6 10 17" xfId="12866" xr:uid="{00000000-0005-0000-0000-000042320000}"/>
    <cellStyle name="Normal 2 6 10 18" xfId="12867" xr:uid="{00000000-0005-0000-0000-000043320000}"/>
    <cellStyle name="Normal 2 6 10 19" xfId="12868" xr:uid="{00000000-0005-0000-0000-000044320000}"/>
    <cellStyle name="Normal 2 6 10 2" xfId="12869" xr:uid="{00000000-0005-0000-0000-000045320000}"/>
    <cellStyle name="Normal 2 6 10 20" xfId="12870" xr:uid="{00000000-0005-0000-0000-000046320000}"/>
    <cellStyle name="Normal 2 6 10 3" xfId="12871" xr:uid="{00000000-0005-0000-0000-000047320000}"/>
    <cellStyle name="Normal 2 6 10 4" xfId="12872" xr:uid="{00000000-0005-0000-0000-000048320000}"/>
    <cellStyle name="Normal 2 6 10 5" xfId="12873" xr:uid="{00000000-0005-0000-0000-000049320000}"/>
    <cellStyle name="Normal 2 6 10 6" xfId="12874" xr:uid="{00000000-0005-0000-0000-00004A320000}"/>
    <cellStyle name="Normal 2 6 10 7" xfId="12875" xr:uid="{00000000-0005-0000-0000-00004B320000}"/>
    <cellStyle name="Normal 2 6 10 8" xfId="12876" xr:uid="{00000000-0005-0000-0000-00004C320000}"/>
    <cellStyle name="Normal 2 6 10 9" xfId="12877" xr:uid="{00000000-0005-0000-0000-00004D320000}"/>
    <cellStyle name="Normal 2 6 11" xfId="12878" xr:uid="{00000000-0005-0000-0000-00004E320000}"/>
    <cellStyle name="Normal 2 6 11 10" xfId="12879" xr:uid="{00000000-0005-0000-0000-00004F320000}"/>
    <cellStyle name="Normal 2 6 11 11" xfId="12880" xr:uid="{00000000-0005-0000-0000-000050320000}"/>
    <cellStyle name="Normal 2 6 11 12" xfId="12881" xr:uid="{00000000-0005-0000-0000-000051320000}"/>
    <cellStyle name="Normal 2 6 11 13" xfId="12882" xr:uid="{00000000-0005-0000-0000-000052320000}"/>
    <cellStyle name="Normal 2 6 11 14" xfId="12883" xr:uid="{00000000-0005-0000-0000-000053320000}"/>
    <cellStyle name="Normal 2 6 11 15" xfId="12884" xr:uid="{00000000-0005-0000-0000-000054320000}"/>
    <cellStyle name="Normal 2 6 11 16" xfId="12885" xr:uid="{00000000-0005-0000-0000-000055320000}"/>
    <cellStyle name="Normal 2 6 11 17" xfId="12886" xr:uid="{00000000-0005-0000-0000-000056320000}"/>
    <cellStyle name="Normal 2 6 11 18" xfId="12887" xr:uid="{00000000-0005-0000-0000-000057320000}"/>
    <cellStyle name="Normal 2 6 11 19" xfId="12888" xr:uid="{00000000-0005-0000-0000-000058320000}"/>
    <cellStyle name="Normal 2 6 11 2" xfId="12889" xr:uid="{00000000-0005-0000-0000-000059320000}"/>
    <cellStyle name="Normal 2 6 11 20" xfId="12890" xr:uid="{00000000-0005-0000-0000-00005A320000}"/>
    <cellStyle name="Normal 2 6 11 3" xfId="12891" xr:uid="{00000000-0005-0000-0000-00005B320000}"/>
    <cellStyle name="Normal 2 6 11 4" xfId="12892" xr:uid="{00000000-0005-0000-0000-00005C320000}"/>
    <cellStyle name="Normal 2 6 11 5" xfId="12893" xr:uid="{00000000-0005-0000-0000-00005D320000}"/>
    <cellStyle name="Normal 2 6 11 6" xfId="12894" xr:uid="{00000000-0005-0000-0000-00005E320000}"/>
    <cellStyle name="Normal 2 6 11 7" xfId="12895" xr:uid="{00000000-0005-0000-0000-00005F320000}"/>
    <cellStyle name="Normal 2 6 11 8" xfId="12896" xr:uid="{00000000-0005-0000-0000-000060320000}"/>
    <cellStyle name="Normal 2 6 11 9" xfId="12897" xr:uid="{00000000-0005-0000-0000-000061320000}"/>
    <cellStyle name="Normal 2 6 12" xfId="12898" xr:uid="{00000000-0005-0000-0000-000062320000}"/>
    <cellStyle name="Normal 2 6 12 10" xfId="12899" xr:uid="{00000000-0005-0000-0000-000063320000}"/>
    <cellStyle name="Normal 2 6 12 11" xfId="12900" xr:uid="{00000000-0005-0000-0000-000064320000}"/>
    <cellStyle name="Normal 2 6 12 12" xfId="12901" xr:uid="{00000000-0005-0000-0000-000065320000}"/>
    <cellStyle name="Normal 2 6 12 13" xfId="12902" xr:uid="{00000000-0005-0000-0000-000066320000}"/>
    <cellStyle name="Normal 2 6 12 14" xfId="12903" xr:uid="{00000000-0005-0000-0000-000067320000}"/>
    <cellStyle name="Normal 2 6 12 15" xfId="12904" xr:uid="{00000000-0005-0000-0000-000068320000}"/>
    <cellStyle name="Normal 2 6 12 16" xfId="12905" xr:uid="{00000000-0005-0000-0000-000069320000}"/>
    <cellStyle name="Normal 2 6 12 17" xfId="12906" xr:uid="{00000000-0005-0000-0000-00006A320000}"/>
    <cellStyle name="Normal 2 6 12 18" xfId="12907" xr:uid="{00000000-0005-0000-0000-00006B320000}"/>
    <cellStyle name="Normal 2 6 12 19" xfId="12908" xr:uid="{00000000-0005-0000-0000-00006C320000}"/>
    <cellStyle name="Normal 2 6 12 2" xfId="12909" xr:uid="{00000000-0005-0000-0000-00006D320000}"/>
    <cellStyle name="Normal 2 6 12 20" xfId="12910" xr:uid="{00000000-0005-0000-0000-00006E320000}"/>
    <cellStyle name="Normal 2 6 12 3" xfId="12911" xr:uid="{00000000-0005-0000-0000-00006F320000}"/>
    <cellStyle name="Normal 2 6 12 4" xfId="12912" xr:uid="{00000000-0005-0000-0000-000070320000}"/>
    <cellStyle name="Normal 2 6 12 5" xfId="12913" xr:uid="{00000000-0005-0000-0000-000071320000}"/>
    <cellStyle name="Normal 2 6 12 6" xfId="12914" xr:uid="{00000000-0005-0000-0000-000072320000}"/>
    <cellStyle name="Normal 2 6 12 7" xfId="12915" xr:uid="{00000000-0005-0000-0000-000073320000}"/>
    <cellStyle name="Normal 2 6 12 8" xfId="12916" xr:uid="{00000000-0005-0000-0000-000074320000}"/>
    <cellStyle name="Normal 2 6 12 9" xfId="12917" xr:uid="{00000000-0005-0000-0000-000075320000}"/>
    <cellStyle name="Normal 2 6 13" xfId="12918" xr:uid="{00000000-0005-0000-0000-000076320000}"/>
    <cellStyle name="Normal 2 6 13 2" xfId="12919" xr:uid="{00000000-0005-0000-0000-000077320000}"/>
    <cellStyle name="Normal 2 6 14" xfId="12920" xr:uid="{00000000-0005-0000-0000-000078320000}"/>
    <cellStyle name="Normal 2 6 2" xfId="12921" xr:uid="{00000000-0005-0000-0000-000079320000}"/>
    <cellStyle name="Normal 2 6 2 10" xfId="12922" xr:uid="{00000000-0005-0000-0000-00007A320000}"/>
    <cellStyle name="Normal 2 6 2 11" xfId="12923" xr:uid="{00000000-0005-0000-0000-00007B320000}"/>
    <cellStyle name="Normal 2 6 2 12" xfId="12924" xr:uid="{00000000-0005-0000-0000-00007C320000}"/>
    <cellStyle name="Normal 2 6 2 13" xfId="12925" xr:uid="{00000000-0005-0000-0000-00007D320000}"/>
    <cellStyle name="Normal 2 6 2 14" xfId="12926" xr:uid="{00000000-0005-0000-0000-00007E320000}"/>
    <cellStyle name="Normal 2 6 2 15" xfId="12927" xr:uid="{00000000-0005-0000-0000-00007F320000}"/>
    <cellStyle name="Normal 2 6 2 16" xfId="12928" xr:uid="{00000000-0005-0000-0000-000080320000}"/>
    <cellStyle name="Normal 2 6 2 17" xfId="12929" xr:uid="{00000000-0005-0000-0000-000081320000}"/>
    <cellStyle name="Normal 2 6 2 18" xfId="12930" xr:uid="{00000000-0005-0000-0000-000082320000}"/>
    <cellStyle name="Normal 2 6 2 19" xfId="12931" xr:uid="{00000000-0005-0000-0000-000083320000}"/>
    <cellStyle name="Normal 2 6 2 2" xfId="12932" xr:uid="{00000000-0005-0000-0000-000084320000}"/>
    <cellStyle name="Normal 2 6 2 20" xfId="12933" xr:uid="{00000000-0005-0000-0000-000085320000}"/>
    <cellStyle name="Normal 2 6 2 3" xfId="12934" xr:uid="{00000000-0005-0000-0000-000086320000}"/>
    <cellStyle name="Normal 2 6 2 4" xfId="12935" xr:uid="{00000000-0005-0000-0000-000087320000}"/>
    <cellStyle name="Normal 2 6 2 5" xfId="12936" xr:uid="{00000000-0005-0000-0000-000088320000}"/>
    <cellStyle name="Normal 2 6 2 6" xfId="12937" xr:uid="{00000000-0005-0000-0000-000089320000}"/>
    <cellStyle name="Normal 2 6 2 7" xfId="12938" xr:uid="{00000000-0005-0000-0000-00008A320000}"/>
    <cellStyle name="Normal 2 6 2 8" xfId="12939" xr:uid="{00000000-0005-0000-0000-00008B320000}"/>
    <cellStyle name="Normal 2 6 2 9" xfId="12940" xr:uid="{00000000-0005-0000-0000-00008C320000}"/>
    <cellStyle name="Normal 2 6 3" xfId="12941" xr:uid="{00000000-0005-0000-0000-00008D320000}"/>
    <cellStyle name="Normal 2 6 3 10" xfId="12942" xr:uid="{00000000-0005-0000-0000-00008E320000}"/>
    <cellStyle name="Normal 2 6 3 11" xfId="12943" xr:uid="{00000000-0005-0000-0000-00008F320000}"/>
    <cellStyle name="Normal 2 6 3 12" xfId="12944" xr:uid="{00000000-0005-0000-0000-000090320000}"/>
    <cellStyle name="Normal 2 6 3 13" xfId="12945" xr:uid="{00000000-0005-0000-0000-000091320000}"/>
    <cellStyle name="Normal 2 6 3 14" xfId="12946" xr:uid="{00000000-0005-0000-0000-000092320000}"/>
    <cellStyle name="Normal 2 6 3 15" xfId="12947" xr:uid="{00000000-0005-0000-0000-000093320000}"/>
    <cellStyle name="Normal 2 6 3 16" xfId="12948" xr:uid="{00000000-0005-0000-0000-000094320000}"/>
    <cellStyle name="Normal 2 6 3 17" xfId="12949" xr:uid="{00000000-0005-0000-0000-000095320000}"/>
    <cellStyle name="Normal 2 6 3 18" xfId="12950" xr:uid="{00000000-0005-0000-0000-000096320000}"/>
    <cellStyle name="Normal 2 6 3 19" xfId="12951" xr:uid="{00000000-0005-0000-0000-000097320000}"/>
    <cellStyle name="Normal 2 6 3 2" xfId="12952" xr:uid="{00000000-0005-0000-0000-000098320000}"/>
    <cellStyle name="Normal 2 6 3 20" xfId="12953" xr:uid="{00000000-0005-0000-0000-000099320000}"/>
    <cellStyle name="Normal 2 6 3 3" xfId="12954" xr:uid="{00000000-0005-0000-0000-00009A320000}"/>
    <cellStyle name="Normal 2 6 3 4" xfId="12955" xr:uid="{00000000-0005-0000-0000-00009B320000}"/>
    <cellStyle name="Normal 2 6 3 5" xfId="12956" xr:uid="{00000000-0005-0000-0000-00009C320000}"/>
    <cellStyle name="Normal 2 6 3 6" xfId="12957" xr:uid="{00000000-0005-0000-0000-00009D320000}"/>
    <cellStyle name="Normal 2 6 3 7" xfId="12958" xr:uid="{00000000-0005-0000-0000-00009E320000}"/>
    <cellStyle name="Normal 2 6 3 8" xfId="12959" xr:uid="{00000000-0005-0000-0000-00009F320000}"/>
    <cellStyle name="Normal 2 6 3 9" xfId="12960" xr:uid="{00000000-0005-0000-0000-0000A0320000}"/>
    <cellStyle name="Normal 2 6 4" xfId="12961" xr:uid="{00000000-0005-0000-0000-0000A1320000}"/>
    <cellStyle name="Normal 2 6 4 10" xfId="12962" xr:uid="{00000000-0005-0000-0000-0000A2320000}"/>
    <cellStyle name="Normal 2 6 4 11" xfId="12963" xr:uid="{00000000-0005-0000-0000-0000A3320000}"/>
    <cellStyle name="Normal 2 6 4 12" xfId="12964" xr:uid="{00000000-0005-0000-0000-0000A4320000}"/>
    <cellStyle name="Normal 2 6 4 13" xfId="12965" xr:uid="{00000000-0005-0000-0000-0000A5320000}"/>
    <cellStyle name="Normal 2 6 4 14" xfId="12966" xr:uid="{00000000-0005-0000-0000-0000A6320000}"/>
    <cellStyle name="Normal 2 6 4 15" xfId="12967" xr:uid="{00000000-0005-0000-0000-0000A7320000}"/>
    <cellStyle name="Normal 2 6 4 16" xfId="12968" xr:uid="{00000000-0005-0000-0000-0000A8320000}"/>
    <cellStyle name="Normal 2 6 4 17" xfId="12969" xr:uid="{00000000-0005-0000-0000-0000A9320000}"/>
    <cellStyle name="Normal 2 6 4 18" xfId="12970" xr:uid="{00000000-0005-0000-0000-0000AA320000}"/>
    <cellStyle name="Normal 2 6 4 19" xfId="12971" xr:uid="{00000000-0005-0000-0000-0000AB320000}"/>
    <cellStyle name="Normal 2 6 4 2" xfId="12972" xr:uid="{00000000-0005-0000-0000-0000AC320000}"/>
    <cellStyle name="Normal 2 6 4 20" xfId="12973" xr:uid="{00000000-0005-0000-0000-0000AD320000}"/>
    <cellStyle name="Normal 2 6 4 3" xfId="12974" xr:uid="{00000000-0005-0000-0000-0000AE320000}"/>
    <cellStyle name="Normal 2 6 4 4" xfId="12975" xr:uid="{00000000-0005-0000-0000-0000AF320000}"/>
    <cellStyle name="Normal 2 6 4 5" xfId="12976" xr:uid="{00000000-0005-0000-0000-0000B0320000}"/>
    <cellStyle name="Normal 2 6 4 6" xfId="12977" xr:uid="{00000000-0005-0000-0000-0000B1320000}"/>
    <cellStyle name="Normal 2 6 4 7" xfId="12978" xr:uid="{00000000-0005-0000-0000-0000B2320000}"/>
    <cellStyle name="Normal 2 6 4 8" xfId="12979" xr:uid="{00000000-0005-0000-0000-0000B3320000}"/>
    <cellStyle name="Normal 2 6 4 9" xfId="12980" xr:uid="{00000000-0005-0000-0000-0000B4320000}"/>
    <cellStyle name="Normal 2 6 5" xfId="12981" xr:uid="{00000000-0005-0000-0000-0000B5320000}"/>
    <cellStyle name="Normal 2 6 5 10" xfId="12982" xr:uid="{00000000-0005-0000-0000-0000B6320000}"/>
    <cellStyle name="Normal 2 6 5 11" xfId="12983" xr:uid="{00000000-0005-0000-0000-0000B7320000}"/>
    <cellStyle name="Normal 2 6 5 12" xfId="12984" xr:uid="{00000000-0005-0000-0000-0000B8320000}"/>
    <cellStyle name="Normal 2 6 5 13" xfId="12985" xr:uid="{00000000-0005-0000-0000-0000B9320000}"/>
    <cellStyle name="Normal 2 6 5 14" xfId="12986" xr:uid="{00000000-0005-0000-0000-0000BA320000}"/>
    <cellStyle name="Normal 2 6 5 15" xfId="12987" xr:uid="{00000000-0005-0000-0000-0000BB320000}"/>
    <cellStyle name="Normal 2 6 5 16" xfId="12988" xr:uid="{00000000-0005-0000-0000-0000BC320000}"/>
    <cellStyle name="Normal 2 6 5 17" xfId="12989" xr:uid="{00000000-0005-0000-0000-0000BD320000}"/>
    <cellStyle name="Normal 2 6 5 18" xfId="12990" xr:uid="{00000000-0005-0000-0000-0000BE320000}"/>
    <cellStyle name="Normal 2 6 5 19" xfId="12991" xr:uid="{00000000-0005-0000-0000-0000BF320000}"/>
    <cellStyle name="Normal 2 6 5 2" xfId="12992" xr:uid="{00000000-0005-0000-0000-0000C0320000}"/>
    <cellStyle name="Normal 2 6 5 20" xfId="12993" xr:uid="{00000000-0005-0000-0000-0000C1320000}"/>
    <cellStyle name="Normal 2 6 5 3" xfId="12994" xr:uid="{00000000-0005-0000-0000-0000C2320000}"/>
    <cellStyle name="Normal 2 6 5 4" xfId="12995" xr:uid="{00000000-0005-0000-0000-0000C3320000}"/>
    <cellStyle name="Normal 2 6 5 5" xfId="12996" xr:uid="{00000000-0005-0000-0000-0000C4320000}"/>
    <cellStyle name="Normal 2 6 5 6" xfId="12997" xr:uid="{00000000-0005-0000-0000-0000C5320000}"/>
    <cellStyle name="Normal 2 6 5 7" xfId="12998" xr:uid="{00000000-0005-0000-0000-0000C6320000}"/>
    <cellStyle name="Normal 2 6 5 8" xfId="12999" xr:uid="{00000000-0005-0000-0000-0000C7320000}"/>
    <cellStyle name="Normal 2 6 5 9" xfId="13000" xr:uid="{00000000-0005-0000-0000-0000C8320000}"/>
    <cellStyle name="Normal 2 6 6" xfId="13001" xr:uid="{00000000-0005-0000-0000-0000C9320000}"/>
    <cellStyle name="Normal 2 6 6 10" xfId="13002" xr:uid="{00000000-0005-0000-0000-0000CA320000}"/>
    <cellStyle name="Normal 2 6 6 11" xfId="13003" xr:uid="{00000000-0005-0000-0000-0000CB320000}"/>
    <cellStyle name="Normal 2 6 6 12" xfId="13004" xr:uid="{00000000-0005-0000-0000-0000CC320000}"/>
    <cellStyle name="Normal 2 6 6 13" xfId="13005" xr:uid="{00000000-0005-0000-0000-0000CD320000}"/>
    <cellStyle name="Normal 2 6 6 14" xfId="13006" xr:uid="{00000000-0005-0000-0000-0000CE320000}"/>
    <cellStyle name="Normal 2 6 6 15" xfId="13007" xr:uid="{00000000-0005-0000-0000-0000CF320000}"/>
    <cellStyle name="Normal 2 6 6 16" xfId="13008" xr:uid="{00000000-0005-0000-0000-0000D0320000}"/>
    <cellStyle name="Normal 2 6 6 17" xfId="13009" xr:uid="{00000000-0005-0000-0000-0000D1320000}"/>
    <cellStyle name="Normal 2 6 6 18" xfId="13010" xr:uid="{00000000-0005-0000-0000-0000D2320000}"/>
    <cellStyle name="Normal 2 6 6 19" xfId="13011" xr:uid="{00000000-0005-0000-0000-0000D3320000}"/>
    <cellStyle name="Normal 2 6 6 2" xfId="13012" xr:uid="{00000000-0005-0000-0000-0000D4320000}"/>
    <cellStyle name="Normal 2 6 6 20" xfId="13013" xr:uid="{00000000-0005-0000-0000-0000D5320000}"/>
    <cellStyle name="Normal 2 6 6 3" xfId="13014" xr:uid="{00000000-0005-0000-0000-0000D6320000}"/>
    <cellStyle name="Normal 2 6 6 4" xfId="13015" xr:uid="{00000000-0005-0000-0000-0000D7320000}"/>
    <cellStyle name="Normal 2 6 6 5" xfId="13016" xr:uid="{00000000-0005-0000-0000-0000D8320000}"/>
    <cellStyle name="Normal 2 6 6 6" xfId="13017" xr:uid="{00000000-0005-0000-0000-0000D9320000}"/>
    <cellStyle name="Normal 2 6 6 7" xfId="13018" xr:uid="{00000000-0005-0000-0000-0000DA320000}"/>
    <cellStyle name="Normal 2 6 6 8" xfId="13019" xr:uid="{00000000-0005-0000-0000-0000DB320000}"/>
    <cellStyle name="Normal 2 6 6 9" xfId="13020" xr:uid="{00000000-0005-0000-0000-0000DC320000}"/>
    <cellStyle name="Normal 2 6 7" xfId="13021" xr:uid="{00000000-0005-0000-0000-0000DD320000}"/>
    <cellStyle name="Normal 2 6 7 10" xfId="13022" xr:uid="{00000000-0005-0000-0000-0000DE320000}"/>
    <cellStyle name="Normal 2 6 7 11" xfId="13023" xr:uid="{00000000-0005-0000-0000-0000DF320000}"/>
    <cellStyle name="Normal 2 6 7 12" xfId="13024" xr:uid="{00000000-0005-0000-0000-0000E0320000}"/>
    <cellStyle name="Normal 2 6 7 13" xfId="13025" xr:uid="{00000000-0005-0000-0000-0000E1320000}"/>
    <cellStyle name="Normal 2 6 7 14" xfId="13026" xr:uid="{00000000-0005-0000-0000-0000E2320000}"/>
    <cellStyle name="Normal 2 6 7 15" xfId="13027" xr:uid="{00000000-0005-0000-0000-0000E3320000}"/>
    <cellStyle name="Normal 2 6 7 16" xfId="13028" xr:uid="{00000000-0005-0000-0000-0000E4320000}"/>
    <cellStyle name="Normal 2 6 7 17" xfId="13029" xr:uid="{00000000-0005-0000-0000-0000E5320000}"/>
    <cellStyle name="Normal 2 6 7 18" xfId="13030" xr:uid="{00000000-0005-0000-0000-0000E6320000}"/>
    <cellStyle name="Normal 2 6 7 19" xfId="13031" xr:uid="{00000000-0005-0000-0000-0000E7320000}"/>
    <cellStyle name="Normal 2 6 7 2" xfId="13032" xr:uid="{00000000-0005-0000-0000-0000E8320000}"/>
    <cellStyle name="Normal 2 6 7 20" xfId="13033" xr:uid="{00000000-0005-0000-0000-0000E9320000}"/>
    <cellStyle name="Normal 2 6 7 3" xfId="13034" xr:uid="{00000000-0005-0000-0000-0000EA320000}"/>
    <cellStyle name="Normal 2 6 7 4" xfId="13035" xr:uid="{00000000-0005-0000-0000-0000EB320000}"/>
    <cellStyle name="Normal 2 6 7 5" xfId="13036" xr:uid="{00000000-0005-0000-0000-0000EC320000}"/>
    <cellStyle name="Normal 2 6 7 6" xfId="13037" xr:uid="{00000000-0005-0000-0000-0000ED320000}"/>
    <cellStyle name="Normal 2 6 7 7" xfId="13038" xr:uid="{00000000-0005-0000-0000-0000EE320000}"/>
    <cellStyle name="Normal 2 6 7 8" xfId="13039" xr:uid="{00000000-0005-0000-0000-0000EF320000}"/>
    <cellStyle name="Normal 2 6 7 9" xfId="13040" xr:uid="{00000000-0005-0000-0000-0000F0320000}"/>
    <cellStyle name="Normal 2 6 8" xfId="13041" xr:uid="{00000000-0005-0000-0000-0000F1320000}"/>
    <cellStyle name="Normal 2 6 8 10" xfId="13042" xr:uid="{00000000-0005-0000-0000-0000F2320000}"/>
    <cellStyle name="Normal 2 6 8 11" xfId="13043" xr:uid="{00000000-0005-0000-0000-0000F3320000}"/>
    <cellStyle name="Normal 2 6 8 12" xfId="13044" xr:uid="{00000000-0005-0000-0000-0000F4320000}"/>
    <cellStyle name="Normal 2 6 8 13" xfId="13045" xr:uid="{00000000-0005-0000-0000-0000F5320000}"/>
    <cellStyle name="Normal 2 6 8 14" xfId="13046" xr:uid="{00000000-0005-0000-0000-0000F6320000}"/>
    <cellStyle name="Normal 2 6 8 15" xfId="13047" xr:uid="{00000000-0005-0000-0000-0000F7320000}"/>
    <cellStyle name="Normal 2 6 8 16" xfId="13048" xr:uid="{00000000-0005-0000-0000-0000F8320000}"/>
    <cellStyle name="Normal 2 6 8 17" xfId="13049" xr:uid="{00000000-0005-0000-0000-0000F9320000}"/>
    <cellStyle name="Normal 2 6 8 18" xfId="13050" xr:uid="{00000000-0005-0000-0000-0000FA320000}"/>
    <cellStyle name="Normal 2 6 8 19" xfId="13051" xr:uid="{00000000-0005-0000-0000-0000FB320000}"/>
    <cellStyle name="Normal 2 6 8 2" xfId="13052" xr:uid="{00000000-0005-0000-0000-0000FC320000}"/>
    <cellStyle name="Normal 2 6 8 20" xfId="13053" xr:uid="{00000000-0005-0000-0000-0000FD320000}"/>
    <cellStyle name="Normal 2 6 8 3" xfId="13054" xr:uid="{00000000-0005-0000-0000-0000FE320000}"/>
    <cellStyle name="Normal 2 6 8 4" xfId="13055" xr:uid="{00000000-0005-0000-0000-0000FF320000}"/>
    <cellStyle name="Normal 2 6 8 5" xfId="13056" xr:uid="{00000000-0005-0000-0000-000000330000}"/>
    <cellStyle name="Normal 2 6 8 6" xfId="13057" xr:uid="{00000000-0005-0000-0000-000001330000}"/>
    <cellStyle name="Normal 2 6 8 7" xfId="13058" xr:uid="{00000000-0005-0000-0000-000002330000}"/>
    <cellStyle name="Normal 2 6 8 8" xfId="13059" xr:uid="{00000000-0005-0000-0000-000003330000}"/>
    <cellStyle name="Normal 2 6 8 9" xfId="13060" xr:uid="{00000000-0005-0000-0000-000004330000}"/>
    <cellStyle name="Normal 2 6 9" xfId="13061" xr:uid="{00000000-0005-0000-0000-000005330000}"/>
    <cellStyle name="Normal 2 6 9 10" xfId="13062" xr:uid="{00000000-0005-0000-0000-000006330000}"/>
    <cellStyle name="Normal 2 6 9 11" xfId="13063" xr:uid="{00000000-0005-0000-0000-000007330000}"/>
    <cellStyle name="Normal 2 6 9 12" xfId="13064" xr:uid="{00000000-0005-0000-0000-000008330000}"/>
    <cellStyle name="Normal 2 6 9 13" xfId="13065" xr:uid="{00000000-0005-0000-0000-000009330000}"/>
    <cellStyle name="Normal 2 6 9 14" xfId="13066" xr:uid="{00000000-0005-0000-0000-00000A330000}"/>
    <cellStyle name="Normal 2 6 9 15" xfId="13067" xr:uid="{00000000-0005-0000-0000-00000B330000}"/>
    <cellStyle name="Normal 2 6 9 16" xfId="13068" xr:uid="{00000000-0005-0000-0000-00000C330000}"/>
    <cellStyle name="Normal 2 6 9 17" xfId="13069" xr:uid="{00000000-0005-0000-0000-00000D330000}"/>
    <cellStyle name="Normal 2 6 9 18" xfId="13070" xr:uid="{00000000-0005-0000-0000-00000E330000}"/>
    <cellStyle name="Normal 2 6 9 19" xfId="13071" xr:uid="{00000000-0005-0000-0000-00000F330000}"/>
    <cellStyle name="Normal 2 6 9 2" xfId="13072" xr:uid="{00000000-0005-0000-0000-000010330000}"/>
    <cellStyle name="Normal 2 6 9 20" xfId="13073" xr:uid="{00000000-0005-0000-0000-000011330000}"/>
    <cellStyle name="Normal 2 6 9 3" xfId="13074" xr:uid="{00000000-0005-0000-0000-000012330000}"/>
    <cellStyle name="Normal 2 6 9 4" xfId="13075" xr:uid="{00000000-0005-0000-0000-000013330000}"/>
    <cellStyle name="Normal 2 6 9 5" xfId="13076" xr:uid="{00000000-0005-0000-0000-000014330000}"/>
    <cellStyle name="Normal 2 6 9 6" xfId="13077" xr:uid="{00000000-0005-0000-0000-000015330000}"/>
    <cellStyle name="Normal 2 6 9 7" xfId="13078" xr:uid="{00000000-0005-0000-0000-000016330000}"/>
    <cellStyle name="Normal 2 6 9 8" xfId="13079" xr:uid="{00000000-0005-0000-0000-000017330000}"/>
    <cellStyle name="Normal 2 6 9 9" xfId="13080" xr:uid="{00000000-0005-0000-0000-000018330000}"/>
    <cellStyle name="Normal 2 60" xfId="29812" xr:uid="{00000000-0005-0000-0000-000074740000}"/>
    <cellStyle name="Normal 2 61" xfId="29813" xr:uid="{00000000-0005-0000-0000-000075740000}"/>
    <cellStyle name="Normal 2 62" xfId="29814" xr:uid="{00000000-0005-0000-0000-000076740000}"/>
    <cellStyle name="Normal 2 63" xfId="29815" xr:uid="{00000000-0005-0000-0000-000077740000}"/>
    <cellStyle name="Normal 2 64" xfId="29816" xr:uid="{00000000-0005-0000-0000-000078740000}"/>
    <cellStyle name="Normal 2 65" xfId="29817" xr:uid="{00000000-0005-0000-0000-000079740000}"/>
    <cellStyle name="Normal 2 66" xfId="29818" xr:uid="{00000000-0005-0000-0000-00007A740000}"/>
    <cellStyle name="Normal 2 67" xfId="29819" xr:uid="{00000000-0005-0000-0000-00007B740000}"/>
    <cellStyle name="Normal 2 68" xfId="29820" xr:uid="{00000000-0005-0000-0000-00007C740000}"/>
    <cellStyle name="Normal 2 69" xfId="29821" xr:uid="{00000000-0005-0000-0000-00007D740000}"/>
    <cellStyle name="Normal 2 7" xfId="13081" xr:uid="{00000000-0005-0000-0000-000019330000}"/>
    <cellStyle name="Normal 2 7 10" xfId="13082" xr:uid="{00000000-0005-0000-0000-00001A330000}"/>
    <cellStyle name="Normal 2 7 10 10" xfId="13083" xr:uid="{00000000-0005-0000-0000-00001B330000}"/>
    <cellStyle name="Normal 2 7 10 11" xfId="13084" xr:uid="{00000000-0005-0000-0000-00001C330000}"/>
    <cellStyle name="Normal 2 7 10 12" xfId="13085" xr:uid="{00000000-0005-0000-0000-00001D330000}"/>
    <cellStyle name="Normal 2 7 10 13" xfId="13086" xr:uid="{00000000-0005-0000-0000-00001E330000}"/>
    <cellStyle name="Normal 2 7 10 14" xfId="13087" xr:uid="{00000000-0005-0000-0000-00001F330000}"/>
    <cellStyle name="Normal 2 7 10 15" xfId="13088" xr:uid="{00000000-0005-0000-0000-000020330000}"/>
    <cellStyle name="Normal 2 7 10 16" xfId="13089" xr:uid="{00000000-0005-0000-0000-000021330000}"/>
    <cellStyle name="Normal 2 7 10 17" xfId="13090" xr:uid="{00000000-0005-0000-0000-000022330000}"/>
    <cellStyle name="Normal 2 7 10 18" xfId="13091" xr:uid="{00000000-0005-0000-0000-000023330000}"/>
    <cellStyle name="Normal 2 7 10 19" xfId="13092" xr:uid="{00000000-0005-0000-0000-000024330000}"/>
    <cellStyle name="Normal 2 7 10 2" xfId="13093" xr:uid="{00000000-0005-0000-0000-000025330000}"/>
    <cellStyle name="Normal 2 7 10 20" xfId="13094" xr:uid="{00000000-0005-0000-0000-000026330000}"/>
    <cellStyle name="Normal 2 7 10 3" xfId="13095" xr:uid="{00000000-0005-0000-0000-000027330000}"/>
    <cellStyle name="Normal 2 7 10 4" xfId="13096" xr:uid="{00000000-0005-0000-0000-000028330000}"/>
    <cellStyle name="Normal 2 7 10 5" xfId="13097" xr:uid="{00000000-0005-0000-0000-000029330000}"/>
    <cellStyle name="Normal 2 7 10 6" xfId="13098" xr:uid="{00000000-0005-0000-0000-00002A330000}"/>
    <cellStyle name="Normal 2 7 10 7" xfId="13099" xr:uid="{00000000-0005-0000-0000-00002B330000}"/>
    <cellStyle name="Normal 2 7 10 8" xfId="13100" xr:uid="{00000000-0005-0000-0000-00002C330000}"/>
    <cellStyle name="Normal 2 7 10 9" xfId="13101" xr:uid="{00000000-0005-0000-0000-00002D330000}"/>
    <cellStyle name="Normal 2 7 11" xfId="13102" xr:uid="{00000000-0005-0000-0000-00002E330000}"/>
    <cellStyle name="Normal 2 7 11 10" xfId="13103" xr:uid="{00000000-0005-0000-0000-00002F330000}"/>
    <cellStyle name="Normal 2 7 11 11" xfId="13104" xr:uid="{00000000-0005-0000-0000-000030330000}"/>
    <cellStyle name="Normal 2 7 11 12" xfId="13105" xr:uid="{00000000-0005-0000-0000-000031330000}"/>
    <cellStyle name="Normal 2 7 11 13" xfId="13106" xr:uid="{00000000-0005-0000-0000-000032330000}"/>
    <cellStyle name="Normal 2 7 11 14" xfId="13107" xr:uid="{00000000-0005-0000-0000-000033330000}"/>
    <cellStyle name="Normal 2 7 11 15" xfId="13108" xr:uid="{00000000-0005-0000-0000-000034330000}"/>
    <cellStyle name="Normal 2 7 11 16" xfId="13109" xr:uid="{00000000-0005-0000-0000-000035330000}"/>
    <cellStyle name="Normal 2 7 11 17" xfId="13110" xr:uid="{00000000-0005-0000-0000-000036330000}"/>
    <cellStyle name="Normal 2 7 11 18" xfId="13111" xr:uid="{00000000-0005-0000-0000-000037330000}"/>
    <cellStyle name="Normal 2 7 11 19" xfId="13112" xr:uid="{00000000-0005-0000-0000-000038330000}"/>
    <cellStyle name="Normal 2 7 11 2" xfId="13113" xr:uid="{00000000-0005-0000-0000-000039330000}"/>
    <cellStyle name="Normal 2 7 11 20" xfId="13114" xr:uid="{00000000-0005-0000-0000-00003A330000}"/>
    <cellStyle name="Normal 2 7 11 3" xfId="13115" xr:uid="{00000000-0005-0000-0000-00003B330000}"/>
    <cellStyle name="Normal 2 7 11 4" xfId="13116" xr:uid="{00000000-0005-0000-0000-00003C330000}"/>
    <cellStyle name="Normal 2 7 11 5" xfId="13117" xr:uid="{00000000-0005-0000-0000-00003D330000}"/>
    <cellStyle name="Normal 2 7 11 6" xfId="13118" xr:uid="{00000000-0005-0000-0000-00003E330000}"/>
    <cellStyle name="Normal 2 7 11 7" xfId="13119" xr:uid="{00000000-0005-0000-0000-00003F330000}"/>
    <cellStyle name="Normal 2 7 11 8" xfId="13120" xr:uid="{00000000-0005-0000-0000-000040330000}"/>
    <cellStyle name="Normal 2 7 11 9" xfId="13121" xr:uid="{00000000-0005-0000-0000-000041330000}"/>
    <cellStyle name="Normal 2 7 12" xfId="13122" xr:uid="{00000000-0005-0000-0000-000042330000}"/>
    <cellStyle name="Normal 2 7 12 10" xfId="13123" xr:uid="{00000000-0005-0000-0000-000043330000}"/>
    <cellStyle name="Normal 2 7 12 11" xfId="13124" xr:uid="{00000000-0005-0000-0000-000044330000}"/>
    <cellStyle name="Normal 2 7 12 12" xfId="13125" xr:uid="{00000000-0005-0000-0000-000045330000}"/>
    <cellStyle name="Normal 2 7 12 13" xfId="13126" xr:uid="{00000000-0005-0000-0000-000046330000}"/>
    <cellStyle name="Normal 2 7 12 14" xfId="13127" xr:uid="{00000000-0005-0000-0000-000047330000}"/>
    <cellStyle name="Normal 2 7 12 15" xfId="13128" xr:uid="{00000000-0005-0000-0000-000048330000}"/>
    <cellStyle name="Normal 2 7 12 16" xfId="13129" xr:uid="{00000000-0005-0000-0000-000049330000}"/>
    <cellStyle name="Normal 2 7 12 17" xfId="13130" xr:uid="{00000000-0005-0000-0000-00004A330000}"/>
    <cellStyle name="Normal 2 7 12 18" xfId="13131" xr:uid="{00000000-0005-0000-0000-00004B330000}"/>
    <cellStyle name="Normal 2 7 12 19" xfId="13132" xr:uid="{00000000-0005-0000-0000-00004C330000}"/>
    <cellStyle name="Normal 2 7 12 2" xfId="13133" xr:uid="{00000000-0005-0000-0000-00004D330000}"/>
    <cellStyle name="Normal 2 7 12 20" xfId="13134" xr:uid="{00000000-0005-0000-0000-00004E330000}"/>
    <cellStyle name="Normal 2 7 12 3" xfId="13135" xr:uid="{00000000-0005-0000-0000-00004F330000}"/>
    <cellStyle name="Normal 2 7 12 4" xfId="13136" xr:uid="{00000000-0005-0000-0000-000050330000}"/>
    <cellStyle name="Normal 2 7 12 5" xfId="13137" xr:uid="{00000000-0005-0000-0000-000051330000}"/>
    <cellStyle name="Normal 2 7 12 6" xfId="13138" xr:uid="{00000000-0005-0000-0000-000052330000}"/>
    <cellStyle name="Normal 2 7 12 7" xfId="13139" xr:uid="{00000000-0005-0000-0000-000053330000}"/>
    <cellStyle name="Normal 2 7 12 8" xfId="13140" xr:uid="{00000000-0005-0000-0000-000054330000}"/>
    <cellStyle name="Normal 2 7 12 9" xfId="13141" xr:uid="{00000000-0005-0000-0000-000055330000}"/>
    <cellStyle name="Normal 2 7 13" xfId="13142" xr:uid="{00000000-0005-0000-0000-000056330000}"/>
    <cellStyle name="Normal 2 7 13 2" xfId="13143" xr:uid="{00000000-0005-0000-0000-000057330000}"/>
    <cellStyle name="Normal 2 7 14" xfId="13144" xr:uid="{00000000-0005-0000-0000-000058330000}"/>
    <cellStyle name="Normal 2 7 2" xfId="13145" xr:uid="{00000000-0005-0000-0000-000059330000}"/>
    <cellStyle name="Normal 2 7 2 10" xfId="13146" xr:uid="{00000000-0005-0000-0000-00005A330000}"/>
    <cellStyle name="Normal 2 7 2 11" xfId="13147" xr:uid="{00000000-0005-0000-0000-00005B330000}"/>
    <cellStyle name="Normal 2 7 2 12" xfId="13148" xr:uid="{00000000-0005-0000-0000-00005C330000}"/>
    <cellStyle name="Normal 2 7 2 13" xfId="13149" xr:uid="{00000000-0005-0000-0000-00005D330000}"/>
    <cellStyle name="Normal 2 7 2 14" xfId="13150" xr:uid="{00000000-0005-0000-0000-00005E330000}"/>
    <cellStyle name="Normal 2 7 2 15" xfId="13151" xr:uid="{00000000-0005-0000-0000-00005F330000}"/>
    <cellStyle name="Normal 2 7 2 16" xfId="13152" xr:uid="{00000000-0005-0000-0000-000060330000}"/>
    <cellStyle name="Normal 2 7 2 17" xfId="13153" xr:uid="{00000000-0005-0000-0000-000061330000}"/>
    <cellStyle name="Normal 2 7 2 18" xfId="13154" xr:uid="{00000000-0005-0000-0000-000062330000}"/>
    <cellStyle name="Normal 2 7 2 19" xfId="13155" xr:uid="{00000000-0005-0000-0000-000063330000}"/>
    <cellStyle name="Normal 2 7 2 2" xfId="13156" xr:uid="{00000000-0005-0000-0000-000064330000}"/>
    <cellStyle name="Normal 2 7 2 20" xfId="13157" xr:uid="{00000000-0005-0000-0000-000065330000}"/>
    <cellStyle name="Normal 2 7 2 3" xfId="13158" xr:uid="{00000000-0005-0000-0000-000066330000}"/>
    <cellStyle name="Normal 2 7 2 4" xfId="13159" xr:uid="{00000000-0005-0000-0000-000067330000}"/>
    <cellStyle name="Normal 2 7 2 5" xfId="13160" xr:uid="{00000000-0005-0000-0000-000068330000}"/>
    <cellStyle name="Normal 2 7 2 6" xfId="13161" xr:uid="{00000000-0005-0000-0000-000069330000}"/>
    <cellStyle name="Normal 2 7 2 7" xfId="13162" xr:uid="{00000000-0005-0000-0000-00006A330000}"/>
    <cellStyle name="Normal 2 7 2 8" xfId="13163" xr:uid="{00000000-0005-0000-0000-00006B330000}"/>
    <cellStyle name="Normal 2 7 2 9" xfId="13164" xr:uid="{00000000-0005-0000-0000-00006C330000}"/>
    <cellStyle name="Normal 2 7 3" xfId="13165" xr:uid="{00000000-0005-0000-0000-00006D330000}"/>
    <cellStyle name="Normal 2 7 3 10" xfId="13166" xr:uid="{00000000-0005-0000-0000-00006E330000}"/>
    <cellStyle name="Normal 2 7 3 11" xfId="13167" xr:uid="{00000000-0005-0000-0000-00006F330000}"/>
    <cellStyle name="Normal 2 7 3 12" xfId="13168" xr:uid="{00000000-0005-0000-0000-000070330000}"/>
    <cellStyle name="Normal 2 7 3 13" xfId="13169" xr:uid="{00000000-0005-0000-0000-000071330000}"/>
    <cellStyle name="Normal 2 7 3 14" xfId="13170" xr:uid="{00000000-0005-0000-0000-000072330000}"/>
    <cellStyle name="Normal 2 7 3 15" xfId="13171" xr:uid="{00000000-0005-0000-0000-000073330000}"/>
    <cellStyle name="Normal 2 7 3 16" xfId="13172" xr:uid="{00000000-0005-0000-0000-000074330000}"/>
    <cellStyle name="Normal 2 7 3 17" xfId="13173" xr:uid="{00000000-0005-0000-0000-000075330000}"/>
    <cellStyle name="Normal 2 7 3 18" xfId="13174" xr:uid="{00000000-0005-0000-0000-000076330000}"/>
    <cellStyle name="Normal 2 7 3 19" xfId="13175" xr:uid="{00000000-0005-0000-0000-000077330000}"/>
    <cellStyle name="Normal 2 7 3 2" xfId="13176" xr:uid="{00000000-0005-0000-0000-000078330000}"/>
    <cellStyle name="Normal 2 7 3 20" xfId="13177" xr:uid="{00000000-0005-0000-0000-000079330000}"/>
    <cellStyle name="Normal 2 7 3 3" xfId="13178" xr:uid="{00000000-0005-0000-0000-00007A330000}"/>
    <cellStyle name="Normal 2 7 3 4" xfId="13179" xr:uid="{00000000-0005-0000-0000-00007B330000}"/>
    <cellStyle name="Normal 2 7 3 5" xfId="13180" xr:uid="{00000000-0005-0000-0000-00007C330000}"/>
    <cellStyle name="Normal 2 7 3 6" xfId="13181" xr:uid="{00000000-0005-0000-0000-00007D330000}"/>
    <cellStyle name="Normal 2 7 3 7" xfId="13182" xr:uid="{00000000-0005-0000-0000-00007E330000}"/>
    <cellStyle name="Normal 2 7 3 8" xfId="13183" xr:uid="{00000000-0005-0000-0000-00007F330000}"/>
    <cellStyle name="Normal 2 7 3 9" xfId="13184" xr:uid="{00000000-0005-0000-0000-000080330000}"/>
    <cellStyle name="Normal 2 7 4" xfId="13185" xr:uid="{00000000-0005-0000-0000-000081330000}"/>
    <cellStyle name="Normal 2 7 4 10" xfId="13186" xr:uid="{00000000-0005-0000-0000-000082330000}"/>
    <cellStyle name="Normal 2 7 4 11" xfId="13187" xr:uid="{00000000-0005-0000-0000-000083330000}"/>
    <cellStyle name="Normal 2 7 4 12" xfId="13188" xr:uid="{00000000-0005-0000-0000-000084330000}"/>
    <cellStyle name="Normal 2 7 4 13" xfId="13189" xr:uid="{00000000-0005-0000-0000-000085330000}"/>
    <cellStyle name="Normal 2 7 4 14" xfId="13190" xr:uid="{00000000-0005-0000-0000-000086330000}"/>
    <cellStyle name="Normal 2 7 4 15" xfId="13191" xr:uid="{00000000-0005-0000-0000-000087330000}"/>
    <cellStyle name="Normal 2 7 4 16" xfId="13192" xr:uid="{00000000-0005-0000-0000-000088330000}"/>
    <cellStyle name="Normal 2 7 4 17" xfId="13193" xr:uid="{00000000-0005-0000-0000-000089330000}"/>
    <cellStyle name="Normal 2 7 4 18" xfId="13194" xr:uid="{00000000-0005-0000-0000-00008A330000}"/>
    <cellStyle name="Normal 2 7 4 19" xfId="13195" xr:uid="{00000000-0005-0000-0000-00008B330000}"/>
    <cellStyle name="Normal 2 7 4 2" xfId="13196" xr:uid="{00000000-0005-0000-0000-00008C330000}"/>
    <cellStyle name="Normal 2 7 4 20" xfId="13197" xr:uid="{00000000-0005-0000-0000-00008D330000}"/>
    <cellStyle name="Normal 2 7 4 3" xfId="13198" xr:uid="{00000000-0005-0000-0000-00008E330000}"/>
    <cellStyle name="Normal 2 7 4 4" xfId="13199" xr:uid="{00000000-0005-0000-0000-00008F330000}"/>
    <cellStyle name="Normal 2 7 4 5" xfId="13200" xr:uid="{00000000-0005-0000-0000-000090330000}"/>
    <cellStyle name="Normal 2 7 4 6" xfId="13201" xr:uid="{00000000-0005-0000-0000-000091330000}"/>
    <cellStyle name="Normal 2 7 4 7" xfId="13202" xr:uid="{00000000-0005-0000-0000-000092330000}"/>
    <cellStyle name="Normal 2 7 4 8" xfId="13203" xr:uid="{00000000-0005-0000-0000-000093330000}"/>
    <cellStyle name="Normal 2 7 4 9" xfId="13204" xr:uid="{00000000-0005-0000-0000-000094330000}"/>
    <cellStyle name="Normal 2 7 5" xfId="13205" xr:uid="{00000000-0005-0000-0000-000095330000}"/>
    <cellStyle name="Normal 2 7 5 10" xfId="13206" xr:uid="{00000000-0005-0000-0000-000096330000}"/>
    <cellStyle name="Normal 2 7 5 11" xfId="13207" xr:uid="{00000000-0005-0000-0000-000097330000}"/>
    <cellStyle name="Normal 2 7 5 12" xfId="13208" xr:uid="{00000000-0005-0000-0000-000098330000}"/>
    <cellStyle name="Normal 2 7 5 13" xfId="13209" xr:uid="{00000000-0005-0000-0000-000099330000}"/>
    <cellStyle name="Normal 2 7 5 14" xfId="13210" xr:uid="{00000000-0005-0000-0000-00009A330000}"/>
    <cellStyle name="Normal 2 7 5 15" xfId="13211" xr:uid="{00000000-0005-0000-0000-00009B330000}"/>
    <cellStyle name="Normal 2 7 5 16" xfId="13212" xr:uid="{00000000-0005-0000-0000-00009C330000}"/>
    <cellStyle name="Normal 2 7 5 17" xfId="13213" xr:uid="{00000000-0005-0000-0000-00009D330000}"/>
    <cellStyle name="Normal 2 7 5 18" xfId="13214" xr:uid="{00000000-0005-0000-0000-00009E330000}"/>
    <cellStyle name="Normal 2 7 5 19" xfId="13215" xr:uid="{00000000-0005-0000-0000-00009F330000}"/>
    <cellStyle name="Normal 2 7 5 2" xfId="13216" xr:uid="{00000000-0005-0000-0000-0000A0330000}"/>
    <cellStyle name="Normal 2 7 5 20" xfId="13217" xr:uid="{00000000-0005-0000-0000-0000A1330000}"/>
    <cellStyle name="Normal 2 7 5 3" xfId="13218" xr:uid="{00000000-0005-0000-0000-0000A2330000}"/>
    <cellStyle name="Normal 2 7 5 4" xfId="13219" xr:uid="{00000000-0005-0000-0000-0000A3330000}"/>
    <cellStyle name="Normal 2 7 5 5" xfId="13220" xr:uid="{00000000-0005-0000-0000-0000A4330000}"/>
    <cellStyle name="Normal 2 7 5 6" xfId="13221" xr:uid="{00000000-0005-0000-0000-0000A5330000}"/>
    <cellStyle name="Normal 2 7 5 7" xfId="13222" xr:uid="{00000000-0005-0000-0000-0000A6330000}"/>
    <cellStyle name="Normal 2 7 5 8" xfId="13223" xr:uid="{00000000-0005-0000-0000-0000A7330000}"/>
    <cellStyle name="Normal 2 7 5 9" xfId="13224" xr:uid="{00000000-0005-0000-0000-0000A8330000}"/>
    <cellStyle name="Normal 2 7 6" xfId="13225" xr:uid="{00000000-0005-0000-0000-0000A9330000}"/>
    <cellStyle name="Normal 2 7 6 10" xfId="13226" xr:uid="{00000000-0005-0000-0000-0000AA330000}"/>
    <cellStyle name="Normal 2 7 6 11" xfId="13227" xr:uid="{00000000-0005-0000-0000-0000AB330000}"/>
    <cellStyle name="Normal 2 7 6 12" xfId="13228" xr:uid="{00000000-0005-0000-0000-0000AC330000}"/>
    <cellStyle name="Normal 2 7 6 13" xfId="13229" xr:uid="{00000000-0005-0000-0000-0000AD330000}"/>
    <cellStyle name="Normal 2 7 6 14" xfId="13230" xr:uid="{00000000-0005-0000-0000-0000AE330000}"/>
    <cellStyle name="Normal 2 7 6 15" xfId="13231" xr:uid="{00000000-0005-0000-0000-0000AF330000}"/>
    <cellStyle name="Normal 2 7 6 16" xfId="13232" xr:uid="{00000000-0005-0000-0000-0000B0330000}"/>
    <cellStyle name="Normal 2 7 6 17" xfId="13233" xr:uid="{00000000-0005-0000-0000-0000B1330000}"/>
    <cellStyle name="Normal 2 7 6 18" xfId="13234" xr:uid="{00000000-0005-0000-0000-0000B2330000}"/>
    <cellStyle name="Normal 2 7 6 19" xfId="13235" xr:uid="{00000000-0005-0000-0000-0000B3330000}"/>
    <cellStyle name="Normal 2 7 6 2" xfId="13236" xr:uid="{00000000-0005-0000-0000-0000B4330000}"/>
    <cellStyle name="Normal 2 7 6 20" xfId="13237" xr:uid="{00000000-0005-0000-0000-0000B5330000}"/>
    <cellStyle name="Normal 2 7 6 3" xfId="13238" xr:uid="{00000000-0005-0000-0000-0000B6330000}"/>
    <cellStyle name="Normal 2 7 6 4" xfId="13239" xr:uid="{00000000-0005-0000-0000-0000B7330000}"/>
    <cellStyle name="Normal 2 7 6 5" xfId="13240" xr:uid="{00000000-0005-0000-0000-0000B8330000}"/>
    <cellStyle name="Normal 2 7 6 6" xfId="13241" xr:uid="{00000000-0005-0000-0000-0000B9330000}"/>
    <cellStyle name="Normal 2 7 6 7" xfId="13242" xr:uid="{00000000-0005-0000-0000-0000BA330000}"/>
    <cellStyle name="Normal 2 7 6 8" xfId="13243" xr:uid="{00000000-0005-0000-0000-0000BB330000}"/>
    <cellStyle name="Normal 2 7 6 9" xfId="13244" xr:uid="{00000000-0005-0000-0000-0000BC330000}"/>
    <cellStyle name="Normal 2 7 7" xfId="13245" xr:uid="{00000000-0005-0000-0000-0000BD330000}"/>
    <cellStyle name="Normal 2 7 7 10" xfId="13246" xr:uid="{00000000-0005-0000-0000-0000BE330000}"/>
    <cellStyle name="Normal 2 7 7 11" xfId="13247" xr:uid="{00000000-0005-0000-0000-0000BF330000}"/>
    <cellStyle name="Normal 2 7 7 12" xfId="13248" xr:uid="{00000000-0005-0000-0000-0000C0330000}"/>
    <cellStyle name="Normal 2 7 7 13" xfId="13249" xr:uid="{00000000-0005-0000-0000-0000C1330000}"/>
    <cellStyle name="Normal 2 7 7 14" xfId="13250" xr:uid="{00000000-0005-0000-0000-0000C2330000}"/>
    <cellStyle name="Normal 2 7 7 15" xfId="13251" xr:uid="{00000000-0005-0000-0000-0000C3330000}"/>
    <cellStyle name="Normal 2 7 7 16" xfId="13252" xr:uid="{00000000-0005-0000-0000-0000C4330000}"/>
    <cellStyle name="Normal 2 7 7 17" xfId="13253" xr:uid="{00000000-0005-0000-0000-0000C5330000}"/>
    <cellStyle name="Normal 2 7 7 18" xfId="13254" xr:uid="{00000000-0005-0000-0000-0000C6330000}"/>
    <cellStyle name="Normal 2 7 7 19" xfId="13255" xr:uid="{00000000-0005-0000-0000-0000C7330000}"/>
    <cellStyle name="Normal 2 7 7 2" xfId="13256" xr:uid="{00000000-0005-0000-0000-0000C8330000}"/>
    <cellStyle name="Normal 2 7 7 20" xfId="13257" xr:uid="{00000000-0005-0000-0000-0000C9330000}"/>
    <cellStyle name="Normal 2 7 7 3" xfId="13258" xr:uid="{00000000-0005-0000-0000-0000CA330000}"/>
    <cellStyle name="Normal 2 7 7 4" xfId="13259" xr:uid="{00000000-0005-0000-0000-0000CB330000}"/>
    <cellStyle name="Normal 2 7 7 5" xfId="13260" xr:uid="{00000000-0005-0000-0000-0000CC330000}"/>
    <cellStyle name="Normal 2 7 7 6" xfId="13261" xr:uid="{00000000-0005-0000-0000-0000CD330000}"/>
    <cellStyle name="Normal 2 7 7 7" xfId="13262" xr:uid="{00000000-0005-0000-0000-0000CE330000}"/>
    <cellStyle name="Normal 2 7 7 8" xfId="13263" xr:uid="{00000000-0005-0000-0000-0000CF330000}"/>
    <cellStyle name="Normal 2 7 7 9" xfId="13264" xr:uid="{00000000-0005-0000-0000-0000D0330000}"/>
    <cellStyle name="Normal 2 7 8" xfId="13265" xr:uid="{00000000-0005-0000-0000-0000D1330000}"/>
    <cellStyle name="Normal 2 7 8 10" xfId="13266" xr:uid="{00000000-0005-0000-0000-0000D2330000}"/>
    <cellStyle name="Normal 2 7 8 11" xfId="13267" xr:uid="{00000000-0005-0000-0000-0000D3330000}"/>
    <cellStyle name="Normal 2 7 8 12" xfId="13268" xr:uid="{00000000-0005-0000-0000-0000D4330000}"/>
    <cellStyle name="Normal 2 7 8 13" xfId="13269" xr:uid="{00000000-0005-0000-0000-0000D5330000}"/>
    <cellStyle name="Normal 2 7 8 14" xfId="13270" xr:uid="{00000000-0005-0000-0000-0000D6330000}"/>
    <cellStyle name="Normal 2 7 8 15" xfId="13271" xr:uid="{00000000-0005-0000-0000-0000D7330000}"/>
    <cellStyle name="Normal 2 7 8 16" xfId="13272" xr:uid="{00000000-0005-0000-0000-0000D8330000}"/>
    <cellStyle name="Normal 2 7 8 17" xfId="13273" xr:uid="{00000000-0005-0000-0000-0000D9330000}"/>
    <cellStyle name="Normal 2 7 8 18" xfId="13274" xr:uid="{00000000-0005-0000-0000-0000DA330000}"/>
    <cellStyle name="Normal 2 7 8 19" xfId="13275" xr:uid="{00000000-0005-0000-0000-0000DB330000}"/>
    <cellStyle name="Normal 2 7 8 2" xfId="13276" xr:uid="{00000000-0005-0000-0000-0000DC330000}"/>
    <cellStyle name="Normal 2 7 8 20" xfId="13277" xr:uid="{00000000-0005-0000-0000-0000DD330000}"/>
    <cellStyle name="Normal 2 7 8 3" xfId="13278" xr:uid="{00000000-0005-0000-0000-0000DE330000}"/>
    <cellStyle name="Normal 2 7 8 4" xfId="13279" xr:uid="{00000000-0005-0000-0000-0000DF330000}"/>
    <cellStyle name="Normal 2 7 8 5" xfId="13280" xr:uid="{00000000-0005-0000-0000-0000E0330000}"/>
    <cellStyle name="Normal 2 7 8 6" xfId="13281" xr:uid="{00000000-0005-0000-0000-0000E1330000}"/>
    <cellStyle name="Normal 2 7 8 7" xfId="13282" xr:uid="{00000000-0005-0000-0000-0000E2330000}"/>
    <cellStyle name="Normal 2 7 8 8" xfId="13283" xr:uid="{00000000-0005-0000-0000-0000E3330000}"/>
    <cellStyle name="Normal 2 7 8 9" xfId="13284" xr:uid="{00000000-0005-0000-0000-0000E4330000}"/>
    <cellStyle name="Normal 2 7 9" xfId="13285" xr:uid="{00000000-0005-0000-0000-0000E5330000}"/>
    <cellStyle name="Normal 2 7 9 10" xfId="13286" xr:uid="{00000000-0005-0000-0000-0000E6330000}"/>
    <cellStyle name="Normal 2 7 9 11" xfId="13287" xr:uid="{00000000-0005-0000-0000-0000E7330000}"/>
    <cellStyle name="Normal 2 7 9 12" xfId="13288" xr:uid="{00000000-0005-0000-0000-0000E8330000}"/>
    <cellStyle name="Normal 2 7 9 13" xfId="13289" xr:uid="{00000000-0005-0000-0000-0000E9330000}"/>
    <cellStyle name="Normal 2 7 9 14" xfId="13290" xr:uid="{00000000-0005-0000-0000-0000EA330000}"/>
    <cellStyle name="Normal 2 7 9 15" xfId="13291" xr:uid="{00000000-0005-0000-0000-0000EB330000}"/>
    <cellStyle name="Normal 2 7 9 16" xfId="13292" xr:uid="{00000000-0005-0000-0000-0000EC330000}"/>
    <cellStyle name="Normal 2 7 9 17" xfId="13293" xr:uid="{00000000-0005-0000-0000-0000ED330000}"/>
    <cellStyle name="Normal 2 7 9 18" xfId="13294" xr:uid="{00000000-0005-0000-0000-0000EE330000}"/>
    <cellStyle name="Normal 2 7 9 19" xfId="13295" xr:uid="{00000000-0005-0000-0000-0000EF330000}"/>
    <cellStyle name="Normal 2 7 9 2" xfId="13296" xr:uid="{00000000-0005-0000-0000-0000F0330000}"/>
    <cellStyle name="Normal 2 7 9 20" xfId="13297" xr:uid="{00000000-0005-0000-0000-0000F1330000}"/>
    <cellStyle name="Normal 2 7 9 3" xfId="13298" xr:uid="{00000000-0005-0000-0000-0000F2330000}"/>
    <cellStyle name="Normal 2 7 9 4" xfId="13299" xr:uid="{00000000-0005-0000-0000-0000F3330000}"/>
    <cellStyle name="Normal 2 7 9 5" xfId="13300" xr:uid="{00000000-0005-0000-0000-0000F4330000}"/>
    <cellStyle name="Normal 2 7 9 6" xfId="13301" xr:uid="{00000000-0005-0000-0000-0000F5330000}"/>
    <cellStyle name="Normal 2 7 9 7" xfId="13302" xr:uid="{00000000-0005-0000-0000-0000F6330000}"/>
    <cellStyle name="Normal 2 7 9 8" xfId="13303" xr:uid="{00000000-0005-0000-0000-0000F7330000}"/>
    <cellStyle name="Normal 2 7 9 9" xfId="13304" xr:uid="{00000000-0005-0000-0000-0000F8330000}"/>
    <cellStyle name="Normal 2 70" xfId="56853" xr:uid="{00000000-0005-0000-0000-000015DE0000}"/>
    <cellStyle name="Normal 2 71" xfId="56867" xr:uid="{00000000-0005-0000-0000-000023DE0000}"/>
    <cellStyle name="Normal 2 72" xfId="4832" xr:uid="{00000000-0005-0000-0000-0000E0120000}"/>
    <cellStyle name="Normal 2 73" xfId="57035" xr:uid="{00000000-0005-0000-0000-0000CBDE0000}"/>
    <cellStyle name="Normal 2 74" xfId="57060" xr:uid="{00000000-0005-0000-0000-0000E4DE0000}"/>
    <cellStyle name="Normal 2 75" xfId="57067" xr:uid="{00000000-0005-0000-0000-0000EBDE0000}"/>
    <cellStyle name="Normal 2 76" xfId="57070" xr:uid="{00000000-0005-0000-0000-0000EEDE0000}"/>
    <cellStyle name="Normal 2 77" xfId="57073" xr:uid="{00000000-0005-0000-0000-0000F1DE0000}"/>
    <cellStyle name="Normal 2 78" xfId="57096" xr:uid="{00000000-0005-0000-0000-000008DF0000}"/>
    <cellStyle name="Normal 2 79" xfId="57180" xr:uid="{00000000-0005-0000-0000-00005CDF0000}"/>
    <cellStyle name="Normal 2 8" xfId="13305" xr:uid="{00000000-0005-0000-0000-0000F9330000}"/>
    <cellStyle name="Normal 2 8 10" xfId="13306" xr:uid="{00000000-0005-0000-0000-0000FA330000}"/>
    <cellStyle name="Normal 2 8 10 10" xfId="13307" xr:uid="{00000000-0005-0000-0000-0000FB330000}"/>
    <cellStyle name="Normal 2 8 10 11" xfId="13308" xr:uid="{00000000-0005-0000-0000-0000FC330000}"/>
    <cellStyle name="Normal 2 8 10 12" xfId="13309" xr:uid="{00000000-0005-0000-0000-0000FD330000}"/>
    <cellStyle name="Normal 2 8 10 13" xfId="13310" xr:uid="{00000000-0005-0000-0000-0000FE330000}"/>
    <cellStyle name="Normal 2 8 10 14" xfId="13311" xr:uid="{00000000-0005-0000-0000-0000FF330000}"/>
    <cellStyle name="Normal 2 8 10 15" xfId="13312" xr:uid="{00000000-0005-0000-0000-000000340000}"/>
    <cellStyle name="Normal 2 8 10 16" xfId="13313" xr:uid="{00000000-0005-0000-0000-000001340000}"/>
    <cellStyle name="Normal 2 8 10 17" xfId="13314" xr:uid="{00000000-0005-0000-0000-000002340000}"/>
    <cellStyle name="Normal 2 8 10 18" xfId="13315" xr:uid="{00000000-0005-0000-0000-000003340000}"/>
    <cellStyle name="Normal 2 8 10 19" xfId="13316" xr:uid="{00000000-0005-0000-0000-000004340000}"/>
    <cellStyle name="Normal 2 8 10 2" xfId="13317" xr:uid="{00000000-0005-0000-0000-000005340000}"/>
    <cellStyle name="Normal 2 8 10 20" xfId="13318" xr:uid="{00000000-0005-0000-0000-000006340000}"/>
    <cellStyle name="Normal 2 8 10 3" xfId="13319" xr:uid="{00000000-0005-0000-0000-000007340000}"/>
    <cellStyle name="Normal 2 8 10 4" xfId="13320" xr:uid="{00000000-0005-0000-0000-000008340000}"/>
    <cellStyle name="Normal 2 8 10 5" xfId="13321" xr:uid="{00000000-0005-0000-0000-000009340000}"/>
    <cellStyle name="Normal 2 8 10 6" xfId="13322" xr:uid="{00000000-0005-0000-0000-00000A340000}"/>
    <cellStyle name="Normal 2 8 10 7" xfId="13323" xr:uid="{00000000-0005-0000-0000-00000B340000}"/>
    <cellStyle name="Normal 2 8 10 8" xfId="13324" xr:uid="{00000000-0005-0000-0000-00000C340000}"/>
    <cellStyle name="Normal 2 8 10 9" xfId="13325" xr:uid="{00000000-0005-0000-0000-00000D340000}"/>
    <cellStyle name="Normal 2 8 11" xfId="13326" xr:uid="{00000000-0005-0000-0000-00000E340000}"/>
    <cellStyle name="Normal 2 8 11 10" xfId="13327" xr:uid="{00000000-0005-0000-0000-00000F340000}"/>
    <cellStyle name="Normal 2 8 11 11" xfId="13328" xr:uid="{00000000-0005-0000-0000-000010340000}"/>
    <cellStyle name="Normal 2 8 11 12" xfId="13329" xr:uid="{00000000-0005-0000-0000-000011340000}"/>
    <cellStyle name="Normal 2 8 11 13" xfId="13330" xr:uid="{00000000-0005-0000-0000-000012340000}"/>
    <cellStyle name="Normal 2 8 11 14" xfId="13331" xr:uid="{00000000-0005-0000-0000-000013340000}"/>
    <cellStyle name="Normal 2 8 11 15" xfId="13332" xr:uid="{00000000-0005-0000-0000-000014340000}"/>
    <cellStyle name="Normal 2 8 11 16" xfId="13333" xr:uid="{00000000-0005-0000-0000-000015340000}"/>
    <cellStyle name="Normal 2 8 11 17" xfId="13334" xr:uid="{00000000-0005-0000-0000-000016340000}"/>
    <cellStyle name="Normal 2 8 11 18" xfId="13335" xr:uid="{00000000-0005-0000-0000-000017340000}"/>
    <cellStyle name="Normal 2 8 11 19" xfId="13336" xr:uid="{00000000-0005-0000-0000-000018340000}"/>
    <cellStyle name="Normal 2 8 11 2" xfId="13337" xr:uid="{00000000-0005-0000-0000-000019340000}"/>
    <cellStyle name="Normal 2 8 11 20" xfId="13338" xr:uid="{00000000-0005-0000-0000-00001A340000}"/>
    <cellStyle name="Normal 2 8 11 3" xfId="13339" xr:uid="{00000000-0005-0000-0000-00001B340000}"/>
    <cellStyle name="Normal 2 8 11 4" xfId="13340" xr:uid="{00000000-0005-0000-0000-00001C340000}"/>
    <cellStyle name="Normal 2 8 11 5" xfId="13341" xr:uid="{00000000-0005-0000-0000-00001D340000}"/>
    <cellStyle name="Normal 2 8 11 6" xfId="13342" xr:uid="{00000000-0005-0000-0000-00001E340000}"/>
    <cellStyle name="Normal 2 8 11 7" xfId="13343" xr:uid="{00000000-0005-0000-0000-00001F340000}"/>
    <cellStyle name="Normal 2 8 11 8" xfId="13344" xr:uid="{00000000-0005-0000-0000-000020340000}"/>
    <cellStyle name="Normal 2 8 11 9" xfId="13345" xr:uid="{00000000-0005-0000-0000-000021340000}"/>
    <cellStyle name="Normal 2 8 12" xfId="13346" xr:uid="{00000000-0005-0000-0000-000022340000}"/>
    <cellStyle name="Normal 2 8 12 10" xfId="13347" xr:uid="{00000000-0005-0000-0000-000023340000}"/>
    <cellStyle name="Normal 2 8 12 11" xfId="13348" xr:uid="{00000000-0005-0000-0000-000024340000}"/>
    <cellStyle name="Normal 2 8 12 12" xfId="13349" xr:uid="{00000000-0005-0000-0000-000025340000}"/>
    <cellStyle name="Normal 2 8 12 13" xfId="13350" xr:uid="{00000000-0005-0000-0000-000026340000}"/>
    <cellStyle name="Normal 2 8 12 14" xfId="13351" xr:uid="{00000000-0005-0000-0000-000027340000}"/>
    <cellStyle name="Normal 2 8 12 15" xfId="13352" xr:uid="{00000000-0005-0000-0000-000028340000}"/>
    <cellStyle name="Normal 2 8 12 16" xfId="13353" xr:uid="{00000000-0005-0000-0000-000029340000}"/>
    <cellStyle name="Normal 2 8 12 17" xfId="13354" xr:uid="{00000000-0005-0000-0000-00002A340000}"/>
    <cellStyle name="Normal 2 8 12 18" xfId="13355" xr:uid="{00000000-0005-0000-0000-00002B340000}"/>
    <cellStyle name="Normal 2 8 12 19" xfId="13356" xr:uid="{00000000-0005-0000-0000-00002C340000}"/>
    <cellStyle name="Normal 2 8 12 2" xfId="13357" xr:uid="{00000000-0005-0000-0000-00002D340000}"/>
    <cellStyle name="Normal 2 8 12 20" xfId="13358" xr:uid="{00000000-0005-0000-0000-00002E340000}"/>
    <cellStyle name="Normal 2 8 12 3" xfId="13359" xr:uid="{00000000-0005-0000-0000-00002F340000}"/>
    <cellStyle name="Normal 2 8 12 4" xfId="13360" xr:uid="{00000000-0005-0000-0000-000030340000}"/>
    <cellStyle name="Normal 2 8 12 5" xfId="13361" xr:uid="{00000000-0005-0000-0000-000031340000}"/>
    <cellStyle name="Normal 2 8 12 6" xfId="13362" xr:uid="{00000000-0005-0000-0000-000032340000}"/>
    <cellStyle name="Normal 2 8 12 7" xfId="13363" xr:uid="{00000000-0005-0000-0000-000033340000}"/>
    <cellStyle name="Normal 2 8 12 8" xfId="13364" xr:uid="{00000000-0005-0000-0000-000034340000}"/>
    <cellStyle name="Normal 2 8 12 9" xfId="13365" xr:uid="{00000000-0005-0000-0000-000035340000}"/>
    <cellStyle name="Normal 2 8 13" xfId="13366" xr:uid="{00000000-0005-0000-0000-000036340000}"/>
    <cellStyle name="Normal 2 8 13 2" xfId="13367" xr:uid="{00000000-0005-0000-0000-000037340000}"/>
    <cellStyle name="Normal 2 8 14" xfId="13368" xr:uid="{00000000-0005-0000-0000-000038340000}"/>
    <cellStyle name="Normal 2 8 2" xfId="13369" xr:uid="{00000000-0005-0000-0000-000039340000}"/>
    <cellStyle name="Normal 2 8 2 10" xfId="13370" xr:uid="{00000000-0005-0000-0000-00003A340000}"/>
    <cellStyle name="Normal 2 8 2 11" xfId="13371" xr:uid="{00000000-0005-0000-0000-00003B340000}"/>
    <cellStyle name="Normal 2 8 2 12" xfId="13372" xr:uid="{00000000-0005-0000-0000-00003C340000}"/>
    <cellStyle name="Normal 2 8 2 13" xfId="13373" xr:uid="{00000000-0005-0000-0000-00003D340000}"/>
    <cellStyle name="Normal 2 8 2 14" xfId="13374" xr:uid="{00000000-0005-0000-0000-00003E340000}"/>
    <cellStyle name="Normal 2 8 2 15" xfId="13375" xr:uid="{00000000-0005-0000-0000-00003F340000}"/>
    <cellStyle name="Normal 2 8 2 16" xfId="13376" xr:uid="{00000000-0005-0000-0000-000040340000}"/>
    <cellStyle name="Normal 2 8 2 17" xfId="13377" xr:uid="{00000000-0005-0000-0000-000041340000}"/>
    <cellStyle name="Normal 2 8 2 18" xfId="13378" xr:uid="{00000000-0005-0000-0000-000042340000}"/>
    <cellStyle name="Normal 2 8 2 19" xfId="13379" xr:uid="{00000000-0005-0000-0000-000043340000}"/>
    <cellStyle name="Normal 2 8 2 2" xfId="13380" xr:uid="{00000000-0005-0000-0000-000044340000}"/>
    <cellStyle name="Normal 2 8 2 20" xfId="13381" xr:uid="{00000000-0005-0000-0000-000045340000}"/>
    <cellStyle name="Normal 2 8 2 3" xfId="13382" xr:uid="{00000000-0005-0000-0000-000046340000}"/>
    <cellStyle name="Normal 2 8 2 4" xfId="13383" xr:uid="{00000000-0005-0000-0000-000047340000}"/>
    <cellStyle name="Normal 2 8 2 5" xfId="13384" xr:uid="{00000000-0005-0000-0000-000048340000}"/>
    <cellStyle name="Normal 2 8 2 6" xfId="13385" xr:uid="{00000000-0005-0000-0000-000049340000}"/>
    <cellStyle name="Normal 2 8 2 7" xfId="13386" xr:uid="{00000000-0005-0000-0000-00004A340000}"/>
    <cellStyle name="Normal 2 8 2 8" xfId="13387" xr:uid="{00000000-0005-0000-0000-00004B340000}"/>
    <cellStyle name="Normal 2 8 2 9" xfId="13388" xr:uid="{00000000-0005-0000-0000-00004C340000}"/>
    <cellStyle name="Normal 2 8 3" xfId="13389" xr:uid="{00000000-0005-0000-0000-00004D340000}"/>
    <cellStyle name="Normal 2 8 3 10" xfId="13390" xr:uid="{00000000-0005-0000-0000-00004E340000}"/>
    <cellStyle name="Normal 2 8 3 11" xfId="13391" xr:uid="{00000000-0005-0000-0000-00004F340000}"/>
    <cellStyle name="Normal 2 8 3 12" xfId="13392" xr:uid="{00000000-0005-0000-0000-000050340000}"/>
    <cellStyle name="Normal 2 8 3 13" xfId="13393" xr:uid="{00000000-0005-0000-0000-000051340000}"/>
    <cellStyle name="Normal 2 8 3 14" xfId="13394" xr:uid="{00000000-0005-0000-0000-000052340000}"/>
    <cellStyle name="Normal 2 8 3 15" xfId="13395" xr:uid="{00000000-0005-0000-0000-000053340000}"/>
    <cellStyle name="Normal 2 8 3 16" xfId="13396" xr:uid="{00000000-0005-0000-0000-000054340000}"/>
    <cellStyle name="Normal 2 8 3 17" xfId="13397" xr:uid="{00000000-0005-0000-0000-000055340000}"/>
    <cellStyle name="Normal 2 8 3 18" xfId="13398" xr:uid="{00000000-0005-0000-0000-000056340000}"/>
    <cellStyle name="Normal 2 8 3 19" xfId="13399" xr:uid="{00000000-0005-0000-0000-000057340000}"/>
    <cellStyle name="Normal 2 8 3 2" xfId="13400" xr:uid="{00000000-0005-0000-0000-000058340000}"/>
    <cellStyle name="Normal 2 8 3 20" xfId="13401" xr:uid="{00000000-0005-0000-0000-000059340000}"/>
    <cellStyle name="Normal 2 8 3 3" xfId="13402" xr:uid="{00000000-0005-0000-0000-00005A340000}"/>
    <cellStyle name="Normal 2 8 3 4" xfId="13403" xr:uid="{00000000-0005-0000-0000-00005B340000}"/>
    <cellStyle name="Normal 2 8 3 5" xfId="13404" xr:uid="{00000000-0005-0000-0000-00005C340000}"/>
    <cellStyle name="Normal 2 8 3 6" xfId="13405" xr:uid="{00000000-0005-0000-0000-00005D340000}"/>
    <cellStyle name="Normal 2 8 3 7" xfId="13406" xr:uid="{00000000-0005-0000-0000-00005E340000}"/>
    <cellStyle name="Normal 2 8 3 8" xfId="13407" xr:uid="{00000000-0005-0000-0000-00005F340000}"/>
    <cellStyle name="Normal 2 8 3 9" xfId="13408" xr:uid="{00000000-0005-0000-0000-000060340000}"/>
    <cellStyle name="Normal 2 8 4" xfId="13409" xr:uid="{00000000-0005-0000-0000-000061340000}"/>
    <cellStyle name="Normal 2 8 4 10" xfId="13410" xr:uid="{00000000-0005-0000-0000-000062340000}"/>
    <cellStyle name="Normal 2 8 4 11" xfId="13411" xr:uid="{00000000-0005-0000-0000-000063340000}"/>
    <cellStyle name="Normal 2 8 4 12" xfId="13412" xr:uid="{00000000-0005-0000-0000-000064340000}"/>
    <cellStyle name="Normal 2 8 4 13" xfId="13413" xr:uid="{00000000-0005-0000-0000-000065340000}"/>
    <cellStyle name="Normal 2 8 4 14" xfId="13414" xr:uid="{00000000-0005-0000-0000-000066340000}"/>
    <cellStyle name="Normal 2 8 4 15" xfId="13415" xr:uid="{00000000-0005-0000-0000-000067340000}"/>
    <cellStyle name="Normal 2 8 4 16" xfId="13416" xr:uid="{00000000-0005-0000-0000-000068340000}"/>
    <cellStyle name="Normal 2 8 4 17" xfId="13417" xr:uid="{00000000-0005-0000-0000-000069340000}"/>
    <cellStyle name="Normal 2 8 4 18" xfId="13418" xr:uid="{00000000-0005-0000-0000-00006A340000}"/>
    <cellStyle name="Normal 2 8 4 19" xfId="13419" xr:uid="{00000000-0005-0000-0000-00006B340000}"/>
    <cellStyle name="Normal 2 8 4 2" xfId="13420" xr:uid="{00000000-0005-0000-0000-00006C340000}"/>
    <cellStyle name="Normal 2 8 4 20" xfId="13421" xr:uid="{00000000-0005-0000-0000-00006D340000}"/>
    <cellStyle name="Normal 2 8 4 3" xfId="13422" xr:uid="{00000000-0005-0000-0000-00006E340000}"/>
    <cellStyle name="Normal 2 8 4 4" xfId="13423" xr:uid="{00000000-0005-0000-0000-00006F340000}"/>
    <cellStyle name="Normal 2 8 4 5" xfId="13424" xr:uid="{00000000-0005-0000-0000-000070340000}"/>
    <cellStyle name="Normal 2 8 4 6" xfId="13425" xr:uid="{00000000-0005-0000-0000-000071340000}"/>
    <cellStyle name="Normal 2 8 4 7" xfId="13426" xr:uid="{00000000-0005-0000-0000-000072340000}"/>
    <cellStyle name="Normal 2 8 4 8" xfId="13427" xr:uid="{00000000-0005-0000-0000-000073340000}"/>
    <cellStyle name="Normal 2 8 4 9" xfId="13428" xr:uid="{00000000-0005-0000-0000-000074340000}"/>
    <cellStyle name="Normal 2 8 5" xfId="13429" xr:uid="{00000000-0005-0000-0000-000075340000}"/>
    <cellStyle name="Normal 2 8 5 10" xfId="13430" xr:uid="{00000000-0005-0000-0000-000076340000}"/>
    <cellStyle name="Normal 2 8 5 11" xfId="13431" xr:uid="{00000000-0005-0000-0000-000077340000}"/>
    <cellStyle name="Normal 2 8 5 12" xfId="13432" xr:uid="{00000000-0005-0000-0000-000078340000}"/>
    <cellStyle name="Normal 2 8 5 13" xfId="13433" xr:uid="{00000000-0005-0000-0000-000079340000}"/>
    <cellStyle name="Normal 2 8 5 14" xfId="13434" xr:uid="{00000000-0005-0000-0000-00007A340000}"/>
    <cellStyle name="Normal 2 8 5 15" xfId="13435" xr:uid="{00000000-0005-0000-0000-00007B340000}"/>
    <cellStyle name="Normal 2 8 5 16" xfId="13436" xr:uid="{00000000-0005-0000-0000-00007C340000}"/>
    <cellStyle name="Normal 2 8 5 17" xfId="13437" xr:uid="{00000000-0005-0000-0000-00007D340000}"/>
    <cellStyle name="Normal 2 8 5 18" xfId="13438" xr:uid="{00000000-0005-0000-0000-00007E340000}"/>
    <cellStyle name="Normal 2 8 5 19" xfId="13439" xr:uid="{00000000-0005-0000-0000-00007F340000}"/>
    <cellStyle name="Normal 2 8 5 2" xfId="13440" xr:uid="{00000000-0005-0000-0000-000080340000}"/>
    <cellStyle name="Normal 2 8 5 20" xfId="13441" xr:uid="{00000000-0005-0000-0000-000081340000}"/>
    <cellStyle name="Normal 2 8 5 3" xfId="13442" xr:uid="{00000000-0005-0000-0000-000082340000}"/>
    <cellStyle name="Normal 2 8 5 4" xfId="13443" xr:uid="{00000000-0005-0000-0000-000083340000}"/>
    <cellStyle name="Normal 2 8 5 5" xfId="13444" xr:uid="{00000000-0005-0000-0000-000084340000}"/>
    <cellStyle name="Normal 2 8 5 6" xfId="13445" xr:uid="{00000000-0005-0000-0000-000085340000}"/>
    <cellStyle name="Normal 2 8 5 7" xfId="13446" xr:uid="{00000000-0005-0000-0000-000086340000}"/>
    <cellStyle name="Normal 2 8 5 8" xfId="13447" xr:uid="{00000000-0005-0000-0000-000087340000}"/>
    <cellStyle name="Normal 2 8 5 9" xfId="13448" xr:uid="{00000000-0005-0000-0000-000088340000}"/>
    <cellStyle name="Normal 2 8 6" xfId="13449" xr:uid="{00000000-0005-0000-0000-000089340000}"/>
    <cellStyle name="Normal 2 8 6 10" xfId="13450" xr:uid="{00000000-0005-0000-0000-00008A340000}"/>
    <cellStyle name="Normal 2 8 6 11" xfId="13451" xr:uid="{00000000-0005-0000-0000-00008B340000}"/>
    <cellStyle name="Normal 2 8 6 12" xfId="13452" xr:uid="{00000000-0005-0000-0000-00008C340000}"/>
    <cellStyle name="Normal 2 8 6 13" xfId="13453" xr:uid="{00000000-0005-0000-0000-00008D340000}"/>
    <cellStyle name="Normal 2 8 6 14" xfId="13454" xr:uid="{00000000-0005-0000-0000-00008E340000}"/>
    <cellStyle name="Normal 2 8 6 15" xfId="13455" xr:uid="{00000000-0005-0000-0000-00008F340000}"/>
    <cellStyle name="Normal 2 8 6 16" xfId="13456" xr:uid="{00000000-0005-0000-0000-000090340000}"/>
    <cellStyle name="Normal 2 8 6 17" xfId="13457" xr:uid="{00000000-0005-0000-0000-000091340000}"/>
    <cellStyle name="Normal 2 8 6 18" xfId="13458" xr:uid="{00000000-0005-0000-0000-000092340000}"/>
    <cellStyle name="Normal 2 8 6 19" xfId="13459" xr:uid="{00000000-0005-0000-0000-000093340000}"/>
    <cellStyle name="Normal 2 8 6 2" xfId="13460" xr:uid="{00000000-0005-0000-0000-000094340000}"/>
    <cellStyle name="Normal 2 8 6 20" xfId="13461" xr:uid="{00000000-0005-0000-0000-000095340000}"/>
    <cellStyle name="Normal 2 8 6 3" xfId="13462" xr:uid="{00000000-0005-0000-0000-000096340000}"/>
    <cellStyle name="Normal 2 8 6 4" xfId="13463" xr:uid="{00000000-0005-0000-0000-000097340000}"/>
    <cellStyle name="Normal 2 8 6 5" xfId="13464" xr:uid="{00000000-0005-0000-0000-000098340000}"/>
    <cellStyle name="Normal 2 8 6 6" xfId="13465" xr:uid="{00000000-0005-0000-0000-000099340000}"/>
    <cellStyle name="Normal 2 8 6 7" xfId="13466" xr:uid="{00000000-0005-0000-0000-00009A340000}"/>
    <cellStyle name="Normal 2 8 6 8" xfId="13467" xr:uid="{00000000-0005-0000-0000-00009B340000}"/>
    <cellStyle name="Normal 2 8 6 9" xfId="13468" xr:uid="{00000000-0005-0000-0000-00009C340000}"/>
    <cellStyle name="Normal 2 8 7" xfId="13469" xr:uid="{00000000-0005-0000-0000-00009D340000}"/>
    <cellStyle name="Normal 2 8 7 10" xfId="13470" xr:uid="{00000000-0005-0000-0000-00009E340000}"/>
    <cellStyle name="Normal 2 8 7 11" xfId="13471" xr:uid="{00000000-0005-0000-0000-00009F340000}"/>
    <cellStyle name="Normal 2 8 7 12" xfId="13472" xr:uid="{00000000-0005-0000-0000-0000A0340000}"/>
    <cellStyle name="Normal 2 8 7 13" xfId="13473" xr:uid="{00000000-0005-0000-0000-0000A1340000}"/>
    <cellStyle name="Normal 2 8 7 14" xfId="13474" xr:uid="{00000000-0005-0000-0000-0000A2340000}"/>
    <cellStyle name="Normal 2 8 7 15" xfId="13475" xr:uid="{00000000-0005-0000-0000-0000A3340000}"/>
    <cellStyle name="Normal 2 8 7 16" xfId="13476" xr:uid="{00000000-0005-0000-0000-0000A4340000}"/>
    <cellStyle name="Normal 2 8 7 17" xfId="13477" xr:uid="{00000000-0005-0000-0000-0000A5340000}"/>
    <cellStyle name="Normal 2 8 7 18" xfId="13478" xr:uid="{00000000-0005-0000-0000-0000A6340000}"/>
    <cellStyle name="Normal 2 8 7 19" xfId="13479" xr:uid="{00000000-0005-0000-0000-0000A7340000}"/>
    <cellStyle name="Normal 2 8 7 2" xfId="13480" xr:uid="{00000000-0005-0000-0000-0000A8340000}"/>
    <cellStyle name="Normal 2 8 7 20" xfId="13481" xr:uid="{00000000-0005-0000-0000-0000A9340000}"/>
    <cellStyle name="Normal 2 8 7 3" xfId="13482" xr:uid="{00000000-0005-0000-0000-0000AA340000}"/>
    <cellStyle name="Normal 2 8 7 4" xfId="13483" xr:uid="{00000000-0005-0000-0000-0000AB340000}"/>
    <cellStyle name="Normal 2 8 7 5" xfId="13484" xr:uid="{00000000-0005-0000-0000-0000AC340000}"/>
    <cellStyle name="Normal 2 8 7 6" xfId="13485" xr:uid="{00000000-0005-0000-0000-0000AD340000}"/>
    <cellStyle name="Normal 2 8 7 7" xfId="13486" xr:uid="{00000000-0005-0000-0000-0000AE340000}"/>
    <cellStyle name="Normal 2 8 7 8" xfId="13487" xr:uid="{00000000-0005-0000-0000-0000AF340000}"/>
    <cellStyle name="Normal 2 8 7 9" xfId="13488" xr:uid="{00000000-0005-0000-0000-0000B0340000}"/>
    <cellStyle name="Normal 2 8 8" xfId="13489" xr:uid="{00000000-0005-0000-0000-0000B1340000}"/>
    <cellStyle name="Normal 2 8 8 10" xfId="13490" xr:uid="{00000000-0005-0000-0000-0000B2340000}"/>
    <cellStyle name="Normal 2 8 8 11" xfId="13491" xr:uid="{00000000-0005-0000-0000-0000B3340000}"/>
    <cellStyle name="Normal 2 8 8 12" xfId="13492" xr:uid="{00000000-0005-0000-0000-0000B4340000}"/>
    <cellStyle name="Normal 2 8 8 13" xfId="13493" xr:uid="{00000000-0005-0000-0000-0000B5340000}"/>
    <cellStyle name="Normal 2 8 8 14" xfId="13494" xr:uid="{00000000-0005-0000-0000-0000B6340000}"/>
    <cellStyle name="Normal 2 8 8 15" xfId="13495" xr:uid="{00000000-0005-0000-0000-0000B7340000}"/>
    <cellStyle name="Normal 2 8 8 16" xfId="13496" xr:uid="{00000000-0005-0000-0000-0000B8340000}"/>
    <cellStyle name="Normal 2 8 8 17" xfId="13497" xr:uid="{00000000-0005-0000-0000-0000B9340000}"/>
    <cellStyle name="Normal 2 8 8 18" xfId="13498" xr:uid="{00000000-0005-0000-0000-0000BA340000}"/>
    <cellStyle name="Normal 2 8 8 19" xfId="13499" xr:uid="{00000000-0005-0000-0000-0000BB340000}"/>
    <cellStyle name="Normal 2 8 8 2" xfId="13500" xr:uid="{00000000-0005-0000-0000-0000BC340000}"/>
    <cellStyle name="Normal 2 8 8 20" xfId="13501" xr:uid="{00000000-0005-0000-0000-0000BD340000}"/>
    <cellStyle name="Normal 2 8 8 3" xfId="13502" xr:uid="{00000000-0005-0000-0000-0000BE340000}"/>
    <cellStyle name="Normal 2 8 8 4" xfId="13503" xr:uid="{00000000-0005-0000-0000-0000BF340000}"/>
    <cellStyle name="Normal 2 8 8 5" xfId="13504" xr:uid="{00000000-0005-0000-0000-0000C0340000}"/>
    <cellStyle name="Normal 2 8 8 6" xfId="13505" xr:uid="{00000000-0005-0000-0000-0000C1340000}"/>
    <cellStyle name="Normal 2 8 8 7" xfId="13506" xr:uid="{00000000-0005-0000-0000-0000C2340000}"/>
    <cellStyle name="Normal 2 8 8 8" xfId="13507" xr:uid="{00000000-0005-0000-0000-0000C3340000}"/>
    <cellStyle name="Normal 2 8 8 9" xfId="13508" xr:uid="{00000000-0005-0000-0000-0000C4340000}"/>
    <cellStyle name="Normal 2 8 9" xfId="13509" xr:uid="{00000000-0005-0000-0000-0000C5340000}"/>
    <cellStyle name="Normal 2 8 9 10" xfId="13510" xr:uid="{00000000-0005-0000-0000-0000C6340000}"/>
    <cellStyle name="Normal 2 8 9 11" xfId="13511" xr:uid="{00000000-0005-0000-0000-0000C7340000}"/>
    <cellStyle name="Normal 2 8 9 12" xfId="13512" xr:uid="{00000000-0005-0000-0000-0000C8340000}"/>
    <cellStyle name="Normal 2 8 9 13" xfId="13513" xr:uid="{00000000-0005-0000-0000-0000C9340000}"/>
    <cellStyle name="Normal 2 8 9 14" xfId="13514" xr:uid="{00000000-0005-0000-0000-0000CA340000}"/>
    <cellStyle name="Normal 2 8 9 15" xfId="13515" xr:uid="{00000000-0005-0000-0000-0000CB340000}"/>
    <cellStyle name="Normal 2 8 9 16" xfId="13516" xr:uid="{00000000-0005-0000-0000-0000CC340000}"/>
    <cellStyle name="Normal 2 8 9 17" xfId="13517" xr:uid="{00000000-0005-0000-0000-0000CD340000}"/>
    <cellStyle name="Normal 2 8 9 18" xfId="13518" xr:uid="{00000000-0005-0000-0000-0000CE340000}"/>
    <cellStyle name="Normal 2 8 9 19" xfId="13519" xr:uid="{00000000-0005-0000-0000-0000CF340000}"/>
    <cellStyle name="Normal 2 8 9 2" xfId="13520" xr:uid="{00000000-0005-0000-0000-0000D0340000}"/>
    <cellStyle name="Normal 2 8 9 20" xfId="13521" xr:uid="{00000000-0005-0000-0000-0000D1340000}"/>
    <cellStyle name="Normal 2 8 9 3" xfId="13522" xr:uid="{00000000-0005-0000-0000-0000D2340000}"/>
    <cellStyle name="Normal 2 8 9 4" xfId="13523" xr:uid="{00000000-0005-0000-0000-0000D3340000}"/>
    <cellStyle name="Normal 2 8 9 5" xfId="13524" xr:uid="{00000000-0005-0000-0000-0000D4340000}"/>
    <cellStyle name="Normal 2 8 9 6" xfId="13525" xr:uid="{00000000-0005-0000-0000-0000D5340000}"/>
    <cellStyle name="Normal 2 8 9 7" xfId="13526" xr:uid="{00000000-0005-0000-0000-0000D6340000}"/>
    <cellStyle name="Normal 2 8 9 8" xfId="13527" xr:uid="{00000000-0005-0000-0000-0000D7340000}"/>
    <cellStyle name="Normal 2 8 9 9" xfId="13528" xr:uid="{00000000-0005-0000-0000-0000D8340000}"/>
    <cellStyle name="Normal 2 9" xfId="13529" xr:uid="{00000000-0005-0000-0000-0000D9340000}"/>
    <cellStyle name="Normal 2 9 10" xfId="13530" xr:uid="{00000000-0005-0000-0000-0000DA340000}"/>
    <cellStyle name="Normal 2 9 10 10" xfId="13531" xr:uid="{00000000-0005-0000-0000-0000DB340000}"/>
    <cellStyle name="Normal 2 9 10 11" xfId="13532" xr:uid="{00000000-0005-0000-0000-0000DC340000}"/>
    <cellStyle name="Normal 2 9 10 12" xfId="13533" xr:uid="{00000000-0005-0000-0000-0000DD340000}"/>
    <cellStyle name="Normal 2 9 10 13" xfId="13534" xr:uid="{00000000-0005-0000-0000-0000DE340000}"/>
    <cellStyle name="Normal 2 9 10 14" xfId="13535" xr:uid="{00000000-0005-0000-0000-0000DF340000}"/>
    <cellStyle name="Normal 2 9 10 15" xfId="13536" xr:uid="{00000000-0005-0000-0000-0000E0340000}"/>
    <cellStyle name="Normal 2 9 10 16" xfId="13537" xr:uid="{00000000-0005-0000-0000-0000E1340000}"/>
    <cellStyle name="Normal 2 9 10 17" xfId="13538" xr:uid="{00000000-0005-0000-0000-0000E2340000}"/>
    <cellStyle name="Normal 2 9 10 18" xfId="13539" xr:uid="{00000000-0005-0000-0000-0000E3340000}"/>
    <cellStyle name="Normal 2 9 10 19" xfId="13540" xr:uid="{00000000-0005-0000-0000-0000E4340000}"/>
    <cellStyle name="Normal 2 9 10 2" xfId="13541" xr:uid="{00000000-0005-0000-0000-0000E5340000}"/>
    <cellStyle name="Normal 2 9 10 20" xfId="13542" xr:uid="{00000000-0005-0000-0000-0000E6340000}"/>
    <cellStyle name="Normal 2 9 10 3" xfId="13543" xr:uid="{00000000-0005-0000-0000-0000E7340000}"/>
    <cellStyle name="Normal 2 9 10 4" xfId="13544" xr:uid="{00000000-0005-0000-0000-0000E8340000}"/>
    <cellStyle name="Normal 2 9 10 5" xfId="13545" xr:uid="{00000000-0005-0000-0000-0000E9340000}"/>
    <cellStyle name="Normal 2 9 10 6" xfId="13546" xr:uid="{00000000-0005-0000-0000-0000EA340000}"/>
    <cellStyle name="Normal 2 9 10 7" xfId="13547" xr:uid="{00000000-0005-0000-0000-0000EB340000}"/>
    <cellStyle name="Normal 2 9 10 8" xfId="13548" xr:uid="{00000000-0005-0000-0000-0000EC340000}"/>
    <cellStyle name="Normal 2 9 10 9" xfId="13549" xr:uid="{00000000-0005-0000-0000-0000ED340000}"/>
    <cellStyle name="Normal 2 9 11" xfId="13550" xr:uid="{00000000-0005-0000-0000-0000EE340000}"/>
    <cellStyle name="Normal 2 9 11 2" xfId="13551" xr:uid="{00000000-0005-0000-0000-0000EF340000}"/>
    <cellStyle name="Normal 2 9 12" xfId="13552" xr:uid="{00000000-0005-0000-0000-0000F0340000}"/>
    <cellStyle name="Normal 2 9 2" xfId="13553" xr:uid="{00000000-0005-0000-0000-0000F1340000}"/>
    <cellStyle name="Normal 2 9 2 10" xfId="13554" xr:uid="{00000000-0005-0000-0000-0000F2340000}"/>
    <cellStyle name="Normal 2 9 2 11" xfId="13555" xr:uid="{00000000-0005-0000-0000-0000F3340000}"/>
    <cellStyle name="Normal 2 9 2 12" xfId="13556" xr:uid="{00000000-0005-0000-0000-0000F4340000}"/>
    <cellStyle name="Normal 2 9 2 13" xfId="13557" xr:uid="{00000000-0005-0000-0000-0000F5340000}"/>
    <cellStyle name="Normal 2 9 2 14" xfId="13558" xr:uid="{00000000-0005-0000-0000-0000F6340000}"/>
    <cellStyle name="Normal 2 9 2 15" xfId="13559" xr:uid="{00000000-0005-0000-0000-0000F7340000}"/>
    <cellStyle name="Normal 2 9 2 16" xfId="13560" xr:uid="{00000000-0005-0000-0000-0000F8340000}"/>
    <cellStyle name="Normal 2 9 2 17" xfId="13561" xr:uid="{00000000-0005-0000-0000-0000F9340000}"/>
    <cellStyle name="Normal 2 9 2 18" xfId="13562" xr:uid="{00000000-0005-0000-0000-0000FA340000}"/>
    <cellStyle name="Normal 2 9 2 19" xfId="13563" xr:uid="{00000000-0005-0000-0000-0000FB340000}"/>
    <cellStyle name="Normal 2 9 2 2" xfId="13564" xr:uid="{00000000-0005-0000-0000-0000FC340000}"/>
    <cellStyle name="Normal 2 9 2 2 2" xfId="13565" xr:uid="{00000000-0005-0000-0000-0000FD340000}"/>
    <cellStyle name="Normal 2 9 2 20" xfId="13566" xr:uid="{00000000-0005-0000-0000-0000FE340000}"/>
    <cellStyle name="Normal 2 9 2 3" xfId="13567" xr:uid="{00000000-0005-0000-0000-0000FF340000}"/>
    <cellStyle name="Normal 2 9 2 4" xfId="13568" xr:uid="{00000000-0005-0000-0000-000000350000}"/>
    <cellStyle name="Normal 2 9 2 5" xfId="13569" xr:uid="{00000000-0005-0000-0000-000001350000}"/>
    <cellStyle name="Normal 2 9 2 6" xfId="13570" xr:uid="{00000000-0005-0000-0000-000002350000}"/>
    <cellStyle name="Normal 2 9 2 7" xfId="13571" xr:uid="{00000000-0005-0000-0000-000003350000}"/>
    <cellStyle name="Normal 2 9 2 8" xfId="13572" xr:uid="{00000000-0005-0000-0000-000004350000}"/>
    <cellStyle name="Normal 2 9 2 9" xfId="13573" xr:uid="{00000000-0005-0000-0000-000005350000}"/>
    <cellStyle name="Normal 2 9 3" xfId="13574" xr:uid="{00000000-0005-0000-0000-000006350000}"/>
    <cellStyle name="Normal 2 9 3 10" xfId="13575" xr:uid="{00000000-0005-0000-0000-000007350000}"/>
    <cellStyle name="Normal 2 9 3 11" xfId="13576" xr:uid="{00000000-0005-0000-0000-000008350000}"/>
    <cellStyle name="Normal 2 9 3 12" xfId="13577" xr:uid="{00000000-0005-0000-0000-000009350000}"/>
    <cellStyle name="Normal 2 9 3 13" xfId="13578" xr:uid="{00000000-0005-0000-0000-00000A350000}"/>
    <cellStyle name="Normal 2 9 3 14" xfId="13579" xr:uid="{00000000-0005-0000-0000-00000B350000}"/>
    <cellStyle name="Normal 2 9 3 15" xfId="13580" xr:uid="{00000000-0005-0000-0000-00000C350000}"/>
    <cellStyle name="Normal 2 9 3 16" xfId="13581" xr:uid="{00000000-0005-0000-0000-00000D350000}"/>
    <cellStyle name="Normal 2 9 3 17" xfId="13582" xr:uid="{00000000-0005-0000-0000-00000E350000}"/>
    <cellStyle name="Normal 2 9 3 18" xfId="13583" xr:uid="{00000000-0005-0000-0000-00000F350000}"/>
    <cellStyle name="Normal 2 9 3 19" xfId="13584" xr:uid="{00000000-0005-0000-0000-000010350000}"/>
    <cellStyle name="Normal 2 9 3 2" xfId="13585" xr:uid="{00000000-0005-0000-0000-000011350000}"/>
    <cellStyle name="Normal 2 9 3 20" xfId="13586" xr:uid="{00000000-0005-0000-0000-000012350000}"/>
    <cellStyle name="Normal 2 9 3 3" xfId="13587" xr:uid="{00000000-0005-0000-0000-000013350000}"/>
    <cellStyle name="Normal 2 9 3 4" xfId="13588" xr:uid="{00000000-0005-0000-0000-000014350000}"/>
    <cellStyle name="Normal 2 9 3 5" xfId="13589" xr:uid="{00000000-0005-0000-0000-000015350000}"/>
    <cellStyle name="Normal 2 9 3 6" xfId="13590" xr:uid="{00000000-0005-0000-0000-000016350000}"/>
    <cellStyle name="Normal 2 9 3 7" xfId="13591" xr:uid="{00000000-0005-0000-0000-000017350000}"/>
    <cellStyle name="Normal 2 9 3 8" xfId="13592" xr:uid="{00000000-0005-0000-0000-000018350000}"/>
    <cellStyle name="Normal 2 9 3 9" xfId="13593" xr:uid="{00000000-0005-0000-0000-000019350000}"/>
    <cellStyle name="Normal 2 9 4" xfId="13594" xr:uid="{00000000-0005-0000-0000-00001A350000}"/>
    <cellStyle name="Normal 2 9 4 10" xfId="13595" xr:uid="{00000000-0005-0000-0000-00001B350000}"/>
    <cellStyle name="Normal 2 9 4 11" xfId="13596" xr:uid="{00000000-0005-0000-0000-00001C350000}"/>
    <cellStyle name="Normal 2 9 4 12" xfId="13597" xr:uid="{00000000-0005-0000-0000-00001D350000}"/>
    <cellStyle name="Normal 2 9 4 13" xfId="13598" xr:uid="{00000000-0005-0000-0000-00001E350000}"/>
    <cellStyle name="Normal 2 9 4 14" xfId="13599" xr:uid="{00000000-0005-0000-0000-00001F350000}"/>
    <cellStyle name="Normal 2 9 4 15" xfId="13600" xr:uid="{00000000-0005-0000-0000-000020350000}"/>
    <cellStyle name="Normal 2 9 4 16" xfId="13601" xr:uid="{00000000-0005-0000-0000-000021350000}"/>
    <cellStyle name="Normal 2 9 4 17" xfId="13602" xr:uid="{00000000-0005-0000-0000-000022350000}"/>
    <cellStyle name="Normal 2 9 4 18" xfId="13603" xr:uid="{00000000-0005-0000-0000-000023350000}"/>
    <cellStyle name="Normal 2 9 4 19" xfId="13604" xr:uid="{00000000-0005-0000-0000-000024350000}"/>
    <cellStyle name="Normal 2 9 4 2" xfId="13605" xr:uid="{00000000-0005-0000-0000-000025350000}"/>
    <cellStyle name="Normal 2 9 4 20" xfId="13606" xr:uid="{00000000-0005-0000-0000-000026350000}"/>
    <cellStyle name="Normal 2 9 4 3" xfId="13607" xr:uid="{00000000-0005-0000-0000-000027350000}"/>
    <cellStyle name="Normal 2 9 4 4" xfId="13608" xr:uid="{00000000-0005-0000-0000-000028350000}"/>
    <cellStyle name="Normal 2 9 4 5" xfId="13609" xr:uid="{00000000-0005-0000-0000-000029350000}"/>
    <cellStyle name="Normal 2 9 4 6" xfId="13610" xr:uid="{00000000-0005-0000-0000-00002A350000}"/>
    <cellStyle name="Normal 2 9 4 7" xfId="13611" xr:uid="{00000000-0005-0000-0000-00002B350000}"/>
    <cellStyle name="Normal 2 9 4 8" xfId="13612" xr:uid="{00000000-0005-0000-0000-00002C350000}"/>
    <cellStyle name="Normal 2 9 4 9" xfId="13613" xr:uid="{00000000-0005-0000-0000-00002D350000}"/>
    <cellStyle name="Normal 2 9 5" xfId="13614" xr:uid="{00000000-0005-0000-0000-00002E350000}"/>
    <cellStyle name="Normal 2 9 5 10" xfId="13615" xr:uid="{00000000-0005-0000-0000-00002F350000}"/>
    <cellStyle name="Normal 2 9 5 11" xfId="13616" xr:uid="{00000000-0005-0000-0000-000030350000}"/>
    <cellStyle name="Normal 2 9 5 12" xfId="13617" xr:uid="{00000000-0005-0000-0000-000031350000}"/>
    <cellStyle name="Normal 2 9 5 13" xfId="13618" xr:uid="{00000000-0005-0000-0000-000032350000}"/>
    <cellStyle name="Normal 2 9 5 14" xfId="13619" xr:uid="{00000000-0005-0000-0000-000033350000}"/>
    <cellStyle name="Normal 2 9 5 15" xfId="13620" xr:uid="{00000000-0005-0000-0000-000034350000}"/>
    <cellStyle name="Normal 2 9 5 16" xfId="13621" xr:uid="{00000000-0005-0000-0000-000035350000}"/>
    <cellStyle name="Normal 2 9 5 17" xfId="13622" xr:uid="{00000000-0005-0000-0000-000036350000}"/>
    <cellStyle name="Normal 2 9 5 18" xfId="13623" xr:uid="{00000000-0005-0000-0000-000037350000}"/>
    <cellStyle name="Normal 2 9 5 19" xfId="13624" xr:uid="{00000000-0005-0000-0000-000038350000}"/>
    <cellStyle name="Normal 2 9 5 2" xfId="13625" xr:uid="{00000000-0005-0000-0000-000039350000}"/>
    <cellStyle name="Normal 2 9 5 20" xfId="13626" xr:uid="{00000000-0005-0000-0000-00003A350000}"/>
    <cellStyle name="Normal 2 9 5 3" xfId="13627" xr:uid="{00000000-0005-0000-0000-00003B350000}"/>
    <cellStyle name="Normal 2 9 5 4" xfId="13628" xr:uid="{00000000-0005-0000-0000-00003C350000}"/>
    <cellStyle name="Normal 2 9 5 5" xfId="13629" xr:uid="{00000000-0005-0000-0000-00003D350000}"/>
    <cellStyle name="Normal 2 9 5 6" xfId="13630" xr:uid="{00000000-0005-0000-0000-00003E350000}"/>
    <cellStyle name="Normal 2 9 5 7" xfId="13631" xr:uid="{00000000-0005-0000-0000-00003F350000}"/>
    <cellStyle name="Normal 2 9 5 8" xfId="13632" xr:uid="{00000000-0005-0000-0000-000040350000}"/>
    <cellStyle name="Normal 2 9 5 9" xfId="13633" xr:uid="{00000000-0005-0000-0000-000041350000}"/>
    <cellStyle name="Normal 2 9 6" xfId="13634" xr:uid="{00000000-0005-0000-0000-000042350000}"/>
    <cellStyle name="Normal 2 9 6 10" xfId="13635" xr:uid="{00000000-0005-0000-0000-000043350000}"/>
    <cellStyle name="Normal 2 9 6 11" xfId="13636" xr:uid="{00000000-0005-0000-0000-000044350000}"/>
    <cellStyle name="Normal 2 9 6 12" xfId="13637" xr:uid="{00000000-0005-0000-0000-000045350000}"/>
    <cellStyle name="Normal 2 9 6 13" xfId="13638" xr:uid="{00000000-0005-0000-0000-000046350000}"/>
    <cellStyle name="Normal 2 9 6 14" xfId="13639" xr:uid="{00000000-0005-0000-0000-000047350000}"/>
    <cellStyle name="Normal 2 9 6 15" xfId="13640" xr:uid="{00000000-0005-0000-0000-000048350000}"/>
    <cellStyle name="Normal 2 9 6 16" xfId="13641" xr:uid="{00000000-0005-0000-0000-000049350000}"/>
    <cellStyle name="Normal 2 9 6 17" xfId="13642" xr:uid="{00000000-0005-0000-0000-00004A350000}"/>
    <cellStyle name="Normal 2 9 6 18" xfId="13643" xr:uid="{00000000-0005-0000-0000-00004B350000}"/>
    <cellStyle name="Normal 2 9 6 19" xfId="13644" xr:uid="{00000000-0005-0000-0000-00004C350000}"/>
    <cellStyle name="Normal 2 9 6 2" xfId="13645" xr:uid="{00000000-0005-0000-0000-00004D350000}"/>
    <cellStyle name="Normal 2 9 6 20" xfId="13646" xr:uid="{00000000-0005-0000-0000-00004E350000}"/>
    <cellStyle name="Normal 2 9 6 3" xfId="13647" xr:uid="{00000000-0005-0000-0000-00004F350000}"/>
    <cellStyle name="Normal 2 9 6 4" xfId="13648" xr:uid="{00000000-0005-0000-0000-000050350000}"/>
    <cellStyle name="Normal 2 9 6 5" xfId="13649" xr:uid="{00000000-0005-0000-0000-000051350000}"/>
    <cellStyle name="Normal 2 9 6 6" xfId="13650" xr:uid="{00000000-0005-0000-0000-000052350000}"/>
    <cellStyle name="Normal 2 9 6 7" xfId="13651" xr:uid="{00000000-0005-0000-0000-000053350000}"/>
    <cellStyle name="Normal 2 9 6 8" xfId="13652" xr:uid="{00000000-0005-0000-0000-000054350000}"/>
    <cellStyle name="Normal 2 9 6 9" xfId="13653" xr:uid="{00000000-0005-0000-0000-000055350000}"/>
    <cellStyle name="Normal 2 9 7" xfId="13654" xr:uid="{00000000-0005-0000-0000-000056350000}"/>
    <cellStyle name="Normal 2 9 7 10" xfId="13655" xr:uid="{00000000-0005-0000-0000-000057350000}"/>
    <cellStyle name="Normal 2 9 7 11" xfId="13656" xr:uid="{00000000-0005-0000-0000-000058350000}"/>
    <cellStyle name="Normal 2 9 7 12" xfId="13657" xr:uid="{00000000-0005-0000-0000-000059350000}"/>
    <cellStyle name="Normal 2 9 7 13" xfId="13658" xr:uid="{00000000-0005-0000-0000-00005A350000}"/>
    <cellStyle name="Normal 2 9 7 14" xfId="13659" xr:uid="{00000000-0005-0000-0000-00005B350000}"/>
    <cellStyle name="Normal 2 9 7 15" xfId="13660" xr:uid="{00000000-0005-0000-0000-00005C350000}"/>
    <cellStyle name="Normal 2 9 7 16" xfId="13661" xr:uid="{00000000-0005-0000-0000-00005D350000}"/>
    <cellStyle name="Normal 2 9 7 17" xfId="13662" xr:uid="{00000000-0005-0000-0000-00005E350000}"/>
    <cellStyle name="Normal 2 9 7 18" xfId="13663" xr:uid="{00000000-0005-0000-0000-00005F350000}"/>
    <cellStyle name="Normal 2 9 7 19" xfId="13664" xr:uid="{00000000-0005-0000-0000-000060350000}"/>
    <cellStyle name="Normal 2 9 7 2" xfId="13665" xr:uid="{00000000-0005-0000-0000-000061350000}"/>
    <cellStyle name="Normal 2 9 7 20" xfId="13666" xr:uid="{00000000-0005-0000-0000-000062350000}"/>
    <cellStyle name="Normal 2 9 7 3" xfId="13667" xr:uid="{00000000-0005-0000-0000-000063350000}"/>
    <cellStyle name="Normal 2 9 7 4" xfId="13668" xr:uid="{00000000-0005-0000-0000-000064350000}"/>
    <cellStyle name="Normal 2 9 7 5" xfId="13669" xr:uid="{00000000-0005-0000-0000-000065350000}"/>
    <cellStyle name="Normal 2 9 7 6" xfId="13670" xr:uid="{00000000-0005-0000-0000-000066350000}"/>
    <cellStyle name="Normal 2 9 7 7" xfId="13671" xr:uid="{00000000-0005-0000-0000-000067350000}"/>
    <cellStyle name="Normal 2 9 7 8" xfId="13672" xr:uid="{00000000-0005-0000-0000-000068350000}"/>
    <cellStyle name="Normal 2 9 7 9" xfId="13673" xr:uid="{00000000-0005-0000-0000-000069350000}"/>
    <cellStyle name="Normal 2 9 8" xfId="13674" xr:uid="{00000000-0005-0000-0000-00006A350000}"/>
    <cellStyle name="Normal 2 9 8 10" xfId="13675" xr:uid="{00000000-0005-0000-0000-00006B350000}"/>
    <cellStyle name="Normal 2 9 8 11" xfId="13676" xr:uid="{00000000-0005-0000-0000-00006C350000}"/>
    <cellStyle name="Normal 2 9 8 12" xfId="13677" xr:uid="{00000000-0005-0000-0000-00006D350000}"/>
    <cellStyle name="Normal 2 9 8 13" xfId="13678" xr:uid="{00000000-0005-0000-0000-00006E350000}"/>
    <cellStyle name="Normal 2 9 8 14" xfId="13679" xr:uid="{00000000-0005-0000-0000-00006F350000}"/>
    <cellStyle name="Normal 2 9 8 15" xfId="13680" xr:uid="{00000000-0005-0000-0000-000070350000}"/>
    <cellStyle name="Normal 2 9 8 16" xfId="13681" xr:uid="{00000000-0005-0000-0000-000071350000}"/>
    <cellStyle name="Normal 2 9 8 17" xfId="13682" xr:uid="{00000000-0005-0000-0000-000072350000}"/>
    <cellStyle name="Normal 2 9 8 18" xfId="13683" xr:uid="{00000000-0005-0000-0000-000073350000}"/>
    <cellStyle name="Normal 2 9 8 19" xfId="13684" xr:uid="{00000000-0005-0000-0000-000074350000}"/>
    <cellStyle name="Normal 2 9 8 2" xfId="13685" xr:uid="{00000000-0005-0000-0000-000075350000}"/>
    <cellStyle name="Normal 2 9 8 20" xfId="13686" xr:uid="{00000000-0005-0000-0000-000076350000}"/>
    <cellStyle name="Normal 2 9 8 3" xfId="13687" xr:uid="{00000000-0005-0000-0000-000077350000}"/>
    <cellStyle name="Normal 2 9 8 4" xfId="13688" xr:uid="{00000000-0005-0000-0000-000078350000}"/>
    <cellStyle name="Normal 2 9 8 5" xfId="13689" xr:uid="{00000000-0005-0000-0000-000079350000}"/>
    <cellStyle name="Normal 2 9 8 6" xfId="13690" xr:uid="{00000000-0005-0000-0000-00007A350000}"/>
    <cellStyle name="Normal 2 9 8 7" xfId="13691" xr:uid="{00000000-0005-0000-0000-00007B350000}"/>
    <cellStyle name="Normal 2 9 8 8" xfId="13692" xr:uid="{00000000-0005-0000-0000-00007C350000}"/>
    <cellStyle name="Normal 2 9 8 9" xfId="13693" xr:uid="{00000000-0005-0000-0000-00007D350000}"/>
    <cellStyle name="Normal 2 9 9" xfId="13694" xr:uid="{00000000-0005-0000-0000-00007E350000}"/>
    <cellStyle name="Normal 2 9 9 10" xfId="13695" xr:uid="{00000000-0005-0000-0000-00007F350000}"/>
    <cellStyle name="Normal 2 9 9 11" xfId="13696" xr:uid="{00000000-0005-0000-0000-000080350000}"/>
    <cellStyle name="Normal 2 9 9 12" xfId="13697" xr:uid="{00000000-0005-0000-0000-000081350000}"/>
    <cellStyle name="Normal 2 9 9 13" xfId="13698" xr:uid="{00000000-0005-0000-0000-000082350000}"/>
    <cellStyle name="Normal 2 9 9 14" xfId="13699" xr:uid="{00000000-0005-0000-0000-000083350000}"/>
    <cellStyle name="Normal 2 9 9 15" xfId="13700" xr:uid="{00000000-0005-0000-0000-000084350000}"/>
    <cellStyle name="Normal 2 9 9 16" xfId="13701" xr:uid="{00000000-0005-0000-0000-000085350000}"/>
    <cellStyle name="Normal 2 9 9 17" xfId="13702" xr:uid="{00000000-0005-0000-0000-000086350000}"/>
    <cellStyle name="Normal 2 9 9 18" xfId="13703" xr:uid="{00000000-0005-0000-0000-000087350000}"/>
    <cellStyle name="Normal 2 9 9 19" xfId="13704" xr:uid="{00000000-0005-0000-0000-000088350000}"/>
    <cellStyle name="Normal 2 9 9 2" xfId="13705" xr:uid="{00000000-0005-0000-0000-000089350000}"/>
    <cellStyle name="Normal 2 9 9 20" xfId="13706" xr:uid="{00000000-0005-0000-0000-00008A350000}"/>
    <cellStyle name="Normal 2 9 9 3" xfId="13707" xr:uid="{00000000-0005-0000-0000-00008B350000}"/>
    <cellStyle name="Normal 2 9 9 4" xfId="13708" xr:uid="{00000000-0005-0000-0000-00008C350000}"/>
    <cellStyle name="Normal 2 9 9 5" xfId="13709" xr:uid="{00000000-0005-0000-0000-00008D350000}"/>
    <cellStyle name="Normal 2 9 9 6" xfId="13710" xr:uid="{00000000-0005-0000-0000-00008E350000}"/>
    <cellStyle name="Normal 2 9 9 7" xfId="13711" xr:uid="{00000000-0005-0000-0000-00008F350000}"/>
    <cellStyle name="Normal 2 9 9 8" xfId="13712" xr:uid="{00000000-0005-0000-0000-000090350000}"/>
    <cellStyle name="Normal 2 9 9 9" xfId="13713" xr:uid="{00000000-0005-0000-0000-000091350000}"/>
    <cellStyle name="Normal 2_0_BS-PL-TB Q2_52 " xfId="29822" xr:uid="{00000000-0005-0000-0000-00007E740000}"/>
    <cellStyle name="Normal 20" xfId="13714" xr:uid="{00000000-0005-0000-0000-000092350000}"/>
    <cellStyle name="Normal 20 10" xfId="29823" xr:uid="{00000000-0005-0000-0000-00007F740000}"/>
    <cellStyle name="Normal 20 11" xfId="54794" xr:uid="{00000000-0005-0000-0000-00000AD60000}"/>
    <cellStyle name="Normal 20 2" xfId="13715" xr:uid="{00000000-0005-0000-0000-000093350000}"/>
    <cellStyle name="Normal 20 2 2" xfId="13716" xr:uid="{00000000-0005-0000-0000-000094350000}"/>
    <cellStyle name="Normal 20 2 2 2" xfId="13717" xr:uid="{00000000-0005-0000-0000-000095350000}"/>
    <cellStyle name="Normal 20 2 2 2 2" xfId="13718" xr:uid="{00000000-0005-0000-0000-000096350000}"/>
    <cellStyle name="Normal 20 2 2 2 2 2" xfId="40743" xr:uid="{00000000-0005-0000-0000-0000279F0000}"/>
    <cellStyle name="Normal 20 2 2 2 3" xfId="40744" xr:uid="{00000000-0005-0000-0000-0000289F0000}"/>
    <cellStyle name="Normal 20 2 2 3" xfId="13719" xr:uid="{00000000-0005-0000-0000-000097350000}"/>
    <cellStyle name="Normal 20 2 2 3 2" xfId="40745" xr:uid="{00000000-0005-0000-0000-0000299F0000}"/>
    <cellStyle name="Normal 20 2 2 4" xfId="40746" xr:uid="{00000000-0005-0000-0000-00002A9F0000}"/>
    <cellStyle name="Normal 20 2 3" xfId="13720" xr:uid="{00000000-0005-0000-0000-000098350000}"/>
    <cellStyle name="Normal 20 2 3 2" xfId="13721" xr:uid="{00000000-0005-0000-0000-000099350000}"/>
    <cellStyle name="Normal 20 2 3 2 2" xfId="40747" xr:uid="{00000000-0005-0000-0000-00002B9F0000}"/>
    <cellStyle name="Normal 20 2 3 3" xfId="40748" xr:uid="{00000000-0005-0000-0000-00002C9F0000}"/>
    <cellStyle name="Normal 20 2 4" xfId="13722" xr:uid="{00000000-0005-0000-0000-00009A350000}"/>
    <cellStyle name="Normal 20 2 4 2" xfId="40749" xr:uid="{00000000-0005-0000-0000-00002D9F0000}"/>
    <cellStyle name="Normal 20 2 5" xfId="29824" xr:uid="{00000000-0005-0000-0000-000080740000}"/>
    <cellStyle name="Normal 20 3" xfId="13723" xr:uid="{00000000-0005-0000-0000-00009B350000}"/>
    <cellStyle name="Normal 20 3 2" xfId="13724" xr:uid="{00000000-0005-0000-0000-00009C350000}"/>
    <cellStyle name="Normal 20 3 2 2" xfId="13725" xr:uid="{00000000-0005-0000-0000-00009D350000}"/>
    <cellStyle name="Normal 20 3 2 2 2" xfId="40750" xr:uid="{00000000-0005-0000-0000-00002E9F0000}"/>
    <cellStyle name="Normal 20 3 2 3" xfId="40751" xr:uid="{00000000-0005-0000-0000-00002F9F0000}"/>
    <cellStyle name="Normal 20 3 3" xfId="13726" xr:uid="{00000000-0005-0000-0000-00009E350000}"/>
    <cellStyle name="Normal 20 3 3 2" xfId="40752" xr:uid="{00000000-0005-0000-0000-0000309F0000}"/>
    <cellStyle name="Normal 20 3 4" xfId="40753" xr:uid="{00000000-0005-0000-0000-0000319F0000}"/>
    <cellStyle name="Normal 20 4" xfId="13727" xr:uid="{00000000-0005-0000-0000-00009F350000}"/>
    <cellStyle name="Normal 20 4 2" xfId="13728" xr:uid="{00000000-0005-0000-0000-0000A0350000}"/>
    <cellStyle name="Normal 20 4 2 2" xfId="13729" xr:uid="{00000000-0005-0000-0000-0000A1350000}"/>
    <cellStyle name="Normal 20 4 2 2 2" xfId="40754" xr:uid="{00000000-0005-0000-0000-0000329F0000}"/>
    <cellStyle name="Normal 20 4 2 3" xfId="40755" xr:uid="{00000000-0005-0000-0000-0000339F0000}"/>
    <cellStyle name="Normal 20 4 3" xfId="13730" xr:uid="{00000000-0005-0000-0000-0000A2350000}"/>
    <cellStyle name="Normal 20 4 3 2" xfId="40756" xr:uid="{00000000-0005-0000-0000-0000349F0000}"/>
    <cellStyle name="Normal 20 4 4" xfId="40757" xr:uid="{00000000-0005-0000-0000-0000359F0000}"/>
    <cellStyle name="Normal 20 5" xfId="13731" xr:uid="{00000000-0005-0000-0000-0000A3350000}"/>
    <cellStyle name="Normal 20 5 2" xfId="13732" xr:uid="{00000000-0005-0000-0000-0000A4350000}"/>
    <cellStyle name="Normal 20 5 2 2" xfId="40758" xr:uid="{00000000-0005-0000-0000-0000369F0000}"/>
    <cellStyle name="Normal 20 5 3" xfId="40759" xr:uid="{00000000-0005-0000-0000-0000379F0000}"/>
    <cellStyle name="Normal 20 6" xfId="13733" xr:uid="{00000000-0005-0000-0000-0000A5350000}"/>
    <cellStyle name="Normal 20 6 2" xfId="40760" xr:uid="{00000000-0005-0000-0000-0000389F0000}"/>
    <cellStyle name="Normal 20 7" xfId="13734" xr:uid="{00000000-0005-0000-0000-0000A6350000}"/>
    <cellStyle name="Normal 20 8" xfId="13735" xr:uid="{00000000-0005-0000-0000-0000A7350000}"/>
    <cellStyle name="Normal 20 9" xfId="29825" xr:uid="{00000000-0005-0000-0000-000081740000}"/>
    <cellStyle name="Normal 20 9 2" xfId="54795" xr:uid="{00000000-0005-0000-0000-00000BD60000}"/>
    <cellStyle name="Normal 20 9 2 2" xfId="54796" xr:uid="{00000000-0005-0000-0000-00000CD60000}"/>
    <cellStyle name="Normal 200" xfId="13736" xr:uid="{00000000-0005-0000-0000-0000A8350000}"/>
    <cellStyle name="Normal 200 2" xfId="29191" xr:uid="{00000000-0005-0000-0000-000007720000}"/>
    <cellStyle name="Normal 200 3" xfId="29192" xr:uid="{00000000-0005-0000-0000-000008720000}"/>
    <cellStyle name="Normal 200 4" xfId="29193" xr:uid="{00000000-0005-0000-0000-000009720000}"/>
    <cellStyle name="Normal 200 5" xfId="56660" xr:uid="{00000000-0005-0000-0000-000054DD0000}"/>
    <cellStyle name="Normal 200 6" xfId="56661" xr:uid="{00000000-0005-0000-0000-000055DD0000}"/>
    <cellStyle name="Normal 200 7" xfId="56662" xr:uid="{00000000-0005-0000-0000-000056DD0000}"/>
    <cellStyle name="Normal 201" xfId="13737" xr:uid="{00000000-0005-0000-0000-0000A9350000}"/>
    <cellStyle name="Normal 201 2" xfId="29194" xr:uid="{00000000-0005-0000-0000-00000A720000}"/>
    <cellStyle name="Normal 201 3" xfId="29195" xr:uid="{00000000-0005-0000-0000-00000B720000}"/>
    <cellStyle name="Normal 201 4" xfId="29196" xr:uid="{00000000-0005-0000-0000-00000C720000}"/>
    <cellStyle name="Normal 201 5" xfId="56663" xr:uid="{00000000-0005-0000-0000-000057DD0000}"/>
    <cellStyle name="Normal 201 6" xfId="56664" xr:uid="{00000000-0005-0000-0000-000058DD0000}"/>
    <cellStyle name="Normal 201 7" xfId="56665" xr:uid="{00000000-0005-0000-0000-000059DD0000}"/>
    <cellStyle name="Normal 202" xfId="13738" xr:uid="{00000000-0005-0000-0000-0000AA350000}"/>
    <cellStyle name="Normal 202 2" xfId="29197" xr:uid="{00000000-0005-0000-0000-00000D720000}"/>
    <cellStyle name="Normal 202 3" xfId="29198" xr:uid="{00000000-0005-0000-0000-00000E720000}"/>
    <cellStyle name="Normal 202 4" xfId="29199" xr:uid="{00000000-0005-0000-0000-00000F720000}"/>
    <cellStyle name="Normal 202 5" xfId="56666" xr:uid="{00000000-0005-0000-0000-00005ADD0000}"/>
    <cellStyle name="Normal 202 6" xfId="56667" xr:uid="{00000000-0005-0000-0000-00005BDD0000}"/>
    <cellStyle name="Normal 202 7" xfId="56668" xr:uid="{00000000-0005-0000-0000-00005CDD0000}"/>
    <cellStyle name="Normal 203" xfId="13739" xr:uid="{00000000-0005-0000-0000-0000AB350000}"/>
    <cellStyle name="Normal 203 2" xfId="29200" xr:uid="{00000000-0005-0000-0000-000010720000}"/>
    <cellStyle name="Normal 203 3" xfId="29201" xr:uid="{00000000-0005-0000-0000-000011720000}"/>
    <cellStyle name="Normal 203 4" xfId="29202" xr:uid="{00000000-0005-0000-0000-000012720000}"/>
    <cellStyle name="Normal 203 5" xfId="56669" xr:uid="{00000000-0005-0000-0000-00005DDD0000}"/>
    <cellStyle name="Normal 203 6" xfId="56670" xr:uid="{00000000-0005-0000-0000-00005EDD0000}"/>
    <cellStyle name="Normal 203 7" xfId="56671" xr:uid="{00000000-0005-0000-0000-00005FDD0000}"/>
    <cellStyle name="Normal 204" xfId="13740" xr:uid="{00000000-0005-0000-0000-0000AC350000}"/>
    <cellStyle name="Normal 204 2" xfId="29203" xr:uid="{00000000-0005-0000-0000-000013720000}"/>
    <cellStyle name="Normal 204 3" xfId="29204" xr:uid="{00000000-0005-0000-0000-000014720000}"/>
    <cellStyle name="Normal 204 4" xfId="29205" xr:uid="{00000000-0005-0000-0000-000015720000}"/>
    <cellStyle name="Normal 205" xfId="13741" xr:uid="{00000000-0005-0000-0000-0000AD350000}"/>
    <cellStyle name="Normal 205 2" xfId="29206" xr:uid="{00000000-0005-0000-0000-000016720000}"/>
    <cellStyle name="Normal 205 3" xfId="29207" xr:uid="{00000000-0005-0000-0000-000017720000}"/>
    <cellStyle name="Normal 205 4" xfId="29208" xr:uid="{00000000-0005-0000-0000-000018720000}"/>
    <cellStyle name="Normal 205 5" xfId="54862" xr:uid="{00000000-0005-0000-0000-00004ED60000}"/>
    <cellStyle name="Normal 205 6" xfId="56672" xr:uid="{00000000-0005-0000-0000-000060DD0000}"/>
    <cellStyle name="Normal 205 7" xfId="56673" xr:uid="{00000000-0005-0000-0000-000061DD0000}"/>
    <cellStyle name="Normal 206" xfId="13742" xr:uid="{00000000-0005-0000-0000-0000AE350000}"/>
    <cellStyle name="Normal 206 2" xfId="40761" xr:uid="{00000000-0005-0000-0000-0000399F0000}"/>
    <cellStyle name="Normal 207" xfId="13743" xr:uid="{00000000-0005-0000-0000-0000AF350000}"/>
    <cellStyle name="Normal 207 2" xfId="40762" xr:uid="{00000000-0005-0000-0000-00003A9F0000}"/>
    <cellStyle name="Normal 208" xfId="13744" xr:uid="{00000000-0005-0000-0000-0000B0350000}"/>
    <cellStyle name="Normal 208 2" xfId="40763" xr:uid="{00000000-0005-0000-0000-00003B9F0000}"/>
    <cellStyle name="Normal 209" xfId="13745" xr:uid="{00000000-0005-0000-0000-0000B1350000}"/>
    <cellStyle name="Normal 209 2" xfId="40764" xr:uid="{00000000-0005-0000-0000-00003C9F0000}"/>
    <cellStyle name="Normal 209 3" xfId="54863" xr:uid="{00000000-0005-0000-0000-00004FD60000}"/>
    <cellStyle name="Normal 21" xfId="13746" xr:uid="{00000000-0005-0000-0000-0000B2350000}"/>
    <cellStyle name="Normal 21 10" xfId="29826" xr:uid="{00000000-0005-0000-0000-000082740000}"/>
    <cellStyle name="Normal 21 11" xfId="57084" xr:uid="{00000000-0005-0000-0000-0000FCDE0000}"/>
    <cellStyle name="Normal 21 2" xfId="13747" xr:uid="{00000000-0005-0000-0000-0000B3350000}"/>
    <cellStyle name="Normal 21 2 2" xfId="13748" xr:uid="{00000000-0005-0000-0000-0000B4350000}"/>
    <cellStyle name="Normal 21 2 2 2" xfId="13749" xr:uid="{00000000-0005-0000-0000-0000B5350000}"/>
    <cellStyle name="Normal 21 2 2 2 2" xfId="13750" xr:uid="{00000000-0005-0000-0000-0000B6350000}"/>
    <cellStyle name="Normal 21 2 2 2 2 2" xfId="40765" xr:uid="{00000000-0005-0000-0000-00003D9F0000}"/>
    <cellStyle name="Normal 21 2 2 2 3" xfId="40766" xr:uid="{00000000-0005-0000-0000-00003E9F0000}"/>
    <cellStyle name="Normal 21 2 2 3" xfId="13751" xr:uid="{00000000-0005-0000-0000-0000B7350000}"/>
    <cellStyle name="Normal 21 2 2 3 2" xfId="40767" xr:uid="{00000000-0005-0000-0000-00003F9F0000}"/>
    <cellStyle name="Normal 21 2 2 4" xfId="40768" xr:uid="{00000000-0005-0000-0000-0000409F0000}"/>
    <cellStyle name="Normal 21 2 3" xfId="13752" xr:uid="{00000000-0005-0000-0000-0000B8350000}"/>
    <cellStyle name="Normal 21 2 3 2" xfId="13753" xr:uid="{00000000-0005-0000-0000-0000B9350000}"/>
    <cellStyle name="Normal 21 2 3 2 2" xfId="40769" xr:uid="{00000000-0005-0000-0000-0000419F0000}"/>
    <cellStyle name="Normal 21 2 3 3" xfId="40770" xr:uid="{00000000-0005-0000-0000-0000429F0000}"/>
    <cellStyle name="Normal 21 2 4" xfId="13754" xr:uid="{00000000-0005-0000-0000-0000BA350000}"/>
    <cellStyle name="Normal 21 2 4 2" xfId="40771" xr:uid="{00000000-0005-0000-0000-0000439F0000}"/>
    <cellStyle name="Normal 21 2 5" xfId="29827" xr:uid="{00000000-0005-0000-0000-000083740000}"/>
    <cellStyle name="Normal 21 2 6" xfId="57085" xr:uid="{00000000-0005-0000-0000-0000FDDE0000}"/>
    <cellStyle name="Normal 21 3" xfId="13755" xr:uid="{00000000-0005-0000-0000-0000BB350000}"/>
    <cellStyle name="Normal 21 3 2" xfId="13756" xr:uid="{00000000-0005-0000-0000-0000BC350000}"/>
    <cellStyle name="Normal 21 3 2 2" xfId="13757" xr:uid="{00000000-0005-0000-0000-0000BD350000}"/>
    <cellStyle name="Normal 21 3 2 2 2" xfId="40772" xr:uid="{00000000-0005-0000-0000-0000449F0000}"/>
    <cellStyle name="Normal 21 3 2 3" xfId="40773" xr:uid="{00000000-0005-0000-0000-0000459F0000}"/>
    <cellStyle name="Normal 21 3 3" xfId="13758" xr:uid="{00000000-0005-0000-0000-0000BE350000}"/>
    <cellStyle name="Normal 21 3 3 2" xfId="40774" xr:uid="{00000000-0005-0000-0000-0000469F0000}"/>
    <cellStyle name="Normal 21 3 4" xfId="40775" xr:uid="{00000000-0005-0000-0000-0000479F0000}"/>
    <cellStyle name="Normal 21 4" xfId="13759" xr:uid="{00000000-0005-0000-0000-0000BF350000}"/>
    <cellStyle name="Normal 21 4 2" xfId="13760" xr:uid="{00000000-0005-0000-0000-0000C0350000}"/>
    <cellStyle name="Normal 21 4 2 2" xfId="13761" xr:uid="{00000000-0005-0000-0000-0000C1350000}"/>
    <cellStyle name="Normal 21 4 2 2 2" xfId="40776" xr:uid="{00000000-0005-0000-0000-0000489F0000}"/>
    <cellStyle name="Normal 21 4 2 3" xfId="40777" xr:uid="{00000000-0005-0000-0000-0000499F0000}"/>
    <cellStyle name="Normal 21 4 3" xfId="13762" xr:uid="{00000000-0005-0000-0000-0000C2350000}"/>
    <cellStyle name="Normal 21 4 3 2" xfId="40778" xr:uid="{00000000-0005-0000-0000-00004A9F0000}"/>
    <cellStyle name="Normal 21 4 4" xfId="40779" xr:uid="{00000000-0005-0000-0000-00004B9F0000}"/>
    <cellStyle name="Normal 21 5" xfId="13763" xr:uid="{00000000-0005-0000-0000-0000C3350000}"/>
    <cellStyle name="Normal 21 5 2" xfId="13764" xr:uid="{00000000-0005-0000-0000-0000C4350000}"/>
    <cellStyle name="Normal 21 5 2 2" xfId="40780" xr:uid="{00000000-0005-0000-0000-00004C9F0000}"/>
    <cellStyle name="Normal 21 5 3" xfId="40781" xr:uid="{00000000-0005-0000-0000-00004D9F0000}"/>
    <cellStyle name="Normal 21 6" xfId="13765" xr:uid="{00000000-0005-0000-0000-0000C5350000}"/>
    <cellStyle name="Normal 21 6 2" xfId="40782" xr:uid="{00000000-0005-0000-0000-00004E9F0000}"/>
    <cellStyle name="Normal 21 7" xfId="13766" xr:uid="{00000000-0005-0000-0000-0000C6350000}"/>
    <cellStyle name="Normal 21 8" xfId="13767" xr:uid="{00000000-0005-0000-0000-0000C7350000}"/>
    <cellStyle name="Normal 21 9" xfId="29828" xr:uid="{00000000-0005-0000-0000-000084740000}"/>
    <cellStyle name="Normal 210" xfId="13768" xr:uid="{00000000-0005-0000-0000-0000C8350000}"/>
    <cellStyle name="Normal 210 2" xfId="40783" xr:uid="{00000000-0005-0000-0000-00004F9F0000}"/>
    <cellStyle name="Normal 210 3" xfId="54864" xr:uid="{00000000-0005-0000-0000-000050D60000}"/>
    <cellStyle name="Normal 211" xfId="13769" xr:uid="{00000000-0005-0000-0000-0000C9350000}"/>
    <cellStyle name="Normal 211 2" xfId="40784" xr:uid="{00000000-0005-0000-0000-0000509F0000}"/>
    <cellStyle name="Normal 212" xfId="13770" xr:uid="{00000000-0005-0000-0000-0000CA350000}"/>
    <cellStyle name="Normal 212 2" xfId="40785" xr:uid="{00000000-0005-0000-0000-0000519F0000}"/>
    <cellStyle name="Normal 213" xfId="13771" xr:uid="{00000000-0005-0000-0000-0000CB350000}"/>
    <cellStyle name="Normal 213 2" xfId="40786" xr:uid="{00000000-0005-0000-0000-0000529F0000}"/>
    <cellStyle name="Normal 213 3" xfId="54865" xr:uid="{00000000-0005-0000-0000-000051D60000}"/>
    <cellStyle name="Normal 214" xfId="13772" xr:uid="{00000000-0005-0000-0000-0000CC350000}"/>
    <cellStyle name="Normal 214 2" xfId="40787" xr:uid="{00000000-0005-0000-0000-0000539F0000}"/>
    <cellStyle name="Normal 215" xfId="13773" xr:uid="{00000000-0005-0000-0000-0000CD350000}"/>
    <cellStyle name="Normal 215 2" xfId="40788" xr:uid="{00000000-0005-0000-0000-0000549F0000}"/>
    <cellStyle name="Normal 216" xfId="13774" xr:uid="{00000000-0005-0000-0000-0000CE350000}"/>
    <cellStyle name="Normal 216 2" xfId="40789" xr:uid="{00000000-0005-0000-0000-0000559F0000}"/>
    <cellStyle name="Normal 217" xfId="13775" xr:uid="{00000000-0005-0000-0000-0000CF350000}"/>
    <cellStyle name="Normal 217 2" xfId="40790" xr:uid="{00000000-0005-0000-0000-0000569F0000}"/>
    <cellStyle name="Normal 218" xfId="13776" xr:uid="{00000000-0005-0000-0000-0000D0350000}"/>
    <cellStyle name="Normal 218 2" xfId="29209" xr:uid="{00000000-0005-0000-0000-000019720000}"/>
    <cellStyle name="Normal 218 3" xfId="40791" xr:uid="{00000000-0005-0000-0000-0000579F0000}"/>
    <cellStyle name="Normal 219" xfId="13777" xr:uid="{00000000-0005-0000-0000-0000D1350000}"/>
    <cellStyle name="Normal 219 2" xfId="40792" xr:uid="{00000000-0005-0000-0000-0000589F0000}"/>
    <cellStyle name="Normal 219 3" xfId="40793" xr:uid="{00000000-0005-0000-0000-0000599F0000}"/>
    <cellStyle name="Normal 219 4" xfId="54866" xr:uid="{00000000-0005-0000-0000-000052D60000}"/>
    <cellStyle name="Normal 219 5" xfId="56674" xr:uid="{00000000-0005-0000-0000-000062DD0000}"/>
    <cellStyle name="Normal 219 6" xfId="56675" xr:uid="{00000000-0005-0000-0000-000063DD0000}"/>
    <cellStyle name="Normal 219 7" xfId="56676" xr:uid="{00000000-0005-0000-0000-000064DD0000}"/>
    <cellStyle name="Normal 219 8" xfId="56677" xr:uid="{00000000-0005-0000-0000-000065DD0000}"/>
    <cellStyle name="Normal 22" xfId="13778" xr:uid="{00000000-0005-0000-0000-0000D2350000}"/>
    <cellStyle name="Normal 22 10" xfId="29829" xr:uid="{00000000-0005-0000-0000-000085740000}"/>
    <cellStyle name="Normal 22 11" xfId="29830" xr:uid="{00000000-0005-0000-0000-000086740000}"/>
    <cellStyle name="Normal 22 2" xfId="13779" xr:uid="{00000000-0005-0000-0000-0000D3350000}"/>
    <cellStyle name="Normal 22 2 2" xfId="13780" xr:uid="{00000000-0005-0000-0000-0000D4350000}"/>
    <cellStyle name="Normal 22 2 2 2" xfId="13781" xr:uid="{00000000-0005-0000-0000-0000D5350000}"/>
    <cellStyle name="Normal 22 2 2 2 2" xfId="13782" xr:uid="{00000000-0005-0000-0000-0000D6350000}"/>
    <cellStyle name="Normal 22 2 2 2 2 2" xfId="13783" xr:uid="{00000000-0005-0000-0000-0000D7350000}"/>
    <cellStyle name="Normal 22 2 2 2 2 2 2" xfId="40794" xr:uid="{00000000-0005-0000-0000-00005A9F0000}"/>
    <cellStyle name="Normal 22 2 2 2 2 3" xfId="40795" xr:uid="{00000000-0005-0000-0000-00005B9F0000}"/>
    <cellStyle name="Normal 22 2 2 2 3" xfId="13784" xr:uid="{00000000-0005-0000-0000-0000D8350000}"/>
    <cellStyle name="Normal 22 2 2 2 3 2" xfId="40796" xr:uid="{00000000-0005-0000-0000-00005C9F0000}"/>
    <cellStyle name="Normal 22 2 2 2 4" xfId="40797" xr:uid="{00000000-0005-0000-0000-00005D9F0000}"/>
    <cellStyle name="Normal 22 2 2 3" xfId="13785" xr:uid="{00000000-0005-0000-0000-0000D9350000}"/>
    <cellStyle name="Normal 22 2 2 3 2" xfId="13786" xr:uid="{00000000-0005-0000-0000-0000DA350000}"/>
    <cellStyle name="Normal 22 2 2 3 2 2" xfId="40798" xr:uid="{00000000-0005-0000-0000-00005E9F0000}"/>
    <cellStyle name="Normal 22 2 2 3 3" xfId="40799" xr:uid="{00000000-0005-0000-0000-00005F9F0000}"/>
    <cellStyle name="Normal 22 2 2 4" xfId="13787" xr:uid="{00000000-0005-0000-0000-0000DB350000}"/>
    <cellStyle name="Normal 22 2 2 4 2" xfId="40800" xr:uid="{00000000-0005-0000-0000-0000609F0000}"/>
    <cellStyle name="Normal 22 2 2 5" xfId="40801" xr:uid="{00000000-0005-0000-0000-0000619F0000}"/>
    <cellStyle name="Normal 22 2 3" xfId="13788" xr:uid="{00000000-0005-0000-0000-0000DC350000}"/>
    <cellStyle name="Normal 22 2 3 2" xfId="13789" xr:uid="{00000000-0005-0000-0000-0000DD350000}"/>
    <cellStyle name="Normal 22 2 3 2 2" xfId="13790" xr:uid="{00000000-0005-0000-0000-0000DE350000}"/>
    <cellStyle name="Normal 22 2 3 2 2 2" xfId="40802" xr:uid="{00000000-0005-0000-0000-0000629F0000}"/>
    <cellStyle name="Normal 22 2 3 2 3" xfId="40803" xr:uid="{00000000-0005-0000-0000-0000639F0000}"/>
    <cellStyle name="Normal 22 2 3 3" xfId="13791" xr:uid="{00000000-0005-0000-0000-0000DF350000}"/>
    <cellStyle name="Normal 22 2 3 3 2" xfId="40804" xr:uid="{00000000-0005-0000-0000-0000649F0000}"/>
    <cellStyle name="Normal 22 2 3 4" xfId="40805" xr:uid="{00000000-0005-0000-0000-0000659F0000}"/>
    <cellStyle name="Normal 22 2 4" xfId="13792" xr:uid="{00000000-0005-0000-0000-0000E0350000}"/>
    <cellStyle name="Normal 22 2 4 2" xfId="13793" xr:uid="{00000000-0005-0000-0000-0000E1350000}"/>
    <cellStyle name="Normal 22 2 4 2 2" xfId="13794" xr:uid="{00000000-0005-0000-0000-0000E2350000}"/>
    <cellStyle name="Normal 22 2 4 2 2 2" xfId="40806" xr:uid="{00000000-0005-0000-0000-0000669F0000}"/>
    <cellStyle name="Normal 22 2 4 2 3" xfId="40807" xr:uid="{00000000-0005-0000-0000-0000679F0000}"/>
    <cellStyle name="Normal 22 2 4 3" xfId="13795" xr:uid="{00000000-0005-0000-0000-0000E3350000}"/>
    <cellStyle name="Normal 22 2 4 3 2" xfId="40808" xr:uid="{00000000-0005-0000-0000-0000689F0000}"/>
    <cellStyle name="Normal 22 2 4 4" xfId="40809" xr:uid="{00000000-0005-0000-0000-0000699F0000}"/>
    <cellStyle name="Normal 22 2 5" xfId="13796" xr:uid="{00000000-0005-0000-0000-0000E4350000}"/>
    <cellStyle name="Normal 22 2 5 2" xfId="13797" xr:uid="{00000000-0005-0000-0000-0000E5350000}"/>
    <cellStyle name="Normal 22 2 5 2 2" xfId="40810" xr:uid="{00000000-0005-0000-0000-00006A9F0000}"/>
    <cellStyle name="Normal 22 2 5 3" xfId="40811" xr:uid="{00000000-0005-0000-0000-00006B9F0000}"/>
    <cellStyle name="Normal 22 2 6" xfId="13798" xr:uid="{00000000-0005-0000-0000-0000E6350000}"/>
    <cellStyle name="Normal 22 2 6 2" xfId="40812" xr:uid="{00000000-0005-0000-0000-00006C9F0000}"/>
    <cellStyle name="Normal 22 2 7" xfId="13799" xr:uid="{00000000-0005-0000-0000-0000E7350000}"/>
    <cellStyle name="Normal 22 2 8" xfId="13800" xr:uid="{00000000-0005-0000-0000-0000E8350000}"/>
    <cellStyle name="Normal 22 2 9" xfId="29831" xr:uid="{00000000-0005-0000-0000-000087740000}"/>
    <cellStyle name="Normal 22 3" xfId="13801" xr:uid="{00000000-0005-0000-0000-0000E9350000}"/>
    <cellStyle name="Normal 22 3 2" xfId="13802" xr:uid="{00000000-0005-0000-0000-0000EA350000}"/>
    <cellStyle name="Normal 22 3 2 2" xfId="13803" xr:uid="{00000000-0005-0000-0000-0000EB350000}"/>
    <cellStyle name="Normal 22 3 2 2 2" xfId="13804" xr:uid="{00000000-0005-0000-0000-0000EC350000}"/>
    <cellStyle name="Normal 22 3 2 2 2 2" xfId="40813" xr:uid="{00000000-0005-0000-0000-00006D9F0000}"/>
    <cellStyle name="Normal 22 3 2 2 3" xfId="40814" xr:uid="{00000000-0005-0000-0000-00006E9F0000}"/>
    <cellStyle name="Normal 22 3 2 3" xfId="13805" xr:uid="{00000000-0005-0000-0000-0000ED350000}"/>
    <cellStyle name="Normal 22 3 2 3 2" xfId="40815" xr:uid="{00000000-0005-0000-0000-00006F9F0000}"/>
    <cellStyle name="Normal 22 3 2 4" xfId="40816" xr:uid="{00000000-0005-0000-0000-0000709F0000}"/>
    <cellStyle name="Normal 22 3 3" xfId="13806" xr:uid="{00000000-0005-0000-0000-0000EE350000}"/>
    <cellStyle name="Normal 22 3 3 2" xfId="13807" xr:uid="{00000000-0005-0000-0000-0000EF350000}"/>
    <cellStyle name="Normal 22 3 3 2 2" xfId="40817" xr:uid="{00000000-0005-0000-0000-0000719F0000}"/>
    <cellStyle name="Normal 22 3 3 3" xfId="40818" xr:uid="{00000000-0005-0000-0000-0000729F0000}"/>
    <cellStyle name="Normal 22 3 4" xfId="13808" xr:uid="{00000000-0005-0000-0000-0000F0350000}"/>
    <cellStyle name="Normal 22 3 4 2" xfId="40819" xr:uid="{00000000-0005-0000-0000-0000739F0000}"/>
    <cellStyle name="Normal 22 3 5" xfId="40820" xr:uid="{00000000-0005-0000-0000-0000749F0000}"/>
    <cellStyle name="Normal 22 4" xfId="13809" xr:uid="{00000000-0005-0000-0000-0000F1350000}"/>
    <cellStyle name="Normal 22 4 2" xfId="13810" xr:uid="{00000000-0005-0000-0000-0000F2350000}"/>
    <cellStyle name="Normal 22 4 2 2" xfId="13811" xr:uid="{00000000-0005-0000-0000-0000F3350000}"/>
    <cellStyle name="Normal 22 4 2 2 2" xfId="40821" xr:uid="{00000000-0005-0000-0000-0000759F0000}"/>
    <cellStyle name="Normal 22 4 2 3" xfId="40822" xr:uid="{00000000-0005-0000-0000-0000769F0000}"/>
    <cellStyle name="Normal 22 4 3" xfId="13812" xr:uid="{00000000-0005-0000-0000-0000F4350000}"/>
    <cellStyle name="Normal 22 4 3 2" xfId="40823" xr:uid="{00000000-0005-0000-0000-0000779F0000}"/>
    <cellStyle name="Normal 22 4 4" xfId="40824" xr:uid="{00000000-0005-0000-0000-0000789F0000}"/>
    <cellStyle name="Normal 22 5" xfId="13813" xr:uid="{00000000-0005-0000-0000-0000F5350000}"/>
    <cellStyle name="Normal 22 5 2" xfId="13814" xr:uid="{00000000-0005-0000-0000-0000F6350000}"/>
    <cellStyle name="Normal 22 5 2 2" xfId="13815" xr:uid="{00000000-0005-0000-0000-0000F7350000}"/>
    <cellStyle name="Normal 22 5 2 2 2" xfId="40825" xr:uid="{00000000-0005-0000-0000-0000799F0000}"/>
    <cellStyle name="Normal 22 5 2 3" xfId="40826" xr:uid="{00000000-0005-0000-0000-00007A9F0000}"/>
    <cellStyle name="Normal 22 5 3" xfId="13816" xr:uid="{00000000-0005-0000-0000-0000F8350000}"/>
    <cellStyle name="Normal 22 5 3 2" xfId="40827" xr:uid="{00000000-0005-0000-0000-00007B9F0000}"/>
    <cellStyle name="Normal 22 5 4" xfId="40828" xr:uid="{00000000-0005-0000-0000-00007C9F0000}"/>
    <cellStyle name="Normal 22 6" xfId="13817" xr:uid="{00000000-0005-0000-0000-0000F9350000}"/>
    <cellStyle name="Normal 22 6 2" xfId="13818" xr:uid="{00000000-0005-0000-0000-0000FA350000}"/>
    <cellStyle name="Normal 22 6 2 2" xfId="40829" xr:uid="{00000000-0005-0000-0000-00007D9F0000}"/>
    <cellStyle name="Normal 22 6 3" xfId="40830" xr:uid="{00000000-0005-0000-0000-00007E9F0000}"/>
    <cellStyle name="Normal 22 7" xfId="13819" xr:uid="{00000000-0005-0000-0000-0000FB350000}"/>
    <cellStyle name="Normal 22 7 2" xfId="40831" xr:uid="{00000000-0005-0000-0000-00007F9F0000}"/>
    <cellStyle name="Normal 22 8" xfId="13820" xr:uid="{00000000-0005-0000-0000-0000FC350000}"/>
    <cellStyle name="Normal 22 9" xfId="13821" xr:uid="{00000000-0005-0000-0000-0000FD350000}"/>
    <cellStyle name="Normal 220" xfId="13822" xr:uid="{00000000-0005-0000-0000-0000FE350000}"/>
    <cellStyle name="Normal 220 2" xfId="40832" xr:uid="{00000000-0005-0000-0000-0000809F0000}"/>
    <cellStyle name="Normal 220 3" xfId="40833" xr:uid="{00000000-0005-0000-0000-0000819F0000}"/>
    <cellStyle name="Normal 221" xfId="13823" xr:uid="{00000000-0005-0000-0000-0000FF350000}"/>
    <cellStyle name="Normal 221 2" xfId="29210" xr:uid="{00000000-0005-0000-0000-00001A720000}"/>
    <cellStyle name="Normal 221 3" xfId="29211" xr:uid="{00000000-0005-0000-0000-00001B720000}"/>
    <cellStyle name="Normal 221 4" xfId="29212" xr:uid="{00000000-0005-0000-0000-00001C720000}"/>
    <cellStyle name="Normal 221 5" xfId="54867" xr:uid="{00000000-0005-0000-0000-000053D60000}"/>
    <cellStyle name="Normal 222" xfId="13824" xr:uid="{00000000-0005-0000-0000-000000360000}"/>
    <cellStyle name="Normal 222 2" xfId="40834" xr:uid="{00000000-0005-0000-0000-0000829F0000}"/>
    <cellStyle name="Normal 222 3" xfId="40835" xr:uid="{00000000-0005-0000-0000-0000839F0000}"/>
    <cellStyle name="Normal 223" xfId="13825" xr:uid="{00000000-0005-0000-0000-000001360000}"/>
    <cellStyle name="Normal 223 2" xfId="40836" xr:uid="{00000000-0005-0000-0000-0000849F0000}"/>
    <cellStyle name="Normal 223 3" xfId="40837" xr:uid="{00000000-0005-0000-0000-0000859F0000}"/>
    <cellStyle name="Normal 224" xfId="13826" xr:uid="{00000000-0005-0000-0000-000002360000}"/>
    <cellStyle name="Normal 224 2" xfId="40838" xr:uid="{00000000-0005-0000-0000-0000869F0000}"/>
    <cellStyle name="Normal 225" xfId="13827" xr:uid="{00000000-0005-0000-0000-000003360000}"/>
    <cellStyle name="Normal 225 2" xfId="40839" xr:uid="{00000000-0005-0000-0000-0000879F0000}"/>
    <cellStyle name="Normal 226" xfId="13828" xr:uid="{00000000-0005-0000-0000-000004360000}"/>
    <cellStyle name="Normal 226 2" xfId="40840" xr:uid="{00000000-0005-0000-0000-0000889F0000}"/>
    <cellStyle name="Normal 227" xfId="13829" xr:uid="{00000000-0005-0000-0000-000005360000}"/>
    <cellStyle name="Normal 227 2" xfId="40841" xr:uid="{00000000-0005-0000-0000-0000899F0000}"/>
    <cellStyle name="Normal 228" xfId="13830" xr:uid="{00000000-0005-0000-0000-000006360000}"/>
    <cellStyle name="Normal 228 2" xfId="40842" xr:uid="{00000000-0005-0000-0000-00008A9F0000}"/>
    <cellStyle name="Normal 229" xfId="13831" xr:uid="{00000000-0005-0000-0000-000007360000}"/>
    <cellStyle name="Normal 229 2" xfId="40843" xr:uid="{00000000-0005-0000-0000-00008B9F0000}"/>
    <cellStyle name="Normal 23" xfId="13832" xr:uid="{00000000-0005-0000-0000-000008360000}"/>
    <cellStyle name="Normal 23 10" xfId="29832" xr:uid="{00000000-0005-0000-0000-000088740000}"/>
    <cellStyle name="Normal 23 2" xfId="13833" xr:uid="{00000000-0005-0000-0000-000009360000}"/>
    <cellStyle name="Normal 23 2 2" xfId="13834" xr:uid="{00000000-0005-0000-0000-00000A360000}"/>
    <cellStyle name="Normal 23 2 2 2" xfId="13835" xr:uid="{00000000-0005-0000-0000-00000B360000}"/>
    <cellStyle name="Normal 23 2 2 2 2" xfId="13836" xr:uid="{00000000-0005-0000-0000-00000C360000}"/>
    <cellStyle name="Normal 23 2 2 2 2 2" xfId="40844" xr:uid="{00000000-0005-0000-0000-00008C9F0000}"/>
    <cellStyle name="Normal 23 2 2 2 3" xfId="40845" xr:uid="{00000000-0005-0000-0000-00008D9F0000}"/>
    <cellStyle name="Normal 23 2 2 3" xfId="13837" xr:uid="{00000000-0005-0000-0000-00000D360000}"/>
    <cellStyle name="Normal 23 2 2 3 2" xfId="40846" xr:uid="{00000000-0005-0000-0000-00008E9F0000}"/>
    <cellStyle name="Normal 23 2 2 4" xfId="40847" xr:uid="{00000000-0005-0000-0000-00008F9F0000}"/>
    <cellStyle name="Normal 23 2 3" xfId="13838" xr:uid="{00000000-0005-0000-0000-00000E360000}"/>
    <cellStyle name="Normal 23 2 3 2" xfId="13839" xr:uid="{00000000-0005-0000-0000-00000F360000}"/>
    <cellStyle name="Normal 23 2 3 2 2" xfId="40848" xr:uid="{00000000-0005-0000-0000-0000909F0000}"/>
    <cellStyle name="Normal 23 2 3 3" xfId="40849" xr:uid="{00000000-0005-0000-0000-0000919F0000}"/>
    <cellStyle name="Normal 23 2 4" xfId="13840" xr:uid="{00000000-0005-0000-0000-000010360000}"/>
    <cellStyle name="Normal 23 2 4 2" xfId="40850" xr:uid="{00000000-0005-0000-0000-0000929F0000}"/>
    <cellStyle name="Normal 23 2 5" xfId="29833" xr:uid="{00000000-0005-0000-0000-000089740000}"/>
    <cellStyle name="Normal 23 3" xfId="13841" xr:uid="{00000000-0005-0000-0000-000011360000}"/>
    <cellStyle name="Normal 23 3 2" xfId="13842" xr:uid="{00000000-0005-0000-0000-000012360000}"/>
    <cellStyle name="Normal 23 3 2 2" xfId="13843" xr:uid="{00000000-0005-0000-0000-000013360000}"/>
    <cellStyle name="Normal 23 3 2 2 2" xfId="40851" xr:uid="{00000000-0005-0000-0000-0000939F0000}"/>
    <cellStyle name="Normal 23 3 2 3" xfId="40852" xr:uid="{00000000-0005-0000-0000-0000949F0000}"/>
    <cellStyle name="Normal 23 3 3" xfId="13844" xr:uid="{00000000-0005-0000-0000-000014360000}"/>
    <cellStyle name="Normal 23 3 3 2" xfId="40853" xr:uid="{00000000-0005-0000-0000-0000959F0000}"/>
    <cellStyle name="Normal 23 3 4" xfId="40854" xr:uid="{00000000-0005-0000-0000-0000969F0000}"/>
    <cellStyle name="Normal 23 4" xfId="13845" xr:uid="{00000000-0005-0000-0000-000015360000}"/>
    <cellStyle name="Normal 23 4 2" xfId="13846" xr:uid="{00000000-0005-0000-0000-000016360000}"/>
    <cellStyle name="Normal 23 4 2 2" xfId="13847" xr:uid="{00000000-0005-0000-0000-000017360000}"/>
    <cellStyle name="Normal 23 4 2 2 2" xfId="40855" xr:uid="{00000000-0005-0000-0000-0000979F0000}"/>
    <cellStyle name="Normal 23 4 2 3" xfId="40856" xr:uid="{00000000-0005-0000-0000-0000989F0000}"/>
    <cellStyle name="Normal 23 4 3" xfId="13848" xr:uid="{00000000-0005-0000-0000-000018360000}"/>
    <cellStyle name="Normal 23 4 3 2" xfId="40857" xr:uid="{00000000-0005-0000-0000-0000999F0000}"/>
    <cellStyle name="Normal 23 4 4" xfId="40858" xr:uid="{00000000-0005-0000-0000-00009A9F0000}"/>
    <cellStyle name="Normal 23 5" xfId="13849" xr:uid="{00000000-0005-0000-0000-000019360000}"/>
    <cellStyle name="Normal 23 5 2" xfId="13850" xr:uid="{00000000-0005-0000-0000-00001A360000}"/>
    <cellStyle name="Normal 23 5 2 2" xfId="40859" xr:uid="{00000000-0005-0000-0000-00009B9F0000}"/>
    <cellStyle name="Normal 23 5 3" xfId="40860" xr:uid="{00000000-0005-0000-0000-00009C9F0000}"/>
    <cellStyle name="Normal 23 6" xfId="13851" xr:uid="{00000000-0005-0000-0000-00001B360000}"/>
    <cellStyle name="Normal 23 6 2" xfId="40861" xr:uid="{00000000-0005-0000-0000-00009D9F0000}"/>
    <cellStyle name="Normal 23 7" xfId="13852" xr:uid="{00000000-0005-0000-0000-00001C360000}"/>
    <cellStyle name="Normal 23 8" xfId="13853" xr:uid="{00000000-0005-0000-0000-00001D360000}"/>
    <cellStyle name="Normal 23 9" xfId="29834" xr:uid="{00000000-0005-0000-0000-00008A740000}"/>
    <cellStyle name="Normal 230" xfId="13854" xr:uid="{00000000-0005-0000-0000-00001E360000}"/>
    <cellStyle name="Normal 230 2" xfId="29835" xr:uid="{00000000-0005-0000-0000-00008B740000}"/>
    <cellStyle name="Normal 231" xfId="13855" xr:uid="{00000000-0005-0000-0000-00001F360000}"/>
    <cellStyle name="Normal 231 2" xfId="29836" xr:uid="{00000000-0005-0000-0000-00008C740000}"/>
    <cellStyle name="Normal 232" xfId="13856" xr:uid="{00000000-0005-0000-0000-000020360000}"/>
    <cellStyle name="Normal 232 2" xfId="40862" xr:uid="{00000000-0005-0000-0000-00009E9F0000}"/>
    <cellStyle name="Normal 233" xfId="13857" xr:uid="{00000000-0005-0000-0000-000021360000}"/>
    <cellStyle name="Normal 233 2" xfId="29837" xr:uid="{00000000-0005-0000-0000-00008D740000}"/>
    <cellStyle name="Normal 234" xfId="13858" xr:uid="{00000000-0005-0000-0000-000022360000}"/>
    <cellStyle name="Normal 234 2" xfId="40863" xr:uid="{00000000-0005-0000-0000-00009F9F0000}"/>
    <cellStyle name="Normal 234 3" xfId="56678" xr:uid="{00000000-0005-0000-0000-000066DD0000}"/>
    <cellStyle name="Normal 234 4" xfId="56679" xr:uid="{00000000-0005-0000-0000-000067DD0000}"/>
    <cellStyle name="Normal 235" xfId="13859" xr:uid="{00000000-0005-0000-0000-000023360000}"/>
    <cellStyle name="Normal 235 2" xfId="40864" xr:uid="{00000000-0005-0000-0000-0000A09F0000}"/>
    <cellStyle name="Normal 235 3" xfId="54868" xr:uid="{00000000-0005-0000-0000-000054D60000}"/>
    <cellStyle name="Normal 236" xfId="13860" xr:uid="{00000000-0005-0000-0000-000024360000}"/>
    <cellStyle name="Normal 236 2" xfId="29838" xr:uid="{00000000-0005-0000-0000-00008E740000}"/>
    <cellStyle name="Normal 236 3" xfId="56944" xr:uid="{00000000-0005-0000-0000-000070DE0000}"/>
    <cellStyle name="Normal 237" xfId="13861" xr:uid="{00000000-0005-0000-0000-000025360000}"/>
    <cellStyle name="Normal 237 2" xfId="29839" xr:uid="{00000000-0005-0000-0000-00008F740000}"/>
    <cellStyle name="Normal 238" xfId="13862" xr:uid="{00000000-0005-0000-0000-000026360000}"/>
    <cellStyle name="Normal 238 2" xfId="29840" xr:uid="{00000000-0005-0000-0000-000090740000}"/>
    <cellStyle name="Normal 239" xfId="29247" xr:uid="{00000000-0005-0000-0000-00003F720000}"/>
    <cellStyle name="Normal 239 2" xfId="40865" xr:uid="{00000000-0005-0000-0000-0000A19F0000}"/>
    <cellStyle name="Normal 24" xfId="13863" xr:uid="{00000000-0005-0000-0000-000027360000}"/>
    <cellStyle name="Normal 24 2" xfId="13864" xr:uid="{00000000-0005-0000-0000-000028360000}"/>
    <cellStyle name="Normal 24 2 2" xfId="13865" xr:uid="{00000000-0005-0000-0000-000029360000}"/>
    <cellStyle name="Normal 24 2 2 2" xfId="13866" xr:uid="{00000000-0005-0000-0000-00002A360000}"/>
    <cellStyle name="Normal 24 2 3" xfId="13867" xr:uid="{00000000-0005-0000-0000-00002B360000}"/>
    <cellStyle name="Normal 24 2 4" xfId="29841" xr:uid="{00000000-0005-0000-0000-000091740000}"/>
    <cellStyle name="Normal 24 3" xfId="13868" xr:uid="{00000000-0005-0000-0000-00002C360000}"/>
    <cellStyle name="Normal 24 3 2" xfId="13869" xr:uid="{00000000-0005-0000-0000-00002D360000}"/>
    <cellStyle name="Normal 24 3 2 2" xfId="13870" xr:uid="{00000000-0005-0000-0000-00002E360000}"/>
    <cellStyle name="Normal 24 3 3" xfId="13871" xr:uid="{00000000-0005-0000-0000-00002F360000}"/>
    <cellStyle name="Normal 24 3 4" xfId="40866" xr:uid="{00000000-0005-0000-0000-0000A29F0000}"/>
    <cellStyle name="Normal 24 4" xfId="13872" xr:uid="{00000000-0005-0000-0000-000030360000}"/>
    <cellStyle name="Normal 24 4 2" xfId="13873" xr:uid="{00000000-0005-0000-0000-000031360000}"/>
    <cellStyle name="Normal 24 4 2 2" xfId="13874" xr:uid="{00000000-0005-0000-0000-000032360000}"/>
    <cellStyle name="Normal 24 4 3" xfId="13875" xr:uid="{00000000-0005-0000-0000-000033360000}"/>
    <cellStyle name="Normal 24 5" xfId="13876" xr:uid="{00000000-0005-0000-0000-000034360000}"/>
    <cellStyle name="Normal 24 5 2" xfId="13877" xr:uid="{00000000-0005-0000-0000-000035360000}"/>
    <cellStyle name="Normal 24 6" xfId="13878" xr:uid="{00000000-0005-0000-0000-000036360000}"/>
    <cellStyle name="Normal 24 7" xfId="29842" xr:uid="{00000000-0005-0000-0000-000092740000}"/>
    <cellStyle name="Normal 24 8" xfId="29843" xr:uid="{00000000-0005-0000-0000-000093740000}"/>
    <cellStyle name="Normal 240" xfId="29249" xr:uid="{00000000-0005-0000-0000-000041720000}"/>
    <cellStyle name="Normal 240 2" xfId="40867" xr:uid="{00000000-0005-0000-0000-0000A39F0000}"/>
    <cellStyle name="Normal 241" xfId="29844" xr:uid="{00000000-0005-0000-0000-000094740000}"/>
    <cellStyle name="Normal 241 2" xfId="40868" xr:uid="{00000000-0005-0000-0000-0000A49F0000}"/>
    <cellStyle name="Normal 242" xfId="29845" xr:uid="{00000000-0005-0000-0000-000095740000}"/>
    <cellStyle name="Normal 242 2" xfId="40869" xr:uid="{00000000-0005-0000-0000-0000A59F0000}"/>
    <cellStyle name="Normal 243" xfId="29846" xr:uid="{00000000-0005-0000-0000-000096740000}"/>
    <cellStyle name="Normal 243 2" xfId="40870" xr:uid="{00000000-0005-0000-0000-0000A69F0000}"/>
    <cellStyle name="Normal 244" xfId="29847" xr:uid="{00000000-0005-0000-0000-000097740000}"/>
    <cellStyle name="Normal 244 2" xfId="40871" xr:uid="{00000000-0005-0000-0000-0000A79F0000}"/>
    <cellStyle name="Normal 245" xfId="29848" xr:uid="{00000000-0005-0000-0000-000098740000}"/>
    <cellStyle name="Normal 245 2" xfId="40872" xr:uid="{00000000-0005-0000-0000-0000A89F0000}"/>
    <cellStyle name="Normal 246" xfId="29849" xr:uid="{00000000-0005-0000-0000-000099740000}"/>
    <cellStyle name="Normal 246 2" xfId="40873" xr:uid="{00000000-0005-0000-0000-0000A99F0000}"/>
    <cellStyle name="Normal 247" xfId="29850" xr:uid="{00000000-0005-0000-0000-00009A740000}"/>
    <cellStyle name="Normal 247 2" xfId="40874" xr:uid="{00000000-0005-0000-0000-0000AA9F0000}"/>
    <cellStyle name="Normal 248" xfId="29851" xr:uid="{00000000-0005-0000-0000-00009B740000}"/>
    <cellStyle name="Normal 248 2" xfId="40875" xr:uid="{00000000-0005-0000-0000-0000AB9F0000}"/>
    <cellStyle name="Normal 249" xfId="40876" xr:uid="{00000000-0005-0000-0000-0000AC9F0000}"/>
    <cellStyle name="Normal 249 2" xfId="40877" xr:uid="{00000000-0005-0000-0000-0000AD9F0000}"/>
    <cellStyle name="Normal 249 3" xfId="56854" xr:uid="{00000000-0005-0000-0000-000016DE0000}"/>
    <cellStyle name="Normal 25" xfId="13879" xr:uid="{00000000-0005-0000-0000-000037360000}"/>
    <cellStyle name="Normal 25 2" xfId="13880" xr:uid="{00000000-0005-0000-0000-000038360000}"/>
    <cellStyle name="Normal 25 2 2" xfId="13881" xr:uid="{00000000-0005-0000-0000-000039360000}"/>
    <cellStyle name="Normal 25 3" xfId="13882" xr:uid="{00000000-0005-0000-0000-00003A360000}"/>
    <cellStyle name="Normal 250" xfId="40878" xr:uid="{00000000-0005-0000-0000-0000AE9F0000}"/>
    <cellStyle name="Normal 250 2" xfId="40879" xr:uid="{00000000-0005-0000-0000-0000AF9F0000}"/>
    <cellStyle name="Normal 251" xfId="40880" xr:uid="{00000000-0005-0000-0000-0000B09F0000}"/>
    <cellStyle name="Normal 251 2" xfId="40881" xr:uid="{00000000-0005-0000-0000-0000B19F0000}"/>
    <cellStyle name="Normal 252" xfId="40882" xr:uid="{00000000-0005-0000-0000-0000B29F0000}"/>
    <cellStyle name="Normal 252 2" xfId="40883" xr:uid="{00000000-0005-0000-0000-0000B39F0000}"/>
    <cellStyle name="Normal 253" xfId="40884" xr:uid="{00000000-0005-0000-0000-0000B49F0000}"/>
    <cellStyle name="Normal 253 2" xfId="40885" xr:uid="{00000000-0005-0000-0000-0000B59F0000}"/>
    <cellStyle name="Normal 254" xfId="40886" xr:uid="{00000000-0005-0000-0000-0000B69F0000}"/>
    <cellStyle name="Normal 254 2" xfId="40887" xr:uid="{00000000-0005-0000-0000-0000B79F0000}"/>
    <cellStyle name="Normal 255" xfId="40888" xr:uid="{00000000-0005-0000-0000-0000B89F0000}"/>
    <cellStyle name="Normal 255 2" xfId="40889" xr:uid="{00000000-0005-0000-0000-0000B99F0000}"/>
    <cellStyle name="Normal 256" xfId="29852" xr:uid="{00000000-0005-0000-0000-00009C740000}"/>
    <cellStyle name="Normal 256 2" xfId="40890" xr:uid="{00000000-0005-0000-0000-0000BA9F0000}"/>
    <cellStyle name="Normal 257" xfId="29853" xr:uid="{00000000-0005-0000-0000-00009D740000}"/>
    <cellStyle name="Normal 257 2" xfId="40891" xr:uid="{00000000-0005-0000-0000-0000BB9F0000}"/>
    <cellStyle name="Normal 258" xfId="29854" xr:uid="{00000000-0005-0000-0000-00009E740000}"/>
    <cellStyle name="Normal 258 2" xfId="40892" xr:uid="{00000000-0005-0000-0000-0000BC9F0000}"/>
    <cellStyle name="Normal 259" xfId="29855" xr:uid="{00000000-0005-0000-0000-00009F740000}"/>
    <cellStyle name="Normal 259 2" xfId="40893" xr:uid="{00000000-0005-0000-0000-0000BD9F0000}"/>
    <cellStyle name="Normal 26" xfId="13883" xr:uid="{00000000-0005-0000-0000-00003B360000}"/>
    <cellStyle name="Normal 26 2" xfId="13884" xr:uid="{00000000-0005-0000-0000-00003C360000}"/>
    <cellStyle name="Normal 26 2 2" xfId="13885" xr:uid="{00000000-0005-0000-0000-00003D360000}"/>
    <cellStyle name="Normal 26 3" xfId="13886" xr:uid="{00000000-0005-0000-0000-00003E360000}"/>
    <cellStyle name="Normal 260" xfId="29856" xr:uid="{00000000-0005-0000-0000-0000A0740000}"/>
    <cellStyle name="Normal 260 2" xfId="40894" xr:uid="{00000000-0005-0000-0000-0000BE9F0000}"/>
    <cellStyle name="Normal 261" xfId="29857" xr:uid="{00000000-0005-0000-0000-0000A1740000}"/>
    <cellStyle name="Normal 261 2" xfId="40895" xr:uid="{00000000-0005-0000-0000-0000BF9F0000}"/>
    <cellStyle name="Normal 262" xfId="29858" xr:uid="{00000000-0005-0000-0000-0000A2740000}"/>
    <cellStyle name="Normal 262 2" xfId="40896" xr:uid="{00000000-0005-0000-0000-0000C09F0000}"/>
    <cellStyle name="Normal 263" xfId="29859" xr:uid="{00000000-0005-0000-0000-0000A3740000}"/>
    <cellStyle name="Normal 263 2" xfId="40897" xr:uid="{00000000-0005-0000-0000-0000C19F0000}"/>
    <cellStyle name="Normal 264" xfId="29860" xr:uid="{00000000-0005-0000-0000-0000A4740000}"/>
    <cellStyle name="Normal 264 2" xfId="40898" xr:uid="{00000000-0005-0000-0000-0000C29F0000}"/>
    <cellStyle name="Normal 265" xfId="29861" xr:uid="{00000000-0005-0000-0000-0000A5740000}"/>
    <cellStyle name="Normal 265 2" xfId="40899" xr:uid="{00000000-0005-0000-0000-0000C39F0000}"/>
    <cellStyle name="Normal 266" xfId="29862" xr:uid="{00000000-0005-0000-0000-0000A6740000}"/>
    <cellStyle name="Normal 266 2" xfId="40900" xr:uid="{00000000-0005-0000-0000-0000C49F0000}"/>
    <cellStyle name="Normal 267" xfId="29863" xr:uid="{00000000-0005-0000-0000-0000A7740000}"/>
    <cellStyle name="Normal 267 2" xfId="40901" xr:uid="{00000000-0005-0000-0000-0000C59F0000}"/>
    <cellStyle name="Normal 268" xfId="29864" xr:uid="{00000000-0005-0000-0000-0000A8740000}"/>
    <cellStyle name="Normal 268 2" xfId="40902" xr:uid="{00000000-0005-0000-0000-0000C69F0000}"/>
    <cellStyle name="Normal 269" xfId="29865" xr:uid="{00000000-0005-0000-0000-0000A9740000}"/>
    <cellStyle name="Normal 269 2" xfId="40903" xr:uid="{00000000-0005-0000-0000-0000C79F0000}"/>
    <cellStyle name="Normal 27" xfId="13887" xr:uid="{00000000-0005-0000-0000-00003F360000}"/>
    <cellStyle name="Normal 27 10" xfId="13888" xr:uid="{00000000-0005-0000-0000-000040360000}"/>
    <cellStyle name="Normal 27 10 2" xfId="13889" xr:uid="{00000000-0005-0000-0000-000041360000}"/>
    <cellStyle name="Normal 27 10 2 2" xfId="13890" xr:uid="{00000000-0005-0000-0000-000042360000}"/>
    <cellStyle name="Normal 27 10 2 2 2" xfId="40904" xr:uid="{00000000-0005-0000-0000-0000C89F0000}"/>
    <cellStyle name="Normal 27 10 2 3" xfId="40905" xr:uid="{00000000-0005-0000-0000-0000C99F0000}"/>
    <cellStyle name="Normal 27 10 3" xfId="13891" xr:uid="{00000000-0005-0000-0000-000043360000}"/>
    <cellStyle name="Normal 27 10 3 2" xfId="40906" xr:uid="{00000000-0005-0000-0000-0000CA9F0000}"/>
    <cellStyle name="Normal 27 10 4" xfId="40907" xr:uid="{00000000-0005-0000-0000-0000CB9F0000}"/>
    <cellStyle name="Normal 27 11" xfId="13892" xr:uid="{00000000-0005-0000-0000-000044360000}"/>
    <cellStyle name="Normal 27 11 2" xfId="13893" xr:uid="{00000000-0005-0000-0000-000045360000}"/>
    <cellStyle name="Normal 27 11 2 2" xfId="13894" xr:uid="{00000000-0005-0000-0000-000046360000}"/>
    <cellStyle name="Normal 27 11 2 2 2" xfId="40908" xr:uid="{00000000-0005-0000-0000-0000CC9F0000}"/>
    <cellStyle name="Normal 27 11 2 3" xfId="40909" xr:uid="{00000000-0005-0000-0000-0000CD9F0000}"/>
    <cellStyle name="Normal 27 11 3" xfId="13895" xr:uid="{00000000-0005-0000-0000-000047360000}"/>
    <cellStyle name="Normal 27 11 3 2" xfId="40910" xr:uid="{00000000-0005-0000-0000-0000CE9F0000}"/>
    <cellStyle name="Normal 27 11 4" xfId="40911" xr:uid="{00000000-0005-0000-0000-0000CF9F0000}"/>
    <cellStyle name="Normal 27 12" xfId="13896" xr:uid="{00000000-0005-0000-0000-000048360000}"/>
    <cellStyle name="Normal 27 2" xfId="13897" xr:uid="{00000000-0005-0000-0000-000049360000}"/>
    <cellStyle name="Normal 27 2 2" xfId="13898" xr:uid="{00000000-0005-0000-0000-00004A360000}"/>
    <cellStyle name="Normal 27 3" xfId="13899" xr:uid="{00000000-0005-0000-0000-00004B360000}"/>
    <cellStyle name="Normal 27 3 2" xfId="13900" xr:uid="{00000000-0005-0000-0000-00004C360000}"/>
    <cellStyle name="Normal 27 3 2 2" xfId="13901" xr:uid="{00000000-0005-0000-0000-00004D360000}"/>
    <cellStyle name="Normal 27 3 2 2 2" xfId="40912" xr:uid="{00000000-0005-0000-0000-0000D09F0000}"/>
    <cellStyle name="Normal 27 3 2 3" xfId="40913" xr:uid="{00000000-0005-0000-0000-0000D19F0000}"/>
    <cellStyle name="Normal 27 3 3" xfId="13902" xr:uid="{00000000-0005-0000-0000-00004E360000}"/>
    <cellStyle name="Normal 27 3 3 2" xfId="40914" xr:uid="{00000000-0005-0000-0000-0000D29F0000}"/>
    <cellStyle name="Normal 27 3 4" xfId="40915" xr:uid="{00000000-0005-0000-0000-0000D39F0000}"/>
    <cellStyle name="Normal 27 4" xfId="13903" xr:uid="{00000000-0005-0000-0000-00004F360000}"/>
    <cellStyle name="Normal 27 4 2" xfId="13904" xr:uid="{00000000-0005-0000-0000-000050360000}"/>
    <cellStyle name="Normal 27 4 2 2" xfId="13905" xr:uid="{00000000-0005-0000-0000-000051360000}"/>
    <cellStyle name="Normal 27 4 2 2 2" xfId="40916" xr:uid="{00000000-0005-0000-0000-0000D49F0000}"/>
    <cellStyle name="Normal 27 4 2 3" xfId="40917" xr:uid="{00000000-0005-0000-0000-0000D59F0000}"/>
    <cellStyle name="Normal 27 4 3" xfId="13906" xr:uid="{00000000-0005-0000-0000-000052360000}"/>
    <cellStyle name="Normal 27 4 3 2" xfId="40918" xr:uid="{00000000-0005-0000-0000-0000D69F0000}"/>
    <cellStyle name="Normal 27 4 4" xfId="40919" xr:uid="{00000000-0005-0000-0000-0000D79F0000}"/>
    <cellStyle name="Normal 27 5" xfId="13907" xr:uid="{00000000-0005-0000-0000-000053360000}"/>
    <cellStyle name="Normal 27 5 2" xfId="13908" xr:uid="{00000000-0005-0000-0000-000054360000}"/>
    <cellStyle name="Normal 27 5 2 2" xfId="13909" xr:uid="{00000000-0005-0000-0000-000055360000}"/>
    <cellStyle name="Normal 27 5 2 2 2" xfId="40920" xr:uid="{00000000-0005-0000-0000-0000D89F0000}"/>
    <cellStyle name="Normal 27 5 2 3" xfId="40921" xr:uid="{00000000-0005-0000-0000-0000D99F0000}"/>
    <cellStyle name="Normal 27 5 3" xfId="13910" xr:uid="{00000000-0005-0000-0000-000056360000}"/>
    <cellStyle name="Normal 27 5 3 2" xfId="40922" xr:uid="{00000000-0005-0000-0000-0000DA9F0000}"/>
    <cellStyle name="Normal 27 5 4" xfId="40923" xr:uid="{00000000-0005-0000-0000-0000DB9F0000}"/>
    <cellStyle name="Normal 27 6" xfId="13911" xr:uid="{00000000-0005-0000-0000-000057360000}"/>
    <cellStyle name="Normal 27 6 2" xfId="13912" xr:uid="{00000000-0005-0000-0000-000058360000}"/>
    <cellStyle name="Normal 27 6 2 2" xfId="13913" xr:uid="{00000000-0005-0000-0000-000059360000}"/>
    <cellStyle name="Normal 27 6 2 2 2" xfId="40924" xr:uid="{00000000-0005-0000-0000-0000DC9F0000}"/>
    <cellStyle name="Normal 27 6 2 3" xfId="40925" xr:uid="{00000000-0005-0000-0000-0000DD9F0000}"/>
    <cellStyle name="Normal 27 6 3" xfId="13914" xr:uid="{00000000-0005-0000-0000-00005A360000}"/>
    <cellStyle name="Normal 27 6 3 2" xfId="40926" xr:uid="{00000000-0005-0000-0000-0000DE9F0000}"/>
    <cellStyle name="Normal 27 6 4" xfId="40927" xr:uid="{00000000-0005-0000-0000-0000DF9F0000}"/>
    <cellStyle name="Normal 27 7" xfId="13915" xr:uid="{00000000-0005-0000-0000-00005B360000}"/>
    <cellStyle name="Normal 27 7 2" xfId="13916" xr:uid="{00000000-0005-0000-0000-00005C360000}"/>
    <cellStyle name="Normal 27 7 2 2" xfId="13917" xr:uid="{00000000-0005-0000-0000-00005D360000}"/>
    <cellStyle name="Normal 27 7 2 2 2" xfId="40928" xr:uid="{00000000-0005-0000-0000-0000E09F0000}"/>
    <cellStyle name="Normal 27 7 2 3" xfId="40929" xr:uid="{00000000-0005-0000-0000-0000E19F0000}"/>
    <cellStyle name="Normal 27 7 3" xfId="13918" xr:uid="{00000000-0005-0000-0000-00005E360000}"/>
    <cellStyle name="Normal 27 7 3 2" xfId="40930" xr:uid="{00000000-0005-0000-0000-0000E29F0000}"/>
    <cellStyle name="Normal 27 7 4" xfId="40931" xr:uid="{00000000-0005-0000-0000-0000E39F0000}"/>
    <cellStyle name="Normal 27 8" xfId="13919" xr:uid="{00000000-0005-0000-0000-00005F360000}"/>
    <cellStyle name="Normal 27 8 2" xfId="13920" xr:uid="{00000000-0005-0000-0000-000060360000}"/>
    <cellStyle name="Normal 27 8 2 2" xfId="13921" xr:uid="{00000000-0005-0000-0000-000061360000}"/>
    <cellStyle name="Normal 27 8 2 2 2" xfId="40932" xr:uid="{00000000-0005-0000-0000-0000E49F0000}"/>
    <cellStyle name="Normal 27 8 2 3" xfId="40933" xr:uid="{00000000-0005-0000-0000-0000E59F0000}"/>
    <cellStyle name="Normal 27 8 3" xfId="13922" xr:uid="{00000000-0005-0000-0000-000062360000}"/>
    <cellStyle name="Normal 27 8 3 2" xfId="40934" xr:uid="{00000000-0005-0000-0000-0000E69F0000}"/>
    <cellStyle name="Normal 27 8 4" xfId="40935" xr:uid="{00000000-0005-0000-0000-0000E79F0000}"/>
    <cellStyle name="Normal 27 9" xfId="13923" xr:uid="{00000000-0005-0000-0000-000063360000}"/>
    <cellStyle name="Normal 27 9 2" xfId="13924" xr:uid="{00000000-0005-0000-0000-000064360000}"/>
    <cellStyle name="Normal 27 9 2 2" xfId="13925" xr:uid="{00000000-0005-0000-0000-000065360000}"/>
    <cellStyle name="Normal 27 9 2 2 2" xfId="40936" xr:uid="{00000000-0005-0000-0000-0000E89F0000}"/>
    <cellStyle name="Normal 27 9 2 3" xfId="40937" xr:uid="{00000000-0005-0000-0000-0000E99F0000}"/>
    <cellStyle name="Normal 27 9 3" xfId="13926" xr:uid="{00000000-0005-0000-0000-000066360000}"/>
    <cellStyle name="Normal 27 9 3 2" xfId="40938" xr:uid="{00000000-0005-0000-0000-0000EA9F0000}"/>
    <cellStyle name="Normal 27 9 4" xfId="40939" xr:uid="{00000000-0005-0000-0000-0000EB9F0000}"/>
    <cellStyle name="Normal 270" xfId="29866" xr:uid="{00000000-0005-0000-0000-0000AA740000}"/>
    <cellStyle name="Normal 270 2" xfId="40940" xr:uid="{00000000-0005-0000-0000-0000EC9F0000}"/>
    <cellStyle name="Normal 270 3" xfId="56680" xr:uid="{00000000-0005-0000-0000-000068DD0000}"/>
    <cellStyle name="Normal 270 3 10" xfId="56681" xr:uid="{00000000-0005-0000-0000-000069DD0000}"/>
    <cellStyle name="Normal 270 3 11" xfId="56682" xr:uid="{00000000-0005-0000-0000-00006ADD0000}"/>
    <cellStyle name="Normal 270 3 12" xfId="56683" xr:uid="{00000000-0005-0000-0000-00006BDD0000}"/>
    <cellStyle name="Normal 270 3 13" xfId="56684" xr:uid="{00000000-0005-0000-0000-00006CDD0000}"/>
    <cellStyle name="Normal 270 3 14" xfId="56685" xr:uid="{00000000-0005-0000-0000-00006DDD0000}"/>
    <cellStyle name="Normal 270 3 15" xfId="56686" xr:uid="{00000000-0005-0000-0000-00006EDD0000}"/>
    <cellStyle name="Normal 270 3 16" xfId="56687" xr:uid="{00000000-0005-0000-0000-00006FDD0000}"/>
    <cellStyle name="Normal 270 3 17" xfId="56688" xr:uid="{00000000-0005-0000-0000-000070DD0000}"/>
    <cellStyle name="Normal 270 3 18" xfId="56689" xr:uid="{00000000-0005-0000-0000-000071DD0000}"/>
    <cellStyle name="Normal 270 3 19" xfId="56690" xr:uid="{00000000-0005-0000-0000-000072DD0000}"/>
    <cellStyle name="Normal 270 3 2" xfId="56691" xr:uid="{00000000-0005-0000-0000-000073DD0000}"/>
    <cellStyle name="Normal 270 3 20" xfId="56692" xr:uid="{00000000-0005-0000-0000-000074DD0000}"/>
    <cellStyle name="Normal 270 3 3" xfId="56693" xr:uid="{00000000-0005-0000-0000-000075DD0000}"/>
    <cellStyle name="Normal 270 3 4" xfId="56694" xr:uid="{00000000-0005-0000-0000-000076DD0000}"/>
    <cellStyle name="Normal 270 3 5" xfId="56695" xr:uid="{00000000-0005-0000-0000-000077DD0000}"/>
    <cellStyle name="Normal 270 3 6" xfId="56696" xr:uid="{00000000-0005-0000-0000-000078DD0000}"/>
    <cellStyle name="Normal 270 3 7" xfId="56697" xr:uid="{00000000-0005-0000-0000-000079DD0000}"/>
    <cellStyle name="Normal 270 3 8" xfId="56698" xr:uid="{00000000-0005-0000-0000-00007ADD0000}"/>
    <cellStyle name="Normal 270 3 9" xfId="56699" xr:uid="{00000000-0005-0000-0000-00007BDD0000}"/>
    <cellStyle name="Normal 271" xfId="29867" xr:uid="{00000000-0005-0000-0000-0000AB740000}"/>
    <cellStyle name="Normal 271 2" xfId="40941" xr:uid="{00000000-0005-0000-0000-0000ED9F0000}"/>
    <cellStyle name="Normal 271 3" xfId="56700" xr:uid="{00000000-0005-0000-0000-00007CDD0000}"/>
    <cellStyle name="Normal 272" xfId="29868" xr:uid="{00000000-0005-0000-0000-0000AC740000}"/>
    <cellStyle name="Normal 272 2" xfId="40942" xr:uid="{00000000-0005-0000-0000-0000EE9F0000}"/>
    <cellStyle name="Normal 272 3" xfId="56701" xr:uid="{00000000-0005-0000-0000-00007DDD0000}"/>
    <cellStyle name="Normal 273" xfId="29869" xr:uid="{00000000-0005-0000-0000-0000AD740000}"/>
    <cellStyle name="Normal 273 2" xfId="40943" xr:uid="{00000000-0005-0000-0000-0000EF9F0000}"/>
    <cellStyle name="Normal 273 3" xfId="56702" xr:uid="{00000000-0005-0000-0000-00007EDD0000}"/>
    <cellStyle name="Normal 274" xfId="29870" xr:uid="{00000000-0005-0000-0000-0000AE740000}"/>
    <cellStyle name="Normal 274 2" xfId="40944" xr:uid="{00000000-0005-0000-0000-0000F09F0000}"/>
    <cellStyle name="Normal 275" xfId="29871" xr:uid="{00000000-0005-0000-0000-0000AF740000}"/>
    <cellStyle name="Normal 275 2" xfId="40945" xr:uid="{00000000-0005-0000-0000-0000F19F0000}"/>
    <cellStyle name="Normal 276" xfId="29872" xr:uid="{00000000-0005-0000-0000-0000B0740000}"/>
    <cellStyle name="Normal 276 2" xfId="40946" xr:uid="{00000000-0005-0000-0000-0000F29F0000}"/>
    <cellStyle name="Normal 277" xfId="29873" xr:uid="{00000000-0005-0000-0000-0000B1740000}"/>
    <cellStyle name="Normal 277 2" xfId="40947" xr:uid="{00000000-0005-0000-0000-0000F39F0000}"/>
    <cellStyle name="Normal 278" xfId="29874" xr:uid="{00000000-0005-0000-0000-0000B2740000}"/>
    <cellStyle name="Normal 278 2" xfId="40948" xr:uid="{00000000-0005-0000-0000-0000F49F0000}"/>
    <cellStyle name="Normal 279" xfId="29875" xr:uid="{00000000-0005-0000-0000-0000B3740000}"/>
    <cellStyle name="Normal 279 2" xfId="40949" xr:uid="{00000000-0005-0000-0000-0000F59F0000}"/>
    <cellStyle name="Normal 28" xfId="13927" xr:uid="{00000000-0005-0000-0000-000067360000}"/>
    <cellStyle name="Normal 28 10" xfId="13928" xr:uid="{00000000-0005-0000-0000-000068360000}"/>
    <cellStyle name="Normal 28 10 2" xfId="13929" xr:uid="{00000000-0005-0000-0000-000069360000}"/>
    <cellStyle name="Normal 28 10 2 2" xfId="13930" xr:uid="{00000000-0005-0000-0000-00006A360000}"/>
    <cellStyle name="Normal 28 10 2 2 2" xfId="40950" xr:uid="{00000000-0005-0000-0000-0000F69F0000}"/>
    <cellStyle name="Normal 28 10 2 3" xfId="40951" xr:uid="{00000000-0005-0000-0000-0000F79F0000}"/>
    <cellStyle name="Normal 28 10 3" xfId="13931" xr:uid="{00000000-0005-0000-0000-00006B360000}"/>
    <cellStyle name="Normal 28 10 3 2" xfId="40952" xr:uid="{00000000-0005-0000-0000-0000F89F0000}"/>
    <cellStyle name="Normal 28 10 4" xfId="40953" xr:uid="{00000000-0005-0000-0000-0000F99F0000}"/>
    <cellStyle name="Normal 28 11" xfId="13932" xr:uid="{00000000-0005-0000-0000-00006C360000}"/>
    <cellStyle name="Normal 28 11 2" xfId="13933" xr:uid="{00000000-0005-0000-0000-00006D360000}"/>
    <cellStyle name="Normal 28 11 2 2" xfId="13934" xr:uid="{00000000-0005-0000-0000-00006E360000}"/>
    <cellStyle name="Normal 28 11 2 2 2" xfId="40954" xr:uid="{00000000-0005-0000-0000-0000FA9F0000}"/>
    <cellStyle name="Normal 28 11 2 3" xfId="40955" xr:uid="{00000000-0005-0000-0000-0000FB9F0000}"/>
    <cellStyle name="Normal 28 11 3" xfId="13935" xr:uid="{00000000-0005-0000-0000-00006F360000}"/>
    <cellStyle name="Normal 28 11 3 2" xfId="40956" xr:uid="{00000000-0005-0000-0000-0000FC9F0000}"/>
    <cellStyle name="Normal 28 11 4" xfId="40957" xr:uid="{00000000-0005-0000-0000-0000FD9F0000}"/>
    <cellStyle name="Normal 28 12" xfId="13936" xr:uid="{00000000-0005-0000-0000-000070360000}"/>
    <cellStyle name="Normal 28 12 2" xfId="13937" xr:uid="{00000000-0005-0000-0000-000071360000}"/>
    <cellStyle name="Normal 28 12 2 2" xfId="13938" xr:uid="{00000000-0005-0000-0000-000072360000}"/>
    <cellStyle name="Normal 28 12 2 2 2" xfId="40958" xr:uid="{00000000-0005-0000-0000-0000FE9F0000}"/>
    <cellStyle name="Normal 28 12 2 3" xfId="40959" xr:uid="{00000000-0005-0000-0000-0000FF9F0000}"/>
    <cellStyle name="Normal 28 12 3" xfId="13939" xr:uid="{00000000-0005-0000-0000-000073360000}"/>
    <cellStyle name="Normal 28 12 3 2" xfId="40960" xr:uid="{00000000-0005-0000-0000-000000A00000}"/>
    <cellStyle name="Normal 28 12 4" xfId="40961" xr:uid="{00000000-0005-0000-0000-000001A00000}"/>
    <cellStyle name="Normal 28 13" xfId="13940" xr:uid="{00000000-0005-0000-0000-000074360000}"/>
    <cellStyle name="Normal 28 13 2" xfId="13941" xr:uid="{00000000-0005-0000-0000-000075360000}"/>
    <cellStyle name="Normal 28 13 2 2" xfId="13942" xr:uid="{00000000-0005-0000-0000-000076360000}"/>
    <cellStyle name="Normal 28 13 2 2 2" xfId="40962" xr:uid="{00000000-0005-0000-0000-000002A00000}"/>
    <cellStyle name="Normal 28 13 2 3" xfId="40963" xr:uid="{00000000-0005-0000-0000-000003A00000}"/>
    <cellStyle name="Normal 28 13 3" xfId="13943" xr:uid="{00000000-0005-0000-0000-000077360000}"/>
    <cellStyle name="Normal 28 13 3 2" xfId="40964" xr:uid="{00000000-0005-0000-0000-000004A00000}"/>
    <cellStyle name="Normal 28 13 4" xfId="40965" xr:uid="{00000000-0005-0000-0000-000005A00000}"/>
    <cellStyle name="Normal 28 14" xfId="13944" xr:uid="{00000000-0005-0000-0000-000078360000}"/>
    <cellStyle name="Normal 28 14 2" xfId="13945" xr:uid="{00000000-0005-0000-0000-000079360000}"/>
    <cellStyle name="Normal 28 14 2 2" xfId="13946" xr:uid="{00000000-0005-0000-0000-00007A360000}"/>
    <cellStyle name="Normal 28 14 2 2 2" xfId="40966" xr:uid="{00000000-0005-0000-0000-000006A00000}"/>
    <cellStyle name="Normal 28 14 2 3" xfId="40967" xr:uid="{00000000-0005-0000-0000-000007A00000}"/>
    <cellStyle name="Normal 28 14 3" xfId="13947" xr:uid="{00000000-0005-0000-0000-00007B360000}"/>
    <cellStyle name="Normal 28 14 3 2" xfId="40968" xr:uid="{00000000-0005-0000-0000-000008A00000}"/>
    <cellStyle name="Normal 28 14 4" xfId="40969" xr:uid="{00000000-0005-0000-0000-000009A00000}"/>
    <cellStyle name="Normal 28 15" xfId="29876" xr:uid="{00000000-0005-0000-0000-0000B4740000}"/>
    <cellStyle name="Normal 28 2" xfId="13948" xr:uid="{00000000-0005-0000-0000-00007C360000}"/>
    <cellStyle name="Normal 28 2 10" xfId="13949" xr:uid="{00000000-0005-0000-0000-00007D360000}"/>
    <cellStyle name="Normal 28 2 10 2" xfId="13950" xr:uid="{00000000-0005-0000-0000-00007E360000}"/>
    <cellStyle name="Normal 28 2 10 2 2" xfId="13951" xr:uid="{00000000-0005-0000-0000-00007F360000}"/>
    <cellStyle name="Normal 28 2 10 2 2 2" xfId="40970" xr:uid="{00000000-0005-0000-0000-00000AA00000}"/>
    <cellStyle name="Normal 28 2 10 2 3" xfId="40971" xr:uid="{00000000-0005-0000-0000-00000BA00000}"/>
    <cellStyle name="Normal 28 2 10 3" xfId="13952" xr:uid="{00000000-0005-0000-0000-000080360000}"/>
    <cellStyle name="Normal 28 2 10 3 2" xfId="40972" xr:uid="{00000000-0005-0000-0000-00000CA00000}"/>
    <cellStyle name="Normal 28 2 10 4" xfId="40973" xr:uid="{00000000-0005-0000-0000-00000DA00000}"/>
    <cellStyle name="Normal 28 2 11" xfId="13953" xr:uid="{00000000-0005-0000-0000-000081360000}"/>
    <cellStyle name="Normal 28 2 11 2" xfId="13954" xr:uid="{00000000-0005-0000-0000-000082360000}"/>
    <cellStyle name="Normal 28 2 11 2 2" xfId="13955" xr:uid="{00000000-0005-0000-0000-000083360000}"/>
    <cellStyle name="Normal 28 2 11 2 2 2" xfId="40974" xr:uid="{00000000-0005-0000-0000-00000EA00000}"/>
    <cellStyle name="Normal 28 2 11 2 3" xfId="40975" xr:uid="{00000000-0005-0000-0000-00000FA00000}"/>
    <cellStyle name="Normal 28 2 11 3" xfId="13956" xr:uid="{00000000-0005-0000-0000-000084360000}"/>
    <cellStyle name="Normal 28 2 11 3 2" xfId="40976" xr:uid="{00000000-0005-0000-0000-000010A00000}"/>
    <cellStyle name="Normal 28 2 11 4" xfId="40977" xr:uid="{00000000-0005-0000-0000-000011A00000}"/>
    <cellStyle name="Normal 28 2 2" xfId="13957" xr:uid="{00000000-0005-0000-0000-000085360000}"/>
    <cellStyle name="Normal 28 2 2 2" xfId="13958" xr:uid="{00000000-0005-0000-0000-000086360000}"/>
    <cellStyle name="Normal 28 2 2 2 2" xfId="13959" xr:uid="{00000000-0005-0000-0000-000087360000}"/>
    <cellStyle name="Normal 28 2 2 2 2 2" xfId="40978" xr:uid="{00000000-0005-0000-0000-000012A00000}"/>
    <cellStyle name="Normal 28 2 2 2 3" xfId="40979" xr:uid="{00000000-0005-0000-0000-000013A00000}"/>
    <cellStyle name="Normal 28 2 2 3" xfId="13960" xr:uid="{00000000-0005-0000-0000-000088360000}"/>
    <cellStyle name="Normal 28 2 2 3 2" xfId="40980" xr:uid="{00000000-0005-0000-0000-000014A00000}"/>
    <cellStyle name="Normal 28 2 2 4" xfId="40981" xr:uid="{00000000-0005-0000-0000-000015A00000}"/>
    <cellStyle name="Normal 28 2 3" xfId="13961" xr:uid="{00000000-0005-0000-0000-000089360000}"/>
    <cellStyle name="Normal 28 2 3 2" xfId="13962" xr:uid="{00000000-0005-0000-0000-00008A360000}"/>
    <cellStyle name="Normal 28 2 3 2 2" xfId="13963" xr:uid="{00000000-0005-0000-0000-00008B360000}"/>
    <cellStyle name="Normal 28 2 3 2 2 2" xfId="40982" xr:uid="{00000000-0005-0000-0000-000016A00000}"/>
    <cellStyle name="Normal 28 2 3 2 3" xfId="40983" xr:uid="{00000000-0005-0000-0000-000017A00000}"/>
    <cellStyle name="Normal 28 2 3 3" xfId="13964" xr:uid="{00000000-0005-0000-0000-00008C360000}"/>
    <cellStyle name="Normal 28 2 3 3 2" xfId="40984" xr:uid="{00000000-0005-0000-0000-000018A00000}"/>
    <cellStyle name="Normal 28 2 3 4" xfId="40985" xr:uid="{00000000-0005-0000-0000-000019A00000}"/>
    <cellStyle name="Normal 28 2 4" xfId="13965" xr:uid="{00000000-0005-0000-0000-00008D360000}"/>
    <cellStyle name="Normal 28 2 4 2" xfId="13966" xr:uid="{00000000-0005-0000-0000-00008E360000}"/>
    <cellStyle name="Normal 28 2 4 2 2" xfId="13967" xr:uid="{00000000-0005-0000-0000-00008F360000}"/>
    <cellStyle name="Normal 28 2 4 2 2 2" xfId="40986" xr:uid="{00000000-0005-0000-0000-00001AA00000}"/>
    <cellStyle name="Normal 28 2 4 2 3" xfId="40987" xr:uid="{00000000-0005-0000-0000-00001BA00000}"/>
    <cellStyle name="Normal 28 2 4 3" xfId="13968" xr:uid="{00000000-0005-0000-0000-000090360000}"/>
    <cellStyle name="Normal 28 2 4 3 2" xfId="40988" xr:uid="{00000000-0005-0000-0000-00001CA00000}"/>
    <cellStyle name="Normal 28 2 4 4" xfId="40989" xr:uid="{00000000-0005-0000-0000-00001DA00000}"/>
    <cellStyle name="Normal 28 2 5" xfId="13969" xr:uid="{00000000-0005-0000-0000-000091360000}"/>
    <cellStyle name="Normal 28 2 5 2" xfId="13970" xr:uid="{00000000-0005-0000-0000-000092360000}"/>
    <cellStyle name="Normal 28 2 5 2 2" xfId="13971" xr:uid="{00000000-0005-0000-0000-000093360000}"/>
    <cellStyle name="Normal 28 2 5 2 2 2" xfId="40990" xr:uid="{00000000-0005-0000-0000-00001EA00000}"/>
    <cellStyle name="Normal 28 2 5 2 3" xfId="40991" xr:uid="{00000000-0005-0000-0000-00001FA00000}"/>
    <cellStyle name="Normal 28 2 5 3" xfId="13972" xr:uid="{00000000-0005-0000-0000-000094360000}"/>
    <cellStyle name="Normal 28 2 5 3 2" xfId="40992" xr:uid="{00000000-0005-0000-0000-000020A00000}"/>
    <cellStyle name="Normal 28 2 5 4" xfId="40993" xr:uid="{00000000-0005-0000-0000-000021A00000}"/>
    <cellStyle name="Normal 28 2 6" xfId="13973" xr:uid="{00000000-0005-0000-0000-000095360000}"/>
    <cellStyle name="Normal 28 2 6 2" xfId="13974" xr:uid="{00000000-0005-0000-0000-000096360000}"/>
    <cellStyle name="Normal 28 2 6 2 2" xfId="13975" xr:uid="{00000000-0005-0000-0000-000097360000}"/>
    <cellStyle name="Normal 28 2 6 2 2 2" xfId="40994" xr:uid="{00000000-0005-0000-0000-000022A00000}"/>
    <cellStyle name="Normal 28 2 6 2 3" xfId="40995" xr:uid="{00000000-0005-0000-0000-000023A00000}"/>
    <cellStyle name="Normal 28 2 6 3" xfId="13976" xr:uid="{00000000-0005-0000-0000-000098360000}"/>
    <cellStyle name="Normal 28 2 6 3 2" xfId="40996" xr:uid="{00000000-0005-0000-0000-000024A00000}"/>
    <cellStyle name="Normal 28 2 6 4" xfId="40997" xr:uid="{00000000-0005-0000-0000-000025A00000}"/>
    <cellStyle name="Normal 28 2 7" xfId="13977" xr:uid="{00000000-0005-0000-0000-000099360000}"/>
    <cellStyle name="Normal 28 2 7 2" xfId="13978" xr:uid="{00000000-0005-0000-0000-00009A360000}"/>
    <cellStyle name="Normal 28 2 7 2 2" xfId="13979" xr:uid="{00000000-0005-0000-0000-00009B360000}"/>
    <cellStyle name="Normal 28 2 7 2 2 2" xfId="40998" xr:uid="{00000000-0005-0000-0000-000026A00000}"/>
    <cellStyle name="Normal 28 2 7 2 3" xfId="40999" xr:uid="{00000000-0005-0000-0000-000027A00000}"/>
    <cellStyle name="Normal 28 2 7 3" xfId="13980" xr:uid="{00000000-0005-0000-0000-00009C360000}"/>
    <cellStyle name="Normal 28 2 7 3 2" xfId="41000" xr:uid="{00000000-0005-0000-0000-000028A00000}"/>
    <cellStyle name="Normal 28 2 7 4" xfId="41001" xr:uid="{00000000-0005-0000-0000-000029A00000}"/>
    <cellStyle name="Normal 28 2 8" xfId="13981" xr:uid="{00000000-0005-0000-0000-00009D360000}"/>
    <cellStyle name="Normal 28 2 8 2" xfId="13982" xr:uid="{00000000-0005-0000-0000-00009E360000}"/>
    <cellStyle name="Normal 28 2 8 2 2" xfId="13983" xr:uid="{00000000-0005-0000-0000-00009F360000}"/>
    <cellStyle name="Normal 28 2 8 2 2 2" xfId="41002" xr:uid="{00000000-0005-0000-0000-00002AA00000}"/>
    <cellStyle name="Normal 28 2 8 2 3" xfId="41003" xr:uid="{00000000-0005-0000-0000-00002BA00000}"/>
    <cellStyle name="Normal 28 2 8 3" xfId="13984" xr:uid="{00000000-0005-0000-0000-0000A0360000}"/>
    <cellStyle name="Normal 28 2 8 3 2" xfId="41004" xr:uid="{00000000-0005-0000-0000-00002CA00000}"/>
    <cellStyle name="Normal 28 2 8 4" xfId="41005" xr:uid="{00000000-0005-0000-0000-00002DA00000}"/>
    <cellStyle name="Normal 28 2 9" xfId="13985" xr:uid="{00000000-0005-0000-0000-0000A1360000}"/>
    <cellStyle name="Normal 28 2 9 2" xfId="13986" xr:uid="{00000000-0005-0000-0000-0000A2360000}"/>
    <cellStyle name="Normal 28 2 9 2 2" xfId="13987" xr:uid="{00000000-0005-0000-0000-0000A3360000}"/>
    <cellStyle name="Normal 28 2 9 2 2 2" xfId="41006" xr:uid="{00000000-0005-0000-0000-00002EA00000}"/>
    <cellStyle name="Normal 28 2 9 2 3" xfId="41007" xr:uid="{00000000-0005-0000-0000-00002FA00000}"/>
    <cellStyle name="Normal 28 2 9 3" xfId="13988" xr:uid="{00000000-0005-0000-0000-0000A4360000}"/>
    <cellStyle name="Normal 28 2 9 3 2" xfId="41008" xr:uid="{00000000-0005-0000-0000-000030A00000}"/>
    <cellStyle name="Normal 28 2 9 4" xfId="41009" xr:uid="{00000000-0005-0000-0000-000031A00000}"/>
    <cellStyle name="Normal 28 3" xfId="13989" xr:uid="{00000000-0005-0000-0000-0000A5360000}"/>
    <cellStyle name="Normal 28 3 10" xfId="13990" xr:uid="{00000000-0005-0000-0000-0000A6360000}"/>
    <cellStyle name="Normal 28 3 10 2" xfId="13991" xr:uid="{00000000-0005-0000-0000-0000A7360000}"/>
    <cellStyle name="Normal 28 3 10 2 2" xfId="13992" xr:uid="{00000000-0005-0000-0000-0000A8360000}"/>
    <cellStyle name="Normal 28 3 10 2 2 2" xfId="41010" xr:uid="{00000000-0005-0000-0000-000032A00000}"/>
    <cellStyle name="Normal 28 3 10 2 3" xfId="41011" xr:uid="{00000000-0005-0000-0000-000033A00000}"/>
    <cellStyle name="Normal 28 3 10 3" xfId="13993" xr:uid="{00000000-0005-0000-0000-0000A9360000}"/>
    <cellStyle name="Normal 28 3 10 3 2" xfId="41012" xr:uid="{00000000-0005-0000-0000-000034A00000}"/>
    <cellStyle name="Normal 28 3 10 4" xfId="41013" xr:uid="{00000000-0005-0000-0000-000035A00000}"/>
    <cellStyle name="Normal 28 3 11" xfId="13994" xr:uid="{00000000-0005-0000-0000-0000AA360000}"/>
    <cellStyle name="Normal 28 3 11 2" xfId="13995" xr:uid="{00000000-0005-0000-0000-0000AB360000}"/>
    <cellStyle name="Normal 28 3 11 2 2" xfId="13996" xr:uid="{00000000-0005-0000-0000-0000AC360000}"/>
    <cellStyle name="Normal 28 3 11 2 2 2" xfId="41014" xr:uid="{00000000-0005-0000-0000-000036A00000}"/>
    <cellStyle name="Normal 28 3 11 2 3" xfId="41015" xr:uid="{00000000-0005-0000-0000-000037A00000}"/>
    <cellStyle name="Normal 28 3 11 3" xfId="13997" xr:uid="{00000000-0005-0000-0000-0000AD360000}"/>
    <cellStyle name="Normal 28 3 11 3 2" xfId="41016" xr:uid="{00000000-0005-0000-0000-000038A00000}"/>
    <cellStyle name="Normal 28 3 11 4" xfId="41017" xr:uid="{00000000-0005-0000-0000-000039A00000}"/>
    <cellStyle name="Normal 28 3 2" xfId="13998" xr:uid="{00000000-0005-0000-0000-0000AE360000}"/>
    <cellStyle name="Normal 28 3 2 2" xfId="13999" xr:uid="{00000000-0005-0000-0000-0000AF360000}"/>
    <cellStyle name="Normal 28 3 2 2 2" xfId="14000" xr:uid="{00000000-0005-0000-0000-0000B0360000}"/>
    <cellStyle name="Normal 28 3 2 2 2 2" xfId="41018" xr:uid="{00000000-0005-0000-0000-00003AA00000}"/>
    <cellStyle name="Normal 28 3 2 2 3" xfId="41019" xr:uid="{00000000-0005-0000-0000-00003BA00000}"/>
    <cellStyle name="Normal 28 3 2 3" xfId="14001" xr:uid="{00000000-0005-0000-0000-0000B1360000}"/>
    <cellStyle name="Normal 28 3 2 3 2" xfId="41020" xr:uid="{00000000-0005-0000-0000-00003CA00000}"/>
    <cellStyle name="Normal 28 3 2 4" xfId="41021" xr:uid="{00000000-0005-0000-0000-00003DA00000}"/>
    <cellStyle name="Normal 28 3 3" xfId="14002" xr:uid="{00000000-0005-0000-0000-0000B2360000}"/>
    <cellStyle name="Normal 28 3 3 2" xfId="14003" xr:uid="{00000000-0005-0000-0000-0000B3360000}"/>
    <cellStyle name="Normal 28 3 3 2 2" xfId="14004" xr:uid="{00000000-0005-0000-0000-0000B4360000}"/>
    <cellStyle name="Normal 28 3 3 2 2 2" xfId="41022" xr:uid="{00000000-0005-0000-0000-00003EA00000}"/>
    <cellStyle name="Normal 28 3 3 2 3" xfId="41023" xr:uid="{00000000-0005-0000-0000-00003FA00000}"/>
    <cellStyle name="Normal 28 3 3 3" xfId="14005" xr:uid="{00000000-0005-0000-0000-0000B5360000}"/>
    <cellStyle name="Normal 28 3 3 3 2" xfId="41024" xr:uid="{00000000-0005-0000-0000-000040A00000}"/>
    <cellStyle name="Normal 28 3 3 4" xfId="41025" xr:uid="{00000000-0005-0000-0000-000041A00000}"/>
    <cellStyle name="Normal 28 3 4" xfId="14006" xr:uid="{00000000-0005-0000-0000-0000B6360000}"/>
    <cellStyle name="Normal 28 3 4 2" xfId="14007" xr:uid="{00000000-0005-0000-0000-0000B7360000}"/>
    <cellStyle name="Normal 28 3 4 2 2" xfId="14008" xr:uid="{00000000-0005-0000-0000-0000B8360000}"/>
    <cellStyle name="Normal 28 3 4 2 2 2" xfId="41026" xr:uid="{00000000-0005-0000-0000-000042A00000}"/>
    <cellStyle name="Normal 28 3 4 2 3" xfId="41027" xr:uid="{00000000-0005-0000-0000-000043A00000}"/>
    <cellStyle name="Normal 28 3 4 3" xfId="14009" xr:uid="{00000000-0005-0000-0000-0000B9360000}"/>
    <cellStyle name="Normal 28 3 4 3 2" xfId="41028" xr:uid="{00000000-0005-0000-0000-000044A00000}"/>
    <cellStyle name="Normal 28 3 4 4" xfId="41029" xr:uid="{00000000-0005-0000-0000-000045A00000}"/>
    <cellStyle name="Normal 28 3 5" xfId="14010" xr:uid="{00000000-0005-0000-0000-0000BA360000}"/>
    <cellStyle name="Normal 28 3 5 2" xfId="14011" xr:uid="{00000000-0005-0000-0000-0000BB360000}"/>
    <cellStyle name="Normal 28 3 5 2 2" xfId="14012" xr:uid="{00000000-0005-0000-0000-0000BC360000}"/>
    <cellStyle name="Normal 28 3 5 2 2 2" xfId="41030" xr:uid="{00000000-0005-0000-0000-000046A00000}"/>
    <cellStyle name="Normal 28 3 5 2 3" xfId="41031" xr:uid="{00000000-0005-0000-0000-000047A00000}"/>
    <cellStyle name="Normal 28 3 5 3" xfId="14013" xr:uid="{00000000-0005-0000-0000-0000BD360000}"/>
    <cellStyle name="Normal 28 3 5 3 2" xfId="41032" xr:uid="{00000000-0005-0000-0000-000048A00000}"/>
    <cellStyle name="Normal 28 3 5 4" xfId="41033" xr:uid="{00000000-0005-0000-0000-000049A00000}"/>
    <cellStyle name="Normal 28 3 6" xfId="14014" xr:uid="{00000000-0005-0000-0000-0000BE360000}"/>
    <cellStyle name="Normal 28 3 6 2" xfId="14015" xr:uid="{00000000-0005-0000-0000-0000BF360000}"/>
    <cellStyle name="Normal 28 3 6 2 2" xfId="14016" xr:uid="{00000000-0005-0000-0000-0000C0360000}"/>
    <cellStyle name="Normal 28 3 6 2 2 2" xfId="41034" xr:uid="{00000000-0005-0000-0000-00004AA00000}"/>
    <cellStyle name="Normal 28 3 6 2 3" xfId="41035" xr:uid="{00000000-0005-0000-0000-00004BA00000}"/>
    <cellStyle name="Normal 28 3 6 3" xfId="14017" xr:uid="{00000000-0005-0000-0000-0000C1360000}"/>
    <cellStyle name="Normal 28 3 6 3 2" xfId="41036" xr:uid="{00000000-0005-0000-0000-00004CA00000}"/>
    <cellStyle name="Normal 28 3 6 4" xfId="41037" xr:uid="{00000000-0005-0000-0000-00004DA00000}"/>
    <cellStyle name="Normal 28 3 7" xfId="14018" xr:uid="{00000000-0005-0000-0000-0000C2360000}"/>
    <cellStyle name="Normal 28 3 7 2" xfId="14019" xr:uid="{00000000-0005-0000-0000-0000C3360000}"/>
    <cellStyle name="Normal 28 3 7 2 2" xfId="14020" xr:uid="{00000000-0005-0000-0000-0000C4360000}"/>
    <cellStyle name="Normal 28 3 7 2 2 2" xfId="41038" xr:uid="{00000000-0005-0000-0000-00004EA00000}"/>
    <cellStyle name="Normal 28 3 7 2 3" xfId="41039" xr:uid="{00000000-0005-0000-0000-00004FA00000}"/>
    <cellStyle name="Normal 28 3 7 3" xfId="14021" xr:uid="{00000000-0005-0000-0000-0000C5360000}"/>
    <cellStyle name="Normal 28 3 7 3 2" xfId="41040" xr:uid="{00000000-0005-0000-0000-000050A00000}"/>
    <cellStyle name="Normal 28 3 7 4" xfId="41041" xr:uid="{00000000-0005-0000-0000-000051A00000}"/>
    <cellStyle name="Normal 28 3 8" xfId="14022" xr:uid="{00000000-0005-0000-0000-0000C6360000}"/>
    <cellStyle name="Normal 28 3 8 2" xfId="14023" xr:uid="{00000000-0005-0000-0000-0000C7360000}"/>
    <cellStyle name="Normal 28 3 8 2 2" xfId="14024" xr:uid="{00000000-0005-0000-0000-0000C8360000}"/>
    <cellStyle name="Normal 28 3 8 2 2 2" xfId="41042" xr:uid="{00000000-0005-0000-0000-000052A00000}"/>
    <cellStyle name="Normal 28 3 8 2 3" xfId="41043" xr:uid="{00000000-0005-0000-0000-000053A00000}"/>
    <cellStyle name="Normal 28 3 8 3" xfId="14025" xr:uid="{00000000-0005-0000-0000-0000C9360000}"/>
    <cellStyle name="Normal 28 3 8 3 2" xfId="41044" xr:uid="{00000000-0005-0000-0000-000054A00000}"/>
    <cellStyle name="Normal 28 3 8 4" xfId="41045" xr:uid="{00000000-0005-0000-0000-000055A00000}"/>
    <cellStyle name="Normal 28 3 9" xfId="14026" xr:uid="{00000000-0005-0000-0000-0000CA360000}"/>
    <cellStyle name="Normal 28 3 9 2" xfId="14027" xr:uid="{00000000-0005-0000-0000-0000CB360000}"/>
    <cellStyle name="Normal 28 3 9 2 2" xfId="14028" xr:uid="{00000000-0005-0000-0000-0000CC360000}"/>
    <cellStyle name="Normal 28 3 9 2 2 2" xfId="41046" xr:uid="{00000000-0005-0000-0000-000056A00000}"/>
    <cellStyle name="Normal 28 3 9 2 3" xfId="41047" xr:uid="{00000000-0005-0000-0000-000057A00000}"/>
    <cellStyle name="Normal 28 3 9 3" xfId="14029" xr:uid="{00000000-0005-0000-0000-0000CD360000}"/>
    <cellStyle name="Normal 28 3 9 3 2" xfId="41048" xr:uid="{00000000-0005-0000-0000-000058A00000}"/>
    <cellStyle name="Normal 28 3 9 4" xfId="41049" xr:uid="{00000000-0005-0000-0000-000059A00000}"/>
    <cellStyle name="Normal 28 4" xfId="14030" xr:uid="{00000000-0005-0000-0000-0000CE360000}"/>
    <cellStyle name="Normal 28 4 10" xfId="14031" xr:uid="{00000000-0005-0000-0000-0000CF360000}"/>
    <cellStyle name="Normal 28 4 10 2" xfId="14032" xr:uid="{00000000-0005-0000-0000-0000D0360000}"/>
    <cellStyle name="Normal 28 4 10 2 2" xfId="14033" xr:uid="{00000000-0005-0000-0000-0000D1360000}"/>
    <cellStyle name="Normal 28 4 10 2 2 2" xfId="41050" xr:uid="{00000000-0005-0000-0000-00005AA00000}"/>
    <cellStyle name="Normal 28 4 10 2 3" xfId="41051" xr:uid="{00000000-0005-0000-0000-00005BA00000}"/>
    <cellStyle name="Normal 28 4 10 3" xfId="14034" xr:uid="{00000000-0005-0000-0000-0000D2360000}"/>
    <cellStyle name="Normal 28 4 10 3 2" xfId="41052" xr:uid="{00000000-0005-0000-0000-00005CA00000}"/>
    <cellStyle name="Normal 28 4 10 4" xfId="41053" xr:uid="{00000000-0005-0000-0000-00005DA00000}"/>
    <cellStyle name="Normal 28 4 11" xfId="14035" xr:uid="{00000000-0005-0000-0000-0000D3360000}"/>
    <cellStyle name="Normal 28 4 11 2" xfId="14036" xr:uid="{00000000-0005-0000-0000-0000D4360000}"/>
    <cellStyle name="Normal 28 4 11 2 2" xfId="14037" xr:uid="{00000000-0005-0000-0000-0000D5360000}"/>
    <cellStyle name="Normal 28 4 11 2 2 2" xfId="41054" xr:uid="{00000000-0005-0000-0000-00005EA00000}"/>
    <cellStyle name="Normal 28 4 11 2 3" xfId="41055" xr:uid="{00000000-0005-0000-0000-00005FA00000}"/>
    <cellStyle name="Normal 28 4 11 3" xfId="14038" xr:uid="{00000000-0005-0000-0000-0000D6360000}"/>
    <cellStyle name="Normal 28 4 11 3 2" xfId="41056" xr:uid="{00000000-0005-0000-0000-000060A00000}"/>
    <cellStyle name="Normal 28 4 11 4" xfId="41057" xr:uid="{00000000-0005-0000-0000-000061A00000}"/>
    <cellStyle name="Normal 28 4 12" xfId="14039" xr:uid="{00000000-0005-0000-0000-0000D7360000}"/>
    <cellStyle name="Normal 28 4 12 2" xfId="14040" xr:uid="{00000000-0005-0000-0000-0000D8360000}"/>
    <cellStyle name="Normal 28 4 12 2 2" xfId="14041" xr:uid="{00000000-0005-0000-0000-0000D9360000}"/>
    <cellStyle name="Normal 28 4 12 2 2 2" xfId="41058" xr:uid="{00000000-0005-0000-0000-000062A00000}"/>
    <cellStyle name="Normal 28 4 12 2 3" xfId="41059" xr:uid="{00000000-0005-0000-0000-000063A00000}"/>
    <cellStyle name="Normal 28 4 12 3" xfId="14042" xr:uid="{00000000-0005-0000-0000-0000DA360000}"/>
    <cellStyle name="Normal 28 4 12 3 2" xfId="41060" xr:uid="{00000000-0005-0000-0000-000064A00000}"/>
    <cellStyle name="Normal 28 4 12 4" xfId="41061" xr:uid="{00000000-0005-0000-0000-000065A00000}"/>
    <cellStyle name="Normal 28 4 13" xfId="14043" xr:uid="{00000000-0005-0000-0000-0000DB360000}"/>
    <cellStyle name="Normal 28 4 13 2" xfId="14044" xr:uid="{00000000-0005-0000-0000-0000DC360000}"/>
    <cellStyle name="Normal 28 4 13 2 2" xfId="41062" xr:uid="{00000000-0005-0000-0000-000066A00000}"/>
    <cellStyle name="Normal 28 4 13 3" xfId="41063" xr:uid="{00000000-0005-0000-0000-000067A00000}"/>
    <cellStyle name="Normal 28 4 14" xfId="14045" xr:uid="{00000000-0005-0000-0000-0000DD360000}"/>
    <cellStyle name="Normal 28 4 14 2" xfId="41064" xr:uid="{00000000-0005-0000-0000-000068A00000}"/>
    <cellStyle name="Normal 28 4 15" xfId="41065" xr:uid="{00000000-0005-0000-0000-000069A00000}"/>
    <cellStyle name="Normal 28 4 2" xfId="14046" xr:uid="{00000000-0005-0000-0000-0000DE360000}"/>
    <cellStyle name="Normal 28 4 2 10" xfId="14047" xr:uid="{00000000-0005-0000-0000-0000DF360000}"/>
    <cellStyle name="Normal 28 4 2 10 2" xfId="14048" xr:uid="{00000000-0005-0000-0000-0000E0360000}"/>
    <cellStyle name="Normal 28 4 2 10 2 2" xfId="14049" xr:uid="{00000000-0005-0000-0000-0000E1360000}"/>
    <cellStyle name="Normal 28 4 2 10 2 2 2" xfId="41066" xr:uid="{00000000-0005-0000-0000-00006AA00000}"/>
    <cellStyle name="Normal 28 4 2 10 2 3" xfId="41067" xr:uid="{00000000-0005-0000-0000-00006BA00000}"/>
    <cellStyle name="Normal 28 4 2 10 3" xfId="14050" xr:uid="{00000000-0005-0000-0000-0000E2360000}"/>
    <cellStyle name="Normal 28 4 2 10 3 2" xfId="41068" xr:uid="{00000000-0005-0000-0000-00006CA00000}"/>
    <cellStyle name="Normal 28 4 2 10 4" xfId="41069" xr:uid="{00000000-0005-0000-0000-00006DA00000}"/>
    <cellStyle name="Normal 28 4 2 11" xfId="14051" xr:uid="{00000000-0005-0000-0000-0000E3360000}"/>
    <cellStyle name="Normal 28 4 2 11 2" xfId="14052" xr:uid="{00000000-0005-0000-0000-0000E4360000}"/>
    <cellStyle name="Normal 28 4 2 11 2 2" xfId="14053" xr:uid="{00000000-0005-0000-0000-0000E5360000}"/>
    <cellStyle name="Normal 28 4 2 11 2 2 2" xfId="41070" xr:uid="{00000000-0005-0000-0000-00006EA00000}"/>
    <cellStyle name="Normal 28 4 2 11 2 3" xfId="41071" xr:uid="{00000000-0005-0000-0000-00006FA00000}"/>
    <cellStyle name="Normal 28 4 2 11 3" xfId="14054" xr:uid="{00000000-0005-0000-0000-0000E6360000}"/>
    <cellStyle name="Normal 28 4 2 11 3 2" xfId="41072" xr:uid="{00000000-0005-0000-0000-000070A00000}"/>
    <cellStyle name="Normal 28 4 2 11 4" xfId="41073" xr:uid="{00000000-0005-0000-0000-000071A00000}"/>
    <cellStyle name="Normal 28 4 2 12" xfId="14055" xr:uid="{00000000-0005-0000-0000-0000E7360000}"/>
    <cellStyle name="Normal 28 4 2 12 2" xfId="14056" xr:uid="{00000000-0005-0000-0000-0000E8360000}"/>
    <cellStyle name="Normal 28 4 2 12 2 2" xfId="41074" xr:uid="{00000000-0005-0000-0000-000072A00000}"/>
    <cellStyle name="Normal 28 4 2 12 3" xfId="41075" xr:uid="{00000000-0005-0000-0000-000073A00000}"/>
    <cellStyle name="Normal 28 4 2 13" xfId="14057" xr:uid="{00000000-0005-0000-0000-0000E9360000}"/>
    <cellStyle name="Normal 28 4 2 13 2" xfId="41076" xr:uid="{00000000-0005-0000-0000-000074A00000}"/>
    <cellStyle name="Normal 28 4 2 14" xfId="41077" xr:uid="{00000000-0005-0000-0000-000075A00000}"/>
    <cellStyle name="Normal 28 4 2 2" xfId="14058" xr:uid="{00000000-0005-0000-0000-0000EA360000}"/>
    <cellStyle name="Normal 28 4 2 2 2" xfId="14059" xr:uid="{00000000-0005-0000-0000-0000EB360000}"/>
    <cellStyle name="Normal 28 4 2 2 2 2" xfId="14060" xr:uid="{00000000-0005-0000-0000-0000EC360000}"/>
    <cellStyle name="Normal 28 4 2 2 2 2 2" xfId="41078" xr:uid="{00000000-0005-0000-0000-000076A00000}"/>
    <cellStyle name="Normal 28 4 2 2 2 3" xfId="41079" xr:uid="{00000000-0005-0000-0000-000077A00000}"/>
    <cellStyle name="Normal 28 4 2 2 3" xfId="14061" xr:uid="{00000000-0005-0000-0000-0000ED360000}"/>
    <cellStyle name="Normal 28 4 2 2 3 2" xfId="41080" xr:uid="{00000000-0005-0000-0000-000078A00000}"/>
    <cellStyle name="Normal 28 4 2 2 4" xfId="41081" xr:uid="{00000000-0005-0000-0000-000079A00000}"/>
    <cellStyle name="Normal 28 4 2 3" xfId="14062" xr:uid="{00000000-0005-0000-0000-0000EE360000}"/>
    <cellStyle name="Normal 28 4 2 3 2" xfId="14063" xr:uid="{00000000-0005-0000-0000-0000EF360000}"/>
    <cellStyle name="Normal 28 4 2 3 2 2" xfId="14064" xr:uid="{00000000-0005-0000-0000-0000F0360000}"/>
    <cellStyle name="Normal 28 4 2 3 2 2 2" xfId="41082" xr:uid="{00000000-0005-0000-0000-00007AA00000}"/>
    <cellStyle name="Normal 28 4 2 3 2 3" xfId="41083" xr:uid="{00000000-0005-0000-0000-00007BA00000}"/>
    <cellStyle name="Normal 28 4 2 3 3" xfId="14065" xr:uid="{00000000-0005-0000-0000-0000F1360000}"/>
    <cellStyle name="Normal 28 4 2 3 3 2" xfId="41084" xr:uid="{00000000-0005-0000-0000-00007CA00000}"/>
    <cellStyle name="Normal 28 4 2 3 4" xfId="41085" xr:uid="{00000000-0005-0000-0000-00007DA00000}"/>
    <cellStyle name="Normal 28 4 2 4" xfId="14066" xr:uid="{00000000-0005-0000-0000-0000F2360000}"/>
    <cellStyle name="Normal 28 4 2 4 2" xfId="14067" xr:uid="{00000000-0005-0000-0000-0000F3360000}"/>
    <cellStyle name="Normal 28 4 2 4 2 2" xfId="14068" xr:uid="{00000000-0005-0000-0000-0000F4360000}"/>
    <cellStyle name="Normal 28 4 2 4 2 2 2" xfId="41086" xr:uid="{00000000-0005-0000-0000-00007EA00000}"/>
    <cellStyle name="Normal 28 4 2 4 2 3" xfId="41087" xr:uid="{00000000-0005-0000-0000-00007FA00000}"/>
    <cellStyle name="Normal 28 4 2 4 3" xfId="14069" xr:uid="{00000000-0005-0000-0000-0000F5360000}"/>
    <cellStyle name="Normal 28 4 2 4 3 2" xfId="41088" xr:uid="{00000000-0005-0000-0000-000080A00000}"/>
    <cellStyle name="Normal 28 4 2 4 4" xfId="41089" xr:uid="{00000000-0005-0000-0000-000081A00000}"/>
    <cellStyle name="Normal 28 4 2 5" xfId="14070" xr:uid="{00000000-0005-0000-0000-0000F6360000}"/>
    <cellStyle name="Normal 28 4 2 5 2" xfId="14071" xr:uid="{00000000-0005-0000-0000-0000F7360000}"/>
    <cellStyle name="Normal 28 4 2 5 2 2" xfId="14072" xr:uid="{00000000-0005-0000-0000-0000F8360000}"/>
    <cellStyle name="Normal 28 4 2 5 2 2 2" xfId="41090" xr:uid="{00000000-0005-0000-0000-000082A00000}"/>
    <cellStyle name="Normal 28 4 2 5 2 3" xfId="41091" xr:uid="{00000000-0005-0000-0000-000083A00000}"/>
    <cellStyle name="Normal 28 4 2 5 3" xfId="14073" xr:uid="{00000000-0005-0000-0000-0000F9360000}"/>
    <cellStyle name="Normal 28 4 2 5 3 2" xfId="41092" xr:uid="{00000000-0005-0000-0000-000084A00000}"/>
    <cellStyle name="Normal 28 4 2 5 4" xfId="41093" xr:uid="{00000000-0005-0000-0000-000085A00000}"/>
    <cellStyle name="Normal 28 4 2 6" xfId="14074" xr:uid="{00000000-0005-0000-0000-0000FA360000}"/>
    <cellStyle name="Normal 28 4 2 6 2" xfId="14075" xr:uid="{00000000-0005-0000-0000-0000FB360000}"/>
    <cellStyle name="Normal 28 4 2 6 2 2" xfId="14076" xr:uid="{00000000-0005-0000-0000-0000FC360000}"/>
    <cellStyle name="Normal 28 4 2 6 2 2 2" xfId="41094" xr:uid="{00000000-0005-0000-0000-000086A00000}"/>
    <cellStyle name="Normal 28 4 2 6 2 3" xfId="41095" xr:uid="{00000000-0005-0000-0000-000087A00000}"/>
    <cellStyle name="Normal 28 4 2 6 3" xfId="14077" xr:uid="{00000000-0005-0000-0000-0000FD360000}"/>
    <cellStyle name="Normal 28 4 2 6 3 2" xfId="41096" xr:uid="{00000000-0005-0000-0000-000088A00000}"/>
    <cellStyle name="Normal 28 4 2 6 4" xfId="41097" xr:uid="{00000000-0005-0000-0000-000089A00000}"/>
    <cellStyle name="Normal 28 4 2 7" xfId="14078" xr:uid="{00000000-0005-0000-0000-0000FE360000}"/>
    <cellStyle name="Normal 28 4 2 7 2" xfId="14079" xr:uid="{00000000-0005-0000-0000-0000FF360000}"/>
    <cellStyle name="Normal 28 4 2 7 2 2" xfId="14080" xr:uid="{00000000-0005-0000-0000-000000370000}"/>
    <cellStyle name="Normal 28 4 2 7 2 2 2" xfId="41098" xr:uid="{00000000-0005-0000-0000-00008AA00000}"/>
    <cellStyle name="Normal 28 4 2 7 2 3" xfId="41099" xr:uid="{00000000-0005-0000-0000-00008BA00000}"/>
    <cellStyle name="Normal 28 4 2 7 3" xfId="14081" xr:uid="{00000000-0005-0000-0000-000001370000}"/>
    <cellStyle name="Normal 28 4 2 7 3 2" xfId="41100" xr:uid="{00000000-0005-0000-0000-00008CA00000}"/>
    <cellStyle name="Normal 28 4 2 7 4" xfId="41101" xr:uid="{00000000-0005-0000-0000-00008DA00000}"/>
    <cellStyle name="Normal 28 4 2 8" xfId="14082" xr:uid="{00000000-0005-0000-0000-000002370000}"/>
    <cellStyle name="Normal 28 4 2 8 2" xfId="14083" xr:uid="{00000000-0005-0000-0000-000003370000}"/>
    <cellStyle name="Normal 28 4 2 8 2 2" xfId="14084" xr:uid="{00000000-0005-0000-0000-000004370000}"/>
    <cellStyle name="Normal 28 4 2 8 2 2 2" xfId="41102" xr:uid="{00000000-0005-0000-0000-00008EA00000}"/>
    <cellStyle name="Normal 28 4 2 8 2 3" xfId="41103" xr:uid="{00000000-0005-0000-0000-00008FA00000}"/>
    <cellStyle name="Normal 28 4 2 8 3" xfId="14085" xr:uid="{00000000-0005-0000-0000-000005370000}"/>
    <cellStyle name="Normal 28 4 2 8 3 2" xfId="41104" xr:uid="{00000000-0005-0000-0000-000090A00000}"/>
    <cellStyle name="Normal 28 4 2 8 4" xfId="41105" xr:uid="{00000000-0005-0000-0000-000091A00000}"/>
    <cellStyle name="Normal 28 4 2 9" xfId="14086" xr:uid="{00000000-0005-0000-0000-000006370000}"/>
    <cellStyle name="Normal 28 4 2 9 2" xfId="14087" xr:uid="{00000000-0005-0000-0000-000007370000}"/>
    <cellStyle name="Normal 28 4 2 9 2 2" xfId="14088" xr:uid="{00000000-0005-0000-0000-000008370000}"/>
    <cellStyle name="Normal 28 4 2 9 2 2 2" xfId="41106" xr:uid="{00000000-0005-0000-0000-000092A00000}"/>
    <cellStyle name="Normal 28 4 2 9 2 3" xfId="41107" xr:uid="{00000000-0005-0000-0000-000093A00000}"/>
    <cellStyle name="Normal 28 4 2 9 3" xfId="14089" xr:uid="{00000000-0005-0000-0000-000009370000}"/>
    <cellStyle name="Normal 28 4 2 9 3 2" xfId="41108" xr:uid="{00000000-0005-0000-0000-000094A00000}"/>
    <cellStyle name="Normal 28 4 2 9 4" xfId="41109" xr:uid="{00000000-0005-0000-0000-000095A00000}"/>
    <cellStyle name="Normal 28 4 3" xfId="14090" xr:uid="{00000000-0005-0000-0000-00000A370000}"/>
    <cellStyle name="Normal 28 4 3 2" xfId="14091" xr:uid="{00000000-0005-0000-0000-00000B370000}"/>
    <cellStyle name="Normal 28 4 3 2 2" xfId="14092" xr:uid="{00000000-0005-0000-0000-00000C370000}"/>
    <cellStyle name="Normal 28 4 3 2 2 2" xfId="41110" xr:uid="{00000000-0005-0000-0000-000096A00000}"/>
    <cellStyle name="Normal 28 4 3 2 3" xfId="41111" xr:uid="{00000000-0005-0000-0000-000097A00000}"/>
    <cellStyle name="Normal 28 4 3 3" xfId="14093" xr:uid="{00000000-0005-0000-0000-00000D370000}"/>
    <cellStyle name="Normal 28 4 3 3 2" xfId="41112" xr:uid="{00000000-0005-0000-0000-000098A00000}"/>
    <cellStyle name="Normal 28 4 3 4" xfId="41113" xr:uid="{00000000-0005-0000-0000-000099A00000}"/>
    <cellStyle name="Normal 28 4 4" xfId="14094" xr:uid="{00000000-0005-0000-0000-00000E370000}"/>
    <cellStyle name="Normal 28 4 4 2" xfId="14095" xr:uid="{00000000-0005-0000-0000-00000F370000}"/>
    <cellStyle name="Normal 28 4 4 2 2" xfId="14096" xr:uid="{00000000-0005-0000-0000-000010370000}"/>
    <cellStyle name="Normal 28 4 4 2 2 2" xfId="41114" xr:uid="{00000000-0005-0000-0000-00009AA00000}"/>
    <cellStyle name="Normal 28 4 4 2 3" xfId="41115" xr:uid="{00000000-0005-0000-0000-00009BA00000}"/>
    <cellStyle name="Normal 28 4 4 3" xfId="14097" xr:uid="{00000000-0005-0000-0000-000011370000}"/>
    <cellStyle name="Normal 28 4 4 3 2" xfId="41116" xr:uid="{00000000-0005-0000-0000-00009CA00000}"/>
    <cellStyle name="Normal 28 4 4 4" xfId="41117" xr:uid="{00000000-0005-0000-0000-00009DA00000}"/>
    <cellStyle name="Normal 28 4 5" xfId="14098" xr:uid="{00000000-0005-0000-0000-000012370000}"/>
    <cellStyle name="Normal 28 4 5 2" xfId="14099" xr:uid="{00000000-0005-0000-0000-000013370000}"/>
    <cellStyle name="Normal 28 4 5 2 2" xfId="14100" xr:uid="{00000000-0005-0000-0000-000014370000}"/>
    <cellStyle name="Normal 28 4 5 2 2 2" xfId="41118" xr:uid="{00000000-0005-0000-0000-00009EA00000}"/>
    <cellStyle name="Normal 28 4 5 2 3" xfId="41119" xr:uid="{00000000-0005-0000-0000-00009FA00000}"/>
    <cellStyle name="Normal 28 4 5 3" xfId="14101" xr:uid="{00000000-0005-0000-0000-000015370000}"/>
    <cellStyle name="Normal 28 4 5 3 2" xfId="41120" xr:uid="{00000000-0005-0000-0000-0000A0A00000}"/>
    <cellStyle name="Normal 28 4 5 4" xfId="41121" xr:uid="{00000000-0005-0000-0000-0000A1A00000}"/>
    <cellStyle name="Normal 28 4 6" xfId="14102" xr:uid="{00000000-0005-0000-0000-000016370000}"/>
    <cellStyle name="Normal 28 4 6 2" xfId="14103" xr:uid="{00000000-0005-0000-0000-000017370000}"/>
    <cellStyle name="Normal 28 4 6 2 2" xfId="14104" xr:uid="{00000000-0005-0000-0000-000018370000}"/>
    <cellStyle name="Normal 28 4 6 2 2 2" xfId="41122" xr:uid="{00000000-0005-0000-0000-0000A2A00000}"/>
    <cellStyle name="Normal 28 4 6 2 3" xfId="41123" xr:uid="{00000000-0005-0000-0000-0000A3A00000}"/>
    <cellStyle name="Normal 28 4 6 3" xfId="14105" xr:uid="{00000000-0005-0000-0000-000019370000}"/>
    <cellStyle name="Normal 28 4 6 3 2" xfId="41124" xr:uid="{00000000-0005-0000-0000-0000A4A00000}"/>
    <cellStyle name="Normal 28 4 6 4" xfId="41125" xr:uid="{00000000-0005-0000-0000-0000A5A00000}"/>
    <cellStyle name="Normal 28 4 7" xfId="14106" xr:uid="{00000000-0005-0000-0000-00001A370000}"/>
    <cellStyle name="Normal 28 4 7 2" xfId="14107" xr:uid="{00000000-0005-0000-0000-00001B370000}"/>
    <cellStyle name="Normal 28 4 7 2 2" xfId="14108" xr:uid="{00000000-0005-0000-0000-00001C370000}"/>
    <cellStyle name="Normal 28 4 7 2 2 2" xfId="41126" xr:uid="{00000000-0005-0000-0000-0000A6A00000}"/>
    <cellStyle name="Normal 28 4 7 2 3" xfId="41127" xr:uid="{00000000-0005-0000-0000-0000A7A00000}"/>
    <cellStyle name="Normal 28 4 7 3" xfId="14109" xr:uid="{00000000-0005-0000-0000-00001D370000}"/>
    <cellStyle name="Normal 28 4 7 3 2" xfId="41128" xr:uid="{00000000-0005-0000-0000-0000A8A00000}"/>
    <cellStyle name="Normal 28 4 7 4" xfId="41129" xr:uid="{00000000-0005-0000-0000-0000A9A00000}"/>
    <cellStyle name="Normal 28 4 8" xfId="14110" xr:uid="{00000000-0005-0000-0000-00001E370000}"/>
    <cellStyle name="Normal 28 4 8 2" xfId="14111" xr:uid="{00000000-0005-0000-0000-00001F370000}"/>
    <cellStyle name="Normal 28 4 8 2 2" xfId="14112" xr:uid="{00000000-0005-0000-0000-000020370000}"/>
    <cellStyle name="Normal 28 4 8 2 2 2" xfId="41130" xr:uid="{00000000-0005-0000-0000-0000AAA00000}"/>
    <cellStyle name="Normal 28 4 8 2 3" xfId="41131" xr:uid="{00000000-0005-0000-0000-0000ABA00000}"/>
    <cellStyle name="Normal 28 4 8 3" xfId="14113" xr:uid="{00000000-0005-0000-0000-000021370000}"/>
    <cellStyle name="Normal 28 4 8 3 2" xfId="41132" xr:uid="{00000000-0005-0000-0000-0000ACA00000}"/>
    <cellStyle name="Normal 28 4 8 4" xfId="41133" xr:uid="{00000000-0005-0000-0000-0000ADA00000}"/>
    <cellStyle name="Normal 28 4 9" xfId="14114" xr:uid="{00000000-0005-0000-0000-000022370000}"/>
    <cellStyle name="Normal 28 4 9 2" xfId="14115" xr:uid="{00000000-0005-0000-0000-000023370000}"/>
    <cellStyle name="Normal 28 4 9 2 2" xfId="14116" xr:uid="{00000000-0005-0000-0000-000024370000}"/>
    <cellStyle name="Normal 28 4 9 2 2 2" xfId="41134" xr:uid="{00000000-0005-0000-0000-0000AEA00000}"/>
    <cellStyle name="Normal 28 4 9 2 3" xfId="41135" xr:uid="{00000000-0005-0000-0000-0000AFA00000}"/>
    <cellStyle name="Normal 28 4 9 3" xfId="14117" xr:uid="{00000000-0005-0000-0000-000025370000}"/>
    <cellStyle name="Normal 28 4 9 3 2" xfId="41136" xr:uid="{00000000-0005-0000-0000-0000B0A00000}"/>
    <cellStyle name="Normal 28 4 9 4" xfId="41137" xr:uid="{00000000-0005-0000-0000-0000B1A00000}"/>
    <cellStyle name="Normal 28 5" xfId="14118" xr:uid="{00000000-0005-0000-0000-000026370000}"/>
    <cellStyle name="Normal 28 5 2" xfId="14119" xr:uid="{00000000-0005-0000-0000-000027370000}"/>
    <cellStyle name="Normal 28 5 2 2" xfId="14120" xr:uid="{00000000-0005-0000-0000-000028370000}"/>
    <cellStyle name="Normal 28 5 2 2 2" xfId="41138" xr:uid="{00000000-0005-0000-0000-0000B2A00000}"/>
    <cellStyle name="Normal 28 5 2 3" xfId="41139" xr:uid="{00000000-0005-0000-0000-0000B3A00000}"/>
    <cellStyle name="Normal 28 5 3" xfId="14121" xr:uid="{00000000-0005-0000-0000-000029370000}"/>
    <cellStyle name="Normal 28 5 3 2" xfId="41140" xr:uid="{00000000-0005-0000-0000-0000B4A00000}"/>
    <cellStyle name="Normal 28 5 4" xfId="41141" xr:uid="{00000000-0005-0000-0000-0000B5A00000}"/>
    <cellStyle name="Normal 28 6" xfId="14122" xr:uid="{00000000-0005-0000-0000-00002A370000}"/>
    <cellStyle name="Normal 28 6 2" xfId="14123" xr:uid="{00000000-0005-0000-0000-00002B370000}"/>
    <cellStyle name="Normal 28 6 2 2" xfId="14124" xr:uid="{00000000-0005-0000-0000-00002C370000}"/>
    <cellStyle name="Normal 28 6 2 2 2" xfId="41142" xr:uid="{00000000-0005-0000-0000-0000B6A00000}"/>
    <cellStyle name="Normal 28 6 2 3" xfId="41143" xr:uid="{00000000-0005-0000-0000-0000B7A00000}"/>
    <cellStyle name="Normal 28 6 3" xfId="14125" xr:uid="{00000000-0005-0000-0000-00002D370000}"/>
    <cellStyle name="Normal 28 6 3 2" xfId="41144" xr:uid="{00000000-0005-0000-0000-0000B8A00000}"/>
    <cellStyle name="Normal 28 6 4" xfId="41145" xr:uid="{00000000-0005-0000-0000-0000B9A00000}"/>
    <cellStyle name="Normal 28 7" xfId="14126" xr:uid="{00000000-0005-0000-0000-00002E370000}"/>
    <cellStyle name="Normal 28 7 2" xfId="14127" xr:uid="{00000000-0005-0000-0000-00002F370000}"/>
    <cellStyle name="Normal 28 7 2 2" xfId="14128" xr:uid="{00000000-0005-0000-0000-000030370000}"/>
    <cellStyle name="Normal 28 7 2 2 2" xfId="41146" xr:uid="{00000000-0005-0000-0000-0000BAA00000}"/>
    <cellStyle name="Normal 28 7 2 3" xfId="41147" xr:uid="{00000000-0005-0000-0000-0000BBA00000}"/>
    <cellStyle name="Normal 28 7 3" xfId="14129" xr:uid="{00000000-0005-0000-0000-000031370000}"/>
    <cellStyle name="Normal 28 7 3 2" xfId="41148" xr:uid="{00000000-0005-0000-0000-0000BCA00000}"/>
    <cellStyle name="Normal 28 7 4" xfId="41149" xr:uid="{00000000-0005-0000-0000-0000BDA00000}"/>
    <cellStyle name="Normal 28 8" xfId="14130" xr:uid="{00000000-0005-0000-0000-000032370000}"/>
    <cellStyle name="Normal 28 8 2" xfId="14131" xr:uid="{00000000-0005-0000-0000-000033370000}"/>
    <cellStyle name="Normal 28 8 2 2" xfId="14132" xr:uid="{00000000-0005-0000-0000-000034370000}"/>
    <cellStyle name="Normal 28 8 2 2 2" xfId="41150" xr:uid="{00000000-0005-0000-0000-0000BEA00000}"/>
    <cellStyle name="Normal 28 8 2 3" xfId="41151" xr:uid="{00000000-0005-0000-0000-0000BFA00000}"/>
    <cellStyle name="Normal 28 8 3" xfId="14133" xr:uid="{00000000-0005-0000-0000-000035370000}"/>
    <cellStyle name="Normal 28 8 3 2" xfId="41152" xr:uid="{00000000-0005-0000-0000-0000C0A00000}"/>
    <cellStyle name="Normal 28 8 4" xfId="41153" xr:uid="{00000000-0005-0000-0000-0000C1A00000}"/>
    <cellStyle name="Normal 28 9" xfId="14134" xr:uid="{00000000-0005-0000-0000-000036370000}"/>
    <cellStyle name="Normal 28 9 2" xfId="14135" xr:uid="{00000000-0005-0000-0000-000037370000}"/>
    <cellStyle name="Normal 28 9 2 2" xfId="14136" xr:uid="{00000000-0005-0000-0000-000038370000}"/>
    <cellStyle name="Normal 28 9 2 2 2" xfId="41154" xr:uid="{00000000-0005-0000-0000-0000C2A00000}"/>
    <cellStyle name="Normal 28 9 2 3" xfId="41155" xr:uid="{00000000-0005-0000-0000-0000C3A00000}"/>
    <cellStyle name="Normal 28 9 3" xfId="14137" xr:uid="{00000000-0005-0000-0000-000039370000}"/>
    <cellStyle name="Normal 28 9 3 2" xfId="41156" xr:uid="{00000000-0005-0000-0000-0000C4A00000}"/>
    <cellStyle name="Normal 28 9 4" xfId="41157" xr:uid="{00000000-0005-0000-0000-0000C5A00000}"/>
    <cellStyle name="Normal 280" xfId="29877" xr:uid="{00000000-0005-0000-0000-0000B5740000}"/>
    <cellStyle name="Normal 280 2" xfId="41158" xr:uid="{00000000-0005-0000-0000-0000C6A00000}"/>
    <cellStyle name="Normal 281" xfId="29878" xr:uid="{00000000-0005-0000-0000-0000B6740000}"/>
    <cellStyle name="Normal 281 2" xfId="41159" xr:uid="{00000000-0005-0000-0000-0000C7A00000}"/>
    <cellStyle name="Normal 282" xfId="29879" xr:uid="{00000000-0005-0000-0000-0000B7740000}"/>
    <cellStyle name="Normal 282 2" xfId="41160" xr:uid="{00000000-0005-0000-0000-0000C8A00000}"/>
    <cellStyle name="Normal 283" xfId="29880" xr:uid="{00000000-0005-0000-0000-0000B8740000}"/>
    <cellStyle name="Normal 283 2" xfId="41161" xr:uid="{00000000-0005-0000-0000-0000C9A00000}"/>
    <cellStyle name="Normal 284" xfId="29881" xr:uid="{00000000-0005-0000-0000-0000B9740000}"/>
    <cellStyle name="Normal 284 2" xfId="41162" xr:uid="{00000000-0005-0000-0000-0000CAA00000}"/>
    <cellStyle name="Normal 285" xfId="29882" xr:uid="{00000000-0005-0000-0000-0000BA740000}"/>
    <cellStyle name="Normal 285 2" xfId="41163" xr:uid="{00000000-0005-0000-0000-0000CBA00000}"/>
    <cellStyle name="Normal 286" xfId="29883" xr:uid="{00000000-0005-0000-0000-0000BB740000}"/>
    <cellStyle name="Normal 286 2" xfId="41164" xr:uid="{00000000-0005-0000-0000-0000CCA00000}"/>
    <cellStyle name="Normal 287" xfId="29884" xr:uid="{00000000-0005-0000-0000-0000BC740000}"/>
    <cellStyle name="Normal 287 2" xfId="41165" xr:uid="{00000000-0005-0000-0000-0000CDA00000}"/>
    <cellStyle name="Normal 288" xfId="29885" xr:uid="{00000000-0005-0000-0000-0000BD740000}"/>
    <cellStyle name="Normal 288 2" xfId="41166" xr:uid="{00000000-0005-0000-0000-0000CEA00000}"/>
    <cellStyle name="Normal 289" xfId="29886" xr:uid="{00000000-0005-0000-0000-0000BE740000}"/>
    <cellStyle name="Normal 289 2" xfId="41167" xr:uid="{00000000-0005-0000-0000-0000CFA00000}"/>
    <cellStyle name="Normal 29" xfId="14138" xr:uid="{00000000-0005-0000-0000-00003A370000}"/>
    <cellStyle name="Normal 29 10" xfId="14139" xr:uid="{00000000-0005-0000-0000-00003B370000}"/>
    <cellStyle name="Normal 29 10 2" xfId="14140" xr:uid="{00000000-0005-0000-0000-00003C370000}"/>
    <cellStyle name="Normal 29 10 2 2" xfId="14141" xr:uid="{00000000-0005-0000-0000-00003D370000}"/>
    <cellStyle name="Normal 29 10 2 2 2" xfId="41168" xr:uid="{00000000-0005-0000-0000-0000D0A00000}"/>
    <cellStyle name="Normal 29 10 2 3" xfId="41169" xr:uid="{00000000-0005-0000-0000-0000D1A00000}"/>
    <cellStyle name="Normal 29 10 3" xfId="14142" xr:uid="{00000000-0005-0000-0000-00003E370000}"/>
    <cellStyle name="Normal 29 10 3 2" xfId="41170" xr:uid="{00000000-0005-0000-0000-0000D2A00000}"/>
    <cellStyle name="Normal 29 10 4" xfId="41171" xr:uid="{00000000-0005-0000-0000-0000D3A00000}"/>
    <cellStyle name="Normal 29 11" xfId="14143" xr:uid="{00000000-0005-0000-0000-00003F370000}"/>
    <cellStyle name="Normal 29 11 2" xfId="14144" xr:uid="{00000000-0005-0000-0000-000040370000}"/>
    <cellStyle name="Normal 29 11 2 2" xfId="14145" xr:uid="{00000000-0005-0000-0000-000041370000}"/>
    <cellStyle name="Normal 29 11 2 2 2" xfId="41172" xr:uid="{00000000-0005-0000-0000-0000D4A00000}"/>
    <cellStyle name="Normal 29 11 2 3" xfId="41173" xr:uid="{00000000-0005-0000-0000-0000D5A00000}"/>
    <cellStyle name="Normal 29 11 3" xfId="14146" xr:uid="{00000000-0005-0000-0000-000042370000}"/>
    <cellStyle name="Normal 29 11 3 2" xfId="41174" xr:uid="{00000000-0005-0000-0000-0000D6A00000}"/>
    <cellStyle name="Normal 29 11 4" xfId="41175" xr:uid="{00000000-0005-0000-0000-0000D7A00000}"/>
    <cellStyle name="Normal 29 12" xfId="14147" xr:uid="{00000000-0005-0000-0000-000043370000}"/>
    <cellStyle name="Normal 29 12 2" xfId="14148" xr:uid="{00000000-0005-0000-0000-000044370000}"/>
    <cellStyle name="Normal 29 12 2 2" xfId="41176" xr:uid="{00000000-0005-0000-0000-0000D8A00000}"/>
    <cellStyle name="Normal 29 12 3" xfId="41177" xr:uid="{00000000-0005-0000-0000-0000D9A00000}"/>
    <cellStyle name="Normal 29 13" xfId="14149" xr:uid="{00000000-0005-0000-0000-000045370000}"/>
    <cellStyle name="Normal 29 13 2" xfId="41178" xr:uid="{00000000-0005-0000-0000-0000DAA00000}"/>
    <cellStyle name="Normal 29 14" xfId="29887" xr:uid="{00000000-0005-0000-0000-0000BF740000}"/>
    <cellStyle name="Normal 29 2" xfId="14150" xr:uid="{00000000-0005-0000-0000-000046370000}"/>
    <cellStyle name="Normal 29 2 2" xfId="14151" xr:uid="{00000000-0005-0000-0000-000047370000}"/>
    <cellStyle name="Normal 29 2 2 2" xfId="14152" xr:uid="{00000000-0005-0000-0000-000048370000}"/>
    <cellStyle name="Normal 29 2 2 2 2" xfId="41179" xr:uid="{00000000-0005-0000-0000-0000DBA00000}"/>
    <cellStyle name="Normal 29 2 2 3" xfId="41180" xr:uid="{00000000-0005-0000-0000-0000DCA00000}"/>
    <cellStyle name="Normal 29 2 3" xfId="14153" xr:uid="{00000000-0005-0000-0000-000049370000}"/>
    <cellStyle name="Normal 29 2 3 2" xfId="41181" xr:uid="{00000000-0005-0000-0000-0000DDA00000}"/>
    <cellStyle name="Normal 29 2 4" xfId="41182" xr:uid="{00000000-0005-0000-0000-0000DEA00000}"/>
    <cellStyle name="Normal 29 3" xfId="14154" xr:uid="{00000000-0005-0000-0000-00004A370000}"/>
    <cellStyle name="Normal 29 3 2" xfId="14155" xr:uid="{00000000-0005-0000-0000-00004B370000}"/>
    <cellStyle name="Normal 29 3 2 2" xfId="14156" xr:uid="{00000000-0005-0000-0000-00004C370000}"/>
    <cellStyle name="Normal 29 3 2 2 2" xfId="41183" xr:uid="{00000000-0005-0000-0000-0000DFA00000}"/>
    <cellStyle name="Normal 29 3 2 3" xfId="41184" xr:uid="{00000000-0005-0000-0000-0000E0A00000}"/>
    <cellStyle name="Normal 29 3 3" xfId="14157" xr:uid="{00000000-0005-0000-0000-00004D370000}"/>
    <cellStyle name="Normal 29 3 3 2" xfId="41185" xr:uid="{00000000-0005-0000-0000-0000E1A00000}"/>
    <cellStyle name="Normal 29 3 4" xfId="41186" xr:uid="{00000000-0005-0000-0000-0000E2A00000}"/>
    <cellStyle name="Normal 29 4" xfId="14158" xr:uid="{00000000-0005-0000-0000-00004E370000}"/>
    <cellStyle name="Normal 29 4 2" xfId="14159" xr:uid="{00000000-0005-0000-0000-00004F370000}"/>
    <cellStyle name="Normal 29 4 2 2" xfId="14160" xr:uid="{00000000-0005-0000-0000-000050370000}"/>
    <cellStyle name="Normal 29 4 2 2 2" xfId="41187" xr:uid="{00000000-0005-0000-0000-0000E3A00000}"/>
    <cellStyle name="Normal 29 4 2 3" xfId="41188" xr:uid="{00000000-0005-0000-0000-0000E4A00000}"/>
    <cellStyle name="Normal 29 4 3" xfId="14161" xr:uid="{00000000-0005-0000-0000-000051370000}"/>
    <cellStyle name="Normal 29 4 3 2" xfId="41189" xr:uid="{00000000-0005-0000-0000-0000E5A00000}"/>
    <cellStyle name="Normal 29 4 4" xfId="41190" xr:uid="{00000000-0005-0000-0000-0000E6A00000}"/>
    <cellStyle name="Normal 29 5" xfId="14162" xr:uid="{00000000-0005-0000-0000-000052370000}"/>
    <cellStyle name="Normal 29 5 2" xfId="14163" xr:uid="{00000000-0005-0000-0000-000053370000}"/>
    <cellStyle name="Normal 29 5 2 2" xfId="14164" xr:uid="{00000000-0005-0000-0000-000054370000}"/>
    <cellStyle name="Normal 29 5 2 2 2" xfId="41191" xr:uid="{00000000-0005-0000-0000-0000E7A00000}"/>
    <cellStyle name="Normal 29 5 2 3" xfId="41192" xr:uid="{00000000-0005-0000-0000-0000E8A00000}"/>
    <cellStyle name="Normal 29 5 3" xfId="14165" xr:uid="{00000000-0005-0000-0000-000055370000}"/>
    <cellStyle name="Normal 29 5 3 2" xfId="41193" xr:uid="{00000000-0005-0000-0000-0000E9A00000}"/>
    <cellStyle name="Normal 29 5 4" xfId="41194" xr:uid="{00000000-0005-0000-0000-0000EAA00000}"/>
    <cellStyle name="Normal 29 6" xfId="14166" xr:uid="{00000000-0005-0000-0000-000056370000}"/>
    <cellStyle name="Normal 29 6 2" xfId="14167" xr:uid="{00000000-0005-0000-0000-000057370000}"/>
    <cellStyle name="Normal 29 6 2 2" xfId="14168" xr:uid="{00000000-0005-0000-0000-000058370000}"/>
    <cellStyle name="Normal 29 6 2 2 2" xfId="41195" xr:uid="{00000000-0005-0000-0000-0000EBA00000}"/>
    <cellStyle name="Normal 29 6 2 3" xfId="41196" xr:uid="{00000000-0005-0000-0000-0000ECA00000}"/>
    <cellStyle name="Normal 29 6 3" xfId="14169" xr:uid="{00000000-0005-0000-0000-000059370000}"/>
    <cellStyle name="Normal 29 6 3 2" xfId="41197" xr:uid="{00000000-0005-0000-0000-0000EDA00000}"/>
    <cellStyle name="Normal 29 6 4" xfId="41198" xr:uid="{00000000-0005-0000-0000-0000EEA00000}"/>
    <cellStyle name="Normal 29 7" xfId="14170" xr:uid="{00000000-0005-0000-0000-00005A370000}"/>
    <cellStyle name="Normal 29 7 2" xfId="14171" xr:uid="{00000000-0005-0000-0000-00005B370000}"/>
    <cellStyle name="Normal 29 7 2 2" xfId="14172" xr:uid="{00000000-0005-0000-0000-00005C370000}"/>
    <cellStyle name="Normal 29 7 2 2 2" xfId="41199" xr:uid="{00000000-0005-0000-0000-0000EFA00000}"/>
    <cellStyle name="Normal 29 7 2 3" xfId="41200" xr:uid="{00000000-0005-0000-0000-0000F0A00000}"/>
    <cellStyle name="Normal 29 7 3" xfId="14173" xr:uid="{00000000-0005-0000-0000-00005D370000}"/>
    <cellStyle name="Normal 29 7 3 2" xfId="41201" xr:uid="{00000000-0005-0000-0000-0000F1A00000}"/>
    <cellStyle name="Normal 29 7 4" xfId="41202" xr:uid="{00000000-0005-0000-0000-0000F2A00000}"/>
    <cellStyle name="Normal 29 8" xfId="14174" xr:uid="{00000000-0005-0000-0000-00005E370000}"/>
    <cellStyle name="Normal 29 8 2" xfId="14175" xr:uid="{00000000-0005-0000-0000-00005F370000}"/>
    <cellStyle name="Normal 29 8 2 2" xfId="14176" xr:uid="{00000000-0005-0000-0000-000060370000}"/>
    <cellStyle name="Normal 29 8 2 2 2" xfId="41203" xr:uid="{00000000-0005-0000-0000-0000F3A00000}"/>
    <cellStyle name="Normal 29 8 2 3" xfId="41204" xr:uid="{00000000-0005-0000-0000-0000F4A00000}"/>
    <cellStyle name="Normal 29 8 3" xfId="14177" xr:uid="{00000000-0005-0000-0000-000061370000}"/>
    <cellStyle name="Normal 29 8 3 2" xfId="41205" xr:uid="{00000000-0005-0000-0000-0000F5A00000}"/>
    <cellStyle name="Normal 29 8 4" xfId="41206" xr:uid="{00000000-0005-0000-0000-0000F6A00000}"/>
    <cellStyle name="Normal 29 9" xfId="14178" xr:uid="{00000000-0005-0000-0000-000062370000}"/>
    <cellStyle name="Normal 29 9 2" xfId="14179" xr:uid="{00000000-0005-0000-0000-000063370000}"/>
    <cellStyle name="Normal 29 9 2 2" xfId="14180" xr:uid="{00000000-0005-0000-0000-000064370000}"/>
    <cellStyle name="Normal 29 9 2 2 2" xfId="41207" xr:uid="{00000000-0005-0000-0000-0000F7A00000}"/>
    <cellStyle name="Normal 29 9 2 3" xfId="41208" xr:uid="{00000000-0005-0000-0000-0000F8A00000}"/>
    <cellStyle name="Normal 29 9 3" xfId="14181" xr:uid="{00000000-0005-0000-0000-000065370000}"/>
    <cellStyle name="Normal 29 9 3 2" xfId="41209" xr:uid="{00000000-0005-0000-0000-0000F9A00000}"/>
    <cellStyle name="Normal 29 9 4" xfId="41210" xr:uid="{00000000-0005-0000-0000-0000FAA00000}"/>
    <cellStyle name="Normal 290" xfId="29888" xr:uid="{00000000-0005-0000-0000-0000C0740000}"/>
    <cellStyle name="Normal 290 2" xfId="41211" xr:uid="{00000000-0005-0000-0000-0000FBA00000}"/>
    <cellStyle name="Normal 291" xfId="29889" xr:uid="{00000000-0005-0000-0000-0000C1740000}"/>
    <cellStyle name="Normal 291 2" xfId="41212" xr:uid="{00000000-0005-0000-0000-0000FCA00000}"/>
    <cellStyle name="Normal 292" xfId="29890" xr:uid="{00000000-0005-0000-0000-0000C2740000}"/>
    <cellStyle name="Normal 292 2" xfId="41213" xr:uid="{00000000-0005-0000-0000-0000FDA00000}"/>
    <cellStyle name="Normal 292 3" xfId="41214" xr:uid="{00000000-0005-0000-0000-0000FEA00000}"/>
    <cellStyle name="Normal 293" xfId="29891" xr:uid="{00000000-0005-0000-0000-0000C3740000}"/>
    <cellStyle name="Normal 293 2" xfId="41215" xr:uid="{00000000-0005-0000-0000-0000FFA00000}"/>
    <cellStyle name="Normal 294" xfId="29892" xr:uid="{00000000-0005-0000-0000-0000C4740000}"/>
    <cellStyle name="Normal 294 2" xfId="41216" xr:uid="{00000000-0005-0000-0000-000000A10000}"/>
    <cellStyle name="Normal 295" xfId="29893" xr:uid="{00000000-0005-0000-0000-0000C5740000}"/>
    <cellStyle name="Normal 295 2" xfId="41217" xr:uid="{00000000-0005-0000-0000-000001A10000}"/>
    <cellStyle name="Normal 296" xfId="29894" xr:uid="{00000000-0005-0000-0000-0000C6740000}"/>
    <cellStyle name="Normal 296 2" xfId="41218" xr:uid="{00000000-0005-0000-0000-000002A10000}"/>
    <cellStyle name="Normal 297" xfId="29895" xr:uid="{00000000-0005-0000-0000-0000C7740000}"/>
    <cellStyle name="Normal 297 2" xfId="41219" xr:uid="{00000000-0005-0000-0000-000003A10000}"/>
    <cellStyle name="Normal 298" xfId="29896" xr:uid="{00000000-0005-0000-0000-0000C8740000}"/>
    <cellStyle name="Normal 298 2" xfId="41220" xr:uid="{00000000-0005-0000-0000-000004A10000}"/>
    <cellStyle name="Normal 299" xfId="29897" xr:uid="{00000000-0005-0000-0000-0000C9740000}"/>
    <cellStyle name="Normal 299 2" xfId="41221" xr:uid="{00000000-0005-0000-0000-000005A10000}"/>
    <cellStyle name="Normal 3" xfId="14182" xr:uid="{00000000-0005-0000-0000-000066370000}"/>
    <cellStyle name="Normal 3 10" xfId="14183" xr:uid="{00000000-0005-0000-0000-000067370000}"/>
    <cellStyle name="Normal 3 10 10" xfId="14184" xr:uid="{00000000-0005-0000-0000-000068370000}"/>
    <cellStyle name="Normal 3 10 11" xfId="14185" xr:uid="{00000000-0005-0000-0000-000069370000}"/>
    <cellStyle name="Normal 3 10 12" xfId="14186" xr:uid="{00000000-0005-0000-0000-00006A370000}"/>
    <cellStyle name="Normal 3 10 13" xfId="14187" xr:uid="{00000000-0005-0000-0000-00006B370000}"/>
    <cellStyle name="Normal 3 10 14" xfId="14188" xr:uid="{00000000-0005-0000-0000-00006C370000}"/>
    <cellStyle name="Normal 3 10 15" xfId="14189" xr:uid="{00000000-0005-0000-0000-00006D370000}"/>
    <cellStyle name="Normal 3 10 16" xfId="14190" xr:uid="{00000000-0005-0000-0000-00006E370000}"/>
    <cellStyle name="Normal 3 10 17" xfId="14191" xr:uid="{00000000-0005-0000-0000-00006F370000}"/>
    <cellStyle name="Normal 3 10 18" xfId="14192" xr:uid="{00000000-0005-0000-0000-000070370000}"/>
    <cellStyle name="Normal 3 10 19" xfId="14193" xr:uid="{00000000-0005-0000-0000-000071370000}"/>
    <cellStyle name="Normal 3 10 2" xfId="14194" xr:uid="{00000000-0005-0000-0000-000072370000}"/>
    <cellStyle name="Normal 3 10 20" xfId="14195" xr:uid="{00000000-0005-0000-0000-000073370000}"/>
    <cellStyle name="Normal 3 10 3" xfId="14196" xr:uid="{00000000-0005-0000-0000-000074370000}"/>
    <cellStyle name="Normal 3 10 4" xfId="14197" xr:uid="{00000000-0005-0000-0000-000075370000}"/>
    <cellStyle name="Normal 3 10 5" xfId="14198" xr:uid="{00000000-0005-0000-0000-000076370000}"/>
    <cellStyle name="Normal 3 10 6" xfId="14199" xr:uid="{00000000-0005-0000-0000-000077370000}"/>
    <cellStyle name="Normal 3 10 7" xfId="14200" xr:uid="{00000000-0005-0000-0000-000078370000}"/>
    <cellStyle name="Normal 3 10 8" xfId="14201" xr:uid="{00000000-0005-0000-0000-000079370000}"/>
    <cellStyle name="Normal 3 10 9" xfId="14202" xr:uid="{00000000-0005-0000-0000-00007A370000}"/>
    <cellStyle name="Normal 3 11" xfId="14203" xr:uid="{00000000-0005-0000-0000-00007B370000}"/>
    <cellStyle name="Normal 3 11 10" xfId="14204" xr:uid="{00000000-0005-0000-0000-00007C370000}"/>
    <cellStyle name="Normal 3 11 11" xfId="14205" xr:uid="{00000000-0005-0000-0000-00007D370000}"/>
    <cellStyle name="Normal 3 11 12" xfId="14206" xr:uid="{00000000-0005-0000-0000-00007E370000}"/>
    <cellStyle name="Normal 3 11 13" xfId="14207" xr:uid="{00000000-0005-0000-0000-00007F370000}"/>
    <cellStyle name="Normal 3 11 14" xfId="14208" xr:uid="{00000000-0005-0000-0000-000080370000}"/>
    <cellStyle name="Normal 3 11 15" xfId="14209" xr:uid="{00000000-0005-0000-0000-000081370000}"/>
    <cellStyle name="Normal 3 11 16" xfId="14210" xr:uid="{00000000-0005-0000-0000-000082370000}"/>
    <cellStyle name="Normal 3 11 17" xfId="14211" xr:uid="{00000000-0005-0000-0000-000083370000}"/>
    <cellStyle name="Normal 3 11 18" xfId="14212" xr:uid="{00000000-0005-0000-0000-000084370000}"/>
    <cellStyle name="Normal 3 11 19" xfId="14213" xr:uid="{00000000-0005-0000-0000-000085370000}"/>
    <cellStyle name="Normal 3 11 2" xfId="14214" xr:uid="{00000000-0005-0000-0000-000086370000}"/>
    <cellStyle name="Normal 3 11 20" xfId="14215" xr:uid="{00000000-0005-0000-0000-000087370000}"/>
    <cellStyle name="Normal 3 11 3" xfId="14216" xr:uid="{00000000-0005-0000-0000-000088370000}"/>
    <cellStyle name="Normal 3 11 4" xfId="14217" xr:uid="{00000000-0005-0000-0000-000089370000}"/>
    <cellStyle name="Normal 3 11 5" xfId="14218" xr:uid="{00000000-0005-0000-0000-00008A370000}"/>
    <cellStyle name="Normal 3 11 6" xfId="14219" xr:uid="{00000000-0005-0000-0000-00008B370000}"/>
    <cellStyle name="Normal 3 11 7" xfId="14220" xr:uid="{00000000-0005-0000-0000-00008C370000}"/>
    <cellStyle name="Normal 3 11 8" xfId="14221" xr:uid="{00000000-0005-0000-0000-00008D370000}"/>
    <cellStyle name="Normal 3 11 9" xfId="14222" xr:uid="{00000000-0005-0000-0000-00008E370000}"/>
    <cellStyle name="Normal 3 12" xfId="14223" xr:uid="{00000000-0005-0000-0000-00008F370000}"/>
    <cellStyle name="Normal 3 12 10" xfId="14224" xr:uid="{00000000-0005-0000-0000-000090370000}"/>
    <cellStyle name="Normal 3 12 11" xfId="14225" xr:uid="{00000000-0005-0000-0000-000091370000}"/>
    <cellStyle name="Normal 3 12 12" xfId="14226" xr:uid="{00000000-0005-0000-0000-000092370000}"/>
    <cellStyle name="Normal 3 12 13" xfId="14227" xr:uid="{00000000-0005-0000-0000-000093370000}"/>
    <cellStyle name="Normal 3 12 14" xfId="14228" xr:uid="{00000000-0005-0000-0000-000094370000}"/>
    <cellStyle name="Normal 3 12 15" xfId="14229" xr:uid="{00000000-0005-0000-0000-000095370000}"/>
    <cellStyle name="Normal 3 12 16" xfId="14230" xr:uid="{00000000-0005-0000-0000-000096370000}"/>
    <cellStyle name="Normal 3 12 17" xfId="14231" xr:uid="{00000000-0005-0000-0000-000097370000}"/>
    <cellStyle name="Normal 3 12 18" xfId="14232" xr:uid="{00000000-0005-0000-0000-000098370000}"/>
    <cellStyle name="Normal 3 12 19" xfId="14233" xr:uid="{00000000-0005-0000-0000-000099370000}"/>
    <cellStyle name="Normal 3 12 2" xfId="14234" xr:uid="{00000000-0005-0000-0000-00009A370000}"/>
    <cellStyle name="Normal 3 12 20" xfId="14235" xr:uid="{00000000-0005-0000-0000-00009B370000}"/>
    <cellStyle name="Normal 3 12 3" xfId="14236" xr:uid="{00000000-0005-0000-0000-00009C370000}"/>
    <cellStyle name="Normal 3 12 4" xfId="14237" xr:uid="{00000000-0005-0000-0000-00009D370000}"/>
    <cellStyle name="Normal 3 12 5" xfId="14238" xr:uid="{00000000-0005-0000-0000-00009E370000}"/>
    <cellStyle name="Normal 3 12 6" xfId="14239" xr:uid="{00000000-0005-0000-0000-00009F370000}"/>
    <cellStyle name="Normal 3 12 7" xfId="14240" xr:uid="{00000000-0005-0000-0000-0000A0370000}"/>
    <cellStyle name="Normal 3 12 8" xfId="14241" xr:uid="{00000000-0005-0000-0000-0000A1370000}"/>
    <cellStyle name="Normal 3 12 9" xfId="14242" xr:uid="{00000000-0005-0000-0000-0000A2370000}"/>
    <cellStyle name="Normal 3 13" xfId="14243" xr:uid="{00000000-0005-0000-0000-0000A3370000}"/>
    <cellStyle name="Normal 3 13 10" xfId="14244" xr:uid="{00000000-0005-0000-0000-0000A4370000}"/>
    <cellStyle name="Normal 3 13 11" xfId="14245" xr:uid="{00000000-0005-0000-0000-0000A5370000}"/>
    <cellStyle name="Normal 3 13 12" xfId="14246" xr:uid="{00000000-0005-0000-0000-0000A6370000}"/>
    <cellStyle name="Normal 3 13 13" xfId="14247" xr:uid="{00000000-0005-0000-0000-0000A7370000}"/>
    <cellStyle name="Normal 3 13 14" xfId="14248" xr:uid="{00000000-0005-0000-0000-0000A8370000}"/>
    <cellStyle name="Normal 3 13 15" xfId="14249" xr:uid="{00000000-0005-0000-0000-0000A9370000}"/>
    <cellStyle name="Normal 3 13 16" xfId="14250" xr:uid="{00000000-0005-0000-0000-0000AA370000}"/>
    <cellStyle name="Normal 3 13 17" xfId="14251" xr:uid="{00000000-0005-0000-0000-0000AB370000}"/>
    <cellStyle name="Normal 3 13 18" xfId="14252" xr:uid="{00000000-0005-0000-0000-0000AC370000}"/>
    <cellStyle name="Normal 3 13 19" xfId="14253" xr:uid="{00000000-0005-0000-0000-0000AD370000}"/>
    <cellStyle name="Normal 3 13 2" xfId="14254" xr:uid="{00000000-0005-0000-0000-0000AE370000}"/>
    <cellStyle name="Normal 3 13 20" xfId="14255" xr:uid="{00000000-0005-0000-0000-0000AF370000}"/>
    <cellStyle name="Normal 3 13 3" xfId="14256" xr:uid="{00000000-0005-0000-0000-0000B0370000}"/>
    <cellStyle name="Normal 3 13 4" xfId="14257" xr:uid="{00000000-0005-0000-0000-0000B1370000}"/>
    <cellStyle name="Normal 3 13 5" xfId="14258" xr:uid="{00000000-0005-0000-0000-0000B2370000}"/>
    <cellStyle name="Normal 3 13 6" xfId="14259" xr:uid="{00000000-0005-0000-0000-0000B3370000}"/>
    <cellStyle name="Normal 3 13 7" xfId="14260" xr:uid="{00000000-0005-0000-0000-0000B4370000}"/>
    <cellStyle name="Normal 3 13 8" xfId="14261" xr:uid="{00000000-0005-0000-0000-0000B5370000}"/>
    <cellStyle name="Normal 3 13 9" xfId="14262" xr:uid="{00000000-0005-0000-0000-0000B6370000}"/>
    <cellStyle name="Normal 3 14" xfId="14263" xr:uid="{00000000-0005-0000-0000-0000B7370000}"/>
    <cellStyle name="Normal 3 14 10" xfId="14264" xr:uid="{00000000-0005-0000-0000-0000B8370000}"/>
    <cellStyle name="Normal 3 14 11" xfId="14265" xr:uid="{00000000-0005-0000-0000-0000B9370000}"/>
    <cellStyle name="Normal 3 14 12" xfId="14266" xr:uid="{00000000-0005-0000-0000-0000BA370000}"/>
    <cellStyle name="Normal 3 14 13" xfId="14267" xr:uid="{00000000-0005-0000-0000-0000BB370000}"/>
    <cellStyle name="Normal 3 14 14" xfId="14268" xr:uid="{00000000-0005-0000-0000-0000BC370000}"/>
    <cellStyle name="Normal 3 14 15" xfId="14269" xr:uid="{00000000-0005-0000-0000-0000BD370000}"/>
    <cellStyle name="Normal 3 14 16" xfId="14270" xr:uid="{00000000-0005-0000-0000-0000BE370000}"/>
    <cellStyle name="Normal 3 14 17" xfId="14271" xr:uid="{00000000-0005-0000-0000-0000BF370000}"/>
    <cellStyle name="Normal 3 14 18" xfId="14272" xr:uid="{00000000-0005-0000-0000-0000C0370000}"/>
    <cellStyle name="Normal 3 14 19" xfId="14273" xr:uid="{00000000-0005-0000-0000-0000C1370000}"/>
    <cellStyle name="Normal 3 14 2" xfId="14274" xr:uid="{00000000-0005-0000-0000-0000C2370000}"/>
    <cellStyle name="Normal 3 14 20" xfId="14275" xr:uid="{00000000-0005-0000-0000-0000C3370000}"/>
    <cellStyle name="Normal 3 14 3" xfId="14276" xr:uid="{00000000-0005-0000-0000-0000C4370000}"/>
    <cellStyle name="Normal 3 14 4" xfId="14277" xr:uid="{00000000-0005-0000-0000-0000C5370000}"/>
    <cellStyle name="Normal 3 14 5" xfId="14278" xr:uid="{00000000-0005-0000-0000-0000C6370000}"/>
    <cellStyle name="Normal 3 14 6" xfId="14279" xr:uid="{00000000-0005-0000-0000-0000C7370000}"/>
    <cellStyle name="Normal 3 14 7" xfId="14280" xr:uid="{00000000-0005-0000-0000-0000C8370000}"/>
    <cellStyle name="Normal 3 14 8" xfId="14281" xr:uid="{00000000-0005-0000-0000-0000C9370000}"/>
    <cellStyle name="Normal 3 14 9" xfId="14282" xr:uid="{00000000-0005-0000-0000-0000CA370000}"/>
    <cellStyle name="Normal 3 15" xfId="14283" xr:uid="{00000000-0005-0000-0000-0000CB370000}"/>
    <cellStyle name="Normal 3 15 10" xfId="14284" xr:uid="{00000000-0005-0000-0000-0000CC370000}"/>
    <cellStyle name="Normal 3 15 11" xfId="14285" xr:uid="{00000000-0005-0000-0000-0000CD370000}"/>
    <cellStyle name="Normal 3 15 12" xfId="14286" xr:uid="{00000000-0005-0000-0000-0000CE370000}"/>
    <cellStyle name="Normal 3 15 13" xfId="14287" xr:uid="{00000000-0005-0000-0000-0000CF370000}"/>
    <cellStyle name="Normal 3 15 14" xfId="14288" xr:uid="{00000000-0005-0000-0000-0000D0370000}"/>
    <cellStyle name="Normal 3 15 15" xfId="14289" xr:uid="{00000000-0005-0000-0000-0000D1370000}"/>
    <cellStyle name="Normal 3 15 16" xfId="14290" xr:uid="{00000000-0005-0000-0000-0000D2370000}"/>
    <cellStyle name="Normal 3 15 17" xfId="14291" xr:uid="{00000000-0005-0000-0000-0000D3370000}"/>
    <cellStyle name="Normal 3 15 18" xfId="14292" xr:uid="{00000000-0005-0000-0000-0000D4370000}"/>
    <cellStyle name="Normal 3 15 19" xfId="14293" xr:uid="{00000000-0005-0000-0000-0000D5370000}"/>
    <cellStyle name="Normal 3 15 2" xfId="14294" xr:uid="{00000000-0005-0000-0000-0000D6370000}"/>
    <cellStyle name="Normal 3 15 20" xfId="14295" xr:uid="{00000000-0005-0000-0000-0000D7370000}"/>
    <cellStyle name="Normal 3 15 3" xfId="14296" xr:uid="{00000000-0005-0000-0000-0000D8370000}"/>
    <cellStyle name="Normal 3 15 4" xfId="14297" xr:uid="{00000000-0005-0000-0000-0000D9370000}"/>
    <cellStyle name="Normal 3 15 5" xfId="14298" xr:uid="{00000000-0005-0000-0000-0000DA370000}"/>
    <cellStyle name="Normal 3 15 6" xfId="14299" xr:uid="{00000000-0005-0000-0000-0000DB370000}"/>
    <cellStyle name="Normal 3 15 7" xfId="14300" xr:uid="{00000000-0005-0000-0000-0000DC370000}"/>
    <cellStyle name="Normal 3 15 8" xfId="14301" xr:uid="{00000000-0005-0000-0000-0000DD370000}"/>
    <cellStyle name="Normal 3 15 9" xfId="14302" xr:uid="{00000000-0005-0000-0000-0000DE370000}"/>
    <cellStyle name="Normal 3 16" xfId="14303" xr:uid="{00000000-0005-0000-0000-0000DF370000}"/>
    <cellStyle name="Normal 3 16 10" xfId="14304" xr:uid="{00000000-0005-0000-0000-0000E0370000}"/>
    <cellStyle name="Normal 3 16 11" xfId="14305" xr:uid="{00000000-0005-0000-0000-0000E1370000}"/>
    <cellStyle name="Normal 3 16 12" xfId="14306" xr:uid="{00000000-0005-0000-0000-0000E2370000}"/>
    <cellStyle name="Normal 3 16 13" xfId="14307" xr:uid="{00000000-0005-0000-0000-0000E3370000}"/>
    <cellStyle name="Normal 3 16 14" xfId="14308" xr:uid="{00000000-0005-0000-0000-0000E4370000}"/>
    <cellStyle name="Normal 3 16 15" xfId="14309" xr:uid="{00000000-0005-0000-0000-0000E5370000}"/>
    <cellStyle name="Normal 3 16 16" xfId="14310" xr:uid="{00000000-0005-0000-0000-0000E6370000}"/>
    <cellStyle name="Normal 3 16 17" xfId="14311" xr:uid="{00000000-0005-0000-0000-0000E7370000}"/>
    <cellStyle name="Normal 3 16 18" xfId="14312" xr:uid="{00000000-0005-0000-0000-0000E8370000}"/>
    <cellStyle name="Normal 3 16 19" xfId="14313" xr:uid="{00000000-0005-0000-0000-0000E9370000}"/>
    <cellStyle name="Normal 3 16 2" xfId="14314" xr:uid="{00000000-0005-0000-0000-0000EA370000}"/>
    <cellStyle name="Normal 3 16 2 10" xfId="14315" xr:uid="{00000000-0005-0000-0000-0000EB370000}"/>
    <cellStyle name="Normal 3 16 2 11" xfId="14316" xr:uid="{00000000-0005-0000-0000-0000EC370000}"/>
    <cellStyle name="Normal 3 16 2 12" xfId="14317" xr:uid="{00000000-0005-0000-0000-0000ED370000}"/>
    <cellStyle name="Normal 3 16 2 13" xfId="14318" xr:uid="{00000000-0005-0000-0000-0000EE370000}"/>
    <cellStyle name="Normal 3 16 2 14" xfId="14319" xr:uid="{00000000-0005-0000-0000-0000EF370000}"/>
    <cellStyle name="Normal 3 16 2 15" xfId="14320" xr:uid="{00000000-0005-0000-0000-0000F0370000}"/>
    <cellStyle name="Normal 3 16 2 16" xfId="14321" xr:uid="{00000000-0005-0000-0000-0000F1370000}"/>
    <cellStyle name="Normal 3 16 2 17" xfId="14322" xr:uid="{00000000-0005-0000-0000-0000F2370000}"/>
    <cellStyle name="Normal 3 16 2 18" xfId="14323" xr:uid="{00000000-0005-0000-0000-0000F3370000}"/>
    <cellStyle name="Normal 3 16 2 19" xfId="14324" xr:uid="{00000000-0005-0000-0000-0000F4370000}"/>
    <cellStyle name="Normal 3 16 2 2" xfId="14325" xr:uid="{00000000-0005-0000-0000-0000F5370000}"/>
    <cellStyle name="Normal 3 16 2 2 10" xfId="14326" xr:uid="{00000000-0005-0000-0000-0000F6370000}"/>
    <cellStyle name="Normal 3 16 2 2 11" xfId="14327" xr:uid="{00000000-0005-0000-0000-0000F7370000}"/>
    <cellStyle name="Normal 3 16 2 2 12" xfId="14328" xr:uid="{00000000-0005-0000-0000-0000F8370000}"/>
    <cellStyle name="Normal 3 16 2 2 13" xfId="14329" xr:uid="{00000000-0005-0000-0000-0000F9370000}"/>
    <cellStyle name="Normal 3 16 2 2 14" xfId="14330" xr:uid="{00000000-0005-0000-0000-0000FA370000}"/>
    <cellStyle name="Normal 3 16 2 2 15" xfId="14331" xr:uid="{00000000-0005-0000-0000-0000FB370000}"/>
    <cellStyle name="Normal 3 16 2 2 16" xfId="14332" xr:uid="{00000000-0005-0000-0000-0000FC370000}"/>
    <cellStyle name="Normal 3 16 2 2 17" xfId="14333" xr:uid="{00000000-0005-0000-0000-0000FD370000}"/>
    <cellStyle name="Normal 3 16 2 2 18" xfId="14334" xr:uid="{00000000-0005-0000-0000-0000FE370000}"/>
    <cellStyle name="Normal 3 16 2 2 19" xfId="14335" xr:uid="{00000000-0005-0000-0000-0000FF370000}"/>
    <cellStyle name="Normal 3 16 2 2 2" xfId="14336" xr:uid="{00000000-0005-0000-0000-000000380000}"/>
    <cellStyle name="Normal 3 16 2 2 2 10" xfId="14337" xr:uid="{00000000-0005-0000-0000-000001380000}"/>
    <cellStyle name="Normal 3 16 2 2 2 11" xfId="14338" xr:uid="{00000000-0005-0000-0000-000002380000}"/>
    <cellStyle name="Normal 3 16 2 2 2 12" xfId="14339" xr:uid="{00000000-0005-0000-0000-000003380000}"/>
    <cellStyle name="Normal 3 16 2 2 2 13" xfId="14340" xr:uid="{00000000-0005-0000-0000-000004380000}"/>
    <cellStyle name="Normal 3 16 2 2 2 14" xfId="14341" xr:uid="{00000000-0005-0000-0000-000005380000}"/>
    <cellStyle name="Normal 3 16 2 2 2 15" xfId="14342" xr:uid="{00000000-0005-0000-0000-000006380000}"/>
    <cellStyle name="Normal 3 16 2 2 2 16" xfId="14343" xr:uid="{00000000-0005-0000-0000-000007380000}"/>
    <cellStyle name="Normal 3 16 2 2 2 17" xfId="14344" xr:uid="{00000000-0005-0000-0000-000008380000}"/>
    <cellStyle name="Normal 3 16 2 2 2 18" xfId="14345" xr:uid="{00000000-0005-0000-0000-000009380000}"/>
    <cellStyle name="Normal 3 16 2 2 2 19" xfId="14346" xr:uid="{00000000-0005-0000-0000-00000A380000}"/>
    <cellStyle name="Normal 3 16 2 2 2 2" xfId="14347" xr:uid="{00000000-0005-0000-0000-00000B380000}"/>
    <cellStyle name="Normal 3 16 2 2 2 2 10" xfId="14348" xr:uid="{00000000-0005-0000-0000-00000C380000}"/>
    <cellStyle name="Normal 3 16 2 2 2 2 11" xfId="14349" xr:uid="{00000000-0005-0000-0000-00000D380000}"/>
    <cellStyle name="Normal 3 16 2 2 2 2 12" xfId="14350" xr:uid="{00000000-0005-0000-0000-00000E380000}"/>
    <cellStyle name="Normal 3 16 2 2 2 2 13" xfId="14351" xr:uid="{00000000-0005-0000-0000-00000F380000}"/>
    <cellStyle name="Normal 3 16 2 2 2 2 14" xfId="14352" xr:uid="{00000000-0005-0000-0000-000010380000}"/>
    <cellStyle name="Normal 3 16 2 2 2 2 15" xfId="14353" xr:uid="{00000000-0005-0000-0000-000011380000}"/>
    <cellStyle name="Normal 3 16 2 2 2 2 16" xfId="14354" xr:uid="{00000000-0005-0000-0000-000012380000}"/>
    <cellStyle name="Normal 3 16 2 2 2 2 17" xfId="14355" xr:uid="{00000000-0005-0000-0000-000013380000}"/>
    <cellStyle name="Normal 3 16 2 2 2 2 18" xfId="14356" xr:uid="{00000000-0005-0000-0000-000014380000}"/>
    <cellStyle name="Normal 3 16 2 2 2 2 2" xfId="14357" xr:uid="{00000000-0005-0000-0000-000015380000}"/>
    <cellStyle name="Normal 3 16 2 2 2 2 3" xfId="14358" xr:uid="{00000000-0005-0000-0000-000016380000}"/>
    <cellStyle name="Normal 3 16 2 2 2 2 4" xfId="14359" xr:uid="{00000000-0005-0000-0000-000017380000}"/>
    <cellStyle name="Normal 3 16 2 2 2 2 5" xfId="14360" xr:uid="{00000000-0005-0000-0000-000018380000}"/>
    <cellStyle name="Normal 3 16 2 2 2 2 6" xfId="14361" xr:uid="{00000000-0005-0000-0000-000019380000}"/>
    <cellStyle name="Normal 3 16 2 2 2 2 7" xfId="14362" xr:uid="{00000000-0005-0000-0000-00001A380000}"/>
    <cellStyle name="Normal 3 16 2 2 2 2 8" xfId="14363" xr:uid="{00000000-0005-0000-0000-00001B380000}"/>
    <cellStyle name="Normal 3 16 2 2 2 2 9" xfId="14364" xr:uid="{00000000-0005-0000-0000-00001C380000}"/>
    <cellStyle name="Normal 3 16 2 2 2 3" xfId="14365" xr:uid="{00000000-0005-0000-0000-00001D380000}"/>
    <cellStyle name="Normal 3 16 2 2 2 4" xfId="14366" xr:uid="{00000000-0005-0000-0000-00001E380000}"/>
    <cellStyle name="Normal 3 16 2 2 2 5" xfId="14367" xr:uid="{00000000-0005-0000-0000-00001F380000}"/>
    <cellStyle name="Normal 3 16 2 2 2 6" xfId="14368" xr:uid="{00000000-0005-0000-0000-000020380000}"/>
    <cellStyle name="Normal 3 16 2 2 2 7" xfId="14369" xr:uid="{00000000-0005-0000-0000-000021380000}"/>
    <cellStyle name="Normal 3 16 2 2 2 8" xfId="14370" xr:uid="{00000000-0005-0000-0000-000022380000}"/>
    <cellStyle name="Normal 3 16 2 2 2 9" xfId="14371" xr:uid="{00000000-0005-0000-0000-000023380000}"/>
    <cellStyle name="Normal 3 16 2 2 20" xfId="14372" xr:uid="{00000000-0005-0000-0000-000024380000}"/>
    <cellStyle name="Normal 3 16 2 2 21" xfId="14373" xr:uid="{00000000-0005-0000-0000-000025380000}"/>
    <cellStyle name="Normal 3 16 2 2 3" xfId="14374" xr:uid="{00000000-0005-0000-0000-000026380000}"/>
    <cellStyle name="Normal 3 16 2 2 4" xfId="14375" xr:uid="{00000000-0005-0000-0000-000027380000}"/>
    <cellStyle name="Normal 3 16 2 2 5" xfId="14376" xr:uid="{00000000-0005-0000-0000-000028380000}"/>
    <cellStyle name="Normal 3 16 2 2 6" xfId="14377" xr:uid="{00000000-0005-0000-0000-000029380000}"/>
    <cellStyle name="Normal 3 16 2 2 7" xfId="14378" xr:uid="{00000000-0005-0000-0000-00002A380000}"/>
    <cellStyle name="Normal 3 16 2 2 8" xfId="14379" xr:uid="{00000000-0005-0000-0000-00002B380000}"/>
    <cellStyle name="Normal 3 16 2 2 9" xfId="14380" xr:uid="{00000000-0005-0000-0000-00002C380000}"/>
    <cellStyle name="Normal 3 16 2 20" xfId="14381" xr:uid="{00000000-0005-0000-0000-00002D380000}"/>
    <cellStyle name="Normal 3 16 2 21" xfId="14382" xr:uid="{00000000-0005-0000-0000-00002E380000}"/>
    <cellStyle name="Normal 3 16 2 3" xfId="14383" xr:uid="{00000000-0005-0000-0000-00002F380000}"/>
    <cellStyle name="Normal 3 16 2 4" xfId="14384" xr:uid="{00000000-0005-0000-0000-000030380000}"/>
    <cellStyle name="Normal 3 16 2 5" xfId="14385" xr:uid="{00000000-0005-0000-0000-000031380000}"/>
    <cellStyle name="Normal 3 16 2 6" xfId="14386" xr:uid="{00000000-0005-0000-0000-000032380000}"/>
    <cellStyle name="Normal 3 16 2 7" xfId="14387" xr:uid="{00000000-0005-0000-0000-000033380000}"/>
    <cellStyle name="Normal 3 16 2 8" xfId="14388" xr:uid="{00000000-0005-0000-0000-000034380000}"/>
    <cellStyle name="Normal 3 16 2 9" xfId="14389" xr:uid="{00000000-0005-0000-0000-000035380000}"/>
    <cellStyle name="Normal 3 16 2_212101_9A-ACC-Exp Sep 2009" xfId="14390" xr:uid="{00000000-0005-0000-0000-000036380000}"/>
    <cellStyle name="Normal 3 16 20" xfId="14391" xr:uid="{00000000-0005-0000-0000-000037380000}"/>
    <cellStyle name="Normal 3 16 21" xfId="14392" xr:uid="{00000000-0005-0000-0000-000038380000}"/>
    <cellStyle name="Normal 3 16 3" xfId="14393" xr:uid="{00000000-0005-0000-0000-000039380000}"/>
    <cellStyle name="Normal 3 16 4" xfId="14394" xr:uid="{00000000-0005-0000-0000-00003A380000}"/>
    <cellStyle name="Normal 3 16 5" xfId="14395" xr:uid="{00000000-0005-0000-0000-00003B380000}"/>
    <cellStyle name="Normal 3 16 6" xfId="14396" xr:uid="{00000000-0005-0000-0000-00003C380000}"/>
    <cellStyle name="Normal 3 16 7" xfId="14397" xr:uid="{00000000-0005-0000-0000-00003D380000}"/>
    <cellStyle name="Normal 3 16 8" xfId="14398" xr:uid="{00000000-0005-0000-0000-00003E380000}"/>
    <cellStyle name="Normal 3 16 9" xfId="14399" xr:uid="{00000000-0005-0000-0000-00003F380000}"/>
    <cellStyle name="Normal 3 16_212101_9A-ACC-Exp Sep 2009" xfId="14400" xr:uid="{00000000-0005-0000-0000-000040380000}"/>
    <cellStyle name="Normal 3 17" xfId="14401" xr:uid="{00000000-0005-0000-0000-000041380000}"/>
    <cellStyle name="Normal 3 17 10" xfId="14402" xr:uid="{00000000-0005-0000-0000-000042380000}"/>
    <cellStyle name="Normal 3 17 11" xfId="14403" xr:uid="{00000000-0005-0000-0000-000043380000}"/>
    <cellStyle name="Normal 3 17 12" xfId="14404" xr:uid="{00000000-0005-0000-0000-000044380000}"/>
    <cellStyle name="Normal 3 17 13" xfId="14405" xr:uid="{00000000-0005-0000-0000-000045380000}"/>
    <cellStyle name="Normal 3 17 14" xfId="14406" xr:uid="{00000000-0005-0000-0000-000046380000}"/>
    <cellStyle name="Normal 3 17 15" xfId="14407" xr:uid="{00000000-0005-0000-0000-000047380000}"/>
    <cellStyle name="Normal 3 17 16" xfId="14408" xr:uid="{00000000-0005-0000-0000-000048380000}"/>
    <cellStyle name="Normal 3 17 17" xfId="14409" xr:uid="{00000000-0005-0000-0000-000049380000}"/>
    <cellStyle name="Normal 3 17 18" xfId="14410" xr:uid="{00000000-0005-0000-0000-00004A380000}"/>
    <cellStyle name="Normal 3 17 19" xfId="14411" xr:uid="{00000000-0005-0000-0000-00004B380000}"/>
    <cellStyle name="Normal 3 17 2" xfId="14412" xr:uid="{00000000-0005-0000-0000-00004C380000}"/>
    <cellStyle name="Normal 3 17 20" xfId="14413" xr:uid="{00000000-0005-0000-0000-00004D380000}"/>
    <cellStyle name="Normal 3 17 3" xfId="14414" xr:uid="{00000000-0005-0000-0000-00004E380000}"/>
    <cellStyle name="Normal 3 17 4" xfId="14415" xr:uid="{00000000-0005-0000-0000-00004F380000}"/>
    <cellStyle name="Normal 3 17 5" xfId="14416" xr:uid="{00000000-0005-0000-0000-000050380000}"/>
    <cellStyle name="Normal 3 17 6" xfId="14417" xr:uid="{00000000-0005-0000-0000-000051380000}"/>
    <cellStyle name="Normal 3 17 7" xfId="14418" xr:uid="{00000000-0005-0000-0000-000052380000}"/>
    <cellStyle name="Normal 3 17 8" xfId="14419" xr:uid="{00000000-0005-0000-0000-000053380000}"/>
    <cellStyle name="Normal 3 17 9" xfId="14420" xr:uid="{00000000-0005-0000-0000-000054380000}"/>
    <cellStyle name="Normal 3 18" xfId="14421" xr:uid="{00000000-0005-0000-0000-000055380000}"/>
    <cellStyle name="Normal 3 18 10" xfId="14422" xr:uid="{00000000-0005-0000-0000-000056380000}"/>
    <cellStyle name="Normal 3 18 11" xfId="14423" xr:uid="{00000000-0005-0000-0000-000057380000}"/>
    <cellStyle name="Normal 3 18 12" xfId="14424" xr:uid="{00000000-0005-0000-0000-000058380000}"/>
    <cellStyle name="Normal 3 18 13" xfId="14425" xr:uid="{00000000-0005-0000-0000-000059380000}"/>
    <cellStyle name="Normal 3 18 14" xfId="14426" xr:uid="{00000000-0005-0000-0000-00005A380000}"/>
    <cellStyle name="Normal 3 18 15" xfId="14427" xr:uid="{00000000-0005-0000-0000-00005B380000}"/>
    <cellStyle name="Normal 3 18 16" xfId="14428" xr:uid="{00000000-0005-0000-0000-00005C380000}"/>
    <cellStyle name="Normal 3 18 17" xfId="14429" xr:uid="{00000000-0005-0000-0000-00005D380000}"/>
    <cellStyle name="Normal 3 18 18" xfId="14430" xr:uid="{00000000-0005-0000-0000-00005E380000}"/>
    <cellStyle name="Normal 3 18 19" xfId="14431" xr:uid="{00000000-0005-0000-0000-00005F380000}"/>
    <cellStyle name="Normal 3 18 2" xfId="14432" xr:uid="{00000000-0005-0000-0000-000060380000}"/>
    <cellStyle name="Normal 3 18 20" xfId="14433" xr:uid="{00000000-0005-0000-0000-000061380000}"/>
    <cellStyle name="Normal 3 18 3" xfId="14434" xr:uid="{00000000-0005-0000-0000-000062380000}"/>
    <cellStyle name="Normal 3 18 4" xfId="14435" xr:uid="{00000000-0005-0000-0000-000063380000}"/>
    <cellStyle name="Normal 3 18 5" xfId="14436" xr:uid="{00000000-0005-0000-0000-000064380000}"/>
    <cellStyle name="Normal 3 18 6" xfId="14437" xr:uid="{00000000-0005-0000-0000-000065380000}"/>
    <cellStyle name="Normal 3 18 7" xfId="14438" xr:uid="{00000000-0005-0000-0000-000066380000}"/>
    <cellStyle name="Normal 3 18 8" xfId="14439" xr:uid="{00000000-0005-0000-0000-000067380000}"/>
    <cellStyle name="Normal 3 18 9" xfId="14440" xr:uid="{00000000-0005-0000-0000-000068380000}"/>
    <cellStyle name="Normal 3 19" xfId="14441" xr:uid="{00000000-0005-0000-0000-000069380000}"/>
    <cellStyle name="Normal 3 19 10" xfId="14442" xr:uid="{00000000-0005-0000-0000-00006A380000}"/>
    <cellStyle name="Normal 3 19 11" xfId="14443" xr:uid="{00000000-0005-0000-0000-00006B380000}"/>
    <cellStyle name="Normal 3 19 12" xfId="14444" xr:uid="{00000000-0005-0000-0000-00006C380000}"/>
    <cellStyle name="Normal 3 19 13" xfId="14445" xr:uid="{00000000-0005-0000-0000-00006D380000}"/>
    <cellStyle name="Normal 3 19 14" xfId="14446" xr:uid="{00000000-0005-0000-0000-00006E380000}"/>
    <cellStyle name="Normal 3 19 15" xfId="14447" xr:uid="{00000000-0005-0000-0000-00006F380000}"/>
    <cellStyle name="Normal 3 19 16" xfId="14448" xr:uid="{00000000-0005-0000-0000-000070380000}"/>
    <cellStyle name="Normal 3 19 17" xfId="14449" xr:uid="{00000000-0005-0000-0000-000071380000}"/>
    <cellStyle name="Normal 3 19 18" xfId="14450" xr:uid="{00000000-0005-0000-0000-000072380000}"/>
    <cellStyle name="Normal 3 19 19" xfId="14451" xr:uid="{00000000-0005-0000-0000-000073380000}"/>
    <cellStyle name="Normal 3 19 2" xfId="14452" xr:uid="{00000000-0005-0000-0000-000074380000}"/>
    <cellStyle name="Normal 3 19 20" xfId="14453" xr:uid="{00000000-0005-0000-0000-000075380000}"/>
    <cellStyle name="Normal 3 19 3" xfId="14454" xr:uid="{00000000-0005-0000-0000-000076380000}"/>
    <cellStyle name="Normal 3 19 4" xfId="14455" xr:uid="{00000000-0005-0000-0000-000077380000}"/>
    <cellStyle name="Normal 3 19 5" xfId="14456" xr:uid="{00000000-0005-0000-0000-000078380000}"/>
    <cellStyle name="Normal 3 19 6" xfId="14457" xr:uid="{00000000-0005-0000-0000-000079380000}"/>
    <cellStyle name="Normal 3 19 7" xfId="14458" xr:uid="{00000000-0005-0000-0000-00007A380000}"/>
    <cellStyle name="Normal 3 19 8" xfId="14459" xr:uid="{00000000-0005-0000-0000-00007B380000}"/>
    <cellStyle name="Normal 3 19 9" xfId="14460" xr:uid="{00000000-0005-0000-0000-00007C380000}"/>
    <cellStyle name="Normal 3 2" xfId="7" xr:uid="{00000000-0005-0000-0000-000007000000}"/>
    <cellStyle name="Normal 3 2 10" xfId="14462" xr:uid="{00000000-0005-0000-0000-00007E380000}"/>
    <cellStyle name="Normal 3 2 11" xfId="14463" xr:uid="{00000000-0005-0000-0000-00007F380000}"/>
    <cellStyle name="Normal 3 2 12" xfId="14464" xr:uid="{00000000-0005-0000-0000-000080380000}"/>
    <cellStyle name="Normal 3 2 13" xfId="14465" xr:uid="{00000000-0005-0000-0000-000081380000}"/>
    <cellStyle name="Normal 3 2 14" xfId="14466" xr:uid="{00000000-0005-0000-0000-000082380000}"/>
    <cellStyle name="Normal 3 2 15" xfId="14467" xr:uid="{00000000-0005-0000-0000-000083380000}"/>
    <cellStyle name="Normal 3 2 16" xfId="14468" xr:uid="{00000000-0005-0000-0000-000084380000}"/>
    <cellStyle name="Normal 3 2 17" xfId="14469" xr:uid="{00000000-0005-0000-0000-000085380000}"/>
    <cellStyle name="Normal 3 2 18" xfId="14470" xr:uid="{00000000-0005-0000-0000-000086380000}"/>
    <cellStyle name="Normal 3 2 19" xfId="14471" xr:uid="{00000000-0005-0000-0000-000087380000}"/>
    <cellStyle name="Normal 3 2 2" xfId="14472" xr:uid="{00000000-0005-0000-0000-000088380000}"/>
    <cellStyle name="Normal 3 2 20" xfId="14473" xr:uid="{00000000-0005-0000-0000-000089380000}"/>
    <cellStyle name="Normal 3 2 21" xfId="14474" xr:uid="{00000000-0005-0000-0000-00008A380000}"/>
    <cellStyle name="Normal 3 2 22" xfId="14475" xr:uid="{00000000-0005-0000-0000-00008B380000}"/>
    <cellStyle name="Normal 3 2 23" xfId="14476" xr:uid="{00000000-0005-0000-0000-00008C380000}"/>
    <cellStyle name="Normal 3 2 24" xfId="14477" xr:uid="{00000000-0005-0000-0000-00008D380000}"/>
    <cellStyle name="Normal 3 2 25" xfId="14478" xr:uid="{00000000-0005-0000-0000-00008E380000}"/>
    <cellStyle name="Normal 3 2 26" xfId="14479" xr:uid="{00000000-0005-0000-0000-00008F380000}"/>
    <cellStyle name="Normal 3 2 27" xfId="14480" xr:uid="{00000000-0005-0000-0000-000090380000}"/>
    <cellStyle name="Normal 3 2 28" xfId="14481" xr:uid="{00000000-0005-0000-0000-000091380000}"/>
    <cellStyle name="Normal 3 2 29" xfId="14482" xr:uid="{00000000-0005-0000-0000-000092380000}"/>
    <cellStyle name="Normal 3 2 3" xfId="14483" xr:uid="{00000000-0005-0000-0000-000093380000}"/>
    <cellStyle name="Normal 3 2 30" xfId="14484" xr:uid="{00000000-0005-0000-0000-000094380000}"/>
    <cellStyle name="Normal 3 2 31" xfId="14485" xr:uid="{00000000-0005-0000-0000-000095380000}"/>
    <cellStyle name="Normal 3 2 32" xfId="14486" xr:uid="{00000000-0005-0000-0000-000096380000}"/>
    <cellStyle name="Normal 3 2 33" xfId="14487" xr:uid="{00000000-0005-0000-0000-000097380000}"/>
    <cellStyle name="Normal 3 2 34" xfId="14488" xr:uid="{00000000-0005-0000-0000-000098380000}"/>
    <cellStyle name="Normal 3 2 35" xfId="14489" xr:uid="{00000000-0005-0000-0000-000099380000}"/>
    <cellStyle name="Normal 3 2 36" xfId="14490" xr:uid="{00000000-0005-0000-0000-00009A380000}"/>
    <cellStyle name="Normal 3 2 37" xfId="14491" xr:uid="{00000000-0005-0000-0000-00009B380000}"/>
    <cellStyle name="Normal 3 2 38" xfId="54869" xr:uid="{00000000-0005-0000-0000-000055D60000}"/>
    <cellStyle name="Normal 3 2 39" xfId="14461" xr:uid="{00000000-0005-0000-0000-00007D380000}"/>
    <cellStyle name="Normal 3 2 4" xfId="14492" xr:uid="{00000000-0005-0000-0000-00009C380000}"/>
    <cellStyle name="Normal 3 2 5" xfId="14493" xr:uid="{00000000-0005-0000-0000-00009D380000}"/>
    <cellStyle name="Normal 3 2 6" xfId="14494" xr:uid="{00000000-0005-0000-0000-00009E380000}"/>
    <cellStyle name="Normal 3 2 7" xfId="14495" xr:uid="{00000000-0005-0000-0000-00009F380000}"/>
    <cellStyle name="Normal 3 2 8" xfId="14496" xr:uid="{00000000-0005-0000-0000-0000A0380000}"/>
    <cellStyle name="Normal 3 2 9" xfId="14497" xr:uid="{00000000-0005-0000-0000-0000A1380000}"/>
    <cellStyle name="Normal 3 20" xfId="14498" xr:uid="{00000000-0005-0000-0000-0000A2380000}"/>
    <cellStyle name="Normal 3 20 10" xfId="14499" xr:uid="{00000000-0005-0000-0000-0000A3380000}"/>
    <cellStyle name="Normal 3 20 11" xfId="14500" xr:uid="{00000000-0005-0000-0000-0000A4380000}"/>
    <cellStyle name="Normal 3 20 12" xfId="14501" xr:uid="{00000000-0005-0000-0000-0000A5380000}"/>
    <cellStyle name="Normal 3 20 13" xfId="14502" xr:uid="{00000000-0005-0000-0000-0000A6380000}"/>
    <cellStyle name="Normal 3 20 14" xfId="14503" xr:uid="{00000000-0005-0000-0000-0000A7380000}"/>
    <cellStyle name="Normal 3 20 15" xfId="14504" xr:uid="{00000000-0005-0000-0000-0000A8380000}"/>
    <cellStyle name="Normal 3 20 16" xfId="14505" xr:uid="{00000000-0005-0000-0000-0000A9380000}"/>
    <cellStyle name="Normal 3 20 17" xfId="14506" xr:uid="{00000000-0005-0000-0000-0000AA380000}"/>
    <cellStyle name="Normal 3 20 18" xfId="14507" xr:uid="{00000000-0005-0000-0000-0000AB380000}"/>
    <cellStyle name="Normal 3 20 19" xfId="14508" xr:uid="{00000000-0005-0000-0000-0000AC380000}"/>
    <cellStyle name="Normal 3 20 2" xfId="14509" xr:uid="{00000000-0005-0000-0000-0000AD380000}"/>
    <cellStyle name="Normal 3 20 20" xfId="14510" xr:uid="{00000000-0005-0000-0000-0000AE380000}"/>
    <cellStyle name="Normal 3 20 3" xfId="14511" xr:uid="{00000000-0005-0000-0000-0000AF380000}"/>
    <cellStyle name="Normal 3 20 4" xfId="14512" xr:uid="{00000000-0005-0000-0000-0000B0380000}"/>
    <cellStyle name="Normal 3 20 5" xfId="14513" xr:uid="{00000000-0005-0000-0000-0000B1380000}"/>
    <cellStyle name="Normal 3 20 6" xfId="14514" xr:uid="{00000000-0005-0000-0000-0000B2380000}"/>
    <cellStyle name="Normal 3 20 7" xfId="14515" xr:uid="{00000000-0005-0000-0000-0000B3380000}"/>
    <cellStyle name="Normal 3 20 8" xfId="14516" xr:uid="{00000000-0005-0000-0000-0000B4380000}"/>
    <cellStyle name="Normal 3 20 9" xfId="14517" xr:uid="{00000000-0005-0000-0000-0000B5380000}"/>
    <cellStyle name="Normal 3 21" xfId="14518" xr:uid="{00000000-0005-0000-0000-0000B6380000}"/>
    <cellStyle name="Normal 3 21 2" xfId="14519" xr:uid="{00000000-0005-0000-0000-0000B7380000}"/>
    <cellStyle name="Normal 3 21 2 2" xfId="14520" xr:uid="{00000000-0005-0000-0000-0000B8380000}"/>
    <cellStyle name="Normal 3 21 2 2 2" xfId="14521" xr:uid="{00000000-0005-0000-0000-0000B9380000}"/>
    <cellStyle name="Normal 3 21 2 2 2 2" xfId="14522" xr:uid="{00000000-0005-0000-0000-0000BA380000}"/>
    <cellStyle name="Normal 3 21 2 2 2 2 2" xfId="41222" xr:uid="{00000000-0005-0000-0000-000006A10000}"/>
    <cellStyle name="Normal 3 21 2 2 2 3" xfId="41223" xr:uid="{00000000-0005-0000-0000-000007A10000}"/>
    <cellStyle name="Normal 3 21 2 2 3" xfId="14523" xr:uid="{00000000-0005-0000-0000-0000BB380000}"/>
    <cellStyle name="Normal 3 21 2 2 3 2" xfId="41224" xr:uid="{00000000-0005-0000-0000-000008A10000}"/>
    <cellStyle name="Normal 3 21 2 2 4" xfId="41225" xr:uid="{00000000-0005-0000-0000-000009A10000}"/>
    <cellStyle name="Normal 3 21 2 3" xfId="14524" xr:uid="{00000000-0005-0000-0000-0000BC380000}"/>
    <cellStyle name="Normal 3 21 2 3 2" xfId="14525" xr:uid="{00000000-0005-0000-0000-0000BD380000}"/>
    <cellStyle name="Normal 3 21 2 3 2 2" xfId="41226" xr:uid="{00000000-0005-0000-0000-00000AA10000}"/>
    <cellStyle name="Normal 3 21 2 3 3" xfId="41227" xr:uid="{00000000-0005-0000-0000-00000BA10000}"/>
    <cellStyle name="Normal 3 21 2 4" xfId="14526" xr:uid="{00000000-0005-0000-0000-0000BE380000}"/>
    <cellStyle name="Normal 3 21 2 4 2" xfId="41228" xr:uid="{00000000-0005-0000-0000-00000CA10000}"/>
    <cellStyle name="Normal 3 21 2 5" xfId="41229" xr:uid="{00000000-0005-0000-0000-00000DA10000}"/>
    <cellStyle name="Normal 3 21 3" xfId="14527" xr:uid="{00000000-0005-0000-0000-0000BF380000}"/>
    <cellStyle name="Normal 3 21 3 2" xfId="14528" xr:uid="{00000000-0005-0000-0000-0000C0380000}"/>
    <cellStyle name="Normal 3 21 3 2 2" xfId="14529" xr:uid="{00000000-0005-0000-0000-0000C1380000}"/>
    <cellStyle name="Normal 3 21 3 2 2 2" xfId="41230" xr:uid="{00000000-0005-0000-0000-00000EA10000}"/>
    <cellStyle name="Normal 3 21 3 2 3" xfId="41231" xr:uid="{00000000-0005-0000-0000-00000FA10000}"/>
    <cellStyle name="Normal 3 21 3 3" xfId="14530" xr:uid="{00000000-0005-0000-0000-0000C2380000}"/>
    <cellStyle name="Normal 3 21 3 3 2" xfId="41232" xr:uid="{00000000-0005-0000-0000-000010A10000}"/>
    <cellStyle name="Normal 3 21 3 4" xfId="41233" xr:uid="{00000000-0005-0000-0000-000011A10000}"/>
    <cellStyle name="Normal 3 21 4" xfId="14531" xr:uid="{00000000-0005-0000-0000-0000C3380000}"/>
    <cellStyle name="Normal 3 21 4 2" xfId="14532" xr:uid="{00000000-0005-0000-0000-0000C4380000}"/>
    <cellStyle name="Normal 3 21 4 2 2" xfId="14533" xr:uid="{00000000-0005-0000-0000-0000C5380000}"/>
    <cellStyle name="Normal 3 21 4 2 2 2" xfId="41234" xr:uid="{00000000-0005-0000-0000-000012A10000}"/>
    <cellStyle name="Normal 3 21 4 2 3" xfId="41235" xr:uid="{00000000-0005-0000-0000-000013A10000}"/>
    <cellStyle name="Normal 3 21 4 3" xfId="14534" xr:uid="{00000000-0005-0000-0000-0000C6380000}"/>
    <cellStyle name="Normal 3 21 4 3 2" xfId="41236" xr:uid="{00000000-0005-0000-0000-000014A10000}"/>
    <cellStyle name="Normal 3 21 4 4" xfId="41237" xr:uid="{00000000-0005-0000-0000-000015A10000}"/>
    <cellStyle name="Normal 3 21 5" xfId="14535" xr:uid="{00000000-0005-0000-0000-0000C7380000}"/>
    <cellStyle name="Normal 3 21 5 2" xfId="14536" xr:uid="{00000000-0005-0000-0000-0000C8380000}"/>
    <cellStyle name="Normal 3 21 5 2 2" xfId="41238" xr:uid="{00000000-0005-0000-0000-000016A10000}"/>
    <cellStyle name="Normal 3 21 5 3" xfId="41239" xr:uid="{00000000-0005-0000-0000-000017A10000}"/>
    <cellStyle name="Normal 3 21 6" xfId="14537" xr:uid="{00000000-0005-0000-0000-0000C9380000}"/>
    <cellStyle name="Normal 3 21 6 2" xfId="41240" xr:uid="{00000000-0005-0000-0000-000018A10000}"/>
    <cellStyle name="Normal 3 21 7" xfId="14538" xr:uid="{00000000-0005-0000-0000-0000CA380000}"/>
    <cellStyle name="Normal 3 21 8" xfId="14539" xr:uid="{00000000-0005-0000-0000-0000CB380000}"/>
    <cellStyle name="Normal 3 22" xfId="14540" xr:uid="{00000000-0005-0000-0000-0000CC380000}"/>
    <cellStyle name="Normal 3 22 2" xfId="29898" xr:uid="{00000000-0005-0000-0000-0000CA740000}"/>
    <cellStyle name="Normal 3 23" xfId="14541" xr:uid="{00000000-0005-0000-0000-0000CD380000}"/>
    <cellStyle name="Normal 3 23 2" xfId="29899" xr:uid="{00000000-0005-0000-0000-0000CB740000}"/>
    <cellStyle name="Normal 3 24" xfId="14542" xr:uid="{00000000-0005-0000-0000-0000CE380000}"/>
    <cellStyle name="Normal 3 24 2" xfId="29900" xr:uid="{00000000-0005-0000-0000-0000CC740000}"/>
    <cellStyle name="Normal 3 24 3" xfId="56703" xr:uid="{00000000-0005-0000-0000-00007FDD0000}"/>
    <cellStyle name="Normal 3 25" xfId="14543" xr:uid="{00000000-0005-0000-0000-0000CF380000}"/>
    <cellStyle name="Normal 3 25 2" xfId="29901" xr:uid="{00000000-0005-0000-0000-0000CD740000}"/>
    <cellStyle name="Normal 3 26" xfId="14544" xr:uid="{00000000-0005-0000-0000-0000D0380000}"/>
    <cellStyle name="Normal 3 26 2" xfId="29902" xr:uid="{00000000-0005-0000-0000-0000CE740000}"/>
    <cellStyle name="Normal 3 27" xfId="14545" xr:uid="{00000000-0005-0000-0000-0000D1380000}"/>
    <cellStyle name="Normal 3 27 2" xfId="29903" xr:uid="{00000000-0005-0000-0000-0000CF740000}"/>
    <cellStyle name="Normal 3 28" xfId="14546" xr:uid="{00000000-0005-0000-0000-0000D2380000}"/>
    <cellStyle name="Normal 3 28 2" xfId="29904" xr:uid="{00000000-0005-0000-0000-0000D0740000}"/>
    <cellStyle name="Normal 3 29" xfId="29213" xr:uid="{00000000-0005-0000-0000-00001D720000}"/>
    <cellStyle name="Normal 3 29 2" xfId="29905" xr:uid="{00000000-0005-0000-0000-0000D1740000}"/>
    <cellStyle name="Normal 3 3" xfId="14547" xr:uid="{00000000-0005-0000-0000-0000D3380000}"/>
    <cellStyle name="Normal 3 3 10" xfId="14548" xr:uid="{00000000-0005-0000-0000-0000D4380000}"/>
    <cellStyle name="Normal 3 3 11" xfId="14549" xr:uid="{00000000-0005-0000-0000-0000D5380000}"/>
    <cellStyle name="Normal 3 3 12" xfId="14550" xr:uid="{00000000-0005-0000-0000-0000D6380000}"/>
    <cellStyle name="Normal 3 3 13" xfId="14551" xr:uid="{00000000-0005-0000-0000-0000D7380000}"/>
    <cellStyle name="Normal 3 3 14" xfId="14552" xr:uid="{00000000-0005-0000-0000-0000D8380000}"/>
    <cellStyle name="Normal 3 3 15" xfId="14553" xr:uid="{00000000-0005-0000-0000-0000D9380000}"/>
    <cellStyle name="Normal 3 3 16" xfId="14554" xr:uid="{00000000-0005-0000-0000-0000DA380000}"/>
    <cellStyle name="Normal 3 3 17" xfId="14555" xr:uid="{00000000-0005-0000-0000-0000DB380000}"/>
    <cellStyle name="Normal 3 3 18" xfId="14556" xr:uid="{00000000-0005-0000-0000-0000DC380000}"/>
    <cellStyle name="Normal 3 3 19" xfId="14557" xr:uid="{00000000-0005-0000-0000-0000DD380000}"/>
    <cellStyle name="Normal 3 3 2" xfId="14558" xr:uid="{00000000-0005-0000-0000-0000DE380000}"/>
    <cellStyle name="Normal 3 3 20" xfId="14559" xr:uid="{00000000-0005-0000-0000-0000DF380000}"/>
    <cellStyle name="Normal 3 3 3" xfId="14560" xr:uid="{00000000-0005-0000-0000-0000E0380000}"/>
    <cellStyle name="Normal 3 3 4" xfId="14561" xr:uid="{00000000-0005-0000-0000-0000E1380000}"/>
    <cellStyle name="Normal 3 3 5" xfId="14562" xr:uid="{00000000-0005-0000-0000-0000E2380000}"/>
    <cellStyle name="Normal 3 3 6" xfId="14563" xr:uid="{00000000-0005-0000-0000-0000E3380000}"/>
    <cellStyle name="Normal 3 3 7" xfId="14564" xr:uid="{00000000-0005-0000-0000-0000E4380000}"/>
    <cellStyle name="Normal 3 3 8" xfId="14565" xr:uid="{00000000-0005-0000-0000-0000E5380000}"/>
    <cellStyle name="Normal 3 3 9" xfId="14566" xr:uid="{00000000-0005-0000-0000-0000E6380000}"/>
    <cellStyle name="Normal 3 30" xfId="29906" xr:uid="{00000000-0005-0000-0000-0000D2740000}"/>
    <cellStyle name="Normal 3 31" xfId="29907" xr:uid="{00000000-0005-0000-0000-0000D3740000}"/>
    <cellStyle name="Normal 3 32" xfId="29908" xr:uid="{00000000-0005-0000-0000-0000D4740000}"/>
    <cellStyle name="Normal 3 33" xfId="29909" xr:uid="{00000000-0005-0000-0000-0000D5740000}"/>
    <cellStyle name="Normal 3 34" xfId="29910" xr:uid="{00000000-0005-0000-0000-0000D6740000}"/>
    <cellStyle name="Normal 3 35" xfId="29911" xr:uid="{00000000-0005-0000-0000-0000D7740000}"/>
    <cellStyle name="Normal 3 36" xfId="29912" xr:uid="{00000000-0005-0000-0000-0000D8740000}"/>
    <cellStyle name="Normal 3 37" xfId="29913" xr:uid="{00000000-0005-0000-0000-0000D9740000}"/>
    <cellStyle name="Normal 3 38" xfId="29914" xr:uid="{00000000-0005-0000-0000-0000DA740000}"/>
    <cellStyle name="Normal 3 39" xfId="29915" xr:uid="{00000000-0005-0000-0000-0000DB740000}"/>
    <cellStyle name="Normal 3 4" xfId="14567" xr:uid="{00000000-0005-0000-0000-0000E7380000}"/>
    <cellStyle name="Normal 3 4 10" xfId="14568" xr:uid="{00000000-0005-0000-0000-0000E8380000}"/>
    <cellStyle name="Normal 3 4 11" xfId="14569" xr:uid="{00000000-0005-0000-0000-0000E9380000}"/>
    <cellStyle name="Normal 3 4 12" xfId="14570" xr:uid="{00000000-0005-0000-0000-0000EA380000}"/>
    <cellStyle name="Normal 3 4 13" xfId="14571" xr:uid="{00000000-0005-0000-0000-0000EB380000}"/>
    <cellStyle name="Normal 3 4 14" xfId="14572" xr:uid="{00000000-0005-0000-0000-0000EC380000}"/>
    <cellStyle name="Normal 3 4 15" xfId="14573" xr:uid="{00000000-0005-0000-0000-0000ED380000}"/>
    <cellStyle name="Normal 3 4 16" xfId="14574" xr:uid="{00000000-0005-0000-0000-0000EE380000}"/>
    <cellStyle name="Normal 3 4 17" xfId="14575" xr:uid="{00000000-0005-0000-0000-0000EF380000}"/>
    <cellStyle name="Normal 3 4 18" xfId="14576" xr:uid="{00000000-0005-0000-0000-0000F0380000}"/>
    <cellStyle name="Normal 3 4 19" xfId="14577" xr:uid="{00000000-0005-0000-0000-0000F1380000}"/>
    <cellStyle name="Normal 3 4 2" xfId="14578" xr:uid="{00000000-0005-0000-0000-0000F2380000}"/>
    <cellStyle name="Normal 3 4 20" xfId="14579" xr:uid="{00000000-0005-0000-0000-0000F3380000}"/>
    <cellStyle name="Normal 3 4 3" xfId="14580" xr:uid="{00000000-0005-0000-0000-0000F4380000}"/>
    <cellStyle name="Normal 3 4 4" xfId="14581" xr:uid="{00000000-0005-0000-0000-0000F5380000}"/>
    <cellStyle name="Normal 3 4 5" xfId="14582" xr:uid="{00000000-0005-0000-0000-0000F6380000}"/>
    <cellStyle name="Normal 3 4 6" xfId="14583" xr:uid="{00000000-0005-0000-0000-0000F7380000}"/>
    <cellStyle name="Normal 3 4 7" xfId="14584" xr:uid="{00000000-0005-0000-0000-0000F8380000}"/>
    <cellStyle name="Normal 3 4 8" xfId="14585" xr:uid="{00000000-0005-0000-0000-0000F9380000}"/>
    <cellStyle name="Normal 3 4 9" xfId="14586" xr:uid="{00000000-0005-0000-0000-0000FA380000}"/>
    <cellStyle name="Normal 3 40" xfId="29916" xr:uid="{00000000-0005-0000-0000-0000DC740000}"/>
    <cellStyle name="Normal 3 41" xfId="30820" xr:uid="{00000000-0005-0000-0000-000064780000}"/>
    <cellStyle name="Normal 3 42" xfId="56946" xr:uid="{00000000-0005-0000-0000-000072DE0000}"/>
    <cellStyle name="Normal 3 43" xfId="56976" xr:uid="{00000000-0005-0000-0000-000090DE0000}"/>
    <cellStyle name="Normal 3 44" xfId="56987" xr:uid="{00000000-0005-0000-0000-00009BDE0000}"/>
    <cellStyle name="Normal 3 45" xfId="56986" xr:uid="{00000000-0005-0000-0000-00009ADE0000}"/>
    <cellStyle name="Normal 3 46" xfId="56982" xr:uid="{00000000-0005-0000-0000-000096DE0000}"/>
    <cellStyle name="Normal 3 47" xfId="56991" xr:uid="{00000000-0005-0000-0000-00009FDE0000}"/>
    <cellStyle name="Normal 3 48" xfId="56996" xr:uid="{00000000-0005-0000-0000-0000A4DE0000}"/>
    <cellStyle name="Normal 3 49" xfId="57059" xr:uid="{00000000-0005-0000-0000-0000E3DE0000}"/>
    <cellStyle name="Normal 3 5" xfId="14587" xr:uid="{00000000-0005-0000-0000-0000FB380000}"/>
    <cellStyle name="Normal 3 5 10" xfId="14588" xr:uid="{00000000-0005-0000-0000-0000FC380000}"/>
    <cellStyle name="Normal 3 5 11" xfId="14589" xr:uid="{00000000-0005-0000-0000-0000FD380000}"/>
    <cellStyle name="Normal 3 5 12" xfId="14590" xr:uid="{00000000-0005-0000-0000-0000FE380000}"/>
    <cellStyle name="Normal 3 5 13" xfId="14591" xr:uid="{00000000-0005-0000-0000-0000FF380000}"/>
    <cellStyle name="Normal 3 5 14" xfId="14592" xr:uid="{00000000-0005-0000-0000-000000390000}"/>
    <cellStyle name="Normal 3 5 15" xfId="14593" xr:uid="{00000000-0005-0000-0000-000001390000}"/>
    <cellStyle name="Normal 3 5 16" xfId="14594" xr:uid="{00000000-0005-0000-0000-000002390000}"/>
    <cellStyle name="Normal 3 5 17" xfId="14595" xr:uid="{00000000-0005-0000-0000-000003390000}"/>
    <cellStyle name="Normal 3 5 18" xfId="14596" xr:uid="{00000000-0005-0000-0000-000004390000}"/>
    <cellStyle name="Normal 3 5 19" xfId="14597" xr:uid="{00000000-0005-0000-0000-000005390000}"/>
    <cellStyle name="Normal 3 5 2" xfId="14598" xr:uid="{00000000-0005-0000-0000-000006390000}"/>
    <cellStyle name="Normal 3 5 20" xfId="14599" xr:uid="{00000000-0005-0000-0000-000007390000}"/>
    <cellStyle name="Normal 3 5 3" xfId="14600" xr:uid="{00000000-0005-0000-0000-000008390000}"/>
    <cellStyle name="Normal 3 5 4" xfId="14601" xr:uid="{00000000-0005-0000-0000-000009390000}"/>
    <cellStyle name="Normal 3 5 5" xfId="14602" xr:uid="{00000000-0005-0000-0000-00000A390000}"/>
    <cellStyle name="Normal 3 5 6" xfId="14603" xr:uid="{00000000-0005-0000-0000-00000B390000}"/>
    <cellStyle name="Normal 3 5 7" xfId="14604" xr:uid="{00000000-0005-0000-0000-00000C390000}"/>
    <cellStyle name="Normal 3 5 8" xfId="14605" xr:uid="{00000000-0005-0000-0000-00000D390000}"/>
    <cellStyle name="Normal 3 5 9" xfId="14606" xr:uid="{00000000-0005-0000-0000-00000E390000}"/>
    <cellStyle name="Normal 3 50" xfId="57071" xr:uid="{00000000-0005-0000-0000-0000EFDE0000}"/>
    <cellStyle name="Normal 3 51" xfId="57072" xr:uid="{00000000-0005-0000-0000-0000F0DE0000}"/>
    <cellStyle name="Normal 3 52" xfId="57104" xr:uid="{00000000-0005-0000-0000-000010DF0000}"/>
    <cellStyle name="Normal 3 53" xfId="57181" xr:uid="{00000000-0005-0000-0000-00005DDF0000}"/>
    <cellStyle name="Normal 3 6" xfId="14607" xr:uid="{00000000-0005-0000-0000-00000F390000}"/>
    <cellStyle name="Normal 3 6 10" xfId="14608" xr:uid="{00000000-0005-0000-0000-000010390000}"/>
    <cellStyle name="Normal 3 6 11" xfId="14609" xr:uid="{00000000-0005-0000-0000-000011390000}"/>
    <cellStyle name="Normal 3 6 12" xfId="14610" xr:uid="{00000000-0005-0000-0000-000012390000}"/>
    <cellStyle name="Normal 3 6 13" xfId="14611" xr:uid="{00000000-0005-0000-0000-000013390000}"/>
    <cellStyle name="Normal 3 6 14" xfId="14612" xr:uid="{00000000-0005-0000-0000-000014390000}"/>
    <cellStyle name="Normal 3 6 15" xfId="14613" xr:uid="{00000000-0005-0000-0000-000015390000}"/>
    <cellStyle name="Normal 3 6 16" xfId="14614" xr:uid="{00000000-0005-0000-0000-000016390000}"/>
    <cellStyle name="Normal 3 6 17" xfId="14615" xr:uid="{00000000-0005-0000-0000-000017390000}"/>
    <cellStyle name="Normal 3 6 18" xfId="14616" xr:uid="{00000000-0005-0000-0000-000018390000}"/>
    <cellStyle name="Normal 3 6 19" xfId="14617" xr:uid="{00000000-0005-0000-0000-000019390000}"/>
    <cellStyle name="Normal 3 6 2" xfId="14618" xr:uid="{00000000-0005-0000-0000-00001A390000}"/>
    <cellStyle name="Normal 3 6 20" xfId="14619" xr:uid="{00000000-0005-0000-0000-00001B390000}"/>
    <cellStyle name="Normal 3 6 3" xfId="14620" xr:uid="{00000000-0005-0000-0000-00001C390000}"/>
    <cellStyle name="Normal 3 6 4" xfId="14621" xr:uid="{00000000-0005-0000-0000-00001D390000}"/>
    <cellStyle name="Normal 3 6 5" xfId="14622" xr:uid="{00000000-0005-0000-0000-00001E390000}"/>
    <cellStyle name="Normal 3 6 6" xfId="14623" xr:uid="{00000000-0005-0000-0000-00001F390000}"/>
    <cellStyle name="Normal 3 6 7" xfId="14624" xr:uid="{00000000-0005-0000-0000-000020390000}"/>
    <cellStyle name="Normal 3 6 8" xfId="14625" xr:uid="{00000000-0005-0000-0000-000021390000}"/>
    <cellStyle name="Normal 3 6 9" xfId="14626" xr:uid="{00000000-0005-0000-0000-000022390000}"/>
    <cellStyle name="Normal 3 7" xfId="14627" xr:uid="{00000000-0005-0000-0000-000023390000}"/>
    <cellStyle name="Normal 3 7 10" xfId="14628" xr:uid="{00000000-0005-0000-0000-000024390000}"/>
    <cellStyle name="Normal 3 7 11" xfId="14629" xr:uid="{00000000-0005-0000-0000-000025390000}"/>
    <cellStyle name="Normal 3 7 12" xfId="14630" xr:uid="{00000000-0005-0000-0000-000026390000}"/>
    <cellStyle name="Normal 3 7 13" xfId="14631" xr:uid="{00000000-0005-0000-0000-000027390000}"/>
    <cellStyle name="Normal 3 7 14" xfId="14632" xr:uid="{00000000-0005-0000-0000-000028390000}"/>
    <cellStyle name="Normal 3 7 15" xfId="14633" xr:uid="{00000000-0005-0000-0000-000029390000}"/>
    <cellStyle name="Normal 3 7 16" xfId="14634" xr:uid="{00000000-0005-0000-0000-00002A390000}"/>
    <cellStyle name="Normal 3 7 17" xfId="14635" xr:uid="{00000000-0005-0000-0000-00002B390000}"/>
    <cellStyle name="Normal 3 7 18" xfId="14636" xr:uid="{00000000-0005-0000-0000-00002C390000}"/>
    <cellStyle name="Normal 3 7 19" xfId="14637" xr:uid="{00000000-0005-0000-0000-00002D390000}"/>
    <cellStyle name="Normal 3 7 2" xfId="14638" xr:uid="{00000000-0005-0000-0000-00002E390000}"/>
    <cellStyle name="Normal 3 7 20" xfId="14639" xr:uid="{00000000-0005-0000-0000-00002F390000}"/>
    <cellStyle name="Normal 3 7 3" xfId="14640" xr:uid="{00000000-0005-0000-0000-000030390000}"/>
    <cellStyle name="Normal 3 7 4" xfId="14641" xr:uid="{00000000-0005-0000-0000-000031390000}"/>
    <cellStyle name="Normal 3 7 5" xfId="14642" xr:uid="{00000000-0005-0000-0000-000032390000}"/>
    <cellStyle name="Normal 3 7 6" xfId="14643" xr:uid="{00000000-0005-0000-0000-000033390000}"/>
    <cellStyle name="Normal 3 7 7" xfId="14644" xr:uid="{00000000-0005-0000-0000-000034390000}"/>
    <cellStyle name="Normal 3 7 8" xfId="14645" xr:uid="{00000000-0005-0000-0000-000035390000}"/>
    <cellStyle name="Normal 3 7 9" xfId="14646" xr:uid="{00000000-0005-0000-0000-000036390000}"/>
    <cellStyle name="Normal 3 8" xfId="14647" xr:uid="{00000000-0005-0000-0000-000037390000}"/>
    <cellStyle name="Normal 3 8 10" xfId="14648" xr:uid="{00000000-0005-0000-0000-000038390000}"/>
    <cellStyle name="Normal 3 8 11" xfId="14649" xr:uid="{00000000-0005-0000-0000-000039390000}"/>
    <cellStyle name="Normal 3 8 12" xfId="14650" xr:uid="{00000000-0005-0000-0000-00003A390000}"/>
    <cellStyle name="Normal 3 8 13" xfId="14651" xr:uid="{00000000-0005-0000-0000-00003B390000}"/>
    <cellStyle name="Normal 3 8 14" xfId="14652" xr:uid="{00000000-0005-0000-0000-00003C390000}"/>
    <cellStyle name="Normal 3 8 15" xfId="14653" xr:uid="{00000000-0005-0000-0000-00003D390000}"/>
    <cellStyle name="Normal 3 8 16" xfId="14654" xr:uid="{00000000-0005-0000-0000-00003E390000}"/>
    <cellStyle name="Normal 3 8 17" xfId="14655" xr:uid="{00000000-0005-0000-0000-00003F390000}"/>
    <cellStyle name="Normal 3 8 18" xfId="14656" xr:uid="{00000000-0005-0000-0000-000040390000}"/>
    <cellStyle name="Normal 3 8 19" xfId="14657" xr:uid="{00000000-0005-0000-0000-000041390000}"/>
    <cellStyle name="Normal 3 8 2" xfId="14658" xr:uid="{00000000-0005-0000-0000-000042390000}"/>
    <cellStyle name="Normal 3 8 20" xfId="14659" xr:uid="{00000000-0005-0000-0000-000043390000}"/>
    <cellStyle name="Normal 3 8 3" xfId="14660" xr:uid="{00000000-0005-0000-0000-000044390000}"/>
    <cellStyle name="Normal 3 8 4" xfId="14661" xr:uid="{00000000-0005-0000-0000-000045390000}"/>
    <cellStyle name="Normal 3 8 5" xfId="14662" xr:uid="{00000000-0005-0000-0000-000046390000}"/>
    <cellStyle name="Normal 3 8 6" xfId="14663" xr:uid="{00000000-0005-0000-0000-000047390000}"/>
    <cellStyle name="Normal 3 8 7" xfId="14664" xr:uid="{00000000-0005-0000-0000-000048390000}"/>
    <cellStyle name="Normal 3 8 8" xfId="14665" xr:uid="{00000000-0005-0000-0000-000049390000}"/>
    <cellStyle name="Normal 3 8 9" xfId="14666" xr:uid="{00000000-0005-0000-0000-00004A390000}"/>
    <cellStyle name="Normal 3 9" xfId="14667" xr:uid="{00000000-0005-0000-0000-00004B390000}"/>
    <cellStyle name="Normal 3 9 10" xfId="14668" xr:uid="{00000000-0005-0000-0000-00004C390000}"/>
    <cellStyle name="Normal 3 9 11" xfId="14669" xr:uid="{00000000-0005-0000-0000-00004D390000}"/>
    <cellStyle name="Normal 3 9 12" xfId="14670" xr:uid="{00000000-0005-0000-0000-00004E390000}"/>
    <cellStyle name="Normal 3 9 13" xfId="14671" xr:uid="{00000000-0005-0000-0000-00004F390000}"/>
    <cellStyle name="Normal 3 9 14" xfId="14672" xr:uid="{00000000-0005-0000-0000-000050390000}"/>
    <cellStyle name="Normal 3 9 15" xfId="14673" xr:uid="{00000000-0005-0000-0000-000051390000}"/>
    <cellStyle name="Normal 3 9 16" xfId="14674" xr:uid="{00000000-0005-0000-0000-000052390000}"/>
    <cellStyle name="Normal 3 9 17" xfId="14675" xr:uid="{00000000-0005-0000-0000-000053390000}"/>
    <cellStyle name="Normal 3 9 18" xfId="14676" xr:uid="{00000000-0005-0000-0000-000054390000}"/>
    <cellStyle name="Normal 3 9 19" xfId="14677" xr:uid="{00000000-0005-0000-0000-000055390000}"/>
    <cellStyle name="Normal 3 9 2" xfId="14678" xr:uid="{00000000-0005-0000-0000-000056390000}"/>
    <cellStyle name="Normal 3 9 20" xfId="14679" xr:uid="{00000000-0005-0000-0000-000057390000}"/>
    <cellStyle name="Normal 3 9 3" xfId="14680" xr:uid="{00000000-0005-0000-0000-000058390000}"/>
    <cellStyle name="Normal 3 9 4" xfId="14681" xr:uid="{00000000-0005-0000-0000-000059390000}"/>
    <cellStyle name="Normal 3 9 5" xfId="14682" xr:uid="{00000000-0005-0000-0000-00005A390000}"/>
    <cellStyle name="Normal 3 9 6" xfId="14683" xr:uid="{00000000-0005-0000-0000-00005B390000}"/>
    <cellStyle name="Normal 3 9 7" xfId="14684" xr:uid="{00000000-0005-0000-0000-00005C390000}"/>
    <cellStyle name="Normal 3 9 8" xfId="14685" xr:uid="{00000000-0005-0000-0000-00005D390000}"/>
    <cellStyle name="Normal 3 9 9" xfId="14686" xr:uid="{00000000-0005-0000-0000-00005E390000}"/>
    <cellStyle name="Normal 3_03. FS &amp; WP_KDAC_31.12.08_combine" xfId="29917" xr:uid="{00000000-0005-0000-0000-0000DD740000}"/>
    <cellStyle name="Normal 30" xfId="14687" xr:uid="{00000000-0005-0000-0000-00005F390000}"/>
    <cellStyle name="Normal 30 10" xfId="14688" xr:uid="{00000000-0005-0000-0000-000060390000}"/>
    <cellStyle name="Normal 30 10 2" xfId="14689" xr:uid="{00000000-0005-0000-0000-000061390000}"/>
    <cellStyle name="Normal 30 10 2 2" xfId="14690" xr:uid="{00000000-0005-0000-0000-000062390000}"/>
    <cellStyle name="Normal 30 10 2 2 2" xfId="41241" xr:uid="{00000000-0005-0000-0000-000019A10000}"/>
    <cellStyle name="Normal 30 10 2 3" xfId="41242" xr:uid="{00000000-0005-0000-0000-00001AA10000}"/>
    <cellStyle name="Normal 30 10 3" xfId="14691" xr:uid="{00000000-0005-0000-0000-000063390000}"/>
    <cellStyle name="Normal 30 10 3 2" xfId="41243" xr:uid="{00000000-0005-0000-0000-00001BA10000}"/>
    <cellStyle name="Normal 30 10 4" xfId="41244" xr:uid="{00000000-0005-0000-0000-00001CA10000}"/>
    <cellStyle name="Normal 30 11" xfId="14692" xr:uid="{00000000-0005-0000-0000-000064390000}"/>
    <cellStyle name="Normal 30 11 2" xfId="14693" xr:uid="{00000000-0005-0000-0000-000065390000}"/>
    <cellStyle name="Normal 30 11 2 2" xfId="14694" xr:uid="{00000000-0005-0000-0000-000066390000}"/>
    <cellStyle name="Normal 30 11 2 2 2" xfId="41245" xr:uid="{00000000-0005-0000-0000-00001DA10000}"/>
    <cellStyle name="Normal 30 11 2 3" xfId="41246" xr:uid="{00000000-0005-0000-0000-00001EA10000}"/>
    <cellStyle name="Normal 30 11 3" xfId="14695" xr:uid="{00000000-0005-0000-0000-000067390000}"/>
    <cellStyle name="Normal 30 11 3 2" xfId="41247" xr:uid="{00000000-0005-0000-0000-00001FA10000}"/>
    <cellStyle name="Normal 30 11 4" xfId="41248" xr:uid="{00000000-0005-0000-0000-000020A10000}"/>
    <cellStyle name="Normal 30 12" xfId="14696" xr:uid="{00000000-0005-0000-0000-000068390000}"/>
    <cellStyle name="Normal 30 12 2" xfId="14697" xr:uid="{00000000-0005-0000-0000-000069390000}"/>
    <cellStyle name="Normal 30 12 2 2" xfId="14698" xr:uid="{00000000-0005-0000-0000-00006A390000}"/>
    <cellStyle name="Normal 30 12 2 2 2" xfId="41249" xr:uid="{00000000-0005-0000-0000-000021A10000}"/>
    <cellStyle name="Normal 30 12 2 3" xfId="41250" xr:uid="{00000000-0005-0000-0000-000022A10000}"/>
    <cellStyle name="Normal 30 12 3" xfId="14699" xr:uid="{00000000-0005-0000-0000-00006B390000}"/>
    <cellStyle name="Normal 30 12 3 2" xfId="41251" xr:uid="{00000000-0005-0000-0000-000023A10000}"/>
    <cellStyle name="Normal 30 12 4" xfId="41252" xr:uid="{00000000-0005-0000-0000-000024A10000}"/>
    <cellStyle name="Normal 30 13" xfId="14700" xr:uid="{00000000-0005-0000-0000-00006C390000}"/>
    <cellStyle name="Normal 30 13 2" xfId="14701" xr:uid="{00000000-0005-0000-0000-00006D390000}"/>
    <cellStyle name="Normal 30 13 2 2" xfId="14702" xr:uid="{00000000-0005-0000-0000-00006E390000}"/>
    <cellStyle name="Normal 30 13 2 2 2" xfId="41253" xr:uid="{00000000-0005-0000-0000-000025A10000}"/>
    <cellStyle name="Normal 30 13 2 3" xfId="41254" xr:uid="{00000000-0005-0000-0000-000026A10000}"/>
    <cellStyle name="Normal 30 13 3" xfId="14703" xr:uid="{00000000-0005-0000-0000-00006F390000}"/>
    <cellStyle name="Normal 30 13 3 2" xfId="41255" xr:uid="{00000000-0005-0000-0000-000027A10000}"/>
    <cellStyle name="Normal 30 13 4" xfId="41256" xr:uid="{00000000-0005-0000-0000-000028A10000}"/>
    <cellStyle name="Normal 30 14" xfId="14704" xr:uid="{00000000-0005-0000-0000-000070390000}"/>
    <cellStyle name="Normal 30 14 2" xfId="14705" xr:uid="{00000000-0005-0000-0000-000071390000}"/>
    <cellStyle name="Normal 30 14 2 2" xfId="14706" xr:uid="{00000000-0005-0000-0000-000072390000}"/>
    <cellStyle name="Normal 30 14 2 2 2" xfId="41257" xr:uid="{00000000-0005-0000-0000-000029A10000}"/>
    <cellStyle name="Normal 30 14 2 3" xfId="41258" xr:uid="{00000000-0005-0000-0000-00002AA10000}"/>
    <cellStyle name="Normal 30 14 3" xfId="14707" xr:uid="{00000000-0005-0000-0000-000073390000}"/>
    <cellStyle name="Normal 30 14 3 2" xfId="41259" xr:uid="{00000000-0005-0000-0000-00002BA10000}"/>
    <cellStyle name="Normal 30 14 4" xfId="41260" xr:uid="{00000000-0005-0000-0000-00002CA10000}"/>
    <cellStyle name="Normal 30 15" xfId="14708" xr:uid="{00000000-0005-0000-0000-000074390000}"/>
    <cellStyle name="Normal 30 15 2" xfId="14709" xr:uid="{00000000-0005-0000-0000-000075390000}"/>
    <cellStyle name="Normal 30 15 2 2" xfId="41261" xr:uid="{00000000-0005-0000-0000-00002DA10000}"/>
    <cellStyle name="Normal 30 15 3" xfId="41262" xr:uid="{00000000-0005-0000-0000-00002EA10000}"/>
    <cellStyle name="Normal 30 16" xfId="14710" xr:uid="{00000000-0005-0000-0000-000076390000}"/>
    <cellStyle name="Normal 30 16 2" xfId="41263" xr:uid="{00000000-0005-0000-0000-00002FA10000}"/>
    <cellStyle name="Normal 30 17" xfId="14711" xr:uid="{00000000-0005-0000-0000-000077390000}"/>
    <cellStyle name="Normal 30 18" xfId="29918" xr:uid="{00000000-0005-0000-0000-0000DE740000}"/>
    <cellStyle name="Normal 30 19" xfId="54731" xr:uid="{00000000-0005-0000-0000-0000CBD50000}"/>
    <cellStyle name="Normal 30 2" xfId="14712" xr:uid="{00000000-0005-0000-0000-000078390000}"/>
    <cellStyle name="Normal 30 2 10" xfId="14713" xr:uid="{00000000-0005-0000-0000-000079390000}"/>
    <cellStyle name="Normal 30 2 10 2" xfId="14714" xr:uid="{00000000-0005-0000-0000-00007A390000}"/>
    <cellStyle name="Normal 30 2 10 2 2" xfId="14715" xr:uid="{00000000-0005-0000-0000-00007B390000}"/>
    <cellStyle name="Normal 30 2 10 2 2 2" xfId="41264" xr:uid="{00000000-0005-0000-0000-000030A10000}"/>
    <cellStyle name="Normal 30 2 10 2 3" xfId="41265" xr:uid="{00000000-0005-0000-0000-000031A10000}"/>
    <cellStyle name="Normal 30 2 10 3" xfId="14716" xr:uid="{00000000-0005-0000-0000-00007C390000}"/>
    <cellStyle name="Normal 30 2 10 3 2" xfId="41266" xr:uid="{00000000-0005-0000-0000-000032A10000}"/>
    <cellStyle name="Normal 30 2 10 4" xfId="41267" xr:uid="{00000000-0005-0000-0000-000033A10000}"/>
    <cellStyle name="Normal 30 2 11" xfId="14717" xr:uid="{00000000-0005-0000-0000-00007D390000}"/>
    <cellStyle name="Normal 30 2 11 2" xfId="14718" xr:uid="{00000000-0005-0000-0000-00007E390000}"/>
    <cellStyle name="Normal 30 2 11 2 2" xfId="14719" xr:uid="{00000000-0005-0000-0000-00007F390000}"/>
    <cellStyle name="Normal 30 2 11 2 2 2" xfId="41268" xr:uid="{00000000-0005-0000-0000-000034A10000}"/>
    <cellStyle name="Normal 30 2 11 2 3" xfId="41269" xr:uid="{00000000-0005-0000-0000-000035A10000}"/>
    <cellStyle name="Normal 30 2 11 3" xfId="14720" xr:uid="{00000000-0005-0000-0000-000080390000}"/>
    <cellStyle name="Normal 30 2 11 3 2" xfId="41270" xr:uid="{00000000-0005-0000-0000-000036A10000}"/>
    <cellStyle name="Normal 30 2 11 4" xfId="41271" xr:uid="{00000000-0005-0000-0000-000037A10000}"/>
    <cellStyle name="Normal 30 2 12" xfId="14721" xr:uid="{00000000-0005-0000-0000-000081390000}"/>
    <cellStyle name="Normal 30 2 12 2" xfId="14722" xr:uid="{00000000-0005-0000-0000-000082390000}"/>
    <cellStyle name="Normal 30 2 12 2 2" xfId="41272" xr:uid="{00000000-0005-0000-0000-000038A10000}"/>
    <cellStyle name="Normal 30 2 12 3" xfId="41273" xr:uid="{00000000-0005-0000-0000-000039A10000}"/>
    <cellStyle name="Normal 30 2 13" xfId="14723" xr:uid="{00000000-0005-0000-0000-000083390000}"/>
    <cellStyle name="Normal 30 2 13 2" xfId="41274" xr:uid="{00000000-0005-0000-0000-00003AA10000}"/>
    <cellStyle name="Normal 30 2 14" xfId="41275" xr:uid="{00000000-0005-0000-0000-00003BA10000}"/>
    <cellStyle name="Normal 30 2 2" xfId="14724" xr:uid="{00000000-0005-0000-0000-000084390000}"/>
    <cellStyle name="Normal 30 2 2 2" xfId="14725" xr:uid="{00000000-0005-0000-0000-000085390000}"/>
    <cellStyle name="Normal 30 2 2 2 2" xfId="14726" xr:uid="{00000000-0005-0000-0000-000086390000}"/>
    <cellStyle name="Normal 30 2 2 2 2 2" xfId="41276" xr:uid="{00000000-0005-0000-0000-00003CA10000}"/>
    <cellStyle name="Normal 30 2 2 2 3" xfId="41277" xr:uid="{00000000-0005-0000-0000-00003DA10000}"/>
    <cellStyle name="Normal 30 2 2 3" xfId="14727" xr:uid="{00000000-0005-0000-0000-000087390000}"/>
    <cellStyle name="Normal 30 2 2 3 2" xfId="41278" xr:uid="{00000000-0005-0000-0000-00003EA10000}"/>
    <cellStyle name="Normal 30 2 2 4" xfId="41279" xr:uid="{00000000-0005-0000-0000-00003FA10000}"/>
    <cellStyle name="Normal 30 2 3" xfId="14728" xr:uid="{00000000-0005-0000-0000-000088390000}"/>
    <cellStyle name="Normal 30 2 3 2" xfId="14729" xr:uid="{00000000-0005-0000-0000-000089390000}"/>
    <cellStyle name="Normal 30 2 3 2 2" xfId="14730" xr:uid="{00000000-0005-0000-0000-00008A390000}"/>
    <cellStyle name="Normal 30 2 3 2 2 2" xfId="41280" xr:uid="{00000000-0005-0000-0000-000040A10000}"/>
    <cellStyle name="Normal 30 2 3 2 3" xfId="41281" xr:uid="{00000000-0005-0000-0000-000041A10000}"/>
    <cellStyle name="Normal 30 2 3 3" xfId="14731" xr:uid="{00000000-0005-0000-0000-00008B390000}"/>
    <cellStyle name="Normal 30 2 3 3 2" xfId="41282" xr:uid="{00000000-0005-0000-0000-000042A10000}"/>
    <cellStyle name="Normal 30 2 3 4" xfId="41283" xr:uid="{00000000-0005-0000-0000-000043A10000}"/>
    <cellStyle name="Normal 30 2 4" xfId="14732" xr:uid="{00000000-0005-0000-0000-00008C390000}"/>
    <cellStyle name="Normal 30 2 4 2" xfId="14733" xr:uid="{00000000-0005-0000-0000-00008D390000}"/>
    <cellStyle name="Normal 30 2 4 2 2" xfId="14734" xr:uid="{00000000-0005-0000-0000-00008E390000}"/>
    <cellStyle name="Normal 30 2 4 2 2 2" xfId="41284" xr:uid="{00000000-0005-0000-0000-000044A10000}"/>
    <cellStyle name="Normal 30 2 4 2 3" xfId="41285" xr:uid="{00000000-0005-0000-0000-000045A10000}"/>
    <cellStyle name="Normal 30 2 4 3" xfId="14735" xr:uid="{00000000-0005-0000-0000-00008F390000}"/>
    <cellStyle name="Normal 30 2 4 3 2" xfId="41286" xr:uid="{00000000-0005-0000-0000-000046A10000}"/>
    <cellStyle name="Normal 30 2 4 4" xfId="41287" xr:uid="{00000000-0005-0000-0000-000047A10000}"/>
    <cellStyle name="Normal 30 2 5" xfId="14736" xr:uid="{00000000-0005-0000-0000-000090390000}"/>
    <cellStyle name="Normal 30 2 5 2" xfId="14737" xr:uid="{00000000-0005-0000-0000-000091390000}"/>
    <cellStyle name="Normal 30 2 5 2 2" xfId="14738" xr:uid="{00000000-0005-0000-0000-000092390000}"/>
    <cellStyle name="Normal 30 2 5 2 2 2" xfId="41288" xr:uid="{00000000-0005-0000-0000-000048A10000}"/>
    <cellStyle name="Normal 30 2 5 2 3" xfId="41289" xr:uid="{00000000-0005-0000-0000-000049A10000}"/>
    <cellStyle name="Normal 30 2 5 3" xfId="14739" xr:uid="{00000000-0005-0000-0000-000093390000}"/>
    <cellStyle name="Normal 30 2 5 3 2" xfId="41290" xr:uid="{00000000-0005-0000-0000-00004AA10000}"/>
    <cellStyle name="Normal 30 2 5 4" xfId="41291" xr:uid="{00000000-0005-0000-0000-00004BA10000}"/>
    <cellStyle name="Normal 30 2 6" xfId="14740" xr:uid="{00000000-0005-0000-0000-000094390000}"/>
    <cellStyle name="Normal 30 2 6 2" xfId="14741" xr:uid="{00000000-0005-0000-0000-000095390000}"/>
    <cellStyle name="Normal 30 2 6 2 2" xfId="14742" xr:uid="{00000000-0005-0000-0000-000096390000}"/>
    <cellStyle name="Normal 30 2 6 2 2 2" xfId="41292" xr:uid="{00000000-0005-0000-0000-00004CA10000}"/>
    <cellStyle name="Normal 30 2 6 2 3" xfId="41293" xr:uid="{00000000-0005-0000-0000-00004DA10000}"/>
    <cellStyle name="Normal 30 2 6 3" xfId="14743" xr:uid="{00000000-0005-0000-0000-000097390000}"/>
    <cellStyle name="Normal 30 2 6 3 2" xfId="41294" xr:uid="{00000000-0005-0000-0000-00004EA10000}"/>
    <cellStyle name="Normal 30 2 6 4" xfId="41295" xr:uid="{00000000-0005-0000-0000-00004FA10000}"/>
    <cellStyle name="Normal 30 2 7" xfId="14744" xr:uid="{00000000-0005-0000-0000-000098390000}"/>
    <cellStyle name="Normal 30 2 7 2" xfId="14745" xr:uid="{00000000-0005-0000-0000-000099390000}"/>
    <cellStyle name="Normal 30 2 7 2 2" xfId="14746" xr:uid="{00000000-0005-0000-0000-00009A390000}"/>
    <cellStyle name="Normal 30 2 7 2 2 2" xfId="41296" xr:uid="{00000000-0005-0000-0000-000050A10000}"/>
    <cellStyle name="Normal 30 2 7 2 3" xfId="41297" xr:uid="{00000000-0005-0000-0000-000051A10000}"/>
    <cellStyle name="Normal 30 2 7 3" xfId="14747" xr:uid="{00000000-0005-0000-0000-00009B390000}"/>
    <cellStyle name="Normal 30 2 7 3 2" xfId="41298" xr:uid="{00000000-0005-0000-0000-000052A10000}"/>
    <cellStyle name="Normal 30 2 7 4" xfId="41299" xr:uid="{00000000-0005-0000-0000-000053A10000}"/>
    <cellStyle name="Normal 30 2 8" xfId="14748" xr:uid="{00000000-0005-0000-0000-00009C390000}"/>
    <cellStyle name="Normal 30 2 8 2" xfId="14749" xr:uid="{00000000-0005-0000-0000-00009D390000}"/>
    <cellStyle name="Normal 30 2 8 2 2" xfId="14750" xr:uid="{00000000-0005-0000-0000-00009E390000}"/>
    <cellStyle name="Normal 30 2 8 2 2 2" xfId="41300" xr:uid="{00000000-0005-0000-0000-000054A10000}"/>
    <cellStyle name="Normal 30 2 8 2 3" xfId="41301" xr:uid="{00000000-0005-0000-0000-000055A10000}"/>
    <cellStyle name="Normal 30 2 8 3" xfId="14751" xr:uid="{00000000-0005-0000-0000-00009F390000}"/>
    <cellStyle name="Normal 30 2 8 3 2" xfId="41302" xr:uid="{00000000-0005-0000-0000-000056A10000}"/>
    <cellStyle name="Normal 30 2 8 4" xfId="41303" xr:uid="{00000000-0005-0000-0000-000057A10000}"/>
    <cellStyle name="Normal 30 2 9" xfId="14752" xr:uid="{00000000-0005-0000-0000-0000A0390000}"/>
    <cellStyle name="Normal 30 2 9 2" xfId="14753" xr:uid="{00000000-0005-0000-0000-0000A1390000}"/>
    <cellStyle name="Normal 30 2 9 2 2" xfId="14754" xr:uid="{00000000-0005-0000-0000-0000A2390000}"/>
    <cellStyle name="Normal 30 2 9 2 2 2" xfId="41304" xr:uid="{00000000-0005-0000-0000-000058A10000}"/>
    <cellStyle name="Normal 30 2 9 2 3" xfId="41305" xr:uid="{00000000-0005-0000-0000-000059A10000}"/>
    <cellStyle name="Normal 30 2 9 3" xfId="14755" xr:uid="{00000000-0005-0000-0000-0000A3390000}"/>
    <cellStyle name="Normal 30 2 9 3 2" xfId="41306" xr:uid="{00000000-0005-0000-0000-00005AA10000}"/>
    <cellStyle name="Normal 30 2 9 4" xfId="41307" xr:uid="{00000000-0005-0000-0000-00005BA10000}"/>
    <cellStyle name="Normal 30 3" xfId="14756" xr:uid="{00000000-0005-0000-0000-0000A4390000}"/>
    <cellStyle name="Normal 30 3 10" xfId="14757" xr:uid="{00000000-0005-0000-0000-0000A5390000}"/>
    <cellStyle name="Normal 30 3 10 2" xfId="14758" xr:uid="{00000000-0005-0000-0000-0000A6390000}"/>
    <cellStyle name="Normal 30 3 10 2 2" xfId="14759" xr:uid="{00000000-0005-0000-0000-0000A7390000}"/>
    <cellStyle name="Normal 30 3 10 2 2 2" xfId="41308" xr:uid="{00000000-0005-0000-0000-00005CA10000}"/>
    <cellStyle name="Normal 30 3 10 2 3" xfId="41309" xr:uid="{00000000-0005-0000-0000-00005DA10000}"/>
    <cellStyle name="Normal 30 3 10 3" xfId="14760" xr:uid="{00000000-0005-0000-0000-0000A8390000}"/>
    <cellStyle name="Normal 30 3 10 3 2" xfId="41310" xr:uid="{00000000-0005-0000-0000-00005EA10000}"/>
    <cellStyle name="Normal 30 3 10 4" xfId="41311" xr:uid="{00000000-0005-0000-0000-00005FA10000}"/>
    <cellStyle name="Normal 30 3 11" xfId="14761" xr:uid="{00000000-0005-0000-0000-0000A9390000}"/>
    <cellStyle name="Normal 30 3 11 2" xfId="14762" xr:uid="{00000000-0005-0000-0000-0000AA390000}"/>
    <cellStyle name="Normal 30 3 11 2 2" xfId="14763" xr:uid="{00000000-0005-0000-0000-0000AB390000}"/>
    <cellStyle name="Normal 30 3 11 2 2 2" xfId="41312" xr:uid="{00000000-0005-0000-0000-000060A10000}"/>
    <cellStyle name="Normal 30 3 11 2 3" xfId="41313" xr:uid="{00000000-0005-0000-0000-000061A10000}"/>
    <cellStyle name="Normal 30 3 11 3" xfId="14764" xr:uid="{00000000-0005-0000-0000-0000AC390000}"/>
    <cellStyle name="Normal 30 3 11 3 2" xfId="41314" xr:uid="{00000000-0005-0000-0000-000062A10000}"/>
    <cellStyle name="Normal 30 3 11 4" xfId="41315" xr:uid="{00000000-0005-0000-0000-000063A10000}"/>
    <cellStyle name="Normal 30 3 12" xfId="14765" xr:uid="{00000000-0005-0000-0000-0000AD390000}"/>
    <cellStyle name="Normal 30 3 12 2" xfId="14766" xr:uid="{00000000-0005-0000-0000-0000AE390000}"/>
    <cellStyle name="Normal 30 3 12 2 2" xfId="41316" xr:uid="{00000000-0005-0000-0000-000064A10000}"/>
    <cellStyle name="Normal 30 3 12 3" xfId="41317" xr:uid="{00000000-0005-0000-0000-000065A10000}"/>
    <cellStyle name="Normal 30 3 13" xfId="14767" xr:uid="{00000000-0005-0000-0000-0000AF390000}"/>
    <cellStyle name="Normal 30 3 13 2" xfId="41318" xr:uid="{00000000-0005-0000-0000-000066A10000}"/>
    <cellStyle name="Normal 30 3 14" xfId="41319" xr:uid="{00000000-0005-0000-0000-000067A10000}"/>
    <cellStyle name="Normal 30 3 2" xfId="14768" xr:uid="{00000000-0005-0000-0000-0000B0390000}"/>
    <cellStyle name="Normal 30 3 2 2" xfId="14769" xr:uid="{00000000-0005-0000-0000-0000B1390000}"/>
    <cellStyle name="Normal 30 3 2 2 2" xfId="14770" xr:uid="{00000000-0005-0000-0000-0000B2390000}"/>
    <cellStyle name="Normal 30 3 2 2 2 2" xfId="41320" xr:uid="{00000000-0005-0000-0000-000068A10000}"/>
    <cellStyle name="Normal 30 3 2 2 3" xfId="41321" xr:uid="{00000000-0005-0000-0000-000069A10000}"/>
    <cellStyle name="Normal 30 3 2 3" xfId="14771" xr:uid="{00000000-0005-0000-0000-0000B3390000}"/>
    <cellStyle name="Normal 30 3 2 3 2" xfId="41322" xr:uid="{00000000-0005-0000-0000-00006AA10000}"/>
    <cellStyle name="Normal 30 3 2 4" xfId="41323" xr:uid="{00000000-0005-0000-0000-00006BA10000}"/>
    <cellStyle name="Normal 30 3 3" xfId="14772" xr:uid="{00000000-0005-0000-0000-0000B4390000}"/>
    <cellStyle name="Normal 30 3 3 2" xfId="14773" xr:uid="{00000000-0005-0000-0000-0000B5390000}"/>
    <cellStyle name="Normal 30 3 3 2 2" xfId="14774" xr:uid="{00000000-0005-0000-0000-0000B6390000}"/>
    <cellStyle name="Normal 30 3 3 2 2 2" xfId="41324" xr:uid="{00000000-0005-0000-0000-00006CA10000}"/>
    <cellStyle name="Normal 30 3 3 2 3" xfId="41325" xr:uid="{00000000-0005-0000-0000-00006DA10000}"/>
    <cellStyle name="Normal 30 3 3 3" xfId="14775" xr:uid="{00000000-0005-0000-0000-0000B7390000}"/>
    <cellStyle name="Normal 30 3 3 3 2" xfId="41326" xr:uid="{00000000-0005-0000-0000-00006EA10000}"/>
    <cellStyle name="Normal 30 3 3 4" xfId="41327" xr:uid="{00000000-0005-0000-0000-00006FA10000}"/>
    <cellStyle name="Normal 30 3 4" xfId="14776" xr:uid="{00000000-0005-0000-0000-0000B8390000}"/>
    <cellStyle name="Normal 30 3 4 2" xfId="14777" xr:uid="{00000000-0005-0000-0000-0000B9390000}"/>
    <cellStyle name="Normal 30 3 4 2 2" xfId="14778" xr:uid="{00000000-0005-0000-0000-0000BA390000}"/>
    <cellStyle name="Normal 30 3 4 2 2 2" xfId="41328" xr:uid="{00000000-0005-0000-0000-000070A10000}"/>
    <cellStyle name="Normal 30 3 4 2 3" xfId="41329" xr:uid="{00000000-0005-0000-0000-000071A10000}"/>
    <cellStyle name="Normal 30 3 4 3" xfId="14779" xr:uid="{00000000-0005-0000-0000-0000BB390000}"/>
    <cellStyle name="Normal 30 3 4 3 2" xfId="41330" xr:uid="{00000000-0005-0000-0000-000072A10000}"/>
    <cellStyle name="Normal 30 3 4 4" xfId="41331" xr:uid="{00000000-0005-0000-0000-000073A10000}"/>
    <cellStyle name="Normal 30 3 5" xfId="14780" xr:uid="{00000000-0005-0000-0000-0000BC390000}"/>
    <cellStyle name="Normal 30 3 5 2" xfId="14781" xr:uid="{00000000-0005-0000-0000-0000BD390000}"/>
    <cellStyle name="Normal 30 3 5 2 2" xfId="14782" xr:uid="{00000000-0005-0000-0000-0000BE390000}"/>
    <cellStyle name="Normal 30 3 5 2 2 2" xfId="41332" xr:uid="{00000000-0005-0000-0000-000074A10000}"/>
    <cellStyle name="Normal 30 3 5 2 3" xfId="41333" xr:uid="{00000000-0005-0000-0000-000075A10000}"/>
    <cellStyle name="Normal 30 3 5 3" xfId="14783" xr:uid="{00000000-0005-0000-0000-0000BF390000}"/>
    <cellStyle name="Normal 30 3 5 3 2" xfId="41334" xr:uid="{00000000-0005-0000-0000-000076A10000}"/>
    <cellStyle name="Normal 30 3 5 4" xfId="41335" xr:uid="{00000000-0005-0000-0000-000077A10000}"/>
    <cellStyle name="Normal 30 3 6" xfId="14784" xr:uid="{00000000-0005-0000-0000-0000C0390000}"/>
    <cellStyle name="Normal 30 3 6 2" xfId="14785" xr:uid="{00000000-0005-0000-0000-0000C1390000}"/>
    <cellStyle name="Normal 30 3 6 2 2" xfId="14786" xr:uid="{00000000-0005-0000-0000-0000C2390000}"/>
    <cellStyle name="Normal 30 3 6 2 2 2" xfId="41336" xr:uid="{00000000-0005-0000-0000-000078A10000}"/>
    <cellStyle name="Normal 30 3 6 2 3" xfId="41337" xr:uid="{00000000-0005-0000-0000-000079A10000}"/>
    <cellStyle name="Normal 30 3 6 3" xfId="14787" xr:uid="{00000000-0005-0000-0000-0000C3390000}"/>
    <cellStyle name="Normal 30 3 6 3 2" xfId="41338" xr:uid="{00000000-0005-0000-0000-00007AA10000}"/>
    <cellStyle name="Normal 30 3 6 4" xfId="41339" xr:uid="{00000000-0005-0000-0000-00007BA10000}"/>
    <cellStyle name="Normal 30 3 7" xfId="14788" xr:uid="{00000000-0005-0000-0000-0000C4390000}"/>
    <cellStyle name="Normal 30 3 7 2" xfId="14789" xr:uid="{00000000-0005-0000-0000-0000C5390000}"/>
    <cellStyle name="Normal 30 3 7 2 2" xfId="14790" xr:uid="{00000000-0005-0000-0000-0000C6390000}"/>
    <cellStyle name="Normal 30 3 7 2 2 2" xfId="41340" xr:uid="{00000000-0005-0000-0000-00007CA10000}"/>
    <cellStyle name="Normal 30 3 7 2 3" xfId="41341" xr:uid="{00000000-0005-0000-0000-00007DA10000}"/>
    <cellStyle name="Normal 30 3 7 3" xfId="14791" xr:uid="{00000000-0005-0000-0000-0000C7390000}"/>
    <cellStyle name="Normal 30 3 7 3 2" xfId="41342" xr:uid="{00000000-0005-0000-0000-00007EA10000}"/>
    <cellStyle name="Normal 30 3 7 4" xfId="41343" xr:uid="{00000000-0005-0000-0000-00007FA10000}"/>
    <cellStyle name="Normal 30 3 8" xfId="14792" xr:uid="{00000000-0005-0000-0000-0000C8390000}"/>
    <cellStyle name="Normal 30 3 8 2" xfId="14793" xr:uid="{00000000-0005-0000-0000-0000C9390000}"/>
    <cellStyle name="Normal 30 3 8 2 2" xfId="14794" xr:uid="{00000000-0005-0000-0000-0000CA390000}"/>
    <cellStyle name="Normal 30 3 8 2 2 2" xfId="41344" xr:uid="{00000000-0005-0000-0000-000080A10000}"/>
    <cellStyle name="Normal 30 3 8 2 3" xfId="41345" xr:uid="{00000000-0005-0000-0000-000081A10000}"/>
    <cellStyle name="Normal 30 3 8 3" xfId="14795" xr:uid="{00000000-0005-0000-0000-0000CB390000}"/>
    <cellStyle name="Normal 30 3 8 3 2" xfId="41346" xr:uid="{00000000-0005-0000-0000-000082A10000}"/>
    <cellStyle name="Normal 30 3 8 4" xfId="41347" xr:uid="{00000000-0005-0000-0000-000083A10000}"/>
    <cellStyle name="Normal 30 3 9" xfId="14796" xr:uid="{00000000-0005-0000-0000-0000CC390000}"/>
    <cellStyle name="Normal 30 3 9 2" xfId="14797" xr:uid="{00000000-0005-0000-0000-0000CD390000}"/>
    <cellStyle name="Normal 30 3 9 2 2" xfId="14798" xr:uid="{00000000-0005-0000-0000-0000CE390000}"/>
    <cellStyle name="Normal 30 3 9 2 2 2" xfId="41348" xr:uid="{00000000-0005-0000-0000-000084A10000}"/>
    <cellStyle name="Normal 30 3 9 2 3" xfId="41349" xr:uid="{00000000-0005-0000-0000-000085A10000}"/>
    <cellStyle name="Normal 30 3 9 3" xfId="14799" xr:uid="{00000000-0005-0000-0000-0000CF390000}"/>
    <cellStyle name="Normal 30 3 9 3 2" xfId="41350" xr:uid="{00000000-0005-0000-0000-000086A10000}"/>
    <cellStyle name="Normal 30 3 9 4" xfId="41351" xr:uid="{00000000-0005-0000-0000-000087A10000}"/>
    <cellStyle name="Normal 30 4" xfId="14800" xr:uid="{00000000-0005-0000-0000-0000D0390000}"/>
    <cellStyle name="Normal 30 4 10" xfId="14801" xr:uid="{00000000-0005-0000-0000-0000D1390000}"/>
    <cellStyle name="Normal 30 4 10 2" xfId="14802" xr:uid="{00000000-0005-0000-0000-0000D2390000}"/>
    <cellStyle name="Normal 30 4 10 2 2" xfId="14803" xr:uid="{00000000-0005-0000-0000-0000D3390000}"/>
    <cellStyle name="Normal 30 4 10 2 2 2" xfId="41352" xr:uid="{00000000-0005-0000-0000-000088A10000}"/>
    <cellStyle name="Normal 30 4 10 2 3" xfId="41353" xr:uid="{00000000-0005-0000-0000-000089A10000}"/>
    <cellStyle name="Normal 30 4 10 3" xfId="14804" xr:uid="{00000000-0005-0000-0000-0000D4390000}"/>
    <cellStyle name="Normal 30 4 10 3 2" xfId="41354" xr:uid="{00000000-0005-0000-0000-00008AA10000}"/>
    <cellStyle name="Normal 30 4 10 4" xfId="41355" xr:uid="{00000000-0005-0000-0000-00008BA10000}"/>
    <cellStyle name="Normal 30 4 11" xfId="14805" xr:uid="{00000000-0005-0000-0000-0000D5390000}"/>
    <cellStyle name="Normal 30 4 11 2" xfId="14806" xr:uid="{00000000-0005-0000-0000-0000D6390000}"/>
    <cellStyle name="Normal 30 4 11 2 2" xfId="14807" xr:uid="{00000000-0005-0000-0000-0000D7390000}"/>
    <cellStyle name="Normal 30 4 11 2 2 2" xfId="41356" xr:uid="{00000000-0005-0000-0000-00008CA10000}"/>
    <cellStyle name="Normal 30 4 11 2 3" xfId="41357" xr:uid="{00000000-0005-0000-0000-00008DA10000}"/>
    <cellStyle name="Normal 30 4 11 3" xfId="14808" xr:uid="{00000000-0005-0000-0000-0000D8390000}"/>
    <cellStyle name="Normal 30 4 11 3 2" xfId="41358" xr:uid="{00000000-0005-0000-0000-00008EA10000}"/>
    <cellStyle name="Normal 30 4 11 4" xfId="41359" xr:uid="{00000000-0005-0000-0000-00008FA10000}"/>
    <cellStyle name="Normal 30 4 12" xfId="14809" xr:uid="{00000000-0005-0000-0000-0000D9390000}"/>
    <cellStyle name="Normal 30 4 12 2" xfId="14810" xr:uid="{00000000-0005-0000-0000-0000DA390000}"/>
    <cellStyle name="Normal 30 4 12 2 2" xfId="41360" xr:uid="{00000000-0005-0000-0000-000090A10000}"/>
    <cellStyle name="Normal 30 4 12 3" xfId="41361" xr:uid="{00000000-0005-0000-0000-000091A10000}"/>
    <cellStyle name="Normal 30 4 13" xfId="14811" xr:uid="{00000000-0005-0000-0000-0000DB390000}"/>
    <cellStyle name="Normal 30 4 13 2" xfId="41362" xr:uid="{00000000-0005-0000-0000-000092A10000}"/>
    <cellStyle name="Normal 30 4 14" xfId="41363" xr:uid="{00000000-0005-0000-0000-000093A10000}"/>
    <cellStyle name="Normal 30 4 2" xfId="14812" xr:uid="{00000000-0005-0000-0000-0000DC390000}"/>
    <cellStyle name="Normal 30 4 2 2" xfId="14813" xr:uid="{00000000-0005-0000-0000-0000DD390000}"/>
    <cellStyle name="Normal 30 4 2 2 2" xfId="14814" xr:uid="{00000000-0005-0000-0000-0000DE390000}"/>
    <cellStyle name="Normal 30 4 2 2 2 2" xfId="41364" xr:uid="{00000000-0005-0000-0000-000094A10000}"/>
    <cellStyle name="Normal 30 4 2 2 3" xfId="41365" xr:uid="{00000000-0005-0000-0000-000095A10000}"/>
    <cellStyle name="Normal 30 4 2 3" xfId="14815" xr:uid="{00000000-0005-0000-0000-0000DF390000}"/>
    <cellStyle name="Normal 30 4 2 3 2" xfId="41366" xr:uid="{00000000-0005-0000-0000-000096A10000}"/>
    <cellStyle name="Normal 30 4 2 4" xfId="41367" xr:uid="{00000000-0005-0000-0000-000097A10000}"/>
    <cellStyle name="Normal 30 4 3" xfId="14816" xr:uid="{00000000-0005-0000-0000-0000E0390000}"/>
    <cellStyle name="Normal 30 4 3 2" xfId="14817" xr:uid="{00000000-0005-0000-0000-0000E1390000}"/>
    <cellStyle name="Normal 30 4 3 2 2" xfId="14818" xr:uid="{00000000-0005-0000-0000-0000E2390000}"/>
    <cellStyle name="Normal 30 4 3 2 2 2" xfId="41368" xr:uid="{00000000-0005-0000-0000-000098A10000}"/>
    <cellStyle name="Normal 30 4 3 2 3" xfId="41369" xr:uid="{00000000-0005-0000-0000-000099A10000}"/>
    <cellStyle name="Normal 30 4 3 3" xfId="14819" xr:uid="{00000000-0005-0000-0000-0000E3390000}"/>
    <cellStyle name="Normal 30 4 3 3 2" xfId="41370" xr:uid="{00000000-0005-0000-0000-00009AA10000}"/>
    <cellStyle name="Normal 30 4 3 4" xfId="41371" xr:uid="{00000000-0005-0000-0000-00009BA10000}"/>
    <cellStyle name="Normal 30 4 4" xfId="14820" xr:uid="{00000000-0005-0000-0000-0000E4390000}"/>
    <cellStyle name="Normal 30 4 4 2" xfId="14821" xr:uid="{00000000-0005-0000-0000-0000E5390000}"/>
    <cellStyle name="Normal 30 4 4 2 2" xfId="14822" xr:uid="{00000000-0005-0000-0000-0000E6390000}"/>
    <cellStyle name="Normal 30 4 4 2 2 2" xfId="41372" xr:uid="{00000000-0005-0000-0000-00009CA10000}"/>
    <cellStyle name="Normal 30 4 4 2 3" xfId="41373" xr:uid="{00000000-0005-0000-0000-00009DA10000}"/>
    <cellStyle name="Normal 30 4 4 3" xfId="14823" xr:uid="{00000000-0005-0000-0000-0000E7390000}"/>
    <cellStyle name="Normal 30 4 4 3 2" xfId="41374" xr:uid="{00000000-0005-0000-0000-00009EA10000}"/>
    <cellStyle name="Normal 30 4 4 4" xfId="41375" xr:uid="{00000000-0005-0000-0000-00009FA10000}"/>
    <cellStyle name="Normal 30 4 5" xfId="14824" xr:uid="{00000000-0005-0000-0000-0000E8390000}"/>
    <cellStyle name="Normal 30 4 5 2" xfId="14825" xr:uid="{00000000-0005-0000-0000-0000E9390000}"/>
    <cellStyle name="Normal 30 4 5 2 2" xfId="14826" xr:uid="{00000000-0005-0000-0000-0000EA390000}"/>
    <cellStyle name="Normal 30 4 5 2 2 2" xfId="41376" xr:uid="{00000000-0005-0000-0000-0000A0A10000}"/>
    <cellStyle name="Normal 30 4 5 2 3" xfId="41377" xr:uid="{00000000-0005-0000-0000-0000A1A10000}"/>
    <cellStyle name="Normal 30 4 5 3" xfId="14827" xr:uid="{00000000-0005-0000-0000-0000EB390000}"/>
    <cellStyle name="Normal 30 4 5 3 2" xfId="41378" xr:uid="{00000000-0005-0000-0000-0000A2A10000}"/>
    <cellStyle name="Normal 30 4 5 4" xfId="41379" xr:uid="{00000000-0005-0000-0000-0000A3A10000}"/>
    <cellStyle name="Normal 30 4 6" xfId="14828" xr:uid="{00000000-0005-0000-0000-0000EC390000}"/>
    <cellStyle name="Normal 30 4 6 2" xfId="14829" xr:uid="{00000000-0005-0000-0000-0000ED390000}"/>
    <cellStyle name="Normal 30 4 6 2 2" xfId="14830" xr:uid="{00000000-0005-0000-0000-0000EE390000}"/>
    <cellStyle name="Normal 30 4 6 2 2 2" xfId="41380" xr:uid="{00000000-0005-0000-0000-0000A4A10000}"/>
    <cellStyle name="Normal 30 4 6 2 3" xfId="41381" xr:uid="{00000000-0005-0000-0000-0000A5A10000}"/>
    <cellStyle name="Normal 30 4 6 3" xfId="14831" xr:uid="{00000000-0005-0000-0000-0000EF390000}"/>
    <cellStyle name="Normal 30 4 6 3 2" xfId="41382" xr:uid="{00000000-0005-0000-0000-0000A6A10000}"/>
    <cellStyle name="Normal 30 4 6 4" xfId="41383" xr:uid="{00000000-0005-0000-0000-0000A7A10000}"/>
    <cellStyle name="Normal 30 4 7" xfId="14832" xr:uid="{00000000-0005-0000-0000-0000F0390000}"/>
    <cellStyle name="Normal 30 4 7 2" xfId="14833" xr:uid="{00000000-0005-0000-0000-0000F1390000}"/>
    <cellStyle name="Normal 30 4 7 2 2" xfId="14834" xr:uid="{00000000-0005-0000-0000-0000F2390000}"/>
    <cellStyle name="Normal 30 4 7 2 2 2" xfId="41384" xr:uid="{00000000-0005-0000-0000-0000A8A10000}"/>
    <cellStyle name="Normal 30 4 7 2 3" xfId="41385" xr:uid="{00000000-0005-0000-0000-0000A9A10000}"/>
    <cellStyle name="Normal 30 4 7 3" xfId="14835" xr:uid="{00000000-0005-0000-0000-0000F3390000}"/>
    <cellStyle name="Normal 30 4 7 3 2" xfId="41386" xr:uid="{00000000-0005-0000-0000-0000AAA10000}"/>
    <cellStyle name="Normal 30 4 7 4" xfId="41387" xr:uid="{00000000-0005-0000-0000-0000ABA10000}"/>
    <cellStyle name="Normal 30 4 8" xfId="14836" xr:uid="{00000000-0005-0000-0000-0000F4390000}"/>
    <cellStyle name="Normal 30 4 8 2" xfId="14837" xr:uid="{00000000-0005-0000-0000-0000F5390000}"/>
    <cellStyle name="Normal 30 4 8 2 2" xfId="14838" xr:uid="{00000000-0005-0000-0000-0000F6390000}"/>
    <cellStyle name="Normal 30 4 8 2 2 2" xfId="41388" xr:uid="{00000000-0005-0000-0000-0000ACA10000}"/>
    <cellStyle name="Normal 30 4 8 2 3" xfId="41389" xr:uid="{00000000-0005-0000-0000-0000ADA10000}"/>
    <cellStyle name="Normal 30 4 8 3" xfId="14839" xr:uid="{00000000-0005-0000-0000-0000F7390000}"/>
    <cellStyle name="Normal 30 4 8 3 2" xfId="41390" xr:uid="{00000000-0005-0000-0000-0000AEA10000}"/>
    <cellStyle name="Normal 30 4 8 4" xfId="41391" xr:uid="{00000000-0005-0000-0000-0000AFA10000}"/>
    <cellStyle name="Normal 30 4 9" xfId="14840" xr:uid="{00000000-0005-0000-0000-0000F8390000}"/>
    <cellStyle name="Normal 30 4 9 2" xfId="14841" xr:uid="{00000000-0005-0000-0000-0000F9390000}"/>
    <cellStyle name="Normal 30 4 9 2 2" xfId="14842" xr:uid="{00000000-0005-0000-0000-0000FA390000}"/>
    <cellStyle name="Normal 30 4 9 2 2 2" xfId="41392" xr:uid="{00000000-0005-0000-0000-0000B0A10000}"/>
    <cellStyle name="Normal 30 4 9 2 3" xfId="41393" xr:uid="{00000000-0005-0000-0000-0000B1A10000}"/>
    <cellStyle name="Normal 30 4 9 3" xfId="14843" xr:uid="{00000000-0005-0000-0000-0000FB390000}"/>
    <cellStyle name="Normal 30 4 9 3 2" xfId="41394" xr:uid="{00000000-0005-0000-0000-0000B2A10000}"/>
    <cellStyle name="Normal 30 4 9 4" xfId="41395" xr:uid="{00000000-0005-0000-0000-0000B3A10000}"/>
    <cellStyle name="Normal 30 5" xfId="14844" xr:uid="{00000000-0005-0000-0000-0000FC390000}"/>
    <cellStyle name="Normal 30 5 2" xfId="14845" xr:uid="{00000000-0005-0000-0000-0000FD390000}"/>
    <cellStyle name="Normal 30 5 2 2" xfId="14846" xr:uid="{00000000-0005-0000-0000-0000FE390000}"/>
    <cellStyle name="Normal 30 5 2 2 2" xfId="41396" xr:uid="{00000000-0005-0000-0000-0000B4A10000}"/>
    <cellStyle name="Normal 30 5 2 3" xfId="41397" xr:uid="{00000000-0005-0000-0000-0000B5A10000}"/>
    <cellStyle name="Normal 30 5 3" xfId="14847" xr:uid="{00000000-0005-0000-0000-0000FF390000}"/>
    <cellStyle name="Normal 30 5 3 2" xfId="41398" xr:uid="{00000000-0005-0000-0000-0000B6A10000}"/>
    <cellStyle name="Normal 30 5 4" xfId="41399" xr:uid="{00000000-0005-0000-0000-0000B7A10000}"/>
    <cellStyle name="Normal 30 6" xfId="14848" xr:uid="{00000000-0005-0000-0000-0000003A0000}"/>
    <cellStyle name="Normal 30 6 2" xfId="14849" xr:uid="{00000000-0005-0000-0000-0000013A0000}"/>
    <cellStyle name="Normal 30 6 2 2" xfId="14850" xr:uid="{00000000-0005-0000-0000-0000023A0000}"/>
    <cellStyle name="Normal 30 6 2 2 2" xfId="41400" xr:uid="{00000000-0005-0000-0000-0000B8A10000}"/>
    <cellStyle name="Normal 30 6 2 3" xfId="41401" xr:uid="{00000000-0005-0000-0000-0000B9A10000}"/>
    <cellStyle name="Normal 30 6 3" xfId="14851" xr:uid="{00000000-0005-0000-0000-0000033A0000}"/>
    <cellStyle name="Normal 30 6 3 2" xfId="41402" xr:uid="{00000000-0005-0000-0000-0000BAA10000}"/>
    <cellStyle name="Normal 30 6 4" xfId="41403" xr:uid="{00000000-0005-0000-0000-0000BBA10000}"/>
    <cellStyle name="Normal 30 7" xfId="14852" xr:uid="{00000000-0005-0000-0000-0000043A0000}"/>
    <cellStyle name="Normal 30 7 2" xfId="14853" xr:uid="{00000000-0005-0000-0000-0000053A0000}"/>
    <cellStyle name="Normal 30 7 2 2" xfId="14854" xr:uid="{00000000-0005-0000-0000-0000063A0000}"/>
    <cellStyle name="Normal 30 7 2 2 2" xfId="41404" xr:uid="{00000000-0005-0000-0000-0000BCA10000}"/>
    <cellStyle name="Normal 30 7 2 3" xfId="41405" xr:uid="{00000000-0005-0000-0000-0000BDA10000}"/>
    <cellStyle name="Normal 30 7 3" xfId="14855" xr:uid="{00000000-0005-0000-0000-0000073A0000}"/>
    <cellStyle name="Normal 30 7 3 2" xfId="41406" xr:uid="{00000000-0005-0000-0000-0000BEA10000}"/>
    <cellStyle name="Normal 30 7 4" xfId="41407" xr:uid="{00000000-0005-0000-0000-0000BFA10000}"/>
    <cellStyle name="Normal 30 8" xfId="14856" xr:uid="{00000000-0005-0000-0000-0000083A0000}"/>
    <cellStyle name="Normal 30 8 2" xfId="14857" xr:uid="{00000000-0005-0000-0000-0000093A0000}"/>
    <cellStyle name="Normal 30 8 2 2" xfId="14858" xr:uid="{00000000-0005-0000-0000-00000A3A0000}"/>
    <cellStyle name="Normal 30 8 2 2 2" xfId="41408" xr:uid="{00000000-0005-0000-0000-0000C0A10000}"/>
    <cellStyle name="Normal 30 8 2 3" xfId="41409" xr:uid="{00000000-0005-0000-0000-0000C1A10000}"/>
    <cellStyle name="Normal 30 8 3" xfId="14859" xr:uid="{00000000-0005-0000-0000-00000B3A0000}"/>
    <cellStyle name="Normal 30 8 3 2" xfId="41410" xr:uid="{00000000-0005-0000-0000-0000C2A10000}"/>
    <cellStyle name="Normal 30 8 4" xfId="41411" xr:uid="{00000000-0005-0000-0000-0000C3A10000}"/>
    <cellStyle name="Normal 30 9" xfId="14860" xr:uid="{00000000-0005-0000-0000-00000C3A0000}"/>
    <cellStyle name="Normal 30 9 2" xfId="14861" xr:uid="{00000000-0005-0000-0000-00000D3A0000}"/>
    <cellStyle name="Normal 30 9 2 2" xfId="14862" xr:uid="{00000000-0005-0000-0000-00000E3A0000}"/>
    <cellStyle name="Normal 30 9 2 2 2" xfId="41412" xr:uid="{00000000-0005-0000-0000-0000C4A10000}"/>
    <cellStyle name="Normal 30 9 2 3" xfId="41413" xr:uid="{00000000-0005-0000-0000-0000C5A10000}"/>
    <cellStyle name="Normal 30 9 3" xfId="14863" xr:uid="{00000000-0005-0000-0000-00000F3A0000}"/>
    <cellStyle name="Normal 30 9 3 2" xfId="41414" xr:uid="{00000000-0005-0000-0000-0000C6A10000}"/>
    <cellStyle name="Normal 30 9 4" xfId="41415" xr:uid="{00000000-0005-0000-0000-0000C7A10000}"/>
    <cellStyle name="Normal 300" xfId="29919" xr:uid="{00000000-0005-0000-0000-0000DF740000}"/>
    <cellStyle name="Normal 300 2" xfId="41416" xr:uid="{00000000-0005-0000-0000-0000C8A10000}"/>
    <cellStyle name="Normal 301" xfId="29920" xr:uid="{00000000-0005-0000-0000-0000E0740000}"/>
    <cellStyle name="Normal 301 2" xfId="41417" xr:uid="{00000000-0005-0000-0000-0000C9A10000}"/>
    <cellStyle name="Normal 302" xfId="29921" xr:uid="{00000000-0005-0000-0000-0000E1740000}"/>
    <cellStyle name="Normal 302 2" xfId="41418" xr:uid="{00000000-0005-0000-0000-0000CAA10000}"/>
    <cellStyle name="Normal 303" xfId="29922" xr:uid="{00000000-0005-0000-0000-0000E2740000}"/>
    <cellStyle name="Normal 303 2" xfId="41419" xr:uid="{00000000-0005-0000-0000-0000CBA10000}"/>
    <cellStyle name="Normal 304" xfId="29923" xr:uid="{00000000-0005-0000-0000-0000E3740000}"/>
    <cellStyle name="Normal 304 2" xfId="41420" xr:uid="{00000000-0005-0000-0000-0000CCA10000}"/>
    <cellStyle name="Normal 305" xfId="29924" xr:uid="{00000000-0005-0000-0000-0000E4740000}"/>
    <cellStyle name="Normal 305 2" xfId="41421" xr:uid="{00000000-0005-0000-0000-0000CDA10000}"/>
    <cellStyle name="Normal 306" xfId="29925" xr:uid="{00000000-0005-0000-0000-0000E5740000}"/>
    <cellStyle name="Normal 306 2" xfId="41422" xr:uid="{00000000-0005-0000-0000-0000CEA10000}"/>
    <cellStyle name="Normal 307" xfId="29926" xr:uid="{00000000-0005-0000-0000-0000E6740000}"/>
    <cellStyle name="Normal 307 2" xfId="41423" xr:uid="{00000000-0005-0000-0000-0000CFA10000}"/>
    <cellStyle name="Normal 308" xfId="29927" xr:uid="{00000000-0005-0000-0000-0000E7740000}"/>
    <cellStyle name="Normal 308 2" xfId="41424" xr:uid="{00000000-0005-0000-0000-0000D0A10000}"/>
    <cellStyle name="Normal 309" xfId="29928" xr:uid="{00000000-0005-0000-0000-0000E8740000}"/>
    <cellStyle name="Normal 309 2" xfId="41425" xr:uid="{00000000-0005-0000-0000-0000D1A10000}"/>
    <cellStyle name="Normal 31" xfId="14864" xr:uid="{00000000-0005-0000-0000-0000103A0000}"/>
    <cellStyle name="Normal 31 10" xfId="14865" xr:uid="{00000000-0005-0000-0000-0000113A0000}"/>
    <cellStyle name="Normal 31 10 2" xfId="14866" xr:uid="{00000000-0005-0000-0000-0000123A0000}"/>
    <cellStyle name="Normal 31 10 2 2" xfId="14867" xr:uid="{00000000-0005-0000-0000-0000133A0000}"/>
    <cellStyle name="Normal 31 10 2 2 2" xfId="41426" xr:uid="{00000000-0005-0000-0000-0000D2A10000}"/>
    <cellStyle name="Normal 31 10 2 3" xfId="41427" xr:uid="{00000000-0005-0000-0000-0000D3A10000}"/>
    <cellStyle name="Normal 31 10 3" xfId="14868" xr:uid="{00000000-0005-0000-0000-0000143A0000}"/>
    <cellStyle name="Normal 31 10 3 2" xfId="41428" xr:uid="{00000000-0005-0000-0000-0000D4A10000}"/>
    <cellStyle name="Normal 31 10 4" xfId="41429" xr:uid="{00000000-0005-0000-0000-0000D5A10000}"/>
    <cellStyle name="Normal 31 11" xfId="14869" xr:uid="{00000000-0005-0000-0000-0000153A0000}"/>
    <cellStyle name="Normal 31 11 2" xfId="14870" xr:uid="{00000000-0005-0000-0000-0000163A0000}"/>
    <cellStyle name="Normal 31 11 2 2" xfId="14871" xr:uid="{00000000-0005-0000-0000-0000173A0000}"/>
    <cellStyle name="Normal 31 11 2 2 2" xfId="41430" xr:uid="{00000000-0005-0000-0000-0000D6A10000}"/>
    <cellStyle name="Normal 31 11 2 3" xfId="41431" xr:uid="{00000000-0005-0000-0000-0000D7A10000}"/>
    <cellStyle name="Normal 31 11 3" xfId="14872" xr:uid="{00000000-0005-0000-0000-0000183A0000}"/>
    <cellStyle name="Normal 31 11 3 2" xfId="41432" xr:uid="{00000000-0005-0000-0000-0000D8A10000}"/>
    <cellStyle name="Normal 31 11 4" xfId="41433" xr:uid="{00000000-0005-0000-0000-0000D9A10000}"/>
    <cellStyle name="Normal 31 12" xfId="14873" xr:uid="{00000000-0005-0000-0000-0000193A0000}"/>
    <cellStyle name="Normal 31 12 2" xfId="14874" xr:uid="{00000000-0005-0000-0000-00001A3A0000}"/>
    <cellStyle name="Normal 31 12 2 2" xfId="41434" xr:uid="{00000000-0005-0000-0000-0000DAA10000}"/>
    <cellStyle name="Normal 31 12 3" xfId="41435" xr:uid="{00000000-0005-0000-0000-0000DBA10000}"/>
    <cellStyle name="Normal 31 13" xfId="14875" xr:uid="{00000000-0005-0000-0000-00001B3A0000}"/>
    <cellStyle name="Normal 31 13 2" xfId="41436" xr:uid="{00000000-0005-0000-0000-0000DCA10000}"/>
    <cellStyle name="Normal 31 14" xfId="29929" xr:uid="{00000000-0005-0000-0000-0000E9740000}"/>
    <cellStyle name="Normal 31 15" xfId="54730" xr:uid="{00000000-0005-0000-0000-0000CAD50000}"/>
    <cellStyle name="Normal 31 2" xfId="14876" xr:uid="{00000000-0005-0000-0000-00001C3A0000}"/>
    <cellStyle name="Normal 31 2 2" xfId="14877" xr:uid="{00000000-0005-0000-0000-00001D3A0000}"/>
    <cellStyle name="Normal 31 2 2 2" xfId="14878" xr:uid="{00000000-0005-0000-0000-00001E3A0000}"/>
    <cellStyle name="Normal 31 2 2 2 2" xfId="41437" xr:uid="{00000000-0005-0000-0000-0000DDA10000}"/>
    <cellStyle name="Normal 31 2 2 3" xfId="41438" xr:uid="{00000000-0005-0000-0000-0000DEA10000}"/>
    <cellStyle name="Normal 31 2 3" xfId="14879" xr:uid="{00000000-0005-0000-0000-00001F3A0000}"/>
    <cellStyle name="Normal 31 2 3 2" xfId="41439" xr:uid="{00000000-0005-0000-0000-0000DFA10000}"/>
    <cellStyle name="Normal 31 2 4" xfId="41440" xr:uid="{00000000-0005-0000-0000-0000E0A10000}"/>
    <cellStyle name="Normal 31 3" xfId="14880" xr:uid="{00000000-0005-0000-0000-0000203A0000}"/>
    <cellStyle name="Normal 31 3 2" xfId="14881" xr:uid="{00000000-0005-0000-0000-0000213A0000}"/>
    <cellStyle name="Normal 31 3 2 2" xfId="14882" xr:uid="{00000000-0005-0000-0000-0000223A0000}"/>
    <cellStyle name="Normal 31 3 2 2 2" xfId="41441" xr:uid="{00000000-0005-0000-0000-0000E1A10000}"/>
    <cellStyle name="Normal 31 3 2 3" xfId="41442" xr:uid="{00000000-0005-0000-0000-0000E2A10000}"/>
    <cellStyle name="Normal 31 3 3" xfId="14883" xr:uid="{00000000-0005-0000-0000-0000233A0000}"/>
    <cellStyle name="Normal 31 3 3 2" xfId="41443" xr:uid="{00000000-0005-0000-0000-0000E3A10000}"/>
    <cellStyle name="Normal 31 3 4" xfId="41444" xr:uid="{00000000-0005-0000-0000-0000E4A10000}"/>
    <cellStyle name="Normal 31 4" xfId="14884" xr:uid="{00000000-0005-0000-0000-0000243A0000}"/>
    <cellStyle name="Normal 31 4 2" xfId="14885" xr:uid="{00000000-0005-0000-0000-0000253A0000}"/>
    <cellStyle name="Normal 31 4 2 2" xfId="14886" xr:uid="{00000000-0005-0000-0000-0000263A0000}"/>
    <cellStyle name="Normal 31 4 2 2 2" xfId="41445" xr:uid="{00000000-0005-0000-0000-0000E5A10000}"/>
    <cellStyle name="Normal 31 4 2 3" xfId="41446" xr:uid="{00000000-0005-0000-0000-0000E6A10000}"/>
    <cellStyle name="Normal 31 4 3" xfId="14887" xr:uid="{00000000-0005-0000-0000-0000273A0000}"/>
    <cellStyle name="Normal 31 4 3 2" xfId="41447" xr:uid="{00000000-0005-0000-0000-0000E7A10000}"/>
    <cellStyle name="Normal 31 4 4" xfId="41448" xr:uid="{00000000-0005-0000-0000-0000E8A10000}"/>
    <cellStyle name="Normal 31 5" xfId="14888" xr:uid="{00000000-0005-0000-0000-0000283A0000}"/>
    <cellStyle name="Normal 31 5 2" xfId="14889" xr:uid="{00000000-0005-0000-0000-0000293A0000}"/>
    <cellStyle name="Normal 31 5 2 2" xfId="14890" xr:uid="{00000000-0005-0000-0000-00002A3A0000}"/>
    <cellStyle name="Normal 31 5 2 2 2" xfId="41449" xr:uid="{00000000-0005-0000-0000-0000E9A10000}"/>
    <cellStyle name="Normal 31 5 2 3" xfId="41450" xr:uid="{00000000-0005-0000-0000-0000EAA10000}"/>
    <cellStyle name="Normal 31 5 3" xfId="14891" xr:uid="{00000000-0005-0000-0000-00002B3A0000}"/>
    <cellStyle name="Normal 31 5 3 2" xfId="41451" xr:uid="{00000000-0005-0000-0000-0000EBA10000}"/>
    <cellStyle name="Normal 31 5 4" xfId="41452" xr:uid="{00000000-0005-0000-0000-0000ECA10000}"/>
    <cellStyle name="Normal 31 6" xfId="14892" xr:uid="{00000000-0005-0000-0000-00002C3A0000}"/>
    <cellStyle name="Normal 31 6 2" xfId="14893" xr:uid="{00000000-0005-0000-0000-00002D3A0000}"/>
    <cellStyle name="Normal 31 6 2 2" xfId="14894" xr:uid="{00000000-0005-0000-0000-00002E3A0000}"/>
    <cellStyle name="Normal 31 6 2 2 2" xfId="41453" xr:uid="{00000000-0005-0000-0000-0000EDA10000}"/>
    <cellStyle name="Normal 31 6 2 3" xfId="41454" xr:uid="{00000000-0005-0000-0000-0000EEA10000}"/>
    <cellStyle name="Normal 31 6 3" xfId="14895" xr:uid="{00000000-0005-0000-0000-00002F3A0000}"/>
    <cellStyle name="Normal 31 6 3 2" xfId="41455" xr:uid="{00000000-0005-0000-0000-0000EFA10000}"/>
    <cellStyle name="Normal 31 6 4" xfId="41456" xr:uid="{00000000-0005-0000-0000-0000F0A10000}"/>
    <cellStyle name="Normal 31 7" xfId="14896" xr:uid="{00000000-0005-0000-0000-0000303A0000}"/>
    <cellStyle name="Normal 31 7 2" xfId="14897" xr:uid="{00000000-0005-0000-0000-0000313A0000}"/>
    <cellStyle name="Normal 31 7 2 2" xfId="14898" xr:uid="{00000000-0005-0000-0000-0000323A0000}"/>
    <cellStyle name="Normal 31 7 2 2 2" xfId="41457" xr:uid="{00000000-0005-0000-0000-0000F1A10000}"/>
    <cellStyle name="Normal 31 7 2 3" xfId="41458" xr:uid="{00000000-0005-0000-0000-0000F2A10000}"/>
    <cellStyle name="Normal 31 7 3" xfId="14899" xr:uid="{00000000-0005-0000-0000-0000333A0000}"/>
    <cellStyle name="Normal 31 7 3 2" xfId="41459" xr:uid="{00000000-0005-0000-0000-0000F3A10000}"/>
    <cellStyle name="Normal 31 7 4" xfId="41460" xr:uid="{00000000-0005-0000-0000-0000F4A10000}"/>
    <cellStyle name="Normal 31 8" xfId="14900" xr:uid="{00000000-0005-0000-0000-0000343A0000}"/>
    <cellStyle name="Normal 31 8 2" xfId="14901" xr:uid="{00000000-0005-0000-0000-0000353A0000}"/>
    <cellStyle name="Normal 31 8 2 2" xfId="14902" xr:uid="{00000000-0005-0000-0000-0000363A0000}"/>
    <cellStyle name="Normal 31 8 2 2 2" xfId="41461" xr:uid="{00000000-0005-0000-0000-0000F5A10000}"/>
    <cellStyle name="Normal 31 8 2 3" xfId="41462" xr:uid="{00000000-0005-0000-0000-0000F6A10000}"/>
    <cellStyle name="Normal 31 8 3" xfId="14903" xr:uid="{00000000-0005-0000-0000-0000373A0000}"/>
    <cellStyle name="Normal 31 8 3 2" xfId="41463" xr:uid="{00000000-0005-0000-0000-0000F7A10000}"/>
    <cellStyle name="Normal 31 8 4" xfId="41464" xr:uid="{00000000-0005-0000-0000-0000F8A10000}"/>
    <cellStyle name="Normal 31 9" xfId="14904" xr:uid="{00000000-0005-0000-0000-0000383A0000}"/>
    <cellStyle name="Normal 31 9 2" xfId="14905" xr:uid="{00000000-0005-0000-0000-0000393A0000}"/>
    <cellStyle name="Normal 31 9 2 2" xfId="14906" xr:uid="{00000000-0005-0000-0000-00003A3A0000}"/>
    <cellStyle name="Normal 31 9 2 2 2" xfId="41465" xr:uid="{00000000-0005-0000-0000-0000F9A10000}"/>
    <cellStyle name="Normal 31 9 2 3" xfId="41466" xr:uid="{00000000-0005-0000-0000-0000FAA10000}"/>
    <cellStyle name="Normal 31 9 3" xfId="14907" xr:uid="{00000000-0005-0000-0000-00003B3A0000}"/>
    <cellStyle name="Normal 31 9 3 2" xfId="41467" xr:uid="{00000000-0005-0000-0000-0000FBA10000}"/>
    <cellStyle name="Normal 31 9 4" xfId="41468" xr:uid="{00000000-0005-0000-0000-0000FCA10000}"/>
    <cellStyle name="Normal 310" xfId="29930" xr:uid="{00000000-0005-0000-0000-0000EA740000}"/>
    <cellStyle name="Normal 310 2" xfId="41469" xr:uid="{00000000-0005-0000-0000-0000FDA10000}"/>
    <cellStyle name="Normal 311" xfId="29931" xr:uid="{00000000-0005-0000-0000-0000EB740000}"/>
    <cellStyle name="Normal 311 2" xfId="41470" xr:uid="{00000000-0005-0000-0000-0000FEA10000}"/>
    <cellStyle name="Normal 312" xfId="29932" xr:uid="{00000000-0005-0000-0000-0000EC740000}"/>
    <cellStyle name="Normal 312 2" xfId="41471" xr:uid="{00000000-0005-0000-0000-0000FFA10000}"/>
    <cellStyle name="Normal 313" xfId="29933" xr:uid="{00000000-0005-0000-0000-0000ED740000}"/>
    <cellStyle name="Normal 313 2" xfId="41472" xr:uid="{00000000-0005-0000-0000-000000A20000}"/>
    <cellStyle name="Normal 314" xfId="29934" xr:uid="{00000000-0005-0000-0000-0000EE740000}"/>
    <cellStyle name="Normal 314 2" xfId="41473" xr:uid="{00000000-0005-0000-0000-000001A20000}"/>
    <cellStyle name="Normal 315" xfId="29935" xr:uid="{00000000-0005-0000-0000-0000EF740000}"/>
    <cellStyle name="Normal 315 2" xfId="41474" xr:uid="{00000000-0005-0000-0000-000002A20000}"/>
    <cellStyle name="Normal 316" xfId="29936" xr:uid="{00000000-0005-0000-0000-0000F0740000}"/>
    <cellStyle name="Normal 316 2" xfId="41475" xr:uid="{00000000-0005-0000-0000-000003A20000}"/>
    <cellStyle name="Normal 317" xfId="29937" xr:uid="{00000000-0005-0000-0000-0000F1740000}"/>
    <cellStyle name="Normal 317 2" xfId="41476" xr:uid="{00000000-0005-0000-0000-000004A20000}"/>
    <cellStyle name="Normal 318" xfId="29938" xr:uid="{00000000-0005-0000-0000-0000F2740000}"/>
    <cellStyle name="Normal 318 2" xfId="41477" xr:uid="{00000000-0005-0000-0000-000005A20000}"/>
    <cellStyle name="Normal 319" xfId="29939" xr:uid="{00000000-0005-0000-0000-0000F3740000}"/>
    <cellStyle name="Normal 319 2" xfId="41478" xr:uid="{00000000-0005-0000-0000-000006A20000}"/>
    <cellStyle name="Normal 32" xfId="14908" xr:uid="{00000000-0005-0000-0000-00003C3A0000}"/>
    <cellStyle name="Normal 32 10" xfId="14909" xr:uid="{00000000-0005-0000-0000-00003D3A0000}"/>
    <cellStyle name="Normal 32 10 2" xfId="14910" xr:uid="{00000000-0005-0000-0000-00003E3A0000}"/>
    <cellStyle name="Normal 32 10 2 2" xfId="14911" xr:uid="{00000000-0005-0000-0000-00003F3A0000}"/>
    <cellStyle name="Normal 32 10 2 2 2" xfId="41479" xr:uid="{00000000-0005-0000-0000-000007A20000}"/>
    <cellStyle name="Normal 32 10 2 3" xfId="41480" xr:uid="{00000000-0005-0000-0000-000008A20000}"/>
    <cellStyle name="Normal 32 10 3" xfId="14912" xr:uid="{00000000-0005-0000-0000-0000403A0000}"/>
    <cellStyle name="Normal 32 10 3 2" xfId="41481" xr:uid="{00000000-0005-0000-0000-000009A20000}"/>
    <cellStyle name="Normal 32 10 4" xfId="41482" xr:uid="{00000000-0005-0000-0000-00000AA20000}"/>
    <cellStyle name="Normal 32 11" xfId="14913" xr:uid="{00000000-0005-0000-0000-0000413A0000}"/>
    <cellStyle name="Normal 32 11 2" xfId="14914" xr:uid="{00000000-0005-0000-0000-0000423A0000}"/>
    <cellStyle name="Normal 32 11 2 2" xfId="14915" xr:uid="{00000000-0005-0000-0000-0000433A0000}"/>
    <cellStyle name="Normal 32 11 2 2 2" xfId="41483" xr:uid="{00000000-0005-0000-0000-00000BA20000}"/>
    <cellStyle name="Normal 32 11 2 3" xfId="41484" xr:uid="{00000000-0005-0000-0000-00000CA20000}"/>
    <cellStyle name="Normal 32 11 3" xfId="14916" xr:uid="{00000000-0005-0000-0000-0000443A0000}"/>
    <cellStyle name="Normal 32 11 3 2" xfId="41485" xr:uid="{00000000-0005-0000-0000-00000DA20000}"/>
    <cellStyle name="Normal 32 11 4" xfId="41486" xr:uid="{00000000-0005-0000-0000-00000EA20000}"/>
    <cellStyle name="Normal 32 12" xfId="14917" xr:uid="{00000000-0005-0000-0000-0000453A0000}"/>
    <cellStyle name="Normal 32 12 2" xfId="14918" xr:uid="{00000000-0005-0000-0000-0000463A0000}"/>
    <cellStyle name="Normal 32 12 2 2" xfId="14919" xr:uid="{00000000-0005-0000-0000-0000473A0000}"/>
    <cellStyle name="Normal 32 12 2 2 2" xfId="41487" xr:uid="{00000000-0005-0000-0000-00000FA20000}"/>
    <cellStyle name="Normal 32 12 2 3" xfId="41488" xr:uid="{00000000-0005-0000-0000-000010A20000}"/>
    <cellStyle name="Normal 32 12 3" xfId="14920" xr:uid="{00000000-0005-0000-0000-0000483A0000}"/>
    <cellStyle name="Normal 32 12 3 2" xfId="41489" xr:uid="{00000000-0005-0000-0000-000011A20000}"/>
    <cellStyle name="Normal 32 12 4" xfId="41490" xr:uid="{00000000-0005-0000-0000-000012A20000}"/>
    <cellStyle name="Normal 32 13" xfId="14921" xr:uid="{00000000-0005-0000-0000-0000493A0000}"/>
    <cellStyle name="Normal 32 13 2" xfId="14922" xr:uid="{00000000-0005-0000-0000-00004A3A0000}"/>
    <cellStyle name="Normal 32 13 2 2" xfId="14923" xr:uid="{00000000-0005-0000-0000-00004B3A0000}"/>
    <cellStyle name="Normal 32 13 2 2 2" xfId="41491" xr:uid="{00000000-0005-0000-0000-000013A20000}"/>
    <cellStyle name="Normal 32 13 2 3" xfId="41492" xr:uid="{00000000-0005-0000-0000-000014A20000}"/>
    <cellStyle name="Normal 32 13 3" xfId="14924" xr:uid="{00000000-0005-0000-0000-00004C3A0000}"/>
    <cellStyle name="Normal 32 13 3 2" xfId="41493" xr:uid="{00000000-0005-0000-0000-000015A20000}"/>
    <cellStyle name="Normal 32 13 4" xfId="41494" xr:uid="{00000000-0005-0000-0000-000016A20000}"/>
    <cellStyle name="Normal 32 14" xfId="29940" xr:uid="{00000000-0005-0000-0000-0000F4740000}"/>
    <cellStyle name="Normal 32 2" xfId="14925" xr:uid="{00000000-0005-0000-0000-00004D3A0000}"/>
    <cellStyle name="Normal 32 2 10" xfId="14926" xr:uid="{00000000-0005-0000-0000-00004E3A0000}"/>
    <cellStyle name="Normal 32 2 10 2" xfId="14927" xr:uid="{00000000-0005-0000-0000-00004F3A0000}"/>
    <cellStyle name="Normal 32 2 10 2 2" xfId="14928" xr:uid="{00000000-0005-0000-0000-0000503A0000}"/>
    <cellStyle name="Normal 32 2 10 2 2 2" xfId="41495" xr:uid="{00000000-0005-0000-0000-000017A20000}"/>
    <cellStyle name="Normal 32 2 10 2 3" xfId="41496" xr:uid="{00000000-0005-0000-0000-000018A20000}"/>
    <cellStyle name="Normal 32 2 10 3" xfId="14929" xr:uid="{00000000-0005-0000-0000-0000513A0000}"/>
    <cellStyle name="Normal 32 2 10 3 2" xfId="41497" xr:uid="{00000000-0005-0000-0000-000019A20000}"/>
    <cellStyle name="Normal 32 2 10 4" xfId="41498" xr:uid="{00000000-0005-0000-0000-00001AA20000}"/>
    <cellStyle name="Normal 32 2 11" xfId="14930" xr:uid="{00000000-0005-0000-0000-0000523A0000}"/>
    <cellStyle name="Normal 32 2 11 2" xfId="14931" xr:uid="{00000000-0005-0000-0000-0000533A0000}"/>
    <cellStyle name="Normal 32 2 11 2 2" xfId="14932" xr:uid="{00000000-0005-0000-0000-0000543A0000}"/>
    <cellStyle name="Normal 32 2 11 2 2 2" xfId="41499" xr:uid="{00000000-0005-0000-0000-00001BA20000}"/>
    <cellStyle name="Normal 32 2 11 2 3" xfId="41500" xr:uid="{00000000-0005-0000-0000-00001CA20000}"/>
    <cellStyle name="Normal 32 2 11 3" xfId="14933" xr:uid="{00000000-0005-0000-0000-0000553A0000}"/>
    <cellStyle name="Normal 32 2 11 3 2" xfId="41501" xr:uid="{00000000-0005-0000-0000-00001DA20000}"/>
    <cellStyle name="Normal 32 2 11 4" xfId="41502" xr:uid="{00000000-0005-0000-0000-00001EA20000}"/>
    <cellStyle name="Normal 32 2 12" xfId="14934" xr:uid="{00000000-0005-0000-0000-0000563A0000}"/>
    <cellStyle name="Normal 32 2 12 2" xfId="14935" xr:uid="{00000000-0005-0000-0000-0000573A0000}"/>
    <cellStyle name="Normal 32 2 12 2 2" xfId="41503" xr:uid="{00000000-0005-0000-0000-00001FA20000}"/>
    <cellStyle name="Normal 32 2 12 3" xfId="41504" xr:uid="{00000000-0005-0000-0000-000020A20000}"/>
    <cellStyle name="Normal 32 2 13" xfId="14936" xr:uid="{00000000-0005-0000-0000-0000583A0000}"/>
    <cellStyle name="Normal 32 2 13 2" xfId="41505" xr:uid="{00000000-0005-0000-0000-000021A20000}"/>
    <cellStyle name="Normal 32 2 14" xfId="41506" xr:uid="{00000000-0005-0000-0000-000022A20000}"/>
    <cellStyle name="Normal 32 2 2" xfId="14937" xr:uid="{00000000-0005-0000-0000-0000593A0000}"/>
    <cellStyle name="Normal 32 2 2 2" xfId="14938" xr:uid="{00000000-0005-0000-0000-00005A3A0000}"/>
    <cellStyle name="Normal 32 2 2 2 2" xfId="14939" xr:uid="{00000000-0005-0000-0000-00005B3A0000}"/>
    <cellStyle name="Normal 32 2 2 2 2 2" xfId="41507" xr:uid="{00000000-0005-0000-0000-000023A20000}"/>
    <cellStyle name="Normal 32 2 2 2 3" xfId="41508" xr:uid="{00000000-0005-0000-0000-000024A20000}"/>
    <cellStyle name="Normal 32 2 2 3" xfId="14940" xr:uid="{00000000-0005-0000-0000-00005C3A0000}"/>
    <cellStyle name="Normal 32 2 2 3 2" xfId="41509" xr:uid="{00000000-0005-0000-0000-000025A20000}"/>
    <cellStyle name="Normal 32 2 2 4" xfId="41510" xr:uid="{00000000-0005-0000-0000-000026A20000}"/>
    <cellStyle name="Normal 32 2 3" xfId="14941" xr:uid="{00000000-0005-0000-0000-00005D3A0000}"/>
    <cellStyle name="Normal 32 2 3 2" xfId="14942" xr:uid="{00000000-0005-0000-0000-00005E3A0000}"/>
    <cellStyle name="Normal 32 2 3 2 2" xfId="14943" xr:uid="{00000000-0005-0000-0000-00005F3A0000}"/>
    <cellStyle name="Normal 32 2 3 2 2 2" xfId="41511" xr:uid="{00000000-0005-0000-0000-000027A20000}"/>
    <cellStyle name="Normal 32 2 3 2 3" xfId="41512" xr:uid="{00000000-0005-0000-0000-000028A20000}"/>
    <cellStyle name="Normal 32 2 3 3" xfId="14944" xr:uid="{00000000-0005-0000-0000-0000603A0000}"/>
    <cellStyle name="Normal 32 2 3 3 2" xfId="41513" xr:uid="{00000000-0005-0000-0000-000029A20000}"/>
    <cellStyle name="Normal 32 2 3 4" xfId="41514" xr:uid="{00000000-0005-0000-0000-00002AA20000}"/>
    <cellStyle name="Normal 32 2 4" xfId="14945" xr:uid="{00000000-0005-0000-0000-0000613A0000}"/>
    <cellStyle name="Normal 32 2 4 2" xfId="14946" xr:uid="{00000000-0005-0000-0000-0000623A0000}"/>
    <cellStyle name="Normal 32 2 4 2 2" xfId="14947" xr:uid="{00000000-0005-0000-0000-0000633A0000}"/>
    <cellStyle name="Normal 32 2 4 2 2 2" xfId="41515" xr:uid="{00000000-0005-0000-0000-00002BA20000}"/>
    <cellStyle name="Normal 32 2 4 2 3" xfId="41516" xr:uid="{00000000-0005-0000-0000-00002CA20000}"/>
    <cellStyle name="Normal 32 2 4 3" xfId="14948" xr:uid="{00000000-0005-0000-0000-0000643A0000}"/>
    <cellStyle name="Normal 32 2 4 3 2" xfId="41517" xr:uid="{00000000-0005-0000-0000-00002DA20000}"/>
    <cellStyle name="Normal 32 2 4 4" xfId="41518" xr:uid="{00000000-0005-0000-0000-00002EA20000}"/>
    <cellStyle name="Normal 32 2 5" xfId="14949" xr:uid="{00000000-0005-0000-0000-0000653A0000}"/>
    <cellStyle name="Normal 32 2 5 2" xfId="14950" xr:uid="{00000000-0005-0000-0000-0000663A0000}"/>
    <cellStyle name="Normal 32 2 5 2 2" xfId="14951" xr:uid="{00000000-0005-0000-0000-0000673A0000}"/>
    <cellStyle name="Normal 32 2 5 2 2 2" xfId="41519" xr:uid="{00000000-0005-0000-0000-00002FA20000}"/>
    <cellStyle name="Normal 32 2 5 2 3" xfId="41520" xr:uid="{00000000-0005-0000-0000-000030A20000}"/>
    <cellStyle name="Normal 32 2 5 3" xfId="14952" xr:uid="{00000000-0005-0000-0000-0000683A0000}"/>
    <cellStyle name="Normal 32 2 5 3 2" xfId="41521" xr:uid="{00000000-0005-0000-0000-000031A20000}"/>
    <cellStyle name="Normal 32 2 5 4" xfId="41522" xr:uid="{00000000-0005-0000-0000-000032A20000}"/>
    <cellStyle name="Normal 32 2 6" xfId="14953" xr:uid="{00000000-0005-0000-0000-0000693A0000}"/>
    <cellStyle name="Normal 32 2 6 2" xfId="14954" xr:uid="{00000000-0005-0000-0000-00006A3A0000}"/>
    <cellStyle name="Normal 32 2 6 2 2" xfId="14955" xr:uid="{00000000-0005-0000-0000-00006B3A0000}"/>
    <cellStyle name="Normal 32 2 6 2 2 2" xfId="41523" xr:uid="{00000000-0005-0000-0000-000033A20000}"/>
    <cellStyle name="Normal 32 2 6 2 3" xfId="41524" xr:uid="{00000000-0005-0000-0000-000034A20000}"/>
    <cellStyle name="Normal 32 2 6 3" xfId="14956" xr:uid="{00000000-0005-0000-0000-00006C3A0000}"/>
    <cellStyle name="Normal 32 2 6 3 2" xfId="41525" xr:uid="{00000000-0005-0000-0000-000035A20000}"/>
    <cellStyle name="Normal 32 2 6 4" xfId="41526" xr:uid="{00000000-0005-0000-0000-000036A20000}"/>
    <cellStyle name="Normal 32 2 7" xfId="14957" xr:uid="{00000000-0005-0000-0000-00006D3A0000}"/>
    <cellStyle name="Normal 32 2 7 2" xfId="14958" xr:uid="{00000000-0005-0000-0000-00006E3A0000}"/>
    <cellStyle name="Normal 32 2 7 2 2" xfId="14959" xr:uid="{00000000-0005-0000-0000-00006F3A0000}"/>
    <cellStyle name="Normal 32 2 7 2 2 2" xfId="41527" xr:uid="{00000000-0005-0000-0000-000037A20000}"/>
    <cellStyle name="Normal 32 2 7 2 3" xfId="41528" xr:uid="{00000000-0005-0000-0000-000038A20000}"/>
    <cellStyle name="Normal 32 2 7 3" xfId="14960" xr:uid="{00000000-0005-0000-0000-0000703A0000}"/>
    <cellStyle name="Normal 32 2 7 3 2" xfId="41529" xr:uid="{00000000-0005-0000-0000-000039A20000}"/>
    <cellStyle name="Normal 32 2 7 4" xfId="41530" xr:uid="{00000000-0005-0000-0000-00003AA20000}"/>
    <cellStyle name="Normal 32 2 8" xfId="14961" xr:uid="{00000000-0005-0000-0000-0000713A0000}"/>
    <cellStyle name="Normal 32 2 8 2" xfId="14962" xr:uid="{00000000-0005-0000-0000-0000723A0000}"/>
    <cellStyle name="Normal 32 2 8 2 2" xfId="14963" xr:uid="{00000000-0005-0000-0000-0000733A0000}"/>
    <cellStyle name="Normal 32 2 8 2 2 2" xfId="41531" xr:uid="{00000000-0005-0000-0000-00003BA20000}"/>
    <cellStyle name="Normal 32 2 8 2 3" xfId="41532" xr:uid="{00000000-0005-0000-0000-00003CA20000}"/>
    <cellStyle name="Normal 32 2 8 3" xfId="14964" xr:uid="{00000000-0005-0000-0000-0000743A0000}"/>
    <cellStyle name="Normal 32 2 8 3 2" xfId="41533" xr:uid="{00000000-0005-0000-0000-00003DA20000}"/>
    <cellStyle name="Normal 32 2 8 4" xfId="41534" xr:uid="{00000000-0005-0000-0000-00003EA20000}"/>
    <cellStyle name="Normal 32 2 9" xfId="14965" xr:uid="{00000000-0005-0000-0000-0000753A0000}"/>
    <cellStyle name="Normal 32 2 9 2" xfId="14966" xr:uid="{00000000-0005-0000-0000-0000763A0000}"/>
    <cellStyle name="Normal 32 2 9 2 2" xfId="14967" xr:uid="{00000000-0005-0000-0000-0000773A0000}"/>
    <cellStyle name="Normal 32 2 9 2 2 2" xfId="41535" xr:uid="{00000000-0005-0000-0000-00003FA20000}"/>
    <cellStyle name="Normal 32 2 9 2 3" xfId="41536" xr:uid="{00000000-0005-0000-0000-000040A20000}"/>
    <cellStyle name="Normal 32 2 9 3" xfId="14968" xr:uid="{00000000-0005-0000-0000-0000783A0000}"/>
    <cellStyle name="Normal 32 2 9 3 2" xfId="41537" xr:uid="{00000000-0005-0000-0000-000041A20000}"/>
    <cellStyle name="Normal 32 2 9 4" xfId="41538" xr:uid="{00000000-0005-0000-0000-000042A20000}"/>
    <cellStyle name="Normal 32 3" xfId="14969" xr:uid="{00000000-0005-0000-0000-0000793A0000}"/>
    <cellStyle name="Normal 32 3 10" xfId="14970" xr:uid="{00000000-0005-0000-0000-00007A3A0000}"/>
    <cellStyle name="Normal 32 3 10 2" xfId="14971" xr:uid="{00000000-0005-0000-0000-00007B3A0000}"/>
    <cellStyle name="Normal 32 3 10 2 2" xfId="14972" xr:uid="{00000000-0005-0000-0000-00007C3A0000}"/>
    <cellStyle name="Normal 32 3 10 2 2 2" xfId="41539" xr:uid="{00000000-0005-0000-0000-000043A20000}"/>
    <cellStyle name="Normal 32 3 10 2 3" xfId="41540" xr:uid="{00000000-0005-0000-0000-000044A20000}"/>
    <cellStyle name="Normal 32 3 10 3" xfId="14973" xr:uid="{00000000-0005-0000-0000-00007D3A0000}"/>
    <cellStyle name="Normal 32 3 10 3 2" xfId="41541" xr:uid="{00000000-0005-0000-0000-000045A20000}"/>
    <cellStyle name="Normal 32 3 10 4" xfId="41542" xr:uid="{00000000-0005-0000-0000-000046A20000}"/>
    <cellStyle name="Normal 32 3 11" xfId="14974" xr:uid="{00000000-0005-0000-0000-00007E3A0000}"/>
    <cellStyle name="Normal 32 3 11 2" xfId="14975" xr:uid="{00000000-0005-0000-0000-00007F3A0000}"/>
    <cellStyle name="Normal 32 3 11 2 2" xfId="14976" xr:uid="{00000000-0005-0000-0000-0000803A0000}"/>
    <cellStyle name="Normal 32 3 11 2 2 2" xfId="41543" xr:uid="{00000000-0005-0000-0000-000047A20000}"/>
    <cellStyle name="Normal 32 3 11 2 3" xfId="41544" xr:uid="{00000000-0005-0000-0000-000048A20000}"/>
    <cellStyle name="Normal 32 3 11 3" xfId="14977" xr:uid="{00000000-0005-0000-0000-0000813A0000}"/>
    <cellStyle name="Normal 32 3 11 3 2" xfId="41545" xr:uid="{00000000-0005-0000-0000-000049A20000}"/>
    <cellStyle name="Normal 32 3 11 4" xfId="41546" xr:uid="{00000000-0005-0000-0000-00004AA20000}"/>
    <cellStyle name="Normal 32 3 12" xfId="14978" xr:uid="{00000000-0005-0000-0000-0000823A0000}"/>
    <cellStyle name="Normal 32 3 12 2" xfId="14979" xr:uid="{00000000-0005-0000-0000-0000833A0000}"/>
    <cellStyle name="Normal 32 3 12 2 2" xfId="41547" xr:uid="{00000000-0005-0000-0000-00004BA20000}"/>
    <cellStyle name="Normal 32 3 12 3" xfId="41548" xr:uid="{00000000-0005-0000-0000-00004CA20000}"/>
    <cellStyle name="Normal 32 3 13" xfId="14980" xr:uid="{00000000-0005-0000-0000-0000843A0000}"/>
    <cellStyle name="Normal 32 3 13 2" xfId="41549" xr:uid="{00000000-0005-0000-0000-00004DA20000}"/>
    <cellStyle name="Normal 32 3 14" xfId="41550" xr:uid="{00000000-0005-0000-0000-00004EA20000}"/>
    <cellStyle name="Normal 32 3 2" xfId="14981" xr:uid="{00000000-0005-0000-0000-0000853A0000}"/>
    <cellStyle name="Normal 32 3 2 2" xfId="14982" xr:uid="{00000000-0005-0000-0000-0000863A0000}"/>
    <cellStyle name="Normal 32 3 2 2 2" xfId="14983" xr:uid="{00000000-0005-0000-0000-0000873A0000}"/>
    <cellStyle name="Normal 32 3 2 2 2 2" xfId="41551" xr:uid="{00000000-0005-0000-0000-00004FA20000}"/>
    <cellStyle name="Normal 32 3 2 2 3" xfId="41552" xr:uid="{00000000-0005-0000-0000-000050A20000}"/>
    <cellStyle name="Normal 32 3 2 3" xfId="14984" xr:uid="{00000000-0005-0000-0000-0000883A0000}"/>
    <cellStyle name="Normal 32 3 2 3 2" xfId="41553" xr:uid="{00000000-0005-0000-0000-000051A20000}"/>
    <cellStyle name="Normal 32 3 2 4" xfId="41554" xr:uid="{00000000-0005-0000-0000-000052A20000}"/>
    <cellStyle name="Normal 32 3 3" xfId="14985" xr:uid="{00000000-0005-0000-0000-0000893A0000}"/>
    <cellStyle name="Normal 32 3 3 2" xfId="14986" xr:uid="{00000000-0005-0000-0000-00008A3A0000}"/>
    <cellStyle name="Normal 32 3 3 2 2" xfId="14987" xr:uid="{00000000-0005-0000-0000-00008B3A0000}"/>
    <cellStyle name="Normal 32 3 3 2 2 2" xfId="41555" xr:uid="{00000000-0005-0000-0000-000053A20000}"/>
    <cellStyle name="Normal 32 3 3 2 3" xfId="41556" xr:uid="{00000000-0005-0000-0000-000054A20000}"/>
    <cellStyle name="Normal 32 3 3 3" xfId="14988" xr:uid="{00000000-0005-0000-0000-00008C3A0000}"/>
    <cellStyle name="Normal 32 3 3 3 2" xfId="41557" xr:uid="{00000000-0005-0000-0000-000055A20000}"/>
    <cellStyle name="Normal 32 3 3 4" xfId="41558" xr:uid="{00000000-0005-0000-0000-000056A20000}"/>
    <cellStyle name="Normal 32 3 4" xfId="14989" xr:uid="{00000000-0005-0000-0000-00008D3A0000}"/>
    <cellStyle name="Normal 32 3 4 2" xfId="14990" xr:uid="{00000000-0005-0000-0000-00008E3A0000}"/>
    <cellStyle name="Normal 32 3 4 2 2" xfId="14991" xr:uid="{00000000-0005-0000-0000-00008F3A0000}"/>
    <cellStyle name="Normal 32 3 4 2 2 2" xfId="41559" xr:uid="{00000000-0005-0000-0000-000057A20000}"/>
    <cellStyle name="Normal 32 3 4 2 3" xfId="41560" xr:uid="{00000000-0005-0000-0000-000058A20000}"/>
    <cellStyle name="Normal 32 3 4 3" xfId="14992" xr:uid="{00000000-0005-0000-0000-0000903A0000}"/>
    <cellStyle name="Normal 32 3 4 3 2" xfId="41561" xr:uid="{00000000-0005-0000-0000-000059A20000}"/>
    <cellStyle name="Normal 32 3 4 4" xfId="41562" xr:uid="{00000000-0005-0000-0000-00005AA20000}"/>
    <cellStyle name="Normal 32 3 5" xfId="14993" xr:uid="{00000000-0005-0000-0000-0000913A0000}"/>
    <cellStyle name="Normal 32 3 5 2" xfId="14994" xr:uid="{00000000-0005-0000-0000-0000923A0000}"/>
    <cellStyle name="Normal 32 3 5 2 2" xfId="14995" xr:uid="{00000000-0005-0000-0000-0000933A0000}"/>
    <cellStyle name="Normal 32 3 5 2 2 2" xfId="41563" xr:uid="{00000000-0005-0000-0000-00005BA20000}"/>
    <cellStyle name="Normal 32 3 5 2 3" xfId="41564" xr:uid="{00000000-0005-0000-0000-00005CA20000}"/>
    <cellStyle name="Normal 32 3 5 3" xfId="14996" xr:uid="{00000000-0005-0000-0000-0000943A0000}"/>
    <cellStyle name="Normal 32 3 5 3 2" xfId="41565" xr:uid="{00000000-0005-0000-0000-00005DA20000}"/>
    <cellStyle name="Normal 32 3 5 4" xfId="41566" xr:uid="{00000000-0005-0000-0000-00005EA20000}"/>
    <cellStyle name="Normal 32 3 6" xfId="14997" xr:uid="{00000000-0005-0000-0000-0000953A0000}"/>
    <cellStyle name="Normal 32 3 6 2" xfId="14998" xr:uid="{00000000-0005-0000-0000-0000963A0000}"/>
    <cellStyle name="Normal 32 3 6 2 2" xfId="14999" xr:uid="{00000000-0005-0000-0000-0000973A0000}"/>
    <cellStyle name="Normal 32 3 6 2 2 2" xfId="41567" xr:uid="{00000000-0005-0000-0000-00005FA20000}"/>
    <cellStyle name="Normal 32 3 6 2 3" xfId="41568" xr:uid="{00000000-0005-0000-0000-000060A20000}"/>
    <cellStyle name="Normal 32 3 6 3" xfId="15000" xr:uid="{00000000-0005-0000-0000-0000983A0000}"/>
    <cellStyle name="Normal 32 3 6 3 2" xfId="41569" xr:uid="{00000000-0005-0000-0000-000061A20000}"/>
    <cellStyle name="Normal 32 3 6 4" xfId="41570" xr:uid="{00000000-0005-0000-0000-000062A20000}"/>
    <cellStyle name="Normal 32 3 7" xfId="15001" xr:uid="{00000000-0005-0000-0000-0000993A0000}"/>
    <cellStyle name="Normal 32 3 7 2" xfId="15002" xr:uid="{00000000-0005-0000-0000-00009A3A0000}"/>
    <cellStyle name="Normal 32 3 7 2 2" xfId="15003" xr:uid="{00000000-0005-0000-0000-00009B3A0000}"/>
    <cellStyle name="Normal 32 3 7 2 2 2" xfId="41571" xr:uid="{00000000-0005-0000-0000-000063A20000}"/>
    <cellStyle name="Normal 32 3 7 2 3" xfId="41572" xr:uid="{00000000-0005-0000-0000-000064A20000}"/>
    <cellStyle name="Normal 32 3 7 3" xfId="15004" xr:uid="{00000000-0005-0000-0000-00009C3A0000}"/>
    <cellStyle name="Normal 32 3 7 3 2" xfId="41573" xr:uid="{00000000-0005-0000-0000-000065A20000}"/>
    <cellStyle name="Normal 32 3 7 4" xfId="41574" xr:uid="{00000000-0005-0000-0000-000066A20000}"/>
    <cellStyle name="Normal 32 3 8" xfId="15005" xr:uid="{00000000-0005-0000-0000-00009D3A0000}"/>
    <cellStyle name="Normal 32 3 8 2" xfId="15006" xr:uid="{00000000-0005-0000-0000-00009E3A0000}"/>
    <cellStyle name="Normal 32 3 8 2 2" xfId="15007" xr:uid="{00000000-0005-0000-0000-00009F3A0000}"/>
    <cellStyle name="Normal 32 3 8 2 2 2" xfId="41575" xr:uid="{00000000-0005-0000-0000-000067A20000}"/>
    <cellStyle name="Normal 32 3 8 2 3" xfId="41576" xr:uid="{00000000-0005-0000-0000-000068A20000}"/>
    <cellStyle name="Normal 32 3 8 3" xfId="15008" xr:uid="{00000000-0005-0000-0000-0000A03A0000}"/>
    <cellStyle name="Normal 32 3 8 3 2" xfId="41577" xr:uid="{00000000-0005-0000-0000-000069A20000}"/>
    <cellStyle name="Normal 32 3 8 4" xfId="41578" xr:uid="{00000000-0005-0000-0000-00006AA20000}"/>
    <cellStyle name="Normal 32 3 9" xfId="15009" xr:uid="{00000000-0005-0000-0000-0000A13A0000}"/>
    <cellStyle name="Normal 32 3 9 2" xfId="15010" xr:uid="{00000000-0005-0000-0000-0000A23A0000}"/>
    <cellStyle name="Normal 32 3 9 2 2" xfId="15011" xr:uid="{00000000-0005-0000-0000-0000A33A0000}"/>
    <cellStyle name="Normal 32 3 9 2 2 2" xfId="41579" xr:uid="{00000000-0005-0000-0000-00006BA20000}"/>
    <cellStyle name="Normal 32 3 9 2 3" xfId="41580" xr:uid="{00000000-0005-0000-0000-00006CA20000}"/>
    <cellStyle name="Normal 32 3 9 3" xfId="15012" xr:uid="{00000000-0005-0000-0000-0000A43A0000}"/>
    <cellStyle name="Normal 32 3 9 3 2" xfId="41581" xr:uid="{00000000-0005-0000-0000-00006DA20000}"/>
    <cellStyle name="Normal 32 3 9 4" xfId="41582" xr:uid="{00000000-0005-0000-0000-00006EA20000}"/>
    <cellStyle name="Normal 32 4" xfId="15013" xr:uid="{00000000-0005-0000-0000-0000A53A0000}"/>
    <cellStyle name="Normal 32 4 2" xfId="15014" xr:uid="{00000000-0005-0000-0000-0000A63A0000}"/>
    <cellStyle name="Normal 32 4 2 2" xfId="15015" xr:uid="{00000000-0005-0000-0000-0000A73A0000}"/>
    <cellStyle name="Normal 32 4 2 2 2" xfId="41583" xr:uid="{00000000-0005-0000-0000-00006FA20000}"/>
    <cellStyle name="Normal 32 4 2 3" xfId="41584" xr:uid="{00000000-0005-0000-0000-000070A20000}"/>
    <cellStyle name="Normal 32 4 3" xfId="15016" xr:uid="{00000000-0005-0000-0000-0000A83A0000}"/>
    <cellStyle name="Normal 32 4 3 2" xfId="41585" xr:uid="{00000000-0005-0000-0000-000071A20000}"/>
    <cellStyle name="Normal 32 4 4" xfId="41586" xr:uid="{00000000-0005-0000-0000-000072A20000}"/>
    <cellStyle name="Normal 32 5" xfId="15017" xr:uid="{00000000-0005-0000-0000-0000A93A0000}"/>
    <cellStyle name="Normal 32 5 2" xfId="15018" xr:uid="{00000000-0005-0000-0000-0000AA3A0000}"/>
    <cellStyle name="Normal 32 5 2 2" xfId="15019" xr:uid="{00000000-0005-0000-0000-0000AB3A0000}"/>
    <cellStyle name="Normal 32 5 2 2 2" xfId="41587" xr:uid="{00000000-0005-0000-0000-000073A20000}"/>
    <cellStyle name="Normal 32 5 2 3" xfId="41588" xr:uid="{00000000-0005-0000-0000-000074A20000}"/>
    <cellStyle name="Normal 32 5 3" xfId="15020" xr:uid="{00000000-0005-0000-0000-0000AC3A0000}"/>
    <cellStyle name="Normal 32 5 3 2" xfId="41589" xr:uid="{00000000-0005-0000-0000-000075A20000}"/>
    <cellStyle name="Normal 32 5 4" xfId="41590" xr:uid="{00000000-0005-0000-0000-000076A20000}"/>
    <cellStyle name="Normal 32 6" xfId="15021" xr:uid="{00000000-0005-0000-0000-0000AD3A0000}"/>
    <cellStyle name="Normal 32 6 2" xfId="15022" xr:uid="{00000000-0005-0000-0000-0000AE3A0000}"/>
    <cellStyle name="Normal 32 6 2 2" xfId="15023" xr:uid="{00000000-0005-0000-0000-0000AF3A0000}"/>
    <cellStyle name="Normal 32 6 2 2 2" xfId="41591" xr:uid="{00000000-0005-0000-0000-000077A20000}"/>
    <cellStyle name="Normal 32 6 2 3" xfId="41592" xr:uid="{00000000-0005-0000-0000-000078A20000}"/>
    <cellStyle name="Normal 32 6 3" xfId="15024" xr:uid="{00000000-0005-0000-0000-0000B03A0000}"/>
    <cellStyle name="Normal 32 6 3 2" xfId="41593" xr:uid="{00000000-0005-0000-0000-000079A20000}"/>
    <cellStyle name="Normal 32 6 4" xfId="41594" xr:uid="{00000000-0005-0000-0000-00007AA20000}"/>
    <cellStyle name="Normal 32 7" xfId="15025" xr:uid="{00000000-0005-0000-0000-0000B13A0000}"/>
    <cellStyle name="Normal 32 7 2" xfId="15026" xr:uid="{00000000-0005-0000-0000-0000B23A0000}"/>
    <cellStyle name="Normal 32 7 2 2" xfId="15027" xr:uid="{00000000-0005-0000-0000-0000B33A0000}"/>
    <cellStyle name="Normal 32 7 2 2 2" xfId="41595" xr:uid="{00000000-0005-0000-0000-00007BA20000}"/>
    <cellStyle name="Normal 32 7 2 3" xfId="41596" xr:uid="{00000000-0005-0000-0000-00007CA20000}"/>
    <cellStyle name="Normal 32 7 3" xfId="15028" xr:uid="{00000000-0005-0000-0000-0000B43A0000}"/>
    <cellStyle name="Normal 32 7 3 2" xfId="41597" xr:uid="{00000000-0005-0000-0000-00007DA20000}"/>
    <cellStyle name="Normal 32 7 4" xfId="41598" xr:uid="{00000000-0005-0000-0000-00007EA20000}"/>
    <cellStyle name="Normal 32 8" xfId="15029" xr:uid="{00000000-0005-0000-0000-0000B53A0000}"/>
    <cellStyle name="Normal 32 8 2" xfId="15030" xr:uid="{00000000-0005-0000-0000-0000B63A0000}"/>
    <cellStyle name="Normal 32 8 2 2" xfId="15031" xr:uid="{00000000-0005-0000-0000-0000B73A0000}"/>
    <cellStyle name="Normal 32 8 2 2 2" xfId="41599" xr:uid="{00000000-0005-0000-0000-00007FA20000}"/>
    <cellStyle name="Normal 32 8 2 3" xfId="41600" xr:uid="{00000000-0005-0000-0000-000080A20000}"/>
    <cellStyle name="Normal 32 8 3" xfId="15032" xr:uid="{00000000-0005-0000-0000-0000B83A0000}"/>
    <cellStyle name="Normal 32 8 3 2" xfId="41601" xr:uid="{00000000-0005-0000-0000-000081A20000}"/>
    <cellStyle name="Normal 32 8 4" xfId="41602" xr:uid="{00000000-0005-0000-0000-000082A20000}"/>
    <cellStyle name="Normal 32 9" xfId="15033" xr:uid="{00000000-0005-0000-0000-0000B93A0000}"/>
    <cellStyle name="Normal 32 9 2" xfId="15034" xr:uid="{00000000-0005-0000-0000-0000BA3A0000}"/>
    <cellStyle name="Normal 32 9 2 2" xfId="15035" xr:uid="{00000000-0005-0000-0000-0000BB3A0000}"/>
    <cellStyle name="Normal 32 9 2 2 2" xfId="41603" xr:uid="{00000000-0005-0000-0000-000083A20000}"/>
    <cellStyle name="Normal 32 9 2 3" xfId="41604" xr:uid="{00000000-0005-0000-0000-000084A20000}"/>
    <cellStyle name="Normal 32 9 3" xfId="15036" xr:uid="{00000000-0005-0000-0000-0000BC3A0000}"/>
    <cellStyle name="Normal 32 9 3 2" xfId="41605" xr:uid="{00000000-0005-0000-0000-000085A20000}"/>
    <cellStyle name="Normal 32 9 4" xfId="41606" xr:uid="{00000000-0005-0000-0000-000086A20000}"/>
    <cellStyle name="Normal 320" xfId="29941" xr:uid="{00000000-0005-0000-0000-0000F5740000}"/>
    <cellStyle name="Normal 320 2" xfId="41607" xr:uid="{00000000-0005-0000-0000-000087A20000}"/>
    <cellStyle name="Normal 321" xfId="29942" xr:uid="{00000000-0005-0000-0000-0000F6740000}"/>
    <cellStyle name="Normal 321 2" xfId="41608" xr:uid="{00000000-0005-0000-0000-000088A20000}"/>
    <cellStyle name="Normal 322" xfId="29943" xr:uid="{00000000-0005-0000-0000-0000F7740000}"/>
    <cellStyle name="Normal 322 2" xfId="41609" xr:uid="{00000000-0005-0000-0000-000089A20000}"/>
    <cellStyle name="Normal 323" xfId="29944" xr:uid="{00000000-0005-0000-0000-0000F8740000}"/>
    <cellStyle name="Normal 323 2" xfId="41610" xr:uid="{00000000-0005-0000-0000-00008AA20000}"/>
    <cellStyle name="Normal 324" xfId="29945" xr:uid="{00000000-0005-0000-0000-0000F9740000}"/>
    <cellStyle name="Normal 324 2" xfId="41611" xr:uid="{00000000-0005-0000-0000-00008BA20000}"/>
    <cellStyle name="Normal 325" xfId="29946" xr:uid="{00000000-0005-0000-0000-0000FA740000}"/>
    <cellStyle name="Normal 325 2" xfId="41612" xr:uid="{00000000-0005-0000-0000-00008CA20000}"/>
    <cellStyle name="Normal 326" xfId="29947" xr:uid="{00000000-0005-0000-0000-0000FB740000}"/>
    <cellStyle name="Normal 326 2" xfId="41613" xr:uid="{00000000-0005-0000-0000-00008DA20000}"/>
    <cellStyle name="Normal 327" xfId="29948" xr:uid="{00000000-0005-0000-0000-0000FC740000}"/>
    <cellStyle name="Normal 327 2" xfId="41614" xr:uid="{00000000-0005-0000-0000-00008EA20000}"/>
    <cellStyle name="Normal 328" xfId="29949" xr:uid="{00000000-0005-0000-0000-0000FD740000}"/>
    <cellStyle name="Normal 328 2" xfId="41615" xr:uid="{00000000-0005-0000-0000-00008FA20000}"/>
    <cellStyle name="Normal 328 3" xfId="41616" xr:uid="{00000000-0005-0000-0000-000090A20000}"/>
    <cellStyle name="Normal 329" xfId="29950" xr:uid="{00000000-0005-0000-0000-0000FE740000}"/>
    <cellStyle name="Normal 329 2" xfId="41617" xr:uid="{00000000-0005-0000-0000-000091A20000}"/>
    <cellStyle name="Normal 33" xfId="15037" xr:uid="{00000000-0005-0000-0000-0000BD3A0000}"/>
    <cellStyle name="Normal 33 10" xfId="15038" xr:uid="{00000000-0005-0000-0000-0000BE3A0000}"/>
    <cellStyle name="Normal 33 10 2" xfId="15039" xr:uid="{00000000-0005-0000-0000-0000BF3A0000}"/>
    <cellStyle name="Normal 33 10 2 2" xfId="15040" xr:uid="{00000000-0005-0000-0000-0000C03A0000}"/>
    <cellStyle name="Normal 33 10 2 2 2" xfId="41618" xr:uid="{00000000-0005-0000-0000-000092A20000}"/>
    <cellStyle name="Normal 33 10 2 3" xfId="41619" xr:uid="{00000000-0005-0000-0000-000093A20000}"/>
    <cellStyle name="Normal 33 10 3" xfId="15041" xr:uid="{00000000-0005-0000-0000-0000C13A0000}"/>
    <cellStyle name="Normal 33 10 3 2" xfId="41620" xr:uid="{00000000-0005-0000-0000-000094A20000}"/>
    <cellStyle name="Normal 33 10 4" xfId="41621" xr:uid="{00000000-0005-0000-0000-000095A20000}"/>
    <cellStyle name="Normal 33 11" xfId="15042" xr:uid="{00000000-0005-0000-0000-0000C23A0000}"/>
    <cellStyle name="Normal 33 11 2" xfId="15043" xr:uid="{00000000-0005-0000-0000-0000C33A0000}"/>
    <cellStyle name="Normal 33 11 2 2" xfId="15044" xr:uid="{00000000-0005-0000-0000-0000C43A0000}"/>
    <cellStyle name="Normal 33 11 2 2 2" xfId="41622" xr:uid="{00000000-0005-0000-0000-000096A20000}"/>
    <cellStyle name="Normal 33 11 2 3" xfId="41623" xr:uid="{00000000-0005-0000-0000-000097A20000}"/>
    <cellStyle name="Normal 33 11 3" xfId="15045" xr:uid="{00000000-0005-0000-0000-0000C53A0000}"/>
    <cellStyle name="Normal 33 11 3 2" xfId="41624" xr:uid="{00000000-0005-0000-0000-000098A20000}"/>
    <cellStyle name="Normal 33 11 4" xfId="41625" xr:uid="{00000000-0005-0000-0000-000099A20000}"/>
    <cellStyle name="Normal 33 12" xfId="15046" xr:uid="{00000000-0005-0000-0000-0000C63A0000}"/>
    <cellStyle name="Normal 33 12 2" xfId="15047" xr:uid="{00000000-0005-0000-0000-0000C73A0000}"/>
    <cellStyle name="Normal 33 12 2 2" xfId="15048" xr:uid="{00000000-0005-0000-0000-0000C83A0000}"/>
    <cellStyle name="Normal 33 12 2 2 2" xfId="41626" xr:uid="{00000000-0005-0000-0000-00009AA20000}"/>
    <cellStyle name="Normal 33 12 2 3" xfId="41627" xr:uid="{00000000-0005-0000-0000-00009BA20000}"/>
    <cellStyle name="Normal 33 12 3" xfId="15049" xr:uid="{00000000-0005-0000-0000-0000C93A0000}"/>
    <cellStyle name="Normal 33 12 3 2" xfId="41628" xr:uid="{00000000-0005-0000-0000-00009CA20000}"/>
    <cellStyle name="Normal 33 12 4" xfId="41629" xr:uid="{00000000-0005-0000-0000-00009DA20000}"/>
    <cellStyle name="Normal 33 13" xfId="15050" xr:uid="{00000000-0005-0000-0000-0000CA3A0000}"/>
    <cellStyle name="Normal 33 13 2" xfId="15051" xr:uid="{00000000-0005-0000-0000-0000CB3A0000}"/>
    <cellStyle name="Normal 33 13 2 2" xfId="15052" xr:uid="{00000000-0005-0000-0000-0000CC3A0000}"/>
    <cellStyle name="Normal 33 13 2 2 2" xfId="41630" xr:uid="{00000000-0005-0000-0000-00009EA20000}"/>
    <cellStyle name="Normal 33 13 2 3" xfId="41631" xr:uid="{00000000-0005-0000-0000-00009FA20000}"/>
    <cellStyle name="Normal 33 13 3" xfId="15053" xr:uid="{00000000-0005-0000-0000-0000CD3A0000}"/>
    <cellStyle name="Normal 33 13 3 2" xfId="41632" xr:uid="{00000000-0005-0000-0000-0000A0A20000}"/>
    <cellStyle name="Normal 33 13 4" xfId="41633" xr:uid="{00000000-0005-0000-0000-0000A1A20000}"/>
    <cellStyle name="Normal 33 14" xfId="15054" xr:uid="{00000000-0005-0000-0000-0000CE3A0000}"/>
    <cellStyle name="Normal 33 14 2" xfId="15055" xr:uid="{00000000-0005-0000-0000-0000CF3A0000}"/>
    <cellStyle name="Normal 33 14 2 2" xfId="41634" xr:uid="{00000000-0005-0000-0000-0000A2A20000}"/>
    <cellStyle name="Normal 33 14 3" xfId="41635" xr:uid="{00000000-0005-0000-0000-0000A3A20000}"/>
    <cellStyle name="Normal 33 15" xfId="15056" xr:uid="{00000000-0005-0000-0000-0000D03A0000}"/>
    <cellStyle name="Normal 33 15 2" xfId="41636" xr:uid="{00000000-0005-0000-0000-0000A4A20000}"/>
    <cellStyle name="Normal 33 16" xfId="29951" xr:uid="{00000000-0005-0000-0000-0000FF740000}"/>
    <cellStyle name="Normal 33 2" xfId="15057" xr:uid="{00000000-0005-0000-0000-0000D13A0000}"/>
    <cellStyle name="Normal 33 2 10" xfId="15058" xr:uid="{00000000-0005-0000-0000-0000D23A0000}"/>
    <cellStyle name="Normal 33 2 10 2" xfId="15059" xr:uid="{00000000-0005-0000-0000-0000D33A0000}"/>
    <cellStyle name="Normal 33 2 10 2 2" xfId="15060" xr:uid="{00000000-0005-0000-0000-0000D43A0000}"/>
    <cellStyle name="Normal 33 2 10 2 2 2" xfId="41637" xr:uid="{00000000-0005-0000-0000-0000A5A20000}"/>
    <cellStyle name="Normal 33 2 10 2 3" xfId="41638" xr:uid="{00000000-0005-0000-0000-0000A6A20000}"/>
    <cellStyle name="Normal 33 2 10 3" xfId="15061" xr:uid="{00000000-0005-0000-0000-0000D53A0000}"/>
    <cellStyle name="Normal 33 2 10 3 2" xfId="41639" xr:uid="{00000000-0005-0000-0000-0000A7A20000}"/>
    <cellStyle name="Normal 33 2 10 4" xfId="41640" xr:uid="{00000000-0005-0000-0000-0000A8A20000}"/>
    <cellStyle name="Normal 33 2 11" xfId="15062" xr:uid="{00000000-0005-0000-0000-0000D63A0000}"/>
    <cellStyle name="Normal 33 2 11 2" xfId="15063" xr:uid="{00000000-0005-0000-0000-0000D73A0000}"/>
    <cellStyle name="Normal 33 2 11 2 2" xfId="15064" xr:uid="{00000000-0005-0000-0000-0000D83A0000}"/>
    <cellStyle name="Normal 33 2 11 2 2 2" xfId="41641" xr:uid="{00000000-0005-0000-0000-0000A9A20000}"/>
    <cellStyle name="Normal 33 2 11 2 3" xfId="41642" xr:uid="{00000000-0005-0000-0000-0000AAA20000}"/>
    <cellStyle name="Normal 33 2 11 3" xfId="15065" xr:uid="{00000000-0005-0000-0000-0000D93A0000}"/>
    <cellStyle name="Normal 33 2 11 3 2" xfId="41643" xr:uid="{00000000-0005-0000-0000-0000ABA20000}"/>
    <cellStyle name="Normal 33 2 11 4" xfId="41644" xr:uid="{00000000-0005-0000-0000-0000ACA20000}"/>
    <cellStyle name="Normal 33 2 12" xfId="15066" xr:uid="{00000000-0005-0000-0000-0000DA3A0000}"/>
    <cellStyle name="Normal 33 2 12 2" xfId="15067" xr:uid="{00000000-0005-0000-0000-0000DB3A0000}"/>
    <cellStyle name="Normal 33 2 12 2 2" xfId="41645" xr:uid="{00000000-0005-0000-0000-0000ADA20000}"/>
    <cellStyle name="Normal 33 2 12 3" xfId="41646" xr:uid="{00000000-0005-0000-0000-0000AEA20000}"/>
    <cellStyle name="Normal 33 2 13" xfId="15068" xr:uid="{00000000-0005-0000-0000-0000DC3A0000}"/>
    <cellStyle name="Normal 33 2 13 2" xfId="41647" xr:uid="{00000000-0005-0000-0000-0000AFA20000}"/>
    <cellStyle name="Normal 33 2 14" xfId="41648" xr:uid="{00000000-0005-0000-0000-0000B0A20000}"/>
    <cellStyle name="Normal 33 2 2" xfId="15069" xr:uid="{00000000-0005-0000-0000-0000DD3A0000}"/>
    <cellStyle name="Normal 33 2 2 2" xfId="15070" xr:uid="{00000000-0005-0000-0000-0000DE3A0000}"/>
    <cellStyle name="Normal 33 2 2 2 2" xfId="15071" xr:uid="{00000000-0005-0000-0000-0000DF3A0000}"/>
    <cellStyle name="Normal 33 2 2 2 2 2" xfId="41649" xr:uid="{00000000-0005-0000-0000-0000B1A20000}"/>
    <cellStyle name="Normal 33 2 2 2 3" xfId="41650" xr:uid="{00000000-0005-0000-0000-0000B2A20000}"/>
    <cellStyle name="Normal 33 2 2 3" xfId="15072" xr:uid="{00000000-0005-0000-0000-0000E03A0000}"/>
    <cellStyle name="Normal 33 2 2 3 2" xfId="41651" xr:uid="{00000000-0005-0000-0000-0000B3A20000}"/>
    <cellStyle name="Normal 33 2 2 4" xfId="41652" xr:uid="{00000000-0005-0000-0000-0000B4A20000}"/>
    <cellStyle name="Normal 33 2 3" xfId="15073" xr:uid="{00000000-0005-0000-0000-0000E13A0000}"/>
    <cellStyle name="Normal 33 2 3 2" xfId="15074" xr:uid="{00000000-0005-0000-0000-0000E23A0000}"/>
    <cellStyle name="Normal 33 2 3 2 2" xfId="15075" xr:uid="{00000000-0005-0000-0000-0000E33A0000}"/>
    <cellStyle name="Normal 33 2 3 2 2 2" xfId="41653" xr:uid="{00000000-0005-0000-0000-0000B5A20000}"/>
    <cellStyle name="Normal 33 2 3 2 3" xfId="41654" xr:uid="{00000000-0005-0000-0000-0000B6A20000}"/>
    <cellStyle name="Normal 33 2 3 3" xfId="15076" xr:uid="{00000000-0005-0000-0000-0000E43A0000}"/>
    <cellStyle name="Normal 33 2 3 3 2" xfId="41655" xr:uid="{00000000-0005-0000-0000-0000B7A20000}"/>
    <cellStyle name="Normal 33 2 3 4" xfId="41656" xr:uid="{00000000-0005-0000-0000-0000B8A20000}"/>
    <cellStyle name="Normal 33 2 4" xfId="15077" xr:uid="{00000000-0005-0000-0000-0000E53A0000}"/>
    <cellStyle name="Normal 33 2 4 2" xfId="15078" xr:uid="{00000000-0005-0000-0000-0000E63A0000}"/>
    <cellStyle name="Normal 33 2 4 2 2" xfId="15079" xr:uid="{00000000-0005-0000-0000-0000E73A0000}"/>
    <cellStyle name="Normal 33 2 4 2 2 2" xfId="41657" xr:uid="{00000000-0005-0000-0000-0000B9A20000}"/>
    <cellStyle name="Normal 33 2 4 2 3" xfId="41658" xr:uid="{00000000-0005-0000-0000-0000BAA20000}"/>
    <cellStyle name="Normal 33 2 4 3" xfId="15080" xr:uid="{00000000-0005-0000-0000-0000E83A0000}"/>
    <cellStyle name="Normal 33 2 4 3 2" xfId="41659" xr:uid="{00000000-0005-0000-0000-0000BBA20000}"/>
    <cellStyle name="Normal 33 2 4 4" xfId="41660" xr:uid="{00000000-0005-0000-0000-0000BCA20000}"/>
    <cellStyle name="Normal 33 2 5" xfId="15081" xr:uid="{00000000-0005-0000-0000-0000E93A0000}"/>
    <cellStyle name="Normal 33 2 5 2" xfId="15082" xr:uid="{00000000-0005-0000-0000-0000EA3A0000}"/>
    <cellStyle name="Normal 33 2 5 2 2" xfId="15083" xr:uid="{00000000-0005-0000-0000-0000EB3A0000}"/>
    <cellStyle name="Normal 33 2 5 2 2 2" xfId="41661" xr:uid="{00000000-0005-0000-0000-0000BDA20000}"/>
    <cellStyle name="Normal 33 2 5 2 3" xfId="41662" xr:uid="{00000000-0005-0000-0000-0000BEA20000}"/>
    <cellStyle name="Normal 33 2 5 3" xfId="15084" xr:uid="{00000000-0005-0000-0000-0000EC3A0000}"/>
    <cellStyle name="Normal 33 2 5 3 2" xfId="41663" xr:uid="{00000000-0005-0000-0000-0000BFA20000}"/>
    <cellStyle name="Normal 33 2 5 4" xfId="41664" xr:uid="{00000000-0005-0000-0000-0000C0A20000}"/>
    <cellStyle name="Normal 33 2 6" xfId="15085" xr:uid="{00000000-0005-0000-0000-0000ED3A0000}"/>
    <cellStyle name="Normal 33 2 6 2" xfId="15086" xr:uid="{00000000-0005-0000-0000-0000EE3A0000}"/>
    <cellStyle name="Normal 33 2 6 2 2" xfId="15087" xr:uid="{00000000-0005-0000-0000-0000EF3A0000}"/>
    <cellStyle name="Normal 33 2 6 2 2 2" xfId="41665" xr:uid="{00000000-0005-0000-0000-0000C1A20000}"/>
    <cellStyle name="Normal 33 2 6 2 3" xfId="41666" xr:uid="{00000000-0005-0000-0000-0000C2A20000}"/>
    <cellStyle name="Normal 33 2 6 3" xfId="15088" xr:uid="{00000000-0005-0000-0000-0000F03A0000}"/>
    <cellStyle name="Normal 33 2 6 3 2" xfId="41667" xr:uid="{00000000-0005-0000-0000-0000C3A20000}"/>
    <cellStyle name="Normal 33 2 6 4" xfId="41668" xr:uid="{00000000-0005-0000-0000-0000C4A20000}"/>
    <cellStyle name="Normal 33 2 7" xfId="15089" xr:uid="{00000000-0005-0000-0000-0000F13A0000}"/>
    <cellStyle name="Normal 33 2 7 2" xfId="15090" xr:uid="{00000000-0005-0000-0000-0000F23A0000}"/>
    <cellStyle name="Normal 33 2 7 2 2" xfId="15091" xr:uid="{00000000-0005-0000-0000-0000F33A0000}"/>
    <cellStyle name="Normal 33 2 7 2 2 2" xfId="41669" xr:uid="{00000000-0005-0000-0000-0000C5A20000}"/>
    <cellStyle name="Normal 33 2 7 2 3" xfId="41670" xr:uid="{00000000-0005-0000-0000-0000C6A20000}"/>
    <cellStyle name="Normal 33 2 7 3" xfId="15092" xr:uid="{00000000-0005-0000-0000-0000F43A0000}"/>
    <cellStyle name="Normal 33 2 7 3 2" xfId="41671" xr:uid="{00000000-0005-0000-0000-0000C7A20000}"/>
    <cellStyle name="Normal 33 2 7 4" xfId="41672" xr:uid="{00000000-0005-0000-0000-0000C8A20000}"/>
    <cellStyle name="Normal 33 2 8" xfId="15093" xr:uid="{00000000-0005-0000-0000-0000F53A0000}"/>
    <cellStyle name="Normal 33 2 8 2" xfId="15094" xr:uid="{00000000-0005-0000-0000-0000F63A0000}"/>
    <cellStyle name="Normal 33 2 8 2 2" xfId="15095" xr:uid="{00000000-0005-0000-0000-0000F73A0000}"/>
    <cellStyle name="Normal 33 2 8 2 2 2" xfId="41673" xr:uid="{00000000-0005-0000-0000-0000C9A20000}"/>
    <cellStyle name="Normal 33 2 8 2 3" xfId="41674" xr:uid="{00000000-0005-0000-0000-0000CAA20000}"/>
    <cellStyle name="Normal 33 2 8 3" xfId="15096" xr:uid="{00000000-0005-0000-0000-0000F83A0000}"/>
    <cellStyle name="Normal 33 2 8 3 2" xfId="41675" xr:uid="{00000000-0005-0000-0000-0000CBA20000}"/>
    <cellStyle name="Normal 33 2 8 4" xfId="41676" xr:uid="{00000000-0005-0000-0000-0000CCA20000}"/>
    <cellStyle name="Normal 33 2 9" xfId="15097" xr:uid="{00000000-0005-0000-0000-0000F93A0000}"/>
    <cellStyle name="Normal 33 2 9 2" xfId="15098" xr:uid="{00000000-0005-0000-0000-0000FA3A0000}"/>
    <cellStyle name="Normal 33 2 9 2 2" xfId="15099" xr:uid="{00000000-0005-0000-0000-0000FB3A0000}"/>
    <cellStyle name="Normal 33 2 9 2 2 2" xfId="41677" xr:uid="{00000000-0005-0000-0000-0000CDA20000}"/>
    <cellStyle name="Normal 33 2 9 2 3" xfId="41678" xr:uid="{00000000-0005-0000-0000-0000CEA20000}"/>
    <cellStyle name="Normal 33 2 9 3" xfId="15100" xr:uid="{00000000-0005-0000-0000-0000FC3A0000}"/>
    <cellStyle name="Normal 33 2 9 3 2" xfId="41679" xr:uid="{00000000-0005-0000-0000-0000CFA20000}"/>
    <cellStyle name="Normal 33 2 9 4" xfId="41680" xr:uid="{00000000-0005-0000-0000-0000D0A20000}"/>
    <cellStyle name="Normal 33 3" xfId="15101" xr:uid="{00000000-0005-0000-0000-0000FD3A0000}"/>
    <cellStyle name="Normal 33 3 10" xfId="15102" xr:uid="{00000000-0005-0000-0000-0000FE3A0000}"/>
    <cellStyle name="Normal 33 3 10 2" xfId="15103" xr:uid="{00000000-0005-0000-0000-0000FF3A0000}"/>
    <cellStyle name="Normal 33 3 10 2 2" xfId="15104" xr:uid="{00000000-0005-0000-0000-0000003B0000}"/>
    <cellStyle name="Normal 33 3 10 2 2 2" xfId="41681" xr:uid="{00000000-0005-0000-0000-0000D1A20000}"/>
    <cellStyle name="Normal 33 3 10 2 3" xfId="41682" xr:uid="{00000000-0005-0000-0000-0000D2A20000}"/>
    <cellStyle name="Normal 33 3 10 3" xfId="15105" xr:uid="{00000000-0005-0000-0000-0000013B0000}"/>
    <cellStyle name="Normal 33 3 10 3 2" xfId="41683" xr:uid="{00000000-0005-0000-0000-0000D3A20000}"/>
    <cellStyle name="Normal 33 3 10 4" xfId="41684" xr:uid="{00000000-0005-0000-0000-0000D4A20000}"/>
    <cellStyle name="Normal 33 3 11" xfId="15106" xr:uid="{00000000-0005-0000-0000-0000023B0000}"/>
    <cellStyle name="Normal 33 3 11 2" xfId="15107" xr:uid="{00000000-0005-0000-0000-0000033B0000}"/>
    <cellStyle name="Normal 33 3 11 2 2" xfId="15108" xr:uid="{00000000-0005-0000-0000-0000043B0000}"/>
    <cellStyle name="Normal 33 3 11 2 2 2" xfId="41685" xr:uid="{00000000-0005-0000-0000-0000D5A20000}"/>
    <cellStyle name="Normal 33 3 11 2 3" xfId="41686" xr:uid="{00000000-0005-0000-0000-0000D6A20000}"/>
    <cellStyle name="Normal 33 3 11 3" xfId="15109" xr:uid="{00000000-0005-0000-0000-0000053B0000}"/>
    <cellStyle name="Normal 33 3 11 3 2" xfId="41687" xr:uid="{00000000-0005-0000-0000-0000D7A20000}"/>
    <cellStyle name="Normal 33 3 11 4" xfId="41688" xr:uid="{00000000-0005-0000-0000-0000D8A20000}"/>
    <cellStyle name="Normal 33 3 12" xfId="15110" xr:uid="{00000000-0005-0000-0000-0000063B0000}"/>
    <cellStyle name="Normal 33 3 12 2" xfId="15111" xr:uid="{00000000-0005-0000-0000-0000073B0000}"/>
    <cellStyle name="Normal 33 3 12 2 2" xfId="41689" xr:uid="{00000000-0005-0000-0000-0000D9A20000}"/>
    <cellStyle name="Normal 33 3 12 3" xfId="41690" xr:uid="{00000000-0005-0000-0000-0000DAA20000}"/>
    <cellStyle name="Normal 33 3 13" xfId="15112" xr:uid="{00000000-0005-0000-0000-0000083B0000}"/>
    <cellStyle name="Normal 33 3 13 2" xfId="41691" xr:uid="{00000000-0005-0000-0000-0000DBA20000}"/>
    <cellStyle name="Normal 33 3 14" xfId="41692" xr:uid="{00000000-0005-0000-0000-0000DCA20000}"/>
    <cellStyle name="Normal 33 3 2" xfId="15113" xr:uid="{00000000-0005-0000-0000-0000093B0000}"/>
    <cellStyle name="Normal 33 3 2 2" xfId="15114" xr:uid="{00000000-0005-0000-0000-00000A3B0000}"/>
    <cellStyle name="Normal 33 3 2 2 2" xfId="15115" xr:uid="{00000000-0005-0000-0000-00000B3B0000}"/>
    <cellStyle name="Normal 33 3 2 2 2 2" xfId="41693" xr:uid="{00000000-0005-0000-0000-0000DDA20000}"/>
    <cellStyle name="Normal 33 3 2 2 3" xfId="41694" xr:uid="{00000000-0005-0000-0000-0000DEA20000}"/>
    <cellStyle name="Normal 33 3 2 3" xfId="15116" xr:uid="{00000000-0005-0000-0000-00000C3B0000}"/>
    <cellStyle name="Normal 33 3 2 3 2" xfId="41695" xr:uid="{00000000-0005-0000-0000-0000DFA20000}"/>
    <cellStyle name="Normal 33 3 2 4" xfId="41696" xr:uid="{00000000-0005-0000-0000-0000E0A20000}"/>
    <cellStyle name="Normal 33 3 3" xfId="15117" xr:uid="{00000000-0005-0000-0000-00000D3B0000}"/>
    <cellStyle name="Normal 33 3 3 2" xfId="15118" xr:uid="{00000000-0005-0000-0000-00000E3B0000}"/>
    <cellStyle name="Normal 33 3 3 2 2" xfId="15119" xr:uid="{00000000-0005-0000-0000-00000F3B0000}"/>
    <cellStyle name="Normal 33 3 3 2 2 2" xfId="41697" xr:uid="{00000000-0005-0000-0000-0000E1A20000}"/>
    <cellStyle name="Normal 33 3 3 2 3" xfId="41698" xr:uid="{00000000-0005-0000-0000-0000E2A20000}"/>
    <cellStyle name="Normal 33 3 3 3" xfId="15120" xr:uid="{00000000-0005-0000-0000-0000103B0000}"/>
    <cellStyle name="Normal 33 3 3 3 2" xfId="41699" xr:uid="{00000000-0005-0000-0000-0000E3A20000}"/>
    <cellStyle name="Normal 33 3 3 4" xfId="41700" xr:uid="{00000000-0005-0000-0000-0000E4A20000}"/>
    <cellStyle name="Normal 33 3 4" xfId="15121" xr:uid="{00000000-0005-0000-0000-0000113B0000}"/>
    <cellStyle name="Normal 33 3 4 2" xfId="15122" xr:uid="{00000000-0005-0000-0000-0000123B0000}"/>
    <cellStyle name="Normal 33 3 4 2 2" xfId="15123" xr:uid="{00000000-0005-0000-0000-0000133B0000}"/>
    <cellStyle name="Normal 33 3 4 2 2 2" xfId="41701" xr:uid="{00000000-0005-0000-0000-0000E5A20000}"/>
    <cellStyle name="Normal 33 3 4 2 3" xfId="41702" xr:uid="{00000000-0005-0000-0000-0000E6A20000}"/>
    <cellStyle name="Normal 33 3 4 3" xfId="15124" xr:uid="{00000000-0005-0000-0000-0000143B0000}"/>
    <cellStyle name="Normal 33 3 4 3 2" xfId="41703" xr:uid="{00000000-0005-0000-0000-0000E7A20000}"/>
    <cellStyle name="Normal 33 3 4 4" xfId="41704" xr:uid="{00000000-0005-0000-0000-0000E8A20000}"/>
    <cellStyle name="Normal 33 3 5" xfId="15125" xr:uid="{00000000-0005-0000-0000-0000153B0000}"/>
    <cellStyle name="Normal 33 3 5 2" xfId="15126" xr:uid="{00000000-0005-0000-0000-0000163B0000}"/>
    <cellStyle name="Normal 33 3 5 2 2" xfId="15127" xr:uid="{00000000-0005-0000-0000-0000173B0000}"/>
    <cellStyle name="Normal 33 3 5 2 2 2" xfId="41705" xr:uid="{00000000-0005-0000-0000-0000E9A20000}"/>
    <cellStyle name="Normal 33 3 5 2 3" xfId="41706" xr:uid="{00000000-0005-0000-0000-0000EAA20000}"/>
    <cellStyle name="Normal 33 3 5 3" xfId="15128" xr:uid="{00000000-0005-0000-0000-0000183B0000}"/>
    <cellStyle name="Normal 33 3 5 3 2" xfId="41707" xr:uid="{00000000-0005-0000-0000-0000EBA20000}"/>
    <cellStyle name="Normal 33 3 5 4" xfId="41708" xr:uid="{00000000-0005-0000-0000-0000ECA20000}"/>
    <cellStyle name="Normal 33 3 6" xfId="15129" xr:uid="{00000000-0005-0000-0000-0000193B0000}"/>
    <cellStyle name="Normal 33 3 6 2" xfId="15130" xr:uid="{00000000-0005-0000-0000-00001A3B0000}"/>
    <cellStyle name="Normal 33 3 6 2 2" xfId="15131" xr:uid="{00000000-0005-0000-0000-00001B3B0000}"/>
    <cellStyle name="Normal 33 3 6 2 2 2" xfId="41709" xr:uid="{00000000-0005-0000-0000-0000EDA20000}"/>
    <cellStyle name="Normal 33 3 6 2 3" xfId="41710" xr:uid="{00000000-0005-0000-0000-0000EEA20000}"/>
    <cellStyle name="Normal 33 3 6 3" xfId="15132" xr:uid="{00000000-0005-0000-0000-00001C3B0000}"/>
    <cellStyle name="Normal 33 3 6 3 2" xfId="41711" xr:uid="{00000000-0005-0000-0000-0000EFA20000}"/>
    <cellStyle name="Normal 33 3 6 4" xfId="41712" xr:uid="{00000000-0005-0000-0000-0000F0A20000}"/>
    <cellStyle name="Normal 33 3 7" xfId="15133" xr:uid="{00000000-0005-0000-0000-00001D3B0000}"/>
    <cellStyle name="Normal 33 3 7 2" xfId="15134" xr:uid="{00000000-0005-0000-0000-00001E3B0000}"/>
    <cellStyle name="Normal 33 3 7 2 2" xfId="15135" xr:uid="{00000000-0005-0000-0000-00001F3B0000}"/>
    <cellStyle name="Normal 33 3 7 2 2 2" xfId="41713" xr:uid="{00000000-0005-0000-0000-0000F1A20000}"/>
    <cellStyle name="Normal 33 3 7 2 3" xfId="41714" xr:uid="{00000000-0005-0000-0000-0000F2A20000}"/>
    <cellStyle name="Normal 33 3 7 3" xfId="15136" xr:uid="{00000000-0005-0000-0000-0000203B0000}"/>
    <cellStyle name="Normal 33 3 7 3 2" xfId="41715" xr:uid="{00000000-0005-0000-0000-0000F3A20000}"/>
    <cellStyle name="Normal 33 3 7 4" xfId="41716" xr:uid="{00000000-0005-0000-0000-0000F4A20000}"/>
    <cellStyle name="Normal 33 3 8" xfId="15137" xr:uid="{00000000-0005-0000-0000-0000213B0000}"/>
    <cellStyle name="Normal 33 3 8 2" xfId="15138" xr:uid="{00000000-0005-0000-0000-0000223B0000}"/>
    <cellStyle name="Normal 33 3 8 2 2" xfId="15139" xr:uid="{00000000-0005-0000-0000-0000233B0000}"/>
    <cellStyle name="Normal 33 3 8 2 2 2" xfId="41717" xr:uid="{00000000-0005-0000-0000-0000F5A20000}"/>
    <cellStyle name="Normal 33 3 8 2 3" xfId="41718" xr:uid="{00000000-0005-0000-0000-0000F6A20000}"/>
    <cellStyle name="Normal 33 3 8 3" xfId="15140" xr:uid="{00000000-0005-0000-0000-0000243B0000}"/>
    <cellStyle name="Normal 33 3 8 3 2" xfId="41719" xr:uid="{00000000-0005-0000-0000-0000F7A20000}"/>
    <cellStyle name="Normal 33 3 8 4" xfId="41720" xr:uid="{00000000-0005-0000-0000-0000F8A20000}"/>
    <cellStyle name="Normal 33 3 9" xfId="15141" xr:uid="{00000000-0005-0000-0000-0000253B0000}"/>
    <cellStyle name="Normal 33 3 9 2" xfId="15142" xr:uid="{00000000-0005-0000-0000-0000263B0000}"/>
    <cellStyle name="Normal 33 3 9 2 2" xfId="15143" xr:uid="{00000000-0005-0000-0000-0000273B0000}"/>
    <cellStyle name="Normal 33 3 9 2 2 2" xfId="41721" xr:uid="{00000000-0005-0000-0000-0000F9A20000}"/>
    <cellStyle name="Normal 33 3 9 2 3" xfId="41722" xr:uid="{00000000-0005-0000-0000-0000FAA20000}"/>
    <cellStyle name="Normal 33 3 9 3" xfId="15144" xr:uid="{00000000-0005-0000-0000-0000283B0000}"/>
    <cellStyle name="Normal 33 3 9 3 2" xfId="41723" xr:uid="{00000000-0005-0000-0000-0000FBA20000}"/>
    <cellStyle name="Normal 33 3 9 4" xfId="41724" xr:uid="{00000000-0005-0000-0000-0000FCA20000}"/>
    <cellStyle name="Normal 33 4" xfId="15145" xr:uid="{00000000-0005-0000-0000-0000293B0000}"/>
    <cellStyle name="Normal 33 4 2" xfId="15146" xr:uid="{00000000-0005-0000-0000-00002A3B0000}"/>
    <cellStyle name="Normal 33 4 2 2" xfId="15147" xr:uid="{00000000-0005-0000-0000-00002B3B0000}"/>
    <cellStyle name="Normal 33 4 2 2 2" xfId="41725" xr:uid="{00000000-0005-0000-0000-0000FDA20000}"/>
    <cellStyle name="Normal 33 4 2 3" xfId="41726" xr:uid="{00000000-0005-0000-0000-0000FEA20000}"/>
    <cellStyle name="Normal 33 4 3" xfId="15148" xr:uid="{00000000-0005-0000-0000-00002C3B0000}"/>
    <cellStyle name="Normal 33 4 3 2" xfId="41727" xr:uid="{00000000-0005-0000-0000-0000FFA20000}"/>
    <cellStyle name="Normal 33 4 4" xfId="41728" xr:uid="{00000000-0005-0000-0000-000000A30000}"/>
    <cellStyle name="Normal 33 5" xfId="15149" xr:uid="{00000000-0005-0000-0000-00002D3B0000}"/>
    <cellStyle name="Normal 33 5 2" xfId="15150" xr:uid="{00000000-0005-0000-0000-00002E3B0000}"/>
    <cellStyle name="Normal 33 5 2 2" xfId="15151" xr:uid="{00000000-0005-0000-0000-00002F3B0000}"/>
    <cellStyle name="Normal 33 5 2 2 2" xfId="41729" xr:uid="{00000000-0005-0000-0000-000001A30000}"/>
    <cellStyle name="Normal 33 5 2 3" xfId="41730" xr:uid="{00000000-0005-0000-0000-000002A30000}"/>
    <cellStyle name="Normal 33 5 3" xfId="15152" xr:uid="{00000000-0005-0000-0000-0000303B0000}"/>
    <cellStyle name="Normal 33 5 3 2" xfId="41731" xr:uid="{00000000-0005-0000-0000-000003A30000}"/>
    <cellStyle name="Normal 33 5 4" xfId="41732" xr:uid="{00000000-0005-0000-0000-000004A30000}"/>
    <cellStyle name="Normal 33 6" xfId="15153" xr:uid="{00000000-0005-0000-0000-0000313B0000}"/>
    <cellStyle name="Normal 33 6 2" xfId="15154" xr:uid="{00000000-0005-0000-0000-0000323B0000}"/>
    <cellStyle name="Normal 33 6 2 2" xfId="15155" xr:uid="{00000000-0005-0000-0000-0000333B0000}"/>
    <cellStyle name="Normal 33 6 2 2 2" xfId="41733" xr:uid="{00000000-0005-0000-0000-000005A30000}"/>
    <cellStyle name="Normal 33 6 2 3" xfId="41734" xr:uid="{00000000-0005-0000-0000-000006A30000}"/>
    <cellStyle name="Normal 33 6 3" xfId="15156" xr:uid="{00000000-0005-0000-0000-0000343B0000}"/>
    <cellStyle name="Normal 33 6 3 2" xfId="41735" xr:uid="{00000000-0005-0000-0000-000007A30000}"/>
    <cellStyle name="Normal 33 6 4" xfId="41736" xr:uid="{00000000-0005-0000-0000-000008A30000}"/>
    <cellStyle name="Normal 33 7" xfId="15157" xr:uid="{00000000-0005-0000-0000-0000353B0000}"/>
    <cellStyle name="Normal 33 7 2" xfId="15158" xr:uid="{00000000-0005-0000-0000-0000363B0000}"/>
    <cellStyle name="Normal 33 7 2 2" xfId="15159" xr:uid="{00000000-0005-0000-0000-0000373B0000}"/>
    <cellStyle name="Normal 33 7 2 2 2" xfId="41737" xr:uid="{00000000-0005-0000-0000-000009A30000}"/>
    <cellStyle name="Normal 33 7 2 3" xfId="41738" xr:uid="{00000000-0005-0000-0000-00000AA30000}"/>
    <cellStyle name="Normal 33 7 3" xfId="15160" xr:uid="{00000000-0005-0000-0000-0000383B0000}"/>
    <cellStyle name="Normal 33 7 3 2" xfId="41739" xr:uid="{00000000-0005-0000-0000-00000BA30000}"/>
    <cellStyle name="Normal 33 7 4" xfId="41740" xr:uid="{00000000-0005-0000-0000-00000CA30000}"/>
    <cellStyle name="Normal 33 8" xfId="15161" xr:uid="{00000000-0005-0000-0000-0000393B0000}"/>
    <cellStyle name="Normal 33 8 2" xfId="15162" xr:uid="{00000000-0005-0000-0000-00003A3B0000}"/>
    <cellStyle name="Normal 33 8 2 2" xfId="15163" xr:uid="{00000000-0005-0000-0000-00003B3B0000}"/>
    <cellStyle name="Normal 33 8 2 2 2" xfId="41741" xr:uid="{00000000-0005-0000-0000-00000DA30000}"/>
    <cellStyle name="Normal 33 8 2 3" xfId="41742" xr:uid="{00000000-0005-0000-0000-00000EA30000}"/>
    <cellStyle name="Normal 33 8 3" xfId="15164" xr:uid="{00000000-0005-0000-0000-00003C3B0000}"/>
    <cellStyle name="Normal 33 8 3 2" xfId="41743" xr:uid="{00000000-0005-0000-0000-00000FA30000}"/>
    <cellStyle name="Normal 33 8 4" xfId="41744" xr:uid="{00000000-0005-0000-0000-000010A30000}"/>
    <cellStyle name="Normal 33 9" xfId="15165" xr:uid="{00000000-0005-0000-0000-00003D3B0000}"/>
    <cellStyle name="Normal 33 9 2" xfId="15166" xr:uid="{00000000-0005-0000-0000-00003E3B0000}"/>
    <cellStyle name="Normal 33 9 2 2" xfId="15167" xr:uid="{00000000-0005-0000-0000-00003F3B0000}"/>
    <cellStyle name="Normal 33 9 2 2 2" xfId="41745" xr:uid="{00000000-0005-0000-0000-000011A30000}"/>
    <cellStyle name="Normal 33 9 2 3" xfId="41746" xr:uid="{00000000-0005-0000-0000-000012A30000}"/>
    <cellStyle name="Normal 33 9 3" xfId="15168" xr:uid="{00000000-0005-0000-0000-0000403B0000}"/>
    <cellStyle name="Normal 33 9 3 2" xfId="41747" xr:uid="{00000000-0005-0000-0000-000013A30000}"/>
    <cellStyle name="Normal 33 9 4" xfId="41748" xr:uid="{00000000-0005-0000-0000-000014A30000}"/>
    <cellStyle name="Normal 330" xfId="29952" xr:uid="{00000000-0005-0000-0000-000000750000}"/>
    <cellStyle name="Normal 330 2" xfId="41749" xr:uid="{00000000-0005-0000-0000-000015A30000}"/>
    <cellStyle name="Normal 331" xfId="29953" xr:uid="{00000000-0005-0000-0000-000001750000}"/>
    <cellStyle name="Normal 332" xfId="29954" xr:uid="{00000000-0005-0000-0000-000002750000}"/>
    <cellStyle name="Normal 333" xfId="29955" xr:uid="{00000000-0005-0000-0000-000003750000}"/>
    <cellStyle name="Normal 334" xfId="29956" xr:uid="{00000000-0005-0000-0000-000004750000}"/>
    <cellStyle name="Normal 335" xfId="29957" xr:uid="{00000000-0005-0000-0000-000005750000}"/>
    <cellStyle name="Normal 336" xfId="29958" xr:uid="{00000000-0005-0000-0000-000006750000}"/>
    <cellStyle name="Normal 337" xfId="29959" xr:uid="{00000000-0005-0000-0000-000007750000}"/>
    <cellStyle name="Normal 338" xfId="29960" xr:uid="{00000000-0005-0000-0000-000008750000}"/>
    <cellStyle name="Normal 339" xfId="29961" xr:uid="{00000000-0005-0000-0000-000009750000}"/>
    <cellStyle name="Normal 34" xfId="15169" xr:uid="{00000000-0005-0000-0000-0000413B0000}"/>
    <cellStyle name="Normal 34 10" xfId="15170" xr:uid="{00000000-0005-0000-0000-0000423B0000}"/>
    <cellStyle name="Normal 34 10 2" xfId="15171" xr:uid="{00000000-0005-0000-0000-0000433B0000}"/>
    <cellStyle name="Normal 34 10 2 2" xfId="15172" xr:uid="{00000000-0005-0000-0000-0000443B0000}"/>
    <cellStyle name="Normal 34 10 2 2 2" xfId="41750" xr:uid="{00000000-0005-0000-0000-000016A30000}"/>
    <cellStyle name="Normal 34 10 2 3" xfId="41751" xr:uid="{00000000-0005-0000-0000-000017A30000}"/>
    <cellStyle name="Normal 34 10 3" xfId="15173" xr:uid="{00000000-0005-0000-0000-0000453B0000}"/>
    <cellStyle name="Normal 34 10 3 2" xfId="41752" xr:uid="{00000000-0005-0000-0000-000018A30000}"/>
    <cellStyle name="Normal 34 10 4" xfId="41753" xr:uid="{00000000-0005-0000-0000-000019A30000}"/>
    <cellStyle name="Normal 34 11" xfId="15174" xr:uid="{00000000-0005-0000-0000-0000463B0000}"/>
    <cellStyle name="Normal 34 11 2" xfId="15175" xr:uid="{00000000-0005-0000-0000-0000473B0000}"/>
    <cellStyle name="Normal 34 11 2 2" xfId="15176" xr:uid="{00000000-0005-0000-0000-0000483B0000}"/>
    <cellStyle name="Normal 34 11 2 2 2" xfId="41754" xr:uid="{00000000-0005-0000-0000-00001AA30000}"/>
    <cellStyle name="Normal 34 11 2 3" xfId="41755" xr:uid="{00000000-0005-0000-0000-00001BA30000}"/>
    <cellStyle name="Normal 34 11 3" xfId="15177" xr:uid="{00000000-0005-0000-0000-0000493B0000}"/>
    <cellStyle name="Normal 34 11 3 2" xfId="41756" xr:uid="{00000000-0005-0000-0000-00001CA30000}"/>
    <cellStyle name="Normal 34 11 4" xfId="41757" xr:uid="{00000000-0005-0000-0000-00001DA30000}"/>
    <cellStyle name="Normal 34 12" xfId="15178" xr:uid="{00000000-0005-0000-0000-00004A3B0000}"/>
    <cellStyle name="Normal 34 12 2" xfId="15179" xr:uid="{00000000-0005-0000-0000-00004B3B0000}"/>
    <cellStyle name="Normal 34 12 2 2" xfId="15180" xr:uid="{00000000-0005-0000-0000-00004C3B0000}"/>
    <cellStyle name="Normal 34 12 2 2 2" xfId="41758" xr:uid="{00000000-0005-0000-0000-00001EA30000}"/>
    <cellStyle name="Normal 34 12 2 3" xfId="41759" xr:uid="{00000000-0005-0000-0000-00001FA30000}"/>
    <cellStyle name="Normal 34 12 3" xfId="15181" xr:uid="{00000000-0005-0000-0000-00004D3B0000}"/>
    <cellStyle name="Normal 34 12 3 2" xfId="41760" xr:uid="{00000000-0005-0000-0000-000020A30000}"/>
    <cellStyle name="Normal 34 12 4" xfId="41761" xr:uid="{00000000-0005-0000-0000-000021A30000}"/>
    <cellStyle name="Normal 34 13" xfId="15182" xr:uid="{00000000-0005-0000-0000-00004E3B0000}"/>
    <cellStyle name="Normal 34 13 2" xfId="15183" xr:uid="{00000000-0005-0000-0000-00004F3B0000}"/>
    <cellStyle name="Normal 34 13 2 2" xfId="15184" xr:uid="{00000000-0005-0000-0000-0000503B0000}"/>
    <cellStyle name="Normal 34 13 2 2 2" xfId="41762" xr:uid="{00000000-0005-0000-0000-000022A30000}"/>
    <cellStyle name="Normal 34 13 2 3" xfId="41763" xr:uid="{00000000-0005-0000-0000-000023A30000}"/>
    <cellStyle name="Normal 34 13 3" xfId="15185" xr:uid="{00000000-0005-0000-0000-0000513B0000}"/>
    <cellStyle name="Normal 34 13 3 2" xfId="41764" xr:uid="{00000000-0005-0000-0000-000024A30000}"/>
    <cellStyle name="Normal 34 13 4" xfId="41765" xr:uid="{00000000-0005-0000-0000-000025A30000}"/>
    <cellStyle name="Normal 34 14" xfId="29962" xr:uid="{00000000-0005-0000-0000-00000A750000}"/>
    <cellStyle name="Normal 34 2" xfId="15186" xr:uid="{00000000-0005-0000-0000-0000523B0000}"/>
    <cellStyle name="Normal 34 2 10" xfId="15187" xr:uid="{00000000-0005-0000-0000-0000533B0000}"/>
    <cellStyle name="Normal 34 2 10 2" xfId="15188" xr:uid="{00000000-0005-0000-0000-0000543B0000}"/>
    <cellStyle name="Normal 34 2 10 2 2" xfId="15189" xr:uid="{00000000-0005-0000-0000-0000553B0000}"/>
    <cellStyle name="Normal 34 2 10 2 2 2" xfId="41766" xr:uid="{00000000-0005-0000-0000-000026A30000}"/>
    <cellStyle name="Normal 34 2 10 2 3" xfId="41767" xr:uid="{00000000-0005-0000-0000-000027A30000}"/>
    <cellStyle name="Normal 34 2 10 3" xfId="15190" xr:uid="{00000000-0005-0000-0000-0000563B0000}"/>
    <cellStyle name="Normal 34 2 10 3 2" xfId="41768" xr:uid="{00000000-0005-0000-0000-000028A30000}"/>
    <cellStyle name="Normal 34 2 10 4" xfId="41769" xr:uid="{00000000-0005-0000-0000-000029A30000}"/>
    <cellStyle name="Normal 34 2 11" xfId="15191" xr:uid="{00000000-0005-0000-0000-0000573B0000}"/>
    <cellStyle name="Normal 34 2 11 2" xfId="15192" xr:uid="{00000000-0005-0000-0000-0000583B0000}"/>
    <cellStyle name="Normal 34 2 11 2 2" xfId="15193" xr:uid="{00000000-0005-0000-0000-0000593B0000}"/>
    <cellStyle name="Normal 34 2 11 2 2 2" xfId="41770" xr:uid="{00000000-0005-0000-0000-00002AA30000}"/>
    <cellStyle name="Normal 34 2 11 2 3" xfId="41771" xr:uid="{00000000-0005-0000-0000-00002BA30000}"/>
    <cellStyle name="Normal 34 2 11 3" xfId="15194" xr:uid="{00000000-0005-0000-0000-00005A3B0000}"/>
    <cellStyle name="Normal 34 2 11 3 2" xfId="41772" xr:uid="{00000000-0005-0000-0000-00002CA30000}"/>
    <cellStyle name="Normal 34 2 11 4" xfId="41773" xr:uid="{00000000-0005-0000-0000-00002DA30000}"/>
    <cellStyle name="Normal 34 2 12" xfId="15195" xr:uid="{00000000-0005-0000-0000-00005B3B0000}"/>
    <cellStyle name="Normal 34 2 12 2" xfId="15196" xr:uid="{00000000-0005-0000-0000-00005C3B0000}"/>
    <cellStyle name="Normal 34 2 12 2 2" xfId="41774" xr:uid="{00000000-0005-0000-0000-00002EA30000}"/>
    <cellStyle name="Normal 34 2 12 3" xfId="41775" xr:uid="{00000000-0005-0000-0000-00002FA30000}"/>
    <cellStyle name="Normal 34 2 13" xfId="15197" xr:uid="{00000000-0005-0000-0000-00005D3B0000}"/>
    <cellStyle name="Normal 34 2 13 2" xfId="41776" xr:uid="{00000000-0005-0000-0000-000030A30000}"/>
    <cellStyle name="Normal 34 2 14" xfId="41777" xr:uid="{00000000-0005-0000-0000-000031A30000}"/>
    <cellStyle name="Normal 34 2 2" xfId="15198" xr:uid="{00000000-0005-0000-0000-00005E3B0000}"/>
    <cellStyle name="Normal 34 2 2 2" xfId="15199" xr:uid="{00000000-0005-0000-0000-00005F3B0000}"/>
    <cellStyle name="Normal 34 2 2 2 2" xfId="15200" xr:uid="{00000000-0005-0000-0000-0000603B0000}"/>
    <cellStyle name="Normal 34 2 2 2 2 2" xfId="41778" xr:uid="{00000000-0005-0000-0000-000032A30000}"/>
    <cellStyle name="Normal 34 2 2 2 3" xfId="41779" xr:uid="{00000000-0005-0000-0000-000033A30000}"/>
    <cellStyle name="Normal 34 2 2 3" xfId="15201" xr:uid="{00000000-0005-0000-0000-0000613B0000}"/>
    <cellStyle name="Normal 34 2 2 3 2" xfId="41780" xr:uid="{00000000-0005-0000-0000-000034A30000}"/>
    <cellStyle name="Normal 34 2 2 4" xfId="41781" xr:uid="{00000000-0005-0000-0000-000035A30000}"/>
    <cellStyle name="Normal 34 2 3" xfId="15202" xr:uid="{00000000-0005-0000-0000-0000623B0000}"/>
    <cellStyle name="Normal 34 2 3 2" xfId="15203" xr:uid="{00000000-0005-0000-0000-0000633B0000}"/>
    <cellStyle name="Normal 34 2 3 2 2" xfId="15204" xr:uid="{00000000-0005-0000-0000-0000643B0000}"/>
    <cellStyle name="Normal 34 2 3 2 2 2" xfId="41782" xr:uid="{00000000-0005-0000-0000-000036A30000}"/>
    <cellStyle name="Normal 34 2 3 2 3" xfId="41783" xr:uid="{00000000-0005-0000-0000-000037A30000}"/>
    <cellStyle name="Normal 34 2 3 3" xfId="15205" xr:uid="{00000000-0005-0000-0000-0000653B0000}"/>
    <cellStyle name="Normal 34 2 3 3 2" xfId="41784" xr:uid="{00000000-0005-0000-0000-000038A30000}"/>
    <cellStyle name="Normal 34 2 3 4" xfId="41785" xr:uid="{00000000-0005-0000-0000-000039A30000}"/>
    <cellStyle name="Normal 34 2 4" xfId="15206" xr:uid="{00000000-0005-0000-0000-0000663B0000}"/>
    <cellStyle name="Normal 34 2 4 2" xfId="15207" xr:uid="{00000000-0005-0000-0000-0000673B0000}"/>
    <cellStyle name="Normal 34 2 4 2 2" xfId="15208" xr:uid="{00000000-0005-0000-0000-0000683B0000}"/>
    <cellStyle name="Normal 34 2 4 2 2 2" xfId="41786" xr:uid="{00000000-0005-0000-0000-00003AA30000}"/>
    <cellStyle name="Normal 34 2 4 2 3" xfId="41787" xr:uid="{00000000-0005-0000-0000-00003BA30000}"/>
    <cellStyle name="Normal 34 2 4 3" xfId="15209" xr:uid="{00000000-0005-0000-0000-0000693B0000}"/>
    <cellStyle name="Normal 34 2 4 3 2" xfId="41788" xr:uid="{00000000-0005-0000-0000-00003CA30000}"/>
    <cellStyle name="Normal 34 2 4 4" xfId="41789" xr:uid="{00000000-0005-0000-0000-00003DA30000}"/>
    <cellStyle name="Normal 34 2 5" xfId="15210" xr:uid="{00000000-0005-0000-0000-00006A3B0000}"/>
    <cellStyle name="Normal 34 2 5 2" xfId="15211" xr:uid="{00000000-0005-0000-0000-00006B3B0000}"/>
    <cellStyle name="Normal 34 2 5 2 2" xfId="15212" xr:uid="{00000000-0005-0000-0000-00006C3B0000}"/>
    <cellStyle name="Normal 34 2 5 2 2 2" xfId="41790" xr:uid="{00000000-0005-0000-0000-00003EA30000}"/>
    <cellStyle name="Normal 34 2 5 2 3" xfId="41791" xr:uid="{00000000-0005-0000-0000-00003FA30000}"/>
    <cellStyle name="Normal 34 2 5 3" xfId="15213" xr:uid="{00000000-0005-0000-0000-00006D3B0000}"/>
    <cellStyle name="Normal 34 2 5 3 2" xfId="41792" xr:uid="{00000000-0005-0000-0000-000040A30000}"/>
    <cellStyle name="Normal 34 2 5 4" xfId="41793" xr:uid="{00000000-0005-0000-0000-000041A30000}"/>
    <cellStyle name="Normal 34 2 6" xfId="15214" xr:uid="{00000000-0005-0000-0000-00006E3B0000}"/>
    <cellStyle name="Normal 34 2 6 2" xfId="15215" xr:uid="{00000000-0005-0000-0000-00006F3B0000}"/>
    <cellStyle name="Normal 34 2 6 2 2" xfId="15216" xr:uid="{00000000-0005-0000-0000-0000703B0000}"/>
    <cellStyle name="Normal 34 2 6 2 2 2" xfId="41794" xr:uid="{00000000-0005-0000-0000-000042A30000}"/>
    <cellStyle name="Normal 34 2 6 2 3" xfId="41795" xr:uid="{00000000-0005-0000-0000-000043A30000}"/>
    <cellStyle name="Normal 34 2 6 3" xfId="15217" xr:uid="{00000000-0005-0000-0000-0000713B0000}"/>
    <cellStyle name="Normal 34 2 6 3 2" xfId="41796" xr:uid="{00000000-0005-0000-0000-000044A30000}"/>
    <cellStyle name="Normal 34 2 6 4" xfId="41797" xr:uid="{00000000-0005-0000-0000-000045A30000}"/>
    <cellStyle name="Normal 34 2 7" xfId="15218" xr:uid="{00000000-0005-0000-0000-0000723B0000}"/>
    <cellStyle name="Normal 34 2 7 2" xfId="15219" xr:uid="{00000000-0005-0000-0000-0000733B0000}"/>
    <cellStyle name="Normal 34 2 7 2 2" xfId="15220" xr:uid="{00000000-0005-0000-0000-0000743B0000}"/>
    <cellStyle name="Normal 34 2 7 2 2 2" xfId="41798" xr:uid="{00000000-0005-0000-0000-000046A30000}"/>
    <cellStyle name="Normal 34 2 7 2 3" xfId="41799" xr:uid="{00000000-0005-0000-0000-000047A30000}"/>
    <cellStyle name="Normal 34 2 7 3" xfId="15221" xr:uid="{00000000-0005-0000-0000-0000753B0000}"/>
    <cellStyle name="Normal 34 2 7 3 2" xfId="41800" xr:uid="{00000000-0005-0000-0000-000048A30000}"/>
    <cellStyle name="Normal 34 2 7 4" xfId="41801" xr:uid="{00000000-0005-0000-0000-000049A30000}"/>
    <cellStyle name="Normal 34 2 8" xfId="15222" xr:uid="{00000000-0005-0000-0000-0000763B0000}"/>
    <cellStyle name="Normal 34 2 8 2" xfId="15223" xr:uid="{00000000-0005-0000-0000-0000773B0000}"/>
    <cellStyle name="Normal 34 2 8 2 2" xfId="15224" xr:uid="{00000000-0005-0000-0000-0000783B0000}"/>
    <cellStyle name="Normal 34 2 8 2 2 2" xfId="41802" xr:uid="{00000000-0005-0000-0000-00004AA30000}"/>
    <cellStyle name="Normal 34 2 8 2 3" xfId="41803" xr:uid="{00000000-0005-0000-0000-00004BA30000}"/>
    <cellStyle name="Normal 34 2 8 3" xfId="15225" xr:uid="{00000000-0005-0000-0000-0000793B0000}"/>
    <cellStyle name="Normal 34 2 8 3 2" xfId="41804" xr:uid="{00000000-0005-0000-0000-00004CA30000}"/>
    <cellStyle name="Normal 34 2 8 4" xfId="41805" xr:uid="{00000000-0005-0000-0000-00004DA30000}"/>
    <cellStyle name="Normal 34 2 9" xfId="15226" xr:uid="{00000000-0005-0000-0000-00007A3B0000}"/>
    <cellStyle name="Normal 34 2 9 2" xfId="15227" xr:uid="{00000000-0005-0000-0000-00007B3B0000}"/>
    <cellStyle name="Normal 34 2 9 2 2" xfId="15228" xr:uid="{00000000-0005-0000-0000-00007C3B0000}"/>
    <cellStyle name="Normal 34 2 9 2 2 2" xfId="41806" xr:uid="{00000000-0005-0000-0000-00004EA30000}"/>
    <cellStyle name="Normal 34 2 9 2 3" xfId="41807" xr:uid="{00000000-0005-0000-0000-00004FA30000}"/>
    <cellStyle name="Normal 34 2 9 3" xfId="15229" xr:uid="{00000000-0005-0000-0000-00007D3B0000}"/>
    <cellStyle name="Normal 34 2 9 3 2" xfId="41808" xr:uid="{00000000-0005-0000-0000-000050A30000}"/>
    <cellStyle name="Normal 34 2 9 4" xfId="41809" xr:uid="{00000000-0005-0000-0000-000051A30000}"/>
    <cellStyle name="Normal 34 3" xfId="15230" xr:uid="{00000000-0005-0000-0000-00007E3B0000}"/>
    <cellStyle name="Normal 34 3 10" xfId="15231" xr:uid="{00000000-0005-0000-0000-00007F3B0000}"/>
    <cellStyle name="Normal 34 3 10 2" xfId="15232" xr:uid="{00000000-0005-0000-0000-0000803B0000}"/>
    <cellStyle name="Normal 34 3 10 2 2" xfId="15233" xr:uid="{00000000-0005-0000-0000-0000813B0000}"/>
    <cellStyle name="Normal 34 3 10 2 2 2" xfId="41810" xr:uid="{00000000-0005-0000-0000-000052A30000}"/>
    <cellStyle name="Normal 34 3 10 2 3" xfId="41811" xr:uid="{00000000-0005-0000-0000-000053A30000}"/>
    <cellStyle name="Normal 34 3 10 3" xfId="15234" xr:uid="{00000000-0005-0000-0000-0000823B0000}"/>
    <cellStyle name="Normal 34 3 10 3 2" xfId="41812" xr:uid="{00000000-0005-0000-0000-000054A30000}"/>
    <cellStyle name="Normal 34 3 10 4" xfId="41813" xr:uid="{00000000-0005-0000-0000-000055A30000}"/>
    <cellStyle name="Normal 34 3 11" xfId="15235" xr:uid="{00000000-0005-0000-0000-0000833B0000}"/>
    <cellStyle name="Normal 34 3 11 2" xfId="15236" xr:uid="{00000000-0005-0000-0000-0000843B0000}"/>
    <cellStyle name="Normal 34 3 11 2 2" xfId="15237" xr:uid="{00000000-0005-0000-0000-0000853B0000}"/>
    <cellStyle name="Normal 34 3 11 2 2 2" xfId="41814" xr:uid="{00000000-0005-0000-0000-000056A30000}"/>
    <cellStyle name="Normal 34 3 11 2 3" xfId="41815" xr:uid="{00000000-0005-0000-0000-000057A30000}"/>
    <cellStyle name="Normal 34 3 11 3" xfId="15238" xr:uid="{00000000-0005-0000-0000-0000863B0000}"/>
    <cellStyle name="Normal 34 3 11 3 2" xfId="41816" xr:uid="{00000000-0005-0000-0000-000058A30000}"/>
    <cellStyle name="Normal 34 3 11 4" xfId="41817" xr:uid="{00000000-0005-0000-0000-000059A30000}"/>
    <cellStyle name="Normal 34 3 12" xfId="15239" xr:uid="{00000000-0005-0000-0000-0000873B0000}"/>
    <cellStyle name="Normal 34 3 12 2" xfId="15240" xr:uid="{00000000-0005-0000-0000-0000883B0000}"/>
    <cellStyle name="Normal 34 3 12 2 2" xfId="41818" xr:uid="{00000000-0005-0000-0000-00005AA30000}"/>
    <cellStyle name="Normal 34 3 12 3" xfId="41819" xr:uid="{00000000-0005-0000-0000-00005BA30000}"/>
    <cellStyle name="Normal 34 3 13" xfId="15241" xr:uid="{00000000-0005-0000-0000-0000893B0000}"/>
    <cellStyle name="Normal 34 3 13 2" xfId="41820" xr:uid="{00000000-0005-0000-0000-00005CA30000}"/>
    <cellStyle name="Normal 34 3 14" xfId="41821" xr:uid="{00000000-0005-0000-0000-00005DA30000}"/>
    <cellStyle name="Normal 34 3 2" xfId="15242" xr:uid="{00000000-0005-0000-0000-00008A3B0000}"/>
    <cellStyle name="Normal 34 3 2 2" xfId="15243" xr:uid="{00000000-0005-0000-0000-00008B3B0000}"/>
    <cellStyle name="Normal 34 3 2 2 2" xfId="15244" xr:uid="{00000000-0005-0000-0000-00008C3B0000}"/>
    <cellStyle name="Normal 34 3 2 2 2 2" xfId="41822" xr:uid="{00000000-0005-0000-0000-00005EA30000}"/>
    <cellStyle name="Normal 34 3 2 2 3" xfId="41823" xr:uid="{00000000-0005-0000-0000-00005FA30000}"/>
    <cellStyle name="Normal 34 3 2 3" xfId="15245" xr:uid="{00000000-0005-0000-0000-00008D3B0000}"/>
    <cellStyle name="Normal 34 3 2 3 2" xfId="41824" xr:uid="{00000000-0005-0000-0000-000060A30000}"/>
    <cellStyle name="Normal 34 3 2 4" xfId="41825" xr:uid="{00000000-0005-0000-0000-000061A30000}"/>
    <cellStyle name="Normal 34 3 3" xfId="15246" xr:uid="{00000000-0005-0000-0000-00008E3B0000}"/>
    <cellStyle name="Normal 34 3 3 2" xfId="15247" xr:uid="{00000000-0005-0000-0000-00008F3B0000}"/>
    <cellStyle name="Normal 34 3 3 2 2" xfId="15248" xr:uid="{00000000-0005-0000-0000-0000903B0000}"/>
    <cellStyle name="Normal 34 3 3 2 2 2" xfId="41826" xr:uid="{00000000-0005-0000-0000-000062A30000}"/>
    <cellStyle name="Normal 34 3 3 2 3" xfId="41827" xr:uid="{00000000-0005-0000-0000-000063A30000}"/>
    <cellStyle name="Normal 34 3 3 3" xfId="15249" xr:uid="{00000000-0005-0000-0000-0000913B0000}"/>
    <cellStyle name="Normal 34 3 3 3 2" xfId="41828" xr:uid="{00000000-0005-0000-0000-000064A30000}"/>
    <cellStyle name="Normal 34 3 3 4" xfId="41829" xr:uid="{00000000-0005-0000-0000-000065A30000}"/>
    <cellStyle name="Normal 34 3 4" xfId="15250" xr:uid="{00000000-0005-0000-0000-0000923B0000}"/>
    <cellStyle name="Normal 34 3 4 2" xfId="15251" xr:uid="{00000000-0005-0000-0000-0000933B0000}"/>
    <cellStyle name="Normal 34 3 4 2 2" xfId="15252" xr:uid="{00000000-0005-0000-0000-0000943B0000}"/>
    <cellStyle name="Normal 34 3 4 2 2 2" xfId="41830" xr:uid="{00000000-0005-0000-0000-000066A30000}"/>
    <cellStyle name="Normal 34 3 4 2 3" xfId="41831" xr:uid="{00000000-0005-0000-0000-000067A30000}"/>
    <cellStyle name="Normal 34 3 4 3" xfId="15253" xr:uid="{00000000-0005-0000-0000-0000953B0000}"/>
    <cellStyle name="Normal 34 3 4 3 2" xfId="41832" xr:uid="{00000000-0005-0000-0000-000068A30000}"/>
    <cellStyle name="Normal 34 3 4 4" xfId="41833" xr:uid="{00000000-0005-0000-0000-000069A30000}"/>
    <cellStyle name="Normal 34 3 5" xfId="15254" xr:uid="{00000000-0005-0000-0000-0000963B0000}"/>
    <cellStyle name="Normal 34 3 5 2" xfId="15255" xr:uid="{00000000-0005-0000-0000-0000973B0000}"/>
    <cellStyle name="Normal 34 3 5 2 2" xfId="15256" xr:uid="{00000000-0005-0000-0000-0000983B0000}"/>
    <cellStyle name="Normal 34 3 5 2 2 2" xfId="41834" xr:uid="{00000000-0005-0000-0000-00006AA30000}"/>
    <cellStyle name="Normal 34 3 5 2 3" xfId="41835" xr:uid="{00000000-0005-0000-0000-00006BA30000}"/>
    <cellStyle name="Normal 34 3 5 3" xfId="15257" xr:uid="{00000000-0005-0000-0000-0000993B0000}"/>
    <cellStyle name="Normal 34 3 5 3 2" xfId="41836" xr:uid="{00000000-0005-0000-0000-00006CA30000}"/>
    <cellStyle name="Normal 34 3 5 4" xfId="41837" xr:uid="{00000000-0005-0000-0000-00006DA30000}"/>
    <cellStyle name="Normal 34 3 6" xfId="15258" xr:uid="{00000000-0005-0000-0000-00009A3B0000}"/>
    <cellStyle name="Normal 34 3 6 2" xfId="15259" xr:uid="{00000000-0005-0000-0000-00009B3B0000}"/>
    <cellStyle name="Normal 34 3 6 2 2" xfId="15260" xr:uid="{00000000-0005-0000-0000-00009C3B0000}"/>
    <cellStyle name="Normal 34 3 6 2 2 2" xfId="41838" xr:uid="{00000000-0005-0000-0000-00006EA30000}"/>
    <cellStyle name="Normal 34 3 6 2 3" xfId="41839" xr:uid="{00000000-0005-0000-0000-00006FA30000}"/>
    <cellStyle name="Normal 34 3 6 3" xfId="15261" xr:uid="{00000000-0005-0000-0000-00009D3B0000}"/>
    <cellStyle name="Normal 34 3 6 3 2" xfId="41840" xr:uid="{00000000-0005-0000-0000-000070A30000}"/>
    <cellStyle name="Normal 34 3 6 4" xfId="41841" xr:uid="{00000000-0005-0000-0000-000071A30000}"/>
    <cellStyle name="Normal 34 3 7" xfId="15262" xr:uid="{00000000-0005-0000-0000-00009E3B0000}"/>
    <cellStyle name="Normal 34 3 7 2" xfId="15263" xr:uid="{00000000-0005-0000-0000-00009F3B0000}"/>
    <cellStyle name="Normal 34 3 7 2 2" xfId="15264" xr:uid="{00000000-0005-0000-0000-0000A03B0000}"/>
    <cellStyle name="Normal 34 3 7 2 2 2" xfId="41842" xr:uid="{00000000-0005-0000-0000-000072A30000}"/>
    <cellStyle name="Normal 34 3 7 2 3" xfId="41843" xr:uid="{00000000-0005-0000-0000-000073A30000}"/>
    <cellStyle name="Normal 34 3 7 3" xfId="15265" xr:uid="{00000000-0005-0000-0000-0000A13B0000}"/>
    <cellStyle name="Normal 34 3 7 3 2" xfId="41844" xr:uid="{00000000-0005-0000-0000-000074A30000}"/>
    <cellStyle name="Normal 34 3 7 4" xfId="41845" xr:uid="{00000000-0005-0000-0000-000075A30000}"/>
    <cellStyle name="Normal 34 3 8" xfId="15266" xr:uid="{00000000-0005-0000-0000-0000A23B0000}"/>
    <cellStyle name="Normal 34 3 8 2" xfId="15267" xr:uid="{00000000-0005-0000-0000-0000A33B0000}"/>
    <cellStyle name="Normal 34 3 8 2 2" xfId="15268" xr:uid="{00000000-0005-0000-0000-0000A43B0000}"/>
    <cellStyle name="Normal 34 3 8 2 2 2" xfId="41846" xr:uid="{00000000-0005-0000-0000-000076A30000}"/>
    <cellStyle name="Normal 34 3 8 2 3" xfId="41847" xr:uid="{00000000-0005-0000-0000-000077A30000}"/>
    <cellStyle name="Normal 34 3 8 3" xfId="15269" xr:uid="{00000000-0005-0000-0000-0000A53B0000}"/>
    <cellStyle name="Normal 34 3 8 3 2" xfId="41848" xr:uid="{00000000-0005-0000-0000-000078A30000}"/>
    <cellStyle name="Normal 34 3 8 4" xfId="41849" xr:uid="{00000000-0005-0000-0000-000079A30000}"/>
    <cellStyle name="Normal 34 3 9" xfId="15270" xr:uid="{00000000-0005-0000-0000-0000A63B0000}"/>
    <cellStyle name="Normal 34 3 9 2" xfId="15271" xr:uid="{00000000-0005-0000-0000-0000A73B0000}"/>
    <cellStyle name="Normal 34 3 9 2 2" xfId="15272" xr:uid="{00000000-0005-0000-0000-0000A83B0000}"/>
    <cellStyle name="Normal 34 3 9 2 2 2" xfId="41850" xr:uid="{00000000-0005-0000-0000-00007AA30000}"/>
    <cellStyle name="Normal 34 3 9 2 3" xfId="41851" xr:uid="{00000000-0005-0000-0000-00007BA30000}"/>
    <cellStyle name="Normal 34 3 9 3" xfId="15273" xr:uid="{00000000-0005-0000-0000-0000A93B0000}"/>
    <cellStyle name="Normal 34 3 9 3 2" xfId="41852" xr:uid="{00000000-0005-0000-0000-00007CA30000}"/>
    <cellStyle name="Normal 34 3 9 4" xfId="41853" xr:uid="{00000000-0005-0000-0000-00007DA30000}"/>
    <cellStyle name="Normal 34 4" xfId="15274" xr:uid="{00000000-0005-0000-0000-0000AA3B0000}"/>
    <cellStyle name="Normal 34 4 2" xfId="15275" xr:uid="{00000000-0005-0000-0000-0000AB3B0000}"/>
    <cellStyle name="Normal 34 4 2 2" xfId="15276" xr:uid="{00000000-0005-0000-0000-0000AC3B0000}"/>
    <cellStyle name="Normal 34 4 2 2 2" xfId="41854" xr:uid="{00000000-0005-0000-0000-00007EA30000}"/>
    <cellStyle name="Normal 34 4 2 3" xfId="41855" xr:uid="{00000000-0005-0000-0000-00007FA30000}"/>
    <cellStyle name="Normal 34 4 3" xfId="15277" xr:uid="{00000000-0005-0000-0000-0000AD3B0000}"/>
    <cellStyle name="Normal 34 4 3 2" xfId="41856" xr:uid="{00000000-0005-0000-0000-000080A30000}"/>
    <cellStyle name="Normal 34 4 4" xfId="41857" xr:uid="{00000000-0005-0000-0000-000081A30000}"/>
    <cellStyle name="Normal 34 5" xfId="15278" xr:uid="{00000000-0005-0000-0000-0000AE3B0000}"/>
    <cellStyle name="Normal 34 5 2" xfId="15279" xr:uid="{00000000-0005-0000-0000-0000AF3B0000}"/>
    <cellStyle name="Normal 34 5 2 2" xfId="15280" xr:uid="{00000000-0005-0000-0000-0000B03B0000}"/>
    <cellStyle name="Normal 34 5 2 2 2" xfId="41858" xr:uid="{00000000-0005-0000-0000-000082A30000}"/>
    <cellStyle name="Normal 34 5 2 3" xfId="41859" xr:uid="{00000000-0005-0000-0000-000083A30000}"/>
    <cellStyle name="Normal 34 5 3" xfId="15281" xr:uid="{00000000-0005-0000-0000-0000B13B0000}"/>
    <cellStyle name="Normal 34 5 3 2" xfId="41860" xr:uid="{00000000-0005-0000-0000-000084A30000}"/>
    <cellStyle name="Normal 34 5 4" xfId="41861" xr:uid="{00000000-0005-0000-0000-000085A30000}"/>
    <cellStyle name="Normal 34 6" xfId="15282" xr:uid="{00000000-0005-0000-0000-0000B23B0000}"/>
    <cellStyle name="Normal 34 6 2" xfId="15283" xr:uid="{00000000-0005-0000-0000-0000B33B0000}"/>
    <cellStyle name="Normal 34 6 2 2" xfId="15284" xr:uid="{00000000-0005-0000-0000-0000B43B0000}"/>
    <cellStyle name="Normal 34 6 2 2 2" xfId="41862" xr:uid="{00000000-0005-0000-0000-000086A30000}"/>
    <cellStyle name="Normal 34 6 2 3" xfId="41863" xr:uid="{00000000-0005-0000-0000-000087A30000}"/>
    <cellStyle name="Normal 34 6 3" xfId="15285" xr:uid="{00000000-0005-0000-0000-0000B53B0000}"/>
    <cellStyle name="Normal 34 6 3 2" xfId="41864" xr:uid="{00000000-0005-0000-0000-000088A30000}"/>
    <cellStyle name="Normal 34 6 4" xfId="41865" xr:uid="{00000000-0005-0000-0000-000089A30000}"/>
    <cellStyle name="Normal 34 7" xfId="15286" xr:uid="{00000000-0005-0000-0000-0000B63B0000}"/>
    <cellStyle name="Normal 34 7 2" xfId="15287" xr:uid="{00000000-0005-0000-0000-0000B73B0000}"/>
    <cellStyle name="Normal 34 7 2 2" xfId="15288" xr:uid="{00000000-0005-0000-0000-0000B83B0000}"/>
    <cellStyle name="Normal 34 7 2 2 2" xfId="41866" xr:uid="{00000000-0005-0000-0000-00008AA30000}"/>
    <cellStyle name="Normal 34 7 2 3" xfId="41867" xr:uid="{00000000-0005-0000-0000-00008BA30000}"/>
    <cellStyle name="Normal 34 7 3" xfId="15289" xr:uid="{00000000-0005-0000-0000-0000B93B0000}"/>
    <cellStyle name="Normal 34 7 3 2" xfId="41868" xr:uid="{00000000-0005-0000-0000-00008CA30000}"/>
    <cellStyle name="Normal 34 7 4" xfId="41869" xr:uid="{00000000-0005-0000-0000-00008DA30000}"/>
    <cellStyle name="Normal 34 8" xfId="15290" xr:uid="{00000000-0005-0000-0000-0000BA3B0000}"/>
    <cellStyle name="Normal 34 8 2" xfId="15291" xr:uid="{00000000-0005-0000-0000-0000BB3B0000}"/>
    <cellStyle name="Normal 34 8 2 2" xfId="15292" xr:uid="{00000000-0005-0000-0000-0000BC3B0000}"/>
    <cellStyle name="Normal 34 8 2 2 2" xfId="41870" xr:uid="{00000000-0005-0000-0000-00008EA30000}"/>
    <cellStyle name="Normal 34 8 2 3" xfId="41871" xr:uid="{00000000-0005-0000-0000-00008FA30000}"/>
    <cellStyle name="Normal 34 8 3" xfId="15293" xr:uid="{00000000-0005-0000-0000-0000BD3B0000}"/>
    <cellStyle name="Normal 34 8 3 2" xfId="41872" xr:uid="{00000000-0005-0000-0000-000090A30000}"/>
    <cellStyle name="Normal 34 8 4" xfId="41873" xr:uid="{00000000-0005-0000-0000-000091A30000}"/>
    <cellStyle name="Normal 34 9" xfId="15294" xr:uid="{00000000-0005-0000-0000-0000BE3B0000}"/>
    <cellStyle name="Normal 34 9 2" xfId="15295" xr:uid="{00000000-0005-0000-0000-0000BF3B0000}"/>
    <cellStyle name="Normal 34 9 2 2" xfId="15296" xr:uid="{00000000-0005-0000-0000-0000C03B0000}"/>
    <cellStyle name="Normal 34 9 2 2 2" xfId="41874" xr:uid="{00000000-0005-0000-0000-000092A30000}"/>
    <cellStyle name="Normal 34 9 2 3" xfId="41875" xr:uid="{00000000-0005-0000-0000-000093A30000}"/>
    <cellStyle name="Normal 34 9 3" xfId="15297" xr:uid="{00000000-0005-0000-0000-0000C13B0000}"/>
    <cellStyle name="Normal 34 9 3 2" xfId="41876" xr:uid="{00000000-0005-0000-0000-000094A30000}"/>
    <cellStyle name="Normal 34 9 4" xfId="41877" xr:uid="{00000000-0005-0000-0000-000095A30000}"/>
    <cellStyle name="Normal 340" xfId="29963" xr:uid="{00000000-0005-0000-0000-00000B750000}"/>
    <cellStyle name="Normal 341" xfId="29964" xr:uid="{00000000-0005-0000-0000-00000C750000}"/>
    <cellStyle name="Normal 342" xfId="29965" xr:uid="{00000000-0005-0000-0000-00000D750000}"/>
    <cellStyle name="Normal 343" xfId="29966" xr:uid="{00000000-0005-0000-0000-00000E750000}"/>
    <cellStyle name="Normal 344" xfId="29967" xr:uid="{00000000-0005-0000-0000-00000F750000}"/>
    <cellStyle name="Normal 345" xfId="29968" xr:uid="{00000000-0005-0000-0000-000010750000}"/>
    <cellStyle name="Normal 346" xfId="29969" xr:uid="{00000000-0005-0000-0000-000011750000}"/>
    <cellStyle name="Normal 347" xfId="29970" xr:uid="{00000000-0005-0000-0000-000012750000}"/>
    <cellStyle name="Normal 348" xfId="29971" xr:uid="{00000000-0005-0000-0000-000013750000}"/>
    <cellStyle name="Normal 349" xfId="29972" xr:uid="{00000000-0005-0000-0000-000014750000}"/>
    <cellStyle name="Normal 35" xfId="15298" xr:uid="{00000000-0005-0000-0000-0000C23B0000}"/>
    <cellStyle name="Normal 35 10" xfId="15299" xr:uid="{00000000-0005-0000-0000-0000C33B0000}"/>
    <cellStyle name="Normal 35 10 2" xfId="15300" xr:uid="{00000000-0005-0000-0000-0000C43B0000}"/>
    <cellStyle name="Normal 35 10 2 2" xfId="15301" xr:uid="{00000000-0005-0000-0000-0000C53B0000}"/>
    <cellStyle name="Normal 35 10 2 2 2" xfId="41878" xr:uid="{00000000-0005-0000-0000-000096A30000}"/>
    <cellStyle name="Normal 35 10 2 3" xfId="41879" xr:uid="{00000000-0005-0000-0000-000097A30000}"/>
    <cellStyle name="Normal 35 10 3" xfId="15302" xr:uid="{00000000-0005-0000-0000-0000C63B0000}"/>
    <cellStyle name="Normal 35 10 3 2" xfId="41880" xr:uid="{00000000-0005-0000-0000-000098A30000}"/>
    <cellStyle name="Normal 35 10 4" xfId="41881" xr:uid="{00000000-0005-0000-0000-000099A30000}"/>
    <cellStyle name="Normal 35 11" xfId="15303" xr:uid="{00000000-0005-0000-0000-0000C73B0000}"/>
    <cellStyle name="Normal 35 11 2" xfId="15304" xr:uid="{00000000-0005-0000-0000-0000C83B0000}"/>
    <cellStyle name="Normal 35 11 2 2" xfId="15305" xr:uid="{00000000-0005-0000-0000-0000C93B0000}"/>
    <cellStyle name="Normal 35 11 2 2 2" xfId="41882" xr:uid="{00000000-0005-0000-0000-00009AA30000}"/>
    <cellStyle name="Normal 35 11 2 3" xfId="41883" xr:uid="{00000000-0005-0000-0000-00009BA30000}"/>
    <cellStyle name="Normal 35 11 3" xfId="15306" xr:uid="{00000000-0005-0000-0000-0000CA3B0000}"/>
    <cellStyle name="Normal 35 11 3 2" xfId="41884" xr:uid="{00000000-0005-0000-0000-00009CA30000}"/>
    <cellStyle name="Normal 35 11 4" xfId="41885" xr:uid="{00000000-0005-0000-0000-00009DA30000}"/>
    <cellStyle name="Normal 35 12" xfId="15307" xr:uid="{00000000-0005-0000-0000-0000CB3B0000}"/>
    <cellStyle name="Normal 35 12 2" xfId="15308" xr:uid="{00000000-0005-0000-0000-0000CC3B0000}"/>
    <cellStyle name="Normal 35 12 2 2" xfId="15309" xr:uid="{00000000-0005-0000-0000-0000CD3B0000}"/>
    <cellStyle name="Normal 35 12 2 2 2" xfId="41886" xr:uid="{00000000-0005-0000-0000-00009EA30000}"/>
    <cellStyle name="Normal 35 12 2 3" xfId="41887" xr:uid="{00000000-0005-0000-0000-00009FA30000}"/>
    <cellStyle name="Normal 35 12 3" xfId="15310" xr:uid="{00000000-0005-0000-0000-0000CE3B0000}"/>
    <cellStyle name="Normal 35 12 3 2" xfId="41888" xr:uid="{00000000-0005-0000-0000-0000A0A30000}"/>
    <cellStyle name="Normal 35 12 4" xfId="41889" xr:uid="{00000000-0005-0000-0000-0000A1A30000}"/>
    <cellStyle name="Normal 35 13" xfId="15311" xr:uid="{00000000-0005-0000-0000-0000CF3B0000}"/>
    <cellStyle name="Normal 35 13 2" xfId="15312" xr:uid="{00000000-0005-0000-0000-0000D03B0000}"/>
    <cellStyle name="Normal 35 13 2 2" xfId="15313" xr:uid="{00000000-0005-0000-0000-0000D13B0000}"/>
    <cellStyle name="Normal 35 13 2 2 2" xfId="41890" xr:uid="{00000000-0005-0000-0000-0000A2A30000}"/>
    <cellStyle name="Normal 35 13 2 3" xfId="41891" xr:uid="{00000000-0005-0000-0000-0000A3A30000}"/>
    <cellStyle name="Normal 35 13 3" xfId="15314" xr:uid="{00000000-0005-0000-0000-0000D23B0000}"/>
    <cellStyle name="Normal 35 13 3 2" xfId="41892" xr:uid="{00000000-0005-0000-0000-0000A4A30000}"/>
    <cellStyle name="Normal 35 13 4" xfId="41893" xr:uid="{00000000-0005-0000-0000-0000A5A30000}"/>
    <cellStyle name="Normal 35 14" xfId="15315" xr:uid="{00000000-0005-0000-0000-0000D33B0000}"/>
    <cellStyle name="Normal 35 14 2" xfId="15316" xr:uid="{00000000-0005-0000-0000-0000D43B0000}"/>
    <cellStyle name="Normal 35 14 2 2" xfId="41894" xr:uid="{00000000-0005-0000-0000-0000A6A30000}"/>
    <cellStyle name="Normal 35 14 3" xfId="41895" xr:uid="{00000000-0005-0000-0000-0000A7A30000}"/>
    <cellStyle name="Normal 35 15" xfId="15317" xr:uid="{00000000-0005-0000-0000-0000D53B0000}"/>
    <cellStyle name="Normal 35 15 2" xfId="41896" xr:uid="{00000000-0005-0000-0000-0000A8A30000}"/>
    <cellStyle name="Normal 35 16" xfId="29973" xr:uid="{00000000-0005-0000-0000-000015750000}"/>
    <cellStyle name="Normal 35 2" xfId="15318" xr:uid="{00000000-0005-0000-0000-0000D63B0000}"/>
    <cellStyle name="Normal 35 2 10" xfId="15319" xr:uid="{00000000-0005-0000-0000-0000D73B0000}"/>
    <cellStyle name="Normal 35 2 10 2" xfId="15320" xr:uid="{00000000-0005-0000-0000-0000D83B0000}"/>
    <cellStyle name="Normal 35 2 10 2 2" xfId="15321" xr:uid="{00000000-0005-0000-0000-0000D93B0000}"/>
    <cellStyle name="Normal 35 2 10 2 2 2" xfId="41897" xr:uid="{00000000-0005-0000-0000-0000A9A30000}"/>
    <cellStyle name="Normal 35 2 10 2 3" xfId="41898" xr:uid="{00000000-0005-0000-0000-0000AAA30000}"/>
    <cellStyle name="Normal 35 2 10 3" xfId="15322" xr:uid="{00000000-0005-0000-0000-0000DA3B0000}"/>
    <cellStyle name="Normal 35 2 10 3 2" xfId="41899" xr:uid="{00000000-0005-0000-0000-0000ABA30000}"/>
    <cellStyle name="Normal 35 2 10 4" xfId="41900" xr:uid="{00000000-0005-0000-0000-0000ACA30000}"/>
    <cellStyle name="Normal 35 2 11" xfId="15323" xr:uid="{00000000-0005-0000-0000-0000DB3B0000}"/>
    <cellStyle name="Normal 35 2 11 2" xfId="15324" xr:uid="{00000000-0005-0000-0000-0000DC3B0000}"/>
    <cellStyle name="Normal 35 2 11 2 2" xfId="15325" xr:uid="{00000000-0005-0000-0000-0000DD3B0000}"/>
    <cellStyle name="Normal 35 2 11 2 2 2" xfId="41901" xr:uid="{00000000-0005-0000-0000-0000ADA30000}"/>
    <cellStyle name="Normal 35 2 11 2 3" xfId="41902" xr:uid="{00000000-0005-0000-0000-0000AEA30000}"/>
    <cellStyle name="Normal 35 2 11 3" xfId="15326" xr:uid="{00000000-0005-0000-0000-0000DE3B0000}"/>
    <cellStyle name="Normal 35 2 11 3 2" xfId="41903" xr:uid="{00000000-0005-0000-0000-0000AFA30000}"/>
    <cellStyle name="Normal 35 2 11 4" xfId="41904" xr:uid="{00000000-0005-0000-0000-0000B0A30000}"/>
    <cellStyle name="Normal 35 2 12" xfId="15327" xr:uid="{00000000-0005-0000-0000-0000DF3B0000}"/>
    <cellStyle name="Normal 35 2 12 2" xfId="15328" xr:uid="{00000000-0005-0000-0000-0000E03B0000}"/>
    <cellStyle name="Normal 35 2 12 2 2" xfId="41905" xr:uid="{00000000-0005-0000-0000-0000B1A30000}"/>
    <cellStyle name="Normal 35 2 12 3" xfId="41906" xr:uid="{00000000-0005-0000-0000-0000B2A30000}"/>
    <cellStyle name="Normal 35 2 13" xfId="15329" xr:uid="{00000000-0005-0000-0000-0000E13B0000}"/>
    <cellStyle name="Normal 35 2 13 2" xfId="41907" xr:uid="{00000000-0005-0000-0000-0000B3A30000}"/>
    <cellStyle name="Normal 35 2 14" xfId="41908" xr:uid="{00000000-0005-0000-0000-0000B4A30000}"/>
    <cellStyle name="Normal 35 2 2" xfId="15330" xr:uid="{00000000-0005-0000-0000-0000E23B0000}"/>
    <cellStyle name="Normal 35 2 2 2" xfId="15331" xr:uid="{00000000-0005-0000-0000-0000E33B0000}"/>
    <cellStyle name="Normal 35 2 2 2 2" xfId="15332" xr:uid="{00000000-0005-0000-0000-0000E43B0000}"/>
    <cellStyle name="Normal 35 2 2 2 2 2" xfId="41909" xr:uid="{00000000-0005-0000-0000-0000B5A30000}"/>
    <cellStyle name="Normal 35 2 2 2 3" xfId="41910" xr:uid="{00000000-0005-0000-0000-0000B6A30000}"/>
    <cellStyle name="Normal 35 2 2 3" xfId="15333" xr:uid="{00000000-0005-0000-0000-0000E53B0000}"/>
    <cellStyle name="Normal 35 2 2 3 2" xfId="41911" xr:uid="{00000000-0005-0000-0000-0000B7A30000}"/>
    <cellStyle name="Normal 35 2 2 4" xfId="41912" xr:uid="{00000000-0005-0000-0000-0000B8A30000}"/>
    <cellStyle name="Normal 35 2 3" xfId="15334" xr:uid="{00000000-0005-0000-0000-0000E63B0000}"/>
    <cellStyle name="Normal 35 2 3 2" xfId="15335" xr:uid="{00000000-0005-0000-0000-0000E73B0000}"/>
    <cellStyle name="Normal 35 2 3 2 2" xfId="15336" xr:uid="{00000000-0005-0000-0000-0000E83B0000}"/>
    <cellStyle name="Normal 35 2 3 2 2 2" xfId="41913" xr:uid="{00000000-0005-0000-0000-0000B9A30000}"/>
    <cellStyle name="Normal 35 2 3 2 3" xfId="41914" xr:uid="{00000000-0005-0000-0000-0000BAA30000}"/>
    <cellStyle name="Normal 35 2 3 3" xfId="15337" xr:uid="{00000000-0005-0000-0000-0000E93B0000}"/>
    <cellStyle name="Normal 35 2 3 3 2" xfId="41915" xr:uid="{00000000-0005-0000-0000-0000BBA30000}"/>
    <cellStyle name="Normal 35 2 3 4" xfId="41916" xr:uid="{00000000-0005-0000-0000-0000BCA30000}"/>
    <cellStyle name="Normal 35 2 4" xfId="15338" xr:uid="{00000000-0005-0000-0000-0000EA3B0000}"/>
    <cellStyle name="Normal 35 2 4 2" xfId="15339" xr:uid="{00000000-0005-0000-0000-0000EB3B0000}"/>
    <cellStyle name="Normal 35 2 4 2 2" xfId="15340" xr:uid="{00000000-0005-0000-0000-0000EC3B0000}"/>
    <cellStyle name="Normal 35 2 4 2 2 2" xfId="41917" xr:uid="{00000000-0005-0000-0000-0000BDA30000}"/>
    <cellStyle name="Normal 35 2 4 2 3" xfId="41918" xr:uid="{00000000-0005-0000-0000-0000BEA30000}"/>
    <cellStyle name="Normal 35 2 4 3" xfId="15341" xr:uid="{00000000-0005-0000-0000-0000ED3B0000}"/>
    <cellStyle name="Normal 35 2 4 3 2" xfId="41919" xr:uid="{00000000-0005-0000-0000-0000BFA30000}"/>
    <cellStyle name="Normal 35 2 4 4" xfId="41920" xr:uid="{00000000-0005-0000-0000-0000C0A30000}"/>
    <cellStyle name="Normal 35 2 5" xfId="15342" xr:uid="{00000000-0005-0000-0000-0000EE3B0000}"/>
    <cellStyle name="Normal 35 2 5 2" xfId="15343" xr:uid="{00000000-0005-0000-0000-0000EF3B0000}"/>
    <cellStyle name="Normal 35 2 5 2 2" xfId="15344" xr:uid="{00000000-0005-0000-0000-0000F03B0000}"/>
    <cellStyle name="Normal 35 2 5 2 2 2" xfId="41921" xr:uid="{00000000-0005-0000-0000-0000C1A30000}"/>
    <cellStyle name="Normal 35 2 5 2 3" xfId="41922" xr:uid="{00000000-0005-0000-0000-0000C2A30000}"/>
    <cellStyle name="Normal 35 2 5 3" xfId="15345" xr:uid="{00000000-0005-0000-0000-0000F13B0000}"/>
    <cellStyle name="Normal 35 2 5 3 2" xfId="41923" xr:uid="{00000000-0005-0000-0000-0000C3A30000}"/>
    <cellStyle name="Normal 35 2 5 4" xfId="41924" xr:uid="{00000000-0005-0000-0000-0000C4A30000}"/>
    <cellStyle name="Normal 35 2 6" xfId="15346" xr:uid="{00000000-0005-0000-0000-0000F23B0000}"/>
    <cellStyle name="Normal 35 2 6 2" xfId="15347" xr:uid="{00000000-0005-0000-0000-0000F33B0000}"/>
    <cellStyle name="Normal 35 2 6 2 2" xfId="15348" xr:uid="{00000000-0005-0000-0000-0000F43B0000}"/>
    <cellStyle name="Normal 35 2 6 2 2 2" xfId="41925" xr:uid="{00000000-0005-0000-0000-0000C5A30000}"/>
    <cellStyle name="Normal 35 2 6 2 3" xfId="41926" xr:uid="{00000000-0005-0000-0000-0000C6A30000}"/>
    <cellStyle name="Normal 35 2 6 3" xfId="15349" xr:uid="{00000000-0005-0000-0000-0000F53B0000}"/>
    <cellStyle name="Normal 35 2 6 3 2" xfId="41927" xr:uid="{00000000-0005-0000-0000-0000C7A30000}"/>
    <cellStyle name="Normal 35 2 6 4" xfId="41928" xr:uid="{00000000-0005-0000-0000-0000C8A30000}"/>
    <cellStyle name="Normal 35 2 7" xfId="15350" xr:uid="{00000000-0005-0000-0000-0000F63B0000}"/>
    <cellStyle name="Normal 35 2 7 2" xfId="15351" xr:uid="{00000000-0005-0000-0000-0000F73B0000}"/>
    <cellStyle name="Normal 35 2 7 2 2" xfId="15352" xr:uid="{00000000-0005-0000-0000-0000F83B0000}"/>
    <cellStyle name="Normal 35 2 7 2 2 2" xfId="41929" xr:uid="{00000000-0005-0000-0000-0000C9A30000}"/>
    <cellStyle name="Normal 35 2 7 2 3" xfId="41930" xr:uid="{00000000-0005-0000-0000-0000CAA30000}"/>
    <cellStyle name="Normal 35 2 7 3" xfId="15353" xr:uid="{00000000-0005-0000-0000-0000F93B0000}"/>
    <cellStyle name="Normal 35 2 7 3 2" xfId="41931" xr:uid="{00000000-0005-0000-0000-0000CBA30000}"/>
    <cellStyle name="Normal 35 2 7 4" xfId="41932" xr:uid="{00000000-0005-0000-0000-0000CCA30000}"/>
    <cellStyle name="Normal 35 2 8" xfId="15354" xr:uid="{00000000-0005-0000-0000-0000FA3B0000}"/>
    <cellStyle name="Normal 35 2 8 2" xfId="15355" xr:uid="{00000000-0005-0000-0000-0000FB3B0000}"/>
    <cellStyle name="Normal 35 2 8 2 2" xfId="15356" xr:uid="{00000000-0005-0000-0000-0000FC3B0000}"/>
    <cellStyle name="Normal 35 2 8 2 2 2" xfId="41933" xr:uid="{00000000-0005-0000-0000-0000CDA30000}"/>
    <cellStyle name="Normal 35 2 8 2 3" xfId="41934" xr:uid="{00000000-0005-0000-0000-0000CEA30000}"/>
    <cellStyle name="Normal 35 2 8 3" xfId="15357" xr:uid="{00000000-0005-0000-0000-0000FD3B0000}"/>
    <cellStyle name="Normal 35 2 8 3 2" xfId="41935" xr:uid="{00000000-0005-0000-0000-0000CFA30000}"/>
    <cellStyle name="Normal 35 2 8 4" xfId="41936" xr:uid="{00000000-0005-0000-0000-0000D0A30000}"/>
    <cellStyle name="Normal 35 2 9" xfId="15358" xr:uid="{00000000-0005-0000-0000-0000FE3B0000}"/>
    <cellStyle name="Normal 35 2 9 2" xfId="15359" xr:uid="{00000000-0005-0000-0000-0000FF3B0000}"/>
    <cellStyle name="Normal 35 2 9 2 2" xfId="15360" xr:uid="{00000000-0005-0000-0000-0000003C0000}"/>
    <cellStyle name="Normal 35 2 9 2 2 2" xfId="41937" xr:uid="{00000000-0005-0000-0000-0000D1A30000}"/>
    <cellStyle name="Normal 35 2 9 2 3" xfId="41938" xr:uid="{00000000-0005-0000-0000-0000D2A30000}"/>
    <cellStyle name="Normal 35 2 9 3" xfId="15361" xr:uid="{00000000-0005-0000-0000-0000013C0000}"/>
    <cellStyle name="Normal 35 2 9 3 2" xfId="41939" xr:uid="{00000000-0005-0000-0000-0000D3A30000}"/>
    <cellStyle name="Normal 35 2 9 4" xfId="41940" xr:uid="{00000000-0005-0000-0000-0000D4A30000}"/>
    <cellStyle name="Normal 35 3" xfId="15362" xr:uid="{00000000-0005-0000-0000-0000023C0000}"/>
    <cellStyle name="Normal 35 3 10" xfId="15363" xr:uid="{00000000-0005-0000-0000-0000033C0000}"/>
    <cellStyle name="Normal 35 3 10 2" xfId="15364" xr:uid="{00000000-0005-0000-0000-0000043C0000}"/>
    <cellStyle name="Normal 35 3 10 2 2" xfId="15365" xr:uid="{00000000-0005-0000-0000-0000053C0000}"/>
    <cellStyle name="Normal 35 3 10 2 2 2" xfId="41941" xr:uid="{00000000-0005-0000-0000-0000D5A30000}"/>
    <cellStyle name="Normal 35 3 10 2 3" xfId="41942" xr:uid="{00000000-0005-0000-0000-0000D6A30000}"/>
    <cellStyle name="Normal 35 3 10 3" xfId="15366" xr:uid="{00000000-0005-0000-0000-0000063C0000}"/>
    <cellStyle name="Normal 35 3 10 3 2" xfId="41943" xr:uid="{00000000-0005-0000-0000-0000D7A30000}"/>
    <cellStyle name="Normal 35 3 10 4" xfId="41944" xr:uid="{00000000-0005-0000-0000-0000D8A30000}"/>
    <cellStyle name="Normal 35 3 11" xfId="15367" xr:uid="{00000000-0005-0000-0000-0000073C0000}"/>
    <cellStyle name="Normal 35 3 11 2" xfId="15368" xr:uid="{00000000-0005-0000-0000-0000083C0000}"/>
    <cellStyle name="Normal 35 3 11 2 2" xfId="15369" xr:uid="{00000000-0005-0000-0000-0000093C0000}"/>
    <cellStyle name="Normal 35 3 11 2 2 2" xfId="41945" xr:uid="{00000000-0005-0000-0000-0000D9A30000}"/>
    <cellStyle name="Normal 35 3 11 2 3" xfId="41946" xr:uid="{00000000-0005-0000-0000-0000DAA30000}"/>
    <cellStyle name="Normal 35 3 11 3" xfId="15370" xr:uid="{00000000-0005-0000-0000-00000A3C0000}"/>
    <cellStyle name="Normal 35 3 11 3 2" xfId="41947" xr:uid="{00000000-0005-0000-0000-0000DBA30000}"/>
    <cellStyle name="Normal 35 3 11 4" xfId="41948" xr:uid="{00000000-0005-0000-0000-0000DCA30000}"/>
    <cellStyle name="Normal 35 3 12" xfId="15371" xr:uid="{00000000-0005-0000-0000-00000B3C0000}"/>
    <cellStyle name="Normal 35 3 12 2" xfId="15372" xr:uid="{00000000-0005-0000-0000-00000C3C0000}"/>
    <cellStyle name="Normal 35 3 12 2 2" xfId="41949" xr:uid="{00000000-0005-0000-0000-0000DDA30000}"/>
    <cellStyle name="Normal 35 3 12 3" xfId="41950" xr:uid="{00000000-0005-0000-0000-0000DEA30000}"/>
    <cellStyle name="Normal 35 3 13" xfId="15373" xr:uid="{00000000-0005-0000-0000-00000D3C0000}"/>
    <cellStyle name="Normal 35 3 13 2" xfId="41951" xr:uid="{00000000-0005-0000-0000-0000DFA30000}"/>
    <cellStyle name="Normal 35 3 14" xfId="41952" xr:uid="{00000000-0005-0000-0000-0000E0A30000}"/>
    <cellStyle name="Normal 35 3 2" xfId="15374" xr:uid="{00000000-0005-0000-0000-00000E3C0000}"/>
    <cellStyle name="Normal 35 3 2 2" xfId="15375" xr:uid="{00000000-0005-0000-0000-00000F3C0000}"/>
    <cellStyle name="Normal 35 3 2 2 2" xfId="15376" xr:uid="{00000000-0005-0000-0000-0000103C0000}"/>
    <cellStyle name="Normal 35 3 2 2 2 2" xfId="41953" xr:uid="{00000000-0005-0000-0000-0000E1A30000}"/>
    <cellStyle name="Normal 35 3 2 2 3" xfId="41954" xr:uid="{00000000-0005-0000-0000-0000E2A30000}"/>
    <cellStyle name="Normal 35 3 2 3" xfId="15377" xr:uid="{00000000-0005-0000-0000-0000113C0000}"/>
    <cellStyle name="Normal 35 3 2 3 2" xfId="41955" xr:uid="{00000000-0005-0000-0000-0000E3A30000}"/>
    <cellStyle name="Normal 35 3 2 4" xfId="41956" xr:uid="{00000000-0005-0000-0000-0000E4A30000}"/>
    <cellStyle name="Normal 35 3 3" xfId="15378" xr:uid="{00000000-0005-0000-0000-0000123C0000}"/>
    <cellStyle name="Normal 35 3 3 2" xfId="15379" xr:uid="{00000000-0005-0000-0000-0000133C0000}"/>
    <cellStyle name="Normal 35 3 3 2 2" xfId="15380" xr:uid="{00000000-0005-0000-0000-0000143C0000}"/>
    <cellStyle name="Normal 35 3 3 2 2 2" xfId="41957" xr:uid="{00000000-0005-0000-0000-0000E5A30000}"/>
    <cellStyle name="Normal 35 3 3 2 3" xfId="41958" xr:uid="{00000000-0005-0000-0000-0000E6A30000}"/>
    <cellStyle name="Normal 35 3 3 3" xfId="15381" xr:uid="{00000000-0005-0000-0000-0000153C0000}"/>
    <cellStyle name="Normal 35 3 3 3 2" xfId="41959" xr:uid="{00000000-0005-0000-0000-0000E7A30000}"/>
    <cellStyle name="Normal 35 3 3 4" xfId="41960" xr:uid="{00000000-0005-0000-0000-0000E8A30000}"/>
    <cellStyle name="Normal 35 3 4" xfId="15382" xr:uid="{00000000-0005-0000-0000-0000163C0000}"/>
    <cellStyle name="Normal 35 3 4 2" xfId="15383" xr:uid="{00000000-0005-0000-0000-0000173C0000}"/>
    <cellStyle name="Normal 35 3 4 2 2" xfId="15384" xr:uid="{00000000-0005-0000-0000-0000183C0000}"/>
    <cellStyle name="Normal 35 3 4 2 2 2" xfId="41961" xr:uid="{00000000-0005-0000-0000-0000E9A30000}"/>
    <cellStyle name="Normal 35 3 4 2 3" xfId="41962" xr:uid="{00000000-0005-0000-0000-0000EAA30000}"/>
    <cellStyle name="Normal 35 3 4 3" xfId="15385" xr:uid="{00000000-0005-0000-0000-0000193C0000}"/>
    <cellStyle name="Normal 35 3 4 3 2" xfId="41963" xr:uid="{00000000-0005-0000-0000-0000EBA30000}"/>
    <cellStyle name="Normal 35 3 4 4" xfId="41964" xr:uid="{00000000-0005-0000-0000-0000ECA30000}"/>
    <cellStyle name="Normal 35 3 5" xfId="15386" xr:uid="{00000000-0005-0000-0000-00001A3C0000}"/>
    <cellStyle name="Normal 35 3 5 2" xfId="15387" xr:uid="{00000000-0005-0000-0000-00001B3C0000}"/>
    <cellStyle name="Normal 35 3 5 2 2" xfId="15388" xr:uid="{00000000-0005-0000-0000-00001C3C0000}"/>
    <cellStyle name="Normal 35 3 5 2 2 2" xfId="41965" xr:uid="{00000000-0005-0000-0000-0000EDA30000}"/>
    <cellStyle name="Normal 35 3 5 2 3" xfId="41966" xr:uid="{00000000-0005-0000-0000-0000EEA30000}"/>
    <cellStyle name="Normal 35 3 5 3" xfId="15389" xr:uid="{00000000-0005-0000-0000-00001D3C0000}"/>
    <cellStyle name="Normal 35 3 5 3 2" xfId="41967" xr:uid="{00000000-0005-0000-0000-0000EFA30000}"/>
    <cellStyle name="Normal 35 3 5 4" xfId="41968" xr:uid="{00000000-0005-0000-0000-0000F0A30000}"/>
    <cellStyle name="Normal 35 3 6" xfId="15390" xr:uid="{00000000-0005-0000-0000-00001E3C0000}"/>
    <cellStyle name="Normal 35 3 6 2" xfId="15391" xr:uid="{00000000-0005-0000-0000-00001F3C0000}"/>
    <cellStyle name="Normal 35 3 6 2 2" xfId="15392" xr:uid="{00000000-0005-0000-0000-0000203C0000}"/>
    <cellStyle name="Normal 35 3 6 2 2 2" xfId="41969" xr:uid="{00000000-0005-0000-0000-0000F1A30000}"/>
    <cellStyle name="Normal 35 3 6 2 3" xfId="41970" xr:uid="{00000000-0005-0000-0000-0000F2A30000}"/>
    <cellStyle name="Normal 35 3 6 3" xfId="15393" xr:uid="{00000000-0005-0000-0000-0000213C0000}"/>
    <cellStyle name="Normal 35 3 6 3 2" xfId="41971" xr:uid="{00000000-0005-0000-0000-0000F3A30000}"/>
    <cellStyle name="Normal 35 3 6 4" xfId="41972" xr:uid="{00000000-0005-0000-0000-0000F4A30000}"/>
    <cellStyle name="Normal 35 3 7" xfId="15394" xr:uid="{00000000-0005-0000-0000-0000223C0000}"/>
    <cellStyle name="Normal 35 3 7 2" xfId="15395" xr:uid="{00000000-0005-0000-0000-0000233C0000}"/>
    <cellStyle name="Normal 35 3 7 2 2" xfId="15396" xr:uid="{00000000-0005-0000-0000-0000243C0000}"/>
    <cellStyle name="Normal 35 3 7 2 2 2" xfId="41973" xr:uid="{00000000-0005-0000-0000-0000F5A30000}"/>
    <cellStyle name="Normal 35 3 7 2 3" xfId="41974" xr:uid="{00000000-0005-0000-0000-0000F6A30000}"/>
    <cellStyle name="Normal 35 3 7 3" xfId="15397" xr:uid="{00000000-0005-0000-0000-0000253C0000}"/>
    <cellStyle name="Normal 35 3 7 3 2" xfId="41975" xr:uid="{00000000-0005-0000-0000-0000F7A30000}"/>
    <cellStyle name="Normal 35 3 7 4" xfId="41976" xr:uid="{00000000-0005-0000-0000-0000F8A30000}"/>
    <cellStyle name="Normal 35 3 8" xfId="15398" xr:uid="{00000000-0005-0000-0000-0000263C0000}"/>
    <cellStyle name="Normal 35 3 8 2" xfId="15399" xr:uid="{00000000-0005-0000-0000-0000273C0000}"/>
    <cellStyle name="Normal 35 3 8 2 2" xfId="15400" xr:uid="{00000000-0005-0000-0000-0000283C0000}"/>
    <cellStyle name="Normal 35 3 8 2 2 2" xfId="41977" xr:uid="{00000000-0005-0000-0000-0000F9A30000}"/>
    <cellStyle name="Normal 35 3 8 2 3" xfId="41978" xr:uid="{00000000-0005-0000-0000-0000FAA30000}"/>
    <cellStyle name="Normal 35 3 8 3" xfId="15401" xr:uid="{00000000-0005-0000-0000-0000293C0000}"/>
    <cellStyle name="Normal 35 3 8 3 2" xfId="41979" xr:uid="{00000000-0005-0000-0000-0000FBA30000}"/>
    <cellStyle name="Normal 35 3 8 4" xfId="41980" xr:uid="{00000000-0005-0000-0000-0000FCA30000}"/>
    <cellStyle name="Normal 35 3 9" xfId="15402" xr:uid="{00000000-0005-0000-0000-00002A3C0000}"/>
    <cellStyle name="Normal 35 3 9 2" xfId="15403" xr:uid="{00000000-0005-0000-0000-00002B3C0000}"/>
    <cellStyle name="Normal 35 3 9 2 2" xfId="15404" xr:uid="{00000000-0005-0000-0000-00002C3C0000}"/>
    <cellStyle name="Normal 35 3 9 2 2 2" xfId="41981" xr:uid="{00000000-0005-0000-0000-0000FDA30000}"/>
    <cellStyle name="Normal 35 3 9 2 3" xfId="41982" xr:uid="{00000000-0005-0000-0000-0000FEA30000}"/>
    <cellStyle name="Normal 35 3 9 3" xfId="15405" xr:uid="{00000000-0005-0000-0000-00002D3C0000}"/>
    <cellStyle name="Normal 35 3 9 3 2" xfId="41983" xr:uid="{00000000-0005-0000-0000-0000FFA30000}"/>
    <cellStyle name="Normal 35 3 9 4" xfId="41984" xr:uid="{00000000-0005-0000-0000-000000A40000}"/>
    <cellStyle name="Normal 35 4" xfId="15406" xr:uid="{00000000-0005-0000-0000-00002E3C0000}"/>
    <cellStyle name="Normal 35 4 2" xfId="15407" xr:uid="{00000000-0005-0000-0000-00002F3C0000}"/>
    <cellStyle name="Normal 35 4 2 2" xfId="15408" xr:uid="{00000000-0005-0000-0000-0000303C0000}"/>
    <cellStyle name="Normal 35 4 2 2 2" xfId="41985" xr:uid="{00000000-0005-0000-0000-000001A40000}"/>
    <cellStyle name="Normal 35 4 2 3" xfId="41986" xr:uid="{00000000-0005-0000-0000-000002A40000}"/>
    <cellStyle name="Normal 35 4 3" xfId="15409" xr:uid="{00000000-0005-0000-0000-0000313C0000}"/>
    <cellStyle name="Normal 35 4 3 2" xfId="41987" xr:uid="{00000000-0005-0000-0000-000003A40000}"/>
    <cellStyle name="Normal 35 4 4" xfId="41988" xr:uid="{00000000-0005-0000-0000-000004A40000}"/>
    <cellStyle name="Normal 35 5" xfId="15410" xr:uid="{00000000-0005-0000-0000-0000323C0000}"/>
    <cellStyle name="Normal 35 5 2" xfId="15411" xr:uid="{00000000-0005-0000-0000-0000333C0000}"/>
    <cellStyle name="Normal 35 5 2 2" xfId="15412" xr:uid="{00000000-0005-0000-0000-0000343C0000}"/>
    <cellStyle name="Normal 35 5 2 2 2" xfId="41989" xr:uid="{00000000-0005-0000-0000-000005A40000}"/>
    <cellStyle name="Normal 35 5 2 3" xfId="41990" xr:uid="{00000000-0005-0000-0000-000006A40000}"/>
    <cellStyle name="Normal 35 5 3" xfId="15413" xr:uid="{00000000-0005-0000-0000-0000353C0000}"/>
    <cellStyle name="Normal 35 5 3 2" xfId="41991" xr:uid="{00000000-0005-0000-0000-000007A40000}"/>
    <cellStyle name="Normal 35 5 4" xfId="41992" xr:uid="{00000000-0005-0000-0000-000008A40000}"/>
    <cellStyle name="Normal 35 6" xfId="15414" xr:uid="{00000000-0005-0000-0000-0000363C0000}"/>
    <cellStyle name="Normal 35 6 2" xfId="15415" xr:uid="{00000000-0005-0000-0000-0000373C0000}"/>
    <cellStyle name="Normal 35 6 2 2" xfId="15416" xr:uid="{00000000-0005-0000-0000-0000383C0000}"/>
    <cellStyle name="Normal 35 6 2 2 2" xfId="41993" xr:uid="{00000000-0005-0000-0000-000009A40000}"/>
    <cellStyle name="Normal 35 6 2 3" xfId="41994" xr:uid="{00000000-0005-0000-0000-00000AA40000}"/>
    <cellStyle name="Normal 35 6 3" xfId="15417" xr:uid="{00000000-0005-0000-0000-0000393C0000}"/>
    <cellStyle name="Normal 35 6 3 2" xfId="41995" xr:uid="{00000000-0005-0000-0000-00000BA40000}"/>
    <cellStyle name="Normal 35 6 4" xfId="41996" xr:uid="{00000000-0005-0000-0000-00000CA40000}"/>
    <cellStyle name="Normal 35 7" xfId="15418" xr:uid="{00000000-0005-0000-0000-00003A3C0000}"/>
    <cellStyle name="Normal 35 7 2" xfId="15419" xr:uid="{00000000-0005-0000-0000-00003B3C0000}"/>
    <cellStyle name="Normal 35 7 2 2" xfId="15420" xr:uid="{00000000-0005-0000-0000-00003C3C0000}"/>
    <cellStyle name="Normal 35 7 2 2 2" xfId="41997" xr:uid="{00000000-0005-0000-0000-00000DA40000}"/>
    <cellStyle name="Normal 35 7 2 3" xfId="41998" xr:uid="{00000000-0005-0000-0000-00000EA40000}"/>
    <cellStyle name="Normal 35 7 3" xfId="15421" xr:uid="{00000000-0005-0000-0000-00003D3C0000}"/>
    <cellStyle name="Normal 35 7 3 2" xfId="41999" xr:uid="{00000000-0005-0000-0000-00000FA40000}"/>
    <cellStyle name="Normal 35 7 4" xfId="42000" xr:uid="{00000000-0005-0000-0000-000010A40000}"/>
    <cellStyle name="Normal 35 8" xfId="15422" xr:uid="{00000000-0005-0000-0000-00003E3C0000}"/>
    <cellStyle name="Normal 35 8 2" xfId="15423" xr:uid="{00000000-0005-0000-0000-00003F3C0000}"/>
    <cellStyle name="Normal 35 8 2 2" xfId="15424" xr:uid="{00000000-0005-0000-0000-0000403C0000}"/>
    <cellStyle name="Normal 35 8 2 2 2" xfId="42001" xr:uid="{00000000-0005-0000-0000-000011A40000}"/>
    <cellStyle name="Normal 35 8 2 3" xfId="42002" xr:uid="{00000000-0005-0000-0000-000012A40000}"/>
    <cellStyle name="Normal 35 8 3" xfId="15425" xr:uid="{00000000-0005-0000-0000-0000413C0000}"/>
    <cellStyle name="Normal 35 8 3 2" xfId="42003" xr:uid="{00000000-0005-0000-0000-000013A40000}"/>
    <cellStyle name="Normal 35 8 4" xfId="42004" xr:uid="{00000000-0005-0000-0000-000014A40000}"/>
    <cellStyle name="Normal 35 9" xfId="15426" xr:uid="{00000000-0005-0000-0000-0000423C0000}"/>
    <cellStyle name="Normal 35 9 2" xfId="15427" xr:uid="{00000000-0005-0000-0000-0000433C0000}"/>
    <cellStyle name="Normal 35 9 2 2" xfId="15428" xr:uid="{00000000-0005-0000-0000-0000443C0000}"/>
    <cellStyle name="Normal 35 9 2 2 2" xfId="42005" xr:uid="{00000000-0005-0000-0000-000015A40000}"/>
    <cellStyle name="Normal 35 9 2 3" xfId="42006" xr:uid="{00000000-0005-0000-0000-000016A40000}"/>
    <cellStyle name="Normal 35 9 3" xfId="15429" xr:uid="{00000000-0005-0000-0000-0000453C0000}"/>
    <cellStyle name="Normal 35 9 3 2" xfId="42007" xr:uid="{00000000-0005-0000-0000-000017A40000}"/>
    <cellStyle name="Normal 35 9 4" xfId="42008" xr:uid="{00000000-0005-0000-0000-000018A40000}"/>
    <cellStyle name="Normal 350" xfId="29974" xr:uid="{00000000-0005-0000-0000-000016750000}"/>
    <cellStyle name="Normal 351" xfId="29975" xr:uid="{00000000-0005-0000-0000-000017750000}"/>
    <cellStyle name="Normal 352" xfId="29976" xr:uid="{00000000-0005-0000-0000-000018750000}"/>
    <cellStyle name="Normal 353" xfId="29977" xr:uid="{00000000-0005-0000-0000-000019750000}"/>
    <cellStyle name="Normal 354" xfId="29978" xr:uid="{00000000-0005-0000-0000-00001A750000}"/>
    <cellStyle name="Normal 355" xfId="29979" xr:uid="{00000000-0005-0000-0000-00001B750000}"/>
    <cellStyle name="Normal 356" xfId="29980" xr:uid="{00000000-0005-0000-0000-00001C750000}"/>
    <cellStyle name="Normal 357" xfId="29981" xr:uid="{00000000-0005-0000-0000-00001D750000}"/>
    <cellStyle name="Normal 358" xfId="29982" xr:uid="{00000000-0005-0000-0000-00001E750000}"/>
    <cellStyle name="Normal 359" xfId="29983" xr:uid="{00000000-0005-0000-0000-00001F750000}"/>
    <cellStyle name="Normal 36" xfId="15430" xr:uid="{00000000-0005-0000-0000-0000463C0000}"/>
    <cellStyle name="Normal 36 10" xfId="15431" xr:uid="{00000000-0005-0000-0000-0000473C0000}"/>
    <cellStyle name="Normal 36 10 2" xfId="15432" xr:uid="{00000000-0005-0000-0000-0000483C0000}"/>
    <cellStyle name="Normal 36 10 2 2" xfId="15433" xr:uid="{00000000-0005-0000-0000-0000493C0000}"/>
    <cellStyle name="Normal 36 10 2 2 2" xfId="42009" xr:uid="{00000000-0005-0000-0000-000019A40000}"/>
    <cellStyle name="Normal 36 10 2 3" xfId="42010" xr:uid="{00000000-0005-0000-0000-00001AA40000}"/>
    <cellStyle name="Normal 36 10 3" xfId="15434" xr:uid="{00000000-0005-0000-0000-00004A3C0000}"/>
    <cellStyle name="Normal 36 10 3 2" xfId="42011" xr:uid="{00000000-0005-0000-0000-00001BA40000}"/>
    <cellStyle name="Normal 36 10 4" xfId="42012" xr:uid="{00000000-0005-0000-0000-00001CA40000}"/>
    <cellStyle name="Normal 36 11" xfId="15435" xr:uid="{00000000-0005-0000-0000-00004B3C0000}"/>
    <cellStyle name="Normal 36 11 2" xfId="15436" xr:uid="{00000000-0005-0000-0000-00004C3C0000}"/>
    <cellStyle name="Normal 36 11 2 2" xfId="15437" xr:uid="{00000000-0005-0000-0000-00004D3C0000}"/>
    <cellStyle name="Normal 36 11 2 2 2" xfId="42013" xr:uid="{00000000-0005-0000-0000-00001DA40000}"/>
    <cellStyle name="Normal 36 11 2 3" xfId="42014" xr:uid="{00000000-0005-0000-0000-00001EA40000}"/>
    <cellStyle name="Normal 36 11 3" xfId="15438" xr:uid="{00000000-0005-0000-0000-00004E3C0000}"/>
    <cellStyle name="Normal 36 11 3 2" xfId="42015" xr:uid="{00000000-0005-0000-0000-00001FA40000}"/>
    <cellStyle name="Normal 36 11 4" xfId="42016" xr:uid="{00000000-0005-0000-0000-000020A40000}"/>
    <cellStyle name="Normal 36 12" xfId="15439" xr:uid="{00000000-0005-0000-0000-00004F3C0000}"/>
    <cellStyle name="Normal 36 12 2" xfId="15440" xr:uid="{00000000-0005-0000-0000-0000503C0000}"/>
    <cellStyle name="Normal 36 12 2 2" xfId="15441" xr:uid="{00000000-0005-0000-0000-0000513C0000}"/>
    <cellStyle name="Normal 36 12 2 2 2" xfId="42017" xr:uid="{00000000-0005-0000-0000-000021A40000}"/>
    <cellStyle name="Normal 36 12 2 3" xfId="42018" xr:uid="{00000000-0005-0000-0000-000022A40000}"/>
    <cellStyle name="Normal 36 12 3" xfId="15442" xr:uid="{00000000-0005-0000-0000-0000523C0000}"/>
    <cellStyle name="Normal 36 12 3 2" xfId="42019" xr:uid="{00000000-0005-0000-0000-000023A40000}"/>
    <cellStyle name="Normal 36 12 4" xfId="42020" xr:uid="{00000000-0005-0000-0000-000024A40000}"/>
    <cellStyle name="Normal 36 13" xfId="15443" xr:uid="{00000000-0005-0000-0000-0000533C0000}"/>
    <cellStyle name="Normal 36 13 2" xfId="15444" xr:uid="{00000000-0005-0000-0000-0000543C0000}"/>
    <cellStyle name="Normal 36 13 2 2" xfId="15445" xr:uid="{00000000-0005-0000-0000-0000553C0000}"/>
    <cellStyle name="Normal 36 13 2 2 2" xfId="42021" xr:uid="{00000000-0005-0000-0000-000025A40000}"/>
    <cellStyle name="Normal 36 13 2 3" xfId="42022" xr:uid="{00000000-0005-0000-0000-000026A40000}"/>
    <cellStyle name="Normal 36 13 3" xfId="15446" xr:uid="{00000000-0005-0000-0000-0000563C0000}"/>
    <cellStyle name="Normal 36 13 3 2" xfId="42023" xr:uid="{00000000-0005-0000-0000-000027A40000}"/>
    <cellStyle name="Normal 36 13 4" xfId="42024" xr:uid="{00000000-0005-0000-0000-000028A40000}"/>
    <cellStyle name="Normal 36 14" xfId="15447" xr:uid="{00000000-0005-0000-0000-0000573C0000}"/>
    <cellStyle name="Normal 36 14 2" xfId="15448" xr:uid="{00000000-0005-0000-0000-0000583C0000}"/>
    <cellStyle name="Normal 36 14 2 2" xfId="15449" xr:uid="{00000000-0005-0000-0000-0000593C0000}"/>
    <cellStyle name="Normal 36 14 2 2 2" xfId="42025" xr:uid="{00000000-0005-0000-0000-000029A40000}"/>
    <cellStyle name="Normal 36 14 2 3" xfId="42026" xr:uid="{00000000-0005-0000-0000-00002AA40000}"/>
    <cellStyle name="Normal 36 14 3" xfId="15450" xr:uid="{00000000-0005-0000-0000-00005A3C0000}"/>
    <cellStyle name="Normal 36 14 3 2" xfId="42027" xr:uid="{00000000-0005-0000-0000-00002BA40000}"/>
    <cellStyle name="Normal 36 14 4" xfId="42028" xr:uid="{00000000-0005-0000-0000-00002CA40000}"/>
    <cellStyle name="Normal 36 15" xfId="15451" xr:uid="{00000000-0005-0000-0000-00005B3C0000}"/>
    <cellStyle name="Normal 36 15 2" xfId="15452" xr:uid="{00000000-0005-0000-0000-00005C3C0000}"/>
    <cellStyle name="Normal 36 15 2 2" xfId="15453" xr:uid="{00000000-0005-0000-0000-00005D3C0000}"/>
    <cellStyle name="Normal 36 15 2 2 2" xfId="15454" xr:uid="{00000000-0005-0000-0000-00005E3C0000}"/>
    <cellStyle name="Normal 36 15 2 2 2 2" xfId="54870" xr:uid="{00000000-0005-0000-0000-000056D60000}"/>
    <cellStyle name="Normal 36 15 2 2 3" xfId="56704" xr:uid="{00000000-0005-0000-0000-000080DD0000}"/>
    <cellStyle name="Normal 36 15 2 3" xfId="42029" xr:uid="{00000000-0005-0000-0000-00002DA40000}"/>
    <cellStyle name="Normal 36 15 3" xfId="15455" xr:uid="{00000000-0005-0000-0000-00005F3C0000}"/>
    <cellStyle name="Normal 36 15 3 2" xfId="42030" xr:uid="{00000000-0005-0000-0000-00002EA40000}"/>
    <cellStyle name="Normal 36 15 4" xfId="42031" xr:uid="{00000000-0005-0000-0000-00002FA40000}"/>
    <cellStyle name="Normal 36 16" xfId="15456" xr:uid="{00000000-0005-0000-0000-0000603C0000}"/>
    <cellStyle name="Normal 36 16 2" xfId="15457" xr:uid="{00000000-0005-0000-0000-0000613C0000}"/>
    <cellStyle name="Normal 36 16 2 2" xfId="42032" xr:uid="{00000000-0005-0000-0000-000030A40000}"/>
    <cellStyle name="Normal 36 16 3" xfId="42033" xr:uid="{00000000-0005-0000-0000-000031A40000}"/>
    <cellStyle name="Normal 36 17" xfId="15458" xr:uid="{00000000-0005-0000-0000-0000623C0000}"/>
    <cellStyle name="Normal 36 17 2" xfId="42034" xr:uid="{00000000-0005-0000-0000-000032A40000}"/>
    <cellStyle name="Normal 36 18" xfId="29984" xr:uid="{00000000-0005-0000-0000-000020750000}"/>
    <cellStyle name="Normal 36 2" xfId="15459" xr:uid="{00000000-0005-0000-0000-0000633C0000}"/>
    <cellStyle name="Normal 36 2 10" xfId="15460" xr:uid="{00000000-0005-0000-0000-0000643C0000}"/>
    <cellStyle name="Normal 36 2 10 2" xfId="15461" xr:uid="{00000000-0005-0000-0000-0000653C0000}"/>
    <cellStyle name="Normal 36 2 10 2 2" xfId="15462" xr:uid="{00000000-0005-0000-0000-0000663C0000}"/>
    <cellStyle name="Normal 36 2 10 2 2 2" xfId="42035" xr:uid="{00000000-0005-0000-0000-000033A40000}"/>
    <cellStyle name="Normal 36 2 10 2 3" xfId="42036" xr:uid="{00000000-0005-0000-0000-000034A40000}"/>
    <cellStyle name="Normal 36 2 10 3" xfId="15463" xr:uid="{00000000-0005-0000-0000-0000673C0000}"/>
    <cellStyle name="Normal 36 2 10 3 2" xfId="42037" xr:uid="{00000000-0005-0000-0000-000035A40000}"/>
    <cellStyle name="Normal 36 2 10 4" xfId="42038" xr:uid="{00000000-0005-0000-0000-000036A40000}"/>
    <cellStyle name="Normal 36 2 11" xfId="15464" xr:uid="{00000000-0005-0000-0000-0000683C0000}"/>
    <cellStyle name="Normal 36 2 11 2" xfId="15465" xr:uid="{00000000-0005-0000-0000-0000693C0000}"/>
    <cellStyle name="Normal 36 2 11 2 2" xfId="15466" xr:uid="{00000000-0005-0000-0000-00006A3C0000}"/>
    <cellStyle name="Normal 36 2 11 2 2 2" xfId="42039" xr:uid="{00000000-0005-0000-0000-000037A40000}"/>
    <cellStyle name="Normal 36 2 11 2 3" xfId="42040" xr:uid="{00000000-0005-0000-0000-000038A40000}"/>
    <cellStyle name="Normal 36 2 11 3" xfId="15467" xr:uid="{00000000-0005-0000-0000-00006B3C0000}"/>
    <cellStyle name="Normal 36 2 11 3 2" xfId="42041" xr:uid="{00000000-0005-0000-0000-000039A40000}"/>
    <cellStyle name="Normal 36 2 11 4" xfId="42042" xr:uid="{00000000-0005-0000-0000-00003AA40000}"/>
    <cellStyle name="Normal 36 2 12" xfId="15468" xr:uid="{00000000-0005-0000-0000-00006C3C0000}"/>
    <cellStyle name="Normal 36 2 12 2" xfId="15469" xr:uid="{00000000-0005-0000-0000-00006D3C0000}"/>
    <cellStyle name="Normal 36 2 12 2 2" xfId="42043" xr:uid="{00000000-0005-0000-0000-00003BA40000}"/>
    <cellStyle name="Normal 36 2 12 3" xfId="42044" xr:uid="{00000000-0005-0000-0000-00003CA40000}"/>
    <cellStyle name="Normal 36 2 13" xfId="15470" xr:uid="{00000000-0005-0000-0000-00006E3C0000}"/>
    <cellStyle name="Normal 36 2 13 2" xfId="42045" xr:uid="{00000000-0005-0000-0000-00003DA40000}"/>
    <cellStyle name="Normal 36 2 14" xfId="42046" xr:uid="{00000000-0005-0000-0000-00003EA40000}"/>
    <cellStyle name="Normal 36 2 2" xfId="15471" xr:uid="{00000000-0005-0000-0000-00006F3C0000}"/>
    <cellStyle name="Normal 36 2 2 2" xfId="15472" xr:uid="{00000000-0005-0000-0000-0000703C0000}"/>
    <cellStyle name="Normal 36 2 2 2 2" xfId="15473" xr:uid="{00000000-0005-0000-0000-0000713C0000}"/>
    <cellStyle name="Normal 36 2 2 2 2 2" xfId="42047" xr:uid="{00000000-0005-0000-0000-00003FA40000}"/>
    <cellStyle name="Normal 36 2 2 2 3" xfId="42048" xr:uid="{00000000-0005-0000-0000-000040A40000}"/>
    <cellStyle name="Normal 36 2 2 3" xfId="15474" xr:uid="{00000000-0005-0000-0000-0000723C0000}"/>
    <cellStyle name="Normal 36 2 2 3 2" xfId="42049" xr:uid="{00000000-0005-0000-0000-000041A40000}"/>
    <cellStyle name="Normal 36 2 2 4" xfId="42050" xr:uid="{00000000-0005-0000-0000-000042A40000}"/>
    <cellStyle name="Normal 36 2 3" xfId="15475" xr:uid="{00000000-0005-0000-0000-0000733C0000}"/>
    <cellStyle name="Normal 36 2 3 2" xfId="15476" xr:uid="{00000000-0005-0000-0000-0000743C0000}"/>
    <cellStyle name="Normal 36 2 3 2 2" xfId="15477" xr:uid="{00000000-0005-0000-0000-0000753C0000}"/>
    <cellStyle name="Normal 36 2 3 2 2 2" xfId="42051" xr:uid="{00000000-0005-0000-0000-000043A40000}"/>
    <cellStyle name="Normal 36 2 3 2 3" xfId="42052" xr:uid="{00000000-0005-0000-0000-000044A40000}"/>
    <cellStyle name="Normal 36 2 3 3" xfId="15478" xr:uid="{00000000-0005-0000-0000-0000763C0000}"/>
    <cellStyle name="Normal 36 2 3 3 2" xfId="42053" xr:uid="{00000000-0005-0000-0000-000045A40000}"/>
    <cellStyle name="Normal 36 2 3 4" xfId="42054" xr:uid="{00000000-0005-0000-0000-000046A40000}"/>
    <cellStyle name="Normal 36 2 4" xfId="15479" xr:uid="{00000000-0005-0000-0000-0000773C0000}"/>
    <cellStyle name="Normal 36 2 4 2" xfId="15480" xr:uid="{00000000-0005-0000-0000-0000783C0000}"/>
    <cellStyle name="Normal 36 2 4 2 2" xfId="15481" xr:uid="{00000000-0005-0000-0000-0000793C0000}"/>
    <cellStyle name="Normal 36 2 4 2 2 2" xfId="42055" xr:uid="{00000000-0005-0000-0000-000047A40000}"/>
    <cellStyle name="Normal 36 2 4 2 3" xfId="42056" xr:uid="{00000000-0005-0000-0000-000048A40000}"/>
    <cellStyle name="Normal 36 2 4 3" xfId="15482" xr:uid="{00000000-0005-0000-0000-00007A3C0000}"/>
    <cellStyle name="Normal 36 2 4 3 2" xfId="42057" xr:uid="{00000000-0005-0000-0000-000049A40000}"/>
    <cellStyle name="Normal 36 2 4 4" xfId="42058" xr:uid="{00000000-0005-0000-0000-00004AA40000}"/>
    <cellStyle name="Normal 36 2 5" xfId="15483" xr:uid="{00000000-0005-0000-0000-00007B3C0000}"/>
    <cellStyle name="Normal 36 2 5 2" xfId="15484" xr:uid="{00000000-0005-0000-0000-00007C3C0000}"/>
    <cellStyle name="Normal 36 2 5 2 2" xfId="15485" xr:uid="{00000000-0005-0000-0000-00007D3C0000}"/>
    <cellStyle name="Normal 36 2 5 2 2 2" xfId="42059" xr:uid="{00000000-0005-0000-0000-00004BA40000}"/>
    <cellStyle name="Normal 36 2 5 2 3" xfId="42060" xr:uid="{00000000-0005-0000-0000-00004CA40000}"/>
    <cellStyle name="Normal 36 2 5 3" xfId="15486" xr:uid="{00000000-0005-0000-0000-00007E3C0000}"/>
    <cellStyle name="Normal 36 2 5 3 2" xfId="42061" xr:uid="{00000000-0005-0000-0000-00004DA40000}"/>
    <cellStyle name="Normal 36 2 5 4" xfId="42062" xr:uid="{00000000-0005-0000-0000-00004EA40000}"/>
    <cellStyle name="Normal 36 2 6" xfId="15487" xr:uid="{00000000-0005-0000-0000-00007F3C0000}"/>
    <cellStyle name="Normal 36 2 6 2" xfId="15488" xr:uid="{00000000-0005-0000-0000-0000803C0000}"/>
    <cellStyle name="Normal 36 2 6 2 2" xfId="15489" xr:uid="{00000000-0005-0000-0000-0000813C0000}"/>
    <cellStyle name="Normal 36 2 6 2 2 2" xfId="42063" xr:uid="{00000000-0005-0000-0000-00004FA40000}"/>
    <cellStyle name="Normal 36 2 6 2 3" xfId="42064" xr:uid="{00000000-0005-0000-0000-000050A40000}"/>
    <cellStyle name="Normal 36 2 6 3" xfId="15490" xr:uid="{00000000-0005-0000-0000-0000823C0000}"/>
    <cellStyle name="Normal 36 2 6 3 2" xfId="42065" xr:uid="{00000000-0005-0000-0000-000051A40000}"/>
    <cellStyle name="Normal 36 2 6 4" xfId="42066" xr:uid="{00000000-0005-0000-0000-000052A40000}"/>
    <cellStyle name="Normal 36 2 7" xfId="15491" xr:uid="{00000000-0005-0000-0000-0000833C0000}"/>
    <cellStyle name="Normal 36 2 7 2" xfId="15492" xr:uid="{00000000-0005-0000-0000-0000843C0000}"/>
    <cellStyle name="Normal 36 2 7 2 2" xfId="15493" xr:uid="{00000000-0005-0000-0000-0000853C0000}"/>
    <cellStyle name="Normal 36 2 7 2 2 2" xfId="42067" xr:uid="{00000000-0005-0000-0000-000053A40000}"/>
    <cellStyle name="Normal 36 2 7 2 3" xfId="42068" xr:uid="{00000000-0005-0000-0000-000054A40000}"/>
    <cellStyle name="Normal 36 2 7 3" xfId="15494" xr:uid="{00000000-0005-0000-0000-0000863C0000}"/>
    <cellStyle name="Normal 36 2 7 3 2" xfId="42069" xr:uid="{00000000-0005-0000-0000-000055A40000}"/>
    <cellStyle name="Normal 36 2 7 4" xfId="42070" xr:uid="{00000000-0005-0000-0000-000056A40000}"/>
    <cellStyle name="Normal 36 2 8" xfId="15495" xr:uid="{00000000-0005-0000-0000-0000873C0000}"/>
    <cellStyle name="Normal 36 2 8 2" xfId="15496" xr:uid="{00000000-0005-0000-0000-0000883C0000}"/>
    <cellStyle name="Normal 36 2 8 2 2" xfId="15497" xr:uid="{00000000-0005-0000-0000-0000893C0000}"/>
    <cellStyle name="Normal 36 2 8 2 2 2" xfId="42071" xr:uid="{00000000-0005-0000-0000-000057A40000}"/>
    <cellStyle name="Normal 36 2 8 2 3" xfId="42072" xr:uid="{00000000-0005-0000-0000-000058A40000}"/>
    <cellStyle name="Normal 36 2 8 3" xfId="15498" xr:uid="{00000000-0005-0000-0000-00008A3C0000}"/>
    <cellStyle name="Normal 36 2 8 3 2" xfId="42073" xr:uid="{00000000-0005-0000-0000-000059A40000}"/>
    <cellStyle name="Normal 36 2 8 4" xfId="42074" xr:uid="{00000000-0005-0000-0000-00005AA40000}"/>
    <cellStyle name="Normal 36 2 9" xfId="15499" xr:uid="{00000000-0005-0000-0000-00008B3C0000}"/>
    <cellStyle name="Normal 36 2 9 2" xfId="15500" xr:uid="{00000000-0005-0000-0000-00008C3C0000}"/>
    <cellStyle name="Normal 36 2 9 2 2" xfId="15501" xr:uid="{00000000-0005-0000-0000-00008D3C0000}"/>
    <cellStyle name="Normal 36 2 9 2 2 2" xfId="42075" xr:uid="{00000000-0005-0000-0000-00005BA40000}"/>
    <cellStyle name="Normal 36 2 9 2 3" xfId="42076" xr:uid="{00000000-0005-0000-0000-00005CA40000}"/>
    <cellStyle name="Normal 36 2 9 3" xfId="15502" xr:uid="{00000000-0005-0000-0000-00008E3C0000}"/>
    <cellStyle name="Normal 36 2 9 3 2" xfId="42077" xr:uid="{00000000-0005-0000-0000-00005DA40000}"/>
    <cellStyle name="Normal 36 2 9 4" xfId="42078" xr:uid="{00000000-0005-0000-0000-00005EA40000}"/>
    <cellStyle name="Normal 36 3" xfId="15503" xr:uid="{00000000-0005-0000-0000-00008F3C0000}"/>
    <cellStyle name="Normal 36 3 10" xfId="15504" xr:uid="{00000000-0005-0000-0000-0000903C0000}"/>
    <cellStyle name="Normal 36 3 10 2" xfId="15505" xr:uid="{00000000-0005-0000-0000-0000913C0000}"/>
    <cellStyle name="Normal 36 3 10 2 2" xfId="15506" xr:uid="{00000000-0005-0000-0000-0000923C0000}"/>
    <cellStyle name="Normal 36 3 10 2 2 2" xfId="42079" xr:uid="{00000000-0005-0000-0000-00005FA40000}"/>
    <cellStyle name="Normal 36 3 10 2 3" xfId="42080" xr:uid="{00000000-0005-0000-0000-000060A40000}"/>
    <cellStyle name="Normal 36 3 10 3" xfId="15507" xr:uid="{00000000-0005-0000-0000-0000933C0000}"/>
    <cellStyle name="Normal 36 3 10 3 2" xfId="42081" xr:uid="{00000000-0005-0000-0000-000061A40000}"/>
    <cellStyle name="Normal 36 3 10 4" xfId="42082" xr:uid="{00000000-0005-0000-0000-000062A40000}"/>
    <cellStyle name="Normal 36 3 11" xfId="15508" xr:uid="{00000000-0005-0000-0000-0000943C0000}"/>
    <cellStyle name="Normal 36 3 11 2" xfId="15509" xr:uid="{00000000-0005-0000-0000-0000953C0000}"/>
    <cellStyle name="Normal 36 3 11 2 2" xfId="15510" xr:uid="{00000000-0005-0000-0000-0000963C0000}"/>
    <cellStyle name="Normal 36 3 11 2 2 2" xfId="42083" xr:uid="{00000000-0005-0000-0000-000063A40000}"/>
    <cellStyle name="Normal 36 3 11 2 3" xfId="42084" xr:uid="{00000000-0005-0000-0000-000064A40000}"/>
    <cellStyle name="Normal 36 3 11 3" xfId="15511" xr:uid="{00000000-0005-0000-0000-0000973C0000}"/>
    <cellStyle name="Normal 36 3 11 3 2" xfId="42085" xr:uid="{00000000-0005-0000-0000-000065A40000}"/>
    <cellStyle name="Normal 36 3 11 4" xfId="42086" xr:uid="{00000000-0005-0000-0000-000066A40000}"/>
    <cellStyle name="Normal 36 3 12" xfId="15512" xr:uid="{00000000-0005-0000-0000-0000983C0000}"/>
    <cellStyle name="Normal 36 3 12 2" xfId="15513" xr:uid="{00000000-0005-0000-0000-0000993C0000}"/>
    <cellStyle name="Normal 36 3 12 2 2" xfId="42087" xr:uid="{00000000-0005-0000-0000-000067A40000}"/>
    <cellStyle name="Normal 36 3 12 3" xfId="42088" xr:uid="{00000000-0005-0000-0000-000068A40000}"/>
    <cellStyle name="Normal 36 3 13" xfId="15514" xr:uid="{00000000-0005-0000-0000-00009A3C0000}"/>
    <cellStyle name="Normal 36 3 13 2" xfId="42089" xr:uid="{00000000-0005-0000-0000-000069A40000}"/>
    <cellStyle name="Normal 36 3 14" xfId="42090" xr:uid="{00000000-0005-0000-0000-00006AA40000}"/>
    <cellStyle name="Normal 36 3 2" xfId="15515" xr:uid="{00000000-0005-0000-0000-00009B3C0000}"/>
    <cellStyle name="Normal 36 3 2 2" xfId="15516" xr:uid="{00000000-0005-0000-0000-00009C3C0000}"/>
    <cellStyle name="Normal 36 3 2 2 2" xfId="15517" xr:uid="{00000000-0005-0000-0000-00009D3C0000}"/>
    <cellStyle name="Normal 36 3 2 2 2 2" xfId="42091" xr:uid="{00000000-0005-0000-0000-00006BA40000}"/>
    <cellStyle name="Normal 36 3 2 2 3" xfId="42092" xr:uid="{00000000-0005-0000-0000-00006CA40000}"/>
    <cellStyle name="Normal 36 3 2 3" xfId="15518" xr:uid="{00000000-0005-0000-0000-00009E3C0000}"/>
    <cellStyle name="Normal 36 3 2 3 2" xfId="42093" xr:uid="{00000000-0005-0000-0000-00006DA40000}"/>
    <cellStyle name="Normal 36 3 2 4" xfId="42094" xr:uid="{00000000-0005-0000-0000-00006EA40000}"/>
    <cellStyle name="Normal 36 3 3" xfId="15519" xr:uid="{00000000-0005-0000-0000-00009F3C0000}"/>
    <cellStyle name="Normal 36 3 3 2" xfId="15520" xr:uid="{00000000-0005-0000-0000-0000A03C0000}"/>
    <cellStyle name="Normal 36 3 3 2 2" xfId="15521" xr:uid="{00000000-0005-0000-0000-0000A13C0000}"/>
    <cellStyle name="Normal 36 3 3 2 2 2" xfId="42095" xr:uid="{00000000-0005-0000-0000-00006FA40000}"/>
    <cellStyle name="Normal 36 3 3 2 3" xfId="42096" xr:uid="{00000000-0005-0000-0000-000070A40000}"/>
    <cellStyle name="Normal 36 3 3 3" xfId="15522" xr:uid="{00000000-0005-0000-0000-0000A23C0000}"/>
    <cellStyle name="Normal 36 3 3 3 2" xfId="42097" xr:uid="{00000000-0005-0000-0000-000071A40000}"/>
    <cellStyle name="Normal 36 3 3 4" xfId="42098" xr:uid="{00000000-0005-0000-0000-000072A40000}"/>
    <cellStyle name="Normal 36 3 4" xfId="15523" xr:uid="{00000000-0005-0000-0000-0000A33C0000}"/>
    <cellStyle name="Normal 36 3 4 2" xfId="15524" xr:uid="{00000000-0005-0000-0000-0000A43C0000}"/>
    <cellStyle name="Normal 36 3 4 2 2" xfId="15525" xr:uid="{00000000-0005-0000-0000-0000A53C0000}"/>
    <cellStyle name="Normal 36 3 4 2 2 2" xfId="42099" xr:uid="{00000000-0005-0000-0000-000073A40000}"/>
    <cellStyle name="Normal 36 3 4 2 3" xfId="42100" xr:uid="{00000000-0005-0000-0000-000074A40000}"/>
    <cellStyle name="Normal 36 3 4 3" xfId="15526" xr:uid="{00000000-0005-0000-0000-0000A63C0000}"/>
    <cellStyle name="Normal 36 3 4 3 2" xfId="42101" xr:uid="{00000000-0005-0000-0000-000075A40000}"/>
    <cellStyle name="Normal 36 3 4 4" xfId="42102" xr:uid="{00000000-0005-0000-0000-000076A40000}"/>
    <cellStyle name="Normal 36 3 5" xfId="15527" xr:uid="{00000000-0005-0000-0000-0000A73C0000}"/>
    <cellStyle name="Normal 36 3 5 2" xfId="15528" xr:uid="{00000000-0005-0000-0000-0000A83C0000}"/>
    <cellStyle name="Normal 36 3 5 2 2" xfId="15529" xr:uid="{00000000-0005-0000-0000-0000A93C0000}"/>
    <cellStyle name="Normal 36 3 5 2 2 2" xfId="42103" xr:uid="{00000000-0005-0000-0000-000077A40000}"/>
    <cellStyle name="Normal 36 3 5 2 3" xfId="42104" xr:uid="{00000000-0005-0000-0000-000078A40000}"/>
    <cellStyle name="Normal 36 3 5 3" xfId="15530" xr:uid="{00000000-0005-0000-0000-0000AA3C0000}"/>
    <cellStyle name="Normal 36 3 5 3 2" xfId="42105" xr:uid="{00000000-0005-0000-0000-000079A40000}"/>
    <cellStyle name="Normal 36 3 5 4" xfId="42106" xr:uid="{00000000-0005-0000-0000-00007AA40000}"/>
    <cellStyle name="Normal 36 3 6" xfId="15531" xr:uid="{00000000-0005-0000-0000-0000AB3C0000}"/>
    <cellStyle name="Normal 36 3 6 2" xfId="15532" xr:uid="{00000000-0005-0000-0000-0000AC3C0000}"/>
    <cellStyle name="Normal 36 3 6 2 2" xfId="15533" xr:uid="{00000000-0005-0000-0000-0000AD3C0000}"/>
    <cellStyle name="Normal 36 3 6 2 2 2" xfId="42107" xr:uid="{00000000-0005-0000-0000-00007BA40000}"/>
    <cellStyle name="Normal 36 3 6 2 3" xfId="42108" xr:uid="{00000000-0005-0000-0000-00007CA40000}"/>
    <cellStyle name="Normal 36 3 6 3" xfId="15534" xr:uid="{00000000-0005-0000-0000-0000AE3C0000}"/>
    <cellStyle name="Normal 36 3 6 3 2" xfId="42109" xr:uid="{00000000-0005-0000-0000-00007DA40000}"/>
    <cellStyle name="Normal 36 3 6 4" xfId="42110" xr:uid="{00000000-0005-0000-0000-00007EA40000}"/>
    <cellStyle name="Normal 36 3 7" xfId="15535" xr:uid="{00000000-0005-0000-0000-0000AF3C0000}"/>
    <cellStyle name="Normal 36 3 7 2" xfId="15536" xr:uid="{00000000-0005-0000-0000-0000B03C0000}"/>
    <cellStyle name="Normal 36 3 7 2 2" xfId="15537" xr:uid="{00000000-0005-0000-0000-0000B13C0000}"/>
    <cellStyle name="Normal 36 3 7 2 2 2" xfId="42111" xr:uid="{00000000-0005-0000-0000-00007FA40000}"/>
    <cellStyle name="Normal 36 3 7 2 3" xfId="42112" xr:uid="{00000000-0005-0000-0000-000080A40000}"/>
    <cellStyle name="Normal 36 3 7 3" xfId="15538" xr:uid="{00000000-0005-0000-0000-0000B23C0000}"/>
    <cellStyle name="Normal 36 3 7 3 2" xfId="42113" xr:uid="{00000000-0005-0000-0000-000081A40000}"/>
    <cellStyle name="Normal 36 3 7 4" xfId="42114" xr:uid="{00000000-0005-0000-0000-000082A40000}"/>
    <cellStyle name="Normal 36 3 8" xfId="15539" xr:uid="{00000000-0005-0000-0000-0000B33C0000}"/>
    <cellStyle name="Normal 36 3 8 2" xfId="15540" xr:uid="{00000000-0005-0000-0000-0000B43C0000}"/>
    <cellStyle name="Normal 36 3 8 2 2" xfId="15541" xr:uid="{00000000-0005-0000-0000-0000B53C0000}"/>
    <cellStyle name="Normal 36 3 8 2 2 2" xfId="42115" xr:uid="{00000000-0005-0000-0000-000083A40000}"/>
    <cellStyle name="Normal 36 3 8 2 3" xfId="42116" xr:uid="{00000000-0005-0000-0000-000084A40000}"/>
    <cellStyle name="Normal 36 3 8 3" xfId="15542" xr:uid="{00000000-0005-0000-0000-0000B63C0000}"/>
    <cellStyle name="Normal 36 3 8 3 2" xfId="42117" xr:uid="{00000000-0005-0000-0000-000085A40000}"/>
    <cellStyle name="Normal 36 3 8 4" xfId="42118" xr:uid="{00000000-0005-0000-0000-000086A40000}"/>
    <cellStyle name="Normal 36 3 9" xfId="15543" xr:uid="{00000000-0005-0000-0000-0000B73C0000}"/>
    <cellStyle name="Normal 36 3 9 2" xfId="15544" xr:uid="{00000000-0005-0000-0000-0000B83C0000}"/>
    <cellStyle name="Normal 36 3 9 2 2" xfId="15545" xr:uid="{00000000-0005-0000-0000-0000B93C0000}"/>
    <cellStyle name="Normal 36 3 9 2 2 2" xfId="42119" xr:uid="{00000000-0005-0000-0000-000087A40000}"/>
    <cellStyle name="Normal 36 3 9 2 3" xfId="42120" xr:uid="{00000000-0005-0000-0000-000088A40000}"/>
    <cellStyle name="Normal 36 3 9 3" xfId="15546" xr:uid="{00000000-0005-0000-0000-0000BA3C0000}"/>
    <cellStyle name="Normal 36 3 9 3 2" xfId="42121" xr:uid="{00000000-0005-0000-0000-000089A40000}"/>
    <cellStyle name="Normal 36 3 9 4" xfId="42122" xr:uid="{00000000-0005-0000-0000-00008AA40000}"/>
    <cellStyle name="Normal 36 4" xfId="15547" xr:uid="{00000000-0005-0000-0000-0000BB3C0000}"/>
    <cellStyle name="Normal 36 4 10" xfId="15548" xr:uid="{00000000-0005-0000-0000-0000BC3C0000}"/>
    <cellStyle name="Normal 36 4 10 2" xfId="15549" xr:uid="{00000000-0005-0000-0000-0000BD3C0000}"/>
    <cellStyle name="Normal 36 4 10 2 2" xfId="15550" xr:uid="{00000000-0005-0000-0000-0000BE3C0000}"/>
    <cellStyle name="Normal 36 4 10 2 2 2" xfId="42123" xr:uid="{00000000-0005-0000-0000-00008BA40000}"/>
    <cellStyle name="Normal 36 4 10 2 3" xfId="42124" xr:uid="{00000000-0005-0000-0000-00008CA40000}"/>
    <cellStyle name="Normal 36 4 10 3" xfId="15551" xr:uid="{00000000-0005-0000-0000-0000BF3C0000}"/>
    <cellStyle name="Normal 36 4 10 3 2" xfId="42125" xr:uid="{00000000-0005-0000-0000-00008DA40000}"/>
    <cellStyle name="Normal 36 4 10 4" xfId="42126" xr:uid="{00000000-0005-0000-0000-00008EA40000}"/>
    <cellStyle name="Normal 36 4 11" xfId="15552" xr:uid="{00000000-0005-0000-0000-0000C03C0000}"/>
    <cellStyle name="Normal 36 4 11 2" xfId="15553" xr:uid="{00000000-0005-0000-0000-0000C13C0000}"/>
    <cellStyle name="Normal 36 4 11 2 2" xfId="15554" xr:uid="{00000000-0005-0000-0000-0000C23C0000}"/>
    <cellStyle name="Normal 36 4 11 2 2 2" xfId="42127" xr:uid="{00000000-0005-0000-0000-00008FA40000}"/>
    <cellStyle name="Normal 36 4 11 2 3" xfId="42128" xr:uid="{00000000-0005-0000-0000-000090A40000}"/>
    <cellStyle name="Normal 36 4 11 3" xfId="15555" xr:uid="{00000000-0005-0000-0000-0000C33C0000}"/>
    <cellStyle name="Normal 36 4 11 3 2" xfId="42129" xr:uid="{00000000-0005-0000-0000-000091A40000}"/>
    <cellStyle name="Normal 36 4 11 4" xfId="42130" xr:uid="{00000000-0005-0000-0000-000092A40000}"/>
    <cellStyle name="Normal 36 4 12" xfId="15556" xr:uid="{00000000-0005-0000-0000-0000C43C0000}"/>
    <cellStyle name="Normal 36 4 12 2" xfId="15557" xr:uid="{00000000-0005-0000-0000-0000C53C0000}"/>
    <cellStyle name="Normal 36 4 12 2 2" xfId="15558" xr:uid="{00000000-0005-0000-0000-0000C63C0000}"/>
    <cellStyle name="Normal 36 4 12 2 2 2" xfId="42131" xr:uid="{00000000-0005-0000-0000-000093A40000}"/>
    <cellStyle name="Normal 36 4 12 2 3" xfId="42132" xr:uid="{00000000-0005-0000-0000-000094A40000}"/>
    <cellStyle name="Normal 36 4 12 3" xfId="15559" xr:uid="{00000000-0005-0000-0000-0000C73C0000}"/>
    <cellStyle name="Normal 36 4 12 3 2" xfId="42133" xr:uid="{00000000-0005-0000-0000-000095A40000}"/>
    <cellStyle name="Normal 36 4 12 4" xfId="42134" xr:uid="{00000000-0005-0000-0000-000096A40000}"/>
    <cellStyle name="Normal 36 4 13" xfId="15560" xr:uid="{00000000-0005-0000-0000-0000C83C0000}"/>
    <cellStyle name="Normal 36 4 13 2" xfId="15561" xr:uid="{00000000-0005-0000-0000-0000C93C0000}"/>
    <cellStyle name="Normal 36 4 13 2 2" xfId="42135" xr:uid="{00000000-0005-0000-0000-000097A40000}"/>
    <cellStyle name="Normal 36 4 13 3" xfId="42136" xr:uid="{00000000-0005-0000-0000-000098A40000}"/>
    <cellStyle name="Normal 36 4 14" xfId="15562" xr:uid="{00000000-0005-0000-0000-0000CA3C0000}"/>
    <cellStyle name="Normal 36 4 14 2" xfId="42137" xr:uid="{00000000-0005-0000-0000-000099A40000}"/>
    <cellStyle name="Normal 36 4 15" xfId="42138" xr:uid="{00000000-0005-0000-0000-00009AA40000}"/>
    <cellStyle name="Normal 36 4 2" xfId="15563" xr:uid="{00000000-0005-0000-0000-0000CB3C0000}"/>
    <cellStyle name="Normal 36 4 2 10" xfId="15564" xr:uid="{00000000-0005-0000-0000-0000CC3C0000}"/>
    <cellStyle name="Normal 36 4 2 10 2" xfId="15565" xr:uid="{00000000-0005-0000-0000-0000CD3C0000}"/>
    <cellStyle name="Normal 36 4 2 10 2 2" xfId="15566" xr:uid="{00000000-0005-0000-0000-0000CE3C0000}"/>
    <cellStyle name="Normal 36 4 2 10 2 2 2" xfId="42139" xr:uid="{00000000-0005-0000-0000-00009BA40000}"/>
    <cellStyle name="Normal 36 4 2 10 2 3" xfId="42140" xr:uid="{00000000-0005-0000-0000-00009CA40000}"/>
    <cellStyle name="Normal 36 4 2 10 3" xfId="15567" xr:uid="{00000000-0005-0000-0000-0000CF3C0000}"/>
    <cellStyle name="Normal 36 4 2 10 3 2" xfId="42141" xr:uid="{00000000-0005-0000-0000-00009DA40000}"/>
    <cellStyle name="Normal 36 4 2 10 4" xfId="42142" xr:uid="{00000000-0005-0000-0000-00009EA40000}"/>
    <cellStyle name="Normal 36 4 2 11" xfId="15568" xr:uid="{00000000-0005-0000-0000-0000D03C0000}"/>
    <cellStyle name="Normal 36 4 2 11 2" xfId="15569" xr:uid="{00000000-0005-0000-0000-0000D13C0000}"/>
    <cellStyle name="Normal 36 4 2 11 2 2" xfId="15570" xr:uid="{00000000-0005-0000-0000-0000D23C0000}"/>
    <cellStyle name="Normal 36 4 2 11 2 2 2" xfId="42143" xr:uid="{00000000-0005-0000-0000-00009FA40000}"/>
    <cellStyle name="Normal 36 4 2 11 2 3" xfId="42144" xr:uid="{00000000-0005-0000-0000-0000A0A40000}"/>
    <cellStyle name="Normal 36 4 2 11 3" xfId="15571" xr:uid="{00000000-0005-0000-0000-0000D33C0000}"/>
    <cellStyle name="Normal 36 4 2 11 3 2" xfId="42145" xr:uid="{00000000-0005-0000-0000-0000A1A40000}"/>
    <cellStyle name="Normal 36 4 2 11 4" xfId="42146" xr:uid="{00000000-0005-0000-0000-0000A2A40000}"/>
    <cellStyle name="Normal 36 4 2 12" xfId="15572" xr:uid="{00000000-0005-0000-0000-0000D43C0000}"/>
    <cellStyle name="Normal 36 4 2 12 2" xfId="15573" xr:uid="{00000000-0005-0000-0000-0000D53C0000}"/>
    <cellStyle name="Normal 36 4 2 12 2 2" xfId="42147" xr:uid="{00000000-0005-0000-0000-0000A3A40000}"/>
    <cellStyle name="Normal 36 4 2 12 3" xfId="42148" xr:uid="{00000000-0005-0000-0000-0000A4A40000}"/>
    <cellStyle name="Normal 36 4 2 13" xfId="15574" xr:uid="{00000000-0005-0000-0000-0000D63C0000}"/>
    <cellStyle name="Normal 36 4 2 13 2" xfId="42149" xr:uid="{00000000-0005-0000-0000-0000A5A40000}"/>
    <cellStyle name="Normal 36 4 2 14" xfId="42150" xr:uid="{00000000-0005-0000-0000-0000A6A40000}"/>
    <cellStyle name="Normal 36 4 2 2" xfId="15575" xr:uid="{00000000-0005-0000-0000-0000D73C0000}"/>
    <cellStyle name="Normal 36 4 2 2 2" xfId="15576" xr:uid="{00000000-0005-0000-0000-0000D83C0000}"/>
    <cellStyle name="Normal 36 4 2 2 2 2" xfId="15577" xr:uid="{00000000-0005-0000-0000-0000D93C0000}"/>
    <cellStyle name="Normal 36 4 2 2 2 2 2" xfId="42151" xr:uid="{00000000-0005-0000-0000-0000A7A40000}"/>
    <cellStyle name="Normal 36 4 2 2 2 3" xfId="42152" xr:uid="{00000000-0005-0000-0000-0000A8A40000}"/>
    <cellStyle name="Normal 36 4 2 2 3" xfId="15578" xr:uid="{00000000-0005-0000-0000-0000DA3C0000}"/>
    <cellStyle name="Normal 36 4 2 2 3 2" xfId="42153" xr:uid="{00000000-0005-0000-0000-0000A9A40000}"/>
    <cellStyle name="Normal 36 4 2 2 4" xfId="42154" xr:uid="{00000000-0005-0000-0000-0000AAA40000}"/>
    <cellStyle name="Normal 36 4 2 3" xfId="15579" xr:uid="{00000000-0005-0000-0000-0000DB3C0000}"/>
    <cellStyle name="Normal 36 4 2 3 2" xfId="15580" xr:uid="{00000000-0005-0000-0000-0000DC3C0000}"/>
    <cellStyle name="Normal 36 4 2 3 2 2" xfId="15581" xr:uid="{00000000-0005-0000-0000-0000DD3C0000}"/>
    <cellStyle name="Normal 36 4 2 3 2 2 2" xfId="42155" xr:uid="{00000000-0005-0000-0000-0000ABA40000}"/>
    <cellStyle name="Normal 36 4 2 3 2 3" xfId="42156" xr:uid="{00000000-0005-0000-0000-0000ACA40000}"/>
    <cellStyle name="Normal 36 4 2 3 3" xfId="15582" xr:uid="{00000000-0005-0000-0000-0000DE3C0000}"/>
    <cellStyle name="Normal 36 4 2 3 3 2" xfId="42157" xr:uid="{00000000-0005-0000-0000-0000ADA40000}"/>
    <cellStyle name="Normal 36 4 2 3 4" xfId="42158" xr:uid="{00000000-0005-0000-0000-0000AEA40000}"/>
    <cellStyle name="Normal 36 4 2 4" xfId="15583" xr:uid="{00000000-0005-0000-0000-0000DF3C0000}"/>
    <cellStyle name="Normal 36 4 2 4 2" xfId="15584" xr:uid="{00000000-0005-0000-0000-0000E03C0000}"/>
    <cellStyle name="Normal 36 4 2 4 2 2" xfId="15585" xr:uid="{00000000-0005-0000-0000-0000E13C0000}"/>
    <cellStyle name="Normal 36 4 2 4 2 2 2" xfId="42159" xr:uid="{00000000-0005-0000-0000-0000AFA40000}"/>
    <cellStyle name="Normal 36 4 2 4 2 3" xfId="42160" xr:uid="{00000000-0005-0000-0000-0000B0A40000}"/>
    <cellStyle name="Normal 36 4 2 4 3" xfId="15586" xr:uid="{00000000-0005-0000-0000-0000E23C0000}"/>
    <cellStyle name="Normal 36 4 2 4 3 2" xfId="42161" xr:uid="{00000000-0005-0000-0000-0000B1A40000}"/>
    <cellStyle name="Normal 36 4 2 4 4" xfId="42162" xr:uid="{00000000-0005-0000-0000-0000B2A40000}"/>
    <cellStyle name="Normal 36 4 2 5" xfId="15587" xr:uid="{00000000-0005-0000-0000-0000E33C0000}"/>
    <cellStyle name="Normal 36 4 2 5 2" xfId="15588" xr:uid="{00000000-0005-0000-0000-0000E43C0000}"/>
    <cellStyle name="Normal 36 4 2 5 2 2" xfId="15589" xr:uid="{00000000-0005-0000-0000-0000E53C0000}"/>
    <cellStyle name="Normal 36 4 2 5 2 2 2" xfId="42163" xr:uid="{00000000-0005-0000-0000-0000B3A40000}"/>
    <cellStyle name="Normal 36 4 2 5 2 3" xfId="42164" xr:uid="{00000000-0005-0000-0000-0000B4A40000}"/>
    <cellStyle name="Normal 36 4 2 5 3" xfId="15590" xr:uid="{00000000-0005-0000-0000-0000E63C0000}"/>
    <cellStyle name="Normal 36 4 2 5 3 2" xfId="42165" xr:uid="{00000000-0005-0000-0000-0000B5A40000}"/>
    <cellStyle name="Normal 36 4 2 5 4" xfId="42166" xr:uid="{00000000-0005-0000-0000-0000B6A40000}"/>
    <cellStyle name="Normal 36 4 2 6" xfId="15591" xr:uid="{00000000-0005-0000-0000-0000E73C0000}"/>
    <cellStyle name="Normal 36 4 2 6 2" xfId="15592" xr:uid="{00000000-0005-0000-0000-0000E83C0000}"/>
    <cellStyle name="Normal 36 4 2 6 2 2" xfId="15593" xr:uid="{00000000-0005-0000-0000-0000E93C0000}"/>
    <cellStyle name="Normal 36 4 2 6 2 2 2" xfId="42167" xr:uid="{00000000-0005-0000-0000-0000B7A40000}"/>
    <cellStyle name="Normal 36 4 2 6 2 3" xfId="42168" xr:uid="{00000000-0005-0000-0000-0000B8A40000}"/>
    <cellStyle name="Normal 36 4 2 6 3" xfId="15594" xr:uid="{00000000-0005-0000-0000-0000EA3C0000}"/>
    <cellStyle name="Normal 36 4 2 6 3 2" xfId="42169" xr:uid="{00000000-0005-0000-0000-0000B9A40000}"/>
    <cellStyle name="Normal 36 4 2 6 4" xfId="42170" xr:uid="{00000000-0005-0000-0000-0000BAA40000}"/>
    <cellStyle name="Normal 36 4 2 7" xfId="15595" xr:uid="{00000000-0005-0000-0000-0000EB3C0000}"/>
    <cellStyle name="Normal 36 4 2 7 2" xfId="15596" xr:uid="{00000000-0005-0000-0000-0000EC3C0000}"/>
    <cellStyle name="Normal 36 4 2 7 2 2" xfId="15597" xr:uid="{00000000-0005-0000-0000-0000ED3C0000}"/>
    <cellStyle name="Normal 36 4 2 7 2 2 2" xfId="42171" xr:uid="{00000000-0005-0000-0000-0000BBA40000}"/>
    <cellStyle name="Normal 36 4 2 7 2 3" xfId="42172" xr:uid="{00000000-0005-0000-0000-0000BCA40000}"/>
    <cellStyle name="Normal 36 4 2 7 3" xfId="15598" xr:uid="{00000000-0005-0000-0000-0000EE3C0000}"/>
    <cellStyle name="Normal 36 4 2 7 3 2" xfId="42173" xr:uid="{00000000-0005-0000-0000-0000BDA40000}"/>
    <cellStyle name="Normal 36 4 2 7 4" xfId="42174" xr:uid="{00000000-0005-0000-0000-0000BEA40000}"/>
    <cellStyle name="Normal 36 4 2 8" xfId="15599" xr:uid="{00000000-0005-0000-0000-0000EF3C0000}"/>
    <cellStyle name="Normal 36 4 2 8 2" xfId="15600" xr:uid="{00000000-0005-0000-0000-0000F03C0000}"/>
    <cellStyle name="Normal 36 4 2 8 2 2" xfId="15601" xr:uid="{00000000-0005-0000-0000-0000F13C0000}"/>
    <cellStyle name="Normal 36 4 2 8 2 2 2" xfId="42175" xr:uid="{00000000-0005-0000-0000-0000BFA40000}"/>
    <cellStyle name="Normal 36 4 2 8 2 3" xfId="42176" xr:uid="{00000000-0005-0000-0000-0000C0A40000}"/>
    <cellStyle name="Normal 36 4 2 8 3" xfId="15602" xr:uid="{00000000-0005-0000-0000-0000F23C0000}"/>
    <cellStyle name="Normal 36 4 2 8 3 2" xfId="42177" xr:uid="{00000000-0005-0000-0000-0000C1A40000}"/>
    <cellStyle name="Normal 36 4 2 8 4" xfId="42178" xr:uid="{00000000-0005-0000-0000-0000C2A40000}"/>
    <cellStyle name="Normal 36 4 2 9" xfId="15603" xr:uid="{00000000-0005-0000-0000-0000F33C0000}"/>
    <cellStyle name="Normal 36 4 2 9 2" xfId="15604" xr:uid="{00000000-0005-0000-0000-0000F43C0000}"/>
    <cellStyle name="Normal 36 4 2 9 2 2" xfId="15605" xr:uid="{00000000-0005-0000-0000-0000F53C0000}"/>
    <cellStyle name="Normal 36 4 2 9 2 2 2" xfId="42179" xr:uid="{00000000-0005-0000-0000-0000C3A40000}"/>
    <cellStyle name="Normal 36 4 2 9 2 3" xfId="42180" xr:uid="{00000000-0005-0000-0000-0000C4A40000}"/>
    <cellStyle name="Normal 36 4 2 9 3" xfId="15606" xr:uid="{00000000-0005-0000-0000-0000F63C0000}"/>
    <cellStyle name="Normal 36 4 2 9 3 2" xfId="42181" xr:uid="{00000000-0005-0000-0000-0000C5A40000}"/>
    <cellStyle name="Normal 36 4 2 9 4" xfId="42182" xr:uid="{00000000-0005-0000-0000-0000C6A40000}"/>
    <cellStyle name="Normal 36 4 3" xfId="15607" xr:uid="{00000000-0005-0000-0000-0000F73C0000}"/>
    <cellStyle name="Normal 36 4 3 2" xfId="15608" xr:uid="{00000000-0005-0000-0000-0000F83C0000}"/>
    <cellStyle name="Normal 36 4 3 2 2" xfId="15609" xr:uid="{00000000-0005-0000-0000-0000F93C0000}"/>
    <cellStyle name="Normal 36 4 3 2 2 2" xfId="42183" xr:uid="{00000000-0005-0000-0000-0000C7A40000}"/>
    <cellStyle name="Normal 36 4 3 2 3" xfId="42184" xr:uid="{00000000-0005-0000-0000-0000C8A40000}"/>
    <cellStyle name="Normal 36 4 3 3" xfId="15610" xr:uid="{00000000-0005-0000-0000-0000FA3C0000}"/>
    <cellStyle name="Normal 36 4 3 3 2" xfId="42185" xr:uid="{00000000-0005-0000-0000-0000C9A40000}"/>
    <cellStyle name="Normal 36 4 3 4" xfId="42186" xr:uid="{00000000-0005-0000-0000-0000CAA40000}"/>
    <cellStyle name="Normal 36 4 4" xfId="15611" xr:uid="{00000000-0005-0000-0000-0000FB3C0000}"/>
    <cellStyle name="Normal 36 4 4 2" xfId="15612" xr:uid="{00000000-0005-0000-0000-0000FC3C0000}"/>
    <cellStyle name="Normal 36 4 4 2 2" xfId="15613" xr:uid="{00000000-0005-0000-0000-0000FD3C0000}"/>
    <cellStyle name="Normal 36 4 4 2 2 2" xfId="42187" xr:uid="{00000000-0005-0000-0000-0000CBA40000}"/>
    <cellStyle name="Normal 36 4 4 2 3" xfId="42188" xr:uid="{00000000-0005-0000-0000-0000CCA40000}"/>
    <cellStyle name="Normal 36 4 4 3" xfId="15614" xr:uid="{00000000-0005-0000-0000-0000FE3C0000}"/>
    <cellStyle name="Normal 36 4 4 3 2" xfId="42189" xr:uid="{00000000-0005-0000-0000-0000CDA40000}"/>
    <cellStyle name="Normal 36 4 4 4" xfId="42190" xr:uid="{00000000-0005-0000-0000-0000CEA40000}"/>
    <cellStyle name="Normal 36 4 5" xfId="15615" xr:uid="{00000000-0005-0000-0000-0000FF3C0000}"/>
    <cellStyle name="Normal 36 4 5 2" xfId="15616" xr:uid="{00000000-0005-0000-0000-0000003D0000}"/>
    <cellStyle name="Normal 36 4 5 2 2" xfId="15617" xr:uid="{00000000-0005-0000-0000-0000013D0000}"/>
    <cellStyle name="Normal 36 4 5 2 2 2" xfId="42191" xr:uid="{00000000-0005-0000-0000-0000CFA40000}"/>
    <cellStyle name="Normal 36 4 5 2 3" xfId="42192" xr:uid="{00000000-0005-0000-0000-0000D0A40000}"/>
    <cellStyle name="Normal 36 4 5 3" xfId="15618" xr:uid="{00000000-0005-0000-0000-0000023D0000}"/>
    <cellStyle name="Normal 36 4 5 3 2" xfId="42193" xr:uid="{00000000-0005-0000-0000-0000D1A40000}"/>
    <cellStyle name="Normal 36 4 5 4" xfId="42194" xr:uid="{00000000-0005-0000-0000-0000D2A40000}"/>
    <cellStyle name="Normal 36 4 6" xfId="15619" xr:uid="{00000000-0005-0000-0000-0000033D0000}"/>
    <cellStyle name="Normal 36 4 6 2" xfId="15620" xr:uid="{00000000-0005-0000-0000-0000043D0000}"/>
    <cellStyle name="Normal 36 4 6 2 2" xfId="15621" xr:uid="{00000000-0005-0000-0000-0000053D0000}"/>
    <cellStyle name="Normal 36 4 6 2 2 2" xfId="42195" xr:uid="{00000000-0005-0000-0000-0000D3A40000}"/>
    <cellStyle name="Normal 36 4 6 2 3" xfId="42196" xr:uid="{00000000-0005-0000-0000-0000D4A40000}"/>
    <cellStyle name="Normal 36 4 6 3" xfId="15622" xr:uid="{00000000-0005-0000-0000-0000063D0000}"/>
    <cellStyle name="Normal 36 4 6 3 2" xfId="42197" xr:uid="{00000000-0005-0000-0000-0000D5A40000}"/>
    <cellStyle name="Normal 36 4 6 4" xfId="42198" xr:uid="{00000000-0005-0000-0000-0000D6A40000}"/>
    <cellStyle name="Normal 36 4 7" xfId="15623" xr:uid="{00000000-0005-0000-0000-0000073D0000}"/>
    <cellStyle name="Normal 36 4 7 2" xfId="15624" xr:uid="{00000000-0005-0000-0000-0000083D0000}"/>
    <cellStyle name="Normal 36 4 7 2 2" xfId="15625" xr:uid="{00000000-0005-0000-0000-0000093D0000}"/>
    <cellStyle name="Normal 36 4 7 2 2 2" xfId="42199" xr:uid="{00000000-0005-0000-0000-0000D7A40000}"/>
    <cellStyle name="Normal 36 4 7 2 3" xfId="42200" xr:uid="{00000000-0005-0000-0000-0000D8A40000}"/>
    <cellStyle name="Normal 36 4 7 3" xfId="15626" xr:uid="{00000000-0005-0000-0000-00000A3D0000}"/>
    <cellStyle name="Normal 36 4 7 3 2" xfId="42201" xr:uid="{00000000-0005-0000-0000-0000D9A40000}"/>
    <cellStyle name="Normal 36 4 7 4" xfId="42202" xr:uid="{00000000-0005-0000-0000-0000DAA40000}"/>
    <cellStyle name="Normal 36 4 8" xfId="15627" xr:uid="{00000000-0005-0000-0000-00000B3D0000}"/>
    <cellStyle name="Normal 36 4 8 2" xfId="15628" xr:uid="{00000000-0005-0000-0000-00000C3D0000}"/>
    <cellStyle name="Normal 36 4 8 2 2" xfId="15629" xr:uid="{00000000-0005-0000-0000-00000D3D0000}"/>
    <cellStyle name="Normal 36 4 8 2 2 2" xfId="42203" xr:uid="{00000000-0005-0000-0000-0000DBA40000}"/>
    <cellStyle name="Normal 36 4 8 2 3" xfId="42204" xr:uid="{00000000-0005-0000-0000-0000DCA40000}"/>
    <cellStyle name="Normal 36 4 8 3" xfId="15630" xr:uid="{00000000-0005-0000-0000-00000E3D0000}"/>
    <cellStyle name="Normal 36 4 8 3 2" xfId="42205" xr:uid="{00000000-0005-0000-0000-0000DDA40000}"/>
    <cellStyle name="Normal 36 4 8 4" xfId="42206" xr:uid="{00000000-0005-0000-0000-0000DEA40000}"/>
    <cellStyle name="Normal 36 4 9" xfId="15631" xr:uid="{00000000-0005-0000-0000-00000F3D0000}"/>
    <cellStyle name="Normal 36 4 9 2" xfId="15632" xr:uid="{00000000-0005-0000-0000-0000103D0000}"/>
    <cellStyle name="Normal 36 4 9 2 2" xfId="15633" xr:uid="{00000000-0005-0000-0000-0000113D0000}"/>
    <cellStyle name="Normal 36 4 9 2 2 2" xfId="42207" xr:uid="{00000000-0005-0000-0000-0000DFA40000}"/>
    <cellStyle name="Normal 36 4 9 2 3" xfId="42208" xr:uid="{00000000-0005-0000-0000-0000E0A40000}"/>
    <cellStyle name="Normal 36 4 9 3" xfId="15634" xr:uid="{00000000-0005-0000-0000-0000123D0000}"/>
    <cellStyle name="Normal 36 4 9 3 2" xfId="42209" xr:uid="{00000000-0005-0000-0000-0000E1A40000}"/>
    <cellStyle name="Normal 36 4 9 4" xfId="42210" xr:uid="{00000000-0005-0000-0000-0000E2A40000}"/>
    <cellStyle name="Normal 36 5" xfId="15635" xr:uid="{00000000-0005-0000-0000-0000133D0000}"/>
    <cellStyle name="Normal 36 5 2" xfId="15636" xr:uid="{00000000-0005-0000-0000-0000143D0000}"/>
    <cellStyle name="Normal 36 5 2 2" xfId="15637" xr:uid="{00000000-0005-0000-0000-0000153D0000}"/>
    <cellStyle name="Normal 36 5 2 2 2" xfId="42211" xr:uid="{00000000-0005-0000-0000-0000E3A40000}"/>
    <cellStyle name="Normal 36 5 2 3" xfId="42212" xr:uid="{00000000-0005-0000-0000-0000E4A40000}"/>
    <cellStyle name="Normal 36 5 3" xfId="15638" xr:uid="{00000000-0005-0000-0000-0000163D0000}"/>
    <cellStyle name="Normal 36 5 3 2" xfId="42213" xr:uid="{00000000-0005-0000-0000-0000E5A40000}"/>
    <cellStyle name="Normal 36 5 4" xfId="42214" xr:uid="{00000000-0005-0000-0000-0000E6A40000}"/>
    <cellStyle name="Normal 36 6" xfId="15639" xr:uid="{00000000-0005-0000-0000-0000173D0000}"/>
    <cellStyle name="Normal 36 6 2" xfId="15640" xr:uid="{00000000-0005-0000-0000-0000183D0000}"/>
    <cellStyle name="Normal 36 6 2 2" xfId="15641" xr:uid="{00000000-0005-0000-0000-0000193D0000}"/>
    <cellStyle name="Normal 36 6 2 2 2" xfId="42215" xr:uid="{00000000-0005-0000-0000-0000E7A40000}"/>
    <cellStyle name="Normal 36 6 2 3" xfId="42216" xr:uid="{00000000-0005-0000-0000-0000E8A40000}"/>
    <cellStyle name="Normal 36 6 3" xfId="15642" xr:uid="{00000000-0005-0000-0000-00001A3D0000}"/>
    <cellStyle name="Normal 36 6 3 2" xfId="42217" xr:uid="{00000000-0005-0000-0000-0000E9A40000}"/>
    <cellStyle name="Normal 36 6 4" xfId="42218" xr:uid="{00000000-0005-0000-0000-0000EAA40000}"/>
    <cellStyle name="Normal 36 7" xfId="15643" xr:uid="{00000000-0005-0000-0000-00001B3D0000}"/>
    <cellStyle name="Normal 36 7 2" xfId="15644" xr:uid="{00000000-0005-0000-0000-00001C3D0000}"/>
    <cellStyle name="Normal 36 7 2 2" xfId="15645" xr:uid="{00000000-0005-0000-0000-00001D3D0000}"/>
    <cellStyle name="Normal 36 7 2 2 2" xfId="42219" xr:uid="{00000000-0005-0000-0000-0000EBA40000}"/>
    <cellStyle name="Normal 36 7 2 3" xfId="42220" xr:uid="{00000000-0005-0000-0000-0000ECA40000}"/>
    <cellStyle name="Normal 36 7 3" xfId="15646" xr:uid="{00000000-0005-0000-0000-00001E3D0000}"/>
    <cellStyle name="Normal 36 7 3 2" xfId="42221" xr:uid="{00000000-0005-0000-0000-0000EDA40000}"/>
    <cellStyle name="Normal 36 7 4" xfId="42222" xr:uid="{00000000-0005-0000-0000-0000EEA40000}"/>
    <cellStyle name="Normal 36 8" xfId="15647" xr:uid="{00000000-0005-0000-0000-00001F3D0000}"/>
    <cellStyle name="Normal 36 8 2" xfId="15648" xr:uid="{00000000-0005-0000-0000-0000203D0000}"/>
    <cellStyle name="Normal 36 8 2 2" xfId="15649" xr:uid="{00000000-0005-0000-0000-0000213D0000}"/>
    <cellStyle name="Normal 36 8 2 2 2" xfId="42223" xr:uid="{00000000-0005-0000-0000-0000EFA40000}"/>
    <cellStyle name="Normal 36 8 2 3" xfId="42224" xr:uid="{00000000-0005-0000-0000-0000F0A40000}"/>
    <cellStyle name="Normal 36 8 3" xfId="15650" xr:uid="{00000000-0005-0000-0000-0000223D0000}"/>
    <cellStyle name="Normal 36 8 3 2" xfId="42225" xr:uid="{00000000-0005-0000-0000-0000F1A40000}"/>
    <cellStyle name="Normal 36 8 4" xfId="42226" xr:uid="{00000000-0005-0000-0000-0000F2A40000}"/>
    <cellStyle name="Normal 36 9" xfId="15651" xr:uid="{00000000-0005-0000-0000-0000233D0000}"/>
    <cellStyle name="Normal 36 9 2" xfId="15652" xr:uid="{00000000-0005-0000-0000-0000243D0000}"/>
    <cellStyle name="Normal 36 9 2 2" xfId="15653" xr:uid="{00000000-0005-0000-0000-0000253D0000}"/>
    <cellStyle name="Normal 36 9 2 2 2" xfId="42227" xr:uid="{00000000-0005-0000-0000-0000F3A40000}"/>
    <cellStyle name="Normal 36 9 2 3" xfId="42228" xr:uid="{00000000-0005-0000-0000-0000F4A40000}"/>
    <cellStyle name="Normal 36 9 3" xfId="15654" xr:uid="{00000000-0005-0000-0000-0000263D0000}"/>
    <cellStyle name="Normal 36 9 3 2" xfId="42229" xr:uid="{00000000-0005-0000-0000-0000F5A40000}"/>
    <cellStyle name="Normal 36 9 4" xfId="42230" xr:uid="{00000000-0005-0000-0000-0000F6A40000}"/>
    <cellStyle name="Normal 360" xfId="29985" xr:uid="{00000000-0005-0000-0000-000021750000}"/>
    <cellStyle name="Normal 361" xfId="29986" xr:uid="{00000000-0005-0000-0000-000022750000}"/>
    <cellStyle name="Normal 362" xfId="29987" xr:uid="{00000000-0005-0000-0000-000023750000}"/>
    <cellStyle name="Normal 363" xfId="29988" xr:uid="{00000000-0005-0000-0000-000024750000}"/>
    <cellStyle name="Normal 364" xfId="29989" xr:uid="{00000000-0005-0000-0000-000025750000}"/>
    <cellStyle name="Normal 364 2" xfId="42231" xr:uid="{00000000-0005-0000-0000-0000F7A40000}"/>
    <cellStyle name="Normal 365" xfId="29990" xr:uid="{00000000-0005-0000-0000-000026750000}"/>
    <cellStyle name="Normal 366" xfId="29991" xr:uid="{00000000-0005-0000-0000-000027750000}"/>
    <cellStyle name="Normal 367" xfId="29992" xr:uid="{00000000-0005-0000-0000-000028750000}"/>
    <cellStyle name="Normal 368" xfId="29993" xr:uid="{00000000-0005-0000-0000-000029750000}"/>
    <cellStyle name="Normal 369" xfId="29994" xr:uid="{00000000-0005-0000-0000-00002A750000}"/>
    <cellStyle name="Normal 37" xfId="15655" xr:uid="{00000000-0005-0000-0000-0000273D0000}"/>
    <cellStyle name="Normal 37 10" xfId="15656" xr:uid="{00000000-0005-0000-0000-0000283D0000}"/>
    <cellStyle name="Normal 37 10 2" xfId="15657" xr:uid="{00000000-0005-0000-0000-0000293D0000}"/>
    <cellStyle name="Normal 37 10 2 2" xfId="15658" xr:uid="{00000000-0005-0000-0000-00002A3D0000}"/>
    <cellStyle name="Normal 37 10 2 2 2" xfId="42232" xr:uid="{00000000-0005-0000-0000-0000F8A40000}"/>
    <cellStyle name="Normal 37 10 2 3" xfId="42233" xr:uid="{00000000-0005-0000-0000-0000F9A40000}"/>
    <cellStyle name="Normal 37 10 3" xfId="15659" xr:uid="{00000000-0005-0000-0000-00002B3D0000}"/>
    <cellStyle name="Normal 37 10 3 2" xfId="42234" xr:uid="{00000000-0005-0000-0000-0000FAA40000}"/>
    <cellStyle name="Normal 37 10 4" xfId="42235" xr:uid="{00000000-0005-0000-0000-0000FBA40000}"/>
    <cellStyle name="Normal 37 11" xfId="15660" xr:uid="{00000000-0005-0000-0000-00002C3D0000}"/>
    <cellStyle name="Normal 37 11 2" xfId="15661" xr:uid="{00000000-0005-0000-0000-00002D3D0000}"/>
    <cellStyle name="Normal 37 11 2 2" xfId="15662" xr:uid="{00000000-0005-0000-0000-00002E3D0000}"/>
    <cellStyle name="Normal 37 11 2 2 2" xfId="42236" xr:uid="{00000000-0005-0000-0000-0000FCA40000}"/>
    <cellStyle name="Normal 37 11 2 3" xfId="42237" xr:uid="{00000000-0005-0000-0000-0000FDA40000}"/>
    <cellStyle name="Normal 37 11 3" xfId="15663" xr:uid="{00000000-0005-0000-0000-00002F3D0000}"/>
    <cellStyle name="Normal 37 11 3 2" xfId="42238" xr:uid="{00000000-0005-0000-0000-0000FEA40000}"/>
    <cellStyle name="Normal 37 11 4" xfId="42239" xr:uid="{00000000-0005-0000-0000-0000FFA40000}"/>
    <cellStyle name="Normal 37 12" xfId="15664" xr:uid="{00000000-0005-0000-0000-0000303D0000}"/>
    <cellStyle name="Normal 37 12 2" xfId="15665" xr:uid="{00000000-0005-0000-0000-0000313D0000}"/>
    <cellStyle name="Normal 37 12 2 2" xfId="15666" xr:uid="{00000000-0005-0000-0000-0000323D0000}"/>
    <cellStyle name="Normal 37 12 2 2 2" xfId="42240" xr:uid="{00000000-0005-0000-0000-000000A50000}"/>
    <cellStyle name="Normal 37 12 2 3" xfId="42241" xr:uid="{00000000-0005-0000-0000-000001A50000}"/>
    <cellStyle name="Normal 37 12 3" xfId="15667" xr:uid="{00000000-0005-0000-0000-0000333D0000}"/>
    <cellStyle name="Normal 37 12 3 2" xfId="42242" xr:uid="{00000000-0005-0000-0000-000002A50000}"/>
    <cellStyle name="Normal 37 12 4" xfId="42243" xr:uid="{00000000-0005-0000-0000-000003A50000}"/>
    <cellStyle name="Normal 37 13" xfId="15668" xr:uid="{00000000-0005-0000-0000-0000343D0000}"/>
    <cellStyle name="Normal 37 13 2" xfId="15669" xr:uid="{00000000-0005-0000-0000-0000353D0000}"/>
    <cellStyle name="Normal 37 13 2 2" xfId="15670" xr:uid="{00000000-0005-0000-0000-0000363D0000}"/>
    <cellStyle name="Normal 37 13 2 2 2" xfId="42244" xr:uid="{00000000-0005-0000-0000-000004A50000}"/>
    <cellStyle name="Normal 37 13 2 3" xfId="42245" xr:uid="{00000000-0005-0000-0000-000005A50000}"/>
    <cellStyle name="Normal 37 13 3" xfId="15671" xr:uid="{00000000-0005-0000-0000-0000373D0000}"/>
    <cellStyle name="Normal 37 13 3 2" xfId="42246" xr:uid="{00000000-0005-0000-0000-000006A50000}"/>
    <cellStyle name="Normal 37 13 4" xfId="42247" xr:uid="{00000000-0005-0000-0000-000007A50000}"/>
    <cellStyle name="Normal 37 14" xfId="15672" xr:uid="{00000000-0005-0000-0000-0000383D0000}"/>
    <cellStyle name="Normal 37 14 2" xfId="15673" xr:uid="{00000000-0005-0000-0000-0000393D0000}"/>
    <cellStyle name="Normal 37 14 2 2" xfId="15674" xr:uid="{00000000-0005-0000-0000-00003A3D0000}"/>
    <cellStyle name="Normal 37 14 2 2 2" xfId="42248" xr:uid="{00000000-0005-0000-0000-000008A50000}"/>
    <cellStyle name="Normal 37 14 2 3" xfId="42249" xr:uid="{00000000-0005-0000-0000-000009A50000}"/>
    <cellStyle name="Normal 37 14 3" xfId="15675" xr:uid="{00000000-0005-0000-0000-00003B3D0000}"/>
    <cellStyle name="Normal 37 14 3 2" xfId="42250" xr:uid="{00000000-0005-0000-0000-00000AA50000}"/>
    <cellStyle name="Normal 37 14 4" xfId="42251" xr:uid="{00000000-0005-0000-0000-00000BA50000}"/>
    <cellStyle name="Normal 37 15" xfId="15676" xr:uid="{00000000-0005-0000-0000-00003C3D0000}"/>
    <cellStyle name="Normal 37 15 2" xfId="15677" xr:uid="{00000000-0005-0000-0000-00003D3D0000}"/>
    <cellStyle name="Normal 37 15 2 2" xfId="42252" xr:uid="{00000000-0005-0000-0000-00000CA50000}"/>
    <cellStyle name="Normal 37 15 3" xfId="42253" xr:uid="{00000000-0005-0000-0000-00000DA50000}"/>
    <cellStyle name="Normal 37 16" xfId="15678" xr:uid="{00000000-0005-0000-0000-00003E3D0000}"/>
    <cellStyle name="Normal 37 16 2" xfId="42254" xr:uid="{00000000-0005-0000-0000-00000EA50000}"/>
    <cellStyle name="Normal 37 17" xfId="29995" xr:uid="{00000000-0005-0000-0000-00002B750000}"/>
    <cellStyle name="Normal 37 2" xfId="15679" xr:uid="{00000000-0005-0000-0000-00003F3D0000}"/>
    <cellStyle name="Normal 37 2 10" xfId="15680" xr:uid="{00000000-0005-0000-0000-0000403D0000}"/>
    <cellStyle name="Normal 37 2 10 2" xfId="15681" xr:uid="{00000000-0005-0000-0000-0000413D0000}"/>
    <cellStyle name="Normal 37 2 10 2 2" xfId="15682" xr:uid="{00000000-0005-0000-0000-0000423D0000}"/>
    <cellStyle name="Normal 37 2 10 2 2 2" xfId="42255" xr:uid="{00000000-0005-0000-0000-00000FA50000}"/>
    <cellStyle name="Normal 37 2 10 2 3" xfId="42256" xr:uid="{00000000-0005-0000-0000-000010A50000}"/>
    <cellStyle name="Normal 37 2 10 3" xfId="15683" xr:uid="{00000000-0005-0000-0000-0000433D0000}"/>
    <cellStyle name="Normal 37 2 10 3 2" xfId="42257" xr:uid="{00000000-0005-0000-0000-000011A50000}"/>
    <cellStyle name="Normal 37 2 10 4" xfId="42258" xr:uid="{00000000-0005-0000-0000-000012A50000}"/>
    <cellStyle name="Normal 37 2 11" xfId="15684" xr:uid="{00000000-0005-0000-0000-0000443D0000}"/>
    <cellStyle name="Normal 37 2 11 2" xfId="15685" xr:uid="{00000000-0005-0000-0000-0000453D0000}"/>
    <cellStyle name="Normal 37 2 11 2 2" xfId="15686" xr:uid="{00000000-0005-0000-0000-0000463D0000}"/>
    <cellStyle name="Normal 37 2 11 2 2 2" xfId="42259" xr:uid="{00000000-0005-0000-0000-000013A50000}"/>
    <cellStyle name="Normal 37 2 11 2 3" xfId="42260" xr:uid="{00000000-0005-0000-0000-000014A50000}"/>
    <cellStyle name="Normal 37 2 11 3" xfId="15687" xr:uid="{00000000-0005-0000-0000-0000473D0000}"/>
    <cellStyle name="Normal 37 2 11 3 2" xfId="42261" xr:uid="{00000000-0005-0000-0000-000015A50000}"/>
    <cellStyle name="Normal 37 2 11 4" xfId="42262" xr:uid="{00000000-0005-0000-0000-000016A50000}"/>
    <cellStyle name="Normal 37 2 12" xfId="15688" xr:uid="{00000000-0005-0000-0000-0000483D0000}"/>
    <cellStyle name="Normal 37 2 12 2" xfId="15689" xr:uid="{00000000-0005-0000-0000-0000493D0000}"/>
    <cellStyle name="Normal 37 2 12 2 2" xfId="42263" xr:uid="{00000000-0005-0000-0000-000017A50000}"/>
    <cellStyle name="Normal 37 2 12 3" xfId="42264" xr:uid="{00000000-0005-0000-0000-000018A50000}"/>
    <cellStyle name="Normal 37 2 13" xfId="15690" xr:uid="{00000000-0005-0000-0000-00004A3D0000}"/>
    <cellStyle name="Normal 37 2 13 2" xfId="42265" xr:uid="{00000000-0005-0000-0000-000019A50000}"/>
    <cellStyle name="Normal 37 2 14" xfId="42266" xr:uid="{00000000-0005-0000-0000-00001AA50000}"/>
    <cellStyle name="Normal 37 2 2" xfId="15691" xr:uid="{00000000-0005-0000-0000-00004B3D0000}"/>
    <cellStyle name="Normal 37 2 2 2" xfId="15692" xr:uid="{00000000-0005-0000-0000-00004C3D0000}"/>
    <cellStyle name="Normal 37 2 2 2 2" xfId="15693" xr:uid="{00000000-0005-0000-0000-00004D3D0000}"/>
    <cellStyle name="Normal 37 2 2 2 2 2" xfId="42267" xr:uid="{00000000-0005-0000-0000-00001BA50000}"/>
    <cellStyle name="Normal 37 2 2 2 3" xfId="42268" xr:uid="{00000000-0005-0000-0000-00001CA50000}"/>
    <cellStyle name="Normal 37 2 2 3" xfId="15694" xr:uid="{00000000-0005-0000-0000-00004E3D0000}"/>
    <cellStyle name="Normal 37 2 2 3 2" xfId="42269" xr:uid="{00000000-0005-0000-0000-00001DA50000}"/>
    <cellStyle name="Normal 37 2 2 4" xfId="42270" xr:uid="{00000000-0005-0000-0000-00001EA50000}"/>
    <cellStyle name="Normal 37 2 3" xfId="15695" xr:uid="{00000000-0005-0000-0000-00004F3D0000}"/>
    <cellStyle name="Normal 37 2 3 2" xfId="15696" xr:uid="{00000000-0005-0000-0000-0000503D0000}"/>
    <cellStyle name="Normal 37 2 3 2 2" xfId="15697" xr:uid="{00000000-0005-0000-0000-0000513D0000}"/>
    <cellStyle name="Normal 37 2 3 2 2 2" xfId="42271" xr:uid="{00000000-0005-0000-0000-00001FA50000}"/>
    <cellStyle name="Normal 37 2 3 2 3" xfId="42272" xr:uid="{00000000-0005-0000-0000-000020A50000}"/>
    <cellStyle name="Normal 37 2 3 3" xfId="15698" xr:uid="{00000000-0005-0000-0000-0000523D0000}"/>
    <cellStyle name="Normal 37 2 3 3 2" xfId="42273" xr:uid="{00000000-0005-0000-0000-000021A50000}"/>
    <cellStyle name="Normal 37 2 3 4" xfId="42274" xr:uid="{00000000-0005-0000-0000-000022A50000}"/>
    <cellStyle name="Normal 37 2 4" xfId="15699" xr:uid="{00000000-0005-0000-0000-0000533D0000}"/>
    <cellStyle name="Normal 37 2 4 2" xfId="15700" xr:uid="{00000000-0005-0000-0000-0000543D0000}"/>
    <cellStyle name="Normal 37 2 4 2 2" xfId="15701" xr:uid="{00000000-0005-0000-0000-0000553D0000}"/>
    <cellStyle name="Normal 37 2 4 2 2 2" xfId="42275" xr:uid="{00000000-0005-0000-0000-000023A50000}"/>
    <cellStyle name="Normal 37 2 4 2 3" xfId="42276" xr:uid="{00000000-0005-0000-0000-000024A50000}"/>
    <cellStyle name="Normal 37 2 4 3" xfId="15702" xr:uid="{00000000-0005-0000-0000-0000563D0000}"/>
    <cellStyle name="Normal 37 2 4 3 2" xfId="42277" xr:uid="{00000000-0005-0000-0000-000025A50000}"/>
    <cellStyle name="Normal 37 2 4 4" xfId="42278" xr:uid="{00000000-0005-0000-0000-000026A50000}"/>
    <cellStyle name="Normal 37 2 5" xfId="15703" xr:uid="{00000000-0005-0000-0000-0000573D0000}"/>
    <cellStyle name="Normal 37 2 5 2" xfId="15704" xr:uid="{00000000-0005-0000-0000-0000583D0000}"/>
    <cellStyle name="Normal 37 2 5 2 2" xfId="15705" xr:uid="{00000000-0005-0000-0000-0000593D0000}"/>
    <cellStyle name="Normal 37 2 5 2 2 2" xfId="42279" xr:uid="{00000000-0005-0000-0000-000027A50000}"/>
    <cellStyle name="Normal 37 2 5 2 3" xfId="42280" xr:uid="{00000000-0005-0000-0000-000028A50000}"/>
    <cellStyle name="Normal 37 2 5 3" xfId="15706" xr:uid="{00000000-0005-0000-0000-00005A3D0000}"/>
    <cellStyle name="Normal 37 2 5 3 2" xfId="42281" xr:uid="{00000000-0005-0000-0000-000029A50000}"/>
    <cellStyle name="Normal 37 2 5 4" xfId="42282" xr:uid="{00000000-0005-0000-0000-00002AA50000}"/>
    <cellStyle name="Normal 37 2 6" xfId="15707" xr:uid="{00000000-0005-0000-0000-00005B3D0000}"/>
    <cellStyle name="Normal 37 2 6 2" xfId="15708" xr:uid="{00000000-0005-0000-0000-00005C3D0000}"/>
    <cellStyle name="Normal 37 2 6 2 2" xfId="15709" xr:uid="{00000000-0005-0000-0000-00005D3D0000}"/>
    <cellStyle name="Normal 37 2 6 2 2 2" xfId="42283" xr:uid="{00000000-0005-0000-0000-00002BA50000}"/>
    <cellStyle name="Normal 37 2 6 2 3" xfId="42284" xr:uid="{00000000-0005-0000-0000-00002CA50000}"/>
    <cellStyle name="Normal 37 2 6 3" xfId="15710" xr:uid="{00000000-0005-0000-0000-00005E3D0000}"/>
    <cellStyle name="Normal 37 2 6 3 2" xfId="42285" xr:uid="{00000000-0005-0000-0000-00002DA50000}"/>
    <cellStyle name="Normal 37 2 6 4" xfId="42286" xr:uid="{00000000-0005-0000-0000-00002EA50000}"/>
    <cellStyle name="Normal 37 2 7" xfId="15711" xr:uid="{00000000-0005-0000-0000-00005F3D0000}"/>
    <cellStyle name="Normal 37 2 7 2" xfId="15712" xr:uid="{00000000-0005-0000-0000-0000603D0000}"/>
    <cellStyle name="Normal 37 2 7 2 2" xfId="15713" xr:uid="{00000000-0005-0000-0000-0000613D0000}"/>
    <cellStyle name="Normal 37 2 7 2 2 2" xfId="42287" xr:uid="{00000000-0005-0000-0000-00002FA50000}"/>
    <cellStyle name="Normal 37 2 7 2 3" xfId="42288" xr:uid="{00000000-0005-0000-0000-000030A50000}"/>
    <cellStyle name="Normal 37 2 7 3" xfId="15714" xr:uid="{00000000-0005-0000-0000-0000623D0000}"/>
    <cellStyle name="Normal 37 2 7 3 2" xfId="42289" xr:uid="{00000000-0005-0000-0000-000031A50000}"/>
    <cellStyle name="Normal 37 2 7 4" xfId="42290" xr:uid="{00000000-0005-0000-0000-000032A50000}"/>
    <cellStyle name="Normal 37 2 8" xfId="15715" xr:uid="{00000000-0005-0000-0000-0000633D0000}"/>
    <cellStyle name="Normal 37 2 8 2" xfId="15716" xr:uid="{00000000-0005-0000-0000-0000643D0000}"/>
    <cellStyle name="Normal 37 2 8 2 2" xfId="15717" xr:uid="{00000000-0005-0000-0000-0000653D0000}"/>
    <cellStyle name="Normal 37 2 8 2 2 2" xfId="42291" xr:uid="{00000000-0005-0000-0000-000033A50000}"/>
    <cellStyle name="Normal 37 2 8 2 3" xfId="42292" xr:uid="{00000000-0005-0000-0000-000034A50000}"/>
    <cellStyle name="Normal 37 2 8 3" xfId="15718" xr:uid="{00000000-0005-0000-0000-0000663D0000}"/>
    <cellStyle name="Normal 37 2 8 3 2" xfId="42293" xr:uid="{00000000-0005-0000-0000-000035A50000}"/>
    <cellStyle name="Normal 37 2 8 4" xfId="42294" xr:uid="{00000000-0005-0000-0000-000036A50000}"/>
    <cellStyle name="Normal 37 2 9" xfId="15719" xr:uid="{00000000-0005-0000-0000-0000673D0000}"/>
    <cellStyle name="Normal 37 2 9 2" xfId="15720" xr:uid="{00000000-0005-0000-0000-0000683D0000}"/>
    <cellStyle name="Normal 37 2 9 2 2" xfId="15721" xr:uid="{00000000-0005-0000-0000-0000693D0000}"/>
    <cellStyle name="Normal 37 2 9 2 2 2" xfId="42295" xr:uid="{00000000-0005-0000-0000-000037A50000}"/>
    <cellStyle name="Normal 37 2 9 2 3" xfId="42296" xr:uid="{00000000-0005-0000-0000-000038A50000}"/>
    <cellStyle name="Normal 37 2 9 3" xfId="15722" xr:uid="{00000000-0005-0000-0000-00006A3D0000}"/>
    <cellStyle name="Normal 37 2 9 3 2" xfId="42297" xr:uid="{00000000-0005-0000-0000-000039A50000}"/>
    <cellStyle name="Normal 37 2 9 4" xfId="42298" xr:uid="{00000000-0005-0000-0000-00003AA50000}"/>
    <cellStyle name="Normal 37 3" xfId="15723" xr:uid="{00000000-0005-0000-0000-00006B3D0000}"/>
    <cellStyle name="Normal 37 3 10" xfId="15724" xr:uid="{00000000-0005-0000-0000-00006C3D0000}"/>
    <cellStyle name="Normal 37 3 10 2" xfId="15725" xr:uid="{00000000-0005-0000-0000-00006D3D0000}"/>
    <cellStyle name="Normal 37 3 10 2 2" xfId="15726" xr:uid="{00000000-0005-0000-0000-00006E3D0000}"/>
    <cellStyle name="Normal 37 3 10 2 2 2" xfId="42299" xr:uid="{00000000-0005-0000-0000-00003BA50000}"/>
    <cellStyle name="Normal 37 3 10 2 3" xfId="42300" xr:uid="{00000000-0005-0000-0000-00003CA50000}"/>
    <cellStyle name="Normal 37 3 10 3" xfId="15727" xr:uid="{00000000-0005-0000-0000-00006F3D0000}"/>
    <cellStyle name="Normal 37 3 10 3 2" xfId="42301" xr:uid="{00000000-0005-0000-0000-00003DA50000}"/>
    <cellStyle name="Normal 37 3 10 4" xfId="42302" xr:uid="{00000000-0005-0000-0000-00003EA50000}"/>
    <cellStyle name="Normal 37 3 11" xfId="15728" xr:uid="{00000000-0005-0000-0000-0000703D0000}"/>
    <cellStyle name="Normal 37 3 11 2" xfId="15729" xr:uid="{00000000-0005-0000-0000-0000713D0000}"/>
    <cellStyle name="Normal 37 3 11 2 2" xfId="15730" xr:uid="{00000000-0005-0000-0000-0000723D0000}"/>
    <cellStyle name="Normal 37 3 11 2 2 2" xfId="42303" xr:uid="{00000000-0005-0000-0000-00003FA50000}"/>
    <cellStyle name="Normal 37 3 11 2 3" xfId="42304" xr:uid="{00000000-0005-0000-0000-000040A50000}"/>
    <cellStyle name="Normal 37 3 11 3" xfId="15731" xr:uid="{00000000-0005-0000-0000-0000733D0000}"/>
    <cellStyle name="Normal 37 3 11 3 2" xfId="42305" xr:uid="{00000000-0005-0000-0000-000041A50000}"/>
    <cellStyle name="Normal 37 3 11 4" xfId="42306" xr:uid="{00000000-0005-0000-0000-000042A50000}"/>
    <cellStyle name="Normal 37 3 12" xfId="15732" xr:uid="{00000000-0005-0000-0000-0000743D0000}"/>
    <cellStyle name="Normal 37 3 12 2" xfId="15733" xr:uid="{00000000-0005-0000-0000-0000753D0000}"/>
    <cellStyle name="Normal 37 3 12 2 2" xfId="42307" xr:uid="{00000000-0005-0000-0000-000043A50000}"/>
    <cellStyle name="Normal 37 3 12 3" xfId="42308" xr:uid="{00000000-0005-0000-0000-000044A50000}"/>
    <cellStyle name="Normal 37 3 13" xfId="15734" xr:uid="{00000000-0005-0000-0000-0000763D0000}"/>
    <cellStyle name="Normal 37 3 13 2" xfId="42309" xr:uid="{00000000-0005-0000-0000-000045A50000}"/>
    <cellStyle name="Normal 37 3 14" xfId="42310" xr:uid="{00000000-0005-0000-0000-000046A50000}"/>
    <cellStyle name="Normal 37 3 2" xfId="15735" xr:uid="{00000000-0005-0000-0000-0000773D0000}"/>
    <cellStyle name="Normal 37 3 2 2" xfId="15736" xr:uid="{00000000-0005-0000-0000-0000783D0000}"/>
    <cellStyle name="Normal 37 3 2 2 2" xfId="15737" xr:uid="{00000000-0005-0000-0000-0000793D0000}"/>
    <cellStyle name="Normal 37 3 2 2 2 2" xfId="42311" xr:uid="{00000000-0005-0000-0000-000047A50000}"/>
    <cellStyle name="Normal 37 3 2 2 3" xfId="42312" xr:uid="{00000000-0005-0000-0000-000048A50000}"/>
    <cellStyle name="Normal 37 3 2 3" xfId="15738" xr:uid="{00000000-0005-0000-0000-00007A3D0000}"/>
    <cellStyle name="Normal 37 3 2 3 2" xfId="42313" xr:uid="{00000000-0005-0000-0000-000049A50000}"/>
    <cellStyle name="Normal 37 3 2 4" xfId="42314" xr:uid="{00000000-0005-0000-0000-00004AA50000}"/>
    <cellStyle name="Normal 37 3 3" xfId="15739" xr:uid="{00000000-0005-0000-0000-00007B3D0000}"/>
    <cellStyle name="Normal 37 3 3 2" xfId="15740" xr:uid="{00000000-0005-0000-0000-00007C3D0000}"/>
    <cellStyle name="Normal 37 3 3 2 2" xfId="15741" xr:uid="{00000000-0005-0000-0000-00007D3D0000}"/>
    <cellStyle name="Normal 37 3 3 2 2 2" xfId="42315" xr:uid="{00000000-0005-0000-0000-00004BA50000}"/>
    <cellStyle name="Normal 37 3 3 2 3" xfId="42316" xr:uid="{00000000-0005-0000-0000-00004CA50000}"/>
    <cellStyle name="Normal 37 3 3 3" xfId="15742" xr:uid="{00000000-0005-0000-0000-00007E3D0000}"/>
    <cellStyle name="Normal 37 3 3 3 2" xfId="42317" xr:uid="{00000000-0005-0000-0000-00004DA50000}"/>
    <cellStyle name="Normal 37 3 3 4" xfId="42318" xr:uid="{00000000-0005-0000-0000-00004EA50000}"/>
    <cellStyle name="Normal 37 3 4" xfId="15743" xr:uid="{00000000-0005-0000-0000-00007F3D0000}"/>
    <cellStyle name="Normal 37 3 4 2" xfId="15744" xr:uid="{00000000-0005-0000-0000-0000803D0000}"/>
    <cellStyle name="Normal 37 3 4 2 2" xfId="15745" xr:uid="{00000000-0005-0000-0000-0000813D0000}"/>
    <cellStyle name="Normal 37 3 4 2 2 2" xfId="42319" xr:uid="{00000000-0005-0000-0000-00004FA50000}"/>
    <cellStyle name="Normal 37 3 4 2 3" xfId="42320" xr:uid="{00000000-0005-0000-0000-000050A50000}"/>
    <cellStyle name="Normal 37 3 4 3" xfId="15746" xr:uid="{00000000-0005-0000-0000-0000823D0000}"/>
    <cellStyle name="Normal 37 3 4 3 2" xfId="42321" xr:uid="{00000000-0005-0000-0000-000051A50000}"/>
    <cellStyle name="Normal 37 3 4 4" xfId="42322" xr:uid="{00000000-0005-0000-0000-000052A50000}"/>
    <cellStyle name="Normal 37 3 5" xfId="15747" xr:uid="{00000000-0005-0000-0000-0000833D0000}"/>
    <cellStyle name="Normal 37 3 5 2" xfId="15748" xr:uid="{00000000-0005-0000-0000-0000843D0000}"/>
    <cellStyle name="Normal 37 3 5 2 2" xfId="15749" xr:uid="{00000000-0005-0000-0000-0000853D0000}"/>
    <cellStyle name="Normal 37 3 5 2 2 2" xfId="42323" xr:uid="{00000000-0005-0000-0000-000053A50000}"/>
    <cellStyle name="Normal 37 3 5 2 3" xfId="42324" xr:uid="{00000000-0005-0000-0000-000054A50000}"/>
    <cellStyle name="Normal 37 3 5 3" xfId="15750" xr:uid="{00000000-0005-0000-0000-0000863D0000}"/>
    <cellStyle name="Normal 37 3 5 3 2" xfId="42325" xr:uid="{00000000-0005-0000-0000-000055A50000}"/>
    <cellStyle name="Normal 37 3 5 4" xfId="42326" xr:uid="{00000000-0005-0000-0000-000056A50000}"/>
    <cellStyle name="Normal 37 3 6" xfId="15751" xr:uid="{00000000-0005-0000-0000-0000873D0000}"/>
    <cellStyle name="Normal 37 3 6 2" xfId="15752" xr:uid="{00000000-0005-0000-0000-0000883D0000}"/>
    <cellStyle name="Normal 37 3 6 2 2" xfId="15753" xr:uid="{00000000-0005-0000-0000-0000893D0000}"/>
    <cellStyle name="Normal 37 3 6 2 2 2" xfId="42327" xr:uid="{00000000-0005-0000-0000-000057A50000}"/>
    <cellStyle name="Normal 37 3 6 2 3" xfId="42328" xr:uid="{00000000-0005-0000-0000-000058A50000}"/>
    <cellStyle name="Normal 37 3 6 3" xfId="15754" xr:uid="{00000000-0005-0000-0000-00008A3D0000}"/>
    <cellStyle name="Normal 37 3 6 3 2" xfId="42329" xr:uid="{00000000-0005-0000-0000-000059A50000}"/>
    <cellStyle name="Normal 37 3 6 4" xfId="42330" xr:uid="{00000000-0005-0000-0000-00005AA50000}"/>
    <cellStyle name="Normal 37 3 7" xfId="15755" xr:uid="{00000000-0005-0000-0000-00008B3D0000}"/>
    <cellStyle name="Normal 37 3 7 2" xfId="15756" xr:uid="{00000000-0005-0000-0000-00008C3D0000}"/>
    <cellStyle name="Normal 37 3 7 2 2" xfId="15757" xr:uid="{00000000-0005-0000-0000-00008D3D0000}"/>
    <cellStyle name="Normal 37 3 7 2 2 2" xfId="42331" xr:uid="{00000000-0005-0000-0000-00005BA50000}"/>
    <cellStyle name="Normal 37 3 7 2 3" xfId="42332" xr:uid="{00000000-0005-0000-0000-00005CA50000}"/>
    <cellStyle name="Normal 37 3 7 3" xfId="15758" xr:uid="{00000000-0005-0000-0000-00008E3D0000}"/>
    <cellStyle name="Normal 37 3 7 3 2" xfId="42333" xr:uid="{00000000-0005-0000-0000-00005DA50000}"/>
    <cellStyle name="Normal 37 3 7 4" xfId="42334" xr:uid="{00000000-0005-0000-0000-00005EA50000}"/>
    <cellStyle name="Normal 37 3 8" xfId="15759" xr:uid="{00000000-0005-0000-0000-00008F3D0000}"/>
    <cellStyle name="Normal 37 3 8 2" xfId="15760" xr:uid="{00000000-0005-0000-0000-0000903D0000}"/>
    <cellStyle name="Normal 37 3 8 2 2" xfId="15761" xr:uid="{00000000-0005-0000-0000-0000913D0000}"/>
    <cellStyle name="Normal 37 3 8 2 2 2" xfId="42335" xr:uid="{00000000-0005-0000-0000-00005FA50000}"/>
    <cellStyle name="Normal 37 3 8 2 3" xfId="42336" xr:uid="{00000000-0005-0000-0000-000060A50000}"/>
    <cellStyle name="Normal 37 3 8 3" xfId="15762" xr:uid="{00000000-0005-0000-0000-0000923D0000}"/>
    <cellStyle name="Normal 37 3 8 3 2" xfId="42337" xr:uid="{00000000-0005-0000-0000-000061A50000}"/>
    <cellStyle name="Normal 37 3 8 4" xfId="42338" xr:uid="{00000000-0005-0000-0000-000062A50000}"/>
    <cellStyle name="Normal 37 3 9" xfId="15763" xr:uid="{00000000-0005-0000-0000-0000933D0000}"/>
    <cellStyle name="Normal 37 3 9 2" xfId="15764" xr:uid="{00000000-0005-0000-0000-0000943D0000}"/>
    <cellStyle name="Normal 37 3 9 2 2" xfId="15765" xr:uid="{00000000-0005-0000-0000-0000953D0000}"/>
    <cellStyle name="Normal 37 3 9 2 2 2" xfId="42339" xr:uid="{00000000-0005-0000-0000-000063A50000}"/>
    <cellStyle name="Normal 37 3 9 2 3" xfId="42340" xr:uid="{00000000-0005-0000-0000-000064A50000}"/>
    <cellStyle name="Normal 37 3 9 3" xfId="15766" xr:uid="{00000000-0005-0000-0000-0000963D0000}"/>
    <cellStyle name="Normal 37 3 9 3 2" xfId="42341" xr:uid="{00000000-0005-0000-0000-000065A50000}"/>
    <cellStyle name="Normal 37 3 9 4" xfId="42342" xr:uid="{00000000-0005-0000-0000-000066A50000}"/>
    <cellStyle name="Normal 37 4" xfId="15767" xr:uid="{00000000-0005-0000-0000-0000973D0000}"/>
    <cellStyle name="Normal 37 4 2" xfId="15768" xr:uid="{00000000-0005-0000-0000-0000983D0000}"/>
    <cellStyle name="Normal 37 4 2 2" xfId="15769" xr:uid="{00000000-0005-0000-0000-0000993D0000}"/>
    <cellStyle name="Normal 37 4 2 2 2" xfId="42343" xr:uid="{00000000-0005-0000-0000-000067A50000}"/>
    <cellStyle name="Normal 37 4 2 3" xfId="42344" xr:uid="{00000000-0005-0000-0000-000068A50000}"/>
    <cellStyle name="Normal 37 4 3" xfId="15770" xr:uid="{00000000-0005-0000-0000-00009A3D0000}"/>
    <cellStyle name="Normal 37 4 3 2" xfId="42345" xr:uid="{00000000-0005-0000-0000-000069A50000}"/>
    <cellStyle name="Normal 37 4 4" xfId="42346" xr:uid="{00000000-0005-0000-0000-00006AA50000}"/>
    <cellStyle name="Normal 37 5" xfId="15771" xr:uid="{00000000-0005-0000-0000-00009B3D0000}"/>
    <cellStyle name="Normal 37 5 2" xfId="15772" xr:uid="{00000000-0005-0000-0000-00009C3D0000}"/>
    <cellStyle name="Normal 37 5 2 2" xfId="15773" xr:uid="{00000000-0005-0000-0000-00009D3D0000}"/>
    <cellStyle name="Normal 37 5 2 2 2" xfId="42347" xr:uid="{00000000-0005-0000-0000-00006BA50000}"/>
    <cellStyle name="Normal 37 5 2 3" xfId="42348" xr:uid="{00000000-0005-0000-0000-00006CA50000}"/>
    <cellStyle name="Normal 37 5 3" xfId="15774" xr:uid="{00000000-0005-0000-0000-00009E3D0000}"/>
    <cellStyle name="Normal 37 5 3 2" xfId="42349" xr:uid="{00000000-0005-0000-0000-00006DA50000}"/>
    <cellStyle name="Normal 37 5 4" xfId="42350" xr:uid="{00000000-0005-0000-0000-00006EA50000}"/>
    <cellStyle name="Normal 37 6" xfId="15775" xr:uid="{00000000-0005-0000-0000-00009F3D0000}"/>
    <cellStyle name="Normal 37 6 2" xfId="15776" xr:uid="{00000000-0005-0000-0000-0000A03D0000}"/>
    <cellStyle name="Normal 37 6 2 2" xfId="15777" xr:uid="{00000000-0005-0000-0000-0000A13D0000}"/>
    <cellStyle name="Normal 37 6 2 2 2" xfId="42351" xr:uid="{00000000-0005-0000-0000-00006FA50000}"/>
    <cellStyle name="Normal 37 6 2 3" xfId="42352" xr:uid="{00000000-0005-0000-0000-000070A50000}"/>
    <cellStyle name="Normal 37 6 3" xfId="15778" xr:uid="{00000000-0005-0000-0000-0000A23D0000}"/>
    <cellStyle name="Normal 37 6 3 2" xfId="42353" xr:uid="{00000000-0005-0000-0000-000071A50000}"/>
    <cellStyle name="Normal 37 6 4" xfId="42354" xr:uid="{00000000-0005-0000-0000-000072A50000}"/>
    <cellStyle name="Normal 37 7" xfId="15779" xr:uid="{00000000-0005-0000-0000-0000A33D0000}"/>
    <cellStyle name="Normal 37 7 2" xfId="15780" xr:uid="{00000000-0005-0000-0000-0000A43D0000}"/>
    <cellStyle name="Normal 37 7 2 2" xfId="15781" xr:uid="{00000000-0005-0000-0000-0000A53D0000}"/>
    <cellStyle name="Normal 37 7 2 2 2" xfId="42355" xr:uid="{00000000-0005-0000-0000-000073A50000}"/>
    <cellStyle name="Normal 37 7 2 3" xfId="42356" xr:uid="{00000000-0005-0000-0000-000074A50000}"/>
    <cellStyle name="Normal 37 7 3" xfId="15782" xr:uid="{00000000-0005-0000-0000-0000A63D0000}"/>
    <cellStyle name="Normal 37 7 3 2" xfId="42357" xr:uid="{00000000-0005-0000-0000-000075A50000}"/>
    <cellStyle name="Normal 37 7 4" xfId="42358" xr:uid="{00000000-0005-0000-0000-000076A50000}"/>
    <cellStyle name="Normal 37 8" xfId="15783" xr:uid="{00000000-0005-0000-0000-0000A73D0000}"/>
    <cellStyle name="Normal 37 8 2" xfId="15784" xr:uid="{00000000-0005-0000-0000-0000A83D0000}"/>
    <cellStyle name="Normal 37 8 2 2" xfId="15785" xr:uid="{00000000-0005-0000-0000-0000A93D0000}"/>
    <cellStyle name="Normal 37 8 2 2 2" xfId="42359" xr:uid="{00000000-0005-0000-0000-000077A50000}"/>
    <cellStyle name="Normal 37 8 2 3" xfId="42360" xr:uid="{00000000-0005-0000-0000-000078A50000}"/>
    <cellStyle name="Normal 37 8 3" xfId="15786" xr:uid="{00000000-0005-0000-0000-0000AA3D0000}"/>
    <cellStyle name="Normal 37 8 3 2" xfId="42361" xr:uid="{00000000-0005-0000-0000-000079A50000}"/>
    <cellStyle name="Normal 37 8 4" xfId="42362" xr:uid="{00000000-0005-0000-0000-00007AA50000}"/>
    <cellStyle name="Normal 37 9" xfId="15787" xr:uid="{00000000-0005-0000-0000-0000AB3D0000}"/>
    <cellStyle name="Normal 37 9 2" xfId="15788" xr:uid="{00000000-0005-0000-0000-0000AC3D0000}"/>
    <cellStyle name="Normal 37 9 2 2" xfId="15789" xr:uid="{00000000-0005-0000-0000-0000AD3D0000}"/>
    <cellStyle name="Normal 37 9 2 2 2" xfId="42363" xr:uid="{00000000-0005-0000-0000-00007BA50000}"/>
    <cellStyle name="Normal 37 9 2 3" xfId="42364" xr:uid="{00000000-0005-0000-0000-00007CA50000}"/>
    <cellStyle name="Normal 37 9 3" xfId="15790" xr:uid="{00000000-0005-0000-0000-0000AE3D0000}"/>
    <cellStyle name="Normal 37 9 3 2" xfId="42365" xr:uid="{00000000-0005-0000-0000-00007DA50000}"/>
    <cellStyle name="Normal 37 9 4" xfId="42366" xr:uid="{00000000-0005-0000-0000-00007EA50000}"/>
    <cellStyle name="Normal 370" xfId="29996" xr:uid="{00000000-0005-0000-0000-00002C750000}"/>
    <cellStyle name="Normal 371" xfId="29997" xr:uid="{00000000-0005-0000-0000-00002D750000}"/>
    <cellStyle name="Normal 372" xfId="29998" xr:uid="{00000000-0005-0000-0000-00002E750000}"/>
    <cellStyle name="Normal 373" xfId="29999" xr:uid="{00000000-0005-0000-0000-00002F750000}"/>
    <cellStyle name="Normal 374" xfId="30000" xr:uid="{00000000-0005-0000-0000-000030750000}"/>
    <cellStyle name="Normal 375" xfId="30001" xr:uid="{00000000-0005-0000-0000-000031750000}"/>
    <cellStyle name="Normal 376" xfId="30002" xr:uid="{00000000-0005-0000-0000-000032750000}"/>
    <cellStyle name="Normal 377" xfId="30003" xr:uid="{00000000-0005-0000-0000-000033750000}"/>
    <cellStyle name="Normal 378" xfId="30004" xr:uid="{00000000-0005-0000-0000-000034750000}"/>
    <cellStyle name="Normal 379" xfId="30005" xr:uid="{00000000-0005-0000-0000-000035750000}"/>
    <cellStyle name="Normal 38" xfId="15791" xr:uid="{00000000-0005-0000-0000-0000AF3D0000}"/>
    <cellStyle name="Normal 38 10" xfId="15792" xr:uid="{00000000-0005-0000-0000-0000B03D0000}"/>
    <cellStyle name="Normal 38 10 2" xfId="15793" xr:uid="{00000000-0005-0000-0000-0000B13D0000}"/>
    <cellStyle name="Normal 38 10 2 2" xfId="15794" xr:uid="{00000000-0005-0000-0000-0000B23D0000}"/>
    <cellStyle name="Normal 38 10 2 2 2" xfId="42367" xr:uid="{00000000-0005-0000-0000-00007FA50000}"/>
    <cellStyle name="Normal 38 10 2 3" xfId="42368" xr:uid="{00000000-0005-0000-0000-000080A50000}"/>
    <cellStyle name="Normal 38 10 3" xfId="15795" xr:uid="{00000000-0005-0000-0000-0000B33D0000}"/>
    <cellStyle name="Normal 38 10 3 2" xfId="42369" xr:uid="{00000000-0005-0000-0000-000081A50000}"/>
    <cellStyle name="Normal 38 10 4" xfId="42370" xr:uid="{00000000-0005-0000-0000-000082A50000}"/>
    <cellStyle name="Normal 38 11" xfId="15796" xr:uid="{00000000-0005-0000-0000-0000B43D0000}"/>
    <cellStyle name="Normal 38 11 2" xfId="15797" xr:uid="{00000000-0005-0000-0000-0000B53D0000}"/>
    <cellStyle name="Normal 38 11 2 2" xfId="15798" xr:uid="{00000000-0005-0000-0000-0000B63D0000}"/>
    <cellStyle name="Normal 38 11 2 2 2" xfId="42371" xr:uid="{00000000-0005-0000-0000-000083A50000}"/>
    <cellStyle name="Normal 38 11 2 3" xfId="42372" xr:uid="{00000000-0005-0000-0000-000084A50000}"/>
    <cellStyle name="Normal 38 11 3" xfId="15799" xr:uid="{00000000-0005-0000-0000-0000B73D0000}"/>
    <cellStyle name="Normal 38 11 3 2" xfId="42373" xr:uid="{00000000-0005-0000-0000-000085A50000}"/>
    <cellStyle name="Normal 38 11 4" xfId="42374" xr:uid="{00000000-0005-0000-0000-000086A50000}"/>
    <cellStyle name="Normal 38 12" xfId="15800" xr:uid="{00000000-0005-0000-0000-0000B83D0000}"/>
    <cellStyle name="Normal 38 12 2" xfId="15801" xr:uid="{00000000-0005-0000-0000-0000B93D0000}"/>
    <cellStyle name="Normal 38 12 2 2" xfId="15802" xr:uid="{00000000-0005-0000-0000-0000BA3D0000}"/>
    <cellStyle name="Normal 38 12 2 2 2" xfId="42375" xr:uid="{00000000-0005-0000-0000-000087A50000}"/>
    <cellStyle name="Normal 38 12 2 3" xfId="42376" xr:uid="{00000000-0005-0000-0000-000088A50000}"/>
    <cellStyle name="Normal 38 12 3" xfId="15803" xr:uid="{00000000-0005-0000-0000-0000BB3D0000}"/>
    <cellStyle name="Normal 38 12 3 2" xfId="42377" xr:uid="{00000000-0005-0000-0000-000089A50000}"/>
    <cellStyle name="Normal 38 12 4" xfId="42378" xr:uid="{00000000-0005-0000-0000-00008AA50000}"/>
    <cellStyle name="Normal 38 13" xfId="15804" xr:uid="{00000000-0005-0000-0000-0000BC3D0000}"/>
    <cellStyle name="Normal 38 13 2" xfId="15805" xr:uid="{00000000-0005-0000-0000-0000BD3D0000}"/>
    <cellStyle name="Normal 38 13 2 2" xfId="15806" xr:uid="{00000000-0005-0000-0000-0000BE3D0000}"/>
    <cellStyle name="Normal 38 13 2 2 2" xfId="42379" xr:uid="{00000000-0005-0000-0000-00008BA50000}"/>
    <cellStyle name="Normal 38 13 2 3" xfId="42380" xr:uid="{00000000-0005-0000-0000-00008CA50000}"/>
    <cellStyle name="Normal 38 13 3" xfId="15807" xr:uid="{00000000-0005-0000-0000-0000BF3D0000}"/>
    <cellStyle name="Normal 38 13 3 2" xfId="42381" xr:uid="{00000000-0005-0000-0000-00008DA50000}"/>
    <cellStyle name="Normal 38 13 4" xfId="42382" xr:uid="{00000000-0005-0000-0000-00008EA50000}"/>
    <cellStyle name="Normal 38 14" xfId="15808" xr:uid="{00000000-0005-0000-0000-0000C03D0000}"/>
    <cellStyle name="Normal 38 14 2" xfId="15809" xr:uid="{00000000-0005-0000-0000-0000C13D0000}"/>
    <cellStyle name="Normal 38 14 2 2" xfId="15810" xr:uid="{00000000-0005-0000-0000-0000C23D0000}"/>
    <cellStyle name="Normal 38 14 2 2 2" xfId="42383" xr:uid="{00000000-0005-0000-0000-00008FA50000}"/>
    <cellStyle name="Normal 38 14 2 3" xfId="42384" xr:uid="{00000000-0005-0000-0000-000090A50000}"/>
    <cellStyle name="Normal 38 14 3" xfId="15811" xr:uid="{00000000-0005-0000-0000-0000C33D0000}"/>
    <cellStyle name="Normal 38 14 3 2" xfId="42385" xr:uid="{00000000-0005-0000-0000-000091A50000}"/>
    <cellStyle name="Normal 38 14 4" xfId="42386" xr:uid="{00000000-0005-0000-0000-000092A50000}"/>
    <cellStyle name="Normal 38 15" xfId="15812" xr:uid="{00000000-0005-0000-0000-0000C43D0000}"/>
    <cellStyle name="Normal 38 15 2" xfId="15813" xr:uid="{00000000-0005-0000-0000-0000C53D0000}"/>
    <cellStyle name="Normal 38 15 2 2" xfId="42387" xr:uid="{00000000-0005-0000-0000-000093A50000}"/>
    <cellStyle name="Normal 38 15 3" xfId="42388" xr:uid="{00000000-0005-0000-0000-000094A50000}"/>
    <cellStyle name="Normal 38 16" xfId="15814" xr:uid="{00000000-0005-0000-0000-0000C63D0000}"/>
    <cellStyle name="Normal 38 16 2" xfId="42389" xr:uid="{00000000-0005-0000-0000-000095A50000}"/>
    <cellStyle name="Normal 38 17" xfId="42390" xr:uid="{00000000-0005-0000-0000-000096A50000}"/>
    <cellStyle name="Normal 38 2" xfId="15815" xr:uid="{00000000-0005-0000-0000-0000C73D0000}"/>
    <cellStyle name="Normal 38 2 10" xfId="15816" xr:uid="{00000000-0005-0000-0000-0000C83D0000}"/>
    <cellStyle name="Normal 38 2 10 2" xfId="15817" xr:uid="{00000000-0005-0000-0000-0000C93D0000}"/>
    <cellStyle name="Normal 38 2 10 2 2" xfId="15818" xr:uid="{00000000-0005-0000-0000-0000CA3D0000}"/>
    <cellStyle name="Normal 38 2 10 2 2 2" xfId="42391" xr:uid="{00000000-0005-0000-0000-000097A50000}"/>
    <cellStyle name="Normal 38 2 10 2 3" xfId="42392" xr:uid="{00000000-0005-0000-0000-000098A50000}"/>
    <cellStyle name="Normal 38 2 10 3" xfId="15819" xr:uid="{00000000-0005-0000-0000-0000CB3D0000}"/>
    <cellStyle name="Normal 38 2 10 3 2" xfId="42393" xr:uid="{00000000-0005-0000-0000-000099A50000}"/>
    <cellStyle name="Normal 38 2 10 4" xfId="42394" xr:uid="{00000000-0005-0000-0000-00009AA50000}"/>
    <cellStyle name="Normal 38 2 11" xfId="15820" xr:uid="{00000000-0005-0000-0000-0000CC3D0000}"/>
    <cellStyle name="Normal 38 2 11 2" xfId="15821" xr:uid="{00000000-0005-0000-0000-0000CD3D0000}"/>
    <cellStyle name="Normal 38 2 11 2 2" xfId="15822" xr:uid="{00000000-0005-0000-0000-0000CE3D0000}"/>
    <cellStyle name="Normal 38 2 11 2 2 2" xfId="42395" xr:uid="{00000000-0005-0000-0000-00009BA50000}"/>
    <cellStyle name="Normal 38 2 11 2 3" xfId="42396" xr:uid="{00000000-0005-0000-0000-00009CA50000}"/>
    <cellStyle name="Normal 38 2 11 3" xfId="15823" xr:uid="{00000000-0005-0000-0000-0000CF3D0000}"/>
    <cellStyle name="Normal 38 2 11 3 2" xfId="42397" xr:uid="{00000000-0005-0000-0000-00009DA50000}"/>
    <cellStyle name="Normal 38 2 11 4" xfId="42398" xr:uid="{00000000-0005-0000-0000-00009EA50000}"/>
    <cellStyle name="Normal 38 2 12" xfId="15824" xr:uid="{00000000-0005-0000-0000-0000D03D0000}"/>
    <cellStyle name="Normal 38 2 12 2" xfId="15825" xr:uid="{00000000-0005-0000-0000-0000D13D0000}"/>
    <cellStyle name="Normal 38 2 12 2 2" xfId="42399" xr:uid="{00000000-0005-0000-0000-00009FA50000}"/>
    <cellStyle name="Normal 38 2 12 3" xfId="42400" xr:uid="{00000000-0005-0000-0000-0000A0A50000}"/>
    <cellStyle name="Normal 38 2 13" xfId="15826" xr:uid="{00000000-0005-0000-0000-0000D23D0000}"/>
    <cellStyle name="Normal 38 2 13 2" xfId="42401" xr:uid="{00000000-0005-0000-0000-0000A1A50000}"/>
    <cellStyle name="Normal 38 2 14" xfId="42402" xr:uid="{00000000-0005-0000-0000-0000A2A50000}"/>
    <cellStyle name="Normal 38 2 2" xfId="15827" xr:uid="{00000000-0005-0000-0000-0000D33D0000}"/>
    <cellStyle name="Normal 38 2 2 2" xfId="15828" xr:uid="{00000000-0005-0000-0000-0000D43D0000}"/>
    <cellStyle name="Normal 38 2 2 2 2" xfId="15829" xr:uid="{00000000-0005-0000-0000-0000D53D0000}"/>
    <cellStyle name="Normal 38 2 2 2 2 2" xfId="42403" xr:uid="{00000000-0005-0000-0000-0000A3A50000}"/>
    <cellStyle name="Normal 38 2 2 2 3" xfId="42404" xr:uid="{00000000-0005-0000-0000-0000A4A50000}"/>
    <cellStyle name="Normal 38 2 2 3" xfId="15830" xr:uid="{00000000-0005-0000-0000-0000D63D0000}"/>
    <cellStyle name="Normal 38 2 2 3 2" xfId="42405" xr:uid="{00000000-0005-0000-0000-0000A5A50000}"/>
    <cellStyle name="Normal 38 2 2 4" xfId="42406" xr:uid="{00000000-0005-0000-0000-0000A6A50000}"/>
    <cellStyle name="Normal 38 2 3" xfId="15831" xr:uid="{00000000-0005-0000-0000-0000D73D0000}"/>
    <cellStyle name="Normal 38 2 3 2" xfId="15832" xr:uid="{00000000-0005-0000-0000-0000D83D0000}"/>
    <cellStyle name="Normal 38 2 3 2 2" xfId="15833" xr:uid="{00000000-0005-0000-0000-0000D93D0000}"/>
    <cellStyle name="Normal 38 2 3 2 2 2" xfId="42407" xr:uid="{00000000-0005-0000-0000-0000A7A50000}"/>
    <cellStyle name="Normal 38 2 3 2 3" xfId="42408" xr:uid="{00000000-0005-0000-0000-0000A8A50000}"/>
    <cellStyle name="Normal 38 2 3 3" xfId="15834" xr:uid="{00000000-0005-0000-0000-0000DA3D0000}"/>
    <cellStyle name="Normal 38 2 3 3 2" xfId="42409" xr:uid="{00000000-0005-0000-0000-0000A9A50000}"/>
    <cellStyle name="Normal 38 2 3 4" xfId="42410" xr:uid="{00000000-0005-0000-0000-0000AAA50000}"/>
    <cellStyle name="Normal 38 2 4" xfId="15835" xr:uid="{00000000-0005-0000-0000-0000DB3D0000}"/>
    <cellStyle name="Normal 38 2 4 2" xfId="15836" xr:uid="{00000000-0005-0000-0000-0000DC3D0000}"/>
    <cellStyle name="Normal 38 2 4 2 2" xfId="15837" xr:uid="{00000000-0005-0000-0000-0000DD3D0000}"/>
    <cellStyle name="Normal 38 2 4 2 2 2" xfId="42411" xr:uid="{00000000-0005-0000-0000-0000ABA50000}"/>
    <cellStyle name="Normal 38 2 4 2 3" xfId="42412" xr:uid="{00000000-0005-0000-0000-0000ACA50000}"/>
    <cellStyle name="Normal 38 2 4 3" xfId="15838" xr:uid="{00000000-0005-0000-0000-0000DE3D0000}"/>
    <cellStyle name="Normal 38 2 4 3 2" xfId="42413" xr:uid="{00000000-0005-0000-0000-0000ADA50000}"/>
    <cellStyle name="Normal 38 2 4 4" xfId="42414" xr:uid="{00000000-0005-0000-0000-0000AEA50000}"/>
    <cellStyle name="Normal 38 2 5" xfId="15839" xr:uid="{00000000-0005-0000-0000-0000DF3D0000}"/>
    <cellStyle name="Normal 38 2 5 2" xfId="15840" xr:uid="{00000000-0005-0000-0000-0000E03D0000}"/>
    <cellStyle name="Normal 38 2 5 2 2" xfId="15841" xr:uid="{00000000-0005-0000-0000-0000E13D0000}"/>
    <cellStyle name="Normal 38 2 5 2 2 2" xfId="42415" xr:uid="{00000000-0005-0000-0000-0000AFA50000}"/>
    <cellStyle name="Normal 38 2 5 2 3" xfId="42416" xr:uid="{00000000-0005-0000-0000-0000B0A50000}"/>
    <cellStyle name="Normal 38 2 5 3" xfId="15842" xr:uid="{00000000-0005-0000-0000-0000E23D0000}"/>
    <cellStyle name="Normal 38 2 5 3 2" xfId="42417" xr:uid="{00000000-0005-0000-0000-0000B1A50000}"/>
    <cellStyle name="Normal 38 2 5 4" xfId="42418" xr:uid="{00000000-0005-0000-0000-0000B2A50000}"/>
    <cellStyle name="Normal 38 2 6" xfId="15843" xr:uid="{00000000-0005-0000-0000-0000E33D0000}"/>
    <cellStyle name="Normal 38 2 6 2" xfId="15844" xr:uid="{00000000-0005-0000-0000-0000E43D0000}"/>
    <cellStyle name="Normal 38 2 6 2 2" xfId="15845" xr:uid="{00000000-0005-0000-0000-0000E53D0000}"/>
    <cellStyle name="Normal 38 2 6 2 2 2" xfId="42419" xr:uid="{00000000-0005-0000-0000-0000B3A50000}"/>
    <cellStyle name="Normal 38 2 6 2 3" xfId="42420" xr:uid="{00000000-0005-0000-0000-0000B4A50000}"/>
    <cellStyle name="Normal 38 2 6 3" xfId="15846" xr:uid="{00000000-0005-0000-0000-0000E63D0000}"/>
    <cellStyle name="Normal 38 2 6 3 2" xfId="42421" xr:uid="{00000000-0005-0000-0000-0000B5A50000}"/>
    <cellStyle name="Normal 38 2 6 4" xfId="42422" xr:uid="{00000000-0005-0000-0000-0000B6A50000}"/>
    <cellStyle name="Normal 38 2 7" xfId="15847" xr:uid="{00000000-0005-0000-0000-0000E73D0000}"/>
    <cellStyle name="Normal 38 2 7 2" xfId="15848" xr:uid="{00000000-0005-0000-0000-0000E83D0000}"/>
    <cellStyle name="Normal 38 2 7 2 2" xfId="15849" xr:uid="{00000000-0005-0000-0000-0000E93D0000}"/>
    <cellStyle name="Normal 38 2 7 2 2 2" xfId="42423" xr:uid="{00000000-0005-0000-0000-0000B7A50000}"/>
    <cellStyle name="Normal 38 2 7 2 3" xfId="42424" xr:uid="{00000000-0005-0000-0000-0000B8A50000}"/>
    <cellStyle name="Normal 38 2 7 3" xfId="15850" xr:uid="{00000000-0005-0000-0000-0000EA3D0000}"/>
    <cellStyle name="Normal 38 2 7 3 2" xfId="42425" xr:uid="{00000000-0005-0000-0000-0000B9A50000}"/>
    <cellStyle name="Normal 38 2 7 4" xfId="42426" xr:uid="{00000000-0005-0000-0000-0000BAA50000}"/>
    <cellStyle name="Normal 38 2 8" xfId="15851" xr:uid="{00000000-0005-0000-0000-0000EB3D0000}"/>
    <cellStyle name="Normal 38 2 8 2" xfId="15852" xr:uid="{00000000-0005-0000-0000-0000EC3D0000}"/>
    <cellStyle name="Normal 38 2 8 2 2" xfId="15853" xr:uid="{00000000-0005-0000-0000-0000ED3D0000}"/>
    <cellStyle name="Normal 38 2 8 2 2 2" xfId="42427" xr:uid="{00000000-0005-0000-0000-0000BBA50000}"/>
    <cellStyle name="Normal 38 2 8 2 3" xfId="42428" xr:uid="{00000000-0005-0000-0000-0000BCA50000}"/>
    <cellStyle name="Normal 38 2 8 3" xfId="15854" xr:uid="{00000000-0005-0000-0000-0000EE3D0000}"/>
    <cellStyle name="Normal 38 2 8 3 2" xfId="42429" xr:uid="{00000000-0005-0000-0000-0000BDA50000}"/>
    <cellStyle name="Normal 38 2 8 4" xfId="42430" xr:uid="{00000000-0005-0000-0000-0000BEA50000}"/>
    <cellStyle name="Normal 38 2 9" xfId="15855" xr:uid="{00000000-0005-0000-0000-0000EF3D0000}"/>
    <cellStyle name="Normal 38 2 9 2" xfId="15856" xr:uid="{00000000-0005-0000-0000-0000F03D0000}"/>
    <cellStyle name="Normal 38 2 9 2 2" xfId="15857" xr:uid="{00000000-0005-0000-0000-0000F13D0000}"/>
    <cellStyle name="Normal 38 2 9 2 2 2" xfId="42431" xr:uid="{00000000-0005-0000-0000-0000BFA50000}"/>
    <cellStyle name="Normal 38 2 9 2 3" xfId="42432" xr:uid="{00000000-0005-0000-0000-0000C0A50000}"/>
    <cellStyle name="Normal 38 2 9 3" xfId="15858" xr:uid="{00000000-0005-0000-0000-0000F23D0000}"/>
    <cellStyle name="Normal 38 2 9 3 2" xfId="42433" xr:uid="{00000000-0005-0000-0000-0000C1A50000}"/>
    <cellStyle name="Normal 38 2 9 4" xfId="42434" xr:uid="{00000000-0005-0000-0000-0000C2A50000}"/>
    <cellStyle name="Normal 38 3" xfId="15859" xr:uid="{00000000-0005-0000-0000-0000F33D0000}"/>
    <cellStyle name="Normal 38 3 10" xfId="15860" xr:uid="{00000000-0005-0000-0000-0000F43D0000}"/>
    <cellStyle name="Normal 38 3 10 2" xfId="15861" xr:uid="{00000000-0005-0000-0000-0000F53D0000}"/>
    <cellStyle name="Normal 38 3 10 2 2" xfId="15862" xr:uid="{00000000-0005-0000-0000-0000F63D0000}"/>
    <cellStyle name="Normal 38 3 10 2 2 2" xfId="42435" xr:uid="{00000000-0005-0000-0000-0000C3A50000}"/>
    <cellStyle name="Normal 38 3 10 2 3" xfId="42436" xr:uid="{00000000-0005-0000-0000-0000C4A50000}"/>
    <cellStyle name="Normal 38 3 10 3" xfId="15863" xr:uid="{00000000-0005-0000-0000-0000F73D0000}"/>
    <cellStyle name="Normal 38 3 10 3 2" xfId="42437" xr:uid="{00000000-0005-0000-0000-0000C5A50000}"/>
    <cellStyle name="Normal 38 3 10 4" xfId="42438" xr:uid="{00000000-0005-0000-0000-0000C6A50000}"/>
    <cellStyle name="Normal 38 3 11" xfId="15864" xr:uid="{00000000-0005-0000-0000-0000F83D0000}"/>
    <cellStyle name="Normal 38 3 11 2" xfId="15865" xr:uid="{00000000-0005-0000-0000-0000F93D0000}"/>
    <cellStyle name="Normal 38 3 11 2 2" xfId="15866" xr:uid="{00000000-0005-0000-0000-0000FA3D0000}"/>
    <cellStyle name="Normal 38 3 11 2 2 2" xfId="42439" xr:uid="{00000000-0005-0000-0000-0000C7A50000}"/>
    <cellStyle name="Normal 38 3 11 2 3" xfId="42440" xr:uid="{00000000-0005-0000-0000-0000C8A50000}"/>
    <cellStyle name="Normal 38 3 11 3" xfId="15867" xr:uid="{00000000-0005-0000-0000-0000FB3D0000}"/>
    <cellStyle name="Normal 38 3 11 3 2" xfId="42441" xr:uid="{00000000-0005-0000-0000-0000C9A50000}"/>
    <cellStyle name="Normal 38 3 11 4" xfId="42442" xr:uid="{00000000-0005-0000-0000-0000CAA50000}"/>
    <cellStyle name="Normal 38 3 12" xfId="15868" xr:uid="{00000000-0005-0000-0000-0000FC3D0000}"/>
    <cellStyle name="Normal 38 3 12 2" xfId="15869" xr:uid="{00000000-0005-0000-0000-0000FD3D0000}"/>
    <cellStyle name="Normal 38 3 12 2 2" xfId="42443" xr:uid="{00000000-0005-0000-0000-0000CBA50000}"/>
    <cellStyle name="Normal 38 3 12 3" xfId="42444" xr:uid="{00000000-0005-0000-0000-0000CCA50000}"/>
    <cellStyle name="Normal 38 3 13" xfId="15870" xr:uid="{00000000-0005-0000-0000-0000FE3D0000}"/>
    <cellStyle name="Normal 38 3 13 2" xfId="42445" xr:uid="{00000000-0005-0000-0000-0000CDA50000}"/>
    <cellStyle name="Normal 38 3 14" xfId="42446" xr:uid="{00000000-0005-0000-0000-0000CEA50000}"/>
    <cellStyle name="Normal 38 3 2" xfId="15871" xr:uid="{00000000-0005-0000-0000-0000FF3D0000}"/>
    <cellStyle name="Normal 38 3 2 2" xfId="15872" xr:uid="{00000000-0005-0000-0000-0000003E0000}"/>
    <cellStyle name="Normal 38 3 2 2 2" xfId="15873" xr:uid="{00000000-0005-0000-0000-0000013E0000}"/>
    <cellStyle name="Normal 38 3 2 2 2 2" xfId="42447" xr:uid="{00000000-0005-0000-0000-0000CFA50000}"/>
    <cellStyle name="Normal 38 3 2 2 3" xfId="42448" xr:uid="{00000000-0005-0000-0000-0000D0A50000}"/>
    <cellStyle name="Normal 38 3 2 3" xfId="15874" xr:uid="{00000000-0005-0000-0000-0000023E0000}"/>
    <cellStyle name="Normal 38 3 2 3 2" xfId="42449" xr:uid="{00000000-0005-0000-0000-0000D1A50000}"/>
    <cellStyle name="Normal 38 3 2 4" xfId="42450" xr:uid="{00000000-0005-0000-0000-0000D2A50000}"/>
    <cellStyle name="Normal 38 3 3" xfId="15875" xr:uid="{00000000-0005-0000-0000-0000033E0000}"/>
    <cellStyle name="Normal 38 3 3 2" xfId="15876" xr:uid="{00000000-0005-0000-0000-0000043E0000}"/>
    <cellStyle name="Normal 38 3 3 2 2" xfId="15877" xr:uid="{00000000-0005-0000-0000-0000053E0000}"/>
    <cellStyle name="Normal 38 3 3 2 2 2" xfId="42451" xr:uid="{00000000-0005-0000-0000-0000D3A50000}"/>
    <cellStyle name="Normal 38 3 3 2 3" xfId="42452" xr:uid="{00000000-0005-0000-0000-0000D4A50000}"/>
    <cellStyle name="Normal 38 3 3 3" xfId="15878" xr:uid="{00000000-0005-0000-0000-0000063E0000}"/>
    <cellStyle name="Normal 38 3 3 3 2" xfId="42453" xr:uid="{00000000-0005-0000-0000-0000D5A50000}"/>
    <cellStyle name="Normal 38 3 3 4" xfId="42454" xr:uid="{00000000-0005-0000-0000-0000D6A50000}"/>
    <cellStyle name="Normal 38 3 4" xfId="15879" xr:uid="{00000000-0005-0000-0000-0000073E0000}"/>
    <cellStyle name="Normal 38 3 4 2" xfId="15880" xr:uid="{00000000-0005-0000-0000-0000083E0000}"/>
    <cellStyle name="Normal 38 3 4 2 2" xfId="15881" xr:uid="{00000000-0005-0000-0000-0000093E0000}"/>
    <cellStyle name="Normal 38 3 4 2 2 2" xfId="42455" xr:uid="{00000000-0005-0000-0000-0000D7A50000}"/>
    <cellStyle name="Normal 38 3 4 2 3" xfId="42456" xr:uid="{00000000-0005-0000-0000-0000D8A50000}"/>
    <cellStyle name="Normal 38 3 4 3" xfId="15882" xr:uid="{00000000-0005-0000-0000-00000A3E0000}"/>
    <cellStyle name="Normal 38 3 4 3 2" xfId="42457" xr:uid="{00000000-0005-0000-0000-0000D9A50000}"/>
    <cellStyle name="Normal 38 3 4 4" xfId="42458" xr:uid="{00000000-0005-0000-0000-0000DAA50000}"/>
    <cellStyle name="Normal 38 3 5" xfId="15883" xr:uid="{00000000-0005-0000-0000-00000B3E0000}"/>
    <cellStyle name="Normal 38 3 5 2" xfId="15884" xr:uid="{00000000-0005-0000-0000-00000C3E0000}"/>
    <cellStyle name="Normal 38 3 5 2 2" xfId="15885" xr:uid="{00000000-0005-0000-0000-00000D3E0000}"/>
    <cellStyle name="Normal 38 3 5 2 2 2" xfId="42459" xr:uid="{00000000-0005-0000-0000-0000DBA50000}"/>
    <cellStyle name="Normal 38 3 5 2 3" xfId="42460" xr:uid="{00000000-0005-0000-0000-0000DCA50000}"/>
    <cellStyle name="Normal 38 3 5 3" xfId="15886" xr:uid="{00000000-0005-0000-0000-00000E3E0000}"/>
    <cellStyle name="Normal 38 3 5 3 2" xfId="42461" xr:uid="{00000000-0005-0000-0000-0000DDA50000}"/>
    <cellStyle name="Normal 38 3 5 4" xfId="42462" xr:uid="{00000000-0005-0000-0000-0000DEA50000}"/>
    <cellStyle name="Normal 38 3 6" xfId="15887" xr:uid="{00000000-0005-0000-0000-00000F3E0000}"/>
    <cellStyle name="Normal 38 3 6 2" xfId="15888" xr:uid="{00000000-0005-0000-0000-0000103E0000}"/>
    <cellStyle name="Normal 38 3 6 2 2" xfId="15889" xr:uid="{00000000-0005-0000-0000-0000113E0000}"/>
    <cellStyle name="Normal 38 3 6 2 2 2" xfId="42463" xr:uid="{00000000-0005-0000-0000-0000DFA50000}"/>
    <cellStyle name="Normal 38 3 6 2 3" xfId="42464" xr:uid="{00000000-0005-0000-0000-0000E0A50000}"/>
    <cellStyle name="Normal 38 3 6 3" xfId="15890" xr:uid="{00000000-0005-0000-0000-0000123E0000}"/>
    <cellStyle name="Normal 38 3 6 3 2" xfId="42465" xr:uid="{00000000-0005-0000-0000-0000E1A50000}"/>
    <cellStyle name="Normal 38 3 6 4" xfId="42466" xr:uid="{00000000-0005-0000-0000-0000E2A50000}"/>
    <cellStyle name="Normal 38 3 7" xfId="15891" xr:uid="{00000000-0005-0000-0000-0000133E0000}"/>
    <cellStyle name="Normal 38 3 7 2" xfId="15892" xr:uid="{00000000-0005-0000-0000-0000143E0000}"/>
    <cellStyle name="Normal 38 3 7 2 2" xfId="15893" xr:uid="{00000000-0005-0000-0000-0000153E0000}"/>
    <cellStyle name="Normal 38 3 7 2 2 2" xfId="42467" xr:uid="{00000000-0005-0000-0000-0000E3A50000}"/>
    <cellStyle name="Normal 38 3 7 2 3" xfId="42468" xr:uid="{00000000-0005-0000-0000-0000E4A50000}"/>
    <cellStyle name="Normal 38 3 7 3" xfId="15894" xr:uid="{00000000-0005-0000-0000-0000163E0000}"/>
    <cellStyle name="Normal 38 3 7 3 2" xfId="42469" xr:uid="{00000000-0005-0000-0000-0000E5A50000}"/>
    <cellStyle name="Normal 38 3 7 4" xfId="42470" xr:uid="{00000000-0005-0000-0000-0000E6A50000}"/>
    <cellStyle name="Normal 38 3 8" xfId="15895" xr:uid="{00000000-0005-0000-0000-0000173E0000}"/>
    <cellStyle name="Normal 38 3 8 2" xfId="15896" xr:uid="{00000000-0005-0000-0000-0000183E0000}"/>
    <cellStyle name="Normal 38 3 8 2 2" xfId="15897" xr:uid="{00000000-0005-0000-0000-0000193E0000}"/>
    <cellStyle name="Normal 38 3 8 2 2 2" xfId="42471" xr:uid="{00000000-0005-0000-0000-0000E7A50000}"/>
    <cellStyle name="Normal 38 3 8 2 3" xfId="42472" xr:uid="{00000000-0005-0000-0000-0000E8A50000}"/>
    <cellStyle name="Normal 38 3 8 3" xfId="15898" xr:uid="{00000000-0005-0000-0000-00001A3E0000}"/>
    <cellStyle name="Normal 38 3 8 3 2" xfId="42473" xr:uid="{00000000-0005-0000-0000-0000E9A50000}"/>
    <cellStyle name="Normal 38 3 8 4" xfId="42474" xr:uid="{00000000-0005-0000-0000-0000EAA50000}"/>
    <cellStyle name="Normal 38 3 9" xfId="15899" xr:uid="{00000000-0005-0000-0000-00001B3E0000}"/>
    <cellStyle name="Normal 38 3 9 2" xfId="15900" xr:uid="{00000000-0005-0000-0000-00001C3E0000}"/>
    <cellStyle name="Normal 38 3 9 2 2" xfId="15901" xr:uid="{00000000-0005-0000-0000-00001D3E0000}"/>
    <cellStyle name="Normal 38 3 9 2 2 2" xfId="42475" xr:uid="{00000000-0005-0000-0000-0000EBA50000}"/>
    <cellStyle name="Normal 38 3 9 2 3" xfId="42476" xr:uid="{00000000-0005-0000-0000-0000ECA50000}"/>
    <cellStyle name="Normal 38 3 9 3" xfId="15902" xr:uid="{00000000-0005-0000-0000-00001E3E0000}"/>
    <cellStyle name="Normal 38 3 9 3 2" xfId="42477" xr:uid="{00000000-0005-0000-0000-0000EDA50000}"/>
    <cellStyle name="Normal 38 3 9 4" xfId="42478" xr:uid="{00000000-0005-0000-0000-0000EEA50000}"/>
    <cellStyle name="Normal 38 4" xfId="15903" xr:uid="{00000000-0005-0000-0000-00001F3E0000}"/>
    <cellStyle name="Normal 38 4 2" xfId="15904" xr:uid="{00000000-0005-0000-0000-0000203E0000}"/>
    <cellStyle name="Normal 38 4 2 2" xfId="15905" xr:uid="{00000000-0005-0000-0000-0000213E0000}"/>
    <cellStyle name="Normal 38 4 2 2 2" xfId="42479" xr:uid="{00000000-0005-0000-0000-0000EFA50000}"/>
    <cellStyle name="Normal 38 4 2 3" xfId="42480" xr:uid="{00000000-0005-0000-0000-0000F0A50000}"/>
    <cellStyle name="Normal 38 4 3" xfId="15906" xr:uid="{00000000-0005-0000-0000-0000223E0000}"/>
    <cellStyle name="Normal 38 4 3 2" xfId="42481" xr:uid="{00000000-0005-0000-0000-0000F1A50000}"/>
    <cellStyle name="Normal 38 4 4" xfId="42482" xr:uid="{00000000-0005-0000-0000-0000F2A50000}"/>
    <cellStyle name="Normal 38 5" xfId="15907" xr:uid="{00000000-0005-0000-0000-0000233E0000}"/>
    <cellStyle name="Normal 38 5 2" xfId="15908" xr:uid="{00000000-0005-0000-0000-0000243E0000}"/>
    <cellStyle name="Normal 38 5 2 2" xfId="15909" xr:uid="{00000000-0005-0000-0000-0000253E0000}"/>
    <cellStyle name="Normal 38 5 2 2 2" xfId="42483" xr:uid="{00000000-0005-0000-0000-0000F3A50000}"/>
    <cellStyle name="Normal 38 5 2 3" xfId="42484" xr:uid="{00000000-0005-0000-0000-0000F4A50000}"/>
    <cellStyle name="Normal 38 5 3" xfId="15910" xr:uid="{00000000-0005-0000-0000-0000263E0000}"/>
    <cellStyle name="Normal 38 5 3 2" xfId="42485" xr:uid="{00000000-0005-0000-0000-0000F5A50000}"/>
    <cellStyle name="Normal 38 5 4" xfId="42486" xr:uid="{00000000-0005-0000-0000-0000F6A50000}"/>
    <cellStyle name="Normal 38 6" xfId="15911" xr:uid="{00000000-0005-0000-0000-0000273E0000}"/>
    <cellStyle name="Normal 38 6 2" xfId="15912" xr:uid="{00000000-0005-0000-0000-0000283E0000}"/>
    <cellStyle name="Normal 38 6 2 2" xfId="15913" xr:uid="{00000000-0005-0000-0000-0000293E0000}"/>
    <cellStyle name="Normal 38 6 2 2 2" xfId="42487" xr:uid="{00000000-0005-0000-0000-0000F7A50000}"/>
    <cellStyle name="Normal 38 6 2 3" xfId="42488" xr:uid="{00000000-0005-0000-0000-0000F8A50000}"/>
    <cellStyle name="Normal 38 6 3" xfId="15914" xr:uid="{00000000-0005-0000-0000-00002A3E0000}"/>
    <cellStyle name="Normal 38 6 3 2" xfId="42489" xr:uid="{00000000-0005-0000-0000-0000F9A50000}"/>
    <cellStyle name="Normal 38 6 4" xfId="42490" xr:uid="{00000000-0005-0000-0000-0000FAA50000}"/>
    <cellStyle name="Normal 38 7" xfId="15915" xr:uid="{00000000-0005-0000-0000-00002B3E0000}"/>
    <cellStyle name="Normal 38 7 2" xfId="15916" xr:uid="{00000000-0005-0000-0000-00002C3E0000}"/>
    <cellStyle name="Normal 38 7 2 2" xfId="15917" xr:uid="{00000000-0005-0000-0000-00002D3E0000}"/>
    <cellStyle name="Normal 38 7 2 2 2" xfId="42491" xr:uid="{00000000-0005-0000-0000-0000FBA50000}"/>
    <cellStyle name="Normal 38 7 2 3" xfId="42492" xr:uid="{00000000-0005-0000-0000-0000FCA50000}"/>
    <cellStyle name="Normal 38 7 3" xfId="15918" xr:uid="{00000000-0005-0000-0000-00002E3E0000}"/>
    <cellStyle name="Normal 38 7 3 2" xfId="42493" xr:uid="{00000000-0005-0000-0000-0000FDA50000}"/>
    <cellStyle name="Normal 38 7 4" xfId="42494" xr:uid="{00000000-0005-0000-0000-0000FEA50000}"/>
    <cellStyle name="Normal 38 8" xfId="15919" xr:uid="{00000000-0005-0000-0000-00002F3E0000}"/>
    <cellStyle name="Normal 38 8 2" xfId="15920" xr:uid="{00000000-0005-0000-0000-0000303E0000}"/>
    <cellStyle name="Normal 38 8 2 2" xfId="15921" xr:uid="{00000000-0005-0000-0000-0000313E0000}"/>
    <cellStyle name="Normal 38 8 2 2 2" xfId="42495" xr:uid="{00000000-0005-0000-0000-0000FFA50000}"/>
    <cellStyle name="Normal 38 8 2 3" xfId="42496" xr:uid="{00000000-0005-0000-0000-000000A60000}"/>
    <cellStyle name="Normal 38 8 3" xfId="15922" xr:uid="{00000000-0005-0000-0000-0000323E0000}"/>
    <cellStyle name="Normal 38 8 3 2" xfId="42497" xr:uid="{00000000-0005-0000-0000-000001A60000}"/>
    <cellStyle name="Normal 38 8 4" xfId="42498" xr:uid="{00000000-0005-0000-0000-000002A60000}"/>
    <cellStyle name="Normal 38 9" xfId="15923" xr:uid="{00000000-0005-0000-0000-0000333E0000}"/>
    <cellStyle name="Normal 38 9 2" xfId="15924" xr:uid="{00000000-0005-0000-0000-0000343E0000}"/>
    <cellStyle name="Normal 38 9 2 2" xfId="15925" xr:uid="{00000000-0005-0000-0000-0000353E0000}"/>
    <cellStyle name="Normal 38 9 2 2 2" xfId="42499" xr:uid="{00000000-0005-0000-0000-000003A60000}"/>
    <cellStyle name="Normal 38 9 2 3" xfId="42500" xr:uid="{00000000-0005-0000-0000-000004A60000}"/>
    <cellStyle name="Normal 38 9 3" xfId="15926" xr:uid="{00000000-0005-0000-0000-0000363E0000}"/>
    <cellStyle name="Normal 38 9 3 2" xfId="42501" xr:uid="{00000000-0005-0000-0000-000005A60000}"/>
    <cellStyle name="Normal 38 9 4" xfId="42502" xr:uid="{00000000-0005-0000-0000-000006A60000}"/>
    <cellStyle name="Normal 380" xfId="30006" xr:uid="{00000000-0005-0000-0000-000036750000}"/>
    <cellStyle name="Normal 380 2" xfId="42503" xr:uid="{00000000-0005-0000-0000-000007A60000}"/>
    <cellStyle name="Normal 381" xfId="30007" xr:uid="{00000000-0005-0000-0000-000037750000}"/>
    <cellStyle name="Normal 382" xfId="30008" xr:uid="{00000000-0005-0000-0000-000038750000}"/>
    <cellStyle name="Normal 383" xfId="30009" xr:uid="{00000000-0005-0000-0000-000039750000}"/>
    <cellStyle name="Normal 384" xfId="30010" xr:uid="{00000000-0005-0000-0000-00003A750000}"/>
    <cellStyle name="Normal 385" xfId="30011" xr:uid="{00000000-0005-0000-0000-00003B750000}"/>
    <cellStyle name="Normal 386" xfId="30012" xr:uid="{00000000-0005-0000-0000-00003C750000}"/>
    <cellStyle name="Normal 387" xfId="30013" xr:uid="{00000000-0005-0000-0000-00003D750000}"/>
    <cellStyle name="Normal 388" xfId="30014" xr:uid="{00000000-0005-0000-0000-00003E750000}"/>
    <cellStyle name="Normal 389" xfId="30015" xr:uid="{00000000-0005-0000-0000-00003F750000}"/>
    <cellStyle name="Normal 39" xfId="15927" xr:uid="{00000000-0005-0000-0000-0000373E0000}"/>
    <cellStyle name="Normal 39 10" xfId="15928" xr:uid="{00000000-0005-0000-0000-0000383E0000}"/>
    <cellStyle name="Normal 39 10 2" xfId="15929" xr:uid="{00000000-0005-0000-0000-0000393E0000}"/>
    <cellStyle name="Normal 39 10 2 2" xfId="15930" xr:uid="{00000000-0005-0000-0000-00003A3E0000}"/>
    <cellStyle name="Normal 39 10 2 2 2" xfId="42504" xr:uid="{00000000-0005-0000-0000-000008A60000}"/>
    <cellStyle name="Normal 39 10 2 3" xfId="42505" xr:uid="{00000000-0005-0000-0000-000009A60000}"/>
    <cellStyle name="Normal 39 10 3" xfId="15931" xr:uid="{00000000-0005-0000-0000-00003B3E0000}"/>
    <cellStyle name="Normal 39 10 3 2" xfId="42506" xr:uid="{00000000-0005-0000-0000-00000AA60000}"/>
    <cellStyle name="Normal 39 10 4" xfId="42507" xr:uid="{00000000-0005-0000-0000-00000BA60000}"/>
    <cellStyle name="Normal 39 11" xfId="15932" xr:uid="{00000000-0005-0000-0000-00003C3E0000}"/>
    <cellStyle name="Normal 39 11 2" xfId="15933" xr:uid="{00000000-0005-0000-0000-00003D3E0000}"/>
    <cellStyle name="Normal 39 11 2 2" xfId="15934" xr:uid="{00000000-0005-0000-0000-00003E3E0000}"/>
    <cellStyle name="Normal 39 11 2 2 2" xfId="42508" xr:uid="{00000000-0005-0000-0000-00000CA60000}"/>
    <cellStyle name="Normal 39 11 2 3" xfId="42509" xr:uid="{00000000-0005-0000-0000-00000DA60000}"/>
    <cellStyle name="Normal 39 11 3" xfId="15935" xr:uid="{00000000-0005-0000-0000-00003F3E0000}"/>
    <cellStyle name="Normal 39 11 3 2" xfId="42510" xr:uid="{00000000-0005-0000-0000-00000EA60000}"/>
    <cellStyle name="Normal 39 11 4" xfId="42511" xr:uid="{00000000-0005-0000-0000-00000FA60000}"/>
    <cellStyle name="Normal 39 12" xfId="15936" xr:uid="{00000000-0005-0000-0000-0000403E0000}"/>
    <cellStyle name="Normal 39 12 2" xfId="15937" xr:uid="{00000000-0005-0000-0000-0000413E0000}"/>
    <cellStyle name="Normal 39 12 2 2" xfId="15938" xr:uid="{00000000-0005-0000-0000-0000423E0000}"/>
    <cellStyle name="Normal 39 12 2 2 2" xfId="42512" xr:uid="{00000000-0005-0000-0000-000010A60000}"/>
    <cellStyle name="Normal 39 12 2 3" xfId="42513" xr:uid="{00000000-0005-0000-0000-000011A60000}"/>
    <cellStyle name="Normal 39 12 3" xfId="15939" xr:uid="{00000000-0005-0000-0000-0000433E0000}"/>
    <cellStyle name="Normal 39 12 3 2" xfId="42514" xr:uid="{00000000-0005-0000-0000-000012A60000}"/>
    <cellStyle name="Normal 39 12 4" xfId="42515" xr:uid="{00000000-0005-0000-0000-000013A60000}"/>
    <cellStyle name="Normal 39 13" xfId="15940" xr:uid="{00000000-0005-0000-0000-0000443E0000}"/>
    <cellStyle name="Normal 39 13 2" xfId="15941" xr:uid="{00000000-0005-0000-0000-0000453E0000}"/>
    <cellStyle name="Normal 39 13 2 2" xfId="15942" xr:uid="{00000000-0005-0000-0000-0000463E0000}"/>
    <cellStyle name="Normal 39 13 2 2 2" xfId="42516" xr:uid="{00000000-0005-0000-0000-000014A60000}"/>
    <cellStyle name="Normal 39 13 2 3" xfId="42517" xr:uid="{00000000-0005-0000-0000-000015A60000}"/>
    <cellStyle name="Normal 39 13 3" xfId="15943" xr:uid="{00000000-0005-0000-0000-0000473E0000}"/>
    <cellStyle name="Normal 39 13 3 2" xfId="42518" xr:uid="{00000000-0005-0000-0000-000016A60000}"/>
    <cellStyle name="Normal 39 13 4" xfId="42519" xr:uid="{00000000-0005-0000-0000-000017A60000}"/>
    <cellStyle name="Normal 39 14" xfId="15944" xr:uid="{00000000-0005-0000-0000-0000483E0000}"/>
    <cellStyle name="Normal 39 14 2" xfId="15945" xr:uid="{00000000-0005-0000-0000-0000493E0000}"/>
    <cellStyle name="Normal 39 14 2 2" xfId="15946" xr:uid="{00000000-0005-0000-0000-00004A3E0000}"/>
    <cellStyle name="Normal 39 14 2 2 2" xfId="42520" xr:uid="{00000000-0005-0000-0000-000018A60000}"/>
    <cellStyle name="Normal 39 14 2 3" xfId="42521" xr:uid="{00000000-0005-0000-0000-000019A60000}"/>
    <cellStyle name="Normal 39 14 3" xfId="15947" xr:uid="{00000000-0005-0000-0000-00004B3E0000}"/>
    <cellStyle name="Normal 39 14 3 2" xfId="42522" xr:uid="{00000000-0005-0000-0000-00001AA60000}"/>
    <cellStyle name="Normal 39 14 4" xfId="42523" xr:uid="{00000000-0005-0000-0000-00001BA60000}"/>
    <cellStyle name="Normal 39 15" xfId="15948" xr:uid="{00000000-0005-0000-0000-00004C3E0000}"/>
    <cellStyle name="Normal 39 15 2" xfId="15949" xr:uid="{00000000-0005-0000-0000-00004D3E0000}"/>
    <cellStyle name="Normal 39 15 2 2" xfId="15950" xr:uid="{00000000-0005-0000-0000-00004E3E0000}"/>
    <cellStyle name="Normal 39 15 2 2 2" xfId="42524" xr:uid="{00000000-0005-0000-0000-00001CA60000}"/>
    <cellStyle name="Normal 39 15 2 3" xfId="42525" xr:uid="{00000000-0005-0000-0000-00001DA60000}"/>
    <cellStyle name="Normal 39 15 3" xfId="15951" xr:uid="{00000000-0005-0000-0000-00004F3E0000}"/>
    <cellStyle name="Normal 39 15 3 2" xfId="42526" xr:uid="{00000000-0005-0000-0000-00001EA60000}"/>
    <cellStyle name="Normal 39 15 4" xfId="42527" xr:uid="{00000000-0005-0000-0000-00001FA60000}"/>
    <cellStyle name="Normal 39 16" xfId="15952" xr:uid="{00000000-0005-0000-0000-0000503E0000}"/>
    <cellStyle name="Normal 39 16 2" xfId="15953" xr:uid="{00000000-0005-0000-0000-0000513E0000}"/>
    <cellStyle name="Normal 39 16 2 2" xfId="42528" xr:uid="{00000000-0005-0000-0000-000020A60000}"/>
    <cellStyle name="Normal 39 16 3" xfId="42529" xr:uid="{00000000-0005-0000-0000-000021A60000}"/>
    <cellStyle name="Normal 39 17" xfId="15954" xr:uid="{00000000-0005-0000-0000-0000523E0000}"/>
    <cellStyle name="Normal 39 17 2" xfId="42530" xr:uid="{00000000-0005-0000-0000-000022A60000}"/>
    <cellStyle name="Normal 39 18" xfId="42531" xr:uid="{00000000-0005-0000-0000-000023A60000}"/>
    <cellStyle name="Normal 39 2" xfId="15955" xr:uid="{00000000-0005-0000-0000-0000533E0000}"/>
    <cellStyle name="Normal 39 2 10" xfId="15956" xr:uid="{00000000-0005-0000-0000-0000543E0000}"/>
    <cellStyle name="Normal 39 2 10 2" xfId="15957" xr:uid="{00000000-0005-0000-0000-0000553E0000}"/>
    <cellStyle name="Normal 39 2 10 2 2" xfId="15958" xr:uid="{00000000-0005-0000-0000-0000563E0000}"/>
    <cellStyle name="Normal 39 2 10 2 2 2" xfId="42532" xr:uid="{00000000-0005-0000-0000-000024A60000}"/>
    <cellStyle name="Normal 39 2 10 2 3" xfId="42533" xr:uid="{00000000-0005-0000-0000-000025A60000}"/>
    <cellStyle name="Normal 39 2 10 3" xfId="15959" xr:uid="{00000000-0005-0000-0000-0000573E0000}"/>
    <cellStyle name="Normal 39 2 10 3 2" xfId="42534" xr:uid="{00000000-0005-0000-0000-000026A60000}"/>
    <cellStyle name="Normal 39 2 10 4" xfId="42535" xr:uid="{00000000-0005-0000-0000-000027A60000}"/>
    <cellStyle name="Normal 39 2 11" xfId="15960" xr:uid="{00000000-0005-0000-0000-0000583E0000}"/>
    <cellStyle name="Normal 39 2 11 2" xfId="15961" xr:uid="{00000000-0005-0000-0000-0000593E0000}"/>
    <cellStyle name="Normal 39 2 11 2 2" xfId="15962" xr:uid="{00000000-0005-0000-0000-00005A3E0000}"/>
    <cellStyle name="Normal 39 2 11 2 2 2" xfId="42536" xr:uid="{00000000-0005-0000-0000-000028A60000}"/>
    <cellStyle name="Normal 39 2 11 2 3" xfId="42537" xr:uid="{00000000-0005-0000-0000-000029A60000}"/>
    <cellStyle name="Normal 39 2 11 3" xfId="15963" xr:uid="{00000000-0005-0000-0000-00005B3E0000}"/>
    <cellStyle name="Normal 39 2 11 3 2" xfId="42538" xr:uid="{00000000-0005-0000-0000-00002AA60000}"/>
    <cellStyle name="Normal 39 2 11 4" xfId="42539" xr:uid="{00000000-0005-0000-0000-00002BA60000}"/>
    <cellStyle name="Normal 39 2 12" xfId="15964" xr:uid="{00000000-0005-0000-0000-00005C3E0000}"/>
    <cellStyle name="Normal 39 2 12 2" xfId="15965" xr:uid="{00000000-0005-0000-0000-00005D3E0000}"/>
    <cellStyle name="Normal 39 2 12 2 2" xfId="42540" xr:uid="{00000000-0005-0000-0000-00002CA60000}"/>
    <cellStyle name="Normal 39 2 12 3" xfId="42541" xr:uid="{00000000-0005-0000-0000-00002DA60000}"/>
    <cellStyle name="Normal 39 2 13" xfId="15966" xr:uid="{00000000-0005-0000-0000-00005E3E0000}"/>
    <cellStyle name="Normal 39 2 13 2" xfId="42542" xr:uid="{00000000-0005-0000-0000-00002EA60000}"/>
    <cellStyle name="Normal 39 2 14" xfId="42543" xr:uid="{00000000-0005-0000-0000-00002FA60000}"/>
    <cellStyle name="Normal 39 2 2" xfId="15967" xr:uid="{00000000-0005-0000-0000-00005F3E0000}"/>
    <cellStyle name="Normal 39 2 2 2" xfId="15968" xr:uid="{00000000-0005-0000-0000-0000603E0000}"/>
    <cellStyle name="Normal 39 2 2 2 2" xfId="15969" xr:uid="{00000000-0005-0000-0000-0000613E0000}"/>
    <cellStyle name="Normal 39 2 2 2 2 2" xfId="42544" xr:uid="{00000000-0005-0000-0000-000030A60000}"/>
    <cellStyle name="Normal 39 2 2 2 3" xfId="42545" xr:uid="{00000000-0005-0000-0000-000031A60000}"/>
    <cellStyle name="Normal 39 2 2 3" xfId="15970" xr:uid="{00000000-0005-0000-0000-0000623E0000}"/>
    <cellStyle name="Normal 39 2 2 3 2" xfId="42546" xr:uid="{00000000-0005-0000-0000-000032A60000}"/>
    <cellStyle name="Normal 39 2 2 4" xfId="42547" xr:uid="{00000000-0005-0000-0000-000033A60000}"/>
    <cellStyle name="Normal 39 2 3" xfId="15971" xr:uid="{00000000-0005-0000-0000-0000633E0000}"/>
    <cellStyle name="Normal 39 2 3 2" xfId="15972" xr:uid="{00000000-0005-0000-0000-0000643E0000}"/>
    <cellStyle name="Normal 39 2 3 2 2" xfId="15973" xr:uid="{00000000-0005-0000-0000-0000653E0000}"/>
    <cellStyle name="Normal 39 2 3 2 2 2" xfId="42548" xr:uid="{00000000-0005-0000-0000-000034A60000}"/>
    <cellStyle name="Normal 39 2 3 2 3" xfId="42549" xr:uid="{00000000-0005-0000-0000-000035A60000}"/>
    <cellStyle name="Normal 39 2 3 3" xfId="15974" xr:uid="{00000000-0005-0000-0000-0000663E0000}"/>
    <cellStyle name="Normal 39 2 3 3 2" xfId="42550" xr:uid="{00000000-0005-0000-0000-000036A60000}"/>
    <cellStyle name="Normal 39 2 3 4" xfId="42551" xr:uid="{00000000-0005-0000-0000-000037A60000}"/>
    <cellStyle name="Normal 39 2 4" xfId="15975" xr:uid="{00000000-0005-0000-0000-0000673E0000}"/>
    <cellStyle name="Normal 39 2 4 2" xfId="15976" xr:uid="{00000000-0005-0000-0000-0000683E0000}"/>
    <cellStyle name="Normal 39 2 4 2 2" xfId="15977" xr:uid="{00000000-0005-0000-0000-0000693E0000}"/>
    <cellStyle name="Normal 39 2 4 2 2 2" xfId="42552" xr:uid="{00000000-0005-0000-0000-000038A60000}"/>
    <cellStyle name="Normal 39 2 4 2 3" xfId="42553" xr:uid="{00000000-0005-0000-0000-000039A60000}"/>
    <cellStyle name="Normal 39 2 4 3" xfId="15978" xr:uid="{00000000-0005-0000-0000-00006A3E0000}"/>
    <cellStyle name="Normal 39 2 4 3 2" xfId="42554" xr:uid="{00000000-0005-0000-0000-00003AA60000}"/>
    <cellStyle name="Normal 39 2 4 4" xfId="42555" xr:uid="{00000000-0005-0000-0000-00003BA60000}"/>
    <cellStyle name="Normal 39 2 5" xfId="15979" xr:uid="{00000000-0005-0000-0000-00006B3E0000}"/>
    <cellStyle name="Normal 39 2 5 2" xfId="15980" xr:uid="{00000000-0005-0000-0000-00006C3E0000}"/>
    <cellStyle name="Normal 39 2 5 2 2" xfId="15981" xr:uid="{00000000-0005-0000-0000-00006D3E0000}"/>
    <cellStyle name="Normal 39 2 5 2 2 2" xfId="42556" xr:uid="{00000000-0005-0000-0000-00003CA60000}"/>
    <cellStyle name="Normal 39 2 5 2 3" xfId="42557" xr:uid="{00000000-0005-0000-0000-00003DA60000}"/>
    <cellStyle name="Normal 39 2 5 3" xfId="15982" xr:uid="{00000000-0005-0000-0000-00006E3E0000}"/>
    <cellStyle name="Normal 39 2 5 3 2" xfId="42558" xr:uid="{00000000-0005-0000-0000-00003EA60000}"/>
    <cellStyle name="Normal 39 2 5 4" xfId="42559" xr:uid="{00000000-0005-0000-0000-00003FA60000}"/>
    <cellStyle name="Normal 39 2 6" xfId="15983" xr:uid="{00000000-0005-0000-0000-00006F3E0000}"/>
    <cellStyle name="Normal 39 2 6 2" xfId="15984" xr:uid="{00000000-0005-0000-0000-0000703E0000}"/>
    <cellStyle name="Normal 39 2 6 2 2" xfId="15985" xr:uid="{00000000-0005-0000-0000-0000713E0000}"/>
    <cellStyle name="Normal 39 2 6 2 2 2" xfId="42560" xr:uid="{00000000-0005-0000-0000-000040A60000}"/>
    <cellStyle name="Normal 39 2 6 2 3" xfId="42561" xr:uid="{00000000-0005-0000-0000-000041A60000}"/>
    <cellStyle name="Normal 39 2 6 3" xfId="15986" xr:uid="{00000000-0005-0000-0000-0000723E0000}"/>
    <cellStyle name="Normal 39 2 6 3 2" xfId="42562" xr:uid="{00000000-0005-0000-0000-000042A60000}"/>
    <cellStyle name="Normal 39 2 6 4" xfId="42563" xr:uid="{00000000-0005-0000-0000-000043A60000}"/>
    <cellStyle name="Normal 39 2 7" xfId="15987" xr:uid="{00000000-0005-0000-0000-0000733E0000}"/>
    <cellStyle name="Normal 39 2 7 2" xfId="15988" xr:uid="{00000000-0005-0000-0000-0000743E0000}"/>
    <cellStyle name="Normal 39 2 7 2 2" xfId="15989" xr:uid="{00000000-0005-0000-0000-0000753E0000}"/>
    <cellStyle name="Normal 39 2 7 2 2 2" xfId="42564" xr:uid="{00000000-0005-0000-0000-000044A60000}"/>
    <cellStyle name="Normal 39 2 7 2 3" xfId="42565" xr:uid="{00000000-0005-0000-0000-000045A60000}"/>
    <cellStyle name="Normal 39 2 7 3" xfId="15990" xr:uid="{00000000-0005-0000-0000-0000763E0000}"/>
    <cellStyle name="Normal 39 2 7 3 2" xfId="42566" xr:uid="{00000000-0005-0000-0000-000046A60000}"/>
    <cellStyle name="Normal 39 2 7 4" xfId="42567" xr:uid="{00000000-0005-0000-0000-000047A60000}"/>
    <cellStyle name="Normal 39 2 8" xfId="15991" xr:uid="{00000000-0005-0000-0000-0000773E0000}"/>
    <cellStyle name="Normal 39 2 8 2" xfId="15992" xr:uid="{00000000-0005-0000-0000-0000783E0000}"/>
    <cellStyle name="Normal 39 2 8 2 2" xfId="15993" xr:uid="{00000000-0005-0000-0000-0000793E0000}"/>
    <cellStyle name="Normal 39 2 8 2 2 2" xfId="42568" xr:uid="{00000000-0005-0000-0000-000048A60000}"/>
    <cellStyle name="Normal 39 2 8 2 3" xfId="42569" xr:uid="{00000000-0005-0000-0000-000049A60000}"/>
    <cellStyle name="Normal 39 2 8 3" xfId="15994" xr:uid="{00000000-0005-0000-0000-00007A3E0000}"/>
    <cellStyle name="Normal 39 2 8 3 2" xfId="42570" xr:uid="{00000000-0005-0000-0000-00004AA60000}"/>
    <cellStyle name="Normal 39 2 8 4" xfId="42571" xr:uid="{00000000-0005-0000-0000-00004BA60000}"/>
    <cellStyle name="Normal 39 2 9" xfId="15995" xr:uid="{00000000-0005-0000-0000-00007B3E0000}"/>
    <cellStyle name="Normal 39 2 9 2" xfId="15996" xr:uid="{00000000-0005-0000-0000-00007C3E0000}"/>
    <cellStyle name="Normal 39 2 9 2 2" xfId="15997" xr:uid="{00000000-0005-0000-0000-00007D3E0000}"/>
    <cellStyle name="Normal 39 2 9 2 2 2" xfId="42572" xr:uid="{00000000-0005-0000-0000-00004CA60000}"/>
    <cellStyle name="Normal 39 2 9 2 3" xfId="42573" xr:uid="{00000000-0005-0000-0000-00004DA60000}"/>
    <cellStyle name="Normal 39 2 9 3" xfId="15998" xr:uid="{00000000-0005-0000-0000-00007E3E0000}"/>
    <cellStyle name="Normal 39 2 9 3 2" xfId="42574" xr:uid="{00000000-0005-0000-0000-00004EA60000}"/>
    <cellStyle name="Normal 39 2 9 4" xfId="42575" xr:uid="{00000000-0005-0000-0000-00004FA60000}"/>
    <cellStyle name="Normal 39 3" xfId="15999" xr:uid="{00000000-0005-0000-0000-00007F3E0000}"/>
    <cellStyle name="Normal 39 3 10" xfId="16000" xr:uid="{00000000-0005-0000-0000-0000803E0000}"/>
    <cellStyle name="Normal 39 3 10 2" xfId="16001" xr:uid="{00000000-0005-0000-0000-0000813E0000}"/>
    <cellStyle name="Normal 39 3 10 2 2" xfId="16002" xr:uid="{00000000-0005-0000-0000-0000823E0000}"/>
    <cellStyle name="Normal 39 3 10 2 2 2" xfId="42576" xr:uid="{00000000-0005-0000-0000-000050A60000}"/>
    <cellStyle name="Normal 39 3 10 2 3" xfId="42577" xr:uid="{00000000-0005-0000-0000-000051A60000}"/>
    <cellStyle name="Normal 39 3 10 3" xfId="16003" xr:uid="{00000000-0005-0000-0000-0000833E0000}"/>
    <cellStyle name="Normal 39 3 10 3 2" xfId="42578" xr:uid="{00000000-0005-0000-0000-000052A60000}"/>
    <cellStyle name="Normal 39 3 10 4" xfId="42579" xr:uid="{00000000-0005-0000-0000-000053A60000}"/>
    <cellStyle name="Normal 39 3 11" xfId="16004" xr:uid="{00000000-0005-0000-0000-0000843E0000}"/>
    <cellStyle name="Normal 39 3 11 2" xfId="16005" xr:uid="{00000000-0005-0000-0000-0000853E0000}"/>
    <cellStyle name="Normal 39 3 11 2 2" xfId="16006" xr:uid="{00000000-0005-0000-0000-0000863E0000}"/>
    <cellStyle name="Normal 39 3 11 2 2 2" xfId="42580" xr:uid="{00000000-0005-0000-0000-000054A60000}"/>
    <cellStyle name="Normal 39 3 11 2 3" xfId="42581" xr:uid="{00000000-0005-0000-0000-000055A60000}"/>
    <cellStyle name="Normal 39 3 11 3" xfId="16007" xr:uid="{00000000-0005-0000-0000-0000873E0000}"/>
    <cellStyle name="Normal 39 3 11 3 2" xfId="42582" xr:uid="{00000000-0005-0000-0000-000056A60000}"/>
    <cellStyle name="Normal 39 3 11 4" xfId="42583" xr:uid="{00000000-0005-0000-0000-000057A60000}"/>
    <cellStyle name="Normal 39 3 12" xfId="16008" xr:uid="{00000000-0005-0000-0000-0000883E0000}"/>
    <cellStyle name="Normal 39 3 12 2" xfId="16009" xr:uid="{00000000-0005-0000-0000-0000893E0000}"/>
    <cellStyle name="Normal 39 3 12 2 2" xfId="42584" xr:uid="{00000000-0005-0000-0000-000058A60000}"/>
    <cellStyle name="Normal 39 3 12 3" xfId="42585" xr:uid="{00000000-0005-0000-0000-000059A60000}"/>
    <cellStyle name="Normal 39 3 13" xfId="16010" xr:uid="{00000000-0005-0000-0000-00008A3E0000}"/>
    <cellStyle name="Normal 39 3 13 2" xfId="42586" xr:uid="{00000000-0005-0000-0000-00005AA60000}"/>
    <cellStyle name="Normal 39 3 14" xfId="42587" xr:uid="{00000000-0005-0000-0000-00005BA60000}"/>
    <cellStyle name="Normal 39 3 2" xfId="16011" xr:uid="{00000000-0005-0000-0000-00008B3E0000}"/>
    <cellStyle name="Normal 39 3 2 2" xfId="16012" xr:uid="{00000000-0005-0000-0000-00008C3E0000}"/>
    <cellStyle name="Normal 39 3 2 2 2" xfId="16013" xr:uid="{00000000-0005-0000-0000-00008D3E0000}"/>
    <cellStyle name="Normal 39 3 2 2 2 2" xfId="42588" xr:uid="{00000000-0005-0000-0000-00005CA60000}"/>
    <cellStyle name="Normal 39 3 2 2 3" xfId="42589" xr:uid="{00000000-0005-0000-0000-00005DA60000}"/>
    <cellStyle name="Normal 39 3 2 3" xfId="16014" xr:uid="{00000000-0005-0000-0000-00008E3E0000}"/>
    <cellStyle name="Normal 39 3 2 3 2" xfId="42590" xr:uid="{00000000-0005-0000-0000-00005EA60000}"/>
    <cellStyle name="Normal 39 3 2 4" xfId="42591" xr:uid="{00000000-0005-0000-0000-00005FA60000}"/>
    <cellStyle name="Normal 39 3 3" xfId="16015" xr:uid="{00000000-0005-0000-0000-00008F3E0000}"/>
    <cellStyle name="Normal 39 3 3 2" xfId="16016" xr:uid="{00000000-0005-0000-0000-0000903E0000}"/>
    <cellStyle name="Normal 39 3 3 2 2" xfId="16017" xr:uid="{00000000-0005-0000-0000-0000913E0000}"/>
    <cellStyle name="Normal 39 3 3 2 2 2" xfId="42592" xr:uid="{00000000-0005-0000-0000-000060A60000}"/>
    <cellStyle name="Normal 39 3 3 2 3" xfId="42593" xr:uid="{00000000-0005-0000-0000-000061A60000}"/>
    <cellStyle name="Normal 39 3 3 3" xfId="16018" xr:uid="{00000000-0005-0000-0000-0000923E0000}"/>
    <cellStyle name="Normal 39 3 3 3 2" xfId="42594" xr:uid="{00000000-0005-0000-0000-000062A60000}"/>
    <cellStyle name="Normal 39 3 3 4" xfId="42595" xr:uid="{00000000-0005-0000-0000-000063A60000}"/>
    <cellStyle name="Normal 39 3 4" xfId="16019" xr:uid="{00000000-0005-0000-0000-0000933E0000}"/>
    <cellStyle name="Normal 39 3 4 2" xfId="16020" xr:uid="{00000000-0005-0000-0000-0000943E0000}"/>
    <cellStyle name="Normal 39 3 4 2 2" xfId="16021" xr:uid="{00000000-0005-0000-0000-0000953E0000}"/>
    <cellStyle name="Normal 39 3 4 2 2 2" xfId="42596" xr:uid="{00000000-0005-0000-0000-000064A60000}"/>
    <cellStyle name="Normal 39 3 4 2 3" xfId="42597" xr:uid="{00000000-0005-0000-0000-000065A60000}"/>
    <cellStyle name="Normal 39 3 4 3" xfId="16022" xr:uid="{00000000-0005-0000-0000-0000963E0000}"/>
    <cellStyle name="Normal 39 3 4 3 2" xfId="42598" xr:uid="{00000000-0005-0000-0000-000066A60000}"/>
    <cellStyle name="Normal 39 3 4 4" xfId="42599" xr:uid="{00000000-0005-0000-0000-000067A60000}"/>
    <cellStyle name="Normal 39 3 5" xfId="16023" xr:uid="{00000000-0005-0000-0000-0000973E0000}"/>
    <cellStyle name="Normal 39 3 5 2" xfId="16024" xr:uid="{00000000-0005-0000-0000-0000983E0000}"/>
    <cellStyle name="Normal 39 3 5 2 2" xfId="16025" xr:uid="{00000000-0005-0000-0000-0000993E0000}"/>
    <cellStyle name="Normal 39 3 5 2 2 2" xfId="42600" xr:uid="{00000000-0005-0000-0000-000068A60000}"/>
    <cellStyle name="Normal 39 3 5 2 3" xfId="42601" xr:uid="{00000000-0005-0000-0000-000069A60000}"/>
    <cellStyle name="Normal 39 3 5 3" xfId="16026" xr:uid="{00000000-0005-0000-0000-00009A3E0000}"/>
    <cellStyle name="Normal 39 3 5 3 2" xfId="42602" xr:uid="{00000000-0005-0000-0000-00006AA60000}"/>
    <cellStyle name="Normal 39 3 5 4" xfId="42603" xr:uid="{00000000-0005-0000-0000-00006BA60000}"/>
    <cellStyle name="Normal 39 3 6" xfId="16027" xr:uid="{00000000-0005-0000-0000-00009B3E0000}"/>
    <cellStyle name="Normal 39 3 6 2" xfId="16028" xr:uid="{00000000-0005-0000-0000-00009C3E0000}"/>
    <cellStyle name="Normal 39 3 6 2 2" xfId="16029" xr:uid="{00000000-0005-0000-0000-00009D3E0000}"/>
    <cellStyle name="Normal 39 3 6 2 2 2" xfId="42604" xr:uid="{00000000-0005-0000-0000-00006CA60000}"/>
    <cellStyle name="Normal 39 3 6 2 3" xfId="42605" xr:uid="{00000000-0005-0000-0000-00006DA60000}"/>
    <cellStyle name="Normal 39 3 6 3" xfId="16030" xr:uid="{00000000-0005-0000-0000-00009E3E0000}"/>
    <cellStyle name="Normal 39 3 6 3 2" xfId="42606" xr:uid="{00000000-0005-0000-0000-00006EA60000}"/>
    <cellStyle name="Normal 39 3 6 4" xfId="42607" xr:uid="{00000000-0005-0000-0000-00006FA60000}"/>
    <cellStyle name="Normal 39 3 7" xfId="16031" xr:uid="{00000000-0005-0000-0000-00009F3E0000}"/>
    <cellStyle name="Normal 39 3 7 2" xfId="16032" xr:uid="{00000000-0005-0000-0000-0000A03E0000}"/>
    <cellStyle name="Normal 39 3 7 2 2" xfId="16033" xr:uid="{00000000-0005-0000-0000-0000A13E0000}"/>
    <cellStyle name="Normal 39 3 7 2 2 2" xfId="42608" xr:uid="{00000000-0005-0000-0000-000070A60000}"/>
    <cellStyle name="Normal 39 3 7 2 3" xfId="42609" xr:uid="{00000000-0005-0000-0000-000071A60000}"/>
    <cellStyle name="Normal 39 3 7 3" xfId="16034" xr:uid="{00000000-0005-0000-0000-0000A23E0000}"/>
    <cellStyle name="Normal 39 3 7 3 2" xfId="42610" xr:uid="{00000000-0005-0000-0000-000072A60000}"/>
    <cellStyle name="Normal 39 3 7 4" xfId="42611" xr:uid="{00000000-0005-0000-0000-000073A60000}"/>
    <cellStyle name="Normal 39 3 8" xfId="16035" xr:uid="{00000000-0005-0000-0000-0000A33E0000}"/>
    <cellStyle name="Normal 39 3 8 2" xfId="16036" xr:uid="{00000000-0005-0000-0000-0000A43E0000}"/>
    <cellStyle name="Normal 39 3 8 2 2" xfId="16037" xr:uid="{00000000-0005-0000-0000-0000A53E0000}"/>
    <cellStyle name="Normal 39 3 8 2 2 2" xfId="42612" xr:uid="{00000000-0005-0000-0000-000074A60000}"/>
    <cellStyle name="Normal 39 3 8 2 3" xfId="42613" xr:uid="{00000000-0005-0000-0000-000075A60000}"/>
    <cellStyle name="Normal 39 3 8 3" xfId="16038" xr:uid="{00000000-0005-0000-0000-0000A63E0000}"/>
    <cellStyle name="Normal 39 3 8 3 2" xfId="42614" xr:uid="{00000000-0005-0000-0000-000076A60000}"/>
    <cellStyle name="Normal 39 3 8 4" xfId="42615" xr:uid="{00000000-0005-0000-0000-000077A60000}"/>
    <cellStyle name="Normal 39 3 9" xfId="16039" xr:uid="{00000000-0005-0000-0000-0000A73E0000}"/>
    <cellStyle name="Normal 39 3 9 2" xfId="16040" xr:uid="{00000000-0005-0000-0000-0000A83E0000}"/>
    <cellStyle name="Normal 39 3 9 2 2" xfId="16041" xr:uid="{00000000-0005-0000-0000-0000A93E0000}"/>
    <cellStyle name="Normal 39 3 9 2 2 2" xfId="42616" xr:uid="{00000000-0005-0000-0000-000078A60000}"/>
    <cellStyle name="Normal 39 3 9 2 3" xfId="42617" xr:uid="{00000000-0005-0000-0000-000079A60000}"/>
    <cellStyle name="Normal 39 3 9 3" xfId="16042" xr:uid="{00000000-0005-0000-0000-0000AA3E0000}"/>
    <cellStyle name="Normal 39 3 9 3 2" xfId="42618" xr:uid="{00000000-0005-0000-0000-00007AA60000}"/>
    <cellStyle name="Normal 39 3 9 4" xfId="42619" xr:uid="{00000000-0005-0000-0000-00007BA60000}"/>
    <cellStyle name="Normal 39 4" xfId="16043" xr:uid="{00000000-0005-0000-0000-0000AB3E0000}"/>
    <cellStyle name="Normal 39 4 10" xfId="16044" xr:uid="{00000000-0005-0000-0000-0000AC3E0000}"/>
    <cellStyle name="Normal 39 4 10 2" xfId="16045" xr:uid="{00000000-0005-0000-0000-0000AD3E0000}"/>
    <cellStyle name="Normal 39 4 10 2 2" xfId="16046" xr:uid="{00000000-0005-0000-0000-0000AE3E0000}"/>
    <cellStyle name="Normal 39 4 10 2 2 2" xfId="42620" xr:uid="{00000000-0005-0000-0000-00007CA60000}"/>
    <cellStyle name="Normal 39 4 10 2 3" xfId="42621" xr:uid="{00000000-0005-0000-0000-00007DA60000}"/>
    <cellStyle name="Normal 39 4 10 3" xfId="16047" xr:uid="{00000000-0005-0000-0000-0000AF3E0000}"/>
    <cellStyle name="Normal 39 4 10 3 2" xfId="42622" xr:uid="{00000000-0005-0000-0000-00007EA60000}"/>
    <cellStyle name="Normal 39 4 10 4" xfId="42623" xr:uid="{00000000-0005-0000-0000-00007FA60000}"/>
    <cellStyle name="Normal 39 4 11" xfId="16048" xr:uid="{00000000-0005-0000-0000-0000B03E0000}"/>
    <cellStyle name="Normal 39 4 11 2" xfId="16049" xr:uid="{00000000-0005-0000-0000-0000B13E0000}"/>
    <cellStyle name="Normal 39 4 11 2 2" xfId="16050" xr:uid="{00000000-0005-0000-0000-0000B23E0000}"/>
    <cellStyle name="Normal 39 4 11 2 2 2" xfId="42624" xr:uid="{00000000-0005-0000-0000-000080A60000}"/>
    <cellStyle name="Normal 39 4 11 2 3" xfId="42625" xr:uid="{00000000-0005-0000-0000-000081A60000}"/>
    <cellStyle name="Normal 39 4 11 3" xfId="16051" xr:uid="{00000000-0005-0000-0000-0000B33E0000}"/>
    <cellStyle name="Normal 39 4 11 3 2" xfId="42626" xr:uid="{00000000-0005-0000-0000-000082A60000}"/>
    <cellStyle name="Normal 39 4 11 4" xfId="42627" xr:uid="{00000000-0005-0000-0000-000083A60000}"/>
    <cellStyle name="Normal 39 4 12" xfId="16052" xr:uid="{00000000-0005-0000-0000-0000B43E0000}"/>
    <cellStyle name="Normal 39 4 12 2" xfId="16053" xr:uid="{00000000-0005-0000-0000-0000B53E0000}"/>
    <cellStyle name="Normal 39 4 12 2 2" xfId="42628" xr:uid="{00000000-0005-0000-0000-000084A60000}"/>
    <cellStyle name="Normal 39 4 12 3" xfId="42629" xr:uid="{00000000-0005-0000-0000-000085A60000}"/>
    <cellStyle name="Normal 39 4 13" xfId="16054" xr:uid="{00000000-0005-0000-0000-0000B63E0000}"/>
    <cellStyle name="Normal 39 4 13 2" xfId="42630" xr:uid="{00000000-0005-0000-0000-000086A60000}"/>
    <cellStyle name="Normal 39 4 14" xfId="42631" xr:uid="{00000000-0005-0000-0000-000087A60000}"/>
    <cellStyle name="Normal 39 4 2" xfId="16055" xr:uid="{00000000-0005-0000-0000-0000B73E0000}"/>
    <cellStyle name="Normal 39 4 2 2" xfId="16056" xr:uid="{00000000-0005-0000-0000-0000B83E0000}"/>
    <cellStyle name="Normal 39 4 2 2 2" xfId="16057" xr:uid="{00000000-0005-0000-0000-0000B93E0000}"/>
    <cellStyle name="Normal 39 4 2 2 2 2" xfId="42632" xr:uid="{00000000-0005-0000-0000-000088A60000}"/>
    <cellStyle name="Normal 39 4 2 2 3" xfId="42633" xr:uid="{00000000-0005-0000-0000-000089A60000}"/>
    <cellStyle name="Normal 39 4 2 3" xfId="16058" xr:uid="{00000000-0005-0000-0000-0000BA3E0000}"/>
    <cellStyle name="Normal 39 4 2 3 2" xfId="42634" xr:uid="{00000000-0005-0000-0000-00008AA60000}"/>
    <cellStyle name="Normal 39 4 2 4" xfId="42635" xr:uid="{00000000-0005-0000-0000-00008BA60000}"/>
    <cellStyle name="Normal 39 4 3" xfId="16059" xr:uid="{00000000-0005-0000-0000-0000BB3E0000}"/>
    <cellStyle name="Normal 39 4 3 2" xfId="16060" xr:uid="{00000000-0005-0000-0000-0000BC3E0000}"/>
    <cellStyle name="Normal 39 4 3 2 2" xfId="16061" xr:uid="{00000000-0005-0000-0000-0000BD3E0000}"/>
    <cellStyle name="Normal 39 4 3 2 2 2" xfId="42636" xr:uid="{00000000-0005-0000-0000-00008CA60000}"/>
    <cellStyle name="Normal 39 4 3 2 3" xfId="42637" xr:uid="{00000000-0005-0000-0000-00008DA60000}"/>
    <cellStyle name="Normal 39 4 3 3" xfId="16062" xr:uid="{00000000-0005-0000-0000-0000BE3E0000}"/>
    <cellStyle name="Normal 39 4 3 3 2" xfId="42638" xr:uid="{00000000-0005-0000-0000-00008EA60000}"/>
    <cellStyle name="Normal 39 4 3 4" xfId="42639" xr:uid="{00000000-0005-0000-0000-00008FA60000}"/>
    <cellStyle name="Normal 39 4 4" xfId="16063" xr:uid="{00000000-0005-0000-0000-0000BF3E0000}"/>
    <cellStyle name="Normal 39 4 4 2" xfId="16064" xr:uid="{00000000-0005-0000-0000-0000C03E0000}"/>
    <cellStyle name="Normal 39 4 4 2 2" xfId="16065" xr:uid="{00000000-0005-0000-0000-0000C13E0000}"/>
    <cellStyle name="Normal 39 4 4 2 2 2" xfId="42640" xr:uid="{00000000-0005-0000-0000-000090A60000}"/>
    <cellStyle name="Normal 39 4 4 2 3" xfId="42641" xr:uid="{00000000-0005-0000-0000-000091A60000}"/>
    <cellStyle name="Normal 39 4 4 3" xfId="16066" xr:uid="{00000000-0005-0000-0000-0000C23E0000}"/>
    <cellStyle name="Normal 39 4 4 3 2" xfId="42642" xr:uid="{00000000-0005-0000-0000-000092A60000}"/>
    <cellStyle name="Normal 39 4 4 4" xfId="42643" xr:uid="{00000000-0005-0000-0000-000093A60000}"/>
    <cellStyle name="Normal 39 4 5" xfId="16067" xr:uid="{00000000-0005-0000-0000-0000C33E0000}"/>
    <cellStyle name="Normal 39 4 5 2" xfId="16068" xr:uid="{00000000-0005-0000-0000-0000C43E0000}"/>
    <cellStyle name="Normal 39 4 5 2 2" xfId="16069" xr:uid="{00000000-0005-0000-0000-0000C53E0000}"/>
    <cellStyle name="Normal 39 4 5 2 2 2" xfId="42644" xr:uid="{00000000-0005-0000-0000-000094A60000}"/>
    <cellStyle name="Normal 39 4 5 2 3" xfId="42645" xr:uid="{00000000-0005-0000-0000-000095A60000}"/>
    <cellStyle name="Normal 39 4 5 3" xfId="16070" xr:uid="{00000000-0005-0000-0000-0000C63E0000}"/>
    <cellStyle name="Normal 39 4 5 3 2" xfId="42646" xr:uid="{00000000-0005-0000-0000-000096A60000}"/>
    <cellStyle name="Normal 39 4 5 4" xfId="42647" xr:uid="{00000000-0005-0000-0000-000097A60000}"/>
    <cellStyle name="Normal 39 4 6" xfId="16071" xr:uid="{00000000-0005-0000-0000-0000C73E0000}"/>
    <cellStyle name="Normal 39 4 6 2" xfId="16072" xr:uid="{00000000-0005-0000-0000-0000C83E0000}"/>
    <cellStyle name="Normal 39 4 6 2 2" xfId="16073" xr:uid="{00000000-0005-0000-0000-0000C93E0000}"/>
    <cellStyle name="Normal 39 4 6 2 2 2" xfId="42648" xr:uid="{00000000-0005-0000-0000-000098A60000}"/>
    <cellStyle name="Normal 39 4 6 2 3" xfId="42649" xr:uid="{00000000-0005-0000-0000-000099A60000}"/>
    <cellStyle name="Normal 39 4 6 3" xfId="16074" xr:uid="{00000000-0005-0000-0000-0000CA3E0000}"/>
    <cellStyle name="Normal 39 4 6 3 2" xfId="42650" xr:uid="{00000000-0005-0000-0000-00009AA60000}"/>
    <cellStyle name="Normal 39 4 6 4" xfId="42651" xr:uid="{00000000-0005-0000-0000-00009BA60000}"/>
    <cellStyle name="Normal 39 4 7" xfId="16075" xr:uid="{00000000-0005-0000-0000-0000CB3E0000}"/>
    <cellStyle name="Normal 39 4 7 2" xfId="16076" xr:uid="{00000000-0005-0000-0000-0000CC3E0000}"/>
    <cellStyle name="Normal 39 4 7 2 2" xfId="16077" xr:uid="{00000000-0005-0000-0000-0000CD3E0000}"/>
    <cellStyle name="Normal 39 4 7 2 2 2" xfId="42652" xr:uid="{00000000-0005-0000-0000-00009CA60000}"/>
    <cellStyle name="Normal 39 4 7 2 3" xfId="42653" xr:uid="{00000000-0005-0000-0000-00009DA60000}"/>
    <cellStyle name="Normal 39 4 7 3" xfId="16078" xr:uid="{00000000-0005-0000-0000-0000CE3E0000}"/>
    <cellStyle name="Normal 39 4 7 3 2" xfId="42654" xr:uid="{00000000-0005-0000-0000-00009EA60000}"/>
    <cellStyle name="Normal 39 4 7 4" xfId="42655" xr:uid="{00000000-0005-0000-0000-00009FA60000}"/>
    <cellStyle name="Normal 39 4 8" xfId="16079" xr:uid="{00000000-0005-0000-0000-0000CF3E0000}"/>
    <cellStyle name="Normal 39 4 8 2" xfId="16080" xr:uid="{00000000-0005-0000-0000-0000D03E0000}"/>
    <cellStyle name="Normal 39 4 8 2 2" xfId="16081" xr:uid="{00000000-0005-0000-0000-0000D13E0000}"/>
    <cellStyle name="Normal 39 4 8 2 2 2" xfId="42656" xr:uid="{00000000-0005-0000-0000-0000A0A60000}"/>
    <cellStyle name="Normal 39 4 8 2 3" xfId="42657" xr:uid="{00000000-0005-0000-0000-0000A1A60000}"/>
    <cellStyle name="Normal 39 4 8 3" xfId="16082" xr:uid="{00000000-0005-0000-0000-0000D23E0000}"/>
    <cellStyle name="Normal 39 4 8 3 2" xfId="42658" xr:uid="{00000000-0005-0000-0000-0000A2A60000}"/>
    <cellStyle name="Normal 39 4 8 4" xfId="42659" xr:uid="{00000000-0005-0000-0000-0000A3A60000}"/>
    <cellStyle name="Normal 39 4 9" xfId="16083" xr:uid="{00000000-0005-0000-0000-0000D33E0000}"/>
    <cellStyle name="Normal 39 4 9 2" xfId="16084" xr:uid="{00000000-0005-0000-0000-0000D43E0000}"/>
    <cellStyle name="Normal 39 4 9 2 2" xfId="16085" xr:uid="{00000000-0005-0000-0000-0000D53E0000}"/>
    <cellStyle name="Normal 39 4 9 2 2 2" xfId="42660" xr:uid="{00000000-0005-0000-0000-0000A4A60000}"/>
    <cellStyle name="Normal 39 4 9 2 3" xfId="42661" xr:uid="{00000000-0005-0000-0000-0000A5A60000}"/>
    <cellStyle name="Normal 39 4 9 3" xfId="16086" xr:uid="{00000000-0005-0000-0000-0000D63E0000}"/>
    <cellStyle name="Normal 39 4 9 3 2" xfId="42662" xr:uid="{00000000-0005-0000-0000-0000A6A60000}"/>
    <cellStyle name="Normal 39 4 9 4" xfId="42663" xr:uid="{00000000-0005-0000-0000-0000A7A60000}"/>
    <cellStyle name="Normal 39 5" xfId="16087" xr:uid="{00000000-0005-0000-0000-0000D73E0000}"/>
    <cellStyle name="Normal 39 5 2" xfId="16088" xr:uid="{00000000-0005-0000-0000-0000D83E0000}"/>
    <cellStyle name="Normal 39 5 2 2" xfId="16089" xr:uid="{00000000-0005-0000-0000-0000D93E0000}"/>
    <cellStyle name="Normal 39 5 2 2 2" xfId="42664" xr:uid="{00000000-0005-0000-0000-0000A8A60000}"/>
    <cellStyle name="Normal 39 5 2 3" xfId="42665" xr:uid="{00000000-0005-0000-0000-0000A9A60000}"/>
    <cellStyle name="Normal 39 5 3" xfId="16090" xr:uid="{00000000-0005-0000-0000-0000DA3E0000}"/>
    <cellStyle name="Normal 39 5 3 2" xfId="42666" xr:uid="{00000000-0005-0000-0000-0000AAA60000}"/>
    <cellStyle name="Normal 39 5 4" xfId="42667" xr:uid="{00000000-0005-0000-0000-0000ABA60000}"/>
    <cellStyle name="Normal 39 6" xfId="16091" xr:uid="{00000000-0005-0000-0000-0000DB3E0000}"/>
    <cellStyle name="Normal 39 6 2" xfId="16092" xr:uid="{00000000-0005-0000-0000-0000DC3E0000}"/>
    <cellStyle name="Normal 39 6 2 2" xfId="16093" xr:uid="{00000000-0005-0000-0000-0000DD3E0000}"/>
    <cellStyle name="Normal 39 6 2 2 2" xfId="42668" xr:uid="{00000000-0005-0000-0000-0000ACA60000}"/>
    <cellStyle name="Normal 39 6 2 3" xfId="42669" xr:uid="{00000000-0005-0000-0000-0000ADA60000}"/>
    <cellStyle name="Normal 39 6 3" xfId="16094" xr:uid="{00000000-0005-0000-0000-0000DE3E0000}"/>
    <cellStyle name="Normal 39 6 3 2" xfId="42670" xr:uid="{00000000-0005-0000-0000-0000AEA60000}"/>
    <cellStyle name="Normal 39 6 4" xfId="42671" xr:uid="{00000000-0005-0000-0000-0000AFA60000}"/>
    <cellStyle name="Normal 39 7" xfId="16095" xr:uid="{00000000-0005-0000-0000-0000DF3E0000}"/>
    <cellStyle name="Normal 39 7 2" xfId="16096" xr:uid="{00000000-0005-0000-0000-0000E03E0000}"/>
    <cellStyle name="Normal 39 7 2 2" xfId="16097" xr:uid="{00000000-0005-0000-0000-0000E13E0000}"/>
    <cellStyle name="Normal 39 7 2 2 2" xfId="42672" xr:uid="{00000000-0005-0000-0000-0000B0A60000}"/>
    <cellStyle name="Normal 39 7 2 3" xfId="42673" xr:uid="{00000000-0005-0000-0000-0000B1A60000}"/>
    <cellStyle name="Normal 39 7 3" xfId="16098" xr:uid="{00000000-0005-0000-0000-0000E23E0000}"/>
    <cellStyle name="Normal 39 7 3 2" xfId="42674" xr:uid="{00000000-0005-0000-0000-0000B2A60000}"/>
    <cellStyle name="Normal 39 7 4" xfId="42675" xr:uid="{00000000-0005-0000-0000-0000B3A60000}"/>
    <cellStyle name="Normal 39 8" xfId="16099" xr:uid="{00000000-0005-0000-0000-0000E33E0000}"/>
    <cellStyle name="Normal 39 8 2" xfId="16100" xr:uid="{00000000-0005-0000-0000-0000E43E0000}"/>
    <cellStyle name="Normal 39 8 2 2" xfId="16101" xr:uid="{00000000-0005-0000-0000-0000E53E0000}"/>
    <cellStyle name="Normal 39 8 2 2 2" xfId="42676" xr:uid="{00000000-0005-0000-0000-0000B4A60000}"/>
    <cellStyle name="Normal 39 8 2 3" xfId="42677" xr:uid="{00000000-0005-0000-0000-0000B5A60000}"/>
    <cellStyle name="Normal 39 8 3" xfId="16102" xr:uid="{00000000-0005-0000-0000-0000E63E0000}"/>
    <cellStyle name="Normal 39 8 3 2" xfId="42678" xr:uid="{00000000-0005-0000-0000-0000B6A60000}"/>
    <cellStyle name="Normal 39 8 4" xfId="42679" xr:uid="{00000000-0005-0000-0000-0000B7A60000}"/>
    <cellStyle name="Normal 39 9" xfId="16103" xr:uid="{00000000-0005-0000-0000-0000E73E0000}"/>
    <cellStyle name="Normal 39 9 2" xfId="16104" xr:uid="{00000000-0005-0000-0000-0000E83E0000}"/>
    <cellStyle name="Normal 39 9 2 2" xfId="16105" xr:uid="{00000000-0005-0000-0000-0000E93E0000}"/>
    <cellStyle name="Normal 39 9 2 2 2" xfId="42680" xr:uid="{00000000-0005-0000-0000-0000B8A60000}"/>
    <cellStyle name="Normal 39 9 2 3" xfId="42681" xr:uid="{00000000-0005-0000-0000-0000B9A60000}"/>
    <cellStyle name="Normal 39 9 3" xfId="16106" xr:uid="{00000000-0005-0000-0000-0000EA3E0000}"/>
    <cellStyle name="Normal 39 9 3 2" xfId="42682" xr:uid="{00000000-0005-0000-0000-0000BAA60000}"/>
    <cellStyle name="Normal 39 9 4" xfId="42683" xr:uid="{00000000-0005-0000-0000-0000BBA60000}"/>
    <cellStyle name="Normal 390" xfId="30016" xr:uid="{00000000-0005-0000-0000-000040750000}"/>
    <cellStyle name="Normal 391" xfId="30017" xr:uid="{00000000-0005-0000-0000-000041750000}"/>
    <cellStyle name="Normal 391 2" xfId="56705" xr:uid="{00000000-0005-0000-0000-000081DD0000}"/>
    <cellStyle name="Normal 391 2 10" xfId="56706" xr:uid="{00000000-0005-0000-0000-000082DD0000}"/>
    <cellStyle name="Normal 391 2 11" xfId="56707" xr:uid="{00000000-0005-0000-0000-000083DD0000}"/>
    <cellStyle name="Normal 391 2 12" xfId="56708" xr:uid="{00000000-0005-0000-0000-000084DD0000}"/>
    <cellStyle name="Normal 391 2 13" xfId="56709" xr:uid="{00000000-0005-0000-0000-000085DD0000}"/>
    <cellStyle name="Normal 391 2 14" xfId="56710" xr:uid="{00000000-0005-0000-0000-000086DD0000}"/>
    <cellStyle name="Normal 391 2 15" xfId="56711" xr:uid="{00000000-0005-0000-0000-000087DD0000}"/>
    <cellStyle name="Normal 391 2 16" xfId="56712" xr:uid="{00000000-0005-0000-0000-000088DD0000}"/>
    <cellStyle name="Normal 391 2 17" xfId="56713" xr:uid="{00000000-0005-0000-0000-000089DD0000}"/>
    <cellStyle name="Normal 391 2 18" xfId="56714" xr:uid="{00000000-0005-0000-0000-00008ADD0000}"/>
    <cellStyle name="Normal 391 2 19" xfId="56715" xr:uid="{00000000-0005-0000-0000-00008BDD0000}"/>
    <cellStyle name="Normal 391 2 2" xfId="56716" xr:uid="{00000000-0005-0000-0000-00008CDD0000}"/>
    <cellStyle name="Normal 391 2 20" xfId="56717" xr:uid="{00000000-0005-0000-0000-00008DDD0000}"/>
    <cellStyle name="Normal 391 2 3" xfId="56718" xr:uid="{00000000-0005-0000-0000-00008EDD0000}"/>
    <cellStyle name="Normal 391 2 4" xfId="56719" xr:uid="{00000000-0005-0000-0000-00008FDD0000}"/>
    <cellStyle name="Normal 391 2 5" xfId="56720" xr:uid="{00000000-0005-0000-0000-000090DD0000}"/>
    <cellStyle name="Normal 391 2 6" xfId="56721" xr:uid="{00000000-0005-0000-0000-000091DD0000}"/>
    <cellStyle name="Normal 391 2 7" xfId="56722" xr:uid="{00000000-0005-0000-0000-000092DD0000}"/>
    <cellStyle name="Normal 391 2 8" xfId="56723" xr:uid="{00000000-0005-0000-0000-000093DD0000}"/>
    <cellStyle name="Normal 391 2 9" xfId="56724" xr:uid="{00000000-0005-0000-0000-000094DD0000}"/>
    <cellStyle name="Normal 392" xfId="30018" xr:uid="{00000000-0005-0000-0000-000042750000}"/>
    <cellStyle name="Normal 392 2" xfId="56725" xr:uid="{00000000-0005-0000-0000-000095DD0000}"/>
    <cellStyle name="Normal 392 2 10" xfId="56726" xr:uid="{00000000-0005-0000-0000-000096DD0000}"/>
    <cellStyle name="Normal 392 2 11" xfId="56727" xr:uid="{00000000-0005-0000-0000-000097DD0000}"/>
    <cellStyle name="Normal 392 2 12" xfId="56728" xr:uid="{00000000-0005-0000-0000-000098DD0000}"/>
    <cellStyle name="Normal 392 2 13" xfId="56729" xr:uid="{00000000-0005-0000-0000-000099DD0000}"/>
    <cellStyle name="Normal 392 2 14" xfId="56730" xr:uid="{00000000-0005-0000-0000-00009ADD0000}"/>
    <cellStyle name="Normal 392 2 15" xfId="56731" xr:uid="{00000000-0005-0000-0000-00009BDD0000}"/>
    <cellStyle name="Normal 392 2 16" xfId="56732" xr:uid="{00000000-0005-0000-0000-00009CDD0000}"/>
    <cellStyle name="Normal 392 2 17" xfId="56733" xr:uid="{00000000-0005-0000-0000-00009DDD0000}"/>
    <cellStyle name="Normal 392 2 18" xfId="56734" xr:uid="{00000000-0005-0000-0000-00009EDD0000}"/>
    <cellStyle name="Normal 392 2 19" xfId="56735" xr:uid="{00000000-0005-0000-0000-00009FDD0000}"/>
    <cellStyle name="Normal 392 2 2" xfId="56736" xr:uid="{00000000-0005-0000-0000-0000A0DD0000}"/>
    <cellStyle name="Normal 392 2 20" xfId="56737" xr:uid="{00000000-0005-0000-0000-0000A1DD0000}"/>
    <cellStyle name="Normal 392 2 21" xfId="56738" xr:uid="{00000000-0005-0000-0000-0000A2DD0000}"/>
    <cellStyle name="Normal 392 2 3" xfId="56739" xr:uid="{00000000-0005-0000-0000-0000A3DD0000}"/>
    <cellStyle name="Normal 392 2 4" xfId="56740" xr:uid="{00000000-0005-0000-0000-0000A4DD0000}"/>
    <cellStyle name="Normal 392 2 5" xfId="56741" xr:uid="{00000000-0005-0000-0000-0000A5DD0000}"/>
    <cellStyle name="Normal 392 2 6" xfId="56742" xr:uid="{00000000-0005-0000-0000-0000A6DD0000}"/>
    <cellStyle name="Normal 392 2 7" xfId="56743" xr:uid="{00000000-0005-0000-0000-0000A7DD0000}"/>
    <cellStyle name="Normal 392 2 8" xfId="56744" xr:uid="{00000000-0005-0000-0000-0000A8DD0000}"/>
    <cellStyle name="Normal 392 2 9" xfId="56745" xr:uid="{00000000-0005-0000-0000-0000A9DD0000}"/>
    <cellStyle name="Normal 393" xfId="30019" xr:uid="{00000000-0005-0000-0000-000043750000}"/>
    <cellStyle name="Normal 393 2" xfId="56746" xr:uid="{00000000-0005-0000-0000-0000AADD0000}"/>
    <cellStyle name="Normal 393 2 10" xfId="56747" xr:uid="{00000000-0005-0000-0000-0000ABDD0000}"/>
    <cellStyle name="Normal 393 2 11" xfId="56748" xr:uid="{00000000-0005-0000-0000-0000ACDD0000}"/>
    <cellStyle name="Normal 393 2 12" xfId="56749" xr:uid="{00000000-0005-0000-0000-0000ADDD0000}"/>
    <cellStyle name="Normal 393 2 13" xfId="56750" xr:uid="{00000000-0005-0000-0000-0000AEDD0000}"/>
    <cellStyle name="Normal 393 2 14" xfId="56751" xr:uid="{00000000-0005-0000-0000-0000AFDD0000}"/>
    <cellStyle name="Normal 393 2 15" xfId="56752" xr:uid="{00000000-0005-0000-0000-0000B0DD0000}"/>
    <cellStyle name="Normal 393 2 16" xfId="56753" xr:uid="{00000000-0005-0000-0000-0000B1DD0000}"/>
    <cellStyle name="Normal 393 2 17" xfId="56754" xr:uid="{00000000-0005-0000-0000-0000B2DD0000}"/>
    <cellStyle name="Normal 393 2 18" xfId="56755" xr:uid="{00000000-0005-0000-0000-0000B3DD0000}"/>
    <cellStyle name="Normal 393 2 19" xfId="56756" xr:uid="{00000000-0005-0000-0000-0000B4DD0000}"/>
    <cellStyle name="Normal 393 2 2" xfId="56757" xr:uid="{00000000-0005-0000-0000-0000B5DD0000}"/>
    <cellStyle name="Normal 393 2 20" xfId="56758" xr:uid="{00000000-0005-0000-0000-0000B6DD0000}"/>
    <cellStyle name="Normal 393 2 3" xfId="56759" xr:uid="{00000000-0005-0000-0000-0000B7DD0000}"/>
    <cellStyle name="Normal 393 2 4" xfId="56760" xr:uid="{00000000-0005-0000-0000-0000B8DD0000}"/>
    <cellStyle name="Normal 393 2 5" xfId="56761" xr:uid="{00000000-0005-0000-0000-0000B9DD0000}"/>
    <cellStyle name="Normal 393 2 6" xfId="56762" xr:uid="{00000000-0005-0000-0000-0000BADD0000}"/>
    <cellStyle name="Normal 393 2 7" xfId="56763" xr:uid="{00000000-0005-0000-0000-0000BBDD0000}"/>
    <cellStyle name="Normal 393 2 8" xfId="56764" xr:uid="{00000000-0005-0000-0000-0000BCDD0000}"/>
    <cellStyle name="Normal 393 2 9" xfId="56765" xr:uid="{00000000-0005-0000-0000-0000BDDD0000}"/>
    <cellStyle name="Normal 394" xfId="30020" xr:uid="{00000000-0005-0000-0000-000044750000}"/>
    <cellStyle name="Normal 395" xfId="30021" xr:uid="{00000000-0005-0000-0000-000045750000}"/>
    <cellStyle name="Normal 396" xfId="30022" xr:uid="{00000000-0005-0000-0000-000046750000}"/>
    <cellStyle name="Normal 397" xfId="30023" xr:uid="{00000000-0005-0000-0000-000047750000}"/>
    <cellStyle name="Normal 398" xfId="30024" xr:uid="{00000000-0005-0000-0000-000048750000}"/>
    <cellStyle name="Normal 399" xfId="30025" xr:uid="{00000000-0005-0000-0000-000049750000}"/>
    <cellStyle name="Normal 4" xfId="16107" xr:uid="{00000000-0005-0000-0000-0000EB3E0000}"/>
    <cellStyle name="Normal 4 10" xfId="16108" xr:uid="{00000000-0005-0000-0000-0000EC3E0000}"/>
    <cellStyle name="Normal 4 10 2" xfId="16109" xr:uid="{00000000-0005-0000-0000-0000ED3E0000}"/>
    <cellStyle name="Normal 4 10 2 2" xfId="16110" xr:uid="{00000000-0005-0000-0000-0000EE3E0000}"/>
    <cellStyle name="Normal 4 10 3" xfId="16111" xr:uid="{00000000-0005-0000-0000-0000EF3E0000}"/>
    <cellStyle name="Normal 4 11" xfId="16112" xr:uid="{00000000-0005-0000-0000-0000F03E0000}"/>
    <cellStyle name="Normal 4 11 2" xfId="16113" xr:uid="{00000000-0005-0000-0000-0000F13E0000}"/>
    <cellStyle name="Normal 4 11 2 2" xfId="16114" xr:uid="{00000000-0005-0000-0000-0000F23E0000}"/>
    <cellStyle name="Normal 4 11 3" xfId="16115" xr:uid="{00000000-0005-0000-0000-0000F33E0000}"/>
    <cellStyle name="Normal 4 12" xfId="16116" xr:uid="{00000000-0005-0000-0000-0000F43E0000}"/>
    <cellStyle name="Normal 4 12 2" xfId="16117" xr:uid="{00000000-0005-0000-0000-0000F53E0000}"/>
    <cellStyle name="Normal 4 12 2 2" xfId="16118" xr:uid="{00000000-0005-0000-0000-0000F63E0000}"/>
    <cellStyle name="Normal 4 12 3" xfId="16119" xr:uid="{00000000-0005-0000-0000-0000F73E0000}"/>
    <cellStyle name="Normal 4 13" xfId="16120" xr:uid="{00000000-0005-0000-0000-0000F83E0000}"/>
    <cellStyle name="Normal 4 13 2" xfId="16121" xr:uid="{00000000-0005-0000-0000-0000F93E0000}"/>
    <cellStyle name="Normal 4 13 2 2" xfId="16122" xr:uid="{00000000-0005-0000-0000-0000FA3E0000}"/>
    <cellStyle name="Normal 4 13 3" xfId="16123" xr:uid="{00000000-0005-0000-0000-0000FB3E0000}"/>
    <cellStyle name="Normal 4 14" xfId="16124" xr:uid="{00000000-0005-0000-0000-0000FC3E0000}"/>
    <cellStyle name="Normal 4 14 2" xfId="16125" xr:uid="{00000000-0005-0000-0000-0000FD3E0000}"/>
    <cellStyle name="Normal 4 14 2 2" xfId="16126" xr:uid="{00000000-0005-0000-0000-0000FE3E0000}"/>
    <cellStyle name="Normal 4 14 3" xfId="16127" xr:uid="{00000000-0005-0000-0000-0000FF3E0000}"/>
    <cellStyle name="Normal 4 15" xfId="16128" xr:uid="{00000000-0005-0000-0000-0000003F0000}"/>
    <cellStyle name="Normal 4 15 2" xfId="16129" xr:uid="{00000000-0005-0000-0000-0000013F0000}"/>
    <cellStyle name="Normal 4 15 2 2" xfId="16130" xr:uid="{00000000-0005-0000-0000-0000023F0000}"/>
    <cellStyle name="Normal 4 15 3" xfId="16131" xr:uid="{00000000-0005-0000-0000-0000033F0000}"/>
    <cellStyle name="Normal 4 16" xfId="16132" xr:uid="{00000000-0005-0000-0000-0000043F0000}"/>
    <cellStyle name="Normal 4 16 2" xfId="16133" xr:uid="{00000000-0005-0000-0000-0000053F0000}"/>
    <cellStyle name="Normal 4 16 2 2" xfId="16134" xr:uid="{00000000-0005-0000-0000-0000063F0000}"/>
    <cellStyle name="Normal 4 16 3" xfId="16135" xr:uid="{00000000-0005-0000-0000-0000073F0000}"/>
    <cellStyle name="Normal 4 17" xfId="16136" xr:uid="{00000000-0005-0000-0000-0000083F0000}"/>
    <cellStyle name="Normal 4 17 2" xfId="16137" xr:uid="{00000000-0005-0000-0000-0000093F0000}"/>
    <cellStyle name="Normal 4 17 2 2" xfId="16138" xr:uid="{00000000-0005-0000-0000-00000A3F0000}"/>
    <cellStyle name="Normal 4 17 3" xfId="16139" xr:uid="{00000000-0005-0000-0000-00000B3F0000}"/>
    <cellStyle name="Normal 4 18" xfId="16140" xr:uid="{00000000-0005-0000-0000-00000C3F0000}"/>
    <cellStyle name="Normal 4 18 2" xfId="16141" xr:uid="{00000000-0005-0000-0000-00000D3F0000}"/>
    <cellStyle name="Normal 4 18 2 2" xfId="16142" xr:uid="{00000000-0005-0000-0000-00000E3F0000}"/>
    <cellStyle name="Normal 4 18 3" xfId="16143" xr:uid="{00000000-0005-0000-0000-00000F3F0000}"/>
    <cellStyle name="Normal 4 19" xfId="16144" xr:uid="{00000000-0005-0000-0000-0000103F0000}"/>
    <cellStyle name="Normal 4 19 2" xfId="16145" xr:uid="{00000000-0005-0000-0000-0000113F0000}"/>
    <cellStyle name="Normal 4 19 2 2" xfId="16146" xr:uid="{00000000-0005-0000-0000-0000123F0000}"/>
    <cellStyle name="Normal 4 19 3" xfId="16147" xr:uid="{00000000-0005-0000-0000-0000133F0000}"/>
    <cellStyle name="Normal 4 2" xfId="16148" xr:uid="{00000000-0005-0000-0000-0000143F0000}"/>
    <cellStyle name="Normal 4 2 10" xfId="16149" xr:uid="{00000000-0005-0000-0000-0000153F0000}"/>
    <cellStyle name="Normal 4 2 10 10" xfId="16150" xr:uid="{00000000-0005-0000-0000-0000163F0000}"/>
    <cellStyle name="Normal 4 2 10 10 2" xfId="16151" xr:uid="{00000000-0005-0000-0000-0000173F0000}"/>
    <cellStyle name="Normal 4 2 10 10 2 2" xfId="16152" xr:uid="{00000000-0005-0000-0000-0000183F0000}"/>
    <cellStyle name="Normal 4 2 10 10 2 2 2" xfId="42684" xr:uid="{00000000-0005-0000-0000-0000BCA60000}"/>
    <cellStyle name="Normal 4 2 10 10 2 3" xfId="42685" xr:uid="{00000000-0005-0000-0000-0000BDA60000}"/>
    <cellStyle name="Normal 4 2 10 10 3" xfId="16153" xr:uid="{00000000-0005-0000-0000-0000193F0000}"/>
    <cellStyle name="Normal 4 2 10 10 3 2" xfId="42686" xr:uid="{00000000-0005-0000-0000-0000BEA60000}"/>
    <cellStyle name="Normal 4 2 10 10 4" xfId="42687" xr:uid="{00000000-0005-0000-0000-0000BFA60000}"/>
    <cellStyle name="Normal 4 2 10 11" xfId="16154" xr:uid="{00000000-0005-0000-0000-00001A3F0000}"/>
    <cellStyle name="Normal 4 2 10 11 2" xfId="16155" xr:uid="{00000000-0005-0000-0000-00001B3F0000}"/>
    <cellStyle name="Normal 4 2 10 11 2 2" xfId="16156" xr:uid="{00000000-0005-0000-0000-00001C3F0000}"/>
    <cellStyle name="Normal 4 2 10 11 2 2 2" xfId="42688" xr:uid="{00000000-0005-0000-0000-0000C0A60000}"/>
    <cellStyle name="Normal 4 2 10 11 2 3" xfId="42689" xr:uid="{00000000-0005-0000-0000-0000C1A60000}"/>
    <cellStyle name="Normal 4 2 10 11 3" xfId="16157" xr:uid="{00000000-0005-0000-0000-00001D3F0000}"/>
    <cellStyle name="Normal 4 2 10 11 3 2" xfId="42690" xr:uid="{00000000-0005-0000-0000-0000C2A60000}"/>
    <cellStyle name="Normal 4 2 10 11 4" xfId="42691" xr:uid="{00000000-0005-0000-0000-0000C3A60000}"/>
    <cellStyle name="Normal 4 2 10 12" xfId="16158" xr:uid="{00000000-0005-0000-0000-00001E3F0000}"/>
    <cellStyle name="Normal 4 2 10 12 2" xfId="16159" xr:uid="{00000000-0005-0000-0000-00001F3F0000}"/>
    <cellStyle name="Normal 4 2 10 12 2 2" xfId="16160" xr:uid="{00000000-0005-0000-0000-0000203F0000}"/>
    <cellStyle name="Normal 4 2 10 12 2 2 2" xfId="42692" xr:uid="{00000000-0005-0000-0000-0000C4A60000}"/>
    <cellStyle name="Normal 4 2 10 12 2 3" xfId="42693" xr:uid="{00000000-0005-0000-0000-0000C5A60000}"/>
    <cellStyle name="Normal 4 2 10 12 3" xfId="16161" xr:uid="{00000000-0005-0000-0000-0000213F0000}"/>
    <cellStyle name="Normal 4 2 10 12 3 2" xfId="42694" xr:uid="{00000000-0005-0000-0000-0000C6A60000}"/>
    <cellStyle name="Normal 4 2 10 12 4" xfId="42695" xr:uid="{00000000-0005-0000-0000-0000C7A60000}"/>
    <cellStyle name="Normal 4 2 10 13" xfId="16162" xr:uid="{00000000-0005-0000-0000-0000223F0000}"/>
    <cellStyle name="Normal 4 2 10 13 2" xfId="16163" xr:uid="{00000000-0005-0000-0000-0000233F0000}"/>
    <cellStyle name="Normal 4 2 10 13 2 2" xfId="16164" xr:uid="{00000000-0005-0000-0000-0000243F0000}"/>
    <cellStyle name="Normal 4 2 10 13 2 2 2" xfId="42696" xr:uid="{00000000-0005-0000-0000-0000C8A60000}"/>
    <cellStyle name="Normal 4 2 10 13 2 3" xfId="42697" xr:uid="{00000000-0005-0000-0000-0000C9A60000}"/>
    <cellStyle name="Normal 4 2 10 13 3" xfId="16165" xr:uid="{00000000-0005-0000-0000-0000253F0000}"/>
    <cellStyle name="Normal 4 2 10 13 3 2" xfId="42698" xr:uid="{00000000-0005-0000-0000-0000CAA60000}"/>
    <cellStyle name="Normal 4 2 10 13 4" xfId="42699" xr:uid="{00000000-0005-0000-0000-0000CBA60000}"/>
    <cellStyle name="Normal 4 2 10 14" xfId="16166" xr:uid="{00000000-0005-0000-0000-0000263F0000}"/>
    <cellStyle name="Normal 4 2 10 14 2" xfId="16167" xr:uid="{00000000-0005-0000-0000-0000273F0000}"/>
    <cellStyle name="Normal 4 2 10 14 2 2" xfId="16168" xr:uid="{00000000-0005-0000-0000-0000283F0000}"/>
    <cellStyle name="Normal 4 2 10 14 2 2 2" xfId="42700" xr:uid="{00000000-0005-0000-0000-0000CCA60000}"/>
    <cellStyle name="Normal 4 2 10 14 2 3" xfId="42701" xr:uid="{00000000-0005-0000-0000-0000CDA60000}"/>
    <cellStyle name="Normal 4 2 10 14 3" xfId="16169" xr:uid="{00000000-0005-0000-0000-0000293F0000}"/>
    <cellStyle name="Normal 4 2 10 14 3 2" xfId="42702" xr:uid="{00000000-0005-0000-0000-0000CEA60000}"/>
    <cellStyle name="Normal 4 2 10 14 4" xfId="42703" xr:uid="{00000000-0005-0000-0000-0000CFA60000}"/>
    <cellStyle name="Normal 4 2 10 15" xfId="16170" xr:uid="{00000000-0005-0000-0000-00002A3F0000}"/>
    <cellStyle name="Normal 4 2 10 15 2" xfId="16171" xr:uid="{00000000-0005-0000-0000-00002B3F0000}"/>
    <cellStyle name="Normal 4 2 10 15 2 2" xfId="16172" xr:uid="{00000000-0005-0000-0000-00002C3F0000}"/>
    <cellStyle name="Normal 4 2 10 15 2 2 2" xfId="42704" xr:uid="{00000000-0005-0000-0000-0000D0A60000}"/>
    <cellStyle name="Normal 4 2 10 15 2 3" xfId="42705" xr:uid="{00000000-0005-0000-0000-0000D1A60000}"/>
    <cellStyle name="Normal 4 2 10 15 3" xfId="16173" xr:uid="{00000000-0005-0000-0000-00002D3F0000}"/>
    <cellStyle name="Normal 4 2 10 15 3 2" xfId="42706" xr:uid="{00000000-0005-0000-0000-0000D2A60000}"/>
    <cellStyle name="Normal 4 2 10 15 4" xfId="42707" xr:uid="{00000000-0005-0000-0000-0000D3A60000}"/>
    <cellStyle name="Normal 4 2 10 16" xfId="16174" xr:uid="{00000000-0005-0000-0000-00002E3F0000}"/>
    <cellStyle name="Normal 4 2 10 16 2" xfId="16175" xr:uid="{00000000-0005-0000-0000-00002F3F0000}"/>
    <cellStyle name="Normal 4 2 10 16 2 2" xfId="16176" xr:uid="{00000000-0005-0000-0000-0000303F0000}"/>
    <cellStyle name="Normal 4 2 10 16 2 2 2" xfId="42708" xr:uid="{00000000-0005-0000-0000-0000D4A60000}"/>
    <cellStyle name="Normal 4 2 10 16 2 3" xfId="42709" xr:uid="{00000000-0005-0000-0000-0000D5A60000}"/>
    <cellStyle name="Normal 4 2 10 16 3" xfId="16177" xr:uid="{00000000-0005-0000-0000-0000313F0000}"/>
    <cellStyle name="Normal 4 2 10 16 3 2" xfId="42710" xr:uid="{00000000-0005-0000-0000-0000D6A60000}"/>
    <cellStyle name="Normal 4 2 10 16 4" xfId="42711" xr:uid="{00000000-0005-0000-0000-0000D7A60000}"/>
    <cellStyle name="Normal 4 2 10 17" xfId="16178" xr:uid="{00000000-0005-0000-0000-0000323F0000}"/>
    <cellStyle name="Normal 4 2 10 17 2" xfId="16179" xr:uid="{00000000-0005-0000-0000-0000333F0000}"/>
    <cellStyle name="Normal 4 2 10 17 2 2" xfId="16180" xr:uid="{00000000-0005-0000-0000-0000343F0000}"/>
    <cellStyle name="Normal 4 2 10 17 2 2 2" xfId="42712" xr:uid="{00000000-0005-0000-0000-0000D8A60000}"/>
    <cellStyle name="Normal 4 2 10 17 2 3" xfId="42713" xr:uid="{00000000-0005-0000-0000-0000D9A60000}"/>
    <cellStyle name="Normal 4 2 10 17 3" xfId="16181" xr:uid="{00000000-0005-0000-0000-0000353F0000}"/>
    <cellStyle name="Normal 4 2 10 17 3 2" xfId="42714" xr:uid="{00000000-0005-0000-0000-0000DAA60000}"/>
    <cellStyle name="Normal 4 2 10 17 4" xfId="42715" xr:uid="{00000000-0005-0000-0000-0000DBA60000}"/>
    <cellStyle name="Normal 4 2 10 18" xfId="16182" xr:uid="{00000000-0005-0000-0000-0000363F0000}"/>
    <cellStyle name="Normal 4 2 10 18 2" xfId="16183" xr:uid="{00000000-0005-0000-0000-0000373F0000}"/>
    <cellStyle name="Normal 4 2 10 18 2 2" xfId="16184" xr:uid="{00000000-0005-0000-0000-0000383F0000}"/>
    <cellStyle name="Normal 4 2 10 18 2 2 2" xfId="42716" xr:uid="{00000000-0005-0000-0000-0000DCA60000}"/>
    <cellStyle name="Normal 4 2 10 18 2 3" xfId="42717" xr:uid="{00000000-0005-0000-0000-0000DDA60000}"/>
    <cellStyle name="Normal 4 2 10 18 3" xfId="16185" xr:uid="{00000000-0005-0000-0000-0000393F0000}"/>
    <cellStyle name="Normal 4 2 10 18 3 2" xfId="42718" xr:uid="{00000000-0005-0000-0000-0000DEA60000}"/>
    <cellStyle name="Normal 4 2 10 18 4" xfId="42719" xr:uid="{00000000-0005-0000-0000-0000DFA60000}"/>
    <cellStyle name="Normal 4 2 10 19" xfId="16186" xr:uid="{00000000-0005-0000-0000-00003A3F0000}"/>
    <cellStyle name="Normal 4 2 10 2" xfId="16187" xr:uid="{00000000-0005-0000-0000-00003B3F0000}"/>
    <cellStyle name="Normal 4 2 10 2 10" xfId="16188" xr:uid="{00000000-0005-0000-0000-00003C3F0000}"/>
    <cellStyle name="Normal 4 2 10 2 10 2" xfId="16189" xr:uid="{00000000-0005-0000-0000-00003D3F0000}"/>
    <cellStyle name="Normal 4 2 10 2 10 2 2" xfId="16190" xr:uid="{00000000-0005-0000-0000-00003E3F0000}"/>
    <cellStyle name="Normal 4 2 10 2 10 2 2 2" xfId="42720" xr:uid="{00000000-0005-0000-0000-0000E0A60000}"/>
    <cellStyle name="Normal 4 2 10 2 10 2 3" xfId="42721" xr:uid="{00000000-0005-0000-0000-0000E1A60000}"/>
    <cellStyle name="Normal 4 2 10 2 10 3" xfId="16191" xr:uid="{00000000-0005-0000-0000-00003F3F0000}"/>
    <cellStyle name="Normal 4 2 10 2 10 3 2" xfId="42722" xr:uid="{00000000-0005-0000-0000-0000E2A60000}"/>
    <cellStyle name="Normal 4 2 10 2 10 4" xfId="42723" xr:uid="{00000000-0005-0000-0000-0000E3A60000}"/>
    <cellStyle name="Normal 4 2 10 2 11" xfId="16192" xr:uid="{00000000-0005-0000-0000-0000403F0000}"/>
    <cellStyle name="Normal 4 2 10 2 11 2" xfId="16193" xr:uid="{00000000-0005-0000-0000-0000413F0000}"/>
    <cellStyle name="Normal 4 2 10 2 11 2 2" xfId="16194" xr:uid="{00000000-0005-0000-0000-0000423F0000}"/>
    <cellStyle name="Normal 4 2 10 2 11 2 2 2" xfId="42724" xr:uid="{00000000-0005-0000-0000-0000E4A60000}"/>
    <cellStyle name="Normal 4 2 10 2 11 2 3" xfId="42725" xr:uid="{00000000-0005-0000-0000-0000E5A60000}"/>
    <cellStyle name="Normal 4 2 10 2 11 3" xfId="16195" xr:uid="{00000000-0005-0000-0000-0000433F0000}"/>
    <cellStyle name="Normal 4 2 10 2 11 3 2" xfId="42726" xr:uid="{00000000-0005-0000-0000-0000E6A60000}"/>
    <cellStyle name="Normal 4 2 10 2 11 4" xfId="42727" xr:uid="{00000000-0005-0000-0000-0000E7A60000}"/>
    <cellStyle name="Normal 4 2 10 2 12" xfId="16196" xr:uid="{00000000-0005-0000-0000-0000443F0000}"/>
    <cellStyle name="Normal 4 2 10 2 13" xfId="16197" xr:uid="{00000000-0005-0000-0000-0000453F0000}"/>
    <cellStyle name="Normal 4 2 10 2 2" xfId="16198" xr:uid="{00000000-0005-0000-0000-0000463F0000}"/>
    <cellStyle name="Normal 4 2 10 2 2 2" xfId="16199" xr:uid="{00000000-0005-0000-0000-0000473F0000}"/>
    <cellStyle name="Normal 4 2 10 2 2 2 2" xfId="16200" xr:uid="{00000000-0005-0000-0000-0000483F0000}"/>
    <cellStyle name="Normal 4 2 10 2 2 2 2 2" xfId="42728" xr:uid="{00000000-0005-0000-0000-0000E8A60000}"/>
    <cellStyle name="Normal 4 2 10 2 2 2 3" xfId="42729" xr:uid="{00000000-0005-0000-0000-0000E9A60000}"/>
    <cellStyle name="Normal 4 2 10 2 2 3" xfId="16201" xr:uid="{00000000-0005-0000-0000-0000493F0000}"/>
    <cellStyle name="Normal 4 2 10 2 2 3 2" xfId="42730" xr:uid="{00000000-0005-0000-0000-0000EAA60000}"/>
    <cellStyle name="Normal 4 2 10 2 2 4" xfId="42731" xr:uid="{00000000-0005-0000-0000-0000EBA60000}"/>
    <cellStyle name="Normal 4 2 10 2 3" xfId="16202" xr:uid="{00000000-0005-0000-0000-00004A3F0000}"/>
    <cellStyle name="Normal 4 2 10 2 3 2" xfId="16203" xr:uid="{00000000-0005-0000-0000-00004B3F0000}"/>
    <cellStyle name="Normal 4 2 10 2 3 2 2" xfId="16204" xr:uid="{00000000-0005-0000-0000-00004C3F0000}"/>
    <cellStyle name="Normal 4 2 10 2 3 2 2 2" xfId="42732" xr:uid="{00000000-0005-0000-0000-0000ECA60000}"/>
    <cellStyle name="Normal 4 2 10 2 3 2 3" xfId="42733" xr:uid="{00000000-0005-0000-0000-0000EDA60000}"/>
    <cellStyle name="Normal 4 2 10 2 3 3" xfId="16205" xr:uid="{00000000-0005-0000-0000-00004D3F0000}"/>
    <cellStyle name="Normal 4 2 10 2 3 3 2" xfId="42734" xr:uid="{00000000-0005-0000-0000-0000EEA60000}"/>
    <cellStyle name="Normal 4 2 10 2 3 4" xfId="42735" xr:uid="{00000000-0005-0000-0000-0000EFA60000}"/>
    <cellStyle name="Normal 4 2 10 2 4" xfId="16206" xr:uid="{00000000-0005-0000-0000-00004E3F0000}"/>
    <cellStyle name="Normal 4 2 10 2 4 2" xfId="16207" xr:uid="{00000000-0005-0000-0000-00004F3F0000}"/>
    <cellStyle name="Normal 4 2 10 2 4 2 2" xfId="16208" xr:uid="{00000000-0005-0000-0000-0000503F0000}"/>
    <cellStyle name="Normal 4 2 10 2 4 2 2 2" xfId="42736" xr:uid="{00000000-0005-0000-0000-0000F0A60000}"/>
    <cellStyle name="Normal 4 2 10 2 4 2 3" xfId="42737" xr:uid="{00000000-0005-0000-0000-0000F1A60000}"/>
    <cellStyle name="Normal 4 2 10 2 4 3" xfId="16209" xr:uid="{00000000-0005-0000-0000-0000513F0000}"/>
    <cellStyle name="Normal 4 2 10 2 4 3 2" xfId="42738" xr:uid="{00000000-0005-0000-0000-0000F2A60000}"/>
    <cellStyle name="Normal 4 2 10 2 4 4" xfId="42739" xr:uid="{00000000-0005-0000-0000-0000F3A60000}"/>
    <cellStyle name="Normal 4 2 10 2 5" xfId="16210" xr:uid="{00000000-0005-0000-0000-0000523F0000}"/>
    <cellStyle name="Normal 4 2 10 2 5 2" xfId="16211" xr:uid="{00000000-0005-0000-0000-0000533F0000}"/>
    <cellStyle name="Normal 4 2 10 2 5 2 2" xfId="16212" xr:uid="{00000000-0005-0000-0000-0000543F0000}"/>
    <cellStyle name="Normal 4 2 10 2 5 2 2 2" xfId="42740" xr:uid="{00000000-0005-0000-0000-0000F4A60000}"/>
    <cellStyle name="Normal 4 2 10 2 5 2 3" xfId="42741" xr:uid="{00000000-0005-0000-0000-0000F5A60000}"/>
    <cellStyle name="Normal 4 2 10 2 5 3" xfId="16213" xr:uid="{00000000-0005-0000-0000-0000553F0000}"/>
    <cellStyle name="Normal 4 2 10 2 5 3 2" xfId="42742" xr:uid="{00000000-0005-0000-0000-0000F6A60000}"/>
    <cellStyle name="Normal 4 2 10 2 5 4" xfId="42743" xr:uid="{00000000-0005-0000-0000-0000F7A60000}"/>
    <cellStyle name="Normal 4 2 10 2 6" xfId="16214" xr:uid="{00000000-0005-0000-0000-0000563F0000}"/>
    <cellStyle name="Normal 4 2 10 2 6 2" xfId="16215" xr:uid="{00000000-0005-0000-0000-0000573F0000}"/>
    <cellStyle name="Normal 4 2 10 2 6 2 2" xfId="16216" xr:uid="{00000000-0005-0000-0000-0000583F0000}"/>
    <cellStyle name="Normal 4 2 10 2 6 2 2 2" xfId="42744" xr:uid="{00000000-0005-0000-0000-0000F8A60000}"/>
    <cellStyle name="Normal 4 2 10 2 6 2 3" xfId="42745" xr:uid="{00000000-0005-0000-0000-0000F9A60000}"/>
    <cellStyle name="Normal 4 2 10 2 6 3" xfId="16217" xr:uid="{00000000-0005-0000-0000-0000593F0000}"/>
    <cellStyle name="Normal 4 2 10 2 6 3 2" xfId="42746" xr:uid="{00000000-0005-0000-0000-0000FAA60000}"/>
    <cellStyle name="Normal 4 2 10 2 6 4" xfId="42747" xr:uid="{00000000-0005-0000-0000-0000FBA60000}"/>
    <cellStyle name="Normal 4 2 10 2 7" xfId="16218" xr:uid="{00000000-0005-0000-0000-00005A3F0000}"/>
    <cellStyle name="Normal 4 2 10 2 7 2" xfId="16219" xr:uid="{00000000-0005-0000-0000-00005B3F0000}"/>
    <cellStyle name="Normal 4 2 10 2 7 2 2" xfId="16220" xr:uid="{00000000-0005-0000-0000-00005C3F0000}"/>
    <cellStyle name="Normal 4 2 10 2 7 2 2 2" xfId="42748" xr:uid="{00000000-0005-0000-0000-0000FCA60000}"/>
    <cellStyle name="Normal 4 2 10 2 7 2 3" xfId="42749" xr:uid="{00000000-0005-0000-0000-0000FDA60000}"/>
    <cellStyle name="Normal 4 2 10 2 7 3" xfId="16221" xr:uid="{00000000-0005-0000-0000-00005D3F0000}"/>
    <cellStyle name="Normal 4 2 10 2 7 3 2" xfId="42750" xr:uid="{00000000-0005-0000-0000-0000FEA60000}"/>
    <cellStyle name="Normal 4 2 10 2 7 4" xfId="42751" xr:uid="{00000000-0005-0000-0000-0000FFA60000}"/>
    <cellStyle name="Normal 4 2 10 2 8" xfId="16222" xr:uid="{00000000-0005-0000-0000-00005E3F0000}"/>
    <cellStyle name="Normal 4 2 10 2 8 2" xfId="16223" xr:uid="{00000000-0005-0000-0000-00005F3F0000}"/>
    <cellStyle name="Normal 4 2 10 2 8 2 2" xfId="16224" xr:uid="{00000000-0005-0000-0000-0000603F0000}"/>
    <cellStyle name="Normal 4 2 10 2 8 2 2 2" xfId="42752" xr:uid="{00000000-0005-0000-0000-000000A70000}"/>
    <cellStyle name="Normal 4 2 10 2 8 2 3" xfId="42753" xr:uid="{00000000-0005-0000-0000-000001A70000}"/>
    <cellStyle name="Normal 4 2 10 2 8 3" xfId="16225" xr:uid="{00000000-0005-0000-0000-0000613F0000}"/>
    <cellStyle name="Normal 4 2 10 2 8 3 2" xfId="42754" xr:uid="{00000000-0005-0000-0000-000002A70000}"/>
    <cellStyle name="Normal 4 2 10 2 8 4" xfId="42755" xr:uid="{00000000-0005-0000-0000-000003A70000}"/>
    <cellStyle name="Normal 4 2 10 2 9" xfId="16226" xr:uid="{00000000-0005-0000-0000-0000623F0000}"/>
    <cellStyle name="Normal 4 2 10 2 9 2" xfId="16227" xr:uid="{00000000-0005-0000-0000-0000633F0000}"/>
    <cellStyle name="Normal 4 2 10 2 9 2 2" xfId="16228" xr:uid="{00000000-0005-0000-0000-0000643F0000}"/>
    <cellStyle name="Normal 4 2 10 2 9 2 2 2" xfId="42756" xr:uid="{00000000-0005-0000-0000-000004A70000}"/>
    <cellStyle name="Normal 4 2 10 2 9 2 3" xfId="42757" xr:uid="{00000000-0005-0000-0000-000005A70000}"/>
    <cellStyle name="Normal 4 2 10 2 9 3" xfId="16229" xr:uid="{00000000-0005-0000-0000-0000653F0000}"/>
    <cellStyle name="Normal 4 2 10 2 9 3 2" xfId="42758" xr:uid="{00000000-0005-0000-0000-000006A70000}"/>
    <cellStyle name="Normal 4 2 10 2 9 4" xfId="42759" xr:uid="{00000000-0005-0000-0000-000007A70000}"/>
    <cellStyle name="Normal 4 2 10 20" xfId="16230" xr:uid="{00000000-0005-0000-0000-0000663F0000}"/>
    <cellStyle name="Normal 4 2 10 3" xfId="16231" xr:uid="{00000000-0005-0000-0000-0000673F0000}"/>
    <cellStyle name="Normal 4 2 10 3 10" xfId="16232" xr:uid="{00000000-0005-0000-0000-0000683F0000}"/>
    <cellStyle name="Normal 4 2 10 3 10 2" xfId="16233" xr:uid="{00000000-0005-0000-0000-0000693F0000}"/>
    <cellStyle name="Normal 4 2 10 3 10 2 2" xfId="16234" xr:uid="{00000000-0005-0000-0000-00006A3F0000}"/>
    <cellStyle name="Normal 4 2 10 3 10 2 2 2" xfId="42760" xr:uid="{00000000-0005-0000-0000-000008A70000}"/>
    <cellStyle name="Normal 4 2 10 3 10 2 3" xfId="42761" xr:uid="{00000000-0005-0000-0000-000009A70000}"/>
    <cellStyle name="Normal 4 2 10 3 10 3" xfId="16235" xr:uid="{00000000-0005-0000-0000-00006B3F0000}"/>
    <cellStyle name="Normal 4 2 10 3 10 3 2" xfId="42762" xr:uid="{00000000-0005-0000-0000-00000AA70000}"/>
    <cellStyle name="Normal 4 2 10 3 10 4" xfId="42763" xr:uid="{00000000-0005-0000-0000-00000BA70000}"/>
    <cellStyle name="Normal 4 2 10 3 11" xfId="16236" xr:uid="{00000000-0005-0000-0000-00006C3F0000}"/>
    <cellStyle name="Normal 4 2 10 3 11 2" xfId="16237" xr:uid="{00000000-0005-0000-0000-00006D3F0000}"/>
    <cellStyle name="Normal 4 2 10 3 11 2 2" xfId="16238" xr:uid="{00000000-0005-0000-0000-00006E3F0000}"/>
    <cellStyle name="Normal 4 2 10 3 11 2 2 2" xfId="42764" xr:uid="{00000000-0005-0000-0000-00000CA70000}"/>
    <cellStyle name="Normal 4 2 10 3 11 2 3" xfId="42765" xr:uid="{00000000-0005-0000-0000-00000DA70000}"/>
    <cellStyle name="Normal 4 2 10 3 11 3" xfId="16239" xr:uid="{00000000-0005-0000-0000-00006F3F0000}"/>
    <cellStyle name="Normal 4 2 10 3 11 3 2" xfId="42766" xr:uid="{00000000-0005-0000-0000-00000EA70000}"/>
    <cellStyle name="Normal 4 2 10 3 11 4" xfId="42767" xr:uid="{00000000-0005-0000-0000-00000FA70000}"/>
    <cellStyle name="Normal 4 2 10 3 12" xfId="16240" xr:uid="{00000000-0005-0000-0000-0000703F0000}"/>
    <cellStyle name="Normal 4 2 10 3 12 2" xfId="16241" xr:uid="{00000000-0005-0000-0000-0000713F0000}"/>
    <cellStyle name="Normal 4 2 10 3 12 2 2" xfId="42768" xr:uid="{00000000-0005-0000-0000-000010A70000}"/>
    <cellStyle name="Normal 4 2 10 3 12 3" xfId="42769" xr:uid="{00000000-0005-0000-0000-000011A70000}"/>
    <cellStyle name="Normal 4 2 10 3 13" xfId="16242" xr:uid="{00000000-0005-0000-0000-0000723F0000}"/>
    <cellStyle name="Normal 4 2 10 3 13 2" xfId="42770" xr:uid="{00000000-0005-0000-0000-000012A70000}"/>
    <cellStyle name="Normal 4 2 10 3 14" xfId="42771" xr:uid="{00000000-0005-0000-0000-000013A70000}"/>
    <cellStyle name="Normal 4 2 10 3 2" xfId="16243" xr:uid="{00000000-0005-0000-0000-0000733F0000}"/>
    <cellStyle name="Normal 4 2 10 3 2 2" xfId="16244" xr:uid="{00000000-0005-0000-0000-0000743F0000}"/>
    <cellStyle name="Normal 4 2 10 3 2 2 2" xfId="16245" xr:uid="{00000000-0005-0000-0000-0000753F0000}"/>
    <cellStyle name="Normal 4 2 10 3 2 2 2 2" xfId="42772" xr:uid="{00000000-0005-0000-0000-000014A70000}"/>
    <cellStyle name="Normal 4 2 10 3 2 2 3" xfId="42773" xr:uid="{00000000-0005-0000-0000-000015A70000}"/>
    <cellStyle name="Normal 4 2 10 3 2 3" xfId="16246" xr:uid="{00000000-0005-0000-0000-0000763F0000}"/>
    <cellStyle name="Normal 4 2 10 3 2 3 2" xfId="42774" xr:uid="{00000000-0005-0000-0000-000016A70000}"/>
    <cellStyle name="Normal 4 2 10 3 2 4" xfId="42775" xr:uid="{00000000-0005-0000-0000-000017A70000}"/>
    <cellStyle name="Normal 4 2 10 3 3" xfId="16247" xr:uid="{00000000-0005-0000-0000-0000773F0000}"/>
    <cellStyle name="Normal 4 2 10 3 3 2" xfId="16248" xr:uid="{00000000-0005-0000-0000-0000783F0000}"/>
    <cellStyle name="Normal 4 2 10 3 3 2 2" xfId="16249" xr:uid="{00000000-0005-0000-0000-0000793F0000}"/>
    <cellStyle name="Normal 4 2 10 3 3 2 2 2" xfId="42776" xr:uid="{00000000-0005-0000-0000-000018A70000}"/>
    <cellStyle name="Normal 4 2 10 3 3 2 3" xfId="42777" xr:uid="{00000000-0005-0000-0000-000019A70000}"/>
    <cellStyle name="Normal 4 2 10 3 3 3" xfId="16250" xr:uid="{00000000-0005-0000-0000-00007A3F0000}"/>
    <cellStyle name="Normal 4 2 10 3 3 3 2" xfId="42778" xr:uid="{00000000-0005-0000-0000-00001AA70000}"/>
    <cellStyle name="Normal 4 2 10 3 3 4" xfId="42779" xr:uid="{00000000-0005-0000-0000-00001BA70000}"/>
    <cellStyle name="Normal 4 2 10 3 4" xfId="16251" xr:uid="{00000000-0005-0000-0000-00007B3F0000}"/>
    <cellStyle name="Normal 4 2 10 3 4 2" xfId="16252" xr:uid="{00000000-0005-0000-0000-00007C3F0000}"/>
    <cellStyle name="Normal 4 2 10 3 4 2 2" xfId="16253" xr:uid="{00000000-0005-0000-0000-00007D3F0000}"/>
    <cellStyle name="Normal 4 2 10 3 4 2 2 2" xfId="42780" xr:uid="{00000000-0005-0000-0000-00001CA70000}"/>
    <cellStyle name="Normal 4 2 10 3 4 2 3" xfId="42781" xr:uid="{00000000-0005-0000-0000-00001DA70000}"/>
    <cellStyle name="Normal 4 2 10 3 4 3" xfId="16254" xr:uid="{00000000-0005-0000-0000-00007E3F0000}"/>
    <cellStyle name="Normal 4 2 10 3 4 3 2" xfId="42782" xr:uid="{00000000-0005-0000-0000-00001EA70000}"/>
    <cellStyle name="Normal 4 2 10 3 4 4" xfId="42783" xr:uid="{00000000-0005-0000-0000-00001FA70000}"/>
    <cellStyle name="Normal 4 2 10 3 5" xfId="16255" xr:uid="{00000000-0005-0000-0000-00007F3F0000}"/>
    <cellStyle name="Normal 4 2 10 3 5 2" xfId="16256" xr:uid="{00000000-0005-0000-0000-0000803F0000}"/>
    <cellStyle name="Normal 4 2 10 3 5 2 2" xfId="16257" xr:uid="{00000000-0005-0000-0000-0000813F0000}"/>
    <cellStyle name="Normal 4 2 10 3 5 2 2 2" xfId="42784" xr:uid="{00000000-0005-0000-0000-000020A70000}"/>
    <cellStyle name="Normal 4 2 10 3 5 2 3" xfId="42785" xr:uid="{00000000-0005-0000-0000-000021A70000}"/>
    <cellStyle name="Normal 4 2 10 3 5 3" xfId="16258" xr:uid="{00000000-0005-0000-0000-0000823F0000}"/>
    <cellStyle name="Normal 4 2 10 3 5 3 2" xfId="42786" xr:uid="{00000000-0005-0000-0000-000022A70000}"/>
    <cellStyle name="Normal 4 2 10 3 5 4" xfId="42787" xr:uid="{00000000-0005-0000-0000-000023A70000}"/>
    <cellStyle name="Normal 4 2 10 3 6" xfId="16259" xr:uid="{00000000-0005-0000-0000-0000833F0000}"/>
    <cellStyle name="Normal 4 2 10 3 6 2" xfId="16260" xr:uid="{00000000-0005-0000-0000-0000843F0000}"/>
    <cellStyle name="Normal 4 2 10 3 6 2 2" xfId="16261" xr:uid="{00000000-0005-0000-0000-0000853F0000}"/>
    <cellStyle name="Normal 4 2 10 3 6 2 2 2" xfId="42788" xr:uid="{00000000-0005-0000-0000-000024A70000}"/>
    <cellStyle name="Normal 4 2 10 3 6 2 3" xfId="42789" xr:uid="{00000000-0005-0000-0000-000025A70000}"/>
    <cellStyle name="Normal 4 2 10 3 6 3" xfId="16262" xr:uid="{00000000-0005-0000-0000-0000863F0000}"/>
    <cellStyle name="Normal 4 2 10 3 6 3 2" xfId="42790" xr:uid="{00000000-0005-0000-0000-000026A70000}"/>
    <cellStyle name="Normal 4 2 10 3 6 4" xfId="42791" xr:uid="{00000000-0005-0000-0000-000027A70000}"/>
    <cellStyle name="Normal 4 2 10 3 7" xfId="16263" xr:uid="{00000000-0005-0000-0000-0000873F0000}"/>
    <cellStyle name="Normal 4 2 10 3 7 2" xfId="16264" xr:uid="{00000000-0005-0000-0000-0000883F0000}"/>
    <cellStyle name="Normal 4 2 10 3 7 2 2" xfId="16265" xr:uid="{00000000-0005-0000-0000-0000893F0000}"/>
    <cellStyle name="Normal 4 2 10 3 7 2 2 2" xfId="42792" xr:uid="{00000000-0005-0000-0000-000028A70000}"/>
    <cellStyle name="Normal 4 2 10 3 7 2 3" xfId="42793" xr:uid="{00000000-0005-0000-0000-000029A70000}"/>
    <cellStyle name="Normal 4 2 10 3 7 3" xfId="16266" xr:uid="{00000000-0005-0000-0000-00008A3F0000}"/>
    <cellStyle name="Normal 4 2 10 3 7 3 2" xfId="42794" xr:uid="{00000000-0005-0000-0000-00002AA70000}"/>
    <cellStyle name="Normal 4 2 10 3 7 4" xfId="42795" xr:uid="{00000000-0005-0000-0000-00002BA70000}"/>
    <cellStyle name="Normal 4 2 10 3 8" xfId="16267" xr:uid="{00000000-0005-0000-0000-00008B3F0000}"/>
    <cellStyle name="Normal 4 2 10 3 8 2" xfId="16268" xr:uid="{00000000-0005-0000-0000-00008C3F0000}"/>
    <cellStyle name="Normal 4 2 10 3 8 2 2" xfId="16269" xr:uid="{00000000-0005-0000-0000-00008D3F0000}"/>
    <cellStyle name="Normal 4 2 10 3 8 2 2 2" xfId="42796" xr:uid="{00000000-0005-0000-0000-00002CA70000}"/>
    <cellStyle name="Normal 4 2 10 3 8 2 3" xfId="42797" xr:uid="{00000000-0005-0000-0000-00002DA70000}"/>
    <cellStyle name="Normal 4 2 10 3 8 3" xfId="16270" xr:uid="{00000000-0005-0000-0000-00008E3F0000}"/>
    <cellStyle name="Normal 4 2 10 3 8 3 2" xfId="42798" xr:uid="{00000000-0005-0000-0000-00002EA70000}"/>
    <cellStyle name="Normal 4 2 10 3 8 4" xfId="42799" xr:uid="{00000000-0005-0000-0000-00002FA70000}"/>
    <cellStyle name="Normal 4 2 10 3 9" xfId="16271" xr:uid="{00000000-0005-0000-0000-00008F3F0000}"/>
    <cellStyle name="Normal 4 2 10 3 9 2" xfId="16272" xr:uid="{00000000-0005-0000-0000-0000903F0000}"/>
    <cellStyle name="Normal 4 2 10 3 9 2 2" xfId="16273" xr:uid="{00000000-0005-0000-0000-0000913F0000}"/>
    <cellStyle name="Normal 4 2 10 3 9 2 2 2" xfId="42800" xr:uid="{00000000-0005-0000-0000-000030A70000}"/>
    <cellStyle name="Normal 4 2 10 3 9 2 3" xfId="42801" xr:uid="{00000000-0005-0000-0000-000031A70000}"/>
    <cellStyle name="Normal 4 2 10 3 9 3" xfId="16274" xr:uid="{00000000-0005-0000-0000-0000923F0000}"/>
    <cellStyle name="Normal 4 2 10 3 9 3 2" xfId="42802" xr:uid="{00000000-0005-0000-0000-000032A70000}"/>
    <cellStyle name="Normal 4 2 10 3 9 4" xfId="42803" xr:uid="{00000000-0005-0000-0000-000033A70000}"/>
    <cellStyle name="Normal 4 2 10 4" xfId="16275" xr:uid="{00000000-0005-0000-0000-0000933F0000}"/>
    <cellStyle name="Normal 4 2 10 4 10" xfId="16276" xr:uid="{00000000-0005-0000-0000-0000943F0000}"/>
    <cellStyle name="Normal 4 2 10 4 10 2" xfId="16277" xr:uid="{00000000-0005-0000-0000-0000953F0000}"/>
    <cellStyle name="Normal 4 2 10 4 10 2 2" xfId="16278" xr:uid="{00000000-0005-0000-0000-0000963F0000}"/>
    <cellStyle name="Normal 4 2 10 4 10 2 2 2" xfId="42804" xr:uid="{00000000-0005-0000-0000-000034A70000}"/>
    <cellStyle name="Normal 4 2 10 4 10 2 3" xfId="42805" xr:uid="{00000000-0005-0000-0000-000035A70000}"/>
    <cellStyle name="Normal 4 2 10 4 10 3" xfId="16279" xr:uid="{00000000-0005-0000-0000-0000973F0000}"/>
    <cellStyle name="Normal 4 2 10 4 10 3 2" xfId="42806" xr:uid="{00000000-0005-0000-0000-000036A70000}"/>
    <cellStyle name="Normal 4 2 10 4 10 4" xfId="42807" xr:uid="{00000000-0005-0000-0000-000037A70000}"/>
    <cellStyle name="Normal 4 2 10 4 11" xfId="16280" xr:uid="{00000000-0005-0000-0000-0000983F0000}"/>
    <cellStyle name="Normal 4 2 10 4 11 2" xfId="16281" xr:uid="{00000000-0005-0000-0000-0000993F0000}"/>
    <cellStyle name="Normal 4 2 10 4 11 2 2" xfId="16282" xr:uid="{00000000-0005-0000-0000-00009A3F0000}"/>
    <cellStyle name="Normal 4 2 10 4 11 2 2 2" xfId="42808" xr:uid="{00000000-0005-0000-0000-000038A70000}"/>
    <cellStyle name="Normal 4 2 10 4 11 2 3" xfId="42809" xr:uid="{00000000-0005-0000-0000-000039A70000}"/>
    <cellStyle name="Normal 4 2 10 4 11 3" xfId="16283" xr:uid="{00000000-0005-0000-0000-00009B3F0000}"/>
    <cellStyle name="Normal 4 2 10 4 11 3 2" xfId="42810" xr:uid="{00000000-0005-0000-0000-00003AA70000}"/>
    <cellStyle name="Normal 4 2 10 4 11 4" xfId="42811" xr:uid="{00000000-0005-0000-0000-00003BA70000}"/>
    <cellStyle name="Normal 4 2 10 4 12" xfId="16284" xr:uid="{00000000-0005-0000-0000-00009C3F0000}"/>
    <cellStyle name="Normal 4 2 10 4 12 2" xfId="16285" xr:uid="{00000000-0005-0000-0000-00009D3F0000}"/>
    <cellStyle name="Normal 4 2 10 4 12 2 2" xfId="42812" xr:uid="{00000000-0005-0000-0000-00003CA70000}"/>
    <cellStyle name="Normal 4 2 10 4 12 3" xfId="42813" xr:uid="{00000000-0005-0000-0000-00003DA70000}"/>
    <cellStyle name="Normal 4 2 10 4 13" xfId="16286" xr:uid="{00000000-0005-0000-0000-00009E3F0000}"/>
    <cellStyle name="Normal 4 2 10 4 13 2" xfId="42814" xr:uid="{00000000-0005-0000-0000-00003EA70000}"/>
    <cellStyle name="Normal 4 2 10 4 14" xfId="42815" xr:uid="{00000000-0005-0000-0000-00003FA70000}"/>
    <cellStyle name="Normal 4 2 10 4 2" xfId="16287" xr:uid="{00000000-0005-0000-0000-00009F3F0000}"/>
    <cellStyle name="Normal 4 2 10 4 2 2" xfId="16288" xr:uid="{00000000-0005-0000-0000-0000A03F0000}"/>
    <cellStyle name="Normal 4 2 10 4 2 2 2" xfId="16289" xr:uid="{00000000-0005-0000-0000-0000A13F0000}"/>
    <cellStyle name="Normal 4 2 10 4 2 2 2 2" xfId="42816" xr:uid="{00000000-0005-0000-0000-000040A70000}"/>
    <cellStyle name="Normal 4 2 10 4 2 2 3" xfId="42817" xr:uid="{00000000-0005-0000-0000-000041A70000}"/>
    <cellStyle name="Normal 4 2 10 4 2 3" xfId="16290" xr:uid="{00000000-0005-0000-0000-0000A23F0000}"/>
    <cellStyle name="Normal 4 2 10 4 2 3 2" xfId="42818" xr:uid="{00000000-0005-0000-0000-000042A70000}"/>
    <cellStyle name="Normal 4 2 10 4 2 4" xfId="42819" xr:uid="{00000000-0005-0000-0000-000043A70000}"/>
    <cellStyle name="Normal 4 2 10 4 3" xfId="16291" xr:uid="{00000000-0005-0000-0000-0000A33F0000}"/>
    <cellStyle name="Normal 4 2 10 4 3 2" xfId="16292" xr:uid="{00000000-0005-0000-0000-0000A43F0000}"/>
    <cellStyle name="Normal 4 2 10 4 3 2 2" xfId="16293" xr:uid="{00000000-0005-0000-0000-0000A53F0000}"/>
    <cellStyle name="Normal 4 2 10 4 3 2 2 2" xfId="42820" xr:uid="{00000000-0005-0000-0000-000044A70000}"/>
    <cellStyle name="Normal 4 2 10 4 3 2 3" xfId="42821" xr:uid="{00000000-0005-0000-0000-000045A70000}"/>
    <cellStyle name="Normal 4 2 10 4 3 3" xfId="16294" xr:uid="{00000000-0005-0000-0000-0000A63F0000}"/>
    <cellStyle name="Normal 4 2 10 4 3 3 2" xfId="42822" xr:uid="{00000000-0005-0000-0000-000046A70000}"/>
    <cellStyle name="Normal 4 2 10 4 3 4" xfId="42823" xr:uid="{00000000-0005-0000-0000-000047A70000}"/>
    <cellStyle name="Normal 4 2 10 4 4" xfId="16295" xr:uid="{00000000-0005-0000-0000-0000A73F0000}"/>
    <cellStyle name="Normal 4 2 10 4 4 2" xfId="16296" xr:uid="{00000000-0005-0000-0000-0000A83F0000}"/>
    <cellStyle name="Normal 4 2 10 4 4 2 2" xfId="16297" xr:uid="{00000000-0005-0000-0000-0000A93F0000}"/>
    <cellStyle name="Normal 4 2 10 4 4 2 2 2" xfId="42824" xr:uid="{00000000-0005-0000-0000-000048A70000}"/>
    <cellStyle name="Normal 4 2 10 4 4 2 3" xfId="42825" xr:uid="{00000000-0005-0000-0000-000049A70000}"/>
    <cellStyle name="Normal 4 2 10 4 4 3" xfId="16298" xr:uid="{00000000-0005-0000-0000-0000AA3F0000}"/>
    <cellStyle name="Normal 4 2 10 4 4 3 2" xfId="42826" xr:uid="{00000000-0005-0000-0000-00004AA70000}"/>
    <cellStyle name="Normal 4 2 10 4 4 4" xfId="42827" xr:uid="{00000000-0005-0000-0000-00004BA70000}"/>
    <cellStyle name="Normal 4 2 10 4 5" xfId="16299" xr:uid="{00000000-0005-0000-0000-0000AB3F0000}"/>
    <cellStyle name="Normal 4 2 10 4 5 2" xfId="16300" xr:uid="{00000000-0005-0000-0000-0000AC3F0000}"/>
    <cellStyle name="Normal 4 2 10 4 5 2 2" xfId="16301" xr:uid="{00000000-0005-0000-0000-0000AD3F0000}"/>
    <cellStyle name="Normal 4 2 10 4 5 2 2 2" xfId="42828" xr:uid="{00000000-0005-0000-0000-00004CA70000}"/>
    <cellStyle name="Normal 4 2 10 4 5 2 3" xfId="42829" xr:uid="{00000000-0005-0000-0000-00004DA70000}"/>
    <cellStyle name="Normal 4 2 10 4 5 3" xfId="16302" xr:uid="{00000000-0005-0000-0000-0000AE3F0000}"/>
    <cellStyle name="Normal 4 2 10 4 5 3 2" xfId="42830" xr:uid="{00000000-0005-0000-0000-00004EA70000}"/>
    <cellStyle name="Normal 4 2 10 4 5 4" xfId="42831" xr:uid="{00000000-0005-0000-0000-00004FA70000}"/>
    <cellStyle name="Normal 4 2 10 4 6" xfId="16303" xr:uid="{00000000-0005-0000-0000-0000AF3F0000}"/>
    <cellStyle name="Normal 4 2 10 4 6 2" xfId="16304" xr:uid="{00000000-0005-0000-0000-0000B03F0000}"/>
    <cellStyle name="Normal 4 2 10 4 6 2 2" xfId="16305" xr:uid="{00000000-0005-0000-0000-0000B13F0000}"/>
    <cellStyle name="Normal 4 2 10 4 6 2 2 2" xfId="42832" xr:uid="{00000000-0005-0000-0000-000050A70000}"/>
    <cellStyle name="Normal 4 2 10 4 6 2 3" xfId="42833" xr:uid="{00000000-0005-0000-0000-000051A70000}"/>
    <cellStyle name="Normal 4 2 10 4 6 3" xfId="16306" xr:uid="{00000000-0005-0000-0000-0000B23F0000}"/>
    <cellStyle name="Normal 4 2 10 4 6 3 2" xfId="42834" xr:uid="{00000000-0005-0000-0000-000052A70000}"/>
    <cellStyle name="Normal 4 2 10 4 6 4" xfId="42835" xr:uid="{00000000-0005-0000-0000-000053A70000}"/>
    <cellStyle name="Normal 4 2 10 4 7" xfId="16307" xr:uid="{00000000-0005-0000-0000-0000B33F0000}"/>
    <cellStyle name="Normal 4 2 10 4 7 2" xfId="16308" xr:uid="{00000000-0005-0000-0000-0000B43F0000}"/>
    <cellStyle name="Normal 4 2 10 4 7 2 2" xfId="16309" xr:uid="{00000000-0005-0000-0000-0000B53F0000}"/>
    <cellStyle name="Normal 4 2 10 4 7 2 2 2" xfId="42836" xr:uid="{00000000-0005-0000-0000-000054A70000}"/>
    <cellStyle name="Normal 4 2 10 4 7 2 3" xfId="42837" xr:uid="{00000000-0005-0000-0000-000055A70000}"/>
    <cellStyle name="Normal 4 2 10 4 7 3" xfId="16310" xr:uid="{00000000-0005-0000-0000-0000B63F0000}"/>
    <cellStyle name="Normal 4 2 10 4 7 3 2" xfId="42838" xr:uid="{00000000-0005-0000-0000-000056A70000}"/>
    <cellStyle name="Normal 4 2 10 4 7 4" xfId="42839" xr:uid="{00000000-0005-0000-0000-000057A70000}"/>
    <cellStyle name="Normal 4 2 10 4 8" xfId="16311" xr:uid="{00000000-0005-0000-0000-0000B73F0000}"/>
    <cellStyle name="Normal 4 2 10 4 8 2" xfId="16312" xr:uid="{00000000-0005-0000-0000-0000B83F0000}"/>
    <cellStyle name="Normal 4 2 10 4 8 2 2" xfId="16313" xr:uid="{00000000-0005-0000-0000-0000B93F0000}"/>
    <cellStyle name="Normal 4 2 10 4 8 2 2 2" xfId="42840" xr:uid="{00000000-0005-0000-0000-000058A70000}"/>
    <cellStyle name="Normal 4 2 10 4 8 2 3" xfId="42841" xr:uid="{00000000-0005-0000-0000-000059A70000}"/>
    <cellStyle name="Normal 4 2 10 4 8 3" xfId="16314" xr:uid="{00000000-0005-0000-0000-0000BA3F0000}"/>
    <cellStyle name="Normal 4 2 10 4 8 3 2" xfId="42842" xr:uid="{00000000-0005-0000-0000-00005AA70000}"/>
    <cellStyle name="Normal 4 2 10 4 8 4" xfId="42843" xr:uid="{00000000-0005-0000-0000-00005BA70000}"/>
    <cellStyle name="Normal 4 2 10 4 9" xfId="16315" xr:uid="{00000000-0005-0000-0000-0000BB3F0000}"/>
    <cellStyle name="Normal 4 2 10 4 9 2" xfId="16316" xr:uid="{00000000-0005-0000-0000-0000BC3F0000}"/>
    <cellStyle name="Normal 4 2 10 4 9 2 2" xfId="16317" xr:uid="{00000000-0005-0000-0000-0000BD3F0000}"/>
    <cellStyle name="Normal 4 2 10 4 9 2 2 2" xfId="42844" xr:uid="{00000000-0005-0000-0000-00005CA70000}"/>
    <cellStyle name="Normal 4 2 10 4 9 2 3" xfId="42845" xr:uid="{00000000-0005-0000-0000-00005DA70000}"/>
    <cellStyle name="Normal 4 2 10 4 9 3" xfId="16318" xr:uid="{00000000-0005-0000-0000-0000BE3F0000}"/>
    <cellStyle name="Normal 4 2 10 4 9 3 2" xfId="42846" xr:uid="{00000000-0005-0000-0000-00005EA70000}"/>
    <cellStyle name="Normal 4 2 10 4 9 4" xfId="42847" xr:uid="{00000000-0005-0000-0000-00005FA70000}"/>
    <cellStyle name="Normal 4 2 10 5" xfId="16319" xr:uid="{00000000-0005-0000-0000-0000BF3F0000}"/>
    <cellStyle name="Normal 4 2 10 5 10" xfId="16320" xr:uid="{00000000-0005-0000-0000-0000C03F0000}"/>
    <cellStyle name="Normal 4 2 10 5 10 2" xfId="16321" xr:uid="{00000000-0005-0000-0000-0000C13F0000}"/>
    <cellStyle name="Normal 4 2 10 5 10 2 2" xfId="16322" xr:uid="{00000000-0005-0000-0000-0000C23F0000}"/>
    <cellStyle name="Normal 4 2 10 5 10 2 2 2" xfId="42848" xr:uid="{00000000-0005-0000-0000-000060A70000}"/>
    <cellStyle name="Normal 4 2 10 5 10 2 3" xfId="42849" xr:uid="{00000000-0005-0000-0000-000061A70000}"/>
    <cellStyle name="Normal 4 2 10 5 10 3" xfId="16323" xr:uid="{00000000-0005-0000-0000-0000C33F0000}"/>
    <cellStyle name="Normal 4 2 10 5 10 3 2" xfId="42850" xr:uid="{00000000-0005-0000-0000-000062A70000}"/>
    <cellStyle name="Normal 4 2 10 5 10 4" xfId="42851" xr:uid="{00000000-0005-0000-0000-000063A70000}"/>
    <cellStyle name="Normal 4 2 10 5 11" xfId="16324" xr:uid="{00000000-0005-0000-0000-0000C43F0000}"/>
    <cellStyle name="Normal 4 2 10 5 11 2" xfId="16325" xr:uid="{00000000-0005-0000-0000-0000C53F0000}"/>
    <cellStyle name="Normal 4 2 10 5 11 2 2" xfId="16326" xr:uid="{00000000-0005-0000-0000-0000C63F0000}"/>
    <cellStyle name="Normal 4 2 10 5 11 2 2 2" xfId="42852" xr:uid="{00000000-0005-0000-0000-000064A70000}"/>
    <cellStyle name="Normal 4 2 10 5 11 2 3" xfId="42853" xr:uid="{00000000-0005-0000-0000-000065A70000}"/>
    <cellStyle name="Normal 4 2 10 5 11 3" xfId="16327" xr:uid="{00000000-0005-0000-0000-0000C73F0000}"/>
    <cellStyle name="Normal 4 2 10 5 11 3 2" xfId="42854" xr:uid="{00000000-0005-0000-0000-000066A70000}"/>
    <cellStyle name="Normal 4 2 10 5 11 4" xfId="42855" xr:uid="{00000000-0005-0000-0000-000067A70000}"/>
    <cellStyle name="Normal 4 2 10 5 12" xfId="16328" xr:uid="{00000000-0005-0000-0000-0000C83F0000}"/>
    <cellStyle name="Normal 4 2 10 5 12 2" xfId="16329" xr:uid="{00000000-0005-0000-0000-0000C93F0000}"/>
    <cellStyle name="Normal 4 2 10 5 12 2 2" xfId="42856" xr:uid="{00000000-0005-0000-0000-000068A70000}"/>
    <cellStyle name="Normal 4 2 10 5 12 3" xfId="42857" xr:uid="{00000000-0005-0000-0000-000069A70000}"/>
    <cellStyle name="Normal 4 2 10 5 13" xfId="16330" xr:uid="{00000000-0005-0000-0000-0000CA3F0000}"/>
    <cellStyle name="Normal 4 2 10 5 13 2" xfId="42858" xr:uid="{00000000-0005-0000-0000-00006AA70000}"/>
    <cellStyle name="Normal 4 2 10 5 14" xfId="42859" xr:uid="{00000000-0005-0000-0000-00006BA70000}"/>
    <cellStyle name="Normal 4 2 10 5 2" xfId="16331" xr:uid="{00000000-0005-0000-0000-0000CB3F0000}"/>
    <cellStyle name="Normal 4 2 10 5 2 2" xfId="16332" xr:uid="{00000000-0005-0000-0000-0000CC3F0000}"/>
    <cellStyle name="Normal 4 2 10 5 2 2 2" xfId="16333" xr:uid="{00000000-0005-0000-0000-0000CD3F0000}"/>
    <cellStyle name="Normal 4 2 10 5 2 2 2 2" xfId="42860" xr:uid="{00000000-0005-0000-0000-00006CA70000}"/>
    <cellStyle name="Normal 4 2 10 5 2 2 3" xfId="42861" xr:uid="{00000000-0005-0000-0000-00006DA70000}"/>
    <cellStyle name="Normal 4 2 10 5 2 3" xfId="16334" xr:uid="{00000000-0005-0000-0000-0000CE3F0000}"/>
    <cellStyle name="Normal 4 2 10 5 2 3 2" xfId="42862" xr:uid="{00000000-0005-0000-0000-00006EA70000}"/>
    <cellStyle name="Normal 4 2 10 5 2 4" xfId="42863" xr:uid="{00000000-0005-0000-0000-00006FA70000}"/>
    <cellStyle name="Normal 4 2 10 5 3" xfId="16335" xr:uid="{00000000-0005-0000-0000-0000CF3F0000}"/>
    <cellStyle name="Normal 4 2 10 5 3 2" xfId="16336" xr:uid="{00000000-0005-0000-0000-0000D03F0000}"/>
    <cellStyle name="Normal 4 2 10 5 3 2 2" xfId="16337" xr:uid="{00000000-0005-0000-0000-0000D13F0000}"/>
    <cellStyle name="Normal 4 2 10 5 3 2 2 2" xfId="42864" xr:uid="{00000000-0005-0000-0000-000070A70000}"/>
    <cellStyle name="Normal 4 2 10 5 3 2 3" xfId="42865" xr:uid="{00000000-0005-0000-0000-000071A70000}"/>
    <cellStyle name="Normal 4 2 10 5 3 3" xfId="16338" xr:uid="{00000000-0005-0000-0000-0000D23F0000}"/>
    <cellStyle name="Normal 4 2 10 5 3 3 2" xfId="42866" xr:uid="{00000000-0005-0000-0000-000072A70000}"/>
    <cellStyle name="Normal 4 2 10 5 3 4" xfId="42867" xr:uid="{00000000-0005-0000-0000-000073A70000}"/>
    <cellStyle name="Normal 4 2 10 5 4" xfId="16339" xr:uid="{00000000-0005-0000-0000-0000D33F0000}"/>
    <cellStyle name="Normal 4 2 10 5 4 2" xfId="16340" xr:uid="{00000000-0005-0000-0000-0000D43F0000}"/>
    <cellStyle name="Normal 4 2 10 5 4 2 2" xfId="16341" xr:uid="{00000000-0005-0000-0000-0000D53F0000}"/>
    <cellStyle name="Normal 4 2 10 5 4 2 2 2" xfId="42868" xr:uid="{00000000-0005-0000-0000-000074A70000}"/>
    <cellStyle name="Normal 4 2 10 5 4 2 3" xfId="42869" xr:uid="{00000000-0005-0000-0000-000075A70000}"/>
    <cellStyle name="Normal 4 2 10 5 4 3" xfId="16342" xr:uid="{00000000-0005-0000-0000-0000D63F0000}"/>
    <cellStyle name="Normal 4 2 10 5 4 3 2" xfId="42870" xr:uid="{00000000-0005-0000-0000-000076A70000}"/>
    <cellStyle name="Normal 4 2 10 5 4 4" xfId="42871" xr:uid="{00000000-0005-0000-0000-000077A70000}"/>
    <cellStyle name="Normal 4 2 10 5 5" xfId="16343" xr:uid="{00000000-0005-0000-0000-0000D73F0000}"/>
    <cellStyle name="Normal 4 2 10 5 5 2" xfId="16344" xr:uid="{00000000-0005-0000-0000-0000D83F0000}"/>
    <cellStyle name="Normal 4 2 10 5 5 2 2" xfId="16345" xr:uid="{00000000-0005-0000-0000-0000D93F0000}"/>
    <cellStyle name="Normal 4 2 10 5 5 2 2 2" xfId="42872" xr:uid="{00000000-0005-0000-0000-000078A70000}"/>
    <cellStyle name="Normal 4 2 10 5 5 2 3" xfId="42873" xr:uid="{00000000-0005-0000-0000-000079A70000}"/>
    <cellStyle name="Normal 4 2 10 5 5 3" xfId="16346" xr:uid="{00000000-0005-0000-0000-0000DA3F0000}"/>
    <cellStyle name="Normal 4 2 10 5 5 3 2" xfId="42874" xr:uid="{00000000-0005-0000-0000-00007AA70000}"/>
    <cellStyle name="Normal 4 2 10 5 5 4" xfId="42875" xr:uid="{00000000-0005-0000-0000-00007BA70000}"/>
    <cellStyle name="Normal 4 2 10 5 6" xfId="16347" xr:uid="{00000000-0005-0000-0000-0000DB3F0000}"/>
    <cellStyle name="Normal 4 2 10 5 6 2" xfId="16348" xr:uid="{00000000-0005-0000-0000-0000DC3F0000}"/>
    <cellStyle name="Normal 4 2 10 5 6 2 2" xfId="16349" xr:uid="{00000000-0005-0000-0000-0000DD3F0000}"/>
    <cellStyle name="Normal 4 2 10 5 6 2 2 2" xfId="42876" xr:uid="{00000000-0005-0000-0000-00007CA70000}"/>
    <cellStyle name="Normal 4 2 10 5 6 2 3" xfId="42877" xr:uid="{00000000-0005-0000-0000-00007DA70000}"/>
    <cellStyle name="Normal 4 2 10 5 6 3" xfId="16350" xr:uid="{00000000-0005-0000-0000-0000DE3F0000}"/>
    <cellStyle name="Normal 4 2 10 5 6 3 2" xfId="42878" xr:uid="{00000000-0005-0000-0000-00007EA70000}"/>
    <cellStyle name="Normal 4 2 10 5 6 4" xfId="42879" xr:uid="{00000000-0005-0000-0000-00007FA70000}"/>
    <cellStyle name="Normal 4 2 10 5 7" xfId="16351" xr:uid="{00000000-0005-0000-0000-0000DF3F0000}"/>
    <cellStyle name="Normal 4 2 10 5 7 2" xfId="16352" xr:uid="{00000000-0005-0000-0000-0000E03F0000}"/>
    <cellStyle name="Normal 4 2 10 5 7 2 2" xfId="16353" xr:uid="{00000000-0005-0000-0000-0000E13F0000}"/>
    <cellStyle name="Normal 4 2 10 5 7 2 2 2" xfId="42880" xr:uid="{00000000-0005-0000-0000-000080A70000}"/>
    <cellStyle name="Normal 4 2 10 5 7 2 3" xfId="42881" xr:uid="{00000000-0005-0000-0000-000081A70000}"/>
    <cellStyle name="Normal 4 2 10 5 7 3" xfId="16354" xr:uid="{00000000-0005-0000-0000-0000E23F0000}"/>
    <cellStyle name="Normal 4 2 10 5 7 3 2" xfId="42882" xr:uid="{00000000-0005-0000-0000-000082A70000}"/>
    <cellStyle name="Normal 4 2 10 5 7 4" xfId="42883" xr:uid="{00000000-0005-0000-0000-000083A70000}"/>
    <cellStyle name="Normal 4 2 10 5 8" xfId="16355" xr:uid="{00000000-0005-0000-0000-0000E33F0000}"/>
    <cellStyle name="Normal 4 2 10 5 8 2" xfId="16356" xr:uid="{00000000-0005-0000-0000-0000E43F0000}"/>
    <cellStyle name="Normal 4 2 10 5 8 2 2" xfId="16357" xr:uid="{00000000-0005-0000-0000-0000E53F0000}"/>
    <cellStyle name="Normal 4 2 10 5 8 2 2 2" xfId="42884" xr:uid="{00000000-0005-0000-0000-000084A70000}"/>
    <cellStyle name="Normal 4 2 10 5 8 2 3" xfId="42885" xr:uid="{00000000-0005-0000-0000-000085A70000}"/>
    <cellStyle name="Normal 4 2 10 5 8 3" xfId="16358" xr:uid="{00000000-0005-0000-0000-0000E63F0000}"/>
    <cellStyle name="Normal 4 2 10 5 8 3 2" xfId="42886" xr:uid="{00000000-0005-0000-0000-000086A70000}"/>
    <cellStyle name="Normal 4 2 10 5 8 4" xfId="42887" xr:uid="{00000000-0005-0000-0000-000087A70000}"/>
    <cellStyle name="Normal 4 2 10 5 9" xfId="16359" xr:uid="{00000000-0005-0000-0000-0000E73F0000}"/>
    <cellStyle name="Normal 4 2 10 5 9 2" xfId="16360" xr:uid="{00000000-0005-0000-0000-0000E83F0000}"/>
    <cellStyle name="Normal 4 2 10 5 9 2 2" xfId="16361" xr:uid="{00000000-0005-0000-0000-0000E93F0000}"/>
    <cellStyle name="Normal 4 2 10 5 9 2 2 2" xfId="42888" xr:uid="{00000000-0005-0000-0000-000088A70000}"/>
    <cellStyle name="Normal 4 2 10 5 9 2 3" xfId="42889" xr:uid="{00000000-0005-0000-0000-000089A70000}"/>
    <cellStyle name="Normal 4 2 10 5 9 3" xfId="16362" xr:uid="{00000000-0005-0000-0000-0000EA3F0000}"/>
    <cellStyle name="Normal 4 2 10 5 9 3 2" xfId="42890" xr:uid="{00000000-0005-0000-0000-00008AA70000}"/>
    <cellStyle name="Normal 4 2 10 5 9 4" xfId="42891" xr:uid="{00000000-0005-0000-0000-00008BA70000}"/>
    <cellStyle name="Normal 4 2 10 6" xfId="16363" xr:uid="{00000000-0005-0000-0000-0000EB3F0000}"/>
    <cellStyle name="Normal 4 2 10 6 10" xfId="16364" xr:uid="{00000000-0005-0000-0000-0000EC3F0000}"/>
    <cellStyle name="Normal 4 2 10 6 10 2" xfId="16365" xr:uid="{00000000-0005-0000-0000-0000ED3F0000}"/>
    <cellStyle name="Normal 4 2 10 6 10 2 2" xfId="16366" xr:uid="{00000000-0005-0000-0000-0000EE3F0000}"/>
    <cellStyle name="Normal 4 2 10 6 10 2 2 2" xfId="42892" xr:uid="{00000000-0005-0000-0000-00008CA70000}"/>
    <cellStyle name="Normal 4 2 10 6 10 2 3" xfId="42893" xr:uid="{00000000-0005-0000-0000-00008DA70000}"/>
    <cellStyle name="Normal 4 2 10 6 10 3" xfId="16367" xr:uid="{00000000-0005-0000-0000-0000EF3F0000}"/>
    <cellStyle name="Normal 4 2 10 6 10 3 2" xfId="42894" xr:uid="{00000000-0005-0000-0000-00008EA70000}"/>
    <cellStyle name="Normal 4 2 10 6 10 4" xfId="42895" xr:uid="{00000000-0005-0000-0000-00008FA70000}"/>
    <cellStyle name="Normal 4 2 10 6 11" xfId="16368" xr:uid="{00000000-0005-0000-0000-0000F03F0000}"/>
    <cellStyle name="Normal 4 2 10 6 11 2" xfId="16369" xr:uid="{00000000-0005-0000-0000-0000F13F0000}"/>
    <cellStyle name="Normal 4 2 10 6 11 2 2" xfId="16370" xr:uid="{00000000-0005-0000-0000-0000F23F0000}"/>
    <cellStyle name="Normal 4 2 10 6 11 2 2 2" xfId="42896" xr:uid="{00000000-0005-0000-0000-000090A70000}"/>
    <cellStyle name="Normal 4 2 10 6 11 2 3" xfId="42897" xr:uid="{00000000-0005-0000-0000-000091A70000}"/>
    <cellStyle name="Normal 4 2 10 6 11 3" xfId="16371" xr:uid="{00000000-0005-0000-0000-0000F33F0000}"/>
    <cellStyle name="Normal 4 2 10 6 11 3 2" xfId="42898" xr:uid="{00000000-0005-0000-0000-000092A70000}"/>
    <cellStyle name="Normal 4 2 10 6 11 4" xfId="42899" xr:uid="{00000000-0005-0000-0000-000093A70000}"/>
    <cellStyle name="Normal 4 2 10 6 12" xfId="16372" xr:uid="{00000000-0005-0000-0000-0000F43F0000}"/>
    <cellStyle name="Normal 4 2 10 6 12 2" xfId="16373" xr:uid="{00000000-0005-0000-0000-0000F53F0000}"/>
    <cellStyle name="Normal 4 2 10 6 12 2 2" xfId="42900" xr:uid="{00000000-0005-0000-0000-000094A70000}"/>
    <cellStyle name="Normal 4 2 10 6 12 3" xfId="42901" xr:uid="{00000000-0005-0000-0000-000095A70000}"/>
    <cellStyle name="Normal 4 2 10 6 13" xfId="16374" xr:uid="{00000000-0005-0000-0000-0000F63F0000}"/>
    <cellStyle name="Normal 4 2 10 6 13 2" xfId="42902" xr:uid="{00000000-0005-0000-0000-000096A70000}"/>
    <cellStyle name="Normal 4 2 10 6 14" xfId="42903" xr:uid="{00000000-0005-0000-0000-000097A70000}"/>
    <cellStyle name="Normal 4 2 10 6 2" xfId="16375" xr:uid="{00000000-0005-0000-0000-0000F73F0000}"/>
    <cellStyle name="Normal 4 2 10 6 2 2" xfId="16376" xr:uid="{00000000-0005-0000-0000-0000F83F0000}"/>
    <cellStyle name="Normal 4 2 10 6 2 2 2" xfId="16377" xr:uid="{00000000-0005-0000-0000-0000F93F0000}"/>
    <cellStyle name="Normal 4 2 10 6 2 2 2 2" xfId="42904" xr:uid="{00000000-0005-0000-0000-000098A70000}"/>
    <cellStyle name="Normal 4 2 10 6 2 2 3" xfId="42905" xr:uid="{00000000-0005-0000-0000-000099A70000}"/>
    <cellStyle name="Normal 4 2 10 6 2 3" xfId="16378" xr:uid="{00000000-0005-0000-0000-0000FA3F0000}"/>
    <cellStyle name="Normal 4 2 10 6 2 3 2" xfId="42906" xr:uid="{00000000-0005-0000-0000-00009AA70000}"/>
    <cellStyle name="Normal 4 2 10 6 2 4" xfId="42907" xr:uid="{00000000-0005-0000-0000-00009BA70000}"/>
    <cellStyle name="Normal 4 2 10 6 3" xfId="16379" xr:uid="{00000000-0005-0000-0000-0000FB3F0000}"/>
    <cellStyle name="Normal 4 2 10 6 3 2" xfId="16380" xr:uid="{00000000-0005-0000-0000-0000FC3F0000}"/>
    <cellStyle name="Normal 4 2 10 6 3 2 2" xfId="16381" xr:uid="{00000000-0005-0000-0000-0000FD3F0000}"/>
    <cellStyle name="Normal 4 2 10 6 3 2 2 2" xfId="42908" xr:uid="{00000000-0005-0000-0000-00009CA70000}"/>
    <cellStyle name="Normal 4 2 10 6 3 2 3" xfId="42909" xr:uid="{00000000-0005-0000-0000-00009DA70000}"/>
    <cellStyle name="Normal 4 2 10 6 3 3" xfId="16382" xr:uid="{00000000-0005-0000-0000-0000FE3F0000}"/>
    <cellStyle name="Normal 4 2 10 6 3 3 2" xfId="42910" xr:uid="{00000000-0005-0000-0000-00009EA70000}"/>
    <cellStyle name="Normal 4 2 10 6 3 4" xfId="42911" xr:uid="{00000000-0005-0000-0000-00009FA70000}"/>
    <cellStyle name="Normal 4 2 10 6 4" xfId="16383" xr:uid="{00000000-0005-0000-0000-0000FF3F0000}"/>
    <cellStyle name="Normal 4 2 10 6 4 2" xfId="16384" xr:uid="{00000000-0005-0000-0000-000000400000}"/>
    <cellStyle name="Normal 4 2 10 6 4 2 2" xfId="16385" xr:uid="{00000000-0005-0000-0000-000001400000}"/>
    <cellStyle name="Normal 4 2 10 6 4 2 2 2" xfId="42912" xr:uid="{00000000-0005-0000-0000-0000A0A70000}"/>
    <cellStyle name="Normal 4 2 10 6 4 2 3" xfId="42913" xr:uid="{00000000-0005-0000-0000-0000A1A70000}"/>
    <cellStyle name="Normal 4 2 10 6 4 3" xfId="16386" xr:uid="{00000000-0005-0000-0000-000002400000}"/>
    <cellStyle name="Normal 4 2 10 6 4 3 2" xfId="42914" xr:uid="{00000000-0005-0000-0000-0000A2A70000}"/>
    <cellStyle name="Normal 4 2 10 6 4 4" xfId="42915" xr:uid="{00000000-0005-0000-0000-0000A3A70000}"/>
    <cellStyle name="Normal 4 2 10 6 5" xfId="16387" xr:uid="{00000000-0005-0000-0000-000003400000}"/>
    <cellStyle name="Normal 4 2 10 6 5 2" xfId="16388" xr:uid="{00000000-0005-0000-0000-000004400000}"/>
    <cellStyle name="Normal 4 2 10 6 5 2 2" xfId="16389" xr:uid="{00000000-0005-0000-0000-000005400000}"/>
    <cellStyle name="Normal 4 2 10 6 5 2 2 2" xfId="42916" xr:uid="{00000000-0005-0000-0000-0000A4A70000}"/>
    <cellStyle name="Normal 4 2 10 6 5 2 3" xfId="42917" xr:uid="{00000000-0005-0000-0000-0000A5A70000}"/>
    <cellStyle name="Normal 4 2 10 6 5 3" xfId="16390" xr:uid="{00000000-0005-0000-0000-000006400000}"/>
    <cellStyle name="Normal 4 2 10 6 5 3 2" xfId="42918" xr:uid="{00000000-0005-0000-0000-0000A6A70000}"/>
    <cellStyle name="Normal 4 2 10 6 5 4" xfId="42919" xr:uid="{00000000-0005-0000-0000-0000A7A70000}"/>
    <cellStyle name="Normal 4 2 10 6 6" xfId="16391" xr:uid="{00000000-0005-0000-0000-000007400000}"/>
    <cellStyle name="Normal 4 2 10 6 6 2" xfId="16392" xr:uid="{00000000-0005-0000-0000-000008400000}"/>
    <cellStyle name="Normal 4 2 10 6 6 2 2" xfId="16393" xr:uid="{00000000-0005-0000-0000-000009400000}"/>
    <cellStyle name="Normal 4 2 10 6 6 2 2 2" xfId="42920" xr:uid="{00000000-0005-0000-0000-0000A8A70000}"/>
    <cellStyle name="Normal 4 2 10 6 6 2 3" xfId="42921" xr:uid="{00000000-0005-0000-0000-0000A9A70000}"/>
    <cellStyle name="Normal 4 2 10 6 6 3" xfId="16394" xr:uid="{00000000-0005-0000-0000-00000A400000}"/>
    <cellStyle name="Normal 4 2 10 6 6 3 2" xfId="42922" xr:uid="{00000000-0005-0000-0000-0000AAA70000}"/>
    <cellStyle name="Normal 4 2 10 6 6 4" xfId="42923" xr:uid="{00000000-0005-0000-0000-0000ABA70000}"/>
    <cellStyle name="Normal 4 2 10 6 7" xfId="16395" xr:uid="{00000000-0005-0000-0000-00000B400000}"/>
    <cellStyle name="Normal 4 2 10 6 7 2" xfId="16396" xr:uid="{00000000-0005-0000-0000-00000C400000}"/>
    <cellStyle name="Normal 4 2 10 6 7 2 2" xfId="16397" xr:uid="{00000000-0005-0000-0000-00000D400000}"/>
    <cellStyle name="Normal 4 2 10 6 7 2 2 2" xfId="42924" xr:uid="{00000000-0005-0000-0000-0000ACA70000}"/>
    <cellStyle name="Normal 4 2 10 6 7 2 3" xfId="42925" xr:uid="{00000000-0005-0000-0000-0000ADA70000}"/>
    <cellStyle name="Normal 4 2 10 6 7 3" xfId="16398" xr:uid="{00000000-0005-0000-0000-00000E400000}"/>
    <cellStyle name="Normal 4 2 10 6 7 3 2" xfId="42926" xr:uid="{00000000-0005-0000-0000-0000AEA70000}"/>
    <cellStyle name="Normal 4 2 10 6 7 4" xfId="42927" xr:uid="{00000000-0005-0000-0000-0000AFA70000}"/>
    <cellStyle name="Normal 4 2 10 6 8" xfId="16399" xr:uid="{00000000-0005-0000-0000-00000F400000}"/>
    <cellStyle name="Normal 4 2 10 6 8 2" xfId="16400" xr:uid="{00000000-0005-0000-0000-000010400000}"/>
    <cellStyle name="Normal 4 2 10 6 8 2 2" xfId="16401" xr:uid="{00000000-0005-0000-0000-000011400000}"/>
    <cellStyle name="Normal 4 2 10 6 8 2 2 2" xfId="42928" xr:uid="{00000000-0005-0000-0000-0000B0A70000}"/>
    <cellStyle name="Normal 4 2 10 6 8 2 3" xfId="42929" xr:uid="{00000000-0005-0000-0000-0000B1A70000}"/>
    <cellStyle name="Normal 4 2 10 6 8 3" xfId="16402" xr:uid="{00000000-0005-0000-0000-000012400000}"/>
    <cellStyle name="Normal 4 2 10 6 8 3 2" xfId="42930" xr:uid="{00000000-0005-0000-0000-0000B2A70000}"/>
    <cellStyle name="Normal 4 2 10 6 8 4" xfId="42931" xr:uid="{00000000-0005-0000-0000-0000B3A70000}"/>
    <cellStyle name="Normal 4 2 10 6 9" xfId="16403" xr:uid="{00000000-0005-0000-0000-000013400000}"/>
    <cellStyle name="Normal 4 2 10 6 9 2" xfId="16404" xr:uid="{00000000-0005-0000-0000-000014400000}"/>
    <cellStyle name="Normal 4 2 10 6 9 2 2" xfId="16405" xr:uid="{00000000-0005-0000-0000-000015400000}"/>
    <cellStyle name="Normal 4 2 10 6 9 2 2 2" xfId="42932" xr:uid="{00000000-0005-0000-0000-0000B4A70000}"/>
    <cellStyle name="Normal 4 2 10 6 9 2 3" xfId="42933" xr:uid="{00000000-0005-0000-0000-0000B5A70000}"/>
    <cellStyle name="Normal 4 2 10 6 9 3" xfId="16406" xr:uid="{00000000-0005-0000-0000-000016400000}"/>
    <cellStyle name="Normal 4 2 10 6 9 3 2" xfId="42934" xr:uid="{00000000-0005-0000-0000-0000B6A70000}"/>
    <cellStyle name="Normal 4 2 10 6 9 4" xfId="42935" xr:uid="{00000000-0005-0000-0000-0000B7A70000}"/>
    <cellStyle name="Normal 4 2 10 7" xfId="16407" xr:uid="{00000000-0005-0000-0000-000017400000}"/>
    <cellStyle name="Normal 4 2 10 7 10" xfId="16408" xr:uid="{00000000-0005-0000-0000-000018400000}"/>
    <cellStyle name="Normal 4 2 10 7 10 2" xfId="16409" xr:uid="{00000000-0005-0000-0000-000019400000}"/>
    <cellStyle name="Normal 4 2 10 7 10 2 2" xfId="16410" xr:uid="{00000000-0005-0000-0000-00001A400000}"/>
    <cellStyle name="Normal 4 2 10 7 10 2 2 2" xfId="42936" xr:uid="{00000000-0005-0000-0000-0000B8A70000}"/>
    <cellStyle name="Normal 4 2 10 7 10 2 3" xfId="42937" xr:uid="{00000000-0005-0000-0000-0000B9A70000}"/>
    <cellStyle name="Normal 4 2 10 7 10 3" xfId="16411" xr:uid="{00000000-0005-0000-0000-00001B400000}"/>
    <cellStyle name="Normal 4 2 10 7 10 3 2" xfId="42938" xr:uid="{00000000-0005-0000-0000-0000BAA70000}"/>
    <cellStyle name="Normal 4 2 10 7 10 4" xfId="42939" xr:uid="{00000000-0005-0000-0000-0000BBA70000}"/>
    <cellStyle name="Normal 4 2 10 7 11" xfId="16412" xr:uid="{00000000-0005-0000-0000-00001C400000}"/>
    <cellStyle name="Normal 4 2 10 7 11 2" xfId="16413" xr:uid="{00000000-0005-0000-0000-00001D400000}"/>
    <cellStyle name="Normal 4 2 10 7 11 2 2" xfId="16414" xr:uid="{00000000-0005-0000-0000-00001E400000}"/>
    <cellStyle name="Normal 4 2 10 7 11 2 2 2" xfId="42940" xr:uid="{00000000-0005-0000-0000-0000BCA70000}"/>
    <cellStyle name="Normal 4 2 10 7 11 2 3" xfId="42941" xr:uid="{00000000-0005-0000-0000-0000BDA70000}"/>
    <cellStyle name="Normal 4 2 10 7 11 3" xfId="16415" xr:uid="{00000000-0005-0000-0000-00001F400000}"/>
    <cellStyle name="Normal 4 2 10 7 11 3 2" xfId="42942" xr:uid="{00000000-0005-0000-0000-0000BEA70000}"/>
    <cellStyle name="Normal 4 2 10 7 11 4" xfId="42943" xr:uid="{00000000-0005-0000-0000-0000BFA70000}"/>
    <cellStyle name="Normal 4 2 10 7 12" xfId="16416" xr:uid="{00000000-0005-0000-0000-000020400000}"/>
    <cellStyle name="Normal 4 2 10 7 12 2" xfId="16417" xr:uid="{00000000-0005-0000-0000-000021400000}"/>
    <cellStyle name="Normal 4 2 10 7 12 2 2" xfId="42944" xr:uid="{00000000-0005-0000-0000-0000C0A70000}"/>
    <cellStyle name="Normal 4 2 10 7 12 3" xfId="42945" xr:uid="{00000000-0005-0000-0000-0000C1A70000}"/>
    <cellStyle name="Normal 4 2 10 7 13" xfId="16418" xr:uid="{00000000-0005-0000-0000-000022400000}"/>
    <cellStyle name="Normal 4 2 10 7 13 2" xfId="42946" xr:uid="{00000000-0005-0000-0000-0000C2A70000}"/>
    <cellStyle name="Normal 4 2 10 7 14" xfId="42947" xr:uid="{00000000-0005-0000-0000-0000C3A70000}"/>
    <cellStyle name="Normal 4 2 10 7 2" xfId="16419" xr:uid="{00000000-0005-0000-0000-000023400000}"/>
    <cellStyle name="Normal 4 2 10 7 2 2" xfId="16420" xr:uid="{00000000-0005-0000-0000-000024400000}"/>
    <cellStyle name="Normal 4 2 10 7 2 2 2" xfId="16421" xr:uid="{00000000-0005-0000-0000-000025400000}"/>
    <cellStyle name="Normal 4 2 10 7 2 2 2 2" xfId="42948" xr:uid="{00000000-0005-0000-0000-0000C4A70000}"/>
    <cellStyle name="Normal 4 2 10 7 2 2 3" xfId="42949" xr:uid="{00000000-0005-0000-0000-0000C5A70000}"/>
    <cellStyle name="Normal 4 2 10 7 2 3" xfId="16422" xr:uid="{00000000-0005-0000-0000-000026400000}"/>
    <cellStyle name="Normal 4 2 10 7 2 3 2" xfId="42950" xr:uid="{00000000-0005-0000-0000-0000C6A70000}"/>
    <cellStyle name="Normal 4 2 10 7 2 4" xfId="42951" xr:uid="{00000000-0005-0000-0000-0000C7A70000}"/>
    <cellStyle name="Normal 4 2 10 7 3" xfId="16423" xr:uid="{00000000-0005-0000-0000-000027400000}"/>
    <cellStyle name="Normal 4 2 10 7 3 2" xfId="16424" xr:uid="{00000000-0005-0000-0000-000028400000}"/>
    <cellStyle name="Normal 4 2 10 7 3 2 2" xfId="16425" xr:uid="{00000000-0005-0000-0000-000029400000}"/>
    <cellStyle name="Normal 4 2 10 7 3 2 2 2" xfId="42952" xr:uid="{00000000-0005-0000-0000-0000C8A70000}"/>
    <cellStyle name="Normal 4 2 10 7 3 2 3" xfId="42953" xr:uid="{00000000-0005-0000-0000-0000C9A70000}"/>
    <cellStyle name="Normal 4 2 10 7 3 3" xfId="16426" xr:uid="{00000000-0005-0000-0000-00002A400000}"/>
    <cellStyle name="Normal 4 2 10 7 3 3 2" xfId="42954" xr:uid="{00000000-0005-0000-0000-0000CAA70000}"/>
    <cellStyle name="Normal 4 2 10 7 3 4" xfId="42955" xr:uid="{00000000-0005-0000-0000-0000CBA70000}"/>
    <cellStyle name="Normal 4 2 10 7 4" xfId="16427" xr:uid="{00000000-0005-0000-0000-00002B400000}"/>
    <cellStyle name="Normal 4 2 10 7 4 2" xfId="16428" xr:uid="{00000000-0005-0000-0000-00002C400000}"/>
    <cellStyle name="Normal 4 2 10 7 4 2 2" xfId="16429" xr:uid="{00000000-0005-0000-0000-00002D400000}"/>
    <cellStyle name="Normal 4 2 10 7 4 2 2 2" xfId="42956" xr:uid="{00000000-0005-0000-0000-0000CCA70000}"/>
    <cellStyle name="Normal 4 2 10 7 4 2 3" xfId="42957" xr:uid="{00000000-0005-0000-0000-0000CDA70000}"/>
    <cellStyle name="Normal 4 2 10 7 4 3" xfId="16430" xr:uid="{00000000-0005-0000-0000-00002E400000}"/>
    <cellStyle name="Normal 4 2 10 7 4 3 2" xfId="42958" xr:uid="{00000000-0005-0000-0000-0000CEA70000}"/>
    <cellStyle name="Normal 4 2 10 7 4 4" xfId="42959" xr:uid="{00000000-0005-0000-0000-0000CFA70000}"/>
    <cellStyle name="Normal 4 2 10 7 5" xfId="16431" xr:uid="{00000000-0005-0000-0000-00002F400000}"/>
    <cellStyle name="Normal 4 2 10 7 5 2" xfId="16432" xr:uid="{00000000-0005-0000-0000-000030400000}"/>
    <cellStyle name="Normal 4 2 10 7 5 2 2" xfId="16433" xr:uid="{00000000-0005-0000-0000-000031400000}"/>
    <cellStyle name="Normal 4 2 10 7 5 2 2 2" xfId="42960" xr:uid="{00000000-0005-0000-0000-0000D0A70000}"/>
    <cellStyle name="Normal 4 2 10 7 5 2 3" xfId="42961" xr:uid="{00000000-0005-0000-0000-0000D1A70000}"/>
    <cellStyle name="Normal 4 2 10 7 5 3" xfId="16434" xr:uid="{00000000-0005-0000-0000-000032400000}"/>
    <cellStyle name="Normal 4 2 10 7 5 3 2" xfId="42962" xr:uid="{00000000-0005-0000-0000-0000D2A70000}"/>
    <cellStyle name="Normal 4 2 10 7 5 4" xfId="42963" xr:uid="{00000000-0005-0000-0000-0000D3A70000}"/>
    <cellStyle name="Normal 4 2 10 7 6" xfId="16435" xr:uid="{00000000-0005-0000-0000-000033400000}"/>
    <cellStyle name="Normal 4 2 10 7 6 2" xfId="16436" xr:uid="{00000000-0005-0000-0000-000034400000}"/>
    <cellStyle name="Normal 4 2 10 7 6 2 2" xfId="16437" xr:uid="{00000000-0005-0000-0000-000035400000}"/>
    <cellStyle name="Normal 4 2 10 7 6 2 2 2" xfId="42964" xr:uid="{00000000-0005-0000-0000-0000D4A70000}"/>
    <cellStyle name="Normal 4 2 10 7 6 2 3" xfId="42965" xr:uid="{00000000-0005-0000-0000-0000D5A70000}"/>
    <cellStyle name="Normal 4 2 10 7 6 3" xfId="16438" xr:uid="{00000000-0005-0000-0000-000036400000}"/>
    <cellStyle name="Normal 4 2 10 7 6 3 2" xfId="42966" xr:uid="{00000000-0005-0000-0000-0000D6A70000}"/>
    <cellStyle name="Normal 4 2 10 7 6 4" xfId="42967" xr:uid="{00000000-0005-0000-0000-0000D7A70000}"/>
    <cellStyle name="Normal 4 2 10 7 7" xfId="16439" xr:uid="{00000000-0005-0000-0000-000037400000}"/>
    <cellStyle name="Normal 4 2 10 7 7 2" xfId="16440" xr:uid="{00000000-0005-0000-0000-000038400000}"/>
    <cellStyle name="Normal 4 2 10 7 7 2 2" xfId="16441" xr:uid="{00000000-0005-0000-0000-000039400000}"/>
    <cellStyle name="Normal 4 2 10 7 7 2 2 2" xfId="42968" xr:uid="{00000000-0005-0000-0000-0000D8A70000}"/>
    <cellStyle name="Normal 4 2 10 7 7 2 3" xfId="42969" xr:uid="{00000000-0005-0000-0000-0000D9A70000}"/>
    <cellStyle name="Normal 4 2 10 7 7 3" xfId="16442" xr:uid="{00000000-0005-0000-0000-00003A400000}"/>
    <cellStyle name="Normal 4 2 10 7 7 3 2" xfId="42970" xr:uid="{00000000-0005-0000-0000-0000DAA70000}"/>
    <cellStyle name="Normal 4 2 10 7 7 4" xfId="42971" xr:uid="{00000000-0005-0000-0000-0000DBA70000}"/>
    <cellStyle name="Normal 4 2 10 7 8" xfId="16443" xr:uid="{00000000-0005-0000-0000-00003B400000}"/>
    <cellStyle name="Normal 4 2 10 7 8 2" xfId="16444" xr:uid="{00000000-0005-0000-0000-00003C400000}"/>
    <cellStyle name="Normal 4 2 10 7 8 2 2" xfId="16445" xr:uid="{00000000-0005-0000-0000-00003D400000}"/>
    <cellStyle name="Normal 4 2 10 7 8 2 2 2" xfId="42972" xr:uid="{00000000-0005-0000-0000-0000DCA70000}"/>
    <cellStyle name="Normal 4 2 10 7 8 2 3" xfId="42973" xr:uid="{00000000-0005-0000-0000-0000DDA70000}"/>
    <cellStyle name="Normal 4 2 10 7 8 3" xfId="16446" xr:uid="{00000000-0005-0000-0000-00003E400000}"/>
    <cellStyle name="Normal 4 2 10 7 8 3 2" xfId="42974" xr:uid="{00000000-0005-0000-0000-0000DEA70000}"/>
    <cellStyle name="Normal 4 2 10 7 8 4" xfId="42975" xr:uid="{00000000-0005-0000-0000-0000DFA70000}"/>
    <cellStyle name="Normal 4 2 10 7 9" xfId="16447" xr:uid="{00000000-0005-0000-0000-00003F400000}"/>
    <cellStyle name="Normal 4 2 10 7 9 2" xfId="16448" xr:uid="{00000000-0005-0000-0000-000040400000}"/>
    <cellStyle name="Normal 4 2 10 7 9 2 2" xfId="16449" xr:uid="{00000000-0005-0000-0000-000041400000}"/>
    <cellStyle name="Normal 4 2 10 7 9 2 2 2" xfId="42976" xr:uid="{00000000-0005-0000-0000-0000E0A70000}"/>
    <cellStyle name="Normal 4 2 10 7 9 2 3" xfId="42977" xr:uid="{00000000-0005-0000-0000-0000E1A70000}"/>
    <cellStyle name="Normal 4 2 10 7 9 3" xfId="16450" xr:uid="{00000000-0005-0000-0000-000042400000}"/>
    <cellStyle name="Normal 4 2 10 7 9 3 2" xfId="42978" xr:uid="{00000000-0005-0000-0000-0000E2A70000}"/>
    <cellStyle name="Normal 4 2 10 7 9 4" xfId="42979" xr:uid="{00000000-0005-0000-0000-0000E3A70000}"/>
    <cellStyle name="Normal 4 2 10 8" xfId="16451" xr:uid="{00000000-0005-0000-0000-000043400000}"/>
    <cellStyle name="Normal 4 2 10 8 10" xfId="16452" xr:uid="{00000000-0005-0000-0000-000044400000}"/>
    <cellStyle name="Normal 4 2 10 8 10 2" xfId="16453" xr:uid="{00000000-0005-0000-0000-000045400000}"/>
    <cellStyle name="Normal 4 2 10 8 10 2 2" xfId="16454" xr:uid="{00000000-0005-0000-0000-000046400000}"/>
    <cellStyle name="Normal 4 2 10 8 10 2 2 2" xfId="42980" xr:uid="{00000000-0005-0000-0000-0000E4A70000}"/>
    <cellStyle name="Normal 4 2 10 8 10 2 3" xfId="42981" xr:uid="{00000000-0005-0000-0000-0000E5A70000}"/>
    <cellStyle name="Normal 4 2 10 8 10 3" xfId="16455" xr:uid="{00000000-0005-0000-0000-000047400000}"/>
    <cellStyle name="Normal 4 2 10 8 10 3 2" xfId="42982" xr:uid="{00000000-0005-0000-0000-0000E6A70000}"/>
    <cellStyle name="Normal 4 2 10 8 10 4" xfId="42983" xr:uid="{00000000-0005-0000-0000-0000E7A70000}"/>
    <cellStyle name="Normal 4 2 10 8 11" xfId="16456" xr:uid="{00000000-0005-0000-0000-000048400000}"/>
    <cellStyle name="Normal 4 2 10 8 11 2" xfId="16457" xr:uid="{00000000-0005-0000-0000-000049400000}"/>
    <cellStyle name="Normal 4 2 10 8 11 2 2" xfId="16458" xr:uid="{00000000-0005-0000-0000-00004A400000}"/>
    <cellStyle name="Normal 4 2 10 8 11 2 2 2" xfId="42984" xr:uid="{00000000-0005-0000-0000-0000E8A70000}"/>
    <cellStyle name="Normal 4 2 10 8 11 2 3" xfId="42985" xr:uid="{00000000-0005-0000-0000-0000E9A70000}"/>
    <cellStyle name="Normal 4 2 10 8 11 3" xfId="16459" xr:uid="{00000000-0005-0000-0000-00004B400000}"/>
    <cellStyle name="Normal 4 2 10 8 11 3 2" xfId="42986" xr:uid="{00000000-0005-0000-0000-0000EAA70000}"/>
    <cellStyle name="Normal 4 2 10 8 11 4" xfId="42987" xr:uid="{00000000-0005-0000-0000-0000EBA70000}"/>
    <cellStyle name="Normal 4 2 10 8 12" xfId="16460" xr:uid="{00000000-0005-0000-0000-00004C400000}"/>
    <cellStyle name="Normal 4 2 10 8 12 2" xfId="16461" xr:uid="{00000000-0005-0000-0000-00004D400000}"/>
    <cellStyle name="Normal 4 2 10 8 12 2 2" xfId="42988" xr:uid="{00000000-0005-0000-0000-0000ECA70000}"/>
    <cellStyle name="Normal 4 2 10 8 12 3" xfId="42989" xr:uid="{00000000-0005-0000-0000-0000EDA70000}"/>
    <cellStyle name="Normal 4 2 10 8 13" xfId="16462" xr:uid="{00000000-0005-0000-0000-00004E400000}"/>
    <cellStyle name="Normal 4 2 10 8 13 2" xfId="42990" xr:uid="{00000000-0005-0000-0000-0000EEA70000}"/>
    <cellStyle name="Normal 4 2 10 8 14" xfId="42991" xr:uid="{00000000-0005-0000-0000-0000EFA70000}"/>
    <cellStyle name="Normal 4 2 10 8 2" xfId="16463" xr:uid="{00000000-0005-0000-0000-00004F400000}"/>
    <cellStyle name="Normal 4 2 10 8 2 2" xfId="16464" xr:uid="{00000000-0005-0000-0000-000050400000}"/>
    <cellStyle name="Normal 4 2 10 8 2 2 2" xfId="16465" xr:uid="{00000000-0005-0000-0000-000051400000}"/>
    <cellStyle name="Normal 4 2 10 8 2 2 2 2" xfId="42992" xr:uid="{00000000-0005-0000-0000-0000F0A70000}"/>
    <cellStyle name="Normal 4 2 10 8 2 2 3" xfId="42993" xr:uid="{00000000-0005-0000-0000-0000F1A70000}"/>
    <cellStyle name="Normal 4 2 10 8 2 3" xfId="16466" xr:uid="{00000000-0005-0000-0000-000052400000}"/>
    <cellStyle name="Normal 4 2 10 8 2 3 2" xfId="42994" xr:uid="{00000000-0005-0000-0000-0000F2A70000}"/>
    <cellStyle name="Normal 4 2 10 8 2 4" xfId="42995" xr:uid="{00000000-0005-0000-0000-0000F3A70000}"/>
    <cellStyle name="Normal 4 2 10 8 3" xfId="16467" xr:uid="{00000000-0005-0000-0000-000053400000}"/>
    <cellStyle name="Normal 4 2 10 8 3 2" xfId="16468" xr:uid="{00000000-0005-0000-0000-000054400000}"/>
    <cellStyle name="Normal 4 2 10 8 3 2 2" xfId="16469" xr:uid="{00000000-0005-0000-0000-000055400000}"/>
    <cellStyle name="Normal 4 2 10 8 3 2 2 2" xfId="42996" xr:uid="{00000000-0005-0000-0000-0000F4A70000}"/>
    <cellStyle name="Normal 4 2 10 8 3 2 3" xfId="42997" xr:uid="{00000000-0005-0000-0000-0000F5A70000}"/>
    <cellStyle name="Normal 4 2 10 8 3 3" xfId="16470" xr:uid="{00000000-0005-0000-0000-000056400000}"/>
    <cellStyle name="Normal 4 2 10 8 3 3 2" xfId="42998" xr:uid="{00000000-0005-0000-0000-0000F6A70000}"/>
    <cellStyle name="Normal 4 2 10 8 3 4" xfId="42999" xr:uid="{00000000-0005-0000-0000-0000F7A70000}"/>
    <cellStyle name="Normal 4 2 10 8 4" xfId="16471" xr:uid="{00000000-0005-0000-0000-000057400000}"/>
    <cellStyle name="Normal 4 2 10 8 4 2" xfId="16472" xr:uid="{00000000-0005-0000-0000-000058400000}"/>
    <cellStyle name="Normal 4 2 10 8 4 2 2" xfId="16473" xr:uid="{00000000-0005-0000-0000-000059400000}"/>
    <cellStyle name="Normal 4 2 10 8 4 2 2 2" xfId="43000" xr:uid="{00000000-0005-0000-0000-0000F8A70000}"/>
    <cellStyle name="Normal 4 2 10 8 4 2 3" xfId="43001" xr:uid="{00000000-0005-0000-0000-0000F9A70000}"/>
    <cellStyle name="Normal 4 2 10 8 4 3" xfId="16474" xr:uid="{00000000-0005-0000-0000-00005A400000}"/>
    <cellStyle name="Normal 4 2 10 8 4 3 2" xfId="43002" xr:uid="{00000000-0005-0000-0000-0000FAA70000}"/>
    <cellStyle name="Normal 4 2 10 8 4 4" xfId="43003" xr:uid="{00000000-0005-0000-0000-0000FBA70000}"/>
    <cellStyle name="Normal 4 2 10 8 5" xfId="16475" xr:uid="{00000000-0005-0000-0000-00005B400000}"/>
    <cellStyle name="Normal 4 2 10 8 5 2" xfId="16476" xr:uid="{00000000-0005-0000-0000-00005C400000}"/>
    <cellStyle name="Normal 4 2 10 8 5 2 2" xfId="16477" xr:uid="{00000000-0005-0000-0000-00005D400000}"/>
    <cellStyle name="Normal 4 2 10 8 5 2 2 2" xfId="43004" xr:uid="{00000000-0005-0000-0000-0000FCA70000}"/>
    <cellStyle name="Normal 4 2 10 8 5 2 3" xfId="43005" xr:uid="{00000000-0005-0000-0000-0000FDA70000}"/>
    <cellStyle name="Normal 4 2 10 8 5 3" xfId="16478" xr:uid="{00000000-0005-0000-0000-00005E400000}"/>
    <cellStyle name="Normal 4 2 10 8 5 3 2" xfId="43006" xr:uid="{00000000-0005-0000-0000-0000FEA70000}"/>
    <cellStyle name="Normal 4 2 10 8 5 4" xfId="43007" xr:uid="{00000000-0005-0000-0000-0000FFA70000}"/>
    <cellStyle name="Normal 4 2 10 8 6" xfId="16479" xr:uid="{00000000-0005-0000-0000-00005F400000}"/>
    <cellStyle name="Normal 4 2 10 8 6 2" xfId="16480" xr:uid="{00000000-0005-0000-0000-000060400000}"/>
    <cellStyle name="Normal 4 2 10 8 6 2 2" xfId="16481" xr:uid="{00000000-0005-0000-0000-000061400000}"/>
    <cellStyle name="Normal 4 2 10 8 6 2 2 2" xfId="43008" xr:uid="{00000000-0005-0000-0000-000000A80000}"/>
    <cellStyle name="Normal 4 2 10 8 6 2 3" xfId="43009" xr:uid="{00000000-0005-0000-0000-000001A80000}"/>
    <cellStyle name="Normal 4 2 10 8 6 3" xfId="16482" xr:uid="{00000000-0005-0000-0000-000062400000}"/>
    <cellStyle name="Normal 4 2 10 8 6 3 2" xfId="43010" xr:uid="{00000000-0005-0000-0000-000002A80000}"/>
    <cellStyle name="Normal 4 2 10 8 6 4" xfId="43011" xr:uid="{00000000-0005-0000-0000-000003A80000}"/>
    <cellStyle name="Normal 4 2 10 8 7" xfId="16483" xr:uid="{00000000-0005-0000-0000-000063400000}"/>
    <cellStyle name="Normal 4 2 10 8 7 2" xfId="16484" xr:uid="{00000000-0005-0000-0000-000064400000}"/>
    <cellStyle name="Normal 4 2 10 8 7 2 2" xfId="16485" xr:uid="{00000000-0005-0000-0000-000065400000}"/>
    <cellStyle name="Normal 4 2 10 8 7 2 2 2" xfId="43012" xr:uid="{00000000-0005-0000-0000-000004A80000}"/>
    <cellStyle name="Normal 4 2 10 8 7 2 3" xfId="43013" xr:uid="{00000000-0005-0000-0000-000005A80000}"/>
    <cellStyle name="Normal 4 2 10 8 7 3" xfId="16486" xr:uid="{00000000-0005-0000-0000-000066400000}"/>
    <cellStyle name="Normal 4 2 10 8 7 3 2" xfId="43014" xr:uid="{00000000-0005-0000-0000-000006A80000}"/>
    <cellStyle name="Normal 4 2 10 8 7 4" xfId="43015" xr:uid="{00000000-0005-0000-0000-000007A80000}"/>
    <cellStyle name="Normal 4 2 10 8 8" xfId="16487" xr:uid="{00000000-0005-0000-0000-000067400000}"/>
    <cellStyle name="Normal 4 2 10 8 8 2" xfId="16488" xr:uid="{00000000-0005-0000-0000-000068400000}"/>
    <cellStyle name="Normal 4 2 10 8 8 2 2" xfId="16489" xr:uid="{00000000-0005-0000-0000-000069400000}"/>
    <cellStyle name="Normal 4 2 10 8 8 2 2 2" xfId="43016" xr:uid="{00000000-0005-0000-0000-000008A80000}"/>
    <cellStyle name="Normal 4 2 10 8 8 2 3" xfId="43017" xr:uid="{00000000-0005-0000-0000-000009A80000}"/>
    <cellStyle name="Normal 4 2 10 8 8 3" xfId="16490" xr:uid="{00000000-0005-0000-0000-00006A400000}"/>
    <cellStyle name="Normal 4 2 10 8 8 3 2" xfId="43018" xr:uid="{00000000-0005-0000-0000-00000AA80000}"/>
    <cellStyle name="Normal 4 2 10 8 8 4" xfId="43019" xr:uid="{00000000-0005-0000-0000-00000BA80000}"/>
    <cellStyle name="Normal 4 2 10 8 9" xfId="16491" xr:uid="{00000000-0005-0000-0000-00006B400000}"/>
    <cellStyle name="Normal 4 2 10 8 9 2" xfId="16492" xr:uid="{00000000-0005-0000-0000-00006C400000}"/>
    <cellStyle name="Normal 4 2 10 8 9 2 2" xfId="16493" xr:uid="{00000000-0005-0000-0000-00006D400000}"/>
    <cellStyle name="Normal 4 2 10 8 9 2 2 2" xfId="43020" xr:uid="{00000000-0005-0000-0000-00000CA80000}"/>
    <cellStyle name="Normal 4 2 10 8 9 2 3" xfId="43021" xr:uid="{00000000-0005-0000-0000-00000DA80000}"/>
    <cellStyle name="Normal 4 2 10 8 9 3" xfId="16494" xr:uid="{00000000-0005-0000-0000-00006E400000}"/>
    <cellStyle name="Normal 4 2 10 8 9 3 2" xfId="43022" xr:uid="{00000000-0005-0000-0000-00000EA80000}"/>
    <cellStyle name="Normal 4 2 10 8 9 4" xfId="43023" xr:uid="{00000000-0005-0000-0000-00000FA80000}"/>
    <cellStyle name="Normal 4 2 10 9" xfId="16495" xr:uid="{00000000-0005-0000-0000-00006F400000}"/>
    <cellStyle name="Normal 4 2 10 9 2" xfId="16496" xr:uid="{00000000-0005-0000-0000-000070400000}"/>
    <cellStyle name="Normal 4 2 10 9 2 2" xfId="16497" xr:uid="{00000000-0005-0000-0000-000071400000}"/>
    <cellStyle name="Normal 4 2 10 9 2 2 2" xfId="43024" xr:uid="{00000000-0005-0000-0000-000010A80000}"/>
    <cellStyle name="Normal 4 2 10 9 2 3" xfId="43025" xr:uid="{00000000-0005-0000-0000-000011A80000}"/>
    <cellStyle name="Normal 4 2 10 9 3" xfId="16498" xr:uid="{00000000-0005-0000-0000-000072400000}"/>
    <cellStyle name="Normal 4 2 10 9 3 2" xfId="43026" xr:uid="{00000000-0005-0000-0000-000012A80000}"/>
    <cellStyle name="Normal 4 2 10 9 4" xfId="43027" xr:uid="{00000000-0005-0000-0000-000013A80000}"/>
    <cellStyle name="Normal 4 2 11" xfId="16499" xr:uid="{00000000-0005-0000-0000-000073400000}"/>
    <cellStyle name="Normal 4 2 11 10" xfId="16500" xr:uid="{00000000-0005-0000-0000-000074400000}"/>
    <cellStyle name="Normal 4 2 11 10 2" xfId="16501" xr:uid="{00000000-0005-0000-0000-000075400000}"/>
    <cellStyle name="Normal 4 2 11 10 2 2" xfId="16502" xr:uid="{00000000-0005-0000-0000-000076400000}"/>
    <cellStyle name="Normal 4 2 11 10 2 2 2" xfId="43028" xr:uid="{00000000-0005-0000-0000-000014A80000}"/>
    <cellStyle name="Normal 4 2 11 10 2 3" xfId="43029" xr:uid="{00000000-0005-0000-0000-000015A80000}"/>
    <cellStyle name="Normal 4 2 11 10 3" xfId="16503" xr:uid="{00000000-0005-0000-0000-000077400000}"/>
    <cellStyle name="Normal 4 2 11 10 3 2" xfId="43030" xr:uid="{00000000-0005-0000-0000-000016A80000}"/>
    <cellStyle name="Normal 4 2 11 10 4" xfId="43031" xr:uid="{00000000-0005-0000-0000-000017A80000}"/>
    <cellStyle name="Normal 4 2 11 11" xfId="16504" xr:uid="{00000000-0005-0000-0000-000078400000}"/>
    <cellStyle name="Normal 4 2 11 11 2" xfId="16505" xr:uid="{00000000-0005-0000-0000-000079400000}"/>
    <cellStyle name="Normal 4 2 11 11 2 2" xfId="16506" xr:uid="{00000000-0005-0000-0000-00007A400000}"/>
    <cellStyle name="Normal 4 2 11 11 2 2 2" xfId="43032" xr:uid="{00000000-0005-0000-0000-000018A80000}"/>
    <cellStyle name="Normal 4 2 11 11 2 3" xfId="43033" xr:uid="{00000000-0005-0000-0000-000019A80000}"/>
    <cellStyle name="Normal 4 2 11 11 3" xfId="16507" xr:uid="{00000000-0005-0000-0000-00007B400000}"/>
    <cellStyle name="Normal 4 2 11 11 3 2" xfId="43034" xr:uid="{00000000-0005-0000-0000-00001AA80000}"/>
    <cellStyle name="Normal 4 2 11 11 4" xfId="43035" xr:uid="{00000000-0005-0000-0000-00001BA80000}"/>
    <cellStyle name="Normal 4 2 11 12" xfId="16508" xr:uid="{00000000-0005-0000-0000-00007C400000}"/>
    <cellStyle name="Normal 4 2 11 12 2" xfId="16509" xr:uid="{00000000-0005-0000-0000-00007D400000}"/>
    <cellStyle name="Normal 4 2 11 12 2 2" xfId="16510" xr:uid="{00000000-0005-0000-0000-00007E400000}"/>
    <cellStyle name="Normal 4 2 11 12 2 2 2" xfId="43036" xr:uid="{00000000-0005-0000-0000-00001CA80000}"/>
    <cellStyle name="Normal 4 2 11 12 2 3" xfId="43037" xr:uid="{00000000-0005-0000-0000-00001DA80000}"/>
    <cellStyle name="Normal 4 2 11 12 3" xfId="16511" xr:uid="{00000000-0005-0000-0000-00007F400000}"/>
    <cellStyle name="Normal 4 2 11 12 3 2" xfId="43038" xr:uid="{00000000-0005-0000-0000-00001EA80000}"/>
    <cellStyle name="Normal 4 2 11 12 4" xfId="43039" xr:uid="{00000000-0005-0000-0000-00001FA80000}"/>
    <cellStyle name="Normal 4 2 11 13" xfId="16512" xr:uid="{00000000-0005-0000-0000-000080400000}"/>
    <cellStyle name="Normal 4 2 11 13 2" xfId="16513" xr:uid="{00000000-0005-0000-0000-000081400000}"/>
    <cellStyle name="Normal 4 2 11 13 2 2" xfId="16514" xr:uid="{00000000-0005-0000-0000-000082400000}"/>
    <cellStyle name="Normal 4 2 11 13 2 2 2" xfId="43040" xr:uid="{00000000-0005-0000-0000-000020A80000}"/>
    <cellStyle name="Normal 4 2 11 13 2 3" xfId="43041" xr:uid="{00000000-0005-0000-0000-000021A80000}"/>
    <cellStyle name="Normal 4 2 11 13 3" xfId="16515" xr:uid="{00000000-0005-0000-0000-000083400000}"/>
    <cellStyle name="Normal 4 2 11 13 3 2" xfId="43042" xr:uid="{00000000-0005-0000-0000-000022A80000}"/>
    <cellStyle name="Normal 4 2 11 13 4" xfId="43043" xr:uid="{00000000-0005-0000-0000-000023A80000}"/>
    <cellStyle name="Normal 4 2 11 14" xfId="16516" xr:uid="{00000000-0005-0000-0000-000084400000}"/>
    <cellStyle name="Normal 4 2 11 14 2" xfId="16517" xr:uid="{00000000-0005-0000-0000-000085400000}"/>
    <cellStyle name="Normal 4 2 11 14 2 2" xfId="16518" xr:uid="{00000000-0005-0000-0000-000086400000}"/>
    <cellStyle name="Normal 4 2 11 14 2 2 2" xfId="43044" xr:uid="{00000000-0005-0000-0000-000024A80000}"/>
    <cellStyle name="Normal 4 2 11 14 2 3" xfId="43045" xr:uid="{00000000-0005-0000-0000-000025A80000}"/>
    <cellStyle name="Normal 4 2 11 14 3" xfId="16519" xr:uid="{00000000-0005-0000-0000-000087400000}"/>
    <cellStyle name="Normal 4 2 11 14 3 2" xfId="43046" xr:uid="{00000000-0005-0000-0000-000026A80000}"/>
    <cellStyle name="Normal 4 2 11 14 4" xfId="43047" xr:uid="{00000000-0005-0000-0000-000027A80000}"/>
    <cellStyle name="Normal 4 2 11 15" xfId="16520" xr:uid="{00000000-0005-0000-0000-000088400000}"/>
    <cellStyle name="Normal 4 2 11 15 2" xfId="16521" xr:uid="{00000000-0005-0000-0000-000089400000}"/>
    <cellStyle name="Normal 4 2 11 15 2 2" xfId="16522" xr:uid="{00000000-0005-0000-0000-00008A400000}"/>
    <cellStyle name="Normal 4 2 11 15 2 2 2" xfId="43048" xr:uid="{00000000-0005-0000-0000-000028A80000}"/>
    <cellStyle name="Normal 4 2 11 15 2 3" xfId="43049" xr:uid="{00000000-0005-0000-0000-000029A80000}"/>
    <cellStyle name="Normal 4 2 11 15 3" xfId="16523" xr:uid="{00000000-0005-0000-0000-00008B400000}"/>
    <cellStyle name="Normal 4 2 11 15 3 2" xfId="43050" xr:uid="{00000000-0005-0000-0000-00002AA80000}"/>
    <cellStyle name="Normal 4 2 11 15 4" xfId="43051" xr:uid="{00000000-0005-0000-0000-00002BA80000}"/>
    <cellStyle name="Normal 4 2 11 16" xfId="16524" xr:uid="{00000000-0005-0000-0000-00008C400000}"/>
    <cellStyle name="Normal 4 2 11 16 2" xfId="16525" xr:uid="{00000000-0005-0000-0000-00008D400000}"/>
    <cellStyle name="Normal 4 2 11 16 2 2" xfId="16526" xr:uid="{00000000-0005-0000-0000-00008E400000}"/>
    <cellStyle name="Normal 4 2 11 16 2 2 2" xfId="43052" xr:uid="{00000000-0005-0000-0000-00002CA80000}"/>
    <cellStyle name="Normal 4 2 11 16 2 3" xfId="43053" xr:uid="{00000000-0005-0000-0000-00002DA80000}"/>
    <cellStyle name="Normal 4 2 11 16 3" xfId="16527" xr:uid="{00000000-0005-0000-0000-00008F400000}"/>
    <cellStyle name="Normal 4 2 11 16 3 2" xfId="43054" xr:uid="{00000000-0005-0000-0000-00002EA80000}"/>
    <cellStyle name="Normal 4 2 11 16 4" xfId="43055" xr:uid="{00000000-0005-0000-0000-00002FA80000}"/>
    <cellStyle name="Normal 4 2 11 17" xfId="16528" xr:uid="{00000000-0005-0000-0000-000090400000}"/>
    <cellStyle name="Normal 4 2 11 17 2" xfId="16529" xr:uid="{00000000-0005-0000-0000-000091400000}"/>
    <cellStyle name="Normal 4 2 11 17 2 2" xfId="16530" xr:uid="{00000000-0005-0000-0000-000092400000}"/>
    <cellStyle name="Normal 4 2 11 17 2 2 2" xfId="43056" xr:uid="{00000000-0005-0000-0000-000030A80000}"/>
    <cellStyle name="Normal 4 2 11 17 2 3" xfId="43057" xr:uid="{00000000-0005-0000-0000-000031A80000}"/>
    <cellStyle name="Normal 4 2 11 17 3" xfId="16531" xr:uid="{00000000-0005-0000-0000-000093400000}"/>
    <cellStyle name="Normal 4 2 11 17 3 2" xfId="43058" xr:uid="{00000000-0005-0000-0000-000032A80000}"/>
    <cellStyle name="Normal 4 2 11 17 4" xfId="43059" xr:uid="{00000000-0005-0000-0000-000033A80000}"/>
    <cellStyle name="Normal 4 2 11 18" xfId="16532" xr:uid="{00000000-0005-0000-0000-000094400000}"/>
    <cellStyle name="Normal 4 2 11 18 2" xfId="16533" xr:uid="{00000000-0005-0000-0000-000095400000}"/>
    <cellStyle name="Normal 4 2 11 18 2 2" xfId="16534" xr:uid="{00000000-0005-0000-0000-000096400000}"/>
    <cellStyle name="Normal 4 2 11 18 2 2 2" xfId="43060" xr:uid="{00000000-0005-0000-0000-000034A80000}"/>
    <cellStyle name="Normal 4 2 11 18 2 3" xfId="43061" xr:uid="{00000000-0005-0000-0000-000035A80000}"/>
    <cellStyle name="Normal 4 2 11 18 3" xfId="16535" xr:uid="{00000000-0005-0000-0000-000097400000}"/>
    <cellStyle name="Normal 4 2 11 18 3 2" xfId="43062" xr:uid="{00000000-0005-0000-0000-000036A80000}"/>
    <cellStyle name="Normal 4 2 11 18 4" xfId="43063" xr:uid="{00000000-0005-0000-0000-000037A80000}"/>
    <cellStyle name="Normal 4 2 11 19" xfId="16536" xr:uid="{00000000-0005-0000-0000-000098400000}"/>
    <cellStyle name="Normal 4 2 11 2" xfId="16537" xr:uid="{00000000-0005-0000-0000-000099400000}"/>
    <cellStyle name="Normal 4 2 11 2 10" xfId="16538" xr:uid="{00000000-0005-0000-0000-00009A400000}"/>
    <cellStyle name="Normal 4 2 11 2 10 2" xfId="16539" xr:uid="{00000000-0005-0000-0000-00009B400000}"/>
    <cellStyle name="Normal 4 2 11 2 10 2 2" xfId="16540" xr:uid="{00000000-0005-0000-0000-00009C400000}"/>
    <cellStyle name="Normal 4 2 11 2 10 2 2 2" xfId="43064" xr:uid="{00000000-0005-0000-0000-000038A80000}"/>
    <cellStyle name="Normal 4 2 11 2 10 2 3" xfId="43065" xr:uid="{00000000-0005-0000-0000-000039A80000}"/>
    <cellStyle name="Normal 4 2 11 2 10 3" xfId="16541" xr:uid="{00000000-0005-0000-0000-00009D400000}"/>
    <cellStyle name="Normal 4 2 11 2 10 3 2" xfId="43066" xr:uid="{00000000-0005-0000-0000-00003AA80000}"/>
    <cellStyle name="Normal 4 2 11 2 10 4" xfId="43067" xr:uid="{00000000-0005-0000-0000-00003BA80000}"/>
    <cellStyle name="Normal 4 2 11 2 11" xfId="16542" xr:uid="{00000000-0005-0000-0000-00009E400000}"/>
    <cellStyle name="Normal 4 2 11 2 11 2" xfId="16543" xr:uid="{00000000-0005-0000-0000-00009F400000}"/>
    <cellStyle name="Normal 4 2 11 2 11 2 2" xfId="16544" xr:uid="{00000000-0005-0000-0000-0000A0400000}"/>
    <cellStyle name="Normal 4 2 11 2 11 2 2 2" xfId="43068" xr:uid="{00000000-0005-0000-0000-00003CA80000}"/>
    <cellStyle name="Normal 4 2 11 2 11 2 3" xfId="43069" xr:uid="{00000000-0005-0000-0000-00003DA80000}"/>
    <cellStyle name="Normal 4 2 11 2 11 3" xfId="16545" xr:uid="{00000000-0005-0000-0000-0000A1400000}"/>
    <cellStyle name="Normal 4 2 11 2 11 3 2" xfId="43070" xr:uid="{00000000-0005-0000-0000-00003EA80000}"/>
    <cellStyle name="Normal 4 2 11 2 11 4" xfId="43071" xr:uid="{00000000-0005-0000-0000-00003FA80000}"/>
    <cellStyle name="Normal 4 2 11 2 12" xfId="16546" xr:uid="{00000000-0005-0000-0000-0000A2400000}"/>
    <cellStyle name="Normal 4 2 11 2 13" xfId="16547" xr:uid="{00000000-0005-0000-0000-0000A3400000}"/>
    <cellStyle name="Normal 4 2 11 2 2" xfId="16548" xr:uid="{00000000-0005-0000-0000-0000A4400000}"/>
    <cellStyle name="Normal 4 2 11 2 2 2" xfId="16549" xr:uid="{00000000-0005-0000-0000-0000A5400000}"/>
    <cellStyle name="Normal 4 2 11 2 2 2 2" xfId="16550" xr:uid="{00000000-0005-0000-0000-0000A6400000}"/>
    <cellStyle name="Normal 4 2 11 2 2 2 2 2" xfId="43072" xr:uid="{00000000-0005-0000-0000-000040A80000}"/>
    <cellStyle name="Normal 4 2 11 2 2 2 3" xfId="43073" xr:uid="{00000000-0005-0000-0000-000041A80000}"/>
    <cellStyle name="Normal 4 2 11 2 2 3" xfId="16551" xr:uid="{00000000-0005-0000-0000-0000A7400000}"/>
    <cellStyle name="Normal 4 2 11 2 2 3 2" xfId="43074" xr:uid="{00000000-0005-0000-0000-000042A80000}"/>
    <cellStyle name="Normal 4 2 11 2 2 4" xfId="43075" xr:uid="{00000000-0005-0000-0000-000043A80000}"/>
    <cellStyle name="Normal 4 2 11 2 3" xfId="16552" xr:uid="{00000000-0005-0000-0000-0000A8400000}"/>
    <cellStyle name="Normal 4 2 11 2 3 2" xfId="16553" xr:uid="{00000000-0005-0000-0000-0000A9400000}"/>
    <cellStyle name="Normal 4 2 11 2 3 2 2" xfId="16554" xr:uid="{00000000-0005-0000-0000-0000AA400000}"/>
    <cellStyle name="Normal 4 2 11 2 3 2 2 2" xfId="43076" xr:uid="{00000000-0005-0000-0000-000044A80000}"/>
    <cellStyle name="Normal 4 2 11 2 3 2 3" xfId="43077" xr:uid="{00000000-0005-0000-0000-000045A80000}"/>
    <cellStyle name="Normal 4 2 11 2 3 3" xfId="16555" xr:uid="{00000000-0005-0000-0000-0000AB400000}"/>
    <cellStyle name="Normal 4 2 11 2 3 3 2" xfId="43078" xr:uid="{00000000-0005-0000-0000-000046A80000}"/>
    <cellStyle name="Normal 4 2 11 2 3 4" xfId="43079" xr:uid="{00000000-0005-0000-0000-000047A80000}"/>
    <cellStyle name="Normal 4 2 11 2 4" xfId="16556" xr:uid="{00000000-0005-0000-0000-0000AC400000}"/>
    <cellStyle name="Normal 4 2 11 2 4 2" xfId="16557" xr:uid="{00000000-0005-0000-0000-0000AD400000}"/>
    <cellStyle name="Normal 4 2 11 2 4 2 2" xfId="16558" xr:uid="{00000000-0005-0000-0000-0000AE400000}"/>
    <cellStyle name="Normal 4 2 11 2 4 2 2 2" xfId="43080" xr:uid="{00000000-0005-0000-0000-000048A80000}"/>
    <cellStyle name="Normal 4 2 11 2 4 2 3" xfId="43081" xr:uid="{00000000-0005-0000-0000-000049A80000}"/>
    <cellStyle name="Normal 4 2 11 2 4 3" xfId="16559" xr:uid="{00000000-0005-0000-0000-0000AF400000}"/>
    <cellStyle name="Normal 4 2 11 2 4 3 2" xfId="43082" xr:uid="{00000000-0005-0000-0000-00004AA80000}"/>
    <cellStyle name="Normal 4 2 11 2 4 4" xfId="43083" xr:uid="{00000000-0005-0000-0000-00004BA80000}"/>
    <cellStyle name="Normal 4 2 11 2 5" xfId="16560" xr:uid="{00000000-0005-0000-0000-0000B0400000}"/>
    <cellStyle name="Normal 4 2 11 2 5 2" xfId="16561" xr:uid="{00000000-0005-0000-0000-0000B1400000}"/>
    <cellStyle name="Normal 4 2 11 2 5 2 2" xfId="16562" xr:uid="{00000000-0005-0000-0000-0000B2400000}"/>
    <cellStyle name="Normal 4 2 11 2 5 2 2 2" xfId="43084" xr:uid="{00000000-0005-0000-0000-00004CA80000}"/>
    <cellStyle name="Normal 4 2 11 2 5 2 3" xfId="43085" xr:uid="{00000000-0005-0000-0000-00004DA80000}"/>
    <cellStyle name="Normal 4 2 11 2 5 3" xfId="16563" xr:uid="{00000000-0005-0000-0000-0000B3400000}"/>
    <cellStyle name="Normal 4 2 11 2 5 3 2" xfId="43086" xr:uid="{00000000-0005-0000-0000-00004EA80000}"/>
    <cellStyle name="Normal 4 2 11 2 5 4" xfId="43087" xr:uid="{00000000-0005-0000-0000-00004FA80000}"/>
    <cellStyle name="Normal 4 2 11 2 6" xfId="16564" xr:uid="{00000000-0005-0000-0000-0000B4400000}"/>
    <cellStyle name="Normal 4 2 11 2 6 2" xfId="16565" xr:uid="{00000000-0005-0000-0000-0000B5400000}"/>
    <cellStyle name="Normal 4 2 11 2 6 2 2" xfId="16566" xr:uid="{00000000-0005-0000-0000-0000B6400000}"/>
    <cellStyle name="Normal 4 2 11 2 6 2 2 2" xfId="43088" xr:uid="{00000000-0005-0000-0000-000050A80000}"/>
    <cellStyle name="Normal 4 2 11 2 6 2 3" xfId="43089" xr:uid="{00000000-0005-0000-0000-000051A80000}"/>
    <cellStyle name="Normal 4 2 11 2 6 3" xfId="16567" xr:uid="{00000000-0005-0000-0000-0000B7400000}"/>
    <cellStyle name="Normal 4 2 11 2 6 3 2" xfId="43090" xr:uid="{00000000-0005-0000-0000-000052A80000}"/>
    <cellStyle name="Normal 4 2 11 2 6 4" xfId="43091" xr:uid="{00000000-0005-0000-0000-000053A80000}"/>
    <cellStyle name="Normal 4 2 11 2 7" xfId="16568" xr:uid="{00000000-0005-0000-0000-0000B8400000}"/>
    <cellStyle name="Normal 4 2 11 2 7 2" xfId="16569" xr:uid="{00000000-0005-0000-0000-0000B9400000}"/>
    <cellStyle name="Normal 4 2 11 2 7 2 2" xfId="16570" xr:uid="{00000000-0005-0000-0000-0000BA400000}"/>
    <cellStyle name="Normal 4 2 11 2 7 2 2 2" xfId="43092" xr:uid="{00000000-0005-0000-0000-000054A80000}"/>
    <cellStyle name="Normal 4 2 11 2 7 2 3" xfId="43093" xr:uid="{00000000-0005-0000-0000-000055A80000}"/>
    <cellStyle name="Normal 4 2 11 2 7 3" xfId="16571" xr:uid="{00000000-0005-0000-0000-0000BB400000}"/>
    <cellStyle name="Normal 4 2 11 2 7 3 2" xfId="43094" xr:uid="{00000000-0005-0000-0000-000056A80000}"/>
    <cellStyle name="Normal 4 2 11 2 7 4" xfId="43095" xr:uid="{00000000-0005-0000-0000-000057A80000}"/>
    <cellStyle name="Normal 4 2 11 2 8" xfId="16572" xr:uid="{00000000-0005-0000-0000-0000BC400000}"/>
    <cellStyle name="Normal 4 2 11 2 8 2" xfId="16573" xr:uid="{00000000-0005-0000-0000-0000BD400000}"/>
    <cellStyle name="Normal 4 2 11 2 8 2 2" xfId="16574" xr:uid="{00000000-0005-0000-0000-0000BE400000}"/>
    <cellStyle name="Normal 4 2 11 2 8 2 2 2" xfId="43096" xr:uid="{00000000-0005-0000-0000-000058A80000}"/>
    <cellStyle name="Normal 4 2 11 2 8 2 3" xfId="43097" xr:uid="{00000000-0005-0000-0000-000059A80000}"/>
    <cellStyle name="Normal 4 2 11 2 8 3" xfId="16575" xr:uid="{00000000-0005-0000-0000-0000BF400000}"/>
    <cellStyle name="Normal 4 2 11 2 8 3 2" xfId="43098" xr:uid="{00000000-0005-0000-0000-00005AA80000}"/>
    <cellStyle name="Normal 4 2 11 2 8 4" xfId="43099" xr:uid="{00000000-0005-0000-0000-00005BA80000}"/>
    <cellStyle name="Normal 4 2 11 2 9" xfId="16576" xr:uid="{00000000-0005-0000-0000-0000C0400000}"/>
    <cellStyle name="Normal 4 2 11 2 9 2" xfId="16577" xr:uid="{00000000-0005-0000-0000-0000C1400000}"/>
    <cellStyle name="Normal 4 2 11 2 9 2 2" xfId="16578" xr:uid="{00000000-0005-0000-0000-0000C2400000}"/>
    <cellStyle name="Normal 4 2 11 2 9 2 2 2" xfId="43100" xr:uid="{00000000-0005-0000-0000-00005CA80000}"/>
    <cellStyle name="Normal 4 2 11 2 9 2 3" xfId="43101" xr:uid="{00000000-0005-0000-0000-00005DA80000}"/>
    <cellStyle name="Normal 4 2 11 2 9 3" xfId="16579" xr:uid="{00000000-0005-0000-0000-0000C3400000}"/>
    <cellStyle name="Normal 4 2 11 2 9 3 2" xfId="43102" xr:uid="{00000000-0005-0000-0000-00005EA80000}"/>
    <cellStyle name="Normal 4 2 11 2 9 4" xfId="43103" xr:uid="{00000000-0005-0000-0000-00005FA80000}"/>
    <cellStyle name="Normal 4 2 11 20" xfId="16580" xr:uid="{00000000-0005-0000-0000-0000C4400000}"/>
    <cellStyle name="Normal 4 2 11 3" xfId="16581" xr:uid="{00000000-0005-0000-0000-0000C5400000}"/>
    <cellStyle name="Normal 4 2 11 3 10" xfId="16582" xr:uid="{00000000-0005-0000-0000-0000C6400000}"/>
    <cellStyle name="Normal 4 2 11 3 10 2" xfId="16583" xr:uid="{00000000-0005-0000-0000-0000C7400000}"/>
    <cellStyle name="Normal 4 2 11 3 10 2 2" xfId="16584" xr:uid="{00000000-0005-0000-0000-0000C8400000}"/>
    <cellStyle name="Normal 4 2 11 3 10 2 2 2" xfId="43104" xr:uid="{00000000-0005-0000-0000-000060A80000}"/>
    <cellStyle name="Normal 4 2 11 3 10 2 3" xfId="43105" xr:uid="{00000000-0005-0000-0000-000061A80000}"/>
    <cellStyle name="Normal 4 2 11 3 10 3" xfId="16585" xr:uid="{00000000-0005-0000-0000-0000C9400000}"/>
    <cellStyle name="Normal 4 2 11 3 10 3 2" xfId="43106" xr:uid="{00000000-0005-0000-0000-000062A80000}"/>
    <cellStyle name="Normal 4 2 11 3 10 4" xfId="43107" xr:uid="{00000000-0005-0000-0000-000063A80000}"/>
    <cellStyle name="Normal 4 2 11 3 11" xfId="16586" xr:uid="{00000000-0005-0000-0000-0000CA400000}"/>
    <cellStyle name="Normal 4 2 11 3 11 2" xfId="16587" xr:uid="{00000000-0005-0000-0000-0000CB400000}"/>
    <cellStyle name="Normal 4 2 11 3 11 2 2" xfId="16588" xr:uid="{00000000-0005-0000-0000-0000CC400000}"/>
    <cellStyle name="Normal 4 2 11 3 11 2 2 2" xfId="43108" xr:uid="{00000000-0005-0000-0000-000064A80000}"/>
    <cellStyle name="Normal 4 2 11 3 11 2 3" xfId="43109" xr:uid="{00000000-0005-0000-0000-000065A80000}"/>
    <cellStyle name="Normal 4 2 11 3 11 3" xfId="16589" xr:uid="{00000000-0005-0000-0000-0000CD400000}"/>
    <cellStyle name="Normal 4 2 11 3 11 3 2" xfId="43110" xr:uid="{00000000-0005-0000-0000-000066A80000}"/>
    <cellStyle name="Normal 4 2 11 3 11 4" xfId="43111" xr:uid="{00000000-0005-0000-0000-000067A80000}"/>
    <cellStyle name="Normal 4 2 11 3 12" xfId="16590" xr:uid="{00000000-0005-0000-0000-0000CE400000}"/>
    <cellStyle name="Normal 4 2 11 3 12 2" xfId="16591" xr:uid="{00000000-0005-0000-0000-0000CF400000}"/>
    <cellStyle name="Normal 4 2 11 3 12 2 2" xfId="43112" xr:uid="{00000000-0005-0000-0000-000068A80000}"/>
    <cellStyle name="Normal 4 2 11 3 12 3" xfId="43113" xr:uid="{00000000-0005-0000-0000-000069A80000}"/>
    <cellStyle name="Normal 4 2 11 3 13" xfId="16592" xr:uid="{00000000-0005-0000-0000-0000D0400000}"/>
    <cellStyle name="Normal 4 2 11 3 13 2" xfId="43114" xr:uid="{00000000-0005-0000-0000-00006AA80000}"/>
    <cellStyle name="Normal 4 2 11 3 14" xfId="43115" xr:uid="{00000000-0005-0000-0000-00006BA80000}"/>
    <cellStyle name="Normal 4 2 11 3 2" xfId="16593" xr:uid="{00000000-0005-0000-0000-0000D1400000}"/>
    <cellStyle name="Normal 4 2 11 3 2 2" xfId="16594" xr:uid="{00000000-0005-0000-0000-0000D2400000}"/>
    <cellStyle name="Normal 4 2 11 3 2 2 2" xfId="16595" xr:uid="{00000000-0005-0000-0000-0000D3400000}"/>
    <cellStyle name="Normal 4 2 11 3 2 2 2 2" xfId="43116" xr:uid="{00000000-0005-0000-0000-00006CA80000}"/>
    <cellStyle name="Normal 4 2 11 3 2 2 3" xfId="43117" xr:uid="{00000000-0005-0000-0000-00006DA80000}"/>
    <cellStyle name="Normal 4 2 11 3 2 3" xfId="16596" xr:uid="{00000000-0005-0000-0000-0000D4400000}"/>
    <cellStyle name="Normal 4 2 11 3 2 3 2" xfId="43118" xr:uid="{00000000-0005-0000-0000-00006EA80000}"/>
    <cellStyle name="Normal 4 2 11 3 2 4" xfId="43119" xr:uid="{00000000-0005-0000-0000-00006FA80000}"/>
    <cellStyle name="Normal 4 2 11 3 3" xfId="16597" xr:uid="{00000000-0005-0000-0000-0000D5400000}"/>
    <cellStyle name="Normal 4 2 11 3 3 2" xfId="16598" xr:uid="{00000000-0005-0000-0000-0000D6400000}"/>
    <cellStyle name="Normal 4 2 11 3 3 2 2" xfId="16599" xr:uid="{00000000-0005-0000-0000-0000D7400000}"/>
    <cellStyle name="Normal 4 2 11 3 3 2 2 2" xfId="43120" xr:uid="{00000000-0005-0000-0000-000070A80000}"/>
    <cellStyle name="Normal 4 2 11 3 3 2 3" xfId="43121" xr:uid="{00000000-0005-0000-0000-000071A80000}"/>
    <cellStyle name="Normal 4 2 11 3 3 3" xfId="16600" xr:uid="{00000000-0005-0000-0000-0000D8400000}"/>
    <cellStyle name="Normal 4 2 11 3 3 3 2" xfId="43122" xr:uid="{00000000-0005-0000-0000-000072A80000}"/>
    <cellStyle name="Normal 4 2 11 3 3 4" xfId="43123" xr:uid="{00000000-0005-0000-0000-000073A80000}"/>
    <cellStyle name="Normal 4 2 11 3 4" xfId="16601" xr:uid="{00000000-0005-0000-0000-0000D9400000}"/>
    <cellStyle name="Normal 4 2 11 3 4 2" xfId="16602" xr:uid="{00000000-0005-0000-0000-0000DA400000}"/>
    <cellStyle name="Normal 4 2 11 3 4 2 2" xfId="16603" xr:uid="{00000000-0005-0000-0000-0000DB400000}"/>
    <cellStyle name="Normal 4 2 11 3 4 2 2 2" xfId="43124" xr:uid="{00000000-0005-0000-0000-000074A80000}"/>
    <cellStyle name="Normal 4 2 11 3 4 2 3" xfId="43125" xr:uid="{00000000-0005-0000-0000-000075A80000}"/>
    <cellStyle name="Normal 4 2 11 3 4 3" xfId="16604" xr:uid="{00000000-0005-0000-0000-0000DC400000}"/>
    <cellStyle name="Normal 4 2 11 3 4 3 2" xfId="43126" xr:uid="{00000000-0005-0000-0000-000076A80000}"/>
    <cellStyle name="Normal 4 2 11 3 4 4" xfId="43127" xr:uid="{00000000-0005-0000-0000-000077A80000}"/>
    <cellStyle name="Normal 4 2 11 3 5" xfId="16605" xr:uid="{00000000-0005-0000-0000-0000DD400000}"/>
    <cellStyle name="Normal 4 2 11 3 5 2" xfId="16606" xr:uid="{00000000-0005-0000-0000-0000DE400000}"/>
    <cellStyle name="Normal 4 2 11 3 5 2 2" xfId="16607" xr:uid="{00000000-0005-0000-0000-0000DF400000}"/>
    <cellStyle name="Normal 4 2 11 3 5 2 2 2" xfId="43128" xr:uid="{00000000-0005-0000-0000-000078A80000}"/>
    <cellStyle name="Normal 4 2 11 3 5 2 3" xfId="43129" xr:uid="{00000000-0005-0000-0000-000079A80000}"/>
    <cellStyle name="Normal 4 2 11 3 5 3" xfId="16608" xr:uid="{00000000-0005-0000-0000-0000E0400000}"/>
    <cellStyle name="Normal 4 2 11 3 5 3 2" xfId="43130" xr:uid="{00000000-0005-0000-0000-00007AA80000}"/>
    <cellStyle name="Normal 4 2 11 3 5 4" xfId="43131" xr:uid="{00000000-0005-0000-0000-00007BA80000}"/>
    <cellStyle name="Normal 4 2 11 3 6" xfId="16609" xr:uid="{00000000-0005-0000-0000-0000E1400000}"/>
    <cellStyle name="Normal 4 2 11 3 6 2" xfId="16610" xr:uid="{00000000-0005-0000-0000-0000E2400000}"/>
    <cellStyle name="Normal 4 2 11 3 6 2 2" xfId="16611" xr:uid="{00000000-0005-0000-0000-0000E3400000}"/>
    <cellStyle name="Normal 4 2 11 3 6 2 2 2" xfId="43132" xr:uid="{00000000-0005-0000-0000-00007CA80000}"/>
    <cellStyle name="Normal 4 2 11 3 6 2 3" xfId="43133" xr:uid="{00000000-0005-0000-0000-00007DA80000}"/>
    <cellStyle name="Normal 4 2 11 3 6 3" xfId="16612" xr:uid="{00000000-0005-0000-0000-0000E4400000}"/>
    <cellStyle name="Normal 4 2 11 3 6 3 2" xfId="43134" xr:uid="{00000000-0005-0000-0000-00007EA80000}"/>
    <cellStyle name="Normal 4 2 11 3 6 4" xfId="43135" xr:uid="{00000000-0005-0000-0000-00007FA80000}"/>
    <cellStyle name="Normal 4 2 11 3 7" xfId="16613" xr:uid="{00000000-0005-0000-0000-0000E5400000}"/>
    <cellStyle name="Normal 4 2 11 3 7 2" xfId="16614" xr:uid="{00000000-0005-0000-0000-0000E6400000}"/>
    <cellStyle name="Normal 4 2 11 3 7 2 2" xfId="16615" xr:uid="{00000000-0005-0000-0000-0000E7400000}"/>
    <cellStyle name="Normal 4 2 11 3 7 2 2 2" xfId="43136" xr:uid="{00000000-0005-0000-0000-000080A80000}"/>
    <cellStyle name="Normal 4 2 11 3 7 2 3" xfId="43137" xr:uid="{00000000-0005-0000-0000-000081A80000}"/>
    <cellStyle name="Normal 4 2 11 3 7 3" xfId="16616" xr:uid="{00000000-0005-0000-0000-0000E8400000}"/>
    <cellStyle name="Normal 4 2 11 3 7 3 2" xfId="43138" xr:uid="{00000000-0005-0000-0000-000082A80000}"/>
    <cellStyle name="Normal 4 2 11 3 7 4" xfId="43139" xr:uid="{00000000-0005-0000-0000-000083A80000}"/>
    <cellStyle name="Normal 4 2 11 3 8" xfId="16617" xr:uid="{00000000-0005-0000-0000-0000E9400000}"/>
    <cellStyle name="Normal 4 2 11 3 8 2" xfId="16618" xr:uid="{00000000-0005-0000-0000-0000EA400000}"/>
    <cellStyle name="Normal 4 2 11 3 8 2 2" xfId="16619" xr:uid="{00000000-0005-0000-0000-0000EB400000}"/>
    <cellStyle name="Normal 4 2 11 3 8 2 2 2" xfId="43140" xr:uid="{00000000-0005-0000-0000-000084A80000}"/>
    <cellStyle name="Normal 4 2 11 3 8 2 3" xfId="43141" xr:uid="{00000000-0005-0000-0000-000085A80000}"/>
    <cellStyle name="Normal 4 2 11 3 8 3" xfId="16620" xr:uid="{00000000-0005-0000-0000-0000EC400000}"/>
    <cellStyle name="Normal 4 2 11 3 8 3 2" xfId="43142" xr:uid="{00000000-0005-0000-0000-000086A80000}"/>
    <cellStyle name="Normal 4 2 11 3 8 4" xfId="43143" xr:uid="{00000000-0005-0000-0000-000087A80000}"/>
    <cellStyle name="Normal 4 2 11 3 9" xfId="16621" xr:uid="{00000000-0005-0000-0000-0000ED400000}"/>
    <cellStyle name="Normal 4 2 11 3 9 2" xfId="16622" xr:uid="{00000000-0005-0000-0000-0000EE400000}"/>
    <cellStyle name="Normal 4 2 11 3 9 2 2" xfId="16623" xr:uid="{00000000-0005-0000-0000-0000EF400000}"/>
    <cellStyle name="Normal 4 2 11 3 9 2 2 2" xfId="43144" xr:uid="{00000000-0005-0000-0000-000088A80000}"/>
    <cellStyle name="Normal 4 2 11 3 9 2 3" xfId="43145" xr:uid="{00000000-0005-0000-0000-000089A80000}"/>
    <cellStyle name="Normal 4 2 11 3 9 3" xfId="16624" xr:uid="{00000000-0005-0000-0000-0000F0400000}"/>
    <cellStyle name="Normal 4 2 11 3 9 3 2" xfId="43146" xr:uid="{00000000-0005-0000-0000-00008AA80000}"/>
    <cellStyle name="Normal 4 2 11 3 9 4" xfId="43147" xr:uid="{00000000-0005-0000-0000-00008BA80000}"/>
    <cellStyle name="Normal 4 2 11 4" xfId="16625" xr:uid="{00000000-0005-0000-0000-0000F1400000}"/>
    <cellStyle name="Normal 4 2 11 4 10" xfId="16626" xr:uid="{00000000-0005-0000-0000-0000F2400000}"/>
    <cellStyle name="Normal 4 2 11 4 10 2" xfId="16627" xr:uid="{00000000-0005-0000-0000-0000F3400000}"/>
    <cellStyle name="Normal 4 2 11 4 10 2 2" xfId="16628" xr:uid="{00000000-0005-0000-0000-0000F4400000}"/>
    <cellStyle name="Normal 4 2 11 4 10 2 2 2" xfId="43148" xr:uid="{00000000-0005-0000-0000-00008CA80000}"/>
    <cellStyle name="Normal 4 2 11 4 10 2 3" xfId="43149" xr:uid="{00000000-0005-0000-0000-00008DA80000}"/>
    <cellStyle name="Normal 4 2 11 4 10 3" xfId="16629" xr:uid="{00000000-0005-0000-0000-0000F5400000}"/>
    <cellStyle name="Normal 4 2 11 4 10 3 2" xfId="43150" xr:uid="{00000000-0005-0000-0000-00008EA80000}"/>
    <cellStyle name="Normal 4 2 11 4 10 4" xfId="43151" xr:uid="{00000000-0005-0000-0000-00008FA80000}"/>
    <cellStyle name="Normal 4 2 11 4 11" xfId="16630" xr:uid="{00000000-0005-0000-0000-0000F6400000}"/>
    <cellStyle name="Normal 4 2 11 4 11 2" xfId="16631" xr:uid="{00000000-0005-0000-0000-0000F7400000}"/>
    <cellStyle name="Normal 4 2 11 4 11 2 2" xfId="16632" xr:uid="{00000000-0005-0000-0000-0000F8400000}"/>
    <cellStyle name="Normal 4 2 11 4 11 2 2 2" xfId="43152" xr:uid="{00000000-0005-0000-0000-000090A80000}"/>
    <cellStyle name="Normal 4 2 11 4 11 2 3" xfId="43153" xr:uid="{00000000-0005-0000-0000-000091A80000}"/>
    <cellStyle name="Normal 4 2 11 4 11 3" xfId="16633" xr:uid="{00000000-0005-0000-0000-0000F9400000}"/>
    <cellStyle name="Normal 4 2 11 4 11 3 2" xfId="43154" xr:uid="{00000000-0005-0000-0000-000092A80000}"/>
    <cellStyle name="Normal 4 2 11 4 11 4" xfId="43155" xr:uid="{00000000-0005-0000-0000-000093A80000}"/>
    <cellStyle name="Normal 4 2 11 4 12" xfId="16634" xr:uid="{00000000-0005-0000-0000-0000FA400000}"/>
    <cellStyle name="Normal 4 2 11 4 12 2" xfId="16635" xr:uid="{00000000-0005-0000-0000-0000FB400000}"/>
    <cellStyle name="Normal 4 2 11 4 12 2 2" xfId="43156" xr:uid="{00000000-0005-0000-0000-000094A80000}"/>
    <cellStyle name="Normal 4 2 11 4 12 3" xfId="43157" xr:uid="{00000000-0005-0000-0000-000095A80000}"/>
    <cellStyle name="Normal 4 2 11 4 13" xfId="16636" xr:uid="{00000000-0005-0000-0000-0000FC400000}"/>
    <cellStyle name="Normal 4 2 11 4 13 2" xfId="43158" xr:uid="{00000000-0005-0000-0000-000096A80000}"/>
    <cellStyle name="Normal 4 2 11 4 14" xfId="43159" xr:uid="{00000000-0005-0000-0000-000097A80000}"/>
    <cellStyle name="Normal 4 2 11 4 2" xfId="16637" xr:uid="{00000000-0005-0000-0000-0000FD400000}"/>
    <cellStyle name="Normal 4 2 11 4 2 2" xfId="16638" xr:uid="{00000000-0005-0000-0000-0000FE400000}"/>
    <cellStyle name="Normal 4 2 11 4 2 2 2" xfId="16639" xr:uid="{00000000-0005-0000-0000-0000FF400000}"/>
    <cellStyle name="Normal 4 2 11 4 2 2 2 2" xfId="43160" xr:uid="{00000000-0005-0000-0000-000098A80000}"/>
    <cellStyle name="Normal 4 2 11 4 2 2 3" xfId="43161" xr:uid="{00000000-0005-0000-0000-000099A80000}"/>
    <cellStyle name="Normal 4 2 11 4 2 3" xfId="16640" xr:uid="{00000000-0005-0000-0000-000000410000}"/>
    <cellStyle name="Normal 4 2 11 4 2 3 2" xfId="43162" xr:uid="{00000000-0005-0000-0000-00009AA80000}"/>
    <cellStyle name="Normal 4 2 11 4 2 4" xfId="43163" xr:uid="{00000000-0005-0000-0000-00009BA80000}"/>
    <cellStyle name="Normal 4 2 11 4 3" xfId="16641" xr:uid="{00000000-0005-0000-0000-000001410000}"/>
    <cellStyle name="Normal 4 2 11 4 3 2" xfId="16642" xr:uid="{00000000-0005-0000-0000-000002410000}"/>
    <cellStyle name="Normal 4 2 11 4 3 2 2" xfId="16643" xr:uid="{00000000-0005-0000-0000-000003410000}"/>
    <cellStyle name="Normal 4 2 11 4 3 2 2 2" xfId="43164" xr:uid="{00000000-0005-0000-0000-00009CA80000}"/>
    <cellStyle name="Normal 4 2 11 4 3 2 3" xfId="43165" xr:uid="{00000000-0005-0000-0000-00009DA80000}"/>
    <cellStyle name="Normal 4 2 11 4 3 3" xfId="16644" xr:uid="{00000000-0005-0000-0000-000004410000}"/>
    <cellStyle name="Normal 4 2 11 4 3 3 2" xfId="43166" xr:uid="{00000000-0005-0000-0000-00009EA80000}"/>
    <cellStyle name="Normal 4 2 11 4 3 4" xfId="43167" xr:uid="{00000000-0005-0000-0000-00009FA80000}"/>
    <cellStyle name="Normal 4 2 11 4 4" xfId="16645" xr:uid="{00000000-0005-0000-0000-000005410000}"/>
    <cellStyle name="Normal 4 2 11 4 4 2" xfId="16646" xr:uid="{00000000-0005-0000-0000-000006410000}"/>
    <cellStyle name="Normal 4 2 11 4 4 2 2" xfId="16647" xr:uid="{00000000-0005-0000-0000-000007410000}"/>
    <cellStyle name="Normal 4 2 11 4 4 2 2 2" xfId="43168" xr:uid="{00000000-0005-0000-0000-0000A0A80000}"/>
    <cellStyle name="Normal 4 2 11 4 4 2 3" xfId="43169" xr:uid="{00000000-0005-0000-0000-0000A1A80000}"/>
    <cellStyle name="Normal 4 2 11 4 4 3" xfId="16648" xr:uid="{00000000-0005-0000-0000-000008410000}"/>
    <cellStyle name="Normal 4 2 11 4 4 3 2" xfId="43170" xr:uid="{00000000-0005-0000-0000-0000A2A80000}"/>
    <cellStyle name="Normal 4 2 11 4 4 4" xfId="43171" xr:uid="{00000000-0005-0000-0000-0000A3A80000}"/>
    <cellStyle name="Normal 4 2 11 4 5" xfId="16649" xr:uid="{00000000-0005-0000-0000-000009410000}"/>
    <cellStyle name="Normal 4 2 11 4 5 2" xfId="16650" xr:uid="{00000000-0005-0000-0000-00000A410000}"/>
    <cellStyle name="Normal 4 2 11 4 5 2 2" xfId="16651" xr:uid="{00000000-0005-0000-0000-00000B410000}"/>
    <cellStyle name="Normal 4 2 11 4 5 2 2 2" xfId="43172" xr:uid="{00000000-0005-0000-0000-0000A4A80000}"/>
    <cellStyle name="Normal 4 2 11 4 5 2 3" xfId="43173" xr:uid="{00000000-0005-0000-0000-0000A5A80000}"/>
    <cellStyle name="Normal 4 2 11 4 5 3" xfId="16652" xr:uid="{00000000-0005-0000-0000-00000C410000}"/>
    <cellStyle name="Normal 4 2 11 4 5 3 2" xfId="43174" xr:uid="{00000000-0005-0000-0000-0000A6A80000}"/>
    <cellStyle name="Normal 4 2 11 4 5 4" xfId="43175" xr:uid="{00000000-0005-0000-0000-0000A7A80000}"/>
    <cellStyle name="Normal 4 2 11 4 6" xfId="16653" xr:uid="{00000000-0005-0000-0000-00000D410000}"/>
    <cellStyle name="Normal 4 2 11 4 6 2" xfId="16654" xr:uid="{00000000-0005-0000-0000-00000E410000}"/>
    <cellStyle name="Normal 4 2 11 4 6 2 2" xfId="16655" xr:uid="{00000000-0005-0000-0000-00000F410000}"/>
    <cellStyle name="Normal 4 2 11 4 6 2 2 2" xfId="43176" xr:uid="{00000000-0005-0000-0000-0000A8A80000}"/>
    <cellStyle name="Normal 4 2 11 4 6 2 3" xfId="43177" xr:uid="{00000000-0005-0000-0000-0000A9A80000}"/>
    <cellStyle name="Normal 4 2 11 4 6 3" xfId="16656" xr:uid="{00000000-0005-0000-0000-000010410000}"/>
    <cellStyle name="Normal 4 2 11 4 6 3 2" xfId="43178" xr:uid="{00000000-0005-0000-0000-0000AAA80000}"/>
    <cellStyle name="Normal 4 2 11 4 6 4" xfId="43179" xr:uid="{00000000-0005-0000-0000-0000ABA80000}"/>
    <cellStyle name="Normal 4 2 11 4 7" xfId="16657" xr:uid="{00000000-0005-0000-0000-000011410000}"/>
    <cellStyle name="Normal 4 2 11 4 7 2" xfId="16658" xr:uid="{00000000-0005-0000-0000-000012410000}"/>
    <cellStyle name="Normal 4 2 11 4 7 2 2" xfId="16659" xr:uid="{00000000-0005-0000-0000-000013410000}"/>
    <cellStyle name="Normal 4 2 11 4 7 2 2 2" xfId="43180" xr:uid="{00000000-0005-0000-0000-0000ACA80000}"/>
    <cellStyle name="Normal 4 2 11 4 7 2 3" xfId="43181" xr:uid="{00000000-0005-0000-0000-0000ADA80000}"/>
    <cellStyle name="Normal 4 2 11 4 7 3" xfId="16660" xr:uid="{00000000-0005-0000-0000-000014410000}"/>
    <cellStyle name="Normal 4 2 11 4 7 3 2" xfId="43182" xr:uid="{00000000-0005-0000-0000-0000AEA80000}"/>
    <cellStyle name="Normal 4 2 11 4 7 4" xfId="43183" xr:uid="{00000000-0005-0000-0000-0000AFA80000}"/>
    <cellStyle name="Normal 4 2 11 4 8" xfId="16661" xr:uid="{00000000-0005-0000-0000-000015410000}"/>
    <cellStyle name="Normal 4 2 11 4 8 2" xfId="16662" xr:uid="{00000000-0005-0000-0000-000016410000}"/>
    <cellStyle name="Normal 4 2 11 4 8 2 2" xfId="16663" xr:uid="{00000000-0005-0000-0000-000017410000}"/>
    <cellStyle name="Normal 4 2 11 4 8 2 2 2" xfId="43184" xr:uid="{00000000-0005-0000-0000-0000B0A80000}"/>
    <cellStyle name="Normal 4 2 11 4 8 2 3" xfId="43185" xr:uid="{00000000-0005-0000-0000-0000B1A80000}"/>
    <cellStyle name="Normal 4 2 11 4 8 3" xfId="16664" xr:uid="{00000000-0005-0000-0000-000018410000}"/>
    <cellStyle name="Normal 4 2 11 4 8 3 2" xfId="43186" xr:uid="{00000000-0005-0000-0000-0000B2A80000}"/>
    <cellStyle name="Normal 4 2 11 4 8 4" xfId="43187" xr:uid="{00000000-0005-0000-0000-0000B3A80000}"/>
    <cellStyle name="Normal 4 2 11 4 9" xfId="16665" xr:uid="{00000000-0005-0000-0000-000019410000}"/>
    <cellStyle name="Normal 4 2 11 4 9 2" xfId="16666" xr:uid="{00000000-0005-0000-0000-00001A410000}"/>
    <cellStyle name="Normal 4 2 11 4 9 2 2" xfId="16667" xr:uid="{00000000-0005-0000-0000-00001B410000}"/>
    <cellStyle name="Normal 4 2 11 4 9 2 2 2" xfId="43188" xr:uid="{00000000-0005-0000-0000-0000B4A80000}"/>
    <cellStyle name="Normal 4 2 11 4 9 2 3" xfId="43189" xr:uid="{00000000-0005-0000-0000-0000B5A80000}"/>
    <cellStyle name="Normal 4 2 11 4 9 3" xfId="16668" xr:uid="{00000000-0005-0000-0000-00001C410000}"/>
    <cellStyle name="Normal 4 2 11 4 9 3 2" xfId="43190" xr:uid="{00000000-0005-0000-0000-0000B6A80000}"/>
    <cellStyle name="Normal 4 2 11 4 9 4" xfId="43191" xr:uid="{00000000-0005-0000-0000-0000B7A80000}"/>
    <cellStyle name="Normal 4 2 11 5" xfId="16669" xr:uid="{00000000-0005-0000-0000-00001D410000}"/>
    <cellStyle name="Normal 4 2 11 5 10" xfId="16670" xr:uid="{00000000-0005-0000-0000-00001E410000}"/>
    <cellStyle name="Normal 4 2 11 5 10 2" xfId="16671" xr:uid="{00000000-0005-0000-0000-00001F410000}"/>
    <cellStyle name="Normal 4 2 11 5 10 2 2" xfId="16672" xr:uid="{00000000-0005-0000-0000-000020410000}"/>
    <cellStyle name="Normal 4 2 11 5 10 2 2 2" xfId="43192" xr:uid="{00000000-0005-0000-0000-0000B8A80000}"/>
    <cellStyle name="Normal 4 2 11 5 10 2 3" xfId="43193" xr:uid="{00000000-0005-0000-0000-0000B9A80000}"/>
    <cellStyle name="Normal 4 2 11 5 10 3" xfId="16673" xr:uid="{00000000-0005-0000-0000-000021410000}"/>
    <cellStyle name="Normal 4 2 11 5 10 3 2" xfId="43194" xr:uid="{00000000-0005-0000-0000-0000BAA80000}"/>
    <cellStyle name="Normal 4 2 11 5 10 4" xfId="43195" xr:uid="{00000000-0005-0000-0000-0000BBA80000}"/>
    <cellStyle name="Normal 4 2 11 5 11" xfId="16674" xr:uid="{00000000-0005-0000-0000-000022410000}"/>
    <cellStyle name="Normal 4 2 11 5 11 2" xfId="16675" xr:uid="{00000000-0005-0000-0000-000023410000}"/>
    <cellStyle name="Normal 4 2 11 5 11 2 2" xfId="16676" xr:uid="{00000000-0005-0000-0000-000024410000}"/>
    <cellStyle name="Normal 4 2 11 5 11 2 2 2" xfId="43196" xr:uid="{00000000-0005-0000-0000-0000BCA80000}"/>
    <cellStyle name="Normal 4 2 11 5 11 2 3" xfId="43197" xr:uid="{00000000-0005-0000-0000-0000BDA80000}"/>
    <cellStyle name="Normal 4 2 11 5 11 3" xfId="16677" xr:uid="{00000000-0005-0000-0000-000025410000}"/>
    <cellStyle name="Normal 4 2 11 5 11 3 2" xfId="43198" xr:uid="{00000000-0005-0000-0000-0000BEA80000}"/>
    <cellStyle name="Normal 4 2 11 5 11 4" xfId="43199" xr:uid="{00000000-0005-0000-0000-0000BFA80000}"/>
    <cellStyle name="Normal 4 2 11 5 12" xfId="16678" xr:uid="{00000000-0005-0000-0000-000026410000}"/>
    <cellStyle name="Normal 4 2 11 5 12 2" xfId="16679" xr:uid="{00000000-0005-0000-0000-000027410000}"/>
    <cellStyle name="Normal 4 2 11 5 12 2 2" xfId="43200" xr:uid="{00000000-0005-0000-0000-0000C0A80000}"/>
    <cellStyle name="Normal 4 2 11 5 12 3" xfId="43201" xr:uid="{00000000-0005-0000-0000-0000C1A80000}"/>
    <cellStyle name="Normal 4 2 11 5 13" xfId="16680" xr:uid="{00000000-0005-0000-0000-000028410000}"/>
    <cellStyle name="Normal 4 2 11 5 13 2" xfId="43202" xr:uid="{00000000-0005-0000-0000-0000C2A80000}"/>
    <cellStyle name="Normal 4 2 11 5 14" xfId="43203" xr:uid="{00000000-0005-0000-0000-0000C3A80000}"/>
    <cellStyle name="Normal 4 2 11 5 2" xfId="16681" xr:uid="{00000000-0005-0000-0000-000029410000}"/>
    <cellStyle name="Normal 4 2 11 5 2 2" xfId="16682" xr:uid="{00000000-0005-0000-0000-00002A410000}"/>
    <cellStyle name="Normal 4 2 11 5 2 2 2" xfId="16683" xr:uid="{00000000-0005-0000-0000-00002B410000}"/>
    <cellStyle name="Normal 4 2 11 5 2 2 2 2" xfId="43204" xr:uid="{00000000-0005-0000-0000-0000C4A80000}"/>
    <cellStyle name="Normal 4 2 11 5 2 2 3" xfId="43205" xr:uid="{00000000-0005-0000-0000-0000C5A80000}"/>
    <cellStyle name="Normal 4 2 11 5 2 3" xfId="16684" xr:uid="{00000000-0005-0000-0000-00002C410000}"/>
    <cellStyle name="Normal 4 2 11 5 2 3 2" xfId="43206" xr:uid="{00000000-0005-0000-0000-0000C6A80000}"/>
    <cellStyle name="Normal 4 2 11 5 2 4" xfId="43207" xr:uid="{00000000-0005-0000-0000-0000C7A80000}"/>
    <cellStyle name="Normal 4 2 11 5 3" xfId="16685" xr:uid="{00000000-0005-0000-0000-00002D410000}"/>
    <cellStyle name="Normal 4 2 11 5 3 2" xfId="16686" xr:uid="{00000000-0005-0000-0000-00002E410000}"/>
    <cellStyle name="Normal 4 2 11 5 3 2 2" xfId="16687" xr:uid="{00000000-0005-0000-0000-00002F410000}"/>
    <cellStyle name="Normal 4 2 11 5 3 2 2 2" xfId="43208" xr:uid="{00000000-0005-0000-0000-0000C8A80000}"/>
    <cellStyle name="Normal 4 2 11 5 3 2 3" xfId="43209" xr:uid="{00000000-0005-0000-0000-0000C9A80000}"/>
    <cellStyle name="Normal 4 2 11 5 3 3" xfId="16688" xr:uid="{00000000-0005-0000-0000-000030410000}"/>
    <cellStyle name="Normal 4 2 11 5 3 3 2" xfId="43210" xr:uid="{00000000-0005-0000-0000-0000CAA80000}"/>
    <cellStyle name="Normal 4 2 11 5 3 4" xfId="43211" xr:uid="{00000000-0005-0000-0000-0000CBA80000}"/>
    <cellStyle name="Normal 4 2 11 5 4" xfId="16689" xr:uid="{00000000-0005-0000-0000-000031410000}"/>
    <cellStyle name="Normal 4 2 11 5 4 2" xfId="16690" xr:uid="{00000000-0005-0000-0000-000032410000}"/>
    <cellStyle name="Normal 4 2 11 5 4 2 2" xfId="16691" xr:uid="{00000000-0005-0000-0000-000033410000}"/>
    <cellStyle name="Normal 4 2 11 5 4 2 2 2" xfId="43212" xr:uid="{00000000-0005-0000-0000-0000CCA80000}"/>
    <cellStyle name="Normal 4 2 11 5 4 2 3" xfId="43213" xr:uid="{00000000-0005-0000-0000-0000CDA80000}"/>
    <cellStyle name="Normal 4 2 11 5 4 3" xfId="16692" xr:uid="{00000000-0005-0000-0000-000034410000}"/>
    <cellStyle name="Normal 4 2 11 5 4 3 2" xfId="43214" xr:uid="{00000000-0005-0000-0000-0000CEA80000}"/>
    <cellStyle name="Normal 4 2 11 5 4 4" xfId="43215" xr:uid="{00000000-0005-0000-0000-0000CFA80000}"/>
    <cellStyle name="Normal 4 2 11 5 5" xfId="16693" xr:uid="{00000000-0005-0000-0000-000035410000}"/>
    <cellStyle name="Normal 4 2 11 5 5 2" xfId="16694" xr:uid="{00000000-0005-0000-0000-000036410000}"/>
    <cellStyle name="Normal 4 2 11 5 5 2 2" xfId="16695" xr:uid="{00000000-0005-0000-0000-000037410000}"/>
    <cellStyle name="Normal 4 2 11 5 5 2 2 2" xfId="43216" xr:uid="{00000000-0005-0000-0000-0000D0A80000}"/>
    <cellStyle name="Normal 4 2 11 5 5 2 3" xfId="43217" xr:uid="{00000000-0005-0000-0000-0000D1A80000}"/>
    <cellStyle name="Normal 4 2 11 5 5 3" xfId="16696" xr:uid="{00000000-0005-0000-0000-000038410000}"/>
    <cellStyle name="Normal 4 2 11 5 5 3 2" xfId="43218" xr:uid="{00000000-0005-0000-0000-0000D2A80000}"/>
    <cellStyle name="Normal 4 2 11 5 5 4" xfId="43219" xr:uid="{00000000-0005-0000-0000-0000D3A80000}"/>
    <cellStyle name="Normal 4 2 11 5 6" xfId="16697" xr:uid="{00000000-0005-0000-0000-000039410000}"/>
    <cellStyle name="Normal 4 2 11 5 6 2" xfId="16698" xr:uid="{00000000-0005-0000-0000-00003A410000}"/>
    <cellStyle name="Normal 4 2 11 5 6 2 2" xfId="16699" xr:uid="{00000000-0005-0000-0000-00003B410000}"/>
    <cellStyle name="Normal 4 2 11 5 6 2 2 2" xfId="43220" xr:uid="{00000000-0005-0000-0000-0000D4A80000}"/>
    <cellStyle name="Normal 4 2 11 5 6 2 3" xfId="43221" xr:uid="{00000000-0005-0000-0000-0000D5A80000}"/>
    <cellStyle name="Normal 4 2 11 5 6 3" xfId="16700" xr:uid="{00000000-0005-0000-0000-00003C410000}"/>
    <cellStyle name="Normal 4 2 11 5 6 3 2" xfId="43222" xr:uid="{00000000-0005-0000-0000-0000D6A80000}"/>
    <cellStyle name="Normal 4 2 11 5 6 4" xfId="43223" xr:uid="{00000000-0005-0000-0000-0000D7A80000}"/>
    <cellStyle name="Normal 4 2 11 5 7" xfId="16701" xr:uid="{00000000-0005-0000-0000-00003D410000}"/>
    <cellStyle name="Normal 4 2 11 5 7 2" xfId="16702" xr:uid="{00000000-0005-0000-0000-00003E410000}"/>
    <cellStyle name="Normal 4 2 11 5 7 2 2" xfId="16703" xr:uid="{00000000-0005-0000-0000-00003F410000}"/>
    <cellStyle name="Normal 4 2 11 5 7 2 2 2" xfId="43224" xr:uid="{00000000-0005-0000-0000-0000D8A80000}"/>
    <cellStyle name="Normal 4 2 11 5 7 2 3" xfId="43225" xr:uid="{00000000-0005-0000-0000-0000D9A80000}"/>
    <cellStyle name="Normal 4 2 11 5 7 3" xfId="16704" xr:uid="{00000000-0005-0000-0000-000040410000}"/>
    <cellStyle name="Normal 4 2 11 5 7 3 2" xfId="43226" xr:uid="{00000000-0005-0000-0000-0000DAA80000}"/>
    <cellStyle name="Normal 4 2 11 5 7 4" xfId="43227" xr:uid="{00000000-0005-0000-0000-0000DBA80000}"/>
    <cellStyle name="Normal 4 2 11 5 8" xfId="16705" xr:uid="{00000000-0005-0000-0000-000041410000}"/>
    <cellStyle name="Normal 4 2 11 5 8 2" xfId="16706" xr:uid="{00000000-0005-0000-0000-000042410000}"/>
    <cellStyle name="Normal 4 2 11 5 8 2 2" xfId="16707" xr:uid="{00000000-0005-0000-0000-000043410000}"/>
    <cellStyle name="Normal 4 2 11 5 8 2 2 2" xfId="43228" xr:uid="{00000000-0005-0000-0000-0000DCA80000}"/>
    <cellStyle name="Normal 4 2 11 5 8 2 3" xfId="43229" xr:uid="{00000000-0005-0000-0000-0000DDA80000}"/>
    <cellStyle name="Normal 4 2 11 5 8 3" xfId="16708" xr:uid="{00000000-0005-0000-0000-000044410000}"/>
    <cellStyle name="Normal 4 2 11 5 8 3 2" xfId="43230" xr:uid="{00000000-0005-0000-0000-0000DEA80000}"/>
    <cellStyle name="Normal 4 2 11 5 8 4" xfId="43231" xr:uid="{00000000-0005-0000-0000-0000DFA80000}"/>
    <cellStyle name="Normal 4 2 11 5 9" xfId="16709" xr:uid="{00000000-0005-0000-0000-000045410000}"/>
    <cellStyle name="Normal 4 2 11 5 9 2" xfId="16710" xr:uid="{00000000-0005-0000-0000-000046410000}"/>
    <cellStyle name="Normal 4 2 11 5 9 2 2" xfId="16711" xr:uid="{00000000-0005-0000-0000-000047410000}"/>
    <cellStyle name="Normal 4 2 11 5 9 2 2 2" xfId="43232" xr:uid="{00000000-0005-0000-0000-0000E0A80000}"/>
    <cellStyle name="Normal 4 2 11 5 9 2 3" xfId="43233" xr:uid="{00000000-0005-0000-0000-0000E1A80000}"/>
    <cellStyle name="Normal 4 2 11 5 9 3" xfId="16712" xr:uid="{00000000-0005-0000-0000-000048410000}"/>
    <cellStyle name="Normal 4 2 11 5 9 3 2" xfId="43234" xr:uid="{00000000-0005-0000-0000-0000E2A80000}"/>
    <cellStyle name="Normal 4 2 11 5 9 4" xfId="43235" xr:uid="{00000000-0005-0000-0000-0000E3A80000}"/>
    <cellStyle name="Normal 4 2 11 6" xfId="16713" xr:uid="{00000000-0005-0000-0000-000049410000}"/>
    <cellStyle name="Normal 4 2 11 6 10" xfId="16714" xr:uid="{00000000-0005-0000-0000-00004A410000}"/>
    <cellStyle name="Normal 4 2 11 6 10 2" xfId="16715" xr:uid="{00000000-0005-0000-0000-00004B410000}"/>
    <cellStyle name="Normal 4 2 11 6 10 2 2" xfId="16716" xr:uid="{00000000-0005-0000-0000-00004C410000}"/>
    <cellStyle name="Normal 4 2 11 6 10 2 2 2" xfId="43236" xr:uid="{00000000-0005-0000-0000-0000E4A80000}"/>
    <cellStyle name="Normal 4 2 11 6 10 2 3" xfId="43237" xr:uid="{00000000-0005-0000-0000-0000E5A80000}"/>
    <cellStyle name="Normal 4 2 11 6 10 3" xfId="16717" xr:uid="{00000000-0005-0000-0000-00004D410000}"/>
    <cellStyle name="Normal 4 2 11 6 10 3 2" xfId="43238" xr:uid="{00000000-0005-0000-0000-0000E6A80000}"/>
    <cellStyle name="Normal 4 2 11 6 10 4" xfId="43239" xr:uid="{00000000-0005-0000-0000-0000E7A80000}"/>
    <cellStyle name="Normal 4 2 11 6 11" xfId="16718" xr:uid="{00000000-0005-0000-0000-00004E410000}"/>
    <cellStyle name="Normal 4 2 11 6 11 2" xfId="16719" xr:uid="{00000000-0005-0000-0000-00004F410000}"/>
    <cellStyle name="Normal 4 2 11 6 11 2 2" xfId="16720" xr:uid="{00000000-0005-0000-0000-000050410000}"/>
    <cellStyle name="Normal 4 2 11 6 11 2 2 2" xfId="43240" xr:uid="{00000000-0005-0000-0000-0000E8A80000}"/>
    <cellStyle name="Normal 4 2 11 6 11 2 3" xfId="43241" xr:uid="{00000000-0005-0000-0000-0000E9A80000}"/>
    <cellStyle name="Normal 4 2 11 6 11 3" xfId="16721" xr:uid="{00000000-0005-0000-0000-000051410000}"/>
    <cellStyle name="Normal 4 2 11 6 11 3 2" xfId="43242" xr:uid="{00000000-0005-0000-0000-0000EAA80000}"/>
    <cellStyle name="Normal 4 2 11 6 11 4" xfId="43243" xr:uid="{00000000-0005-0000-0000-0000EBA80000}"/>
    <cellStyle name="Normal 4 2 11 6 12" xfId="16722" xr:uid="{00000000-0005-0000-0000-000052410000}"/>
    <cellStyle name="Normal 4 2 11 6 12 2" xfId="16723" xr:uid="{00000000-0005-0000-0000-000053410000}"/>
    <cellStyle name="Normal 4 2 11 6 12 2 2" xfId="43244" xr:uid="{00000000-0005-0000-0000-0000ECA80000}"/>
    <cellStyle name="Normal 4 2 11 6 12 3" xfId="43245" xr:uid="{00000000-0005-0000-0000-0000EDA80000}"/>
    <cellStyle name="Normal 4 2 11 6 13" xfId="16724" xr:uid="{00000000-0005-0000-0000-000054410000}"/>
    <cellStyle name="Normal 4 2 11 6 13 2" xfId="43246" xr:uid="{00000000-0005-0000-0000-0000EEA80000}"/>
    <cellStyle name="Normal 4 2 11 6 14" xfId="43247" xr:uid="{00000000-0005-0000-0000-0000EFA80000}"/>
    <cellStyle name="Normal 4 2 11 6 2" xfId="16725" xr:uid="{00000000-0005-0000-0000-000055410000}"/>
    <cellStyle name="Normal 4 2 11 6 2 2" xfId="16726" xr:uid="{00000000-0005-0000-0000-000056410000}"/>
    <cellStyle name="Normal 4 2 11 6 2 2 2" xfId="16727" xr:uid="{00000000-0005-0000-0000-000057410000}"/>
    <cellStyle name="Normal 4 2 11 6 2 2 2 2" xfId="43248" xr:uid="{00000000-0005-0000-0000-0000F0A80000}"/>
    <cellStyle name="Normal 4 2 11 6 2 2 3" xfId="43249" xr:uid="{00000000-0005-0000-0000-0000F1A80000}"/>
    <cellStyle name="Normal 4 2 11 6 2 3" xfId="16728" xr:uid="{00000000-0005-0000-0000-000058410000}"/>
    <cellStyle name="Normal 4 2 11 6 2 3 2" xfId="43250" xr:uid="{00000000-0005-0000-0000-0000F2A80000}"/>
    <cellStyle name="Normal 4 2 11 6 2 4" xfId="43251" xr:uid="{00000000-0005-0000-0000-0000F3A80000}"/>
    <cellStyle name="Normal 4 2 11 6 3" xfId="16729" xr:uid="{00000000-0005-0000-0000-000059410000}"/>
    <cellStyle name="Normal 4 2 11 6 3 2" xfId="16730" xr:uid="{00000000-0005-0000-0000-00005A410000}"/>
    <cellStyle name="Normal 4 2 11 6 3 2 2" xfId="16731" xr:uid="{00000000-0005-0000-0000-00005B410000}"/>
    <cellStyle name="Normal 4 2 11 6 3 2 2 2" xfId="43252" xr:uid="{00000000-0005-0000-0000-0000F4A80000}"/>
    <cellStyle name="Normal 4 2 11 6 3 2 3" xfId="43253" xr:uid="{00000000-0005-0000-0000-0000F5A80000}"/>
    <cellStyle name="Normal 4 2 11 6 3 3" xfId="16732" xr:uid="{00000000-0005-0000-0000-00005C410000}"/>
    <cellStyle name="Normal 4 2 11 6 3 3 2" xfId="43254" xr:uid="{00000000-0005-0000-0000-0000F6A80000}"/>
    <cellStyle name="Normal 4 2 11 6 3 4" xfId="43255" xr:uid="{00000000-0005-0000-0000-0000F7A80000}"/>
    <cellStyle name="Normal 4 2 11 6 4" xfId="16733" xr:uid="{00000000-0005-0000-0000-00005D410000}"/>
    <cellStyle name="Normal 4 2 11 6 4 2" xfId="16734" xr:uid="{00000000-0005-0000-0000-00005E410000}"/>
    <cellStyle name="Normal 4 2 11 6 4 2 2" xfId="16735" xr:uid="{00000000-0005-0000-0000-00005F410000}"/>
    <cellStyle name="Normal 4 2 11 6 4 2 2 2" xfId="43256" xr:uid="{00000000-0005-0000-0000-0000F8A80000}"/>
    <cellStyle name="Normal 4 2 11 6 4 2 3" xfId="43257" xr:uid="{00000000-0005-0000-0000-0000F9A80000}"/>
    <cellStyle name="Normal 4 2 11 6 4 3" xfId="16736" xr:uid="{00000000-0005-0000-0000-000060410000}"/>
    <cellStyle name="Normal 4 2 11 6 4 3 2" xfId="43258" xr:uid="{00000000-0005-0000-0000-0000FAA80000}"/>
    <cellStyle name="Normal 4 2 11 6 4 4" xfId="43259" xr:uid="{00000000-0005-0000-0000-0000FBA80000}"/>
    <cellStyle name="Normal 4 2 11 6 5" xfId="16737" xr:uid="{00000000-0005-0000-0000-000061410000}"/>
    <cellStyle name="Normal 4 2 11 6 5 2" xfId="16738" xr:uid="{00000000-0005-0000-0000-000062410000}"/>
    <cellStyle name="Normal 4 2 11 6 5 2 2" xfId="16739" xr:uid="{00000000-0005-0000-0000-000063410000}"/>
    <cellStyle name="Normal 4 2 11 6 5 2 2 2" xfId="43260" xr:uid="{00000000-0005-0000-0000-0000FCA80000}"/>
    <cellStyle name="Normal 4 2 11 6 5 2 3" xfId="43261" xr:uid="{00000000-0005-0000-0000-0000FDA80000}"/>
    <cellStyle name="Normal 4 2 11 6 5 3" xfId="16740" xr:uid="{00000000-0005-0000-0000-000064410000}"/>
    <cellStyle name="Normal 4 2 11 6 5 3 2" xfId="43262" xr:uid="{00000000-0005-0000-0000-0000FEA80000}"/>
    <cellStyle name="Normal 4 2 11 6 5 4" xfId="43263" xr:uid="{00000000-0005-0000-0000-0000FFA80000}"/>
    <cellStyle name="Normal 4 2 11 6 6" xfId="16741" xr:uid="{00000000-0005-0000-0000-000065410000}"/>
    <cellStyle name="Normal 4 2 11 6 6 2" xfId="16742" xr:uid="{00000000-0005-0000-0000-000066410000}"/>
    <cellStyle name="Normal 4 2 11 6 6 2 2" xfId="16743" xr:uid="{00000000-0005-0000-0000-000067410000}"/>
    <cellStyle name="Normal 4 2 11 6 6 2 2 2" xfId="43264" xr:uid="{00000000-0005-0000-0000-000000A90000}"/>
    <cellStyle name="Normal 4 2 11 6 6 2 3" xfId="43265" xr:uid="{00000000-0005-0000-0000-000001A90000}"/>
    <cellStyle name="Normal 4 2 11 6 6 3" xfId="16744" xr:uid="{00000000-0005-0000-0000-000068410000}"/>
    <cellStyle name="Normal 4 2 11 6 6 3 2" xfId="43266" xr:uid="{00000000-0005-0000-0000-000002A90000}"/>
    <cellStyle name="Normal 4 2 11 6 6 4" xfId="43267" xr:uid="{00000000-0005-0000-0000-000003A90000}"/>
    <cellStyle name="Normal 4 2 11 6 7" xfId="16745" xr:uid="{00000000-0005-0000-0000-000069410000}"/>
    <cellStyle name="Normal 4 2 11 6 7 2" xfId="16746" xr:uid="{00000000-0005-0000-0000-00006A410000}"/>
    <cellStyle name="Normal 4 2 11 6 7 2 2" xfId="16747" xr:uid="{00000000-0005-0000-0000-00006B410000}"/>
    <cellStyle name="Normal 4 2 11 6 7 2 2 2" xfId="43268" xr:uid="{00000000-0005-0000-0000-000004A90000}"/>
    <cellStyle name="Normal 4 2 11 6 7 2 3" xfId="43269" xr:uid="{00000000-0005-0000-0000-000005A90000}"/>
    <cellStyle name="Normal 4 2 11 6 7 3" xfId="16748" xr:uid="{00000000-0005-0000-0000-00006C410000}"/>
    <cellStyle name="Normal 4 2 11 6 7 3 2" xfId="43270" xr:uid="{00000000-0005-0000-0000-000006A90000}"/>
    <cellStyle name="Normal 4 2 11 6 7 4" xfId="43271" xr:uid="{00000000-0005-0000-0000-000007A90000}"/>
    <cellStyle name="Normal 4 2 11 6 8" xfId="16749" xr:uid="{00000000-0005-0000-0000-00006D410000}"/>
    <cellStyle name="Normal 4 2 11 6 8 2" xfId="16750" xr:uid="{00000000-0005-0000-0000-00006E410000}"/>
    <cellStyle name="Normal 4 2 11 6 8 2 2" xfId="16751" xr:uid="{00000000-0005-0000-0000-00006F410000}"/>
    <cellStyle name="Normal 4 2 11 6 8 2 2 2" xfId="43272" xr:uid="{00000000-0005-0000-0000-000008A90000}"/>
    <cellStyle name="Normal 4 2 11 6 8 2 3" xfId="43273" xr:uid="{00000000-0005-0000-0000-000009A90000}"/>
    <cellStyle name="Normal 4 2 11 6 8 3" xfId="16752" xr:uid="{00000000-0005-0000-0000-000070410000}"/>
    <cellStyle name="Normal 4 2 11 6 8 3 2" xfId="43274" xr:uid="{00000000-0005-0000-0000-00000AA90000}"/>
    <cellStyle name="Normal 4 2 11 6 8 4" xfId="43275" xr:uid="{00000000-0005-0000-0000-00000BA90000}"/>
    <cellStyle name="Normal 4 2 11 6 9" xfId="16753" xr:uid="{00000000-0005-0000-0000-000071410000}"/>
    <cellStyle name="Normal 4 2 11 6 9 2" xfId="16754" xr:uid="{00000000-0005-0000-0000-000072410000}"/>
    <cellStyle name="Normal 4 2 11 6 9 2 2" xfId="16755" xr:uid="{00000000-0005-0000-0000-000073410000}"/>
    <cellStyle name="Normal 4 2 11 6 9 2 2 2" xfId="43276" xr:uid="{00000000-0005-0000-0000-00000CA90000}"/>
    <cellStyle name="Normal 4 2 11 6 9 2 3" xfId="43277" xr:uid="{00000000-0005-0000-0000-00000DA90000}"/>
    <cellStyle name="Normal 4 2 11 6 9 3" xfId="16756" xr:uid="{00000000-0005-0000-0000-000074410000}"/>
    <cellStyle name="Normal 4 2 11 6 9 3 2" xfId="43278" xr:uid="{00000000-0005-0000-0000-00000EA90000}"/>
    <cellStyle name="Normal 4 2 11 6 9 4" xfId="43279" xr:uid="{00000000-0005-0000-0000-00000FA90000}"/>
    <cellStyle name="Normal 4 2 11 7" xfId="16757" xr:uid="{00000000-0005-0000-0000-000075410000}"/>
    <cellStyle name="Normal 4 2 11 7 10" xfId="16758" xr:uid="{00000000-0005-0000-0000-000076410000}"/>
    <cellStyle name="Normal 4 2 11 7 10 2" xfId="16759" xr:uid="{00000000-0005-0000-0000-000077410000}"/>
    <cellStyle name="Normal 4 2 11 7 10 2 2" xfId="16760" xr:uid="{00000000-0005-0000-0000-000078410000}"/>
    <cellStyle name="Normal 4 2 11 7 10 2 2 2" xfId="43280" xr:uid="{00000000-0005-0000-0000-000010A90000}"/>
    <cellStyle name="Normal 4 2 11 7 10 2 3" xfId="43281" xr:uid="{00000000-0005-0000-0000-000011A90000}"/>
    <cellStyle name="Normal 4 2 11 7 10 3" xfId="16761" xr:uid="{00000000-0005-0000-0000-000079410000}"/>
    <cellStyle name="Normal 4 2 11 7 10 3 2" xfId="43282" xr:uid="{00000000-0005-0000-0000-000012A90000}"/>
    <cellStyle name="Normal 4 2 11 7 10 4" xfId="43283" xr:uid="{00000000-0005-0000-0000-000013A90000}"/>
    <cellStyle name="Normal 4 2 11 7 11" xfId="16762" xr:uid="{00000000-0005-0000-0000-00007A410000}"/>
    <cellStyle name="Normal 4 2 11 7 11 2" xfId="16763" xr:uid="{00000000-0005-0000-0000-00007B410000}"/>
    <cellStyle name="Normal 4 2 11 7 11 2 2" xfId="16764" xr:uid="{00000000-0005-0000-0000-00007C410000}"/>
    <cellStyle name="Normal 4 2 11 7 11 2 2 2" xfId="43284" xr:uid="{00000000-0005-0000-0000-000014A90000}"/>
    <cellStyle name="Normal 4 2 11 7 11 2 3" xfId="43285" xr:uid="{00000000-0005-0000-0000-000015A90000}"/>
    <cellStyle name="Normal 4 2 11 7 11 3" xfId="16765" xr:uid="{00000000-0005-0000-0000-00007D410000}"/>
    <cellStyle name="Normal 4 2 11 7 11 3 2" xfId="43286" xr:uid="{00000000-0005-0000-0000-000016A90000}"/>
    <cellStyle name="Normal 4 2 11 7 11 4" xfId="43287" xr:uid="{00000000-0005-0000-0000-000017A90000}"/>
    <cellStyle name="Normal 4 2 11 7 12" xfId="16766" xr:uid="{00000000-0005-0000-0000-00007E410000}"/>
    <cellStyle name="Normal 4 2 11 7 12 2" xfId="16767" xr:uid="{00000000-0005-0000-0000-00007F410000}"/>
    <cellStyle name="Normal 4 2 11 7 12 2 2" xfId="43288" xr:uid="{00000000-0005-0000-0000-000018A90000}"/>
    <cellStyle name="Normal 4 2 11 7 12 3" xfId="43289" xr:uid="{00000000-0005-0000-0000-000019A90000}"/>
    <cellStyle name="Normal 4 2 11 7 13" xfId="16768" xr:uid="{00000000-0005-0000-0000-000080410000}"/>
    <cellStyle name="Normal 4 2 11 7 13 2" xfId="43290" xr:uid="{00000000-0005-0000-0000-00001AA90000}"/>
    <cellStyle name="Normal 4 2 11 7 14" xfId="43291" xr:uid="{00000000-0005-0000-0000-00001BA90000}"/>
    <cellStyle name="Normal 4 2 11 7 2" xfId="16769" xr:uid="{00000000-0005-0000-0000-000081410000}"/>
    <cellStyle name="Normal 4 2 11 7 2 2" xfId="16770" xr:uid="{00000000-0005-0000-0000-000082410000}"/>
    <cellStyle name="Normal 4 2 11 7 2 2 2" xfId="16771" xr:uid="{00000000-0005-0000-0000-000083410000}"/>
    <cellStyle name="Normal 4 2 11 7 2 2 2 2" xfId="43292" xr:uid="{00000000-0005-0000-0000-00001CA90000}"/>
    <cellStyle name="Normal 4 2 11 7 2 2 3" xfId="43293" xr:uid="{00000000-0005-0000-0000-00001DA90000}"/>
    <cellStyle name="Normal 4 2 11 7 2 3" xfId="16772" xr:uid="{00000000-0005-0000-0000-000084410000}"/>
    <cellStyle name="Normal 4 2 11 7 2 3 2" xfId="43294" xr:uid="{00000000-0005-0000-0000-00001EA90000}"/>
    <cellStyle name="Normal 4 2 11 7 2 4" xfId="43295" xr:uid="{00000000-0005-0000-0000-00001FA90000}"/>
    <cellStyle name="Normal 4 2 11 7 3" xfId="16773" xr:uid="{00000000-0005-0000-0000-000085410000}"/>
    <cellStyle name="Normal 4 2 11 7 3 2" xfId="16774" xr:uid="{00000000-0005-0000-0000-000086410000}"/>
    <cellStyle name="Normal 4 2 11 7 3 2 2" xfId="16775" xr:uid="{00000000-0005-0000-0000-000087410000}"/>
    <cellStyle name="Normal 4 2 11 7 3 2 2 2" xfId="43296" xr:uid="{00000000-0005-0000-0000-000020A90000}"/>
    <cellStyle name="Normal 4 2 11 7 3 2 3" xfId="43297" xr:uid="{00000000-0005-0000-0000-000021A90000}"/>
    <cellStyle name="Normal 4 2 11 7 3 3" xfId="16776" xr:uid="{00000000-0005-0000-0000-000088410000}"/>
    <cellStyle name="Normal 4 2 11 7 3 3 2" xfId="43298" xr:uid="{00000000-0005-0000-0000-000022A90000}"/>
    <cellStyle name="Normal 4 2 11 7 3 4" xfId="43299" xr:uid="{00000000-0005-0000-0000-000023A90000}"/>
    <cellStyle name="Normal 4 2 11 7 4" xfId="16777" xr:uid="{00000000-0005-0000-0000-000089410000}"/>
    <cellStyle name="Normal 4 2 11 7 4 2" xfId="16778" xr:uid="{00000000-0005-0000-0000-00008A410000}"/>
    <cellStyle name="Normal 4 2 11 7 4 2 2" xfId="16779" xr:uid="{00000000-0005-0000-0000-00008B410000}"/>
    <cellStyle name="Normal 4 2 11 7 4 2 2 2" xfId="43300" xr:uid="{00000000-0005-0000-0000-000024A90000}"/>
    <cellStyle name="Normal 4 2 11 7 4 2 3" xfId="43301" xr:uid="{00000000-0005-0000-0000-000025A90000}"/>
    <cellStyle name="Normal 4 2 11 7 4 3" xfId="16780" xr:uid="{00000000-0005-0000-0000-00008C410000}"/>
    <cellStyle name="Normal 4 2 11 7 4 3 2" xfId="43302" xr:uid="{00000000-0005-0000-0000-000026A90000}"/>
    <cellStyle name="Normal 4 2 11 7 4 4" xfId="43303" xr:uid="{00000000-0005-0000-0000-000027A90000}"/>
    <cellStyle name="Normal 4 2 11 7 5" xfId="16781" xr:uid="{00000000-0005-0000-0000-00008D410000}"/>
    <cellStyle name="Normal 4 2 11 7 5 2" xfId="16782" xr:uid="{00000000-0005-0000-0000-00008E410000}"/>
    <cellStyle name="Normal 4 2 11 7 5 2 2" xfId="16783" xr:uid="{00000000-0005-0000-0000-00008F410000}"/>
    <cellStyle name="Normal 4 2 11 7 5 2 2 2" xfId="43304" xr:uid="{00000000-0005-0000-0000-000028A90000}"/>
    <cellStyle name="Normal 4 2 11 7 5 2 3" xfId="43305" xr:uid="{00000000-0005-0000-0000-000029A90000}"/>
    <cellStyle name="Normal 4 2 11 7 5 3" xfId="16784" xr:uid="{00000000-0005-0000-0000-000090410000}"/>
    <cellStyle name="Normal 4 2 11 7 5 3 2" xfId="43306" xr:uid="{00000000-0005-0000-0000-00002AA90000}"/>
    <cellStyle name="Normal 4 2 11 7 5 4" xfId="43307" xr:uid="{00000000-0005-0000-0000-00002BA90000}"/>
    <cellStyle name="Normal 4 2 11 7 6" xfId="16785" xr:uid="{00000000-0005-0000-0000-000091410000}"/>
    <cellStyle name="Normal 4 2 11 7 6 2" xfId="16786" xr:uid="{00000000-0005-0000-0000-000092410000}"/>
    <cellStyle name="Normal 4 2 11 7 6 2 2" xfId="16787" xr:uid="{00000000-0005-0000-0000-000093410000}"/>
    <cellStyle name="Normal 4 2 11 7 6 2 2 2" xfId="43308" xr:uid="{00000000-0005-0000-0000-00002CA90000}"/>
    <cellStyle name="Normal 4 2 11 7 6 2 3" xfId="43309" xr:uid="{00000000-0005-0000-0000-00002DA90000}"/>
    <cellStyle name="Normal 4 2 11 7 6 3" xfId="16788" xr:uid="{00000000-0005-0000-0000-000094410000}"/>
    <cellStyle name="Normal 4 2 11 7 6 3 2" xfId="43310" xr:uid="{00000000-0005-0000-0000-00002EA90000}"/>
    <cellStyle name="Normal 4 2 11 7 6 4" xfId="43311" xr:uid="{00000000-0005-0000-0000-00002FA90000}"/>
    <cellStyle name="Normal 4 2 11 7 7" xfId="16789" xr:uid="{00000000-0005-0000-0000-000095410000}"/>
    <cellStyle name="Normal 4 2 11 7 7 2" xfId="16790" xr:uid="{00000000-0005-0000-0000-000096410000}"/>
    <cellStyle name="Normal 4 2 11 7 7 2 2" xfId="16791" xr:uid="{00000000-0005-0000-0000-000097410000}"/>
    <cellStyle name="Normal 4 2 11 7 7 2 2 2" xfId="43312" xr:uid="{00000000-0005-0000-0000-000030A90000}"/>
    <cellStyle name="Normal 4 2 11 7 7 2 3" xfId="43313" xr:uid="{00000000-0005-0000-0000-000031A90000}"/>
    <cellStyle name="Normal 4 2 11 7 7 3" xfId="16792" xr:uid="{00000000-0005-0000-0000-000098410000}"/>
    <cellStyle name="Normal 4 2 11 7 7 3 2" xfId="43314" xr:uid="{00000000-0005-0000-0000-000032A90000}"/>
    <cellStyle name="Normal 4 2 11 7 7 4" xfId="43315" xr:uid="{00000000-0005-0000-0000-000033A90000}"/>
    <cellStyle name="Normal 4 2 11 7 8" xfId="16793" xr:uid="{00000000-0005-0000-0000-000099410000}"/>
    <cellStyle name="Normal 4 2 11 7 8 2" xfId="16794" xr:uid="{00000000-0005-0000-0000-00009A410000}"/>
    <cellStyle name="Normal 4 2 11 7 8 2 2" xfId="16795" xr:uid="{00000000-0005-0000-0000-00009B410000}"/>
    <cellStyle name="Normal 4 2 11 7 8 2 2 2" xfId="43316" xr:uid="{00000000-0005-0000-0000-000034A90000}"/>
    <cellStyle name="Normal 4 2 11 7 8 2 3" xfId="43317" xr:uid="{00000000-0005-0000-0000-000035A90000}"/>
    <cellStyle name="Normal 4 2 11 7 8 3" xfId="16796" xr:uid="{00000000-0005-0000-0000-00009C410000}"/>
    <cellStyle name="Normal 4 2 11 7 8 3 2" xfId="43318" xr:uid="{00000000-0005-0000-0000-000036A90000}"/>
    <cellStyle name="Normal 4 2 11 7 8 4" xfId="43319" xr:uid="{00000000-0005-0000-0000-000037A90000}"/>
    <cellStyle name="Normal 4 2 11 7 9" xfId="16797" xr:uid="{00000000-0005-0000-0000-00009D410000}"/>
    <cellStyle name="Normal 4 2 11 7 9 2" xfId="16798" xr:uid="{00000000-0005-0000-0000-00009E410000}"/>
    <cellStyle name="Normal 4 2 11 7 9 2 2" xfId="16799" xr:uid="{00000000-0005-0000-0000-00009F410000}"/>
    <cellStyle name="Normal 4 2 11 7 9 2 2 2" xfId="43320" xr:uid="{00000000-0005-0000-0000-000038A90000}"/>
    <cellStyle name="Normal 4 2 11 7 9 2 3" xfId="43321" xr:uid="{00000000-0005-0000-0000-000039A90000}"/>
    <cellStyle name="Normal 4 2 11 7 9 3" xfId="16800" xr:uid="{00000000-0005-0000-0000-0000A0410000}"/>
    <cellStyle name="Normal 4 2 11 7 9 3 2" xfId="43322" xr:uid="{00000000-0005-0000-0000-00003AA90000}"/>
    <cellStyle name="Normal 4 2 11 7 9 4" xfId="43323" xr:uid="{00000000-0005-0000-0000-00003BA90000}"/>
    <cellStyle name="Normal 4 2 11 8" xfId="16801" xr:uid="{00000000-0005-0000-0000-0000A1410000}"/>
    <cellStyle name="Normal 4 2 11 8 10" xfId="16802" xr:uid="{00000000-0005-0000-0000-0000A2410000}"/>
    <cellStyle name="Normal 4 2 11 8 10 2" xfId="16803" xr:uid="{00000000-0005-0000-0000-0000A3410000}"/>
    <cellStyle name="Normal 4 2 11 8 10 2 2" xfId="16804" xr:uid="{00000000-0005-0000-0000-0000A4410000}"/>
    <cellStyle name="Normal 4 2 11 8 10 2 2 2" xfId="43324" xr:uid="{00000000-0005-0000-0000-00003CA90000}"/>
    <cellStyle name="Normal 4 2 11 8 10 2 3" xfId="43325" xr:uid="{00000000-0005-0000-0000-00003DA90000}"/>
    <cellStyle name="Normal 4 2 11 8 10 3" xfId="16805" xr:uid="{00000000-0005-0000-0000-0000A5410000}"/>
    <cellStyle name="Normal 4 2 11 8 10 3 2" xfId="43326" xr:uid="{00000000-0005-0000-0000-00003EA90000}"/>
    <cellStyle name="Normal 4 2 11 8 10 4" xfId="43327" xr:uid="{00000000-0005-0000-0000-00003FA90000}"/>
    <cellStyle name="Normal 4 2 11 8 11" xfId="16806" xr:uid="{00000000-0005-0000-0000-0000A6410000}"/>
    <cellStyle name="Normal 4 2 11 8 11 2" xfId="16807" xr:uid="{00000000-0005-0000-0000-0000A7410000}"/>
    <cellStyle name="Normal 4 2 11 8 11 2 2" xfId="16808" xr:uid="{00000000-0005-0000-0000-0000A8410000}"/>
    <cellStyle name="Normal 4 2 11 8 11 2 2 2" xfId="43328" xr:uid="{00000000-0005-0000-0000-000040A90000}"/>
    <cellStyle name="Normal 4 2 11 8 11 2 3" xfId="43329" xr:uid="{00000000-0005-0000-0000-000041A90000}"/>
    <cellStyle name="Normal 4 2 11 8 11 3" xfId="16809" xr:uid="{00000000-0005-0000-0000-0000A9410000}"/>
    <cellStyle name="Normal 4 2 11 8 11 3 2" xfId="43330" xr:uid="{00000000-0005-0000-0000-000042A90000}"/>
    <cellStyle name="Normal 4 2 11 8 11 4" xfId="43331" xr:uid="{00000000-0005-0000-0000-000043A90000}"/>
    <cellStyle name="Normal 4 2 11 8 12" xfId="16810" xr:uid="{00000000-0005-0000-0000-0000AA410000}"/>
    <cellStyle name="Normal 4 2 11 8 12 2" xfId="16811" xr:uid="{00000000-0005-0000-0000-0000AB410000}"/>
    <cellStyle name="Normal 4 2 11 8 12 2 2" xfId="43332" xr:uid="{00000000-0005-0000-0000-000044A90000}"/>
    <cellStyle name="Normal 4 2 11 8 12 3" xfId="43333" xr:uid="{00000000-0005-0000-0000-000045A90000}"/>
    <cellStyle name="Normal 4 2 11 8 13" xfId="16812" xr:uid="{00000000-0005-0000-0000-0000AC410000}"/>
    <cellStyle name="Normal 4 2 11 8 13 2" xfId="43334" xr:uid="{00000000-0005-0000-0000-000046A90000}"/>
    <cellStyle name="Normal 4 2 11 8 14" xfId="43335" xr:uid="{00000000-0005-0000-0000-000047A90000}"/>
    <cellStyle name="Normal 4 2 11 8 2" xfId="16813" xr:uid="{00000000-0005-0000-0000-0000AD410000}"/>
    <cellStyle name="Normal 4 2 11 8 2 2" xfId="16814" xr:uid="{00000000-0005-0000-0000-0000AE410000}"/>
    <cellStyle name="Normal 4 2 11 8 2 2 2" xfId="16815" xr:uid="{00000000-0005-0000-0000-0000AF410000}"/>
    <cellStyle name="Normal 4 2 11 8 2 2 2 2" xfId="43336" xr:uid="{00000000-0005-0000-0000-000048A90000}"/>
    <cellStyle name="Normal 4 2 11 8 2 2 3" xfId="43337" xr:uid="{00000000-0005-0000-0000-000049A90000}"/>
    <cellStyle name="Normal 4 2 11 8 2 3" xfId="16816" xr:uid="{00000000-0005-0000-0000-0000B0410000}"/>
    <cellStyle name="Normal 4 2 11 8 2 3 2" xfId="43338" xr:uid="{00000000-0005-0000-0000-00004AA90000}"/>
    <cellStyle name="Normal 4 2 11 8 2 4" xfId="43339" xr:uid="{00000000-0005-0000-0000-00004BA90000}"/>
    <cellStyle name="Normal 4 2 11 8 3" xfId="16817" xr:uid="{00000000-0005-0000-0000-0000B1410000}"/>
    <cellStyle name="Normal 4 2 11 8 3 2" xfId="16818" xr:uid="{00000000-0005-0000-0000-0000B2410000}"/>
    <cellStyle name="Normal 4 2 11 8 3 2 2" xfId="16819" xr:uid="{00000000-0005-0000-0000-0000B3410000}"/>
    <cellStyle name="Normal 4 2 11 8 3 2 2 2" xfId="43340" xr:uid="{00000000-0005-0000-0000-00004CA90000}"/>
    <cellStyle name="Normal 4 2 11 8 3 2 3" xfId="43341" xr:uid="{00000000-0005-0000-0000-00004DA90000}"/>
    <cellStyle name="Normal 4 2 11 8 3 3" xfId="16820" xr:uid="{00000000-0005-0000-0000-0000B4410000}"/>
    <cellStyle name="Normal 4 2 11 8 3 3 2" xfId="43342" xr:uid="{00000000-0005-0000-0000-00004EA90000}"/>
    <cellStyle name="Normal 4 2 11 8 3 4" xfId="43343" xr:uid="{00000000-0005-0000-0000-00004FA90000}"/>
    <cellStyle name="Normal 4 2 11 8 4" xfId="16821" xr:uid="{00000000-0005-0000-0000-0000B5410000}"/>
    <cellStyle name="Normal 4 2 11 8 4 2" xfId="16822" xr:uid="{00000000-0005-0000-0000-0000B6410000}"/>
    <cellStyle name="Normal 4 2 11 8 4 2 2" xfId="16823" xr:uid="{00000000-0005-0000-0000-0000B7410000}"/>
    <cellStyle name="Normal 4 2 11 8 4 2 2 2" xfId="43344" xr:uid="{00000000-0005-0000-0000-000050A90000}"/>
    <cellStyle name="Normal 4 2 11 8 4 2 3" xfId="43345" xr:uid="{00000000-0005-0000-0000-000051A90000}"/>
    <cellStyle name="Normal 4 2 11 8 4 3" xfId="16824" xr:uid="{00000000-0005-0000-0000-0000B8410000}"/>
    <cellStyle name="Normal 4 2 11 8 4 3 2" xfId="43346" xr:uid="{00000000-0005-0000-0000-000052A90000}"/>
    <cellStyle name="Normal 4 2 11 8 4 4" xfId="43347" xr:uid="{00000000-0005-0000-0000-000053A90000}"/>
    <cellStyle name="Normal 4 2 11 8 5" xfId="16825" xr:uid="{00000000-0005-0000-0000-0000B9410000}"/>
    <cellStyle name="Normal 4 2 11 8 5 2" xfId="16826" xr:uid="{00000000-0005-0000-0000-0000BA410000}"/>
    <cellStyle name="Normal 4 2 11 8 5 2 2" xfId="16827" xr:uid="{00000000-0005-0000-0000-0000BB410000}"/>
    <cellStyle name="Normal 4 2 11 8 5 2 2 2" xfId="43348" xr:uid="{00000000-0005-0000-0000-000054A90000}"/>
    <cellStyle name="Normal 4 2 11 8 5 2 3" xfId="43349" xr:uid="{00000000-0005-0000-0000-000055A90000}"/>
    <cellStyle name="Normal 4 2 11 8 5 3" xfId="16828" xr:uid="{00000000-0005-0000-0000-0000BC410000}"/>
    <cellStyle name="Normal 4 2 11 8 5 3 2" xfId="43350" xr:uid="{00000000-0005-0000-0000-000056A90000}"/>
    <cellStyle name="Normal 4 2 11 8 5 4" xfId="43351" xr:uid="{00000000-0005-0000-0000-000057A90000}"/>
    <cellStyle name="Normal 4 2 11 8 6" xfId="16829" xr:uid="{00000000-0005-0000-0000-0000BD410000}"/>
    <cellStyle name="Normal 4 2 11 8 6 2" xfId="16830" xr:uid="{00000000-0005-0000-0000-0000BE410000}"/>
    <cellStyle name="Normal 4 2 11 8 6 2 2" xfId="16831" xr:uid="{00000000-0005-0000-0000-0000BF410000}"/>
    <cellStyle name="Normal 4 2 11 8 6 2 2 2" xfId="43352" xr:uid="{00000000-0005-0000-0000-000058A90000}"/>
    <cellStyle name="Normal 4 2 11 8 6 2 3" xfId="43353" xr:uid="{00000000-0005-0000-0000-000059A90000}"/>
    <cellStyle name="Normal 4 2 11 8 6 3" xfId="16832" xr:uid="{00000000-0005-0000-0000-0000C0410000}"/>
    <cellStyle name="Normal 4 2 11 8 6 3 2" xfId="43354" xr:uid="{00000000-0005-0000-0000-00005AA90000}"/>
    <cellStyle name="Normal 4 2 11 8 6 4" xfId="43355" xr:uid="{00000000-0005-0000-0000-00005BA90000}"/>
    <cellStyle name="Normal 4 2 11 8 7" xfId="16833" xr:uid="{00000000-0005-0000-0000-0000C1410000}"/>
    <cellStyle name="Normal 4 2 11 8 7 2" xfId="16834" xr:uid="{00000000-0005-0000-0000-0000C2410000}"/>
    <cellStyle name="Normal 4 2 11 8 7 2 2" xfId="16835" xr:uid="{00000000-0005-0000-0000-0000C3410000}"/>
    <cellStyle name="Normal 4 2 11 8 7 2 2 2" xfId="43356" xr:uid="{00000000-0005-0000-0000-00005CA90000}"/>
    <cellStyle name="Normal 4 2 11 8 7 2 3" xfId="43357" xr:uid="{00000000-0005-0000-0000-00005DA90000}"/>
    <cellStyle name="Normal 4 2 11 8 7 3" xfId="16836" xr:uid="{00000000-0005-0000-0000-0000C4410000}"/>
    <cellStyle name="Normal 4 2 11 8 7 3 2" xfId="43358" xr:uid="{00000000-0005-0000-0000-00005EA90000}"/>
    <cellStyle name="Normal 4 2 11 8 7 4" xfId="43359" xr:uid="{00000000-0005-0000-0000-00005FA90000}"/>
    <cellStyle name="Normal 4 2 11 8 8" xfId="16837" xr:uid="{00000000-0005-0000-0000-0000C5410000}"/>
    <cellStyle name="Normal 4 2 11 8 8 2" xfId="16838" xr:uid="{00000000-0005-0000-0000-0000C6410000}"/>
    <cellStyle name="Normal 4 2 11 8 8 2 2" xfId="16839" xr:uid="{00000000-0005-0000-0000-0000C7410000}"/>
    <cellStyle name="Normal 4 2 11 8 8 2 2 2" xfId="43360" xr:uid="{00000000-0005-0000-0000-000060A90000}"/>
    <cellStyle name="Normal 4 2 11 8 8 2 3" xfId="43361" xr:uid="{00000000-0005-0000-0000-000061A90000}"/>
    <cellStyle name="Normal 4 2 11 8 8 3" xfId="16840" xr:uid="{00000000-0005-0000-0000-0000C8410000}"/>
    <cellStyle name="Normal 4 2 11 8 8 3 2" xfId="43362" xr:uid="{00000000-0005-0000-0000-000062A90000}"/>
    <cellStyle name="Normal 4 2 11 8 8 4" xfId="43363" xr:uid="{00000000-0005-0000-0000-000063A90000}"/>
    <cellStyle name="Normal 4 2 11 8 9" xfId="16841" xr:uid="{00000000-0005-0000-0000-0000C9410000}"/>
    <cellStyle name="Normal 4 2 11 8 9 2" xfId="16842" xr:uid="{00000000-0005-0000-0000-0000CA410000}"/>
    <cellStyle name="Normal 4 2 11 8 9 2 2" xfId="16843" xr:uid="{00000000-0005-0000-0000-0000CB410000}"/>
    <cellStyle name="Normal 4 2 11 8 9 2 2 2" xfId="43364" xr:uid="{00000000-0005-0000-0000-000064A90000}"/>
    <cellStyle name="Normal 4 2 11 8 9 2 3" xfId="43365" xr:uid="{00000000-0005-0000-0000-000065A90000}"/>
    <cellStyle name="Normal 4 2 11 8 9 3" xfId="16844" xr:uid="{00000000-0005-0000-0000-0000CC410000}"/>
    <cellStyle name="Normal 4 2 11 8 9 3 2" xfId="43366" xr:uid="{00000000-0005-0000-0000-000066A90000}"/>
    <cellStyle name="Normal 4 2 11 8 9 4" xfId="43367" xr:uid="{00000000-0005-0000-0000-000067A90000}"/>
    <cellStyle name="Normal 4 2 11 9" xfId="16845" xr:uid="{00000000-0005-0000-0000-0000CD410000}"/>
    <cellStyle name="Normal 4 2 11 9 2" xfId="16846" xr:uid="{00000000-0005-0000-0000-0000CE410000}"/>
    <cellStyle name="Normal 4 2 11 9 2 2" xfId="16847" xr:uid="{00000000-0005-0000-0000-0000CF410000}"/>
    <cellStyle name="Normal 4 2 11 9 2 2 2" xfId="43368" xr:uid="{00000000-0005-0000-0000-000068A90000}"/>
    <cellStyle name="Normal 4 2 11 9 2 3" xfId="43369" xr:uid="{00000000-0005-0000-0000-000069A90000}"/>
    <cellStyle name="Normal 4 2 11 9 3" xfId="16848" xr:uid="{00000000-0005-0000-0000-0000D0410000}"/>
    <cellStyle name="Normal 4 2 11 9 3 2" xfId="43370" xr:uid="{00000000-0005-0000-0000-00006AA90000}"/>
    <cellStyle name="Normal 4 2 11 9 4" xfId="43371" xr:uid="{00000000-0005-0000-0000-00006BA90000}"/>
    <cellStyle name="Normal 4 2 12" xfId="16849" xr:uid="{00000000-0005-0000-0000-0000D1410000}"/>
    <cellStyle name="Normal 4 2 12 10" xfId="16850" xr:uid="{00000000-0005-0000-0000-0000D2410000}"/>
    <cellStyle name="Normal 4 2 12 10 2" xfId="16851" xr:uid="{00000000-0005-0000-0000-0000D3410000}"/>
    <cellStyle name="Normal 4 2 12 10 2 2" xfId="16852" xr:uid="{00000000-0005-0000-0000-0000D4410000}"/>
    <cellStyle name="Normal 4 2 12 10 2 2 2" xfId="43372" xr:uid="{00000000-0005-0000-0000-00006CA90000}"/>
    <cellStyle name="Normal 4 2 12 10 2 3" xfId="43373" xr:uid="{00000000-0005-0000-0000-00006DA90000}"/>
    <cellStyle name="Normal 4 2 12 10 3" xfId="16853" xr:uid="{00000000-0005-0000-0000-0000D5410000}"/>
    <cellStyle name="Normal 4 2 12 10 3 2" xfId="43374" xr:uid="{00000000-0005-0000-0000-00006EA90000}"/>
    <cellStyle name="Normal 4 2 12 10 4" xfId="43375" xr:uid="{00000000-0005-0000-0000-00006FA90000}"/>
    <cellStyle name="Normal 4 2 12 11" xfId="16854" xr:uid="{00000000-0005-0000-0000-0000D6410000}"/>
    <cellStyle name="Normal 4 2 12 11 2" xfId="16855" xr:uid="{00000000-0005-0000-0000-0000D7410000}"/>
    <cellStyle name="Normal 4 2 12 11 2 2" xfId="16856" xr:uid="{00000000-0005-0000-0000-0000D8410000}"/>
    <cellStyle name="Normal 4 2 12 11 2 2 2" xfId="43376" xr:uid="{00000000-0005-0000-0000-000070A90000}"/>
    <cellStyle name="Normal 4 2 12 11 2 3" xfId="43377" xr:uid="{00000000-0005-0000-0000-000071A90000}"/>
    <cellStyle name="Normal 4 2 12 11 3" xfId="16857" xr:uid="{00000000-0005-0000-0000-0000D9410000}"/>
    <cellStyle name="Normal 4 2 12 11 3 2" xfId="43378" xr:uid="{00000000-0005-0000-0000-000072A90000}"/>
    <cellStyle name="Normal 4 2 12 11 4" xfId="43379" xr:uid="{00000000-0005-0000-0000-000073A90000}"/>
    <cellStyle name="Normal 4 2 12 12" xfId="16858" xr:uid="{00000000-0005-0000-0000-0000DA410000}"/>
    <cellStyle name="Normal 4 2 12 12 2" xfId="16859" xr:uid="{00000000-0005-0000-0000-0000DB410000}"/>
    <cellStyle name="Normal 4 2 12 12 2 2" xfId="16860" xr:uid="{00000000-0005-0000-0000-0000DC410000}"/>
    <cellStyle name="Normal 4 2 12 12 2 2 2" xfId="43380" xr:uid="{00000000-0005-0000-0000-000074A90000}"/>
    <cellStyle name="Normal 4 2 12 12 2 3" xfId="43381" xr:uid="{00000000-0005-0000-0000-000075A90000}"/>
    <cellStyle name="Normal 4 2 12 12 3" xfId="16861" xr:uid="{00000000-0005-0000-0000-0000DD410000}"/>
    <cellStyle name="Normal 4 2 12 12 3 2" xfId="43382" xr:uid="{00000000-0005-0000-0000-000076A90000}"/>
    <cellStyle name="Normal 4 2 12 12 4" xfId="43383" xr:uid="{00000000-0005-0000-0000-000077A90000}"/>
    <cellStyle name="Normal 4 2 12 13" xfId="16862" xr:uid="{00000000-0005-0000-0000-0000DE410000}"/>
    <cellStyle name="Normal 4 2 12 13 2" xfId="16863" xr:uid="{00000000-0005-0000-0000-0000DF410000}"/>
    <cellStyle name="Normal 4 2 12 13 2 2" xfId="16864" xr:uid="{00000000-0005-0000-0000-0000E0410000}"/>
    <cellStyle name="Normal 4 2 12 13 2 2 2" xfId="43384" xr:uid="{00000000-0005-0000-0000-000078A90000}"/>
    <cellStyle name="Normal 4 2 12 13 2 3" xfId="43385" xr:uid="{00000000-0005-0000-0000-000079A90000}"/>
    <cellStyle name="Normal 4 2 12 13 3" xfId="16865" xr:uid="{00000000-0005-0000-0000-0000E1410000}"/>
    <cellStyle name="Normal 4 2 12 13 3 2" xfId="43386" xr:uid="{00000000-0005-0000-0000-00007AA90000}"/>
    <cellStyle name="Normal 4 2 12 13 4" xfId="43387" xr:uid="{00000000-0005-0000-0000-00007BA90000}"/>
    <cellStyle name="Normal 4 2 12 14" xfId="16866" xr:uid="{00000000-0005-0000-0000-0000E2410000}"/>
    <cellStyle name="Normal 4 2 12 14 2" xfId="16867" xr:uid="{00000000-0005-0000-0000-0000E3410000}"/>
    <cellStyle name="Normal 4 2 12 14 2 2" xfId="16868" xr:uid="{00000000-0005-0000-0000-0000E4410000}"/>
    <cellStyle name="Normal 4 2 12 14 2 2 2" xfId="43388" xr:uid="{00000000-0005-0000-0000-00007CA90000}"/>
    <cellStyle name="Normal 4 2 12 14 2 3" xfId="43389" xr:uid="{00000000-0005-0000-0000-00007DA90000}"/>
    <cellStyle name="Normal 4 2 12 14 3" xfId="16869" xr:uid="{00000000-0005-0000-0000-0000E5410000}"/>
    <cellStyle name="Normal 4 2 12 14 3 2" xfId="43390" xr:uid="{00000000-0005-0000-0000-00007EA90000}"/>
    <cellStyle name="Normal 4 2 12 14 4" xfId="43391" xr:uid="{00000000-0005-0000-0000-00007FA90000}"/>
    <cellStyle name="Normal 4 2 12 15" xfId="16870" xr:uid="{00000000-0005-0000-0000-0000E6410000}"/>
    <cellStyle name="Normal 4 2 12 15 2" xfId="16871" xr:uid="{00000000-0005-0000-0000-0000E7410000}"/>
    <cellStyle name="Normal 4 2 12 15 2 2" xfId="16872" xr:uid="{00000000-0005-0000-0000-0000E8410000}"/>
    <cellStyle name="Normal 4 2 12 15 2 2 2" xfId="43392" xr:uid="{00000000-0005-0000-0000-000080A90000}"/>
    <cellStyle name="Normal 4 2 12 15 2 3" xfId="43393" xr:uid="{00000000-0005-0000-0000-000081A90000}"/>
    <cellStyle name="Normal 4 2 12 15 3" xfId="16873" xr:uid="{00000000-0005-0000-0000-0000E9410000}"/>
    <cellStyle name="Normal 4 2 12 15 3 2" xfId="43394" xr:uid="{00000000-0005-0000-0000-000082A90000}"/>
    <cellStyle name="Normal 4 2 12 15 4" xfId="43395" xr:uid="{00000000-0005-0000-0000-000083A90000}"/>
    <cellStyle name="Normal 4 2 12 16" xfId="16874" xr:uid="{00000000-0005-0000-0000-0000EA410000}"/>
    <cellStyle name="Normal 4 2 12 16 2" xfId="16875" xr:uid="{00000000-0005-0000-0000-0000EB410000}"/>
    <cellStyle name="Normal 4 2 12 16 2 2" xfId="16876" xr:uid="{00000000-0005-0000-0000-0000EC410000}"/>
    <cellStyle name="Normal 4 2 12 16 2 2 2" xfId="43396" xr:uid="{00000000-0005-0000-0000-000084A90000}"/>
    <cellStyle name="Normal 4 2 12 16 2 3" xfId="43397" xr:uid="{00000000-0005-0000-0000-000085A90000}"/>
    <cellStyle name="Normal 4 2 12 16 3" xfId="16877" xr:uid="{00000000-0005-0000-0000-0000ED410000}"/>
    <cellStyle name="Normal 4 2 12 16 3 2" xfId="43398" xr:uid="{00000000-0005-0000-0000-000086A90000}"/>
    <cellStyle name="Normal 4 2 12 16 4" xfId="43399" xr:uid="{00000000-0005-0000-0000-000087A90000}"/>
    <cellStyle name="Normal 4 2 12 17" xfId="16878" xr:uid="{00000000-0005-0000-0000-0000EE410000}"/>
    <cellStyle name="Normal 4 2 12 17 2" xfId="16879" xr:uid="{00000000-0005-0000-0000-0000EF410000}"/>
    <cellStyle name="Normal 4 2 12 17 2 2" xfId="16880" xr:uid="{00000000-0005-0000-0000-0000F0410000}"/>
    <cellStyle name="Normal 4 2 12 17 2 2 2" xfId="43400" xr:uid="{00000000-0005-0000-0000-000088A90000}"/>
    <cellStyle name="Normal 4 2 12 17 2 3" xfId="43401" xr:uid="{00000000-0005-0000-0000-000089A90000}"/>
    <cellStyle name="Normal 4 2 12 17 3" xfId="16881" xr:uid="{00000000-0005-0000-0000-0000F1410000}"/>
    <cellStyle name="Normal 4 2 12 17 3 2" xfId="43402" xr:uid="{00000000-0005-0000-0000-00008AA90000}"/>
    <cellStyle name="Normal 4 2 12 17 4" xfId="43403" xr:uid="{00000000-0005-0000-0000-00008BA90000}"/>
    <cellStyle name="Normal 4 2 12 18" xfId="16882" xr:uid="{00000000-0005-0000-0000-0000F2410000}"/>
    <cellStyle name="Normal 4 2 12 18 2" xfId="16883" xr:uid="{00000000-0005-0000-0000-0000F3410000}"/>
    <cellStyle name="Normal 4 2 12 18 2 2" xfId="16884" xr:uid="{00000000-0005-0000-0000-0000F4410000}"/>
    <cellStyle name="Normal 4 2 12 18 2 2 2" xfId="43404" xr:uid="{00000000-0005-0000-0000-00008CA90000}"/>
    <cellStyle name="Normal 4 2 12 18 2 3" xfId="43405" xr:uid="{00000000-0005-0000-0000-00008DA90000}"/>
    <cellStyle name="Normal 4 2 12 18 3" xfId="16885" xr:uid="{00000000-0005-0000-0000-0000F5410000}"/>
    <cellStyle name="Normal 4 2 12 18 3 2" xfId="43406" xr:uid="{00000000-0005-0000-0000-00008EA90000}"/>
    <cellStyle name="Normal 4 2 12 18 4" xfId="43407" xr:uid="{00000000-0005-0000-0000-00008FA90000}"/>
    <cellStyle name="Normal 4 2 12 19" xfId="16886" xr:uid="{00000000-0005-0000-0000-0000F6410000}"/>
    <cellStyle name="Normal 4 2 12 2" xfId="16887" xr:uid="{00000000-0005-0000-0000-0000F7410000}"/>
    <cellStyle name="Normal 4 2 12 2 10" xfId="16888" xr:uid="{00000000-0005-0000-0000-0000F8410000}"/>
    <cellStyle name="Normal 4 2 12 2 10 2" xfId="16889" xr:uid="{00000000-0005-0000-0000-0000F9410000}"/>
    <cellStyle name="Normal 4 2 12 2 10 2 2" xfId="16890" xr:uid="{00000000-0005-0000-0000-0000FA410000}"/>
    <cellStyle name="Normal 4 2 12 2 10 2 2 2" xfId="43408" xr:uid="{00000000-0005-0000-0000-000090A90000}"/>
    <cellStyle name="Normal 4 2 12 2 10 2 3" xfId="43409" xr:uid="{00000000-0005-0000-0000-000091A90000}"/>
    <cellStyle name="Normal 4 2 12 2 10 3" xfId="16891" xr:uid="{00000000-0005-0000-0000-0000FB410000}"/>
    <cellStyle name="Normal 4 2 12 2 10 3 2" xfId="43410" xr:uid="{00000000-0005-0000-0000-000092A90000}"/>
    <cellStyle name="Normal 4 2 12 2 10 4" xfId="43411" xr:uid="{00000000-0005-0000-0000-000093A90000}"/>
    <cellStyle name="Normal 4 2 12 2 11" xfId="16892" xr:uid="{00000000-0005-0000-0000-0000FC410000}"/>
    <cellStyle name="Normal 4 2 12 2 11 2" xfId="16893" xr:uid="{00000000-0005-0000-0000-0000FD410000}"/>
    <cellStyle name="Normal 4 2 12 2 11 2 2" xfId="16894" xr:uid="{00000000-0005-0000-0000-0000FE410000}"/>
    <cellStyle name="Normal 4 2 12 2 11 2 2 2" xfId="43412" xr:uid="{00000000-0005-0000-0000-000094A90000}"/>
    <cellStyle name="Normal 4 2 12 2 11 2 3" xfId="43413" xr:uid="{00000000-0005-0000-0000-000095A90000}"/>
    <cellStyle name="Normal 4 2 12 2 11 3" xfId="16895" xr:uid="{00000000-0005-0000-0000-0000FF410000}"/>
    <cellStyle name="Normal 4 2 12 2 11 3 2" xfId="43414" xr:uid="{00000000-0005-0000-0000-000096A90000}"/>
    <cellStyle name="Normal 4 2 12 2 11 4" xfId="43415" xr:uid="{00000000-0005-0000-0000-000097A90000}"/>
    <cellStyle name="Normal 4 2 12 2 12" xfId="16896" xr:uid="{00000000-0005-0000-0000-000000420000}"/>
    <cellStyle name="Normal 4 2 12 2 13" xfId="16897" xr:uid="{00000000-0005-0000-0000-000001420000}"/>
    <cellStyle name="Normal 4 2 12 2 2" xfId="16898" xr:uid="{00000000-0005-0000-0000-000002420000}"/>
    <cellStyle name="Normal 4 2 12 2 2 2" xfId="16899" xr:uid="{00000000-0005-0000-0000-000003420000}"/>
    <cellStyle name="Normal 4 2 12 2 2 2 2" xfId="16900" xr:uid="{00000000-0005-0000-0000-000004420000}"/>
    <cellStyle name="Normal 4 2 12 2 2 2 2 2" xfId="43416" xr:uid="{00000000-0005-0000-0000-000098A90000}"/>
    <cellStyle name="Normal 4 2 12 2 2 2 3" xfId="43417" xr:uid="{00000000-0005-0000-0000-000099A90000}"/>
    <cellStyle name="Normal 4 2 12 2 2 3" xfId="16901" xr:uid="{00000000-0005-0000-0000-000005420000}"/>
    <cellStyle name="Normal 4 2 12 2 2 3 2" xfId="43418" xr:uid="{00000000-0005-0000-0000-00009AA90000}"/>
    <cellStyle name="Normal 4 2 12 2 2 4" xfId="43419" xr:uid="{00000000-0005-0000-0000-00009BA90000}"/>
    <cellStyle name="Normal 4 2 12 2 3" xfId="16902" xr:uid="{00000000-0005-0000-0000-000006420000}"/>
    <cellStyle name="Normal 4 2 12 2 3 2" xfId="16903" xr:uid="{00000000-0005-0000-0000-000007420000}"/>
    <cellStyle name="Normal 4 2 12 2 3 2 2" xfId="16904" xr:uid="{00000000-0005-0000-0000-000008420000}"/>
    <cellStyle name="Normal 4 2 12 2 3 2 2 2" xfId="43420" xr:uid="{00000000-0005-0000-0000-00009CA90000}"/>
    <cellStyle name="Normal 4 2 12 2 3 2 3" xfId="43421" xr:uid="{00000000-0005-0000-0000-00009DA90000}"/>
    <cellStyle name="Normal 4 2 12 2 3 3" xfId="16905" xr:uid="{00000000-0005-0000-0000-000009420000}"/>
    <cellStyle name="Normal 4 2 12 2 3 3 2" xfId="43422" xr:uid="{00000000-0005-0000-0000-00009EA90000}"/>
    <cellStyle name="Normal 4 2 12 2 3 4" xfId="43423" xr:uid="{00000000-0005-0000-0000-00009FA90000}"/>
    <cellStyle name="Normal 4 2 12 2 4" xfId="16906" xr:uid="{00000000-0005-0000-0000-00000A420000}"/>
    <cellStyle name="Normal 4 2 12 2 4 2" xfId="16907" xr:uid="{00000000-0005-0000-0000-00000B420000}"/>
    <cellStyle name="Normal 4 2 12 2 4 2 2" xfId="16908" xr:uid="{00000000-0005-0000-0000-00000C420000}"/>
    <cellStyle name="Normal 4 2 12 2 4 2 2 2" xfId="43424" xr:uid="{00000000-0005-0000-0000-0000A0A90000}"/>
    <cellStyle name="Normal 4 2 12 2 4 2 3" xfId="43425" xr:uid="{00000000-0005-0000-0000-0000A1A90000}"/>
    <cellStyle name="Normal 4 2 12 2 4 3" xfId="16909" xr:uid="{00000000-0005-0000-0000-00000D420000}"/>
    <cellStyle name="Normal 4 2 12 2 4 3 2" xfId="43426" xr:uid="{00000000-0005-0000-0000-0000A2A90000}"/>
    <cellStyle name="Normal 4 2 12 2 4 4" xfId="43427" xr:uid="{00000000-0005-0000-0000-0000A3A90000}"/>
    <cellStyle name="Normal 4 2 12 2 5" xfId="16910" xr:uid="{00000000-0005-0000-0000-00000E420000}"/>
    <cellStyle name="Normal 4 2 12 2 5 2" xfId="16911" xr:uid="{00000000-0005-0000-0000-00000F420000}"/>
    <cellStyle name="Normal 4 2 12 2 5 2 2" xfId="16912" xr:uid="{00000000-0005-0000-0000-000010420000}"/>
    <cellStyle name="Normal 4 2 12 2 5 2 2 2" xfId="43428" xr:uid="{00000000-0005-0000-0000-0000A4A90000}"/>
    <cellStyle name="Normal 4 2 12 2 5 2 3" xfId="43429" xr:uid="{00000000-0005-0000-0000-0000A5A90000}"/>
    <cellStyle name="Normal 4 2 12 2 5 3" xfId="16913" xr:uid="{00000000-0005-0000-0000-000011420000}"/>
    <cellStyle name="Normal 4 2 12 2 5 3 2" xfId="43430" xr:uid="{00000000-0005-0000-0000-0000A6A90000}"/>
    <cellStyle name="Normal 4 2 12 2 5 4" xfId="43431" xr:uid="{00000000-0005-0000-0000-0000A7A90000}"/>
    <cellStyle name="Normal 4 2 12 2 6" xfId="16914" xr:uid="{00000000-0005-0000-0000-000012420000}"/>
    <cellStyle name="Normal 4 2 12 2 6 2" xfId="16915" xr:uid="{00000000-0005-0000-0000-000013420000}"/>
    <cellStyle name="Normal 4 2 12 2 6 2 2" xfId="16916" xr:uid="{00000000-0005-0000-0000-000014420000}"/>
    <cellStyle name="Normal 4 2 12 2 6 2 2 2" xfId="43432" xr:uid="{00000000-0005-0000-0000-0000A8A90000}"/>
    <cellStyle name="Normal 4 2 12 2 6 2 3" xfId="43433" xr:uid="{00000000-0005-0000-0000-0000A9A90000}"/>
    <cellStyle name="Normal 4 2 12 2 6 3" xfId="16917" xr:uid="{00000000-0005-0000-0000-000015420000}"/>
    <cellStyle name="Normal 4 2 12 2 6 3 2" xfId="43434" xr:uid="{00000000-0005-0000-0000-0000AAA90000}"/>
    <cellStyle name="Normal 4 2 12 2 6 4" xfId="43435" xr:uid="{00000000-0005-0000-0000-0000ABA90000}"/>
    <cellStyle name="Normal 4 2 12 2 7" xfId="16918" xr:uid="{00000000-0005-0000-0000-000016420000}"/>
    <cellStyle name="Normal 4 2 12 2 7 2" xfId="16919" xr:uid="{00000000-0005-0000-0000-000017420000}"/>
    <cellStyle name="Normal 4 2 12 2 7 2 2" xfId="16920" xr:uid="{00000000-0005-0000-0000-000018420000}"/>
    <cellStyle name="Normal 4 2 12 2 7 2 2 2" xfId="43436" xr:uid="{00000000-0005-0000-0000-0000ACA90000}"/>
    <cellStyle name="Normal 4 2 12 2 7 2 3" xfId="43437" xr:uid="{00000000-0005-0000-0000-0000ADA90000}"/>
    <cellStyle name="Normal 4 2 12 2 7 3" xfId="16921" xr:uid="{00000000-0005-0000-0000-000019420000}"/>
    <cellStyle name="Normal 4 2 12 2 7 3 2" xfId="43438" xr:uid="{00000000-0005-0000-0000-0000AEA90000}"/>
    <cellStyle name="Normal 4 2 12 2 7 4" xfId="43439" xr:uid="{00000000-0005-0000-0000-0000AFA90000}"/>
    <cellStyle name="Normal 4 2 12 2 8" xfId="16922" xr:uid="{00000000-0005-0000-0000-00001A420000}"/>
    <cellStyle name="Normal 4 2 12 2 8 2" xfId="16923" xr:uid="{00000000-0005-0000-0000-00001B420000}"/>
    <cellStyle name="Normal 4 2 12 2 8 2 2" xfId="16924" xr:uid="{00000000-0005-0000-0000-00001C420000}"/>
    <cellStyle name="Normal 4 2 12 2 8 2 2 2" xfId="43440" xr:uid="{00000000-0005-0000-0000-0000B0A90000}"/>
    <cellStyle name="Normal 4 2 12 2 8 2 3" xfId="43441" xr:uid="{00000000-0005-0000-0000-0000B1A90000}"/>
    <cellStyle name="Normal 4 2 12 2 8 3" xfId="16925" xr:uid="{00000000-0005-0000-0000-00001D420000}"/>
    <cellStyle name="Normal 4 2 12 2 8 3 2" xfId="43442" xr:uid="{00000000-0005-0000-0000-0000B2A90000}"/>
    <cellStyle name="Normal 4 2 12 2 8 4" xfId="43443" xr:uid="{00000000-0005-0000-0000-0000B3A90000}"/>
    <cellStyle name="Normal 4 2 12 2 9" xfId="16926" xr:uid="{00000000-0005-0000-0000-00001E420000}"/>
    <cellStyle name="Normal 4 2 12 2 9 2" xfId="16927" xr:uid="{00000000-0005-0000-0000-00001F420000}"/>
    <cellStyle name="Normal 4 2 12 2 9 2 2" xfId="16928" xr:uid="{00000000-0005-0000-0000-000020420000}"/>
    <cellStyle name="Normal 4 2 12 2 9 2 2 2" xfId="43444" xr:uid="{00000000-0005-0000-0000-0000B4A90000}"/>
    <cellStyle name="Normal 4 2 12 2 9 2 3" xfId="43445" xr:uid="{00000000-0005-0000-0000-0000B5A90000}"/>
    <cellStyle name="Normal 4 2 12 2 9 3" xfId="16929" xr:uid="{00000000-0005-0000-0000-000021420000}"/>
    <cellStyle name="Normal 4 2 12 2 9 3 2" xfId="43446" xr:uid="{00000000-0005-0000-0000-0000B6A90000}"/>
    <cellStyle name="Normal 4 2 12 2 9 4" xfId="43447" xr:uid="{00000000-0005-0000-0000-0000B7A90000}"/>
    <cellStyle name="Normal 4 2 12 20" xfId="16930" xr:uid="{00000000-0005-0000-0000-000022420000}"/>
    <cellStyle name="Normal 4 2 12 3" xfId="16931" xr:uid="{00000000-0005-0000-0000-000023420000}"/>
    <cellStyle name="Normal 4 2 12 3 10" xfId="16932" xr:uid="{00000000-0005-0000-0000-000024420000}"/>
    <cellStyle name="Normal 4 2 12 3 10 2" xfId="16933" xr:uid="{00000000-0005-0000-0000-000025420000}"/>
    <cellStyle name="Normal 4 2 12 3 10 2 2" xfId="16934" xr:uid="{00000000-0005-0000-0000-000026420000}"/>
    <cellStyle name="Normal 4 2 12 3 10 2 2 2" xfId="43448" xr:uid="{00000000-0005-0000-0000-0000B8A90000}"/>
    <cellStyle name="Normal 4 2 12 3 10 2 3" xfId="43449" xr:uid="{00000000-0005-0000-0000-0000B9A90000}"/>
    <cellStyle name="Normal 4 2 12 3 10 3" xfId="16935" xr:uid="{00000000-0005-0000-0000-000027420000}"/>
    <cellStyle name="Normal 4 2 12 3 10 3 2" xfId="43450" xr:uid="{00000000-0005-0000-0000-0000BAA90000}"/>
    <cellStyle name="Normal 4 2 12 3 10 4" xfId="43451" xr:uid="{00000000-0005-0000-0000-0000BBA90000}"/>
    <cellStyle name="Normal 4 2 12 3 11" xfId="16936" xr:uid="{00000000-0005-0000-0000-000028420000}"/>
    <cellStyle name="Normal 4 2 12 3 11 2" xfId="16937" xr:uid="{00000000-0005-0000-0000-000029420000}"/>
    <cellStyle name="Normal 4 2 12 3 11 2 2" xfId="16938" xr:uid="{00000000-0005-0000-0000-00002A420000}"/>
    <cellStyle name="Normal 4 2 12 3 11 2 2 2" xfId="43452" xr:uid="{00000000-0005-0000-0000-0000BCA90000}"/>
    <cellStyle name="Normal 4 2 12 3 11 2 3" xfId="43453" xr:uid="{00000000-0005-0000-0000-0000BDA90000}"/>
    <cellStyle name="Normal 4 2 12 3 11 3" xfId="16939" xr:uid="{00000000-0005-0000-0000-00002B420000}"/>
    <cellStyle name="Normal 4 2 12 3 11 3 2" xfId="43454" xr:uid="{00000000-0005-0000-0000-0000BEA90000}"/>
    <cellStyle name="Normal 4 2 12 3 11 4" xfId="43455" xr:uid="{00000000-0005-0000-0000-0000BFA90000}"/>
    <cellStyle name="Normal 4 2 12 3 12" xfId="16940" xr:uid="{00000000-0005-0000-0000-00002C420000}"/>
    <cellStyle name="Normal 4 2 12 3 12 2" xfId="16941" xr:uid="{00000000-0005-0000-0000-00002D420000}"/>
    <cellStyle name="Normal 4 2 12 3 12 2 2" xfId="43456" xr:uid="{00000000-0005-0000-0000-0000C0A90000}"/>
    <cellStyle name="Normal 4 2 12 3 12 3" xfId="43457" xr:uid="{00000000-0005-0000-0000-0000C1A90000}"/>
    <cellStyle name="Normal 4 2 12 3 13" xfId="16942" xr:uid="{00000000-0005-0000-0000-00002E420000}"/>
    <cellStyle name="Normal 4 2 12 3 13 2" xfId="43458" xr:uid="{00000000-0005-0000-0000-0000C2A90000}"/>
    <cellStyle name="Normal 4 2 12 3 14" xfId="43459" xr:uid="{00000000-0005-0000-0000-0000C3A90000}"/>
    <cellStyle name="Normal 4 2 12 3 2" xfId="16943" xr:uid="{00000000-0005-0000-0000-00002F420000}"/>
    <cellStyle name="Normal 4 2 12 3 2 2" xfId="16944" xr:uid="{00000000-0005-0000-0000-000030420000}"/>
    <cellStyle name="Normal 4 2 12 3 2 2 2" xfId="16945" xr:uid="{00000000-0005-0000-0000-000031420000}"/>
    <cellStyle name="Normal 4 2 12 3 2 2 2 2" xfId="43460" xr:uid="{00000000-0005-0000-0000-0000C4A90000}"/>
    <cellStyle name="Normal 4 2 12 3 2 2 3" xfId="43461" xr:uid="{00000000-0005-0000-0000-0000C5A90000}"/>
    <cellStyle name="Normal 4 2 12 3 2 3" xfId="16946" xr:uid="{00000000-0005-0000-0000-000032420000}"/>
    <cellStyle name="Normal 4 2 12 3 2 3 2" xfId="43462" xr:uid="{00000000-0005-0000-0000-0000C6A90000}"/>
    <cellStyle name="Normal 4 2 12 3 2 4" xfId="43463" xr:uid="{00000000-0005-0000-0000-0000C7A90000}"/>
    <cellStyle name="Normal 4 2 12 3 3" xfId="16947" xr:uid="{00000000-0005-0000-0000-000033420000}"/>
    <cellStyle name="Normal 4 2 12 3 3 2" xfId="16948" xr:uid="{00000000-0005-0000-0000-000034420000}"/>
    <cellStyle name="Normal 4 2 12 3 3 2 2" xfId="16949" xr:uid="{00000000-0005-0000-0000-000035420000}"/>
    <cellStyle name="Normal 4 2 12 3 3 2 2 2" xfId="43464" xr:uid="{00000000-0005-0000-0000-0000C8A90000}"/>
    <cellStyle name="Normal 4 2 12 3 3 2 3" xfId="43465" xr:uid="{00000000-0005-0000-0000-0000C9A90000}"/>
    <cellStyle name="Normal 4 2 12 3 3 3" xfId="16950" xr:uid="{00000000-0005-0000-0000-000036420000}"/>
    <cellStyle name="Normal 4 2 12 3 3 3 2" xfId="43466" xr:uid="{00000000-0005-0000-0000-0000CAA90000}"/>
    <cellStyle name="Normal 4 2 12 3 3 4" xfId="43467" xr:uid="{00000000-0005-0000-0000-0000CBA90000}"/>
    <cellStyle name="Normal 4 2 12 3 4" xfId="16951" xr:uid="{00000000-0005-0000-0000-000037420000}"/>
    <cellStyle name="Normal 4 2 12 3 4 2" xfId="16952" xr:uid="{00000000-0005-0000-0000-000038420000}"/>
    <cellStyle name="Normal 4 2 12 3 4 2 2" xfId="16953" xr:uid="{00000000-0005-0000-0000-000039420000}"/>
    <cellStyle name="Normal 4 2 12 3 4 2 2 2" xfId="43468" xr:uid="{00000000-0005-0000-0000-0000CCA90000}"/>
    <cellStyle name="Normal 4 2 12 3 4 2 3" xfId="43469" xr:uid="{00000000-0005-0000-0000-0000CDA90000}"/>
    <cellStyle name="Normal 4 2 12 3 4 3" xfId="16954" xr:uid="{00000000-0005-0000-0000-00003A420000}"/>
    <cellStyle name="Normal 4 2 12 3 4 3 2" xfId="43470" xr:uid="{00000000-0005-0000-0000-0000CEA90000}"/>
    <cellStyle name="Normal 4 2 12 3 4 4" xfId="43471" xr:uid="{00000000-0005-0000-0000-0000CFA90000}"/>
    <cellStyle name="Normal 4 2 12 3 5" xfId="16955" xr:uid="{00000000-0005-0000-0000-00003B420000}"/>
    <cellStyle name="Normal 4 2 12 3 5 2" xfId="16956" xr:uid="{00000000-0005-0000-0000-00003C420000}"/>
    <cellStyle name="Normal 4 2 12 3 5 2 2" xfId="16957" xr:uid="{00000000-0005-0000-0000-00003D420000}"/>
    <cellStyle name="Normal 4 2 12 3 5 2 2 2" xfId="43472" xr:uid="{00000000-0005-0000-0000-0000D0A90000}"/>
    <cellStyle name="Normal 4 2 12 3 5 2 3" xfId="43473" xr:uid="{00000000-0005-0000-0000-0000D1A90000}"/>
    <cellStyle name="Normal 4 2 12 3 5 3" xfId="16958" xr:uid="{00000000-0005-0000-0000-00003E420000}"/>
    <cellStyle name="Normal 4 2 12 3 5 3 2" xfId="43474" xr:uid="{00000000-0005-0000-0000-0000D2A90000}"/>
    <cellStyle name="Normal 4 2 12 3 5 4" xfId="43475" xr:uid="{00000000-0005-0000-0000-0000D3A90000}"/>
    <cellStyle name="Normal 4 2 12 3 6" xfId="16959" xr:uid="{00000000-0005-0000-0000-00003F420000}"/>
    <cellStyle name="Normal 4 2 12 3 6 2" xfId="16960" xr:uid="{00000000-0005-0000-0000-000040420000}"/>
    <cellStyle name="Normal 4 2 12 3 6 2 2" xfId="16961" xr:uid="{00000000-0005-0000-0000-000041420000}"/>
    <cellStyle name="Normal 4 2 12 3 6 2 2 2" xfId="43476" xr:uid="{00000000-0005-0000-0000-0000D4A90000}"/>
    <cellStyle name="Normal 4 2 12 3 6 2 3" xfId="43477" xr:uid="{00000000-0005-0000-0000-0000D5A90000}"/>
    <cellStyle name="Normal 4 2 12 3 6 3" xfId="16962" xr:uid="{00000000-0005-0000-0000-000042420000}"/>
    <cellStyle name="Normal 4 2 12 3 6 3 2" xfId="43478" xr:uid="{00000000-0005-0000-0000-0000D6A90000}"/>
    <cellStyle name="Normal 4 2 12 3 6 4" xfId="43479" xr:uid="{00000000-0005-0000-0000-0000D7A90000}"/>
    <cellStyle name="Normal 4 2 12 3 7" xfId="16963" xr:uid="{00000000-0005-0000-0000-000043420000}"/>
    <cellStyle name="Normal 4 2 12 3 7 2" xfId="16964" xr:uid="{00000000-0005-0000-0000-000044420000}"/>
    <cellStyle name="Normal 4 2 12 3 7 2 2" xfId="16965" xr:uid="{00000000-0005-0000-0000-000045420000}"/>
    <cellStyle name="Normal 4 2 12 3 7 2 2 2" xfId="43480" xr:uid="{00000000-0005-0000-0000-0000D8A90000}"/>
    <cellStyle name="Normal 4 2 12 3 7 2 3" xfId="43481" xr:uid="{00000000-0005-0000-0000-0000D9A90000}"/>
    <cellStyle name="Normal 4 2 12 3 7 3" xfId="16966" xr:uid="{00000000-0005-0000-0000-000046420000}"/>
    <cellStyle name="Normal 4 2 12 3 7 3 2" xfId="43482" xr:uid="{00000000-0005-0000-0000-0000DAA90000}"/>
    <cellStyle name="Normal 4 2 12 3 7 4" xfId="43483" xr:uid="{00000000-0005-0000-0000-0000DBA90000}"/>
    <cellStyle name="Normal 4 2 12 3 8" xfId="16967" xr:uid="{00000000-0005-0000-0000-000047420000}"/>
    <cellStyle name="Normal 4 2 12 3 8 2" xfId="16968" xr:uid="{00000000-0005-0000-0000-000048420000}"/>
    <cellStyle name="Normal 4 2 12 3 8 2 2" xfId="16969" xr:uid="{00000000-0005-0000-0000-000049420000}"/>
    <cellStyle name="Normal 4 2 12 3 8 2 2 2" xfId="43484" xr:uid="{00000000-0005-0000-0000-0000DCA90000}"/>
    <cellStyle name="Normal 4 2 12 3 8 2 3" xfId="43485" xr:uid="{00000000-0005-0000-0000-0000DDA90000}"/>
    <cellStyle name="Normal 4 2 12 3 8 3" xfId="16970" xr:uid="{00000000-0005-0000-0000-00004A420000}"/>
    <cellStyle name="Normal 4 2 12 3 8 3 2" xfId="43486" xr:uid="{00000000-0005-0000-0000-0000DEA90000}"/>
    <cellStyle name="Normal 4 2 12 3 8 4" xfId="43487" xr:uid="{00000000-0005-0000-0000-0000DFA90000}"/>
    <cellStyle name="Normal 4 2 12 3 9" xfId="16971" xr:uid="{00000000-0005-0000-0000-00004B420000}"/>
    <cellStyle name="Normal 4 2 12 3 9 2" xfId="16972" xr:uid="{00000000-0005-0000-0000-00004C420000}"/>
    <cellStyle name="Normal 4 2 12 3 9 2 2" xfId="16973" xr:uid="{00000000-0005-0000-0000-00004D420000}"/>
    <cellStyle name="Normal 4 2 12 3 9 2 2 2" xfId="43488" xr:uid="{00000000-0005-0000-0000-0000E0A90000}"/>
    <cellStyle name="Normal 4 2 12 3 9 2 3" xfId="43489" xr:uid="{00000000-0005-0000-0000-0000E1A90000}"/>
    <cellStyle name="Normal 4 2 12 3 9 3" xfId="16974" xr:uid="{00000000-0005-0000-0000-00004E420000}"/>
    <cellStyle name="Normal 4 2 12 3 9 3 2" xfId="43490" xr:uid="{00000000-0005-0000-0000-0000E2A90000}"/>
    <cellStyle name="Normal 4 2 12 3 9 4" xfId="43491" xr:uid="{00000000-0005-0000-0000-0000E3A90000}"/>
    <cellStyle name="Normal 4 2 12 4" xfId="16975" xr:uid="{00000000-0005-0000-0000-00004F420000}"/>
    <cellStyle name="Normal 4 2 12 4 10" xfId="16976" xr:uid="{00000000-0005-0000-0000-000050420000}"/>
    <cellStyle name="Normal 4 2 12 4 10 2" xfId="16977" xr:uid="{00000000-0005-0000-0000-000051420000}"/>
    <cellStyle name="Normal 4 2 12 4 10 2 2" xfId="16978" xr:uid="{00000000-0005-0000-0000-000052420000}"/>
    <cellStyle name="Normal 4 2 12 4 10 2 2 2" xfId="43492" xr:uid="{00000000-0005-0000-0000-0000E4A90000}"/>
    <cellStyle name="Normal 4 2 12 4 10 2 3" xfId="43493" xr:uid="{00000000-0005-0000-0000-0000E5A90000}"/>
    <cellStyle name="Normal 4 2 12 4 10 3" xfId="16979" xr:uid="{00000000-0005-0000-0000-000053420000}"/>
    <cellStyle name="Normal 4 2 12 4 10 3 2" xfId="43494" xr:uid="{00000000-0005-0000-0000-0000E6A90000}"/>
    <cellStyle name="Normal 4 2 12 4 10 4" xfId="43495" xr:uid="{00000000-0005-0000-0000-0000E7A90000}"/>
    <cellStyle name="Normal 4 2 12 4 11" xfId="16980" xr:uid="{00000000-0005-0000-0000-000054420000}"/>
    <cellStyle name="Normal 4 2 12 4 11 2" xfId="16981" xr:uid="{00000000-0005-0000-0000-000055420000}"/>
    <cellStyle name="Normal 4 2 12 4 11 2 2" xfId="16982" xr:uid="{00000000-0005-0000-0000-000056420000}"/>
    <cellStyle name="Normal 4 2 12 4 11 2 2 2" xfId="43496" xr:uid="{00000000-0005-0000-0000-0000E8A90000}"/>
    <cellStyle name="Normal 4 2 12 4 11 2 3" xfId="43497" xr:uid="{00000000-0005-0000-0000-0000E9A90000}"/>
    <cellStyle name="Normal 4 2 12 4 11 3" xfId="16983" xr:uid="{00000000-0005-0000-0000-000057420000}"/>
    <cellStyle name="Normal 4 2 12 4 11 3 2" xfId="43498" xr:uid="{00000000-0005-0000-0000-0000EAA90000}"/>
    <cellStyle name="Normal 4 2 12 4 11 4" xfId="43499" xr:uid="{00000000-0005-0000-0000-0000EBA90000}"/>
    <cellStyle name="Normal 4 2 12 4 12" xfId="16984" xr:uid="{00000000-0005-0000-0000-000058420000}"/>
    <cellStyle name="Normal 4 2 12 4 12 2" xfId="16985" xr:uid="{00000000-0005-0000-0000-000059420000}"/>
    <cellStyle name="Normal 4 2 12 4 12 2 2" xfId="43500" xr:uid="{00000000-0005-0000-0000-0000ECA90000}"/>
    <cellStyle name="Normal 4 2 12 4 12 3" xfId="43501" xr:uid="{00000000-0005-0000-0000-0000EDA90000}"/>
    <cellStyle name="Normal 4 2 12 4 13" xfId="16986" xr:uid="{00000000-0005-0000-0000-00005A420000}"/>
    <cellStyle name="Normal 4 2 12 4 13 2" xfId="43502" xr:uid="{00000000-0005-0000-0000-0000EEA90000}"/>
    <cellStyle name="Normal 4 2 12 4 14" xfId="43503" xr:uid="{00000000-0005-0000-0000-0000EFA90000}"/>
    <cellStyle name="Normal 4 2 12 4 2" xfId="16987" xr:uid="{00000000-0005-0000-0000-00005B420000}"/>
    <cellStyle name="Normal 4 2 12 4 2 2" xfId="16988" xr:uid="{00000000-0005-0000-0000-00005C420000}"/>
    <cellStyle name="Normal 4 2 12 4 2 2 2" xfId="16989" xr:uid="{00000000-0005-0000-0000-00005D420000}"/>
    <cellStyle name="Normal 4 2 12 4 2 2 2 2" xfId="43504" xr:uid="{00000000-0005-0000-0000-0000F0A90000}"/>
    <cellStyle name="Normal 4 2 12 4 2 2 3" xfId="43505" xr:uid="{00000000-0005-0000-0000-0000F1A90000}"/>
    <cellStyle name="Normal 4 2 12 4 2 3" xfId="16990" xr:uid="{00000000-0005-0000-0000-00005E420000}"/>
    <cellStyle name="Normal 4 2 12 4 2 3 2" xfId="43506" xr:uid="{00000000-0005-0000-0000-0000F2A90000}"/>
    <cellStyle name="Normal 4 2 12 4 2 4" xfId="43507" xr:uid="{00000000-0005-0000-0000-0000F3A90000}"/>
    <cellStyle name="Normal 4 2 12 4 3" xfId="16991" xr:uid="{00000000-0005-0000-0000-00005F420000}"/>
    <cellStyle name="Normal 4 2 12 4 3 2" xfId="16992" xr:uid="{00000000-0005-0000-0000-000060420000}"/>
    <cellStyle name="Normal 4 2 12 4 3 2 2" xfId="16993" xr:uid="{00000000-0005-0000-0000-000061420000}"/>
    <cellStyle name="Normal 4 2 12 4 3 2 2 2" xfId="43508" xr:uid="{00000000-0005-0000-0000-0000F4A90000}"/>
    <cellStyle name="Normal 4 2 12 4 3 2 3" xfId="43509" xr:uid="{00000000-0005-0000-0000-0000F5A90000}"/>
    <cellStyle name="Normal 4 2 12 4 3 3" xfId="16994" xr:uid="{00000000-0005-0000-0000-000062420000}"/>
    <cellStyle name="Normal 4 2 12 4 3 3 2" xfId="43510" xr:uid="{00000000-0005-0000-0000-0000F6A90000}"/>
    <cellStyle name="Normal 4 2 12 4 3 4" xfId="43511" xr:uid="{00000000-0005-0000-0000-0000F7A90000}"/>
    <cellStyle name="Normal 4 2 12 4 4" xfId="16995" xr:uid="{00000000-0005-0000-0000-000063420000}"/>
    <cellStyle name="Normal 4 2 12 4 4 2" xfId="16996" xr:uid="{00000000-0005-0000-0000-000064420000}"/>
    <cellStyle name="Normal 4 2 12 4 4 2 2" xfId="16997" xr:uid="{00000000-0005-0000-0000-000065420000}"/>
    <cellStyle name="Normal 4 2 12 4 4 2 2 2" xfId="43512" xr:uid="{00000000-0005-0000-0000-0000F8A90000}"/>
    <cellStyle name="Normal 4 2 12 4 4 2 3" xfId="43513" xr:uid="{00000000-0005-0000-0000-0000F9A90000}"/>
    <cellStyle name="Normal 4 2 12 4 4 3" xfId="16998" xr:uid="{00000000-0005-0000-0000-000066420000}"/>
    <cellStyle name="Normal 4 2 12 4 4 3 2" xfId="43514" xr:uid="{00000000-0005-0000-0000-0000FAA90000}"/>
    <cellStyle name="Normal 4 2 12 4 4 4" xfId="43515" xr:uid="{00000000-0005-0000-0000-0000FBA90000}"/>
    <cellStyle name="Normal 4 2 12 4 5" xfId="16999" xr:uid="{00000000-0005-0000-0000-000067420000}"/>
    <cellStyle name="Normal 4 2 12 4 5 2" xfId="17000" xr:uid="{00000000-0005-0000-0000-000068420000}"/>
    <cellStyle name="Normal 4 2 12 4 5 2 2" xfId="17001" xr:uid="{00000000-0005-0000-0000-000069420000}"/>
    <cellStyle name="Normal 4 2 12 4 5 2 2 2" xfId="43516" xr:uid="{00000000-0005-0000-0000-0000FCA90000}"/>
    <cellStyle name="Normal 4 2 12 4 5 2 3" xfId="43517" xr:uid="{00000000-0005-0000-0000-0000FDA90000}"/>
    <cellStyle name="Normal 4 2 12 4 5 3" xfId="17002" xr:uid="{00000000-0005-0000-0000-00006A420000}"/>
    <cellStyle name="Normal 4 2 12 4 5 3 2" xfId="43518" xr:uid="{00000000-0005-0000-0000-0000FEA90000}"/>
    <cellStyle name="Normal 4 2 12 4 5 4" xfId="43519" xr:uid="{00000000-0005-0000-0000-0000FFA90000}"/>
    <cellStyle name="Normal 4 2 12 4 6" xfId="17003" xr:uid="{00000000-0005-0000-0000-00006B420000}"/>
    <cellStyle name="Normal 4 2 12 4 6 2" xfId="17004" xr:uid="{00000000-0005-0000-0000-00006C420000}"/>
    <cellStyle name="Normal 4 2 12 4 6 2 2" xfId="17005" xr:uid="{00000000-0005-0000-0000-00006D420000}"/>
    <cellStyle name="Normal 4 2 12 4 6 2 2 2" xfId="43520" xr:uid="{00000000-0005-0000-0000-000000AA0000}"/>
    <cellStyle name="Normal 4 2 12 4 6 2 3" xfId="43521" xr:uid="{00000000-0005-0000-0000-000001AA0000}"/>
    <cellStyle name="Normal 4 2 12 4 6 3" xfId="17006" xr:uid="{00000000-0005-0000-0000-00006E420000}"/>
    <cellStyle name="Normal 4 2 12 4 6 3 2" xfId="43522" xr:uid="{00000000-0005-0000-0000-000002AA0000}"/>
    <cellStyle name="Normal 4 2 12 4 6 4" xfId="43523" xr:uid="{00000000-0005-0000-0000-000003AA0000}"/>
    <cellStyle name="Normal 4 2 12 4 7" xfId="17007" xr:uid="{00000000-0005-0000-0000-00006F420000}"/>
    <cellStyle name="Normal 4 2 12 4 7 2" xfId="17008" xr:uid="{00000000-0005-0000-0000-000070420000}"/>
    <cellStyle name="Normal 4 2 12 4 7 2 2" xfId="17009" xr:uid="{00000000-0005-0000-0000-000071420000}"/>
    <cellStyle name="Normal 4 2 12 4 7 2 2 2" xfId="43524" xr:uid="{00000000-0005-0000-0000-000004AA0000}"/>
    <cellStyle name="Normal 4 2 12 4 7 2 3" xfId="43525" xr:uid="{00000000-0005-0000-0000-000005AA0000}"/>
    <cellStyle name="Normal 4 2 12 4 7 3" xfId="17010" xr:uid="{00000000-0005-0000-0000-000072420000}"/>
    <cellStyle name="Normal 4 2 12 4 7 3 2" xfId="43526" xr:uid="{00000000-0005-0000-0000-000006AA0000}"/>
    <cellStyle name="Normal 4 2 12 4 7 4" xfId="43527" xr:uid="{00000000-0005-0000-0000-000007AA0000}"/>
    <cellStyle name="Normal 4 2 12 4 8" xfId="17011" xr:uid="{00000000-0005-0000-0000-000073420000}"/>
    <cellStyle name="Normal 4 2 12 4 8 2" xfId="17012" xr:uid="{00000000-0005-0000-0000-000074420000}"/>
    <cellStyle name="Normal 4 2 12 4 8 2 2" xfId="17013" xr:uid="{00000000-0005-0000-0000-000075420000}"/>
    <cellStyle name="Normal 4 2 12 4 8 2 2 2" xfId="43528" xr:uid="{00000000-0005-0000-0000-000008AA0000}"/>
    <cellStyle name="Normal 4 2 12 4 8 2 3" xfId="43529" xr:uid="{00000000-0005-0000-0000-000009AA0000}"/>
    <cellStyle name="Normal 4 2 12 4 8 3" xfId="17014" xr:uid="{00000000-0005-0000-0000-000076420000}"/>
    <cellStyle name="Normal 4 2 12 4 8 3 2" xfId="43530" xr:uid="{00000000-0005-0000-0000-00000AAA0000}"/>
    <cellStyle name="Normal 4 2 12 4 8 4" xfId="43531" xr:uid="{00000000-0005-0000-0000-00000BAA0000}"/>
    <cellStyle name="Normal 4 2 12 4 9" xfId="17015" xr:uid="{00000000-0005-0000-0000-000077420000}"/>
    <cellStyle name="Normal 4 2 12 4 9 2" xfId="17016" xr:uid="{00000000-0005-0000-0000-000078420000}"/>
    <cellStyle name="Normal 4 2 12 4 9 2 2" xfId="17017" xr:uid="{00000000-0005-0000-0000-000079420000}"/>
    <cellStyle name="Normal 4 2 12 4 9 2 2 2" xfId="43532" xr:uid="{00000000-0005-0000-0000-00000CAA0000}"/>
    <cellStyle name="Normal 4 2 12 4 9 2 3" xfId="43533" xr:uid="{00000000-0005-0000-0000-00000DAA0000}"/>
    <cellStyle name="Normal 4 2 12 4 9 3" xfId="17018" xr:uid="{00000000-0005-0000-0000-00007A420000}"/>
    <cellStyle name="Normal 4 2 12 4 9 3 2" xfId="43534" xr:uid="{00000000-0005-0000-0000-00000EAA0000}"/>
    <cellStyle name="Normal 4 2 12 4 9 4" xfId="43535" xr:uid="{00000000-0005-0000-0000-00000FAA0000}"/>
    <cellStyle name="Normal 4 2 12 5" xfId="17019" xr:uid="{00000000-0005-0000-0000-00007B420000}"/>
    <cellStyle name="Normal 4 2 12 5 10" xfId="17020" xr:uid="{00000000-0005-0000-0000-00007C420000}"/>
    <cellStyle name="Normal 4 2 12 5 10 2" xfId="17021" xr:uid="{00000000-0005-0000-0000-00007D420000}"/>
    <cellStyle name="Normal 4 2 12 5 10 2 2" xfId="17022" xr:uid="{00000000-0005-0000-0000-00007E420000}"/>
    <cellStyle name="Normal 4 2 12 5 10 2 2 2" xfId="43536" xr:uid="{00000000-0005-0000-0000-000010AA0000}"/>
    <cellStyle name="Normal 4 2 12 5 10 2 3" xfId="43537" xr:uid="{00000000-0005-0000-0000-000011AA0000}"/>
    <cellStyle name="Normal 4 2 12 5 10 3" xfId="17023" xr:uid="{00000000-0005-0000-0000-00007F420000}"/>
    <cellStyle name="Normal 4 2 12 5 10 3 2" xfId="43538" xr:uid="{00000000-0005-0000-0000-000012AA0000}"/>
    <cellStyle name="Normal 4 2 12 5 10 4" xfId="43539" xr:uid="{00000000-0005-0000-0000-000013AA0000}"/>
    <cellStyle name="Normal 4 2 12 5 11" xfId="17024" xr:uid="{00000000-0005-0000-0000-000080420000}"/>
    <cellStyle name="Normal 4 2 12 5 11 2" xfId="17025" xr:uid="{00000000-0005-0000-0000-000081420000}"/>
    <cellStyle name="Normal 4 2 12 5 11 2 2" xfId="17026" xr:uid="{00000000-0005-0000-0000-000082420000}"/>
    <cellStyle name="Normal 4 2 12 5 11 2 2 2" xfId="43540" xr:uid="{00000000-0005-0000-0000-000014AA0000}"/>
    <cellStyle name="Normal 4 2 12 5 11 2 3" xfId="43541" xr:uid="{00000000-0005-0000-0000-000015AA0000}"/>
    <cellStyle name="Normal 4 2 12 5 11 3" xfId="17027" xr:uid="{00000000-0005-0000-0000-000083420000}"/>
    <cellStyle name="Normal 4 2 12 5 11 3 2" xfId="43542" xr:uid="{00000000-0005-0000-0000-000016AA0000}"/>
    <cellStyle name="Normal 4 2 12 5 11 4" xfId="43543" xr:uid="{00000000-0005-0000-0000-000017AA0000}"/>
    <cellStyle name="Normal 4 2 12 5 12" xfId="17028" xr:uid="{00000000-0005-0000-0000-000084420000}"/>
    <cellStyle name="Normal 4 2 12 5 12 2" xfId="17029" xr:uid="{00000000-0005-0000-0000-000085420000}"/>
    <cellStyle name="Normal 4 2 12 5 12 2 2" xfId="43544" xr:uid="{00000000-0005-0000-0000-000018AA0000}"/>
    <cellStyle name="Normal 4 2 12 5 12 3" xfId="43545" xr:uid="{00000000-0005-0000-0000-000019AA0000}"/>
    <cellStyle name="Normal 4 2 12 5 13" xfId="17030" xr:uid="{00000000-0005-0000-0000-000086420000}"/>
    <cellStyle name="Normal 4 2 12 5 13 2" xfId="43546" xr:uid="{00000000-0005-0000-0000-00001AAA0000}"/>
    <cellStyle name="Normal 4 2 12 5 14" xfId="43547" xr:uid="{00000000-0005-0000-0000-00001BAA0000}"/>
    <cellStyle name="Normal 4 2 12 5 2" xfId="17031" xr:uid="{00000000-0005-0000-0000-000087420000}"/>
    <cellStyle name="Normal 4 2 12 5 2 2" xfId="17032" xr:uid="{00000000-0005-0000-0000-000088420000}"/>
    <cellStyle name="Normal 4 2 12 5 2 2 2" xfId="17033" xr:uid="{00000000-0005-0000-0000-000089420000}"/>
    <cellStyle name="Normal 4 2 12 5 2 2 2 2" xfId="43548" xr:uid="{00000000-0005-0000-0000-00001CAA0000}"/>
    <cellStyle name="Normal 4 2 12 5 2 2 3" xfId="43549" xr:uid="{00000000-0005-0000-0000-00001DAA0000}"/>
    <cellStyle name="Normal 4 2 12 5 2 3" xfId="17034" xr:uid="{00000000-0005-0000-0000-00008A420000}"/>
    <cellStyle name="Normal 4 2 12 5 2 3 2" xfId="43550" xr:uid="{00000000-0005-0000-0000-00001EAA0000}"/>
    <cellStyle name="Normal 4 2 12 5 2 4" xfId="43551" xr:uid="{00000000-0005-0000-0000-00001FAA0000}"/>
    <cellStyle name="Normal 4 2 12 5 3" xfId="17035" xr:uid="{00000000-0005-0000-0000-00008B420000}"/>
    <cellStyle name="Normal 4 2 12 5 3 2" xfId="17036" xr:uid="{00000000-0005-0000-0000-00008C420000}"/>
    <cellStyle name="Normal 4 2 12 5 3 2 2" xfId="17037" xr:uid="{00000000-0005-0000-0000-00008D420000}"/>
    <cellStyle name="Normal 4 2 12 5 3 2 2 2" xfId="43552" xr:uid="{00000000-0005-0000-0000-000020AA0000}"/>
    <cellStyle name="Normal 4 2 12 5 3 2 3" xfId="43553" xr:uid="{00000000-0005-0000-0000-000021AA0000}"/>
    <cellStyle name="Normal 4 2 12 5 3 3" xfId="17038" xr:uid="{00000000-0005-0000-0000-00008E420000}"/>
    <cellStyle name="Normal 4 2 12 5 3 3 2" xfId="43554" xr:uid="{00000000-0005-0000-0000-000022AA0000}"/>
    <cellStyle name="Normal 4 2 12 5 3 4" xfId="43555" xr:uid="{00000000-0005-0000-0000-000023AA0000}"/>
    <cellStyle name="Normal 4 2 12 5 4" xfId="17039" xr:uid="{00000000-0005-0000-0000-00008F420000}"/>
    <cellStyle name="Normal 4 2 12 5 4 2" xfId="17040" xr:uid="{00000000-0005-0000-0000-000090420000}"/>
    <cellStyle name="Normal 4 2 12 5 4 2 2" xfId="17041" xr:uid="{00000000-0005-0000-0000-000091420000}"/>
    <cellStyle name="Normal 4 2 12 5 4 2 2 2" xfId="43556" xr:uid="{00000000-0005-0000-0000-000024AA0000}"/>
    <cellStyle name="Normal 4 2 12 5 4 2 3" xfId="43557" xr:uid="{00000000-0005-0000-0000-000025AA0000}"/>
    <cellStyle name="Normal 4 2 12 5 4 3" xfId="17042" xr:uid="{00000000-0005-0000-0000-000092420000}"/>
    <cellStyle name="Normal 4 2 12 5 4 3 2" xfId="43558" xr:uid="{00000000-0005-0000-0000-000026AA0000}"/>
    <cellStyle name="Normal 4 2 12 5 4 4" xfId="43559" xr:uid="{00000000-0005-0000-0000-000027AA0000}"/>
    <cellStyle name="Normal 4 2 12 5 5" xfId="17043" xr:uid="{00000000-0005-0000-0000-000093420000}"/>
    <cellStyle name="Normal 4 2 12 5 5 2" xfId="17044" xr:uid="{00000000-0005-0000-0000-000094420000}"/>
    <cellStyle name="Normal 4 2 12 5 5 2 2" xfId="17045" xr:uid="{00000000-0005-0000-0000-000095420000}"/>
    <cellStyle name="Normal 4 2 12 5 5 2 2 2" xfId="43560" xr:uid="{00000000-0005-0000-0000-000028AA0000}"/>
    <cellStyle name="Normal 4 2 12 5 5 2 3" xfId="43561" xr:uid="{00000000-0005-0000-0000-000029AA0000}"/>
    <cellStyle name="Normal 4 2 12 5 5 3" xfId="17046" xr:uid="{00000000-0005-0000-0000-000096420000}"/>
    <cellStyle name="Normal 4 2 12 5 5 3 2" xfId="43562" xr:uid="{00000000-0005-0000-0000-00002AAA0000}"/>
    <cellStyle name="Normal 4 2 12 5 5 4" xfId="43563" xr:uid="{00000000-0005-0000-0000-00002BAA0000}"/>
    <cellStyle name="Normal 4 2 12 5 6" xfId="17047" xr:uid="{00000000-0005-0000-0000-000097420000}"/>
    <cellStyle name="Normal 4 2 12 5 6 2" xfId="17048" xr:uid="{00000000-0005-0000-0000-000098420000}"/>
    <cellStyle name="Normal 4 2 12 5 6 2 2" xfId="17049" xr:uid="{00000000-0005-0000-0000-000099420000}"/>
    <cellStyle name="Normal 4 2 12 5 6 2 2 2" xfId="43564" xr:uid="{00000000-0005-0000-0000-00002CAA0000}"/>
    <cellStyle name="Normal 4 2 12 5 6 2 3" xfId="43565" xr:uid="{00000000-0005-0000-0000-00002DAA0000}"/>
    <cellStyle name="Normal 4 2 12 5 6 3" xfId="17050" xr:uid="{00000000-0005-0000-0000-00009A420000}"/>
    <cellStyle name="Normal 4 2 12 5 6 3 2" xfId="43566" xr:uid="{00000000-0005-0000-0000-00002EAA0000}"/>
    <cellStyle name="Normal 4 2 12 5 6 4" xfId="43567" xr:uid="{00000000-0005-0000-0000-00002FAA0000}"/>
    <cellStyle name="Normal 4 2 12 5 7" xfId="17051" xr:uid="{00000000-0005-0000-0000-00009B420000}"/>
    <cellStyle name="Normal 4 2 12 5 7 2" xfId="17052" xr:uid="{00000000-0005-0000-0000-00009C420000}"/>
    <cellStyle name="Normal 4 2 12 5 7 2 2" xfId="17053" xr:uid="{00000000-0005-0000-0000-00009D420000}"/>
    <cellStyle name="Normal 4 2 12 5 7 2 2 2" xfId="43568" xr:uid="{00000000-0005-0000-0000-000030AA0000}"/>
    <cellStyle name="Normal 4 2 12 5 7 2 3" xfId="43569" xr:uid="{00000000-0005-0000-0000-000031AA0000}"/>
    <cellStyle name="Normal 4 2 12 5 7 3" xfId="17054" xr:uid="{00000000-0005-0000-0000-00009E420000}"/>
    <cellStyle name="Normal 4 2 12 5 7 3 2" xfId="43570" xr:uid="{00000000-0005-0000-0000-000032AA0000}"/>
    <cellStyle name="Normal 4 2 12 5 7 4" xfId="43571" xr:uid="{00000000-0005-0000-0000-000033AA0000}"/>
    <cellStyle name="Normal 4 2 12 5 8" xfId="17055" xr:uid="{00000000-0005-0000-0000-00009F420000}"/>
    <cellStyle name="Normal 4 2 12 5 8 2" xfId="17056" xr:uid="{00000000-0005-0000-0000-0000A0420000}"/>
    <cellStyle name="Normal 4 2 12 5 8 2 2" xfId="17057" xr:uid="{00000000-0005-0000-0000-0000A1420000}"/>
    <cellStyle name="Normal 4 2 12 5 8 2 2 2" xfId="43572" xr:uid="{00000000-0005-0000-0000-000034AA0000}"/>
    <cellStyle name="Normal 4 2 12 5 8 2 3" xfId="43573" xr:uid="{00000000-0005-0000-0000-000035AA0000}"/>
    <cellStyle name="Normal 4 2 12 5 8 3" xfId="17058" xr:uid="{00000000-0005-0000-0000-0000A2420000}"/>
    <cellStyle name="Normal 4 2 12 5 8 3 2" xfId="43574" xr:uid="{00000000-0005-0000-0000-000036AA0000}"/>
    <cellStyle name="Normal 4 2 12 5 8 4" xfId="43575" xr:uid="{00000000-0005-0000-0000-000037AA0000}"/>
    <cellStyle name="Normal 4 2 12 5 9" xfId="17059" xr:uid="{00000000-0005-0000-0000-0000A3420000}"/>
    <cellStyle name="Normal 4 2 12 5 9 2" xfId="17060" xr:uid="{00000000-0005-0000-0000-0000A4420000}"/>
    <cellStyle name="Normal 4 2 12 5 9 2 2" xfId="17061" xr:uid="{00000000-0005-0000-0000-0000A5420000}"/>
    <cellStyle name="Normal 4 2 12 5 9 2 2 2" xfId="43576" xr:uid="{00000000-0005-0000-0000-000038AA0000}"/>
    <cellStyle name="Normal 4 2 12 5 9 2 3" xfId="43577" xr:uid="{00000000-0005-0000-0000-000039AA0000}"/>
    <cellStyle name="Normal 4 2 12 5 9 3" xfId="17062" xr:uid="{00000000-0005-0000-0000-0000A6420000}"/>
    <cellStyle name="Normal 4 2 12 5 9 3 2" xfId="43578" xr:uid="{00000000-0005-0000-0000-00003AAA0000}"/>
    <cellStyle name="Normal 4 2 12 5 9 4" xfId="43579" xr:uid="{00000000-0005-0000-0000-00003BAA0000}"/>
    <cellStyle name="Normal 4 2 12 6" xfId="17063" xr:uid="{00000000-0005-0000-0000-0000A7420000}"/>
    <cellStyle name="Normal 4 2 12 6 10" xfId="17064" xr:uid="{00000000-0005-0000-0000-0000A8420000}"/>
    <cellStyle name="Normal 4 2 12 6 10 2" xfId="17065" xr:uid="{00000000-0005-0000-0000-0000A9420000}"/>
    <cellStyle name="Normal 4 2 12 6 10 2 2" xfId="17066" xr:uid="{00000000-0005-0000-0000-0000AA420000}"/>
    <cellStyle name="Normal 4 2 12 6 10 2 2 2" xfId="43580" xr:uid="{00000000-0005-0000-0000-00003CAA0000}"/>
    <cellStyle name="Normal 4 2 12 6 10 2 3" xfId="43581" xr:uid="{00000000-0005-0000-0000-00003DAA0000}"/>
    <cellStyle name="Normal 4 2 12 6 10 3" xfId="17067" xr:uid="{00000000-0005-0000-0000-0000AB420000}"/>
    <cellStyle name="Normal 4 2 12 6 10 3 2" xfId="43582" xr:uid="{00000000-0005-0000-0000-00003EAA0000}"/>
    <cellStyle name="Normal 4 2 12 6 10 4" xfId="43583" xr:uid="{00000000-0005-0000-0000-00003FAA0000}"/>
    <cellStyle name="Normal 4 2 12 6 11" xfId="17068" xr:uid="{00000000-0005-0000-0000-0000AC420000}"/>
    <cellStyle name="Normal 4 2 12 6 11 2" xfId="17069" xr:uid="{00000000-0005-0000-0000-0000AD420000}"/>
    <cellStyle name="Normal 4 2 12 6 11 2 2" xfId="17070" xr:uid="{00000000-0005-0000-0000-0000AE420000}"/>
    <cellStyle name="Normal 4 2 12 6 11 2 2 2" xfId="43584" xr:uid="{00000000-0005-0000-0000-000040AA0000}"/>
    <cellStyle name="Normal 4 2 12 6 11 2 3" xfId="43585" xr:uid="{00000000-0005-0000-0000-000041AA0000}"/>
    <cellStyle name="Normal 4 2 12 6 11 3" xfId="17071" xr:uid="{00000000-0005-0000-0000-0000AF420000}"/>
    <cellStyle name="Normal 4 2 12 6 11 3 2" xfId="43586" xr:uid="{00000000-0005-0000-0000-000042AA0000}"/>
    <cellStyle name="Normal 4 2 12 6 11 4" xfId="43587" xr:uid="{00000000-0005-0000-0000-000043AA0000}"/>
    <cellStyle name="Normal 4 2 12 6 12" xfId="17072" xr:uid="{00000000-0005-0000-0000-0000B0420000}"/>
    <cellStyle name="Normal 4 2 12 6 12 2" xfId="17073" xr:uid="{00000000-0005-0000-0000-0000B1420000}"/>
    <cellStyle name="Normal 4 2 12 6 12 2 2" xfId="43588" xr:uid="{00000000-0005-0000-0000-000044AA0000}"/>
    <cellStyle name="Normal 4 2 12 6 12 3" xfId="43589" xr:uid="{00000000-0005-0000-0000-000045AA0000}"/>
    <cellStyle name="Normal 4 2 12 6 13" xfId="17074" xr:uid="{00000000-0005-0000-0000-0000B2420000}"/>
    <cellStyle name="Normal 4 2 12 6 13 2" xfId="43590" xr:uid="{00000000-0005-0000-0000-000046AA0000}"/>
    <cellStyle name="Normal 4 2 12 6 14" xfId="43591" xr:uid="{00000000-0005-0000-0000-000047AA0000}"/>
    <cellStyle name="Normal 4 2 12 6 2" xfId="17075" xr:uid="{00000000-0005-0000-0000-0000B3420000}"/>
    <cellStyle name="Normal 4 2 12 6 2 2" xfId="17076" xr:uid="{00000000-0005-0000-0000-0000B4420000}"/>
    <cellStyle name="Normal 4 2 12 6 2 2 2" xfId="17077" xr:uid="{00000000-0005-0000-0000-0000B5420000}"/>
    <cellStyle name="Normal 4 2 12 6 2 2 2 2" xfId="43592" xr:uid="{00000000-0005-0000-0000-000048AA0000}"/>
    <cellStyle name="Normal 4 2 12 6 2 2 3" xfId="43593" xr:uid="{00000000-0005-0000-0000-000049AA0000}"/>
    <cellStyle name="Normal 4 2 12 6 2 3" xfId="17078" xr:uid="{00000000-0005-0000-0000-0000B6420000}"/>
    <cellStyle name="Normal 4 2 12 6 2 3 2" xfId="43594" xr:uid="{00000000-0005-0000-0000-00004AAA0000}"/>
    <cellStyle name="Normal 4 2 12 6 2 4" xfId="43595" xr:uid="{00000000-0005-0000-0000-00004BAA0000}"/>
    <cellStyle name="Normal 4 2 12 6 3" xfId="17079" xr:uid="{00000000-0005-0000-0000-0000B7420000}"/>
    <cellStyle name="Normal 4 2 12 6 3 2" xfId="17080" xr:uid="{00000000-0005-0000-0000-0000B8420000}"/>
    <cellStyle name="Normal 4 2 12 6 3 2 2" xfId="17081" xr:uid="{00000000-0005-0000-0000-0000B9420000}"/>
    <cellStyle name="Normal 4 2 12 6 3 2 2 2" xfId="43596" xr:uid="{00000000-0005-0000-0000-00004CAA0000}"/>
    <cellStyle name="Normal 4 2 12 6 3 2 3" xfId="43597" xr:uid="{00000000-0005-0000-0000-00004DAA0000}"/>
    <cellStyle name="Normal 4 2 12 6 3 3" xfId="17082" xr:uid="{00000000-0005-0000-0000-0000BA420000}"/>
    <cellStyle name="Normal 4 2 12 6 3 3 2" xfId="43598" xr:uid="{00000000-0005-0000-0000-00004EAA0000}"/>
    <cellStyle name="Normal 4 2 12 6 3 4" xfId="43599" xr:uid="{00000000-0005-0000-0000-00004FAA0000}"/>
    <cellStyle name="Normal 4 2 12 6 4" xfId="17083" xr:uid="{00000000-0005-0000-0000-0000BB420000}"/>
    <cellStyle name="Normal 4 2 12 6 4 2" xfId="17084" xr:uid="{00000000-0005-0000-0000-0000BC420000}"/>
    <cellStyle name="Normal 4 2 12 6 4 2 2" xfId="17085" xr:uid="{00000000-0005-0000-0000-0000BD420000}"/>
    <cellStyle name="Normal 4 2 12 6 4 2 2 2" xfId="43600" xr:uid="{00000000-0005-0000-0000-000050AA0000}"/>
    <cellStyle name="Normal 4 2 12 6 4 2 3" xfId="43601" xr:uid="{00000000-0005-0000-0000-000051AA0000}"/>
    <cellStyle name="Normal 4 2 12 6 4 3" xfId="17086" xr:uid="{00000000-0005-0000-0000-0000BE420000}"/>
    <cellStyle name="Normal 4 2 12 6 4 3 2" xfId="43602" xr:uid="{00000000-0005-0000-0000-000052AA0000}"/>
    <cellStyle name="Normal 4 2 12 6 4 4" xfId="43603" xr:uid="{00000000-0005-0000-0000-000053AA0000}"/>
    <cellStyle name="Normal 4 2 12 6 5" xfId="17087" xr:uid="{00000000-0005-0000-0000-0000BF420000}"/>
    <cellStyle name="Normal 4 2 12 6 5 2" xfId="17088" xr:uid="{00000000-0005-0000-0000-0000C0420000}"/>
    <cellStyle name="Normal 4 2 12 6 5 2 2" xfId="17089" xr:uid="{00000000-0005-0000-0000-0000C1420000}"/>
    <cellStyle name="Normal 4 2 12 6 5 2 2 2" xfId="43604" xr:uid="{00000000-0005-0000-0000-000054AA0000}"/>
    <cellStyle name="Normal 4 2 12 6 5 2 3" xfId="43605" xr:uid="{00000000-0005-0000-0000-000055AA0000}"/>
    <cellStyle name="Normal 4 2 12 6 5 3" xfId="17090" xr:uid="{00000000-0005-0000-0000-0000C2420000}"/>
    <cellStyle name="Normal 4 2 12 6 5 3 2" xfId="43606" xr:uid="{00000000-0005-0000-0000-000056AA0000}"/>
    <cellStyle name="Normal 4 2 12 6 5 4" xfId="43607" xr:uid="{00000000-0005-0000-0000-000057AA0000}"/>
    <cellStyle name="Normal 4 2 12 6 6" xfId="17091" xr:uid="{00000000-0005-0000-0000-0000C3420000}"/>
    <cellStyle name="Normal 4 2 12 6 6 2" xfId="17092" xr:uid="{00000000-0005-0000-0000-0000C4420000}"/>
    <cellStyle name="Normal 4 2 12 6 6 2 2" xfId="17093" xr:uid="{00000000-0005-0000-0000-0000C5420000}"/>
    <cellStyle name="Normal 4 2 12 6 6 2 2 2" xfId="43608" xr:uid="{00000000-0005-0000-0000-000058AA0000}"/>
    <cellStyle name="Normal 4 2 12 6 6 2 3" xfId="43609" xr:uid="{00000000-0005-0000-0000-000059AA0000}"/>
    <cellStyle name="Normal 4 2 12 6 6 3" xfId="17094" xr:uid="{00000000-0005-0000-0000-0000C6420000}"/>
    <cellStyle name="Normal 4 2 12 6 6 3 2" xfId="43610" xr:uid="{00000000-0005-0000-0000-00005AAA0000}"/>
    <cellStyle name="Normal 4 2 12 6 6 4" xfId="43611" xr:uid="{00000000-0005-0000-0000-00005BAA0000}"/>
    <cellStyle name="Normal 4 2 12 6 7" xfId="17095" xr:uid="{00000000-0005-0000-0000-0000C7420000}"/>
    <cellStyle name="Normal 4 2 12 6 7 2" xfId="17096" xr:uid="{00000000-0005-0000-0000-0000C8420000}"/>
    <cellStyle name="Normal 4 2 12 6 7 2 2" xfId="17097" xr:uid="{00000000-0005-0000-0000-0000C9420000}"/>
    <cellStyle name="Normal 4 2 12 6 7 2 2 2" xfId="43612" xr:uid="{00000000-0005-0000-0000-00005CAA0000}"/>
    <cellStyle name="Normal 4 2 12 6 7 2 3" xfId="43613" xr:uid="{00000000-0005-0000-0000-00005DAA0000}"/>
    <cellStyle name="Normal 4 2 12 6 7 3" xfId="17098" xr:uid="{00000000-0005-0000-0000-0000CA420000}"/>
    <cellStyle name="Normal 4 2 12 6 7 3 2" xfId="43614" xr:uid="{00000000-0005-0000-0000-00005EAA0000}"/>
    <cellStyle name="Normal 4 2 12 6 7 4" xfId="43615" xr:uid="{00000000-0005-0000-0000-00005FAA0000}"/>
    <cellStyle name="Normal 4 2 12 6 8" xfId="17099" xr:uid="{00000000-0005-0000-0000-0000CB420000}"/>
    <cellStyle name="Normal 4 2 12 6 8 2" xfId="17100" xr:uid="{00000000-0005-0000-0000-0000CC420000}"/>
    <cellStyle name="Normal 4 2 12 6 8 2 2" xfId="17101" xr:uid="{00000000-0005-0000-0000-0000CD420000}"/>
    <cellStyle name="Normal 4 2 12 6 8 2 2 2" xfId="43616" xr:uid="{00000000-0005-0000-0000-000060AA0000}"/>
    <cellStyle name="Normal 4 2 12 6 8 2 3" xfId="43617" xr:uid="{00000000-0005-0000-0000-000061AA0000}"/>
    <cellStyle name="Normal 4 2 12 6 8 3" xfId="17102" xr:uid="{00000000-0005-0000-0000-0000CE420000}"/>
    <cellStyle name="Normal 4 2 12 6 8 3 2" xfId="43618" xr:uid="{00000000-0005-0000-0000-000062AA0000}"/>
    <cellStyle name="Normal 4 2 12 6 8 4" xfId="43619" xr:uid="{00000000-0005-0000-0000-000063AA0000}"/>
    <cellStyle name="Normal 4 2 12 6 9" xfId="17103" xr:uid="{00000000-0005-0000-0000-0000CF420000}"/>
    <cellStyle name="Normal 4 2 12 6 9 2" xfId="17104" xr:uid="{00000000-0005-0000-0000-0000D0420000}"/>
    <cellStyle name="Normal 4 2 12 6 9 2 2" xfId="17105" xr:uid="{00000000-0005-0000-0000-0000D1420000}"/>
    <cellStyle name="Normal 4 2 12 6 9 2 2 2" xfId="43620" xr:uid="{00000000-0005-0000-0000-000064AA0000}"/>
    <cellStyle name="Normal 4 2 12 6 9 2 3" xfId="43621" xr:uid="{00000000-0005-0000-0000-000065AA0000}"/>
    <cellStyle name="Normal 4 2 12 6 9 3" xfId="17106" xr:uid="{00000000-0005-0000-0000-0000D2420000}"/>
    <cellStyle name="Normal 4 2 12 6 9 3 2" xfId="43622" xr:uid="{00000000-0005-0000-0000-000066AA0000}"/>
    <cellStyle name="Normal 4 2 12 6 9 4" xfId="43623" xr:uid="{00000000-0005-0000-0000-000067AA0000}"/>
    <cellStyle name="Normal 4 2 12 7" xfId="17107" xr:uid="{00000000-0005-0000-0000-0000D3420000}"/>
    <cellStyle name="Normal 4 2 12 7 10" xfId="17108" xr:uid="{00000000-0005-0000-0000-0000D4420000}"/>
    <cellStyle name="Normal 4 2 12 7 10 2" xfId="17109" xr:uid="{00000000-0005-0000-0000-0000D5420000}"/>
    <cellStyle name="Normal 4 2 12 7 10 2 2" xfId="17110" xr:uid="{00000000-0005-0000-0000-0000D6420000}"/>
    <cellStyle name="Normal 4 2 12 7 10 2 2 2" xfId="43624" xr:uid="{00000000-0005-0000-0000-000068AA0000}"/>
    <cellStyle name="Normal 4 2 12 7 10 2 3" xfId="43625" xr:uid="{00000000-0005-0000-0000-000069AA0000}"/>
    <cellStyle name="Normal 4 2 12 7 10 3" xfId="17111" xr:uid="{00000000-0005-0000-0000-0000D7420000}"/>
    <cellStyle name="Normal 4 2 12 7 10 3 2" xfId="43626" xr:uid="{00000000-0005-0000-0000-00006AAA0000}"/>
    <cellStyle name="Normal 4 2 12 7 10 4" xfId="43627" xr:uid="{00000000-0005-0000-0000-00006BAA0000}"/>
    <cellStyle name="Normal 4 2 12 7 11" xfId="17112" xr:uid="{00000000-0005-0000-0000-0000D8420000}"/>
    <cellStyle name="Normal 4 2 12 7 11 2" xfId="17113" xr:uid="{00000000-0005-0000-0000-0000D9420000}"/>
    <cellStyle name="Normal 4 2 12 7 11 2 2" xfId="17114" xr:uid="{00000000-0005-0000-0000-0000DA420000}"/>
    <cellStyle name="Normal 4 2 12 7 11 2 2 2" xfId="43628" xr:uid="{00000000-0005-0000-0000-00006CAA0000}"/>
    <cellStyle name="Normal 4 2 12 7 11 2 3" xfId="43629" xr:uid="{00000000-0005-0000-0000-00006DAA0000}"/>
    <cellStyle name="Normal 4 2 12 7 11 3" xfId="17115" xr:uid="{00000000-0005-0000-0000-0000DB420000}"/>
    <cellStyle name="Normal 4 2 12 7 11 3 2" xfId="43630" xr:uid="{00000000-0005-0000-0000-00006EAA0000}"/>
    <cellStyle name="Normal 4 2 12 7 11 4" xfId="43631" xr:uid="{00000000-0005-0000-0000-00006FAA0000}"/>
    <cellStyle name="Normal 4 2 12 7 12" xfId="17116" xr:uid="{00000000-0005-0000-0000-0000DC420000}"/>
    <cellStyle name="Normal 4 2 12 7 12 2" xfId="17117" xr:uid="{00000000-0005-0000-0000-0000DD420000}"/>
    <cellStyle name="Normal 4 2 12 7 12 2 2" xfId="43632" xr:uid="{00000000-0005-0000-0000-000070AA0000}"/>
    <cellStyle name="Normal 4 2 12 7 12 3" xfId="43633" xr:uid="{00000000-0005-0000-0000-000071AA0000}"/>
    <cellStyle name="Normal 4 2 12 7 13" xfId="17118" xr:uid="{00000000-0005-0000-0000-0000DE420000}"/>
    <cellStyle name="Normal 4 2 12 7 13 2" xfId="43634" xr:uid="{00000000-0005-0000-0000-000072AA0000}"/>
    <cellStyle name="Normal 4 2 12 7 14" xfId="43635" xr:uid="{00000000-0005-0000-0000-000073AA0000}"/>
    <cellStyle name="Normal 4 2 12 7 2" xfId="17119" xr:uid="{00000000-0005-0000-0000-0000DF420000}"/>
    <cellStyle name="Normal 4 2 12 7 2 2" xfId="17120" xr:uid="{00000000-0005-0000-0000-0000E0420000}"/>
    <cellStyle name="Normal 4 2 12 7 2 2 2" xfId="17121" xr:uid="{00000000-0005-0000-0000-0000E1420000}"/>
    <cellStyle name="Normal 4 2 12 7 2 2 2 2" xfId="43636" xr:uid="{00000000-0005-0000-0000-000074AA0000}"/>
    <cellStyle name="Normal 4 2 12 7 2 2 3" xfId="43637" xr:uid="{00000000-0005-0000-0000-000075AA0000}"/>
    <cellStyle name="Normal 4 2 12 7 2 3" xfId="17122" xr:uid="{00000000-0005-0000-0000-0000E2420000}"/>
    <cellStyle name="Normal 4 2 12 7 2 3 2" xfId="43638" xr:uid="{00000000-0005-0000-0000-000076AA0000}"/>
    <cellStyle name="Normal 4 2 12 7 2 4" xfId="43639" xr:uid="{00000000-0005-0000-0000-000077AA0000}"/>
    <cellStyle name="Normal 4 2 12 7 3" xfId="17123" xr:uid="{00000000-0005-0000-0000-0000E3420000}"/>
    <cellStyle name="Normal 4 2 12 7 3 2" xfId="17124" xr:uid="{00000000-0005-0000-0000-0000E4420000}"/>
    <cellStyle name="Normal 4 2 12 7 3 2 2" xfId="17125" xr:uid="{00000000-0005-0000-0000-0000E5420000}"/>
    <cellStyle name="Normal 4 2 12 7 3 2 2 2" xfId="43640" xr:uid="{00000000-0005-0000-0000-000078AA0000}"/>
    <cellStyle name="Normal 4 2 12 7 3 2 3" xfId="43641" xr:uid="{00000000-0005-0000-0000-000079AA0000}"/>
    <cellStyle name="Normal 4 2 12 7 3 3" xfId="17126" xr:uid="{00000000-0005-0000-0000-0000E6420000}"/>
    <cellStyle name="Normal 4 2 12 7 3 3 2" xfId="43642" xr:uid="{00000000-0005-0000-0000-00007AAA0000}"/>
    <cellStyle name="Normal 4 2 12 7 3 4" xfId="43643" xr:uid="{00000000-0005-0000-0000-00007BAA0000}"/>
    <cellStyle name="Normal 4 2 12 7 4" xfId="17127" xr:uid="{00000000-0005-0000-0000-0000E7420000}"/>
    <cellStyle name="Normal 4 2 12 7 4 2" xfId="17128" xr:uid="{00000000-0005-0000-0000-0000E8420000}"/>
    <cellStyle name="Normal 4 2 12 7 4 2 2" xfId="17129" xr:uid="{00000000-0005-0000-0000-0000E9420000}"/>
    <cellStyle name="Normal 4 2 12 7 4 2 2 2" xfId="43644" xr:uid="{00000000-0005-0000-0000-00007CAA0000}"/>
    <cellStyle name="Normal 4 2 12 7 4 2 3" xfId="43645" xr:uid="{00000000-0005-0000-0000-00007DAA0000}"/>
    <cellStyle name="Normal 4 2 12 7 4 3" xfId="17130" xr:uid="{00000000-0005-0000-0000-0000EA420000}"/>
    <cellStyle name="Normal 4 2 12 7 4 3 2" xfId="43646" xr:uid="{00000000-0005-0000-0000-00007EAA0000}"/>
    <cellStyle name="Normal 4 2 12 7 4 4" xfId="43647" xr:uid="{00000000-0005-0000-0000-00007FAA0000}"/>
    <cellStyle name="Normal 4 2 12 7 5" xfId="17131" xr:uid="{00000000-0005-0000-0000-0000EB420000}"/>
    <cellStyle name="Normal 4 2 12 7 5 2" xfId="17132" xr:uid="{00000000-0005-0000-0000-0000EC420000}"/>
    <cellStyle name="Normal 4 2 12 7 5 2 2" xfId="17133" xr:uid="{00000000-0005-0000-0000-0000ED420000}"/>
    <cellStyle name="Normal 4 2 12 7 5 2 2 2" xfId="43648" xr:uid="{00000000-0005-0000-0000-000080AA0000}"/>
    <cellStyle name="Normal 4 2 12 7 5 2 3" xfId="43649" xr:uid="{00000000-0005-0000-0000-000081AA0000}"/>
    <cellStyle name="Normal 4 2 12 7 5 3" xfId="17134" xr:uid="{00000000-0005-0000-0000-0000EE420000}"/>
    <cellStyle name="Normal 4 2 12 7 5 3 2" xfId="43650" xr:uid="{00000000-0005-0000-0000-000082AA0000}"/>
    <cellStyle name="Normal 4 2 12 7 5 4" xfId="43651" xr:uid="{00000000-0005-0000-0000-000083AA0000}"/>
    <cellStyle name="Normal 4 2 12 7 6" xfId="17135" xr:uid="{00000000-0005-0000-0000-0000EF420000}"/>
    <cellStyle name="Normal 4 2 12 7 6 2" xfId="17136" xr:uid="{00000000-0005-0000-0000-0000F0420000}"/>
    <cellStyle name="Normal 4 2 12 7 6 2 2" xfId="17137" xr:uid="{00000000-0005-0000-0000-0000F1420000}"/>
    <cellStyle name="Normal 4 2 12 7 6 2 2 2" xfId="43652" xr:uid="{00000000-0005-0000-0000-000084AA0000}"/>
    <cellStyle name="Normal 4 2 12 7 6 2 3" xfId="43653" xr:uid="{00000000-0005-0000-0000-000085AA0000}"/>
    <cellStyle name="Normal 4 2 12 7 6 3" xfId="17138" xr:uid="{00000000-0005-0000-0000-0000F2420000}"/>
    <cellStyle name="Normal 4 2 12 7 6 3 2" xfId="43654" xr:uid="{00000000-0005-0000-0000-000086AA0000}"/>
    <cellStyle name="Normal 4 2 12 7 6 4" xfId="43655" xr:uid="{00000000-0005-0000-0000-000087AA0000}"/>
    <cellStyle name="Normal 4 2 12 7 7" xfId="17139" xr:uid="{00000000-0005-0000-0000-0000F3420000}"/>
    <cellStyle name="Normal 4 2 12 7 7 2" xfId="17140" xr:uid="{00000000-0005-0000-0000-0000F4420000}"/>
    <cellStyle name="Normal 4 2 12 7 7 2 2" xfId="17141" xr:uid="{00000000-0005-0000-0000-0000F5420000}"/>
    <cellStyle name="Normal 4 2 12 7 7 2 2 2" xfId="43656" xr:uid="{00000000-0005-0000-0000-000088AA0000}"/>
    <cellStyle name="Normal 4 2 12 7 7 2 3" xfId="43657" xr:uid="{00000000-0005-0000-0000-000089AA0000}"/>
    <cellStyle name="Normal 4 2 12 7 7 3" xfId="17142" xr:uid="{00000000-0005-0000-0000-0000F6420000}"/>
    <cellStyle name="Normal 4 2 12 7 7 3 2" xfId="43658" xr:uid="{00000000-0005-0000-0000-00008AAA0000}"/>
    <cellStyle name="Normal 4 2 12 7 7 4" xfId="43659" xr:uid="{00000000-0005-0000-0000-00008BAA0000}"/>
    <cellStyle name="Normal 4 2 12 7 8" xfId="17143" xr:uid="{00000000-0005-0000-0000-0000F7420000}"/>
    <cellStyle name="Normal 4 2 12 7 8 2" xfId="17144" xr:uid="{00000000-0005-0000-0000-0000F8420000}"/>
    <cellStyle name="Normal 4 2 12 7 8 2 2" xfId="17145" xr:uid="{00000000-0005-0000-0000-0000F9420000}"/>
    <cellStyle name="Normal 4 2 12 7 8 2 2 2" xfId="43660" xr:uid="{00000000-0005-0000-0000-00008CAA0000}"/>
    <cellStyle name="Normal 4 2 12 7 8 2 3" xfId="43661" xr:uid="{00000000-0005-0000-0000-00008DAA0000}"/>
    <cellStyle name="Normal 4 2 12 7 8 3" xfId="17146" xr:uid="{00000000-0005-0000-0000-0000FA420000}"/>
    <cellStyle name="Normal 4 2 12 7 8 3 2" xfId="43662" xr:uid="{00000000-0005-0000-0000-00008EAA0000}"/>
    <cellStyle name="Normal 4 2 12 7 8 4" xfId="43663" xr:uid="{00000000-0005-0000-0000-00008FAA0000}"/>
    <cellStyle name="Normal 4 2 12 7 9" xfId="17147" xr:uid="{00000000-0005-0000-0000-0000FB420000}"/>
    <cellStyle name="Normal 4 2 12 7 9 2" xfId="17148" xr:uid="{00000000-0005-0000-0000-0000FC420000}"/>
    <cellStyle name="Normal 4 2 12 7 9 2 2" xfId="17149" xr:uid="{00000000-0005-0000-0000-0000FD420000}"/>
    <cellStyle name="Normal 4 2 12 7 9 2 2 2" xfId="43664" xr:uid="{00000000-0005-0000-0000-000090AA0000}"/>
    <cellStyle name="Normal 4 2 12 7 9 2 3" xfId="43665" xr:uid="{00000000-0005-0000-0000-000091AA0000}"/>
    <cellStyle name="Normal 4 2 12 7 9 3" xfId="17150" xr:uid="{00000000-0005-0000-0000-0000FE420000}"/>
    <cellStyle name="Normal 4 2 12 7 9 3 2" xfId="43666" xr:uid="{00000000-0005-0000-0000-000092AA0000}"/>
    <cellStyle name="Normal 4 2 12 7 9 4" xfId="43667" xr:uid="{00000000-0005-0000-0000-000093AA0000}"/>
    <cellStyle name="Normal 4 2 12 8" xfId="17151" xr:uid="{00000000-0005-0000-0000-0000FF420000}"/>
    <cellStyle name="Normal 4 2 12 8 10" xfId="17152" xr:uid="{00000000-0005-0000-0000-000000430000}"/>
    <cellStyle name="Normal 4 2 12 8 10 2" xfId="17153" xr:uid="{00000000-0005-0000-0000-000001430000}"/>
    <cellStyle name="Normal 4 2 12 8 10 2 2" xfId="17154" xr:uid="{00000000-0005-0000-0000-000002430000}"/>
    <cellStyle name="Normal 4 2 12 8 10 2 2 2" xfId="43668" xr:uid="{00000000-0005-0000-0000-000094AA0000}"/>
    <cellStyle name="Normal 4 2 12 8 10 2 3" xfId="43669" xr:uid="{00000000-0005-0000-0000-000095AA0000}"/>
    <cellStyle name="Normal 4 2 12 8 10 3" xfId="17155" xr:uid="{00000000-0005-0000-0000-000003430000}"/>
    <cellStyle name="Normal 4 2 12 8 10 3 2" xfId="43670" xr:uid="{00000000-0005-0000-0000-000096AA0000}"/>
    <cellStyle name="Normal 4 2 12 8 10 4" xfId="43671" xr:uid="{00000000-0005-0000-0000-000097AA0000}"/>
    <cellStyle name="Normal 4 2 12 8 11" xfId="17156" xr:uid="{00000000-0005-0000-0000-000004430000}"/>
    <cellStyle name="Normal 4 2 12 8 11 2" xfId="17157" xr:uid="{00000000-0005-0000-0000-000005430000}"/>
    <cellStyle name="Normal 4 2 12 8 11 2 2" xfId="17158" xr:uid="{00000000-0005-0000-0000-000006430000}"/>
    <cellStyle name="Normal 4 2 12 8 11 2 2 2" xfId="43672" xr:uid="{00000000-0005-0000-0000-000098AA0000}"/>
    <cellStyle name="Normal 4 2 12 8 11 2 3" xfId="43673" xr:uid="{00000000-0005-0000-0000-000099AA0000}"/>
    <cellStyle name="Normal 4 2 12 8 11 3" xfId="17159" xr:uid="{00000000-0005-0000-0000-000007430000}"/>
    <cellStyle name="Normal 4 2 12 8 11 3 2" xfId="43674" xr:uid="{00000000-0005-0000-0000-00009AAA0000}"/>
    <cellStyle name="Normal 4 2 12 8 11 4" xfId="43675" xr:uid="{00000000-0005-0000-0000-00009BAA0000}"/>
    <cellStyle name="Normal 4 2 12 8 12" xfId="17160" xr:uid="{00000000-0005-0000-0000-000008430000}"/>
    <cellStyle name="Normal 4 2 12 8 12 2" xfId="17161" xr:uid="{00000000-0005-0000-0000-000009430000}"/>
    <cellStyle name="Normal 4 2 12 8 12 2 2" xfId="43676" xr:uid="{00000000-0005-0000-0000-00009CAA0000}"/>
    <cellStyle name="Normal 4 2 12 8 12 3" xfId="43677" xr:uid="{00000000-0005-0000-0000-00009DAA0000}"/>
    <cellStyle name="Normal 4 2 12 8 13" xfId="17162" xr:uid="{00000000-0005-0000-0000-00000A430000}"/>
    <cellStyle name="Normal 4 2 12 8 13 2" xfId="43678" xr:uid="{00000000-0005-0000-0000-00009EAA0000}"/>
    <cellStyle name="Normal 4 2 12 8 14" xfId="43679" xr:uid="{00000000-0005-0000-0000-00009FAA0000}"/>
    <cellStyle name="Normal 4 2 12 8 2" xfId="17163" xr:uid="{00000000-0005-0000-0000-00000B430000}"/>
    <cellStyle name="Normal 4 2 12 8 2 2" xfId="17164" xr:uid="{00000000-0005-0000-0000-00000C430000}"/>
    <cellStyle name="Normal 4 2 12 8 2 2 2" xfId="17165" xr:uid="{00000000-0005-0000-0000-00000D430000}"/>
    <cellStyle name="Normal 4 2 12 8 2 2 2 2" xfId="43680" xr:uid="{00000000-0005-0000-0000-0000A0AA0000}"/>
    <cellStyle name="Normal 4 2 12 8 2 2 3" xfId="43681" xr:uid="{00000000-0005-0000-0000-0000A1AA0000}"/>
    <cellStyle name="Normal 4 2 12 8 2 3" xfId="17166" xr:uid="{00000000-0005-0000-0000-00000E430000}"/>
    <cellStyle name="Normal 4 2 12 8 2 3 2" xfId="43682" xr:uid="{00000000-0005-0000-0000-0000A2AA0000}"/>
    <cellStyle name="Normal 4 2 12 8 2 4" xfId="43683" xr:uid="{00000000-0005-0000-0000-0000A3AA0000}"/>
    <cellStyle name="Normal 4 2 12 8 3" xfId="17167" xr:uid="{00000000-0005-0000-0000-00000F430000}"/>
    <cellStyle name="Normal 4 2 12 8 3 2" xfId="17168" xr:uid="{00000000-0005-0000-0000-000010430000}"/>
    <cellStyle name="Normal 4 2 12 8 3 2 2" xfId="17169" xr:uid="{00000000-0005-0000-0000-000011430000}"/>
    <cellStyle name="Normal 4 2 12 8 3 2 2 2" xfId="43684" xr:uid="{00000000-0005-0000-0000-0000A4AA0000}"/>
    <cellStyle name="Normal 4 2 12 8 3 2 3" xfId="43685" xr:uid="{00000000-0005-0000-0000-0000A5AA0000}"/>
    <cellStyle name="Normal 4 2 12 8 3 3" xfId="17170" xr:uid="{00000000-0005-0000-0000-000012430000}"/>
    <cellStyle name="Normal 4 2 12 8 3 3 2" xfId="43686" xr:uid="{00000000-0005-0000-0000-0000A6AA0000}"/>
    <cellStyle name="Normal 4 2 12 8 3 4" xfId="43687" xr:uid="{00000000-0005-0000-0000-0000A7AA0000}"/>
    <cellStyle name="Normal 4 2 12 8 4" xfId="17171" xr:uid="{00000000-0005-0000-0000-000013430000}"/>
    <cellStyle name="Normal 4 2 12 8 4 2" xfId="17172" xr:uid="{00000000-0005-0000-0000-000014430000}"/>
    <cellStyle name="Normal 4 2 12 8 4 2 2" xfId="17173" xr:uid="{00000000-0005-0000-0000-000015430000}"/>
    <cellStyle name="Normal 4 2 12 8 4 2 2 2" xfId="43688" xr:uid="{00000000-0005-0000-0000-0000A8AA0000}"/>
    <cellStyle name="Normal 4 2 12 8 4 2 3" xfId="43689" xr:uid="{00000000-0005-0000-0000-0000A9AA0000}"/>
    <cellStyle name="Normal 4 2 12 8 4 3" xfId="17174" xr:uid="{00000000-0005-0000-0000-000016430000}"/>
    <cellStyle name="Normal 4 2 12 8 4 3 2" xfId="43690" xr:uid="{00000000-0005-0000-0000-0000AAAA0000}"/>
    <cellStyle name="Normal 4 2 12 8 4 4" xfId="43691" xr:uid="{00000000-0005-0000-0000-0000ABAA0000}"/>
    <cellStyle name="Normal 4 2 12 8 5" xfId="17175" xr:uid="{00000000-0005-0000-0000-000017430000}"/>
    <cellStyle name="Normal 4 2 12 8 5 2" xfId="17176" xr:uid="{00000000-0005-0000-0000-000018430000}"/>
    <cellStyle name="Normal 4 2 12 8 5 2 2" xfId="17177" xr:uid="{00000000-0005-0000-0000-000019430000}"/>
    <cellStyle name="Normal 4 2 12 8 5 2 2 2" xfId="43692" xr:uid="{00000000-0005-0000-0000-0000ACAA0000}"/>
    <cellStyle name="Normal 4 2 12 8 5 2 3" xfId="43693" xr:uid="{00000000-0005-0000-0000-0000ADAA0000}"/>
    <cellStyle name="Normal 4 2 12 8 5 3" xfId="17178" xr:uid="{00000000-0005-0000-0000-00001A430000}"/>
    <cellStyle name="Normal 4 2 12 8 5 3 2" xfId="43694" xr:uid="{00000000-0005-0000-0000-0000AEAA0000}"/>
    <cellStyle name="Normal 4 2 12 8 5 4" xfId="43695" xr:uid="{00000000-0005-0000-0000-0000AFAA0000}"/>
    <cellStyle name="Normal 4 2 12 8 6" xfId="17179" xr:uid="{00000000-0005-0000-0000-00001B430000}"/>
    <cellStyle name="Normal 4 2 12 8 6 2" xfId="17180" xr:uid="{00000000-0005-0000-0000-00001C430000}"/>
    <cellStyle name="Normal 4 2 12 8 6 2 2" xfId="17181" xr:uid="{00000000-0005-0000-0000-00001D430000}"/>
    <cellStyle name="Normal 4 2 12 8 6 2 2 2" xfId="43696" xr:uid="{00000000-0005-0000-0000-0000B0AA0000}"/>
    <cellStyle name="Normal 4 2 12 8 6 2 3" xfId="43697" xr:uid="{00000000-0005-0000-0000-0000B1AA0000}"/>
    <cellStyle name="Normal 4 2 12 8 6 3" xfId="17182" xr:uid="{00000000-0005-0000-0000-00001E430000}"/>
    <cellStyle name="Normal 4 2 12 8 6 3 2" xfId="43698" xr:uid="{00000000-0005-0000-0000-0000B2AA0000}"/>
    <cellStyle name="Normal 4 2 12 8 6 4" xfId="43699" xr:uid="{00000000-0005-0000-0000-0000B3AA0000}"/>
    <cellStyle name="Normal 4 2 12 8 7" xfId="17183" xr:uid="{00000000-0005-0000-0000-00001F430000}"/>
    <cellStyle name="Normal 4 2 12 8 7 2" xfId="17184" xr:uid="{00000000-0005-0000-0000-000020430000}"/>
    <cellStyle name="Normal 4 2 12 8 7 2 2" xfId="17185" xr:uid="{00000000-0005-0000-0000-000021430000}"/>
    <cellStyle name="Normal 4 2 12 8 7 2 2 2" xfId="43700" xr:uid="{00000000-0005-0000-0000-0000B4AA0000}"/>
    <cellStyle name="Normal 4 2 12 8 7 2 3" xfId="43701" xr:uid="{00000000-0005-0000-0000-0000B5AA0000}"/>
    <cellStyle name="Normal 4 2 12 8 7 3" xfId="17186" xr:uid="{00000000-0005-0000-0000-000022430000}"/>
    <cellStyle name="Normal 4 2 12 8 7 3 2" xfId="43702" xr:uid="{00000000-0005-0000-0000-0000B6AA0000}"/>
    <cellStyle name="Normal 4 2 12 8 7 4" xfId="43703" xr:uid="{00000000-0005-0000-0000-0000B7AA0000}"/>
    <cellStyle name="Normal 4 2 12 8 8" xfId="17187" xr:uid="{00000000-0005-0000-0000-000023430000}"/>
    <cellStyle name="Normal 4 2 12 8 8 2" xfId="17188" xr:uid="{00000000-0005-0000-0000-000024430000}"/>
    <cellStyle name="Normal 4 2 12 8 8 2 2" xfId="17189" xr:uid="{00000000-0005-0000-0000-000025430000}"/>
    <cellStyle name="Normal 4 2 12 8 8 2 2 2" xfId="43704" xr:uid="{00000000-0005-0000-0000-0000B8AA0000}"/>
    <cellStyle name="Normal 4 2 12 8 8 2 3" xfId="43705" xr:uid="{00000000-0005-0000-0000-0000B9AA0000}"/>
    <cellStyle name="Normal 4 2 12 8 8 3" xfId="17190" xr:uid="{00000000-0005-0000-0000-000026430000}"/>
    <cellStyle name="Normal 4 2 12 8 8 3 2" xfId="43706" xr:uid="{00000000-0005-0000-0000-0000BAAA0000}"/>
    <cellStyle name="Normal 4 2 12 8 8 4" xfId="43707" xr:uid="{00000000-0005-0000-0000-0000BBAA0000}"/>
    <cellStyle name="Normal 4 2 12 8 9" xfId="17191" xr:uid="{00000000-0005-0000-0000-000027430000}"/>
    <cellStyle name="Normal 4 2 12 8 9 2" xfId="17192" xr:uid="{00000000-0005-0000-0000-000028430000}"/>
    <cellStyle name="Normal 4 2 12 8 9 2 2" xfId="17193" xr:uid="{00000000-0005-0000-0000-000029430000}"/>
    <cellStyle name="Normal 4 2 12 8 9 2 2 2" xfId="43708" xr:uid="{00000000-0005-0000-0000-0000BCAA0000}"/>
    <cellStyle name="Normal 4 2 12 8 9 2 3" xfId="43709" xr:uid="{00000000-0005-0000-0000-0000BDAA0000}"/>
    <cellStyle name="Normal 4 2 12 8 9 3" xfId="17194" xr:uid="{00000000-0005-0000-0000-00002A430000}"/>
    <cellStyle name="Normal 4 2 12 8 9 3 2" xfId="43710" xr:uid="{00000000-0005-0000-0000-0000BEAA0000}"/>
    <cellStyle name="Normal 4 2 12 8 9 4" xfId="43711" xr:uid="{00000000-0005-0000-0000-0000BFAA0000}"/>
    <cellStyle name="Normal 4 2 12 9" xfId="17195" xr:uid="{00000000-0005-0000-0000-00002B430000}"/>
    <cellStyle name="Normal 4 2 12 9 2" xfId="17196" xr:uid="{00000000-0005-0000-0000-00002C430000}"/>
    <cellStyle name="Normal 4 2 12 9 2 2" xfId="17197" xr:uid="{00000000-0005-0000-0000-00002D430000}"/>
    <cellStyle name="Normal 4 2 12 9 2 2 2" xfId="43712" xr:uid="{00000000-0005-0000-0000-0000C0AA0000}"/>
    <cellStyle name="Normal 4 2 12 9 2 3" xfId="43713" xr:uid="{00000000-0005-0000-0000-0000C1AA0000}"/>
    <cellStyle name="Normal 4 2 12 9 3" xfId="17198" xr:uid="{00000000-0005-0000-0000-00002E430000}"/>
    <cellStyle name="Normal 4 2 12 9 3 2" xfId="43714" xr:uid="{00000000-0005-0000-0000-0000C2AA0000}"/>
    <cellStyle name="Normal 4 2 12 9 4" xfId="43715" xr:uid="{00000000-0005-0000-0000-0000C3AA0000}"/>
    <cellStyle name="Normal 4 2 13" xfId="17199" xr:uid="{00000000-0005-0000-0000-00002F430000}"/>
    <cellStyle name="Normal 4 2 13 10" xfId="17200" xr:uid="{00000000-0005-0000-0000-000030430000}"/>
    <cellStyle name="Normal 4 2 13 10 2" xfId="17201" xr:uid="{00000000-0005-0000-0000-000031430000}"/>
    <cellStyle name="Normal 4 2 13 10 2 2" xfId="17202" xr:uid="{00000000-0005-0000-0000-000032430000}"/>
    <cellStyle name="Normal 4 2 13 10 2 2 2" xfId="43716" xr:uid="{00000000-0005-0000-0000-0000C4AA0000}"/>
    <cellStyle name="Normal 4 2 13 10 2 3" xfId="43717" xr:uid="{00000000-0005-0000-0000-0000C5AA0000}"/>
    <cellStyle name="Normal 4 2 13 10 3" xfId="17203" xr:uid="{00000000-0005-0000-0000-000033430000}"/>
    <cellStyle name="Normal 4 2 13 10 3 2" xfId="43718" xr:uid="{00000000-0005-0000-0000-0000C6AA0000}"/>
    <cellStyle name="Normal 4 2 13 10 4" xfId="43719" xr:uid="{00000000-0005-0000-0000-0000C7AA0000}"/>
    <cellStyle name="Normal 4 2 13 11" xfId="17204" xr:uid="{00000000-0005-0000-0000-000034430000}"/>
    <cellStyle name="Normal 4 2 13 11 2" xfId="17205" xr:uid="{00000000-0005-0000-0000-000035430000}"/>
    <cellStyle name="Normal 4 2 13 11 2 2" xfId="17206" xr:uid="{00000000-0005-0000-0000-000036430000}"/>
    <cellStyle name="Normal 4 2 13 11 2 2 2" xfId="43720" xr:uid="{00000000-0005-0000-0000-0000C8AA0000}"/>
    <cellStyle name="Normal 4 2 13 11 2 3" xfId="43721" xr:uid="{00000000-0005-0000-0000-0000C9AA0000}"/>
    <cellStyle name="Normal 4 2 13 11 3" xfId="17207" xr:uid="{00000000-0005-0000-0000-000037430000}"/>
    <cellStyle name="Normal 4 2 13 11 3 2" xfId="43722" xr:uid="{00000000-0005-0000-0000-0000CAAA0000}"/>
    <cellStyle name="Normal 4 2 13 11 4" xfId="43723" xr:uid="{00000000-0005-0000-0000-0000CBAA0000}"/>
    <cellStyle name="Normal 4 2 13 12" xfId="17208" xr:uid="{00000000-0005-0000-0000-000038430000}"/>
    <cellStyle name="Normal 4 2 13 12 2" xfId="17209" xr:uid="{00000000-0005-0000-0000-000039430000}"/>
    <cellStyle name="Normal 4 2 13 12 2 2" xfId="17210" xr:uid="{00000000-0005-0000-0000-00003A430000}"/>
    <cellStyle name="Normal 4 2 13 12 2 2 2" xfId="43724" xr:uid="{00000000-0005-0000-0000-0000CCAA0000}"/>
    <cellStyle name="Normal 4 2 13 12 2 3" xfId="43725" xr:uid="{00000000-0005-0000-0000-0000CDAA0000}"/>
    <cellStyle name="Normal 4 2 13 12 3" xfId="17211" xr:uid="{00000000-0005-0000-0000-00003B430000}"/>
    <cellStyle name="Normal 4 2 13 12 3 2" xfId="43726" xr:uid="{00000000-0005-0000-0000-0000CEAA0000}"/>
    <cellStyle name="Normal 4 2 13 12 4" xfId="43727" xr:uid="{00000000-0005-0000-0000-0000CFAA0000}"/>
    <cellStyle name="Normal 4 2 13 13" xfId="17212" xr:uid="{00000000-0005-0000-0000-00003C430000}"/>
    <cellStyle name="Normal 4 2 13 13 2" xfId="17213" xr:uid="{00000000-0005-0000-0000-00003D430000}"/>
    <cellStyle name="Normal 4 2 13 13 2 2" xfId="17214" xr:uid="{00000000-0005-0000-0000-00003E430000}"/>
    <cellStyle name="Normal 4 2 13 13 2 2 2" xfId="43728" xr:uid="{00000000-0005-0000-0000-0000D0AA0000}"/>
    <cellStyle name="Normal 4 2 13 13 2 3" xfId="43729" xr:uid="{00000000-0005-0000-0000-0000D1AA0000}"/>
    <cellStyle name="Normal 4 2 13 13 3" xfId="17215" xr:uid="{00000000-0005-0000-0000-00003F430000}"/>
    <cellStyle name="Normal 4 2 13 13 3 2" xfId="43730" xr:uid="{00000000-0005-0000-0000-0000D2AA0000}"/>
    <cellStyle name="Normal 4 2 13 13 4" xfId="43731" xr:uid="{00000000-0005-0000-0000-0000D3AA0000}"/>
    <cellStyle name="Normal 4 2 13 14" xfId="17216" xr:uid="{00000000-0005-0000-0000-000040430000}"/>
    <cellStyle name="Normal 4 2 13 14 2" xfId="17217" xr:uid="{00000000-0005-0000-0000-000041430000}"/>
    <cellStyle name="Normal 4 2 13 14 2 2" xfId="17218" xr:uid="{00000000-0005-0000-0000-000042430000}"/>
    <cellStyle name="Normal 4 2 13 14 2 2 2" xfId="43732" xr:uid="{00000000-0005-0000-0000-0000D4AA0000}"/>
    <cellStyle name="Normal 4 2 13 14 2 3" xfId="43733" xr:uid="{00000000-0005-0000-0000-0000D5AA0000}"/>
    <cellStyle name="Normal 4 2 13 14 3" xfId="17219" xr:uid="{00000000-0005-0000-0000-000043430000}"/>
    <cellStyle name="Normal 4 2 13 14 3 2" xfId="43734" xr:uid="{00000000-0005-0000-0000-0000D6AA0000}"/>
    <cellStyle name="Normal 4 2 13 14 4" xfId="43735" xr:uid="{00000000-0005-0000-0000-0000D7AA0000}"/>
    <cellStyle name="Normal 4 2 13 15" xfId="17220" xr:uid="{00000000-0005-0000-0000-000044430000}"/>
    <cellStyle name="Normal 4 2 13 15 2" xfId="17221" xr:uid="{00000000-0005-0000-0000-000045430000}"/>
    <cellStyle name="Normal 4 2 13 15 2 2" xfId="17222" xr:uid="{00000000-0005-0000-0000-000046430000}"/>
    <cellStyle name="Normal 4 2 13 15 2 2 2" xfId="43736" xr:uid="{00000000-0005-0000-0000-0000D8AA0000}"/>
    <cellStyle name="Normal 4 2 13 15 2 3" xfId="43737" xr:uid="{00000000-0005-0000-0000-0000D9AA0000}"/>
    <cellStyle name="Normal 4 2 13 15 3" xfId="17223" xr:uid="{00000000-0005-0000-0000-000047430000}"/>
    <cellStyle name="Normal 4 2 13 15 3 2" xfId="43738" xr:uid="{00000000-0005-0000-0000-0000DAAA0000}"/>
    <cellStyle name="Normal 4 2 13 15 4" xfId="43739" xr:uid="{00000000-0005-0000-0000-0000DBAA0000}"/>
    <cellStyle name="Normal 4 2 13 16" xfId="17224" xr:uid="{00000000-0005-0000-0000-000048430000}"/>
    <cellStyle name="Normal 4 2 13 16 2" xfId="17225" xr:uid="{00000000-0005-0000-0000-000049430000}"/>
    <cellStyle name="Normal 4 2 13 16 2 2" xfId="17226" xr:uid="{00000000-0005-0000-0000-00004A430000}"/>
    <cellStyle name="Normal 4 2 13 16 2 2 2" xfId="43740" xr:uid="{00000000-0005-0000-0000-0000DCAA0000}"/>
    <cellStyle name="Normal 4 2 13 16 2 3" xfId="43741" xr:uid="{00000000-0005-0000-0000-0000DDAA0000}"/>
    <cellStyle name="Normal 4 2 13 16 3" xfId="17227" xr:uid="{00000000-0005-0000-0000-00004B430000}"/>
    <cellStyle name="Normal 4 2 13 16 3 2" xfId="43742" xr:uid="{00000000-0005-0000-0000-0000DEAA0000}"/>
    <cellStyle name="Normal 4 2 13 16 4" xfId="43743" xr:uid="{00000000-0005-0000-0000-0000DFAA0000}"/>
    <cellStyle name="Normal 4 2 13 17" xfId="17228" xr:uid="{00000000-0005-0000-0000-00004C430000}"/>
    <cellStyle name="Normal 4 2 13 17 2" xfId="17229" xr:uid="{00000000-0005-0000-0000-00004D430000}"/>
    <cellStyle name="Normal 4 2 13 17 2 2" xfId="17230" xr:uid="{00000000-0005-0000-0000-00004E430000}"/>
    <cellStyle name="Normal 4 2 13 17 2 2 2" xfId="43744" xr:uid="{00000000-0005-0000-0000-0000E0AA0000}"/>
    <cellStyle name="Normal 4 2 13 17 2 3" xfId="43745" xr:uid="{00000000-0005-0000-0000-0000E1AA0000}"/>
    <cellStyle name="Normal 4 2 13 17 3" xfId="17231" xr:uid="{00000000-0005-0000-0000-00004F430000}"/>
    <cellStyle name="Normal 4 2 13 17 3 2" xfId="43746" xr:uid="{00000000-0005-0000-0000-0000E2AA0000}"/>
    <cellStyle name="Normal 4 2 13 17 4" xfId="43747" xr:uid="{00000000-0005-0000-0000-0000E3AA0000}"/>
    <cellStyle name="Normal 4 2 13 18" xfId="17232" xr:uid="{00000000-0005-0000-0000-000050430000}"/>
    <cellStyle name="Normal 4 2 13 18 2" xfId="17233" xr:uid="{00000000-0005-0000-0000-000051430000}"/>
    <cellStyle name="Normal 4 2 13 18 2 2" xfId="17234" xr:uid="{00000000-0005-0000-0000-000052430000}"/>
    <cellStyle name="Normal 4 2 13 18 2 2 2" xfId="43748" xr:uid="{00000000-0005-0000-0000-0000E4AA0000}"/>
    <cellStyle name="Normal 4 2 13 18 2 3" xfId="43749" xr:uid="{00000000-0005-0000-0000-0000E5AA0000}"/>
    <cellStyle name="Normal 4 2 13 18 3" xfId="17235" xr:uid="{00000000-0005-0000-0000-000053430000}"/>
    <cellStyle name="Normal 4 2 13 18 3 2" xfId="43750" xr:uid="{00000000-0005-0000-0000-0000E6AA0000}"/>
    <cellStyle name="Normal 4 2 13 18 4" xfId="43751" xr:uid="{00000000-0005-0000-0000-0000E7AA0000}"/>
    <cellStyle name="Normal 4 2 13 19" xfId="17236" xr:uid="{00000000-0005-0000-0000-000054430000}"/>
    <cellStyle name="Normal 4 2 13 2" xfId="17237" xr:uid="{00000000-0005-0000-0000-000055430000}"/>
    <cellStyle name="Normal 4 2 13 2 10" xfId="17238" xr:uid="{00000000-0005-0000-0000-000056430000}"/>
    <cellStyle name="Normal 4 2 13 2 10 2" xfId="17239" xr:uid="{00000000-0005-0000-0000-000057430000}"/>
    <cellStyle name="Normal 4 2 13 2 10 2 2" xfId="17240" xr:uid="{00000000-0005-0000-0000-000058430000}"/>
    <cellStyle name="Normal 4 2 13 2 10 2 2 2" xfId="43752" xr:uid="{00000000-0005-0000-0000-0000E8AA0000}"/>
    <cellStyle name="Normal 4 2 13 2 10 2 3" xfId="43753" xr:uid="{00000000-0005-0000-0000-0000E9AA0000}"/>
    <cellStyle name="Normal 4 2 13 2 10 3" xfId="17241" xr:uid="{00000000-0005-0000-0000-000059430000}"/>
    <cellStyle name="Normal 4 2 13 2 10 3 2" xfId="43754" xr:uid="{00000000-0005-0000-0000-0000EAAA0000}"/>
    <cellStyle name="Normal 4 2 13 2 10 4" xfId="43755" xr:uid="{00000000-0005-0000-0000-0000EBAA0000}"/>
    <cellStyle name="Normal 4 2 13 2 11" xfId="17242" xr:uid="{00000000-0005-0000-0000-00005A430000}"/>
    <cellStyle name="Normal 4 2 13 2 11 2" xfId="17243" xr:uid="{00000000-0005-0000-0000-00005B430000}"/>
    <cellStyle name="Normal 4 2 13 2 11 2 2" xfId="17244" xr:uid="{00000000-0005-0000-0000-00005C430000}"/>
    <cellStyle name="Normal 4 2 13 2 11 2 2 2" xfId="43756" xr:uid="{00000000-0005-0000-0000-0000ECAA0000}"/>
    <cellStyle name="Normal 4 2 13 2 11 2 3" xfId="43757" xr:uid="{00000000-0005-0000-0000-0000EDAA0000}"/>
    <cellStyle name="Normal 4 2 13 2 11 3" xfId="17245" xr:uid="{00000000-0005-0000-0000-00005D430000}"/>
    <cellStyle name="Normal 4 2 13 2 11 3 2" xfId="43758" xr:uid="{00000000-0005-0000-0000-0000EEAA0000}"/>
    <cellStyle name="Normal 4 2 13 2 11 4" xfId="43759" xr:uid="{00000000-0005-0000-0000-0000EFAA0000}"/>
    <cellStyle name="Normal 4 2 13 2 12" xfId="17246" xr:uid="{00000000-0005-0000-0000-00005E430000}"/>
    <cellStyle name="Normal 4 2 13 2 13" xfId="17247" xr:uid="{00000000-0005-0000-0000-00005F430000}"/>
    <cellStyle name="Normal 4 2 13 2 2" xfId="17248" xr:uid="{00000000-0005-0000-0000-000060430000}"/>
    <cellStyle name="Normal 4 2 13 2 2 2" xfId="17249" xr:uid="{00000000-0005-0000-0000-000061430000}"/>
    <cellStyle name="Normal 4 2 13 2 2 2 2" xfId="17250" xr:uid="{00000000-0005-0000-0000-000062430000}"/>
    <cellStyle name="Normal 4 2 13 2 2 2 2 2" xfId="43760" xr:uid="{00000000-0005-0000-0000-0000F0AA0000}"/>
    <cellStyle name="Normal 4 2 13 2 2 2 3" xfId="43761" xr:uid="{00000000-0005-0000-0000-0000F1AA0000}"/>
    <cellStyle name="Normal 4 2 13 2 2 3" xfId="17251" xr:uid="{00000000-0005-0000-0000-000063430000}"/>
    <cellStyle name="Normal 4 2 13 2 2 3 2" xfId="43762" xr:uid="{00000000-0005-0000-0000-0000F2AA0000}"/>
    <cellStyle name="Normal 4 2 13 2 2 4" xfId="43763" xr:uid="{00000000-0005-0000-0000-0000F3AA0000}"/>
    <cellStyle name="Normal 4 2 13 2 3" xfId="17252" xr:uid="{00000000-0005-0000-0000-000064430000}"/>
    <cellStyle name="Normal 4 2 13 2 3 2" xfId="17253" xr:uid="{00000000-0005-0000-0000-000065430000}"/>
    <cellStyle name="Normal 4 2 13 2 3 2 2" xfId="17254" xr:uid="{00000000-0005-0000-0000-000066430000}"/>
    <cellStyle name="Normal 4 2 13 2 3 2 2 2" xfId="43764" xr:uid="{00000000-0005-0000-0000-0000F4AA0000}"/>
    <cellStyle name="Normal 4 2 13 2 3 2 3" xfId="43765" xr:uid="{00000000-0005-0000-0000-0000F5AA0000}"/>
    <cellStyle name="Normal 4 2 13 2 3 3" xfId="17255" xr:uid="{00000000-0005-0000-0000-000067430000}"/>
    <cellStyle name="Normal 4 2 13 2 3 3 2" xfId="43766" xr:uid="{00000000-0005-0000-0000-0000F6AA0000}"/>
    <cellStyle name="Normal 4 2 13 2 3 4" xfId="43767" xr:uid="{00000000-0005-0000-0000-0000F7AA0000}"/>
    <cellStyle name="Normal 4 2 13 2 4" xfId="17256" xr:uid="{00000000-0005-0000-0000-000068430000}"/>
    <cellStyle name="Normal 4 2 13 2 4 2" xfId="17257" xr:uid="{00000000-0005-0000-0000-000069430000}"/>
    <cellStyle name="Normal 4 2 13 2 4 2 2" xfId="17258" xr:uid="{00000000-0005-0000-0000-00006A430000}"/>
    <cellStyle name="Normal 4 2 13 2 4 2 2 2" xfId="43768" xr:uid="{00000000-0005-0000-0000-0000F8AA0000}"/>
    <cellStyle name="Normal 4 2 13 2 4 2 3" xfId="43769" xr:uid="{00000000-0005-0000-0000-0000F9AA0000}"/>
    <cellStyle name="Normal 4 2 13 2 4 3" xfId="17259" xr:uid="{00000000-0005-0000-0000-00006B430000}"/>
    <cellStyle name="Normal 4 2 13 2 4 3 2" xfId="43770" xr:uid="{00000000-0005-0000-0000-0000FAAA0000}"/>
    <cellStyle name="Normal 4 2 13 2 4 4" xfId="43771" xr:uid="{00000000-0005-0000-0000-0000FBAA0000}"/>
    <cellStyle name="Normal 4 2 13 2 5" xfId="17260" xr:uid="{00000000-0005-0000-0000-00006C430000}"/>
    <cellStyle name="Normal 4 2 13 2 5 2" xfId="17261" xr:uid="{00000000-0005-0000-0000-00006D430000}"/>
    <cellStyle name="Normal 4 2 13 2 5 2 2" xfId="17262" xr:uid="{00000000-0005-0000-0000-00006E430000}"/>
    <cellStyle name="Normal 4 2 13 2 5 2 2 2" xfId="43772" xr:uid="{00000000-0005-0000-0000-0000FCAA0000}"/>
    <cellStyle name="Normal 4 2 13 2 5 2 3" xfId="43773" xr:uid="{00000000-0005-0000-0000-0000FDAA0000}"/>
    <cellStyle name="Normal 4 2 13 2 5 3" xfId="17263" xr:uid="{00000000-0005-0000-0000-00006F430000}"/>
    <cellStyle name="Normal 4 2 13 2 5 3 2" xfId="43774" xr:uid="{00000000-0005-0000-0000-0000FEAA0000}"/>
    <cellStyle name="Normal 4 2 13 2 5 4" xfId="43775" xr:uid="{00000000-0005-0000-0000-0000FFAA0000}"/>
    <cellStyle name="Normal 4 2 13 2 6" xfId="17264" xr:uid="{00000000-0005-0000-0000-000070430000}"/>
    <cellStyle name="Normal 4 2 13 2 6 2" xfId="17265" xr:uid="{00000000-0005-0000-0000-000071430000}"/>
    <cellStyle name="Normal 4 2 13 2 6 2 2" xfId="17266" xr:uid="{00000000-0005-0000-0000-000072430000}"/>
    <cellStyle name="Normal 4 2 13 2 6 2 2 2" xfId="43776" xr:uid="{00000000-0005-0000-0000-000000AB0000}"/>
    <cellStyle name="Normal 4 2 13 2 6 2 3" xfId="43777" xr:uid="{00000000-0005-0000-0000-000001AB0000}"/>
    <cellStyle name="Normal 4 2 13 2 6 3" xfId="17267" xr:uid="{00000000-0005-0000-0000-000073430000}"/>
    <cellStyle name="Normal 4 2 13 2 6 3 2" xfId="43778" xr:uid="{00000000-0005-0000-0000-000002AB0000}"/>
    <cellStyle name="Normal 4 2 13 2 6 4" xfId="43779" xr:uid="{00000000-0005-0000-0000-000003AB0000}"/>
    <cellStyle name="Normal 4 2 13 2 7" xfId="17268" xr:uid="{00000000-0005-0000-0000-000074430000}"/>
    <cellStyle name="Normal 4 2 13 2 7 2" xfId="17269" xr:uid="{00000000-0005-0000-0000-000075430000}"/>
    <cellStyle name="Normal 4 2 13 2 7 2 2" xfId="17270" xr:uid="{00000000-0005-0000-0000-000076430000}"/>
    <cellStyle name="Normal 4 2 13 2 7 2 2 2" xfId="43780" xr:uid="{00000000-0005-0000-0000-000004AB0000}"/>
    <cellStyle name="Normal 4 2 13 2 7 2 3" xfId="43781" xr:uid="{00000000-0005-0000-0000-000005AB0000}"/>
    <cellStyle name="Normal 4 2 13 2 7 3" xfId="17271" xr:uid="{00000000-0005-0000-0000-000077430000}"/>
    <cellStyle name="Normal 4 2 13 2 7 3 2" xfId="43782" xr:uid="{00000000-0005-0000-0000-000006AB0000}"/>
    <cellStyle name="Normal 4 2 13 2 7 4" xfId="43783" xr:uid="{00000000-0005-0000-0000-000007AB0000}"/>
    <cellStyle name="Normal 4 2 13 2 8" xfId="17272" xr:uid="{00000000-0005-0000-0000-000078430000}"/>
    <cellStyle name="Normal 4 2 13 2 8 2" xfId="17273" xr:uid="{00000000-0005-0000-0000-000079430000}"/>
    <cellStyle name="Normal 4 2 13 2 8 2 2" xfId="17274" xr:uid="{00000000-0005-0000-0000-00007A430000}"/>
    <cellStyle name="Normal 4 2 13 2 8 2 2 2" xfId="43784" xr:uid="{00000000-0005-0000-0000-000008AB0000}"/>
    <cellStyle name="Normal 4 2 13 2 8 2 3" xfId="43785" xr:uid="{00000000-0005-0000-0000-000009AB0000}"/>
    <cellStyle name="Normal 4 2 13 2 8 3" xfId="17275" xr:uid="{00000000-0005-0000-0000-00007B430000}"/>
    <cellStyle name="Normal 4 2 13 2 8 3 2" xfId="43786" xr:uid="{00000000-0005-0000-0000-00000AAB0000}"/>
    <cellStyle name="Normal 4 2 13 2 8 4" xfId="43787" xr:uid="{00000000-0005-0000-0000-00000BAB0000}"/>
    <cellStyle name="Normal 4 2 13 2 9" xfId="17276" xr:uid="{00000000-0005-0000-0000-00007C430000}"/>
    <cellStyle name="Normal 4 2 13 2 9 2" xfId="17277" xr:uid="{00000000-0005-0000-0000-00007D430000}"/>
    <cellStyle name="Normal 4 2 13 2 9 2 2" xfId="17278" xr:uid="{00000000-0005-0000-0000-00007E430000}"/>
    <cellStyle name="Normal 4 2 13 2 9 2 2 2" xfId="43788" xr:uid="{00000000-0005-0000-0000-00000CAB0000}"/>
    <cellStyle name="Normal 4 2 13 2 9 2 3" xfId="43789" xr:uid="{00000000-0005-0000-0000-00000DAB0000}"/>
    <cellStyle name="Normal 4 2 13 2 9 3" xfId="17279" xr:uid="{00000000-0005-0000-0000-00007F430000}"/>
    <cellStyle name="Normal 4 2 13 2 9 3 2" xfId="43790" xr:uid="{00000000-0005-0000-0000-00000EAB0000}"/>
    <cellStyle name="Normal 4 2 13 2 9 4" xfId="43791" xr:uid="{00000000-0005-0000-0000-00000FAB0000}"/>
    <cellStyle name="Normal 4 2 13 20" xfId="17280" xr:uid="{00000000-0005-0000-0000-000080430000}"/>
    <cellStyle name="Normal 4 2 13 3" xfId="17281" xr:uid="{00000000-0005-0000-0000-000081430000}"/>
    <cellStyle name="Normal 4 2 13 3 10" xfId="17282" xr:uid="{00000000-0005-0000-0000-000082430000}"/>
    <cellStyle name="Normal 4 2 13 3 10 2" xfId="17283" xr:uid="{00000000-0005-0000-0000-000083430000}"/>
    <cellStyle name="Normal 4 2 13 3 10 2 2" xfId="17284" xr:uid="{00000000-0005-0000-0000-000084430000}"/>
    <cellStyle name="Normal 4 2 13 3 10 2 2 2" xfId="43792" xr:uid="{00000000-0005-0000-0000-000010AB0000}"/>
    <cellStyle name="Normal 4 2 13 3 10 2 3" xfId="43793" xr:uid="{00000000-0005-0000-0000-000011AB0000}"/>
    <cellStyle name="Normal 4 2 13 3 10 3" xfId="17285" xr:uid="{00000000-0005-0000-0000-000085430000}"/>
    <cellStyle name="Normal 4 2 13 3 10 3 2" xfId="43794" xr:uid="{00000000-0005-0000-0000-000012AB0000}"/>
    <cellStyle name="Normal 4 2 13 3 10 4" xfId="43795" xr:uid="{00000000-0005-0000-0000-000013AB0000}"/>
    <cellStyle name="Normal 4 2 13 3 11" xfId="17286" xr:uid="{00000000-0005-0000-0000-000086430000}"/>
    <cellStyle name="Normal 4 2 13 3 11 2" xfId="17287" xr:uid="{00000000-0005-0000-0000-000087430000}"/>
    <cellStyle name="Normal 4 2 13 3 11 2 2" xfId="17288" xr:uid="{00000000-0005-0000-0000-000088430000}"/>
    <cellStyle name="Normal 4 2 13 3 11 2 2 2" xfId="43796" xr:uid="{00000000-0005-0000-0000-000014AB0000}"/>
    <cellStyle name="Normal 4 2 13 3 11 2 3" xfId="43797" xr:uid="{00000000-0005-0000-0000-000015AB0000}"/>
    <cellStyle name="Normal 4 2 13 3 11 3" xfId="17289" xr:uid="{00000000-0005-0000-0000-000089430000}"/>
    <cellStyle name="Normal 4 2 13 3 11 3 2" xfId="43798" xr:uid="{00000000-0005-0000-0000-000016AB0000}"/>
    <cellStyle name="Normal 4 2 13 3 11 4" xfId="43799" xr:uid="{00000000-0005-0000-0000-000017AB0000}"/>
    <cellStyle name="Normal 4 2 13 3 12" xfId="17290" xr:uid="{00000000-0005-0000-0000-00008A430000}"/>
    <cellStyle name="Normal 4 2 13 3 12 2" xfId="17291" xr:uid="{00000000-0005-0000-0000-00008B430000}"/>
    <cellStyle name="Normal 4 2 13 3 12 2 2" xfId="43800" xr:uid="{00000000-0005-0000-0000-000018AB0000}"/>
    <cellStyle name="Normal 4 2 13 3 12 3" xfId="43801" xr:uid="{00000000-0005-0000-0000-000019AB0000}"/>
    <cellStyle name="Normal 4 2 13 3 13" xfId="17292" xr:uid="{00000000-0005-0000-0000-00008C430000}"/>
    <cellStyle name="Normal 4 2 13 3 13 2" xfId="43802" xr:uid="{00000000-0005-0000-0000-00001AAB0000}"/>
    <cellStyle name="Normal 4 2 13 3 14" xfId="43803" xr:uid="{00000000-0005-0000-0000-00001BAB0000}"/>
    <cellStyle name="Normal 4 2 13 3 2" xfId="17293" xr:uid="{00000000-0005-0000-0000-00008D430000}"/>
    <cellStyle name="Normal 4 2 13 3 2 2" xfId="17294" xr:uid="{00000000-0005-0000-0000-00008E430000}"/>
    <cellStyle name="Normal 4 2 13 3 2 2 2" xfId="17295" xr:uid="{00000000-0005-0000-0000-00008F430000}"/>
    <cellStyle name="Normal 4 2 13 3 2 2 2 2" xfId="43804" xr:uid="{00000000-0005-0000-0000-00001CAB0000}"/>
    <cellStyle name="Normal 4 2 13 3 2 2 3" xfId="43805" xr:uid="{00000000-0005-0000-0000-00001DAB0000}"/>
    <cellStyle name="Normal 4 2 13 3 2 3" xfId="17296" xr:uid="{00000000-0005-0000-0000-000090430000}"/>
    <cellStyle name="Normal 4 2 13 3 2 3 2" xfId="43806" xr:uid="{00000000-0005-0000-0000-00001EAB0000}"/>
    <cellStyle name="Normal 4 2 13 3 2 4" xfId="43807" xr:uid="{00000000-0005-0000-0000-00001FAB0000}"/>
    <cellStyle name="Normal 4 2 13 3 3" xfId="17297" xr:uid="{00000000-0005-0000-0000-000091430000}"/>
    <cellStyle name="Normal 4 2 13 3 3 2" xfId="17298" xr:uid="{00000000-0005-0000-0000-000092430000}"/>
    <cellStyle name="Normal 4 2 13 3 3 2 2" xfId="17299" xr:uid="{00000000-0005-0000-0000-000093430000}"/>
    <cellStyle name="Normal 4 2 13 3 3 2 2 2" xfId="43808" xr:uid="{00000000-0005-0000-0000-000020AB0000}"/>
    <cellStyle name="Normal 4 2 13 3 3 2 3" xfId="43809" xr:uid="{00000000-0005-0000-0000-000021AB0000}"/>
    <cellStyle name="Normal 4 2 13 3 3 3" xfId="17300" xr:uid="{00000000-0005-0000-0000-000094430000}"/>
    <cellStyle name="Normal 4 2 13 3 3 3 2" xfId="43810" xr:uid="{00000000-0005-0000-0000-000022AB0000}"/>
    <cellStyle name="Normal 4 2 13 3 3 4" xfId="43811" xr:uid="{00000000-0005-0000-0000-000023AB0000}"/>
    <cellStyle name="Normal 4 2 13 3 4" xfId="17301" xr:uid="{00000000-0005-0000-0000-000095430000}"/>
    <cellStyle name="Normal 4 2 13 3 4 2" xfId="17302" xr:uid="{00000000-0005-0000-0000-000096430000}"/>
    <cellStyle name="Normal 4 2 13 3 4 2 2" xfId="17303" xr:uid="{00000000-0005-0000-0000-000097430000}"/>
    <cellStyle name="Normal 4 2 13 3 4 2 2 2" xfId="43812" xr:uid="{00000000-0005-0000-0000-000024AB0000}"/>
    <cellStyle name="Normal 4 2 13 3 4 2 3" xfId="43813" xr:uid="{00000000-0005-0000-0000-000025AB0000}"/>
    <cellStyle name="Normal 4 2 13 3 4 3" xfId="17304" xr:uid="{00000000-0005-0000-0000-000098430000}"/>
    <cellStyle name="Normal 4 2 13 3 4 3 2" xfId="43814" xr:uid="{00000000-0005-0000-0000-000026AB0000}"/>
    <cellStyle name="Normal 4 2 13 3 4 4" xfId="43815" xr:uid="{00000000-0005-0000-0000-000027AB0000}"/>
    <cellStyle name="Normal 4 2 13 3 5" xfId="17305" xr:uid="{00000000-0005-0000-0000-000099430000}"/>
    <cellStyle name="Normal 4 2 13 3 5 2" xfId="17306" xr:uid="{00000000-0005-0000-0000-00009A430000}"/>
    <cellStyle name="Normal 4 2 13 3 5 2 2" xfId="17307" xr:uid="{00000000-0005-0000-0000-00009B430000}"/>
    <cellStyle name="Normal 4 2 13 3 5 2 2 2" xfId="43816" xr:uid="{00000000-0005-0000-0000-000028AB0000}"/>
    <cellStyle name="Normal 4 2 13 3 5 2 3" xfId="43817" xr:uid="{00000000-0005-0000-0000-000029AB0000}"/>
    <cellStyle name="Normal 4 2 13 3 5 3" xfId="17308" xr:uid="{00000000-0005-0000-0000-00009C430000}"/>
    <cellStyle name="Normal 4 2 13 3 5 3 2" xfId="43818" xr:uid="{00000000-0005-0000-0000-00002AAB0000}"/>
    <cellStyle name="Normal 4 2 13 3 5 4" xfId="43819" xr:uid="{00000000-0005-0000-0000-00002BAB0000}"/>
    <cellStyle name="Normal 4 2 13 3 6" xfId="17309" xr:uid="{00000000-0005-0000-0000-00009D430000}"/>
    <cellStyle name="Normal 4 2 13 3 6 2" xfId="17310" xr:uid="{00000000-0005-0000-0000-00009E430000}"/>
    <cellStyle name="Normal 4 2 13 3 6 2 2" xfId="17311" xr:uid="{00000000-0005-0000-0000-00009F430000}"/>
    <cellStyle name="Normal 4 2 13 3 6 2 2 2" xfId="43820" xr:uid="{00000000-0005-0000-0000-00002CAB0000}"/>
    <cellStyle name="Normal 4 2 13 3 6 2 3" xfId="43821" xr:uid="{00000000-0005-0000-0000-00002DAB0000}"/>
    <cellStyle name="Normal 4 2 13 3 6 3" xfId="17312" xr:uid="{00000000-0005-0000-0000-0000A0430000}"/>
    <cellStyle name="Normal 4 2 13 3 6 3 2" xfId="43822" xr:uid="{00000000-0005-0000-0000-00002EAB0000}"/>
    <cellStyle name="Normal 4 2 13 3 6 4" xfId="43823" xr:uid="{00000000-0005-0000-0000-00002FAB0000}"/>
    <cellStyle name="Normal 4 2 13 3 7" xfId="17313" xr:uid="{00000000-0005-0000-0000-0000A1430000}"/>
    <cellStyle name="Normal 4 2 13 3 7 2" xfId="17314" xr:uid="{00000000-0005-0000-0000-0000A2430000}"/>
    <cellStyle name="Normal 4 2 13 3 7 2 2" xfId="17315" xr:uid="{00000000-0005-0000-0000-0000A3430000}"/>
    <cellStyle name="Normal 4 2 13 3 7 2 2 2" xfId="43824" xr:uid="{00000000-0005-0000-0000-000030AB0000}"/>
    <cellStyle name="Normal 4 2 13 3 7 2 3" xfId="43825" xr:uid="{00000000-0005-0000-0000-000031AB0000}"/>
    <cellStyle name="Normal 4 2 13 3 7 3" xfId="17316" xr:uid="{00000000-0005-0000-0000-0000A4430000}"/>
    <cellStyle name="Normal 4 2 13 3 7 3 2" xfId="43826" xr:uid="{00000000-0005-0000-0000-000032AB0000}"/>
    <cellStyle name="Normal 4 2 13 3 7 4" xfId="43827" xr:uid="{00000000-0005-0000-0000-000033AB0000}"/>
    <cellStyle name="Normal 4 2 13 3 8" xfId="17317" xr:uid="{00000000-0005-0000-0000-0000A5430000}"/>
    <cellStyle name="Normal 4 2 13 3 8 2" xfId="17318" xr:uid="{00000000-0005-0000-0000-0000A6430000}"/>
    <cellStyle name="Normal 4 2 13 3 8 2 2" xfId="17319" xr:uid="{00000000-0005-0000-0000-0000A7430000}"/>
    <cellStyle name="Normal 4 2 13 3 8 2 2 2" xfId="43828" xr:uid="{00000000-0005-0000-0000-000034AB0000}"/>
    <cellStyle name="Normal 4 2 13 3 8 2 3" xfId="43829" xr:uid="{00000000-0005-0000-0000-000035AB0000}"/>
    <cellStyle name="Normal 4 2 13 3 8 3" xfId="17320" xr:uid="{00000000-0005-0000-0000-0000A8430000}"/>
    <cellStyle name="Normal 4 2 13 3 8 3 2" xfId="43830" xr:uid="{00000000-0005-0000-0000-000036AB0000}"/>
    <cellStyle name="Normal 4 2 13 3 8 4" xfId="43831" xr:uid="{00000000-0005-0000-0000-000037AB0000}"/>
    <cellStyle name="Normal 4 2 13 3 9" xfId="17321" xr:uid="{00000000-0005-0000-0000-0000A9430000}"/>
    <cellStyle name="Normal 4 2 13 3 9 2" xfId="17322" xr:uid="{00000000-0005-0000-0000-0000AA430000}"/>
    <cellStyle name="Normal 4 2 13 3 9 2 2" xfId="17323" xr:uid="{00000000-0005-0000-0000-0000AB430000}"/>
    <cellStyle name="Normal 4 2 13 3 9 2 2 2" xfId="43832" xr:uid="{00000000-0005-0000-0000-000038AB0000}"/>
    <cellStyle name="Normal 4 2 13 3 9 2 3" xfId="43833" xr:uid="{00000000-0005-0000-0000-000039AB0000}"/>
    <cellStyle name="Normal 4 2 13 3 9 3" xfId="17324" xr:uid="{00000000-0005-0000-0000-0000AC430000}"/>
    <cellStyle name="Normal 4 2 13 3 9 3 2" xfId="43834" xr:uid="{00000000-0005-0000-0000-00003AAB0000}"/>
    <cellStyle name="Normal 4 2 13 3 9 4" xfId="43835" xr:uid="{00000000-0005-0000-0000-00003BAB0000}"/>
    <cellStyle name="Normal 4 2 13 4" xfId="17325" xr:uid="{00000000-0005-0000-0000-0000AD430000}"/>
    <cellStyle name="Normal 4 2 13 4 10" xfId="17326" xr:uid="{00000000-0005-0000-0000-0000AE430000}"/>
    <cellStyle name="Normal 4 2 13 4 10 2" xfId="17327" xr:uid="{00000000-0005-0000-0000-0000AF430000}"/>
    <cellStyle name="Normal 4 2 13 4 10 2 2" xfId="17328" xr:uid="{00000000-0005-0000-0000-0000B0430000}"/>
    <cellStyle name="Normal 4 2 13 4 10 2 2 2" xfId="43836" xr:uid="{00000000-0005-0000-0000-00003CAB0000}"/>
    <cellStyle name="Normal 4 2 13 4 10 2 3" xfId="43837" xr:uid="{00000000-0005-0000-0000-00003DAB0000}"/>
    <cellStyle name="Normal 4 2 13 4 10 3" xfId="17329" xr:uid="{00000000-0005-0000-0000-0000B1430000}"/>
    <cellStyle name="Normal 4 2 13 4 10 3 2" xfId="43838" xr:uid="{00000000-0005-0000-0000-00003EAB0000}"/>
    <cellStyle name="Normal 4 2 13 4 10 4" xfId="43839" xr:uid="{00000000-0005-0000-0000-00003FAB0000}"/>
    <cellStyle name="Normal 4 2 13 4 11" xfId="17330" xr:uid="{00000000-0005-0000-0000-0000B2430000}"/>
    <cellStyle name="Normal 4 2 13 4 11 2" xfId="17331" xr:uid="{00000000-0005-0000-0000-0000B3430000}"/>
    <cellStyle name="Normal 4 2 13 4 11 2 2" xfId="17332" xr:uid="{00000000-0005-0000-0000-0000B4430000}"/>
    <cellStyle name="Normal 4 2 13 4 11 2 2 2" xfId="43840" xr:uid="{00000000-0005-0000-0000-000040AB0000}"/>
    <cellStyle name="Normal 4 2 13 4 11 2 3" xfId="43841" xr:uid="{00000000-0005-0000-0000-000041AB0000}"/>
    <cellStyle name="Normal 4 2 13 4 11 3" xfId="17333" xr:uid="{00000000-0005-0000-0000-0000B5430000}"/>
    <cellStyle name="Normal 4 2 13 4 11 3 2" xfId="43842" xr:uid="{00000000-0005-0000-0000-000042AB0000}"/>
    <cellStyle name="Normal 4 2 13 4 11 4" xfId="43843" xr:uid="{00000000-0005-0000-0000-000043AB0000}"/>
    <cellStyle name="Normal 4 2 13 4 12" xfId="17334" xr:uid="{00000000-0005-0000-0000-0000B6430000}"/>
    <cellStyle name="Normal 4 2 13 4 12 2" xfId="17335" xr:uid="{00000000-0005-0000-0000-0000B7430000}"/>
    <cellStyle name="Normal 4 2 13 4 12 2 2" xfId="43844" xr:uid="{00000000-0005-0000-0000-000044AB0000}"/>
    <cellStyle name="Normal 4 2 13 4 12 3" xfId="43845" xr:uid="{00000000-0005-0000-0000-000045AB0000}"/>
    <cellStyle name="Normal 4 2 13 4 13" xfId="17336" xr:uid="{00000000-0005-0000-0000-0000B8430000}"/>
    <cellStyle name="Normal 4 2 13 4 13 2" xfId="43846" xr:uid="{00000000-0005-0000-0000-000046AB0000}"/>
    <cellStyle name="Normal 4 2 13 4 14" xfId="43847" xr:uid="{00000000-0005-0000-0000-000047AB0000}"/>
    <cellStyle name="Normal 4 2 13 4 2" xfId="17337" xr:uid="{00000000-0005-0000-0000-0000B9430000}"/>
    <cellStyle name="Normal 4 2 13 4 2 2" xfId="17338" xr:uid="{00000000-0005-0000-0000-0000BA430000}"/>
    <cellStyle name="Normal 4 2 13 4 2 2 2" xfId="17339" xr:uid="{00000000-0005-0000-0000-0000BB430000}"/>
    <cellStyle name="Normal 4 2 13 4 2 2 2 2" xfId="43848" xr:uid="{00000000-0005-0000-0000-000048AB0000}"/>
    <cellStyle name="Normal 4 2 13 4 2 2 3" xfId="43849" xr:uid="{00000000-0005-0000-0000-000049AB0000}"/>
    <cellStyle name="Normal 4 2 13 4 2 3" xfId="17340" xr:uid="{00000000-0005-0000-0000-0000BC430000}"/>
    <cellStyle name="Normal 4 2 13 4 2 3 2" xfId="43850" xr:uid="{00000000-0005-0000-0000-00004AAB0000}"/>
    <cellStyle name="Normal 4 2 13 4 2 4" xfId="43851" xr:uid="{00000000-0005-0000-0000-00004BAB0000}"/>
    <cellStyle name="Normal 4 2 13 4 3" xfId="17341" xr:uid="{00000000-0005-0000-0000-0000BD430000}"/>
    <cellStyle name="Normal 4 2 13 4 3 2" xfId="17342" xr:uid="{00000000-0005-0000-0000-0000BE430000}"/>
    <cellStyle name="Normal 4 2 13 4 3 2 2" xfId="17343" xr:uid="{00000000-0005-0000-0000-0000BF430000}"/>
    <cellStyle name="Normal 4 2 13 4 3 2 2 2" xfId="43852" xr:uid="{00000000-0005-0000-0000-00004CAB0000}"/>
    <cellStyle name="Normal 4 2 13 4 3 2 3" xfId="43853" xr:uid="{00000000-0005-0000-0000-00004DAB0000}"/>
    <cellStyle name="Normal 4 2 13 4 3 3" xfId="17344" xr:uid="{00000000-0005-0000-0000-0000C0430000}"/>
    <cellStyle name="Normal 4 2 13 4 3 3 2" xfId="43854" xr:uid="{00000000-0005-0000-0000-00004EAB0000}"/>
    <cellStyle name="Normal 4 2 13 4 3 4" xfId="43855" xr:uid="{00000000-0005-0000-0000-00004FAB0000}"/>
    <cellStyle name="Normal 4 2 13 4 4" xfId="17345" xr:uid="{00000000-0005-0000-0000-0000C1430000}"/>
    <cellStyle name="Normal 4 2 13 4 4 2" xfId="17346" xr:uid="{00000000-0005-0000-0000-0000C2430000}"/>
    <cellStyle name="Normal 4 2 13 4 4 2 2" xfId="17347" xr:uid="{00000000-0005-0000-0000-0000C3430000}"/>
    <cellStyle name="Normal 4 2 13 4 4 2 2 2" xfId="43856" xr:uid="{00000000-0005-0000-0000-000050AB0000}"/>
    <cellStyle name="Normal 4 2 13 4 4 2 3" xfId="43857" xr:uid="{00000000-0005-0000-0000-000051AB0000}"/>
    <cellStyle name="Normal 4 2 13 4 4 3" xfId="17348" xr:uid="{00000000-0005-0000-0000-0000C4430000}"/>
    <cellStyle name="Normal 4 2 13 4 4 3 2" xfId="43858" xr:uid="{00000000-0005-0000-0000-000052AB0000}"/>
    <cellStyle name="Normal 4 2 13 4 4 4" xfId="43859" xr:uid="{00000000-0005-0000-0000-000053AB0000}"/>
    <cellStyle name="Normal 4 2 13 4 5" xfId="17349" xr:uid="{00000000-0005-0000-0000-0000C5430000}"/>
    <cellStyle name="Normal 4 2 13 4 5 2" xfId="17350" xr:uid="{00000000-0005-0000-0000-0000C6430000}"/>
    <cellStyle name="Normal 4 2 13 4 5 2 2" xfId="17351" xr:uid="{00000000-0005-0000-0000-0000C7430000}"/>
    <cellStyle name="Normal 4 2 13 4 5 2 2 2" xfId="43860" xr:uid="{00000000-0005-0000-0000-000054AB0000}"/>
    <cellStyle name="Normal 4 2 13 4 5 2 3" xfId="43861" xr:uid="{00000000-0005-0000-0000-000055AB0000}"/>
    <cellStyle name="Normal 4 2 13 4 5 3" xfId="17352" xr:uid="{00000000-0005-0000-0000-0000C8430000}"/>
    <cellStyle name="Normal 4 2 13 4 5 3 2" xfId="43862" xr:uid="{00000000-0005-0000-0000-000056AB0000}"/>
    <cellStyle name="Normal 4 2 13 4 5 4" xfId="43863" xr:uid="{00000000-0005-0000-0000-000057AB0000}"/>
    <cellStyle name="Normal 4 2 13 4 6" xfId="17353" xr:uid="{00000000-0005-0000-0000-0000C9430000}"/>
    <cellStyle name="Normal 4 2 13 4 6 2" xfId="17354" xr:uid="{00000000-0005-0000-0000-0000CA430000}"/>
    <cellStyle name="Normal 4 2 13 4 6 2 2" xfId="17355" xr:uid="{00000000-0005-0000-0000-0000CB430000}"/>
    <cellStyle name="Normal 4 2 13 4 6 2 2 2" xfId="43864" xr:uid="{00000000-0005-0000-0000-000058AB0000}"/>
    <cellStyle name="Normal 4 2 13 4 6 2 3" xfId="43865" xr:uid="{00000000-0005-0000-0000-000059AB0000}"/>
    <cellStyle name="Normal 4 2 13 4 6 3" xfId="17356" xr:uid="{00000000-0005-0000-0000-0000CC430000}"/>
    <cellStyle name="Normal 4 2 13 4 6 3 2" xfId="43866" xr:uid="{00000000-0005-0000-0000-00005AAB0000}"/>
    <cellStyle name="Normal 4 2 13 4 6 4" xfId="43867" xr:uid="{00000000-0005-0000-0000-00005BAB0000}"/>
    <cellStyle name="Normal 4 2 13 4 7" xfId="17357" xr:uid="{00000000-0005-0000-0000-0000CD430000}"/>
    <cellStyle name="Normal 4 2 13 4 7 2" xfId="17358" xr:uid="{00000000-0005-0000-0000-0000CE430000}"/>
    <cellStyle name="Normal 4 2 13 4 7 2 2" xfId="17359" xr:uid="{00000000-0005-0000-0000-0000CF430000}"/>
    <cellStyle name="Normal 4 2 13 4 7 2 2 2" xfId="43868" xr:uid="{00000000-0005-0000-0000-00005CAB0000}"/>
    <cellStyle name="Normal 4 2 13 4 7 2 3" xfId="43869" xr:uid="{00000000-0005-0000-0000-00005DAB0000}"/>
    <cellStyle name="Normal 4 2 13 4 7 3" xfId="17360" xr:uid="{00000000-0005-0000-0000-0000D0430000}"/>
    <cellStyle name="Normal 4 2 13 4 7 3 2" xfId="43870" xr:uid="{00000000-0005-0000-0000-00005EAB0000}"/>
    <cellStyle name="Normal 4 2 13 4 7 4" xfId="43871" xr:uid="{00000000-0005-0000-0000-00005FAB0000}"/>
    <cellStyle name="Normal 4 2 13 4 8" xfId="17361" xr:uid="{00000000-0005-0000-0000-0000D1430000}"/>
    <cellStyle name="Normal 4 2 13 4 8 2" xfId="17362" xr:uid="{00000000-0005-0000-0000-0000D2430000}"/>
    <cellStyle name="Normal 4 2 13 4 8 2 2" xfId="17363" xr:uid="{00000000-0005-0000-0000-0000D3430000}"/>
    <cellStyle name="Normal 4 2 13 4 8 2 2 2" xfId="43872" xr:uid="{00000000-0005-0000-0000-000060AB0000}"/>
    <cellStyle name="Normal 4 2 13 4 8 2 3" xfId="43873" xr:uid="{00000000-0005-0000-0000-000061AB0000}"/>
    <cellStyle name="Normal 4 2 13 4 8 3" xfId="17364" xr:uid="{00000000-0005-0000-0000-0000D4430000}"/>
    <cellStyle name="Normal 4 2 13 4 8 3 2" xfId="43874" xr:uid="{00000000-0005-0000-0000-000062AB0000}"/>
    <cellStyle name="Normal 4 2 13 4 8 4" xfId="43875" xr:uid="{00000000-0005-0000-0000-000063AB0000}"/>
    <cellStyle name="Normal 4 2 13 4 9" xfId="17365" xr:uid="{00000000-0005-0000-0000-0000D5430000}"/>
    <cellStyle name="Normal 4 2 13 4 9 2" xfId="17366" xr:uid="{00000000-0005-0000-0000-0000D6430000}"/>
    <cellStyle name="Normal 4 2 13 4 9 2 2" xfId="17367" xr:uid="{00000000-0005-0000-0000-0000D7430000}"/>
    <cellStyle name="Normal 4 2 13 4 9 2 2 2" xfId="43876" xr:uid="{00000000-0005-0000-0000-000064AB0000}"/>
    <cellStyle name="Normal 4 2 13 4 9 2 3" xfId="43877" xr:uid="{00000000-0005-0000-0000-000065AB0000}"/>
    <cellStyle name="Normal 4 2 13 4 9 3" xfId="17368" xr:uid="{00000000-0005-0000-0000-0000D8430000}"/>
    <cellStyle name="Normal 4 2 13 4 9 3 2" xfId="43878" xr:uid="{00000000-0005-0000-0000-000066AB0000}"/>
    <cellStyle name="Normal 4 2 13 4 9 4" xfId="43879" xr:uid="{00000000-0005-0000-0000-000067AB0000}"/>
    <cellStyle name="Normal 4 2 13 5" xfId="17369" xr:uid="{00000000-0005-0000-0000-0000D9430000}"/>
    <cellStyle name="Normal 4 2 13 5 10" xfId="17370" xr:uid="{00000000-0005-0000-0000-0000DA430000}"/>
    <cellStyle name="Normal 4 2 13 5 10 2" xfId="17371" xr:uid="{00000000-0005-0000-0000-0000DB430000}"/>
    <cellStyle name="Normal 4 2 13 5 10 2 2" xfId="17372" xr:uid="{00000000-0005-0000-0000-0000DC430000}"/>
    <cellStyle name="Normal 4 2 13 5 10 2 2 2" xfId="43880" xr:uid="{00000000-0005-0000-0000-000068AB0000}"/>
    <cellStyle name="Normal 4 2 13 5 10 2 3" xfId="43881" xr:uid="{00000000-0005-0000-0000-000069AB0000}"/>
    <cellStyle name="Normal 4 2 13 5 10 3" xfId="17373" xr:uid="{00000000-0005-0000-0000-0000DD430000}"/>
    <cellStyle name="Normal 4 2 13 5 10 3 2" xfId="43882" xr:uid="{00000000-0005-0000-0000-00006AAB0000}"/>
    <cellStyle name="Normal 4 2 13 5 10 4" xfId="43883" xr:uid="{00000000-0005-0000-0000-00006BAB0000}"/>
    <cellStyle name="Normal 4 2 13 5 11" xfId="17374" xr:uid="{00000000-0005-0000-0000-0000DE430000}"/>
    <cellStyle name="Normal 4 2 13 5 11 2" xfId="17375" xr:uid="{00000000-0005-0000-0000-0000DF430000}"/>
    <cellStyle name="Normal 4 2 13 5 11 2 2" xfId="17376" xr:uid="{00000000-0005-0000-0000-0000E0430000}"/>
    <cellStyle name="Normal 4 2 13 5 11 2 2 2" xfId="43884" xr:uid="{00000000-0005-0000-0000-00006CAB0000}"/>
    <cellStyle name="Normal 4 2 13 5 11 2 3" xfId="43885" xr:uid="{00000000-0005-0000-0000-00006DAB0000}"/>
    <cellStyle name="Normal 4 2 13 5 11 3" xfId="17377" xr:uid="{00000000-0005-0000-0000-0000E1430000}"/>
    <cellStyle name="Normal 4 2 13 5 11 3 2" xfId="43886" xr:uid="{00000000-0005-0000-0000-00006EAB0000}"/>
    <cellStyle name="Normal 4 2 13 5 11 4" xfId="43887" xr:uid="{00000000-0005-0000-0000-00006FAB0000}"/>
    <cellStyle name="Normal 4 2 13 5 12" xfId="17378" xr:uid="{00000000-0005-0000-0000-0000E2430000}"/>
    <cellStyle name="Normal 4 2 13 5 12 2" xfId="17379" xr:uid="{00000000-0005-0000-0000-0000E3430000}"/>
    <cellStyle name="Normal 4 2 13 5 12 2 2" xfId="43888" xr:uid="{00000000-0005-0000-0000-000070AB0000}"/>
    <cellStyle name="Normal 4 2 13 5 12 3" xfId="43889" xr:uid="{00000000-0005-0000-0000-000071AB0000}"/>
    <cellStyle name="Normal 4 2 13 5 13" xfId="17380" xr:uid="{00000000-0005-0000-0000-0000E4430000}"/>
    <cellStyle name="Normal 4 2 13 5 13 2" xfId="43890" xr:uid="{00000000-0005-0000-0000-000072AB0000}"/>
    <cellStyle name="Normal 4 2 13 5 14" xfId="43891" xr:uid="{00000000-0005-0000-0000-000073AB0000}"/>
    <cellStyle name="Normal 4 2 13 5 2" xfId="17381" xr:uid="{00000000-0005-0000-0000-0000E5430000}"/>
    <cellStyle name="Normal 4 2 13 5 2 2" xfId="17382" xr:uid="{00000000-0005-0000-0000-0000E6430000}"/>
    <cellStyle name="Normal 4 2 13 5 2 2 2" xfId="17383" xr:uid="{00000000-0005-0000-0000-0000E7430000}"/>
    <cellStyle name="Normal 4 2 13 5 2 2 2 2" xfId="43892" xr:uid="{00000000-0005-0000-0000-000074AB0000}"/>
    <cellStyle name="Normal 4 2 13 5 2 2 3" xfId="43893" xr:uid="{00000000-0005-0000-0000-000075AB0000}"/>
    <cellStyle name="Normal 4 2 13 5 2 3" xfId="17384" xr:uid="{00000000-0005-0000-0000-0000E8430000}"/>
    <cellStyle name="Normal 4 2 13 5 2 3 2" xfId="43894" xr:uid="{00000000-0005-0000-0000-000076AB0000}"/>
    <cellStyle name="Normal 4 2 13 5 2 4" xfId="43895" xr:uid="{00000000-0005-0000-0000-000077AB0000}"/>
    <cellStyle name="Normal 4 2 13 5 3" xfId="17385" xr:uid="{00000000-0005-0000-0000-0000E9430000}"/>
    <cellStyle name="Normal 4 2 13 5 3 2" xfId="17386" xr:uid="{00000000-0005-0000-0000-0000EA430000}"/>
    <cellStyle name="Normal 4 2 13 5 3 2 2" xfId="17387" xr:uid="{00000000-0005-0000-0000-0000EB430000}"/>
    <cellStyle name="Normal 4 2 13 5 3 2 2 2" xfId="43896" xr:uid="{00000000-0005-0000-0000-000078AB0000}"/>
    <cellStyle name="Normal 4 2 13 5 3 2 3" xfId="43897" xr:uid="{00000000-0005-0000-0000-000079AB0000}"/>
    <cellStyle name="Normal 4 2 13 5 3 3" xfId="17388" xr:uid="{00000000-0005-0000-0000-0000EC430000}"/>
    <cellStyle name="Normal 4 2 13 5 3 3 2" xfId="43898" xr:uid="{00000000-0005-0000-0000-00007AAB0000}"/>
    <cellStyle name="Normal 4 2 13 5 3 4" xfId="43899" xr:uid="{00000000-0005-0000-0000-00007BAB0000}"/>
    <cellStyle name="Normal 4 2 13 5 4" xfId="17389" xr:uid="{00000000-0005-0000-0000-0000ED430000}"/>
    <cellStyle name="Normal 4 2 13 5 4 2" xfId="17390" xr:uid="{00000000-0005-0000-0000-0000EE430000}"/>
    <cellStyle name="Normal 4 2 13 5 4 2 2" xfId="17391" xr:uid="{00000000-0005-0000-0000-0000EF430000}"/>
    <cellStyle name="Normal 4 2 13 5 4 2 2 2" xfId="43900" xr:uid="{00000000-0005-0000-0000-00007CAB0000}"/>
    <cellStyle name="Normal 4 2 13 5 4 2 3" xfId="43901" xr:uid="{00000000-0005-0000-0000-00007DAB0000}"/>
    <cellStyle name="Normal 4 2 13 5 4 3" xfId="17392" xr:uid="{00000000-0005-0000-0000-0000F0430000}"/>
    <cellStyle name="Normal 4 2 13 5 4 3 2" xfId="43902" xr:uid="{00000000-0005-0000-0000-00007EAB0000}"/>
    <cellStyle name="Normal 4 2 13 5 4 4" xfId="43903" xr:uid="{00000000-0005-0000-0000-00007FAB0000}"/>
    <cellStyle name="Normal 4 2 13 5 5" xfId="17393" xr:uid="{00000000-0005-0000-0000-0000F1430000}"/>
    <cellStyle name="Normal 4 2 13 5 5 2" xfId="17394" xr:uid="{00000000-0005-0000-0000-0000F2430000}"/>
    <cellStyle name="Normal 4 2 13 5 5 2 2" xfId="17395" xr:uid="{00000000-0005-0000-0000-0000F3430000}"/>
    <cellStyle name="Normal 4 2 13 5 5 2 2 2" xfId="43904" xr:uid="{00000000-0005-0000-0000-000080AB0000}"/>
    <cellStyle name="Normal 4 2 13 5 5 2 3" xfId="43905" xr:uid="{00000000-0005-0000-0000-000081AB0000}"/>
    <cellStyle name="Normal 4 2 13 5 5 3" xfId="17396" xr:uid="{00000000-0005-0000-0000-0000F4430000}"/>
    <cellStyle name="Normal 4 2 13 5 5 3 2" xfId="43906" xr:uid="{00000000-0005-0000-0000-000082AB0000}"/>
    <cellStyle name="Normal 4 2 13 5 5 4" xfId="43907" xr:uid="{00000000-0005-0000-0000-000083AB0000}"/>
    <cellStyle name="Normal 4 2 13 5 6" xfId="17397" xr:uid="{00000000-0005-0000-0000-0000F5430000}"/>
    <cellStyle name="Normal 4 2 13 5 6 2" xfId="17398" xr:uid="{00000000-0005-0000-0000-0000F6430000}"/>
    <cellStyle name="Normal 4 2 13 5 6 2 2" xfId="17399" xr:uid="{00000000-0005-0000-0000-0000F7430000}"/>
    <cellStyle name="Normal 4 2 13 5 6 2 2 2" xfId="43908" xr:uid="{00000000-0005-0000-0000-000084AB0000}"/>
    <cellStyle name="Normal 4 2 13 5 6 2 3" xfId="43909" xr:uid="{00000000-0005-0000-0000-000085AB0000}"/>
    <cellStyle name="Normal 4 2 13 5 6 3" xfId="17400" xr:uid="{00000000-0005-0000-0000-0000F8430000}"/>
    <cellStyle name="Normal 4 2 13 5 6 3 2" xfId="43910" xr:uid="{00000000-0005-0000-0000-000086AB0000}"/>
    <cellStyle name="Normal 4 2 13 5 6 4" xfId="43911" xr:uid="{00000000-0005-0000-0000-000087AB0000}"/>
    <cellStyle name="Normal 4 2 13 5 7" xfId="17401" xr:uid="{00000000-0005-0000-0000-0000F9430000}"/>
    <cellStyle name="Normal 4 2 13 5 7 2" xfId="17402" xr:uid="{00000000-0005-0000-0000-0000FA430000}"/>
    <cellStyle name="Normal 4 2 13 5 7 2 2" xfId="17403" xr:uid="{00000000-0005-0000-0000-0000FB430000}"/>
    <cellStyle name="Normal 4 2 13 5 7 2 2 2" xfId="43912" xr:uid="{00000000-0005-0000-0000-000088AB0000}"/>
    <cellStyle name="Normal 4 2 13 5 7 2 3" xfId="43913" xr:uid="{00000000-0005-0000-0000-000089AB0000}"/>
    <cellStyle name="Normal 4 2 13 5 7 3" xfId="17404" xr:uid="{00000000-0005-0000-0000-0000FC430000}"/>
    <cellStyle name="Normal 4 2 13 5 7 3 2" xfId="43914" xr:uid="{00000000-0005-0000-0000-00008AAB0000}"/>
    <cellStyle name="Normal 4 2 13 5 7 4" xfId="43915" xr:uid="{00000000-0005-0000-0000-00008BAB0000}"/>
    <cellStyle name="Normal 4 2 13 5 8" xfId="17405" xr:uid="{00000000-0005-0000-0000-0000FD430000}"/>
    <cellStyle name="Normal 4 2 13 5 8 2" xfId="17406" xr:uid="{00000000-0005-0000-0000-0000FE430000}"/>
    <cellStyle name="Normal 4 2 13 5 8 2 2" xfId="17407" xr:uid="{00000000-0005-0000-0000-0000FF430000}"/>
    <cellStyle name="Normal 4 2 13 5 8 2 2 2" xfId="43916" xr:uid="{00000000-0005-0000-0000-00008CAB0000}"/>
    <cellStyle name="Normal 4 2 13 5 8 2 3" xfId="43917" xr:uid="{00000000-0005-0000-0000-00008DAB0000}"/>
    <cellStyle name="Normal 4 2 13 5 8 3" xfId="17408" xr:uid="{00000000-0005-0000-0000-000000440000}"/>
    <cellStyle name="Normal 4 2 13 5 8 3 2" xfId="43918" xr:uid="{00000000-0005-0000-0000-00008EAB0000}"/>
    <cellStyle name="Normal 4 2 13 5 8 4" xfId="43919" xr:uid="{00000000-0005-0000-0000-00008FAB0000}"/>
    <cellStyle name="Normal 4 2 13 5 9" xfId="17409" xr:uid="{00000000-0005-0000-0000-000001440000}"/>
    <cellStyle name="Normal 4 2 13 5 9 2" xfId="17410" xr:uid="{00000000-0005-0000-0000-000002440000}"/>
    <cellStyle name="Normal 4 2 13 5 9 2 2" xfId="17411" xr:uid="{00000000-0005-0000-0000-000003440000}"/>
    <cellStyle name="Normal 4 2 13 5 9 2 2 2" xfId="43920" xr:uid="{00000000-0005-0000-0000-000090AB0000}"/>
    <cellStyle name="Normal 4 2 13 5 9 2 3" xfId="43921" xr:uid="{00000000-0005-0000-0000-000091AB0000}"/>
    <cellStyle name="Normal 4 2 13 5 9 3" xfId="17412" xr:uid="{00000000-0005-0000-0000-000004440000}"/>
    <cellStyle name="Normal 4 2 13 5 9 3 2" xfId="43922" xr:uid="{00000000-0005-0000-0000-000092AB0000}"/>
    <cellStyle name="Normal 4 2 13 5 9 4" xfId="43923" xr:uid="{00000000-0005-0000-0000-000093AB0000}"/>
    <cellStyle name="Normal 4 2 13 6" xfId="17413" xr:uid="{00000000-0005-0000-0000-000005440000}"/>
    <cellStyle name="Normal 4 2 13 6 10" xfId="17414" xr:uid="{00000000-0005-0000-0000-000006440000}"/>
    <cellStyle name="Normal 4 2 13 6 10 2" xfId="17415" xr:uid="{00000000-0005-0000-0000-000007440000}"/>
    <cellStyle name="Normal 4 2 13 6 10 2 2" xfId="17416" xr:uid="{00000000-0005-0000-0000-000008440000}"/>
    <cellStyle name="Normal 4 2 13 6 10 2 2 2" xfId="43924" xr:uid="{00000000-0005-0000-0000-000094AB0000}"/>
    <cellStyle name="Normal 4 2 13 6 10 2 3" xfId="43925" xr:uid="{00000000-0005-0000-0000-000095AB0000}"/>
    <cellStyle name="Normal 4 2 13 6 10 3" xfId="17417" xr:uid="{00000000-0005-0000-0000-000009440000}"/>
    <cellStyle name="Normal 4 2 13 6 10 3 2" xfId="43926" xr:uid="{00000000-0005-0000-0000-000096AB0000}"/>
    <cellStyle name="Normal 4 2 13 6 10 4" xfId="43927" xr:uid="{00000000-0005-0000-0000-000097AB0000}"/>
    <cellStyle name="Normal 4 2 13 6 11" xfId="17418" xr:uid="{00000000-0005-0000-0000-00000A440000}"/>
    <cellStyle name="Normal 4 2 13 6 11 2" xfId="17419" xr:uid="{00000000-0005-0000-0000-00000B440000}"/>
    <cellStyle name="Normal 4 2 13 6 11 2 2" xfId="17420" xr:uid="{00000000-0005-0000-0000-00000C440000}"/>
    <cellStyle name="Normal 4 2 13 6 11 2 2 2" xfId="43928" xr:uid="{00000000-0005-0000-0000-000098AB0000}"/>
    <cellStyle name="Normal 4 2 13 6 11 2 3" xfId="43929" xr:uid="{00000000-0005-0000-0000-000099AB0000}"/>
    <cellStyle name="Normal 4 2 13 6 11 3" xfId="17421" xr:uid="{00000000-0005-0000-0000-00000D440000}"/>
    <cellStyle name="Normal 4 2 13 6 11 3 2" xfId="43930" xr:uid="{00000000-0005-0000-0000-00009AAB0000}"/>
    <cellStyle name="Normal 4 2 13 6 11 4" xfId="43931" xr:uid="{00000000-0005-0000-0000-00009BAB0000}"/>
    <cellStyle name="Normal 4 2 13 6 12" xfId="17422" xr:uid="{00000000-0005-0000-0000-00000E440000}"/>
    <cellStyle name="Normal 4 2 13 6 12 2" xfId="17423" xr:uid="{00000000-0005-0000-0000-00000F440000}"/>
    <cellStyle name="Normal 4 2 13 6 12 2 2" xfId="43932" xr:uid="{00000000-0005-0000-0000-00009CAB0000}"/>
    <cellStyle name="Normal 4 2 13 6 12 3" xfId="43933" xr:uid="{00000000-0005-0000-0000-00009DAB0000}"/>
    <cellStyle name="Normal 4 2 13 6 13" xfId="17424" xr:uid="{00000000-0005-0000-0000-000010440000}"/>
    <cellStyle name="Normal 4 2 13 6 13 2" xfId="43934" xr:uid="{00000000-0005-0000-0000-00009EAB0000}"/>
    <cellStyle name="Normal 4 2 13 6 14" xfId="43935" xr:uid="{00000000-0005-0000-0000-00009FAB0000}"/>
    <cellStyle name="Normal 4 2 13 6 2" xfId="17425" xr:uid="{00000000-0005-0000-0000-000011440000}"/>
    <cellStyle name="Normal 4 2 13 6 2 2" xfId="17426" xr:uid="{00000000-0005-0000-0000-000012440000}"/>
    <cellStyle name="Normal 4 2 13 6 2 2 2" xfId="17427" xr:uid="{00000000-0005-0000-0000-000013440000}"/>
    <cellStyle name="Normal 4 2 13 6 2 2 2 2" xfId="43936" xr:uid="{00000000-0005-0000-0000-0000A0AB0000}"/>
    <cellStyle name="Normal 4 2 13 6 2 2 3" xfId="43937" xr:uid="{00000000-0005-0000-0000-0000A1AB0000}"/>
    <cellStyle name="Normal 4 2 13 6 2 3" xfId="17428" xr:uid="{00000000-0005-0000-0000-000014440000}"/>
    <cellStyle name="Normal 4 2 13 6 2 3 2" xfId="43938" xr:uid="{00000000-0005-0000-0000-0000A2AB0000}"/>
    <cellStyle name="Normal 4 2 13 6 2 4" xfId="43939" xr:uid="{00000000-0005-0000-0000-0000A3AB0000}"/>
    <cellStyle name="Normal 4 2 13 6 3" xfId="17429" xr:uid="{00000000-0005-0000-0000-000015440000}"/>
    <cellStyle name="Normal 4 2 13 6 3 2" xfId="17430" xr:uid="{00000000-0005-0000-0000-000016440000}"/>
    <cellStyle name="Normal 4 2 13 6 3 2 2" xfId="17431" xr:uid="{00000000-0005-0000-0000-000017440000}"/>
    <cellStyle name="Normal 4 2 13 6 3 2 2 2" xfId="43940" xr:uid="{00000000-0005-0000-0000-0000A4AB0000}"/>
    <cellStyle name="Normal 4 2 13 6 3 2 3" xfId="43941" xr:uid="{00000000-0005-0000-0000-0000A5AB0000}"/>
    <cellStyle name="Normal 4 2 13 6 3 3" xfId="17432" xr:uid="{00000000-0005-0000-0000-000018440000}"/>
    <cellStyle name="Normal 4 2 13 6 3 3 2" xfId="43942" xr:uid="{00000000-0005-0000-0000-0000A6AB0000}"/>
    <cellStyle name="Normal 4 2 13 6 3 4" xfId="43943" xr:uid="{00000000-0005-0000-0000-0000A7AB0000}"/>
    <cellStyle name="Normal 4 2 13 6 4" xfId="17433" xr:uid="{00000000-0005-0000-0000-000019440000}"/>
    <cellStyle name="Normal 4 2 13 6 4 2" xfId="17434" xr:uid="{00000000-0005-0000-0000-00001A440000}"/>
    <cellStyle name="Normal 4 2 13 6 4 2 2" xfId="17435" xr:uid="{00000000-0005-0000-0000-00001B440000}"/>
    <cellStyle name="Normal 4 2 13 6 4 2 2 2" xfId="43944" xr:uid="{00000000-0005-0000-0000-0000A8AB0000}"/>
    <cellStyle name="Normal 4 2 13 6 4 2 3" xfId="43945" xr:uid="{00000000-0005-0000-0000-0000A9AB0000}"/>
    <cellStyle name="Normal 4 2 13 6 4 3" xfId="17436" xr:uid="{00000000-0005-0000-0000-00001C440000}"/>
    <cellStyle name="Normal 4 2 13 6 4 3 2" xfId="43946" xr:uid="{00000000-0005-0000-0000-0000AAAB0000}"/>
    <cellStyle name="Normal 4 2 13 6 4 4" xfId="43947" xr:uid="{00000000-0005-0000-0000-0000ABAB0000}"/>
    <cellStyle name="Normal 4 2 13 6 5" xfId="17437" xr:uid="{00000000-0005-0000-0000-00001D440000}"/>
    <cellStyle name="Normal 4 2 13 6 5 2" xfId="17438" xr:uid="{00000000-0005-0000-0000-00001E440000}"/>
    <cellStyle name="Normal 4 2 13 6 5 2 2" xfId="17439" xr:uid="{00000000-0005-0000-0000-00001F440000}"/>
    <cellStyle name="Normal 4 2 13 6 5 2 2 2" xfId="43948" xr:uid="{00000000-0005-0000-0000-0000ACAB0000}"/>
    <cellStyle name="Normal 4 2 13 6 5 2 3" xfId="43949" xr:uid="{00000000-0005-0000-0000-0000ADAB0000}"/>
    <cellStyle name="Normal 4 2 13 6 5 3" xfId="17440" xr:uid="{00000000-0005-0000-0000-000020440000}"/>
    <cellStyle name="Normal 4 2 13 6 5 3 2" xfId="43950" xr:uid="{00000000-0005-0000-0000-0000AEAB0000}"/>
    <cellStyle name="Normal 4 2 13 6 5 4" xfId="43951" xr:uid="{00000000-0005-0000-0000-0000AFAB0000}"/>
    <cellStyle name="Normal 4 2 13 6 6" xfId="17441" xr:uid="{00000000-0005-0000-0000-000021440000}"/>
    <cellStyle name="Normal 4 2 13 6 6 2" xfId="17442" xr:uid="{00000000-0005-0000-0000-000022440000}"/>
    <cellStyle name="Normal 4 2 13 6 6 2 2" xfId="17443" xr:uid="{00000000-0005-0000-0000-000023440000}"/>
    <cellStyle name="Normal 4 2 13 6 6 2 2 2" xfId="43952" xr:uid="{00000000-0005-0000-0000-0000B0AB0000}"/>
    <cellStyle name="Normal 4 2 13 6 6 2 3" xfId="43953" xr:uid="{00000000-0005-0000-0000-0000B1AB0000}"/>
    <cellStyle name="Normal 4 2 13 6 6 3" xfId="17444" xr:uid="{00000000-0005-0000-0000-000024440000}"/>
    <cellStyle name="Normal 4 2 13 6 6 3 2" xfId="43954" xr:uid="{00000000-0005-0000-0000-0000B2AB0000}"/>
    <cellStyle name="Normal 4 2 13 6 6 4" xfId="43955" xr:uid="{00000000-0005-0000-0000-0000B3AB0000}"/>
    <cellStyle name="Normal 4 2 13 6 7" xfId="17445" xr:uid="{00000000-0005-0000-0000-000025440000}"/>
    <cellStyle name="Normal 4 2 13 6 7 2" xfId="17446" xr:uid="{00000000-0005-0000-0000-000026440000}"/>
    <cellStyle name="Normal 4 2 13 6 7 2 2" xfId="17447" xr:uid="{00000000-0005-0000-0000-000027440000}"/>
    <cellStyle name="Normal 4 2 13 6 7 2 2 2" xfId="43956" xr:uid="{00000000-0005-0000-0000-0000B4AB0000}"/>
    <cellStyle name="Normal 4 2 13 6 7 2 3" xfId="43957" xr:uid="{00000000-0005-0000-0000-0000B5AB0000}"/>
    <cellStyle name="Normal 4 2 13 6 7 3" xfId="17448" xr:uid="{00000000-0005-0000-0000-000028440000}"/>
    <cellStyle name="Normal 4 2 13 6 7 3 2" xfId="43958" xr:uid="{00000000-0005-0000-0000-0000B6AB0000}"/>
    <cellStyle name="Normal 4 2 13 6 7 4" xfId="43959" xr:uid="{00000000-0005-0000-0000-0000B7AB0000}"/>
    <cellStyle name="Normal 4 2 13 6 8" xfId="17449" xr:uid="{00000000-0005-0000-0000-000029440000}"/>
    <cellStyle name="Normal 4 2 13 6 8 2" xfId="17450" xr:uid="{00000000-0005-0000-0000-00002A440000}"/>
    <cellStyle name="Normal 4 2 13 6 8 2 2" xfId="17451" xr:uid="{00000000-0005-0000-0000-00002B440000}"/>
    <cellStyle name="Normal 4 2 13 6 8 2 2 2" xfId="43960" xr:uid="{00000000-0005-0000-0000-0000B8AB0000}"/>
    <cellStyle name="Normal 4 2 13 6 8 2 3" xfId="43961" xr:uid="{00000000-0005-0000-0000-0000B9AB0000}"/>
    <cellStyle name="Normal 4 2 13 6 8 3" xfId="17452" xr:uid="{00000000-0005-0000-0000-00002C440000}"/>
    <cellStyle name="Normal 4 2 13 6 8 3 2" xfId="43962" xr:uid="{00000000-0005-0000-0000-0000BAAB0000}"/>
    <cellStyle name="Normal 4 2 13 6 8 4" xfId="43963" xr:uid="{00000000-0005-0000-0000-0000BBAB0000}"/>
    <cellStyle name="Normal 4 2 13 6 9" xfId="17453" xr:uid="{00000000-0005-0000-0000-00002D440000}"/>
    <cellStyle name="Normal 4 2 13 6 9 2" xfId="17454" xr:uid="{00000000-0005-0000-0000-00002E440000}"/>
    <cellStyle name="Normal 4 2 13 6 9 2 2" xfId="17455" xr:uid="{00000000-0005-0000-0000-00002F440000}"/>
    <cellStyle name="Normal 4 2 13 6 9 2 2 2" xfId="43964" xr:uid="{00000000-0005-0000-0000-0000BCAB0000}"/>
    <cellStyle name="Normal 4 2 13 6 9 2 3" xfId="43965" xr:uid="{00000000-0005-0000-0000-0000BDAB0000}"/>
    <cellStyle name="Normal 4 2 13 6 9 3" xfId="17456" xr:uid="{00000000-0005-0000-0000-000030440000}"/>
    <cellStyle name="Normal 4 2 13 6 9 3 2" xfId="43966" xr:uid="{00000000-0005-0000-0000-0000BEAB0000}"/>
    <cellStyle name="Normal 4 2 13 6 9 4" xfId="43967" xr:uid="{00000000-0005-0000-0000-0000BFAB0000}"/>
    <cellStyle name="Normal 4 2 13 7" xfId="17457" xr:uid="{00000000-0005-0000-0000-000031440000}"/>
    <cellStyle name="Normal 4 2 13 7 10" xfId="17458" xr:uid="{00000000-0005-0000-0000-000032440000}"/>
    <cellStyle name="Normal 4 2 13 7 10 2" xfId="17459" xr:uid="{00000000-0005-0000-0000-000033440000}"/>
    <cellStyle name="Normal 4 2 13 7 10 2 2" xfId="17460" xr:uid="{00000000-0005-0000-0000-000034440000}"/>
    <cellStyle name="Normal 4 2 13 7 10 2 2 2" xfId="43968" xr:uid="{00000000-0005-0000-0000-0000C0AB0000}"/>
    <cellStyle name="Normal 4 2 13 7 10 2 3" xfId="43969" xr:uid="{00000000-0005-0000-0000-0000C1AB0000}"/>
    <cellStyle name="Normal 4 2 13 7 10 3" xfId="17461" xr:uid="{00000000-0005-0000-0000-000035440000}"/>
    <cellStyle name="Normal 4 2 13 7 10 3 2" xfId="43970" xr:uid="{00000000-0005-0000-0000-0000C2AB0000}"/>
    <cellStyle name="Normal 4 2 13 7 10 4" xfId="43971" xr:uid="{00000000-0005-0000-0000-0000C3AB0000}"/>
    <cellStyle name="Normal 4 2 13 7 11" xfId="17462" xr:uid="{00000000-0005-0000-0000-000036440000}"/>
    <cellStyle name="Normal 4 2 13 7 11 2" xfId="17463" xr:uid="{00000000-0005-0000-0000-000037440000}"/>
    <cellStyle name="Normal 4 2 13 7 11 2 2" xfId="17464" xr:uid="{00000000-0005-0000-0000-000038440000}"/>
    <cellStyle name="Normal 4 2 13 7 11 2 2 2" xfId="43972" xr:uid="{00000000-0005-0000-0000-0000C4AB0000}"/>
    <cellStyle name="Normal 4 2 13 7 11 2 3" xfId="43973" xr:uid="{00000000-0005-0000-0000-0000C5AB0000}"/>
    <cellStyle name="Normal 4 2 13 7 11 3" xfId="17465" xr:uid="{00000000-0005-0000-0000-000039440000}"/>
    <cellStyle name="Normal 4 2 13 7 11 3 2" xfId="43974" xr:uid="{00000000-0005-0000-0000-0000C6AB0000}"/>
    <cellStyle name="Normal 4 2 13 7 11 4" xfId="43975" xr:uid="{00000000-0005-0000-0000-0000C7AB0000}"/>
    <cellStyle name="Normal 4 2 13 7 12" xfId="17466" xr:uid="{00000000-0005-0000-0000-00003A440000}"/>
    <cellStyle name="Normal 4 2 13 7 12 2" xfId="17467" xr:uid="{00000000-0005-0000-0000-00003B440000}"/>
    <cellStyle name="Normal 4 2 13 7 12 2 2" xfId="43976" xr:uid="{00000000-0005-0000-0000-0000C8AB0000}"/>
    <cellStyle name="Normal 4 2 13 7 12 3" xfId="43977" xr:uid="{00000000-0005-0000-0000-0000C9AB0000}"/>
    <cellStyle name="Normal 4 2 13 7 13" xfId="17468" xr:uid="{00000000-0005-0000-0000-00003C440000}"/>
    <cellStyle name="Normal 4 2 13 7 13 2" xfId="43978" xr:uid="{00000000-0005-0000-0000-0000CAAB0000}"/>
    <cellStyle name="Normal 4 2 13 7 14" xfId="43979" xr:uid="{00000000-0005-0000-0000-0000CBAB0000}"/>
    <cellStyle name="Normal 4 2 13 7 2" xfId="17469" xr:uid="{00000000-0005-0000-0000-00003D440000}"/>
    <cellStyle name="Normal 4 2 13 7 2 2" xfId="17470" xr:uid="{00000000-0005-0000-0000-00003E440000}"/>
    <cellStyle name="Normal 4 2 13 7 2 2 2" xfId="17471" xr:uid="{00000000-0005-0000-0000-00003F440000}"/>
    <cellStyle name="Normal 4 2 13 7 2 2 2 2" xfId="43980" xr:uid="{00000000-0005-0000-0000-0000CCAB0000}"/>
    <cellStyle name="Normal 4 2 13 7 2 2 3" xfId="43981" xr:uid="{00000000-0005-0000-0000-0000CDAB0000}"/>
    <cellStyle name="Normal 4 2 13 7 2 3" xfId="17472" xr:uid="{00000000-0005-0000-0000-000040440000}"/>
    <cellStyle name="Normal 4 2 13 7 2 3 2" xfId="43982" xr:uid="{00000000-0005-0000-0000-0000CEAB0000}"/>
    <cellStyle name="Normal 4 2 13 7 2 4" xfId="43983" xr:uid="{00000000-0005-0000-0000-0000CFAB0000}"/>
    <cellStyle name="Normal 4 2 13 7 3" xfId="17473" xr:uid="{00000000-0005-0000-0000-000041440000}"/>
    <cellStyle name="Normal 4 2 13 7 3 2" xfId="17474" xr:uid="{00000000-0005-0000-0000-000042440000}"/>
    <cellStyle name="Normal 4 2 13 7 3 2 2" xfId="17475" xr:uid="{00000000-0005-0000-0000-000043440000}"/>
    <cellStyle name="Normal 4 2 13 7 3 2 2 2" xfId="43984" xr:uid="{00000000-0005-0000-0000-0000D0AB0000}"/>
    <cellStyle name="Normal 4 2 13 7 3 2 3" xfId="43985" xr:uid="{00000000-0005-0000-0000-0000D1AB0000}"/>
    <cellStyle name="Normal 4 2 13 7 3 3" xfId="17476" xr:uid="{00000000-0005-0000-0000-000044440000}"/>
    <cellStyle name="Normal 4 2 13 7 3 3 2" xfId="43986" xr:uid="{00000000-0005-0000-0000-0000D2AB0000}"/>
    <cellStyle name="Normal 4 2 13 7 3 4" xfId="43987" xr:uid="{00000000-0005-0000-0000-0000D3AB0000}"/>
    <cellStyle name="Normal 4 2 13 7 4" xfId="17477" xr:uid="{00000000-0005-0000-0000-000045440000}"/>
    <cellStyle name="Normal 4 2 13 7 4 2" xfId="17478" xr:uid="{00000000-0005-0000-0000-000046440000}"/>
    <cellStyle name="Normal 4 2 13 7 4 2 2" xfId="17479" xr:uid="{00000000-0005-0000-0000-000047440000}"/>
    <cellStyle name="Normal 4 2 13 7 4 2 2 2" xfId="43988" xr:uid="{00000000-0005-0000-0000-0000D4AB0000}"/>
    <cellStyle name="Normal 4 2 13 7 4 2 3" xfId="43989" xr:uid="{00000000-0005-0000-0000-0000D5AB0000}"/>
    <cellStyle name="Normal 4 2 13 7 4 3" xfId="17480" xr:uid="{00000000-0005-0000-0000-000048440000}"/>
    <cellStyle name="Normal 4 2 13 7 4 3 2" xfId="43990" xr:uid="{00000000-0005-0000-0000-0000D6AB0000}"/>
    <cellStyle name="Normal 4 2 13 7 4 4" xfId="43991" xr:uid="{00000000-0005-0000-0000-0000D7AB0000}"/>
    <cellStyle name="Normal 4 2 13 7 5" xfId="17481" xr:uid="{00000000-0005-0000-0000-000049440000}"/>
    <cellStyle name="Normal 4 2 13 7 5 2" xfId="17482" xr:uid="{00000000-0005-0000-0000-00004A440000}"/>
    <cellStyle name="Normal 4 2 13 7 5 2 2" xfId="17483" xr:uid="{00000000-0005-0000-0000-00004B440000}"/>
    <cellStyle name="Normal 4 2 13 7 5 2 2 2" xfId="43992" xr:uid="{00000000-0005-0000-0000-0000D8AB0000}"/>
    <cellStyle name="Normal 4 2 13 7 5 2 3" xfId="43993" xr:uid="{00000000-0005-0000-0000-0000D9AB0000}"/>
    <cellStyle name="Normal 4 2 13 7 5 3" xfId="17484" xr:uid="{00000000-0005-0000-0000-00004C440000}"/>
    <cellStyle name="Normal 4 2 13 7 5 3 2" xfId="43994" xr:uid="{00000000-0005-0000-0000-0000DAAB0000}"/>
    <cellStyle name="Normal 4 2 13 7 5 4" xfId="43995" xr:uid="{00000000-0005-0000-0000-0000DBAB0000}"/>
    <cellStyle name="Normal 4 2 13 7 6" xfId="17485" xr:uid="{00000000-0005-0000-0000-00004D440000}"/>
    <cellStyle name="Normal 4 2 13 7 6 2" xfId="17486" xr:uid="{00000000-0005-0000-0000-00004E440000}"/>
    <cellStyle name="Normal 4 2 13 7 6 2 2" xfId="17487" xr:uid="{00000000-0005-0000-0000-00004F440000}"/>
    <cellStyle name="Normal 4 2 13 7 6 2 2 2" xfId="43996" xr:uid="{00000000-0005-0000-0000-0000DCAB0000}"/>
    <cellStyle name="Normal 4 2 13 7 6 2 3" xfId="43997" xr:uid="{00000000-0005-0000-0000-0000DDAB0000}"/>
    <cellStyle name="Normal 4 2 13 7 6 3" xfId="17488" xr:uid="{00000000-0005-0000-0000-000050440000}"/>
    <cellStyle name="Normal 4 2 13 7 6 3 2" xfId="43998" xr:uid="{00000000-0005-0000-0000-0000DEAB0000}"/>
    <cellStyle name="Normal 4 2 13 7 6 4" xfId="43999" xr:uid="{00000000-0005-0000-0000-0000DFAB0000}"/>
    <cellStyle name="Normal 4 2 13 7 7" xfId="17489" xr:uid="{00000000-0005-0000-0000-000051440000}"/>
    <cellStyle name="Normal 4 2 13 7 7 2" xfId="17490" xr:uid="{00000000-0005-0000-0000-000052440000}"/>
    <cellStyle name="Normal 4 2 13 7 7 2 2" xfId="17491" xr:uid="{00000000-0005-0000-0000-000053440000}"/>
    <cellStyle name="Normal 4 2 13 7 7 2 2 2" xfId="44000" xr:uid="{00000000-0005-0000-0000-0000E0AB0000}"/>
    <cellStyle name="Normal 4 2 13 7 7 2 3" xfId="44001" xr:uid="{00000000-0005-0000-0000-0000E1AB0000}"/>
    <cellStyle name="Normal 4 2 13 7 7 3" xfId="17492" xr:uid="{00000000-0005-0000-0000-000054440000}"/>
    <cellStyle name="Normal 4 2 13 7 7 3 2" xfId="44002" xr:uid="{00000000-0005-0000-0000-0000E2AB0000}"/>
    <cellStyle name="Normal 4 2 13 7 7 4" xfId="44003" xr:uid="{00000000-0005-0000-0000-0000E3AB0000}"/>
    <cellStyle name="Normal 4 2 13 7 8" xfId="17493" xr:uid="{00000000-0005-0000-0000-000055440000}"/>
    <cellStyle name="Normal 4 2 13 7 8 2" xfId="17494" xr:uid="{00000000-0005-0000-0000-000056440000}"/>
    <cellStyle name="Normal 4 2 13 7 8 2 2" xfId="17495" xr:uid="{00000000-0005-0000-0000-000057440000}"/>
    <cellStyle name="Normal 4 2 13 7 8 2 2 2" xfId="44004" xr:uid="{00000000-0005-0000-0000-0000E4AB0000}"/>
    <cellStyle name="Normal 4 2 13 7 8 2 3" xfId="44005" xr:uid="{00000000-0005-0000-0000-0000E5AB0000}"/>
    <cellStyle name="Normal 4 2 13 7 8 3" xfId="17496" xr:uid="{00000000-0005-0000-0000-000058440000}"/>
    <cellStyle name="Normal 4 2 13 7 8 3 2" xfId="44006" xr:uid="{00000000-0005-0000-0000-0000E6AB0000}"/>
    <cellStyle name="Normal 4 2 13 7 8 4" xfId="44007" xr:uid="{00000000-0005-0000-0000-0000E7AB0000}"/>
    <cellStyle name="Normal 4 2 13 7 9" xfId="17497" xr:uid="{00000000-0005-0000-0000-000059440000}"/>
    <cellStyle name="Normal 4 2 13 7 9 2" xfId="17498" xr:uid="{00000000-0005-0000-0000-00005A440000}"/>
    <cellStyle name="Normal 4 2 13 7 9 2 2" xfId="17499" xr:uid="{00000000-0005-0000-0000-00005B440000}"/>
    <cellStyle name="Normal 4 2 13 7 9 2 2 2" xfId="44008" xr:uid="{00000000-0005-0000-0000-0000E8AB0000}"/>
    <cellStyle name="Normal 4 2 13 7 9 2 3" xfId="44009" xr:uid="{00000000-0005-0000-0000-0000E9AB0000}"/>
    <cellStyle name="Normal 4 2 13 7 9 3" xfId="17500" xr:uid="{00000000-0005-0000-0000-00005C440000}"/>
    <cellStyle name="Normal 4 2 13 7 9 3 2" xfId="44010" xr:uid="{00000000-0005-0000-0000-0000EAAB0000}"/>
    <cellStyle name="Normal 4 2 13 7 9 4" xfId="44011" xr:uid="{00000000-0005-0000-0000-0000EBAB0000}"/>
    <cellStyle name="Normal 4 2 13 8" xfId="17501" xr:uid="{00000000-0005-0000-0000-00005D440000}"/>
    <cellStyle name="Normal 4 2 13 8 10" xfId="17502" xr:uid="{00000000-0005-0000-0000-00005E440000}"/>
    <cellStyle name="Normal 4 2 13 8 10 2" xfId="17503" xr:uid="{00000000-0005-0000-0000-00005F440000}"/>
    <cellStyle name="Normal 4 2 13 8 10 2 2" xfId="17504" xr:uid="{00000000-0005-0000-0000-000060440000}"/>
    <cellStyle name="Normal 4 2 13 8 10 2 2 2" xfId="44012" xr:uid="{00000000-0005-0000-0000-0000ECAB0000}"/>
    <cellStyle name="Normal 4 2 13 8 10 2 3" xfId="44013" xr:uid="{00000000-0005-0000-0000-0000EDAB0000}"/>
    <cellStyle name="Normal 4 2 13 8 10 3" xfId="17505" xr:uid="{00000000-0005-0000-0000-000061440000}"/>
    <cellStyle name="Normal 4 2 13 8 10 3 2" xfId="44014" xr:uid="{00000000-0005-0000-0000-0000EEAB0000}"/>
    <cellStyle name="Normal 4 2 13 8 10 4" xfId="44015" xr:uid="{00000000-0005-0000-0000-0000EFAB0000}"/>
    <cellStyle name="Normal 4 2 13 8 11" xfId="17506" xr:uid="{00000000-0005-0000-0000-000062440000}"/>
    <cellStyle name="Normal 4 2 13 8 11 2" xfId="17507" xr:uid="{00000000-0005-0000-0000-000063440000}"/>
    <cellStyle name="Normal 4 2 13 8 11 2 2" xfId="17508" xr:uid="{00000000-0005-0000-0000-000064440000}"/>
    <cellStyle name="Normal 4 2 13 8 11 2 2 2" xfId="44016" xr:uid="{00000000-0005-0000-0000-0000F0AB0000}"/>
    <cellStyle name="Normal 4 2 13 8 11 2 3" xfId="44017" xr:uid="{00000000-0005-0000-0000-0000F1AB0000}"/>
    <cellStyle name="Normal 4 2 13 8 11 3" xfId="17509" xr:uid="{00000000-0005-0000-0000-000065440000}"/>
    <cellStyle name="Normal 4 2 13 8 11 3 2" xfId="44018" xr:uid="{00000000-0005-0000-0000-0000F2AB0000}"/>
    <cellStyle name="Normal 4 2 13 8 11 4" xfId="44019" xr:uid="{00000000-0005-0000-0000-0000F3AB0000}"/>
    <cellStyle name="Normal 4 2 13 8 12" xfId="17510" xr:uid="{00000000-0005-0000-0000-000066440000}"/>
    <cellStyle name="Normal 4 2 13 8 12 2" xfId="17511" xr:uid="{00000000-0005-0000-0000-000067440000}"/>
    <cellStyle name="Normal 4 2 13 8 12 2 2" xfId="44020" xr:uid="{00000000-0005-0000-0000-0000F4AB0000}"/>
    <cellStyle name="Normal 4 2 13 8 12 3" xfId="44021" xr:uid="{00000000-0005-0000-0000-0000F5AB0000}"/>
    <cellStyle name="Normal 4 2 13 8 13" xfId="17512" xr:uid="{00000000-0005-0000-0000-000068440000}"/>
    <cellStyle name="Normal 4 2 13 8 13 2" xfId="44022" xr:uid="{00000000-0005-0000-0000-0000F6AB0000}"/>
    <cellStyle name="Normal 4 2 13 8 14" xfId="44023" xr:uid="{00000000-0005-0000-0000-0000F7AB0000}"/>
    <cellStyle name="Normal 4 2 13 8 2" xfId="17513" xr:uid="{00000000-0005-0000-0000-000069440000}"/>
    <cellStyle name="Normal 4 2 13 8 2 2" xfId="17514" xr:uid="{00000000-0005-0000-0000-00006A440000}"/>
    <cellStyle name="Normal 4 2 13 8 2 2 2" xfId="17515" xr:uid="{00000000-0005-0000-0000-00006B440000}"/>
    <cellStyle name="Normal 4 2 13 8 2 2 2 2" xfId="44024" xr:uid="{00000000-0005-0000-0000-0000F8AB0000}"/>
    <cellStyle name="Normal 4 2 13 8 2 2 3" xfId="44025" xr:uid="{00000000-0005-0000-0000-0000F9AB0000}"/>
    <cellStyle name="Normal 4 2 13 8 2 3" xfId="17516" xr:uid="{00000000-0005-0000-0000-00006C440000}"/>
    <cellStyle name="Normal 4 2 13 8 2 3 2" xfId="44026" xr:uid="{00000000-0005-0000-0000-0000FAAB0000}"/>
    <cellStyle name="Normal 4 2 13 8 2 4" xfId="44027" xr:uid="{00000000-0005-0000-0000-0000FBAB0000}"/>
    <cellStyle name="Normal 4 2 13 8 3" xfId="17517" xr:uid="{00000000-0005-0000-0000-00006D440000}"/>
    <cellStyle name="Normal 4 2 13 8 3 2" xfId="17518" xr:uid="{00000000-0005-0000-0000-00006E440000}"/>
    <cellStyle name="Normal 4 2 13 8 3 2 2" xfId="17519" xr:uid="{00000000-0005-0000-0000-00006F440000}"/>
    <cellStyle name="Normal 4 2 13 8 3 2 2 2" xfId="44028" xr:uid="{00000000-0005-0000-0000-0000FCAB0000}"/>
    <cellStyle name="Normal 4 2 13 8 3 2 3" xfId="44029" xr:uid="{00000000-0005-0000-0000-0000FDAB0000}"/>
    <cellStyle name="Normal 4 2 13 8 3 3" xfId="17520" xr:uid="{00000000-0005-0000-0000-000070440000}"/>
    <cellStyle name="Normal 4 2 13 8 3 3 2" xfId="44030" xr:uid="{00000000-0005-0000-0000-0000FEAB0000}"/>
    <cellStyle name="Normal 4 2 13 8 3 4" xfId="44031" xr:uid="{00000000-0005-0000-0000-0000FFAB0000}"/>
    <cellStyle name="Normal 4 2 13 8 4" xfId="17521" xr:uid="{00000000-0005-0000-0000-000071440000}"/>
    <cellStyle name="Normal 4 2 13 8 4 2" xfId="17522" xr:uid="{00000000-0005-0000-0000-000072440000}"/>
    <cellStyle name="Normal 4 2 13 8 4 2 2" xfId="17523" xr:uid="{00000000-0005-0000-0000-000073440000}"/>
    <cellStyle name="Normal 4 2 13 8 4 2 2 2" xfId="44032" xr:uid="{00000000-0005-0000-0000-000000AC0000}"/>
    <cellStyle name="Normal 4 2 13 8 4 2 3" xfId="44033" xr:uid="{00000000-0005-0000-0000-000001AC0000}"/>
    <cellStyle name="Normal 4 2 13 8 4 3" xfId="17524" xr:uid="{00000000-0005-0000-0000-000074440000}"/>
    <cellStyle name="Normal 4 2 13 8 4 3 2" xfId="44034" xr:uid="{00000000-0005-0000-0000-000002AC0000}"/>
    <cellStyle name="Normal 4 2 13 8 4 4" xfId="44035" xr:uid="{00000000-0005-0000-0000-000003AC0000}"/>
    <cellStyle name="Normal 4 2 13 8 5" xfId="17525" xr:uid="{00000000-0005-0000-0000-000075440000}"/>
    <cellStyle name="Normal 4 2 13 8 5 2" xfId="17526" xr:uid="{00000000-0005-0000-0000-000076440000}"/>
    <cellStyle name="Normal 4 2 13 8 5 2 2" xfId="17527" xr:uid="{00000000-0005-0000-0000-000077440000}"/>
    <cellStyle name="Normal 4 2 13 8 5 2 2 2" xfId="44036" xr:uid="{00000000-0005-0000-0000-000004AC0000}"/>
    <cellStyle name="Normal 4 2 13 8 5 2 3" xfId="44037" xr:uid="{00000000-0005-0000-0000-000005AC0000}"/>
    <cellStyle name="Normal 4 2 13 8 5 3" xfId="17528" xr:uid="{00000000-0005-0000-0000-000078440000}"/>
    <cellStyle name="Normal 4 2 13 8 5 3 2" xfId="44038" xr:uid="{00000000-0005-0000-0000-000006AC0000}"/>
    <cellStyle name="Normal 4 2 13 8 5 4" xfId="44039" xr:uid="{00000000-0005-0000-0000-000007AC0000}"/>
    <cellStyle name="Normal 4 2 13 8 6" xfId="17529" xr:uid="{00000000-0005-0000-0000-000079440000}"/>
    <cellStyle name="Normal 4 2 13 8 6 2" xfId="17530" xr:uid="{00000000-0005-0000-0000-00007A440000}"/>
    <cellStyle name="Normal 4 2 13 8 6 2 2" xfId="17531" xr:uid="{00000000-0005-0000-0000-00007B440000}"/>
    <cellStyle name="Normal 4 2 13 8 6 2 2 2" xfId="44040" xr:uid="{00000000-0005-0000-0000-000008AC0000}"/>
    <cellStyle name="Normal 4 2 13 8 6 2 3" xfId="44041" xr:uid="{00000000-0005-0000-0000-000009AC0000}"/>
    <cellStyle name="Normal 4 2 13 8 6 3" xfId="17532" xr:uid="{00000000-0005-0000-0000-00007C440000}"/>
    <cellStyle name="Normal 4 2 13 8 6 3 2" xfId="44042" xr:uid="{00000000-0005-0000-0000-00000AAC0000}"/>
    <cellStyle name="Normal 4 2 13 8 6 4" xfId="44043" xr:uid="{00000000-0005-0000-0000-00000BAC0000}"/>
    <cellStyle name="Normal 4 2 13 8 7" xfId="17533" xr:uid="{00000000-0005-0000-0000-00007D440000}"/>
    <cellStyle name="Normal 4 2 13 8 7 2" xfId="17534" xr:uid="{00000000-0005-0000-0000-00007E440000}"/>
    <cellStyle name="Normal 4 2 13 8 7 2 2" xfId="17535" xr:uid="{00000000-0005-0000-0000-00007F440000}"/>
    <cellStyle name="Normal 4 2 13 8 7 2 2 2" xfId="44044" xr:uid="{00000000-0005-0000-0000-00000CAC0000}"/>
    <cellStyle name="Normal 4 2 13 8 7 2 3" xfId="44045" xr:uid="{00000000-0005-0000-0000-00000DAC0000}"/>
    <cellStyle name="Normal 4 2 13 8 7 3" xfId="17536" xr:uid="{00000000-0005-0000-0000-000080440000}"/>
    <cellStyle name="Normal 4 2 13 8 7 3 2" xfId="44046" xr:uid="{00000000-0005-0000-0000-00000EAC0000}"/>
    <cellStyle name="Normal 4 2 13 8 7 4" xfId="44047" xr:uid="{00000000-0005-0000-0000-00000FAC0000}"/>
    <cellStyle name="Normal 4 2 13 8 8" xfId="17537" xr:uid="{00000000-0005-0000-0000-000081440000}"/>
    <cellStyle name="Normal 4 2 13 8 8 2" xfId="17538" xr:uid="{00000000-0005-0000-0000-000082440000}"/>
    <cellStyle name="Normal 4 2 13 8 8 2 2" xfId="17539" xr:uid="{00000000-0005-0000-0000-000083440000}"/>
    <cellStyle name="Normal 4 2 13 8 8 2 2 2" xfId="44048" xr:uid="{00000000-0005-0000-0000-000010AC0000}"/>
    <cellStyle name="Normal 4 2 13 8 8 2 3" xfId="44049" xr:uid="{00000000-0005-0000-0000-000011AC0000}"/>
    <cellStyle name="Normal 4 2 13 8 8 3" xfId="17540" xr:uid="{00000000-0005-0000-0000-000084440000}"/>
    <cellStyle name="Normal 4 2 13 8 8 3 2" xfId="44050" xr:uid="{00000000-0005-0000-0000-000012AC0000}"/>
    <cellStyle name="Normal 4 2 13 8 8 4" xfId="44051" xr:uid="{00000000-0005-0000-0000-000013AC0000}"/>
    <cellStyle name="Normal 4 2 13 8 9" xfId="17541" xr:uid="{00000000-0005-0000-0000-000085440000}"/>
    <cellStyle name="Normal 4 2 13 8 9 2" xfId="17542" xr:uid="{00000000-0005-0000-0000-000086440000}"/>
    <cellStyle name="Normal 4 2 13 8 9 2 2" xfId="17543" xr:uid="{00000000-0005-0000-0000-000087440000}"/>
    <cellStyle name="Normal 4 2 13 8 9 2 2 2" xfId="44052" xr:uid="{00000000-0005-0000-0000-000014AC0000}"/>
    <cellStyle name="Normal 4 2 13 8 9 2 3" xfId="44053" xr:uid="{00000000-0005-0000-0000-000015AC0000}"/>
    <cellStyle name="Normal 4 2 13 8 9 3" xfId="17544" xr:uid="{00000000-0005-0000-0000-000088440000}"/>
    <cellStyle name="Normal 4 2 13 8 9 3 2" xfId="44054" xr:uid="{00000000-0005-0000-0000-000016AC0000}"/>
    <cellStyle name="Normal 4 2 13 8 9 4" xfId="44055" xr:uid="{00000000-0005-0000-0000-000017AC0000}"/>
    <cellStyle name="Normal 4 2 13 9" xfId="17545" xr:uid="{00000000-0005-0000-0000-000089440000}"/>
    <cellStyle name="Normal 4 2 13 9 2" xfId="17546" xr:uid="{00000000-0005-0000-0000-00008A440000}"/>
    <cellStyle name="Normal 4 2 13 9 2 2" xfId="17547" xr:uid="{00000000-0005-0000-0000-00008B440000}"/>
    <cellStyle name="Normal 4 2 13 9 2 2 2" xfId="44056" xr:uid="{00000000-0005-0000-0000-000018AC0000}"/>
    <cellStyle name="Normal 4 2 13 9 2 3" xfId="44057" xr:uid="{00000000-0005-0000-0000-000019AC0000}"/>
    <cellStyle name="Normal 4 2 13 9 3" xfId="17548" xr:uid="{00000000-0005-0000-0000-00008C440000}"/>
    <cellStyle name="Normal 4 2 13 9 3 2" xfId="44058" xr:uid="{00000000-0005-0000-0000-00001AAC0000}"/>
    <cellStyle name="Normal 4 2 13 9 4" xfId="44059" xr:uid="{00000000-0005-0000-0000-00001BAC0000}"/>
    <cellStyle name="Normal 4 2 14" xfId="17549" xr:uid="{00000000-0005-0000-0000-00008D440000}"/>
    <cellStyle name="Normal 4 2 14 10" xfId="17550" xr:uid="{00000000-0005-0000-0000-00008E440000}"/>
    <cellStyle name="Normal 4 2 14 10 2" xfId="17551" xr:uid="{00000000-0005-0000-0000-00008F440000}"/>
    <cellStyle name="Normal 4 2 14 10 2 2" xfId="17552" xr:uid="{00000000-0005-0000-0000-000090440000}"/>
    <cellStyle name="Normal 4 2 14 10 2 2 2" xfId="44060" xr:uid="{00000000-0005-0000-0000-00001CAC0000}"/>
    <cellStyle name="Normal 4 2 14 10 2 3" xfId="44061" xr:uid="{00000000-0005-0000-0000-00001DAC0000}"/>
    <cellStyle name="Normal 4 2 14 10 3" xfId="17553" xr:uid="{00000000-0005-0000-0000-000091440000}"/>
    <cellStyle name="Normal 4 2 14 10 3 2" xfId="44062" xr:uid="{00000000-0005-0000-0000-00001EAC0000}"/>
    <cellStyle name="Normal 4 2 14 10 4" xfId="44063" xr:uid="{00000000-0005-0000-0000-00001FAC0000}"/>
    <cellStyle name="Normal 4 2 14 11" xfId="17554" xr:uid="{00000000-0005-0000-0000-000092440000}"/>
    <cellStyle name="Normal 4 2 14 11 2" xfId="17555" xr:uid="{00000000-0005-0000-0000-000093440000}"/>
    <cellStyle name="Normal 4 2 14 11 2 2" xfId="17556" xr:uid="{00000000-0005-0000-0000-000094440000}"/>
    <cellStyle name="Normal 4 2 14 11 2 2 2" xfId="44064" xr:uid="{00000000-0005-0000-0000-000020AC0000}"/>
    <cellStyle name="Normal 4 2 14 11 2 3" xfId="44065" xr:uid="{00000000-0005-0000-0000-000021AC0000}"/>
    <cellStyle name="Normal 4 2 14 11 3" xfId="17557" xr:uid="{00000000-0005-0000-0000-000095440000}"/>
    <cellStyle name="Normal 4 2 14 11 3 2" xfId="44066" xr:uid="{00000000-0005-0000-0000-000022AC0000}"/>
    <cellStyle name="Normal 4 2 14 11 4" xfId="44067" xr:uid="{00000000-0005-0000-0000-000023AC0000}"/>
    <cellStyle name="Normal 4 2 14 12" xfId="17558" xr:uid="{00000000-0005-0000-0000-000096440000}"/>
    <cellStyle name="Normal 4 2 14 12 2" xfId="17559" xr:uid="{00000000-0005-0000-0000-000097440000}"/>
    <cellStyle name="Normal 4 2 14 12 2 2" xfId="17560" xr:uid="{00000000-0005-0000-0000-000098440000}"/>
    <cellStyle name="Normal 4 2 14 12 2 2 2" xfId="44068" xr:uid="{00000000-0005-0000-0000-000024AC0000}"/>
    <cellStyle name="Normal 4 2 14 12 2 3" xfId="44069" xr:uid="{00000000-0005-0000-0000-000025AC0000}"/>
    <cellStyle name="Normal 4 2 14 12 3" xfId="17561" xr:uid="{00000000-0005-0000-0000-000099440000}"/>
    <cellStyle name="Normal 4 2 14 12 3 2" xfId="44070" xr:uid="{00000000-0005-0000-0000-000026AC0000}"/>
    <cellStyle name="Normal 4 2 14 12 4" xfId="44071" xr:uid="{00000000-0005-0000-0000-000027AC0000}"/>
    <cellStyle name="Normal 4 2 14 13" xfId="17562" xr:uid="{00000000-0005-0000-0000-00009A440000}"/>
    <cellStyle name="Normal 4 2 14 13 2" xfId="17563" xr:uid="{00000000-0005-0000-0000-00009B440000}"/>
    <cellStyle name="Normal 4 2 14 13 2 2" xfId="17564" xr:uid="{00000000-0005-0000-0000-00009C440000}"/>
    <cellStyle name="Normal 4 2 14 13 2 2 2" xfId="44072" xr:uid="{00000000-0005-0000-0000-000028AC0000}"/>
    <cellStyle name="Normal 4 2 14 13 2 3" xfId="44073" xr:uid="{00000000-0005-0000-0000-000029AC0000}"/>
    <cellStyle name="Normal 4 2 14 13 3" xfId="17565" xr:uid="{00000000-0005-0000-0000-00009D440000}"/>
    <cellStyle name="Normal 4 2 14 13 3 2" xfId="44074" xr:uid="{00000000-0005-0000-0000-00002AAC0000}"/>
    <cellStyle name="Normal 4 2 14 13 4" xfId="44075" xr:uid="{00000000-0005-0000-0000-00002BAC0000}"/>
    <cellStyle name="Normal 4 2 14 14" xfId="17566" xr:uid="{00000000-0005-0000-0000-00009E440000}"/>
    <cellStyle name="Normal 4 2 14 14 2" xfId="17567" xr:uid="{00000000-0005-0000-0000-00009F440000}"/>
    <cellStyle name="Normal 4 2 14 14 2 2" xfId="17568" xr:uid="{00000000-0005-0000-0000-0000A0440000}"/>
    <cellStyle name="Normal 4 2 14 14 2 2 2" xfId="44076" xr:uid="{00000000-0005-0000-0000-00002CAC0000}"/>
    <cellStyle name="Normal 4 2 14 14 2 3" xfId="44077" xr:uid="{00000000-0005-0000-0000-00002DAC0000}"/>
    <cellStyle name="Normal 4 2 14 14 3" xfId="17569" xr:uid="{00000000-0005-0000-0000-0000A1440000}"/>
    <cellStyle name="Normal 4 2 14 14 3 2" xfId="44078" xr:uid="{00000000-0005-0000-0000-00002EAC0000}"/>
    <cellStyle name="Normal 4 2 14 14 4" xfId="44079" xr:uid="{00000000-0005-0000-0000-00002FAC0000}"/>
    <cellStyle name="Normal 4 2 14 15" xfId="17570" xr:uid="{00000000-0005-0000-0000-0000A2440000}"/>
    <cellStyle name="Normal 4 2 14 15 2" xfId="17571" xr:uid="{00000000-0005-0000-0000-0000A3440000}"/>
    <cellStyle name="Normal 4 2 14 15 2 2" xfId="17572" xr:uid="{00000000-0005-0000-0000-0000A4440000}"/>
    <cellStyle name="Normal 4 2 14 15 2 2 2" xfId="44080" xr:uid="{00000000-0005-0000-0000-000030AC0000}"/>
    <cellStyle name="Normal 4 2 14 15 2 3" xfId="44081" xr:uid="{00000000-0005-0000-0000-000031AC0000}"/>
    <cellStyle name="Normal 4 2 14 15 3" xfId="17573" xr:uid="{00000000-0005-0000-0000-0000A5440000}"/>
    <cellStyle name="Normal 4 2 14 15 3 2" xfId="44082" xr:uid="{00000000-0005-0000-0000-000032AC0000}"/>
    <cellStyle name="Normal 4 2 14 15 4" xfId="44083" xr:uid="{00000000-0005-0000-0000-000033AC0000}"/>
    <cellStyle name="Normal 4 2 14 16" xfId="17574" xr:uid="{00000000-0005-0000-0000-0000A6440000}"/>
    <cellStyle name="Normal 4 2 14 16 2" xfId="17575" xr:uid="{00000000-0005-0000-0000-0000A7440000}"/>
    <cellStyle name="Normal 4 2 14 16 2 2" xfId="17576" xr:uid="{00000000-0005-0000-0000-0000A8440000}"/>
    <cellStyle name="Normal 4 2 14 16 2 2 2" xfId="44084" xr:uid="{00000000-0005-0000-0000-000034AC0000}"/>
    <cellStyle name="Normal 4 2 14 16 2 3" xfId="44085" xr:uid="{00000000-0005-0000-0000-000035AC0000}"/>
    <cellStyle name="Normal 4 2 14 16 3" xfId="17577" xr:uid="{00000000-0005-0000-0000-0000A9440000}"/>
    <cellStyle name="Normal 4 2 14 16 3 2" xfId="44086" xr:uid="{00000000-0005-0000-0000-000036AC0000}"/>
    <cellStyle name="Normal 4 2 14 16 4" xfId="44087" xr:uid="{00000000-0005-0000-0000-000037AC0000}"/>
    <cellStyle name="Normal 4 2 14 17" xfId="17578" xr:uid="{00000000-0005-0000-0000-0000AA440000}"/>
    <cellStyle name="Normal 4 2 14 17 2" xfId="17579" xr:uid="{00000000-0005-0000-0000-0000AB440000}"/>
    <cellStyle name="Normal 4 2 14 17 2 2" xfId="17580" xr:uid="{00000000-0005-0000-0000-0000AC440000}"/>
    <cellStyle name="Normal 4 2 14 17 2 2 2" xfId="44088" xr:uid="{00000000-0005-0000-0000-000038AC0000}"/>
    <cellStyle name="Normal 4 2 14 17 2 3" xfId="44089" xr:uid="{00000000-0005-0000-0000-000039AC0000}"/>
    <cellStyle name="Normal 4 2 14 17 3" xfId="17581" xr:uid="{00000000-0005-0000-0000-0000AD440000}"/>
    <cellStyle name="Normal 4 2 14 17 3 2" xfId="44090" xr:uid="{00000000-0005-0000-0000-00003AAC0000}"/>
    <cellStyle name="Normal 4 2 14 17 4" xfId="44091" xr:uid="{00000000-0005-0000-0000-00003BAC0000}"/>
    <cellStyle name="Normal 4 2 14 18" xfId="17582" xr:uid="{00000000-0005-0000-0000-0000AE440000}"/>
    <cellStyle name="Normal 4 2 14 18 2" xfId="17583" xr:uid="{00000000-0005-0000-0000-0000AF440000}"/>
    <cellStyle name="Normal 4 2 14 18 2 2" xfId="17584" xr:uid="{00000000-0005-0000-0000-0000B0440000}"/>
    <cellStyle name="Normal 4 2 14 18 2 2 2" xfId="44092" xr:uid="{00000000-0005-0000-0000-00003CAC0000}"/>
    <cellStyle name="Normal 4 2 14 18 2 3" xfId="44093" xr:uid="{00000000-0005-0000-0000-00003DAC0000}"/>
    <cellStyle name="Normal 4 2 14 18 3" xfId="17585" xr:uid="{00000000-0005-0000-0000-0000B1440000}"/>
    <cellStyle name="Normal 4 2 14 18 3 2" xfId="44094" xr:uid="{00000000-0005-0000-0000-00003EAC0000}"/>
    <cellStyle name="Normal 4 2 14 18 4" xfId="44095" xr:uid="{00000000-0005-0000-0000-00003FAC0000}"/>
    <cellStyle name="Normal 4 2 14 19" xfId="17586" xr:uid="{00000000-0005-0000-0000-0000B2440000}"/>
    <cellStyle name="Normal 4 2 14 2" xfId="17587" xr:uid="{00000000-0005-0000-0000-0000B3440000}"/>
    <cellStyle name="Normal 4 2 14 2 10" xfId="17588" xr:uid="{00000000-0005-0000-0000-0000B4440000}"/>
    <cellStyle name="Normal 4 2 14 2 10 2" xfId="17589" xr:uid="{00000000-0005-0000-0000-0000B5440000}"/>
    <cellStyle name="Normal 4 2 14 2 10 2 2" xfId="17590" xr:uid="{00000000-0005-0000-0000-0000B6440000}"/>
    <cellStyle name="Normal 4 2 14 2 10 2 2 2" xfId="44096" xr:uid="{00000000-0005-0000-0000-000040AC0000}"/>
    <cellStyle name="Normal 4 2 14 2 10 2 3" xfId="44097" xr:uid="{00000000-0005-0000-0000-000041AC0000}"/>
    <cellStyle name="Normal 4 2 14 2 10 3" xfId="17591" xr:uid="{00000000-0005-0000-0000-0000B7440000}"/>
    <cellStyle name="Normal 4 2 14 2 10 3 2" xfId="44098" xr:uid="{00000000-0005-0000-0000-000042AC0000}"/>
    <cellStyle name="Normal 4 2 14 2 10 4" xfId="44099" xr:uid="{00000000-0005-0000-0000-000043AC0000}"/>
    <cellStyle name="Normal 4 2 14 2 11" xfId="17592" xr:uid="{00000000-0005-0000-0000-0000B8440000}"/>
    <cellStyle name="Normal 4 2 14 2 11 2" xfId="17593" xr:uid="{00000000-0005-0000-0000-0000B9440000}"/>
    <cellStyle name="Normal 4 2 14 2 11 2 2" xfId="17594" xr:uid="{00000000-0005-0000-0000-0000BA440000}"/>
    <cellStyle name="Normal 4 2 14 2 11 2 2 2" xfId="44100" xr:uid="{00000000-0005-0000-0000-000044AC0000}"/>
    <cellStyle name="Normal 4 2 14 2 11 2 3" xfId="44101" xr:uid="{00000000-0005-0000-0000-000045AC0000}"/>
    <cellStyle name="Normal 4 2 14 2 11 3" xfId="17595" xr:uid="{00000000-0005-0000-0000-0000BB440000}"/>
    <cellStyle name="Normal 4 2 14 2 11 3 2" xfId="44102" xr:uid="{00000000-0005-0000-0000-000046AC0000}"/>
    <cellStyle name="Normal 4 2 14 2 11 4" xfId="44103" xr:uid="{00000000-0005-0000-0000-000047AC0000}"/>
    <cellStyle name="Normal 4 2 14 2 12" xfId="17596" xr:uid="{00000000-0005-0000-0000-0000BC440000}"/>
    <cellStyle name="Normal 4 2 14 2 13" xfId="17597" xr:uid="{00000000-0005-0000-0000-0000BD440000}"/>
    <cellStyle name="Normal 4 2 14 2 2" xfId="17598" xr:uid="{00000000-0005-0000-0000-0000BE440000}"/>
    <cellStyle name="Normal 4 2 14 2 2 2" xfId="17599" xr:uid="{00000000-0005-0000-0000-0000BF440000}"/>
    <cellStyle name="Normal 4 2 14 2 2 2 2" xfId="17600" xr:uid="{00000000-0005-0000-0000-0000C0440000}"/>
    <cellStyle name="Normal 4 2 14 2 2 2 2 2" xfId="44104" xr:uid="{00000000-0005-0000-0000-000048AC0000}"/>
    <cellStyle name="Normal 4 2 14 2 2 2 3" xfId="44105" xr:uid="{00000000-0005-0000-0000-000049AC0000}"/>
    <cellStyle name="Normal 4 2 14 2 2 3" xfId="17601" xr:uid="{00000000-0005-0000-0000-0000C1440000}"/>
    <cellStyle name="Normal 4 2 14 2 2 3 2" xfId="44106" xr:uid="{00000000-0005-0000-0000-00004AAC0000}"/>
    <cellStyle name="Normal 4 2 14 2 2 4" xfId="44107" xr:uid="{00000000-0005-0000-0000-00004BAC0000}"/>
    <cellStyle name="Normal 4 2 14 2 3" xfId="17602" xr:uid="{00000000-0005-0000-0000-0000C2440000}"/>
    <cellStyle name="Normal 4 2 14 2 3 2" xfId="17603" xr:uid="{00000000-0005-0000-0000-0000C3440000}"/>
    <cellStyle name="Normal 4 2 14 2 3 2 2" xfId="17604" xr:uid="{00000000-0005-0000-0000-0000C4440000}"/>
    <cellStyle name="Normal 4 2 14 2 3 2 2 2" xfId="44108" xr:uid="{00000000-0005-0000-0000-00004CAC0000}"/>
    <cellStyle name="Normal 4 2 14 2 3 2 3" xfId="44109" xr:uid="{00000000-0005-0000-0000-00004DAC0000}"/>
    <cellStyle name="Normal 4 2 14 2 3 3" xfId="17605" xr:uid="{00000000-0005-0000-0000-0000C5440000}"/>
    <cellStyle name="Normal 4 2 14 2 3 3 2" xfId="44110" xr:uid="{00000000-0005-0000-0000-00004EAC0000}"/>
    <cellStyle name="Normal 4 2 14 2 3 4" xfId="44111" xr:uid="{00000000-0005-0000-0000-00004FAC0000}"/>
    <cellStyle name="Normal 4 2 14 2 4" xfId="17606" xr:uid="{00000000-0005-0000-0000-0000C6440000}"/>
    <cellStyle name="Normal 4 2 14 2 4 2" xfId="17607" xr:uid="{00000000-0005-0000-0000-0000C7440000}"/>
    <cellStyle name="Normal 4 2 14 2 4 2 2" xfId="17608" xr:uid="{00000000-0005-0000-0000-0000C8440000}"/>
    <cellStyle name="Normal 4 2 14 2 4 2 2 2" xfId="44112" xr:uid="{00000000-0005-0000-0000-000050AC0000}"/>
    <cellStyle name="Normal 4 2 14 2 4 2 3" xfId="44113" xr:uid="{00000000-0005-0000-0000-000051AC0000}"/>
    <cellStyle name="Normal 4 2 14 2 4 3" xfId="17609" xr:uid="{00000000-0005-0000-0000-0000C9440000}"/>
    <cellStyle name="Normal 4 2 14 2 4 3 2" xfId="44114" xr:uid="{00000000-0005-0000-0000-000052AC0000}"/>
    <cellStyle name="Normal 4 2 14 2 4 4" xfId="44115" xr:uid="{00000000-0005-0000-0000-000053AC0000}"/>
    <cellStyle name="Normal 4 2 14 2 5" xfId="17610" xr:uid="{00000000-0005-0000-0000-0000CA440000}"/>
    <cellStyle name="Normal 4 2 14 2 5 2" xfId="17611" xr:uid="{00000000-0005-0000-0000-0000CB440000}"/>
    <cellStyle name="Normal 4 2 14 2 5 2 2" xfId="17612" xr:uid="{00000000-0005-0000-0000-0000CC440000}"/>
    <cellStyle name="Normal 4 2 14 2 5 2 2 2" xfId="44116" xr:uid="{00000000-0005-0000-0000-000054AC0000}"/>
    <cellStyle name="Normal 4 2 14 2 5 2 3" xfId="44117" xr:uid="{00000000-0005-0000-0000-000055AC0000}"/>
    <cellStyle name="Normal 4 2 14 2 5 3" xfId="17613" xr:uid="{00000000-0005-0000-0000-0000CD440000}"/>
    <cellStyle name="Normal 4 2 14 2 5 3 2" xfId="44118" xr:uid="{00000000-0005-0000-0000-000056AC0000}"/>
    <cellStyle name="Normal 4 2 14 2 5 4" xfId="44119" xr:uid="{00000000-0005-0000-0000-000057AC0000}"/>
    <cellStyle name="Normal 4 2 14 2 6" xfId="17614" xr:uid="{00000000-0005-0000-0000-0000CE440000}"/>
    <cellStyle name="Normal 4 2 14 2 6 2" xfId="17615" xr:uid="{00000000-0005-0000-0000-0000CF440000}"/>
    <cellStyle name="Normal 4 2 14 2 6 2 2" xfId="17616" xr:uid="{00000000-0005-0000-0000-0000D0440000}"/>
    <cellStyle name="Normal 4 2 14 2 6 2 2 2" xfId="44120" xr:uid="{00000000-0005-0000-0000-000058AC0000}"/>
    <cellStyle name="Normal 4 2 14 2 6 2 3" xfId="44121" xr:uid="{00000000-0005-0000-0000-000059AC0000}"/>
    <cellStyle name="Normal 4 2 14 2 6 3" xfId="17617" xr:uid="{00000000-0005-0000-0000-0000D1440000}"/>
    <cellStyle name="Normal 4 2 14 2 6 3 2" xfId="44122" xr:uid="{00000000-0005-0000-0000-00005AAC0000}"/>
    <cellStyle name="Normal 4 2 14 2 6 4" xfId="44123" xr:uid="{00000000-0005-0000-0000-00005BAC0000}"/>
    <cellStyle name="Normal 4 2 14 2 7" xfId="17618" xr:uid="{00000000-0005-0000-0000-0000D2440000}"/>
    <cellStyle name="Normal 4 2 14 2 7 2" xfId="17619" xr:uid="{00000000-0005-0000-0000-0000D3440000}"/>
    <cellStyle name="Normal 4 2 14 2 7 2 2" xfId="17620" xr:uid="{00000000-0005-0000-0000-0000D4440000}"/>
    <cellStyle name="Normal 4 2 14 2 7 2 2 2" xfId="44124" xr:uid="{00000000-0005-0000-0000-00005CAC0000}"/>
    <cellStyle name="Normal 4 2 14 2 7 2 3" xfId="44125" xr:uid="{00000000-0005-0000-0000-00005DAC0000}"/>
    <cellStyle name="Normal 4 2 14 2 7 3" xfId="17621" xr:uid="{00000000-0005-0000-0000-0000D5440000}"/>
    <cellStyle name="Normal 4 2 14 2 7 3 2" xfId="44126" xr:uid="{00000000-0005-0000-0000-00005EAC0000}"/>
    <cellStyle name="Normal 4 2 14 2 7 4" xfId="44127" xr:uid="{00000000-0005-0000-0000-00005FAC0000}"/>
    <cellStyle name="Normal 4 2 14 2 8" xfId="17622" xr:uid="{00000000-0005-0000-0000-0000D6440000}"/>
    <cellStyle name="Normal 4 2 14 2 8 2" xfId="17623" xr:uid="{00000000-0005-0000-0000-0000D7440000}"/>
    <cellStyle name="Normal 4 2 14 2 8 2 2" xfId="17624" xr:uid="{00000000-0005-0000-0000-0000D8440000}"/>
    <cellStyle name="Normal 4 2 14 2 8 2 2 2" xfId="44128" xr:uid="{00000000-0005-0000-0000-000060AC0000}"/>
    <cellStyle name="Normal 4 2 14 2 8 2 3" xfId="44129" xr:uid="{00000000-0005-0000-0000-000061AC0000}"/>
    <cellStyle name="Normal 4 2 14 2 8 3" xfId="17625" xr:uid="{00000000-0005-0000-0000-0000D9440000}"/>
    <cellStyle name="Normal 4 2 14 2 8 3 2" xfId="44130" xr:uid="{00000000-0005-0000-0000-000062AC0000}"/>
    <cellStyle name="Normal 4 2 14 2 8 4" xfId="44131" xr:uid="{00000000-0005-0000-0000-000063AC0000}"/>
    <cellStyle name="Normal 4 2 14 2 9" xfId="17626" xr:uid="{00000000-0005-0000-0000-0000DA440000}"/>
    <cellStyle name="Normal 4 2 14 2 9 2" xfId="17627" xr:uid="{00000000-0005-0000-0000-0000DB440000}"/>
    <cellStyle name="Normal 4 2 14 2 9 2 2" xfId="17628" xr:uid="{00000000-0005-0000-0000-0000DC440000}"/>
    <cellStyle name="Normal 4 2 14 2 9 2 2 2" xfId="44132" xr:uid="{00000000-0005-0000-0000-000064AC0000}"/>
    <cellStyle name="Normal 4 2 14 2 9 2 3" xfId="44133" xr:uid="{00000000-0005-0000-0000-000065AC0000}"/>
    <cellStyle name="Normal 4 2 14 2 9 3" xfId="17629" xr:uid="{00000000-0005-0000-0000-0000DD440000}"/>
    <cellStyle name="Normal 4 2 14 2 9 3 2" xfId="44134" xr:uid="{00000000-0005-0000-0000-000066AC0000}"/>
    <cellStyle name="Normal 4 2 14 2 9 4" xfId="44135" xr:uid="{00000000-0005-0000-0000-000067AC0000}"/>
    <cellStyle name="Normal 4 2 14 20" xfId="17630" xr:uid="{00000000-0005-0000-0000-0000DE440000}"/>
    <cellStyle name="Normal 4 2 14 3" xfId="17631" xr:uid="{00000000-0005-0000-0000-0000DF440000}"/>
    <cellStyle name="Normal 4 2 14 3 10" xfId="17632" xr:uid="{00000000-0005-0000-0000-0000E0440000}"/>
    <cellStyle name="Normal 4 2 14 3 10 2" xfId="17633" xr:uid="{00000000-0005-0000-0000-0000E1440000}"/>
    <cellStyle name="Normal 4 2 14 3 10 2 2" xfId="17634" xr:uid="{00000000-0005-0000-0000-0000E2440000}"/>
    <cellStyle name="Normal 4 2 14 3 10 2 2 2" xfId="44136" xr:uid="{00000000-0005-0000-0000-000068AC0000}"/>
    <cellStyle name="Normal 4 2 14 3 10 2 3" xfId="44137" xr:uid="{00000000-0005-0000-0000-000069AC0000}"/>
    <cellStyle name="Normal 4 2 14 3 10 3" xfId="17635" xr:uid="{00000000-0005-0000-0000-0000E3440000}"/>
    <cellStyle name="Normal 4 2 14 3 10 3 2" xfId="44138" xr:uid="{00000000-0005-0000-0000-00006AAC0000}"/>
    <cellStyle name="Normal 4 2 14 3 10 4" xfId="44139" xr:uid="{00000000-0005-0000-0000-00006BAC0000}"/>
    <cellStyle name="Normal 4 2 14 3 11" xfId="17636" xr:uid="{00000000-0005-0000-0000-0000E4440000}"/>
    <cellStyle name="Normal 4 2 14 3 11 2" xfId="17637" xr:uid="{00000000-0005-0000-0000-0000E5440000}"/>
    <cellStyle name="Normal 4 2 14 3 11 2 2" xfId="17638" xr:uid="{00000000-0005-0000-0000-0000E6440000}"/>
    <cellStyle name="Normal 4 2 14 3 11 2 2 2" xfId="44140" xr:uid="{00000000-0005-0000-0000-00006CAC0000}"/>
    <cellStyle name="Normal 4 2 14 3 11 2 3" xfId="44141" xr:uid="{00000000-0005-0000-0000-00006DAC0000}"/>
    <cellStyle name="Normal 4 2 14 3 11 3" xfId="17639" xr:uid="{00000000-0005-0000-0000-0000E7440000}"/>
    <cellStyle name="Normal 4 2 14 3 11 3 2" xfId="44142" xr:uid="{00000000-0005-0000-0000-00006EAC0000}"/>
    <cellStyle name="Normal 4 2 14 3 11 4" xfId="44143" xr:uid="{00000000-0005-0000-0000-00006FAC0000}"/>
    <cellStyle name="Normal 4 2 14 3 12" xfId="17640" xr:uid="{00000000-0005-0000-0000-0000E8440000}"/>
    <cellStyle name="Normal 4 2 14 3 12 2" xfId="17641" xr:uid="{00000000-0005-0000-0000-0000E9440000}"/>
    <cellStyle name="Normal 4 2 14 3 12 2 2" xfId="44144" xr:uid="{00000000-0005-0000-0000-000070AC0000}"/>
    <cellStyle name="Normal 4 2 14 3 12 3" xfId="44145" xr:uid="{00000000-0005-0000-0000-000071AC0000}"/>
    <cellStyle name="Normal 4 2 14 3 13" xfId="17642" xr:uid="{00000000-0005-0000-0000-0000EA440000}"/>
    <cellStyle name="Normal 4 2 14 3 13 2" xfId="44146" xr:uid="{00000000-0005-0000-0000-000072AC0000}"/>
    <cellStyle name="Normal 4 2 14 3 14" xfId="44147" xr:uid="{00000000-0005-0000-0000-000073AC0000}"/>
    <cellStyle name="Normal 4 2 14 3 2" xfId="17643" xr:uid="{00000000-0005-0000-0000-0000EB440000}"/>
    <cellStyle name="Normal 4 2 14 3 2 2" xfId="17644" xr:uid="{00000000-0005-0000-0000-0000EC440000}"/>
    <cellStyle name="Normal 4 2 14 3 2 2 2" xfId="17645" xr:uid="{00000000-0005-0000-0000-0000ED440000}"/>
    <cellStyle name="Normal 4 2 14 3 2 2 2 2" xfId="44148" xr:uid="{00000000-0005-0000-0000-000074AC0000}"/>
    <cellStyle name="Normal 4 2 14 3 2 2 3" xfId="44149" xr:uid="{00000000-0005-0000-0000-000075AC0000}"/>
    <cellStyle name="Normal 4 2 14 3 2 3" xfId="17646" xr:uid="{00000000-0005-0000-0000-0000EE440000}"/>
    <cellStyle name="Normal 4 2 14 3 2 3 2" xfId="44150" xr:uid="{00000000-0005-0000-0000-000076AC0000}"/>
    <cellStyle name="Normal 4 2 14 3 2 4" xfId="44151" xr:uid="{00000000-0005-0000-0000-000077AC0000}"/>
    <cellStyle name="Normal 4 2 14 3 3" xfId="17647" xr:uid="{00000000-0005-0000-0000-0000EF440000}"/>
    <cellStyle name="Normal 4 2 14 3 3 2" xfId="17648" xr:uid="{00000000-0005-0000-0000-0000F0440000}"/>
    <cellStyle name="Normal 4 2 14 3 3 2 2" xfId="17649" xr:uid="{00000000-0005-0000-0000-0000F1440000}"/>
    <cellStyle name="Normal 4 2 14 3 3 2 2 2" xfId="44152" xr:uid="{00000000-0005-0000-0000-000078AC0000}"/>
    <cellStyle name="Normal 4 2 14 3 3 2 3" xfId="44153" xr:uid="{00000000-0005-0000-0000-000079AC0000}"/>
    <cellStyle name="Normal 4 2 14 3 3 3" xfId="17650" xr:uid="{00000000-0005-0000-0000-0000F2440000}"/>
    <cellStyle name="Normal 4 2 14 3 3 3 2" xfId="44154" xr:uid="{00000000-0005-0000-0000-00007AAC0000}"/>
    <cellStyle name="Normal 4 2 14 3 3 4" xfId="44155" xr:uid="{00000000-0005-0000-0000-00007BAC0000}"/>
    <cellStyle name="Normal 4 2 14 3 4" xfId="17651" xr:uid="{00000000-0005-0000-0000-0000F3440000}"/>
    <cellStyle name="Normal 4 2 14 3 4 2" xfId="17652" xr:uid="{00000000-0005-0000-0000-0000F4440000}"/>
    <cellStyle name="Normal 4 2 14 3 4 2 2" xfId="17653" xr:uid="{00000000-0005-0000-0000-0000F5440000}"/>
    <cellStyle name="Normal 4 2 14 3 4 2 2 2" xfId="44156" xr:uid="{00000000-0005-0000-0000-00007CAC0000}"/>
    <cellStyle name="Normal 4 2 14 3 4 2 3" xfId="44157" xr:uid="{00000000-0005-0000-0000-00007DAC0000}"/>
    <cellStyle name="Normal 4 2 14 3 4 3" xfId="17654" xr:uid="{00000000-0005-0000-0000-0000F6440000}"/>
    <cellStyle name="Normal 4 2 14 3 4 3 2" xfId="44158" xr:uid="{00000000-0005-0000-0000-00007EAC0000}"/>
    <cellStyle name="Normal 4 2 14 3 4 4" xfId="44159" xr:uid="{00000000-0005-0000-0000-00007FAC0000}"/>
    <cellStyle name="Normal 4 2 14 3 5" xfId="17655" xr:uid="{00000000-0005-0000-0000-0000F7440000}"/>
    <cellStyle name="Normal 4 2 14 3 5 2" xfId="17656" xr:uid="{00000000-0005-0000-0000-0000F8440000}"/>
    <cellStyle name="Normal 4 2 14 3 5 2 2" xfId="17657" xr:uid="{00000000-0005-0000-0000-0000F9440000}"/>
    <cellStyle name="Normal 4 2 14 3 5 2 2 2" xfId="44160" xr:uid="{00000000-0005-0000-0000-000080AC0000}"/>
    <cellStyle name="Normal 4 2 14 3 5 2 3" xfId="44161" xr:uid="{00000000-0005-0000-0000-000081AC0000}"/>
    <cellStyle name="Normal 4 2 14 3 5 3" xfId="17658" xr:uid="{00000000-0005-0000-0000-0000FA440000}"/>
    <cellStyle name="Normal 4 2 14 3 5 3 2" xfId="44162" xr:uid="{00000000-0005-0000-0000-000082AC0000}"/>
    <cellStyle name="Normal 4 2 14 3 5 4" xfId="44163" xr:uid="{00000000-0005-0000-0000-000083AC0000}"/>
    <cellStyle name="Normal 4 2 14 3 6" xfId="17659" xr:uid="{00000000-0005-0000-0000-0000FB440000}"/>
    <cellStyle name="Normal 4 2 14 3 6 2" xfId="17660" xr:uid="{00000000-0005-0000-0000-0000FC440000}"/>
    <cellStyle name="Normal 4 2 14 3 6 2 2" xfId="17661" xr:uid="{00000000-0005-0000-0000-0000FD440000}"/>
    <cellStyle name="Normal 4 2 14 3 6 2 2 2" xfId="44164" xr:uid="{00000000-0005-0000-0000-000084AC0000}"/>
    <cellStyle name="Normal 4 2 14 3 6 2 3" xfId="44165" xr:uid="{00000000-0005-0000-0000-000085AC0000}"/>
    <cellStyle name="Normal 4 2 14 3 6 3" xfId="17662" xr:uid="{00000000-0005-0000-0000-0000FE440000}"/>
    <cellStyle name="Normal 4 2 14 3 6 3 2" xfId="44166" xr:uid="{00000000-0005-0000-0000-000086AC0000}"/>
    <cellStyle name="Normal 4 2 14 3 6 4" xfId="44167" xr:uid="{00000000-0005-0000-0000-000087AC0000}"/>
    <cellStyle name="Normal 4 2 14 3 7" xfId="17663" xr:uid="{00000000-0005-0000-0000-0000FF440000}"/>
    <cellStyle name="Normal 4 2 14 3 7 2" xfId="17664" xr:uid="{00000000-0005-0000-0000-000000450000}"/>
    <cellStyle name="Normal 4 2 14 3 7 2 2" xfId="17665" xr:uid="{00000000-0005-0000-0000-000001450000}"/>
    <cellStyle name="Normal 4 2 14 3 7 2 2 2" xfId="44168" xr:uid="{00000000-0005-0000-0000-000088AC0000}"/>
    <cellStyle name="Normal 4 2 14 3 7 2 3" xfId="44169" xr:uid="{00000000-0005-0000-0000-000089AC0000}"/>
    <cellStyle name="Normal 4 2 14 3 7 3" xfId="17666" xr:uid="{00000000-0005-0000-0000-000002450000}"/>
    <cellStyle name="Normal 4 2 14 3 7 3 2" xfId="44170" xr:uid="{00000000-0005-0000-0000-00008AAC0000}"/>
    <cellStyle name="Normal 4 2 14 3 7 4" xfId="44171" xr:uid="{00000000-0005-0000-0000-00008BAC0000}"/>
    <cellStyle name="Normal 4 2 14 3 8" xfId="17667" xr:uid="{00000000-0005-0000-0000-000003450000}"/>
    <cellStyle name="Normal 4 2 14 3 8 2" xfId="17668" xr:uid="{00000000-0005-0000-0000-000004450000}"/>
    <cellStyle name="Normal 4 2 14 3 8 2 2" xfId="17669" xr:uid="{00000000-0005-0000-0000-000005450000}"/>
    <cellStyle name="Normal 4 2 14 3 8 2 2 2" xfId="44172" xr:uid="{00000000-0005-0000-0000-00008CAC0000}"/>
    <cellStyle name="Normal 4 2 14 3 8 2 3" xfId="44173" xr:uid="{00000000-0005-0000-0000-00008DAC0000}"/>
    <cellStyle name="Normal 4 2 14 3 8 3" xfId="17670" xr:uid="{00000000-0005-0000-0000-000006450000}"/>
    <cellStyle name="Normal 4 2 14 3 8 3 2" xfId="44174" xr:uid="{00000000-0005-0000-0000-00008EAC0000}"/>
    <cellStyle name="Normal 4 2 14 3 8 4" xfId="44175" xr:uid="{00000000-0005-0000-0000-00008FAC0000}"/>
    <cellStyle name="Normal 4 2 14 3 9" xfId="17671" xr:uid="{00000000-0005-0000-0000-000007450000}"/>
    <cellStyle name="Normal 4 2 14 3 9 2" xfId="17672" xr:uid="{00000000-0005-0000-0000-000008450000}"/>
    <cellStyle name="Normal 4 2 14 3 9 2 2" xfId="17673" xr:uid="{00000000-0005-0000-0000-000009450000}"/>
    <cellStyle name="Normal 4 2 14 3 9 2 2 2" xfId="44176" xr:uid="{00000000-0005-0000-0000-000090AC0000}"/>
    <cellStyle name="Normal 4 2 14 3 9 2 3" xfId="44177" xr:uid="{00000000-0005-0000-0000-000091AC0000}"/>
    <cellStyle name="Normal 4 2 14 3 9 3" xfId="17674" xr:uid="{00000000-0005-0000-0000-00000A450000}"/>
    <cellStyle name="Normal 4 2 14 3 9 3 2" xfId="44178" xr:uid="{00000000-0005-0000-0000-000092AC0000}"/>
    <cellStyle name="Normal 4 2 14 3 9 4" xfId="44179" xr:uid="{00000000-0005-0000-0000-000093AC0000}"/>
    <cellStyle name="Normal 4 2 14 4" xfId="17675" xr:uid="{00000000-0005-0000-0000-00000B450000}"/>
    <cellStyle name="Normal 4 2 14 4 10" xfId="17676" xr:uid="{00000000-0005-0000-0000-00000C450000}"/>
    <cellStyle name="Normal 4 2 14 4 10 2" xfId="17677" xr:uid="{00000000-0005-0000-0000-00000D450000}"/>
    <cellStyle name="Normal 4 2 14 4 10 2 2" xfId="17678" xr:uid="{00000000-0005-0000-0000-00000E450000}"/>
    <cellStyle name="Normal 4 2 14 4 10 2 2 2" xfId="44180" xr:uid="{00000000-0005-0000-0000-000094AC0000}"/>
    <cellStyle name="Normal 4 2 14 4 10 2 3" xfId="44181" xr:uid="{00000000-0005-0000-0000-000095AC0000}"/>
    <cellStyle name="Normal 4 2 14 4 10 3" xfId="17679" xr:uid="{00000000-0005-0000-0000-00000F450000}"/>
    <cellStyle name="Normal 4 2 14 4 10 3 2" xfId="44182" xr:uid="{00000000-0005-0000-0000-000096AC0000}"/>
    <cellStyle name="Normal 4 2 14 4 10 4" xfId="44183" xr:uid="{00000000-0005-0000-0000-000097AC0000}"/>
    <cellStyle name="Normal 4 2 14 4 11" xfId="17680" xr:uid="{00000000-0005-0000-0000-000010450000}"/>
    <cellStyle name="Normal 4 2 14 4 11 2" xfId="17681" xr:uid="{00000000-0005-0000-0000-000011450000}"/>
    <cellStyle name="Normal 4 2 14 4 11 2 2" xfId="17682" xr:uid="{00000000-0005-0000-0000-000012450000}"/>
    <cellStyle name="Normal 4 2 14 4 11 2 2 2" xfId="44184" xr:uid="{00000000-0005-0000-0000-000098AC0000}"/>
    <cellStyle name="Normal 4 2 14 4 11 2 3" xfId="44185" xr:uid="{00000000-0005-0000-0000-000099AC0000}"/>
    <cellStyle name="Normal 4 2 14 4 11 3" xfId="17683" xr:uid="{00000000-0005-0000-0000-000013450000}"/>
    <cellStyle name="Normal 4 2 14 4 11 3 2" xfId="44186" xr:uid="{00000000-0005-0000-0000-00009AAC0000}"/>
    <cellStyle name="Normal 4 2 14 4 11 4" xfId="44187" xr:uid="{00000000-0005-0000-0000-00009BAC0000}"/>
    <cellStyle name="Normal 4 2 14 4 12" xfId="17684" xr:uid="{00000000-0005-0000-0000-000014450000}"/>
    <cellStyle name="Normal 4 2 14 4 12 2" xfId="17685" xr:uid="{00000000-0005-0000-0000-000015450000}"/>
    <cellStyle name="Normal 4 2 14 4 12 2 2" xfId="44188" xr:uid="{00000000-0005-0000-0000-00009CAC0000}"/>
    <cellStyle name="Normal 4 2 14 4 12 3" xfId="44189" xr:uid="{00000000-0005-0000-0000-00009DAC0000}"/>
    <cellStyle name="Normal 4 2 14 4 13" xfId="17686" xr:uid="{00000000-0005-0000-0000-000016450000}"/>
    <cellStyle name="Normal 4 2 14 4 13 2" xfId="44190" xr:uid="{00000000-0005-0000-0000-00009EAC0000}"/>
    <cellStyle name="Normal 4 2 14 4 14" xfId="44191" xr:uid="{00000000-0005-0000-0000-00009FAC0000}"/>
    <cellStyle name="Normal 4 2 14 4 2" xfId="17687" xr:uid="{00000000-0005-0000-0000-000017450000}"/>
    <cellStyle name="Normal 4 2 14 4 2 2" xfId="17688" xr:uid="{00000000-0005-0000-0000-000018450000}"/>
    <cellStyle name="Normal 4 2 14 4 2 2 2" xfId="17689" xr:uid="{00000000-0005-0000-0000-000019450000}"/>
    <cellStyle name="Normal 4 2 14 4 2 2 2 2" xfId="44192" xr:uid="{00000000-0005-0000-0000-0000A0AC0000}"/>
    <cellStyle name="Normal 4 2 14 4 2 2 3" xfId="44193" xr:uid="{00000000-0005-0000-0000-0000A1AC0000}"/>
    <cellStyle name="Normal 4 2 14 4 2 3" xfId="17690" xr:uid="{00000000-0005-0000-0000-00001A450000}"/>
    <cellStyle name="Normal 4 2 14 4 2 3 2" xfId="44194" xr:uid="{00000000-0005-0000-0000-0000A2AC0000}"/>
    <cellStyle name="Normal 4 2 14 4 2 4" xfId="44195" xr:uid="{00000000-0005-0000-0000-0000A3AC0000}"/>
    <cellStyle name="Normal 4 2 14 4 3" xfId="17691" xr:uid="{00000000-0005-0000-0000-00001B450000}"/>
    <cellStyle name="Normal 4 2 14 4 3 2" xfId="17692" xr:uid="{00000000-0005-0000-0000-00001C450000}"/>
    <cellStyle name="Normal 4 2 14 4 3 2 2" xfId="17693" xr:uid="{00000000-0005-0000-0000-00001D450000}"/>
    <cellStyle name="Normal 4 2 14 4 3 2 2 2" xfId="44196" xr:uid="{00000000-0005-0000-0000-0000A4AC0000}"/>
    <cellStyle name="Normal 4 2 14 4 3 2 3" xfId="44197" xr:uid="{00000000-0005-0000-0000-0000A5AC0000}"/>
    <cellStyle name="Normal 4 2 14 4 3 3" xfId="17694" xr:uid="{00000000-0005-0000-0000-00001E450000}"/>
    <cellStyle name="Normal 4 2 14 4 3 3 2" xfId="44198" xr:uid="{00000000-0005-0000-0000-0000A6AC0000}"/>
    <cellStyle name="Normal 4 2 14 4 3 4" xfId="44199" xr:uid="{00000000-0005-0000-0000-0000A7AC0000}"/>
    <cellStyle name="Normal 4 2 14 4 4" xfId="17695" xr:uid="{00000000-0005-0000-0000-00001F450000}"/>
    <cellStyle name="Normal 4 2 14 4 4 2" xfId="17696" xr:uid="{00000000-0005-0000-0000-000020450000}"/>
    <cellStyle name="Normal 4 2 14 4 4 2 2" xfId="17697" xr:uid="{00000000-0005-0000-0000-000021450000}"/>
    <cellStyle name="Normal 4 2 14 4 4 2 2 2" xfId="44200" xr:uid="{00000000-0005-0000-0000-0000A8AC0000}"/>
    <cellStyle name="Normal 4 2 14 4 4 2 3" xfId="44201" xr:uid="{00000000-0005-0000-0000-0000A9AC0000}"/>
    <cellStyle name="Normal 4 2 14 4 4 3" xfId="17698" xr:uid="{00000000-0005-0000-0000-000022450000}"/>
    <cellStyle name="Normal 4 2 14 4 4 3 2" xfId="44202" xr:uid="{00000000-0005-0000-0000-0000AAAC0000}"/>
    <cellStyle name="Normal 4 2 14 4 4 4" xfId="44203" xr:uid="{00000000-0005-0000-0000-0000ABAC0000}"/>
    <cellStyle name="Normal 4 2 14 4 5" xfId="17699" xr:uid="{00000000-0005-0000-0000-000023450000}"/>
    <cellStyle name="Normal 4 2 14 4 5 2" xfId="17700" xr:uid="{00000000-0005-0000-0000-000024450000}"/>
    <cellStyle name="Normal 4 2 14 4 5 2 2" xfId="17701" xr:uid="{00000000-0005-0000-0000-000025450000}"/>
    <cellStyle name="Normal 4 2 14 4 5 2 2 2" xfId="44204" xr:uid="{00000000-0005-0000-0000-0000ACAC0000}"/>
    <cellStyle name="Normal 4 2 14 4 5 2 3" xfId="44205" xr:uid="{00000000-0005-0000-0000-0000ADAC0000}"/>
    <cellStyle name="Normal 4 2 14 4 5 3" xfId="17702" xr:uid="{00000000-0005-0000-0000-000026450000}"/>
    <cellStyle name="Normal 4 2 14 4 5 3 2" xfId="44206" xr:uid="{00000000-0005-0000-0000-0000AEAC0000}"/>
    <cellStyle name="Normal 4 2 14 4 5 4" xfId="44207" xr:uid="{00000000-0005-0000-0000-0000AFAC0000}"/>
    <cellStyle name="Normal 4 2 14 4 6" xfId="17703" xr:uid="{00000000-0005-0000-0000-000027450000}"/>
    <cellStyle name="Normal 4 2 14 4 6 2" xfId="17704" xr:uid="{00000000-0005-0000-0000-000028450000}"/>
    <cellStyle name="Normal 4 2 14 4 6 2 2" xfId="17705" xr:uid="{00000000-0005-0000-0000-000029450000}"/>
    <cellStyle name="Normal 4 2 14 4 6 2 2 2" xfId="44208" xr:uid="{00000000-0005-0000-0000-0000B0AC0000}"/>
    <cellStyle name="Normal 4 2 14 4 6 2 3" xfId="44209" xr:uid="{00000000-0005-0000-0000-0000B1AC0000}"/>
    <cellStyle name="Normal 4 2 14 4 6 3" xfId="17706" xr:uid="{00000000-0005-0000-0000-00002A450000}"/>
    <cellStyle name="Normal 4 2 14 4 6 3 2" xfId="44210" xr:uid="{00000000-0005-0000-0000-0000B2AC0000}"/>
    <cellStyle name="Normal 4 2 14 4 6 4" xfId="44211" xr:uid="{00000000-0005-0000-0000-0000B3AC0000}"/>
    <cellStyle name="Normal 4 2 14 4 7" xfId="17707" xr:uid="{00000000-0005-0000-0000-00002B450000}"/>
    <cellStyle name="Normal 4 2 14 4 7 2" xfId="17708" xr:uid="{00000000-0005-0000-0000-00002C450000}"/>
    <cellStyle name="Normal 4 2 14 4 7 2 2" xfId="17709" xr:uid="{00000000-0005-0000-0000-00002D450000}"/>
    <cellStyle name="Normal 4 2 14 4 7 2 2 2" xfId="44212" xr:uid="{00000000-0005-0000-0000-0000B4AC0000}"/>
    <cellStyle name="Normal 4 2 14 4 7 2 3" xfId="44213" xr:uid="{00000000-0005-0000-0000-0000B5AC0000}"/>
    <cellStyle name="Normal 4 2 14 4 7 3" xfId="17710" xr:uid="{00000000-0005-0000-0000-00002E450000}"/>
    <cellStyle name="Normal 4 2 14 4 7 3 2" xfId="44214" xr:uid="{00000000-0005-0000-0000-0000B6AC0000}"/>
    <cellStyle name="Normal 4 2 14 4 7 4" xfId="44215" xr:uid="{00000000-0005-0000-0000-0000B7AC0000}"/>
    <cellStyle name="Normal 4 2 14 4 8" xfId="17711" xr:uid="{00000000-0005-0000-0000-00002F450000}"/>
    <cellStyle name="Normal 4 2 14 4 8 2" xfId="17712" xr:uid="{00000000-0005-0000-0000-000030450000}"/>
    <cellStyle name="Normal 4 2 14 4 8 2 2" xfId="17713" xr:uid="{00000000-0005-0000-0000-000031450000}"/>
    <cellStyle name="Normal 4 2 14 4 8 2 2 2" xfId="44216" xr:uid="{00000000-0005-0000-0000-0000B8AC0000}"/>
    <cellStyle name="Normal 4 2 14 4 8 2 3" xfId="44217" xr:uid="{00000000-0005-0000-0000-0000B9AC0000}"/>
    <cellStyle name="Normal 4 2 14 4 8 3" xfId="17714" xr:uid="{00000000-0005-0000-0000-000032450000}"/>
    <cellStyle name="Normal 4 2 14 4 8 3 2" xfId="44218" xr:uid="{00000000-0005-0000-0000-0000BAAC0000}"/>
    <cellStyle name="Normal 4 2 14 4 8 4" xfId="44219" xr:uid="{00000000-0005-0000-0000-0000BBAC0000}"/>
    <cellStyle name="Normal 4 2 14 4 9" xfId="17715" xr:uid="{00000000-0005-0000-0000-000033450000}"/>
    <cellStyle name="Normal 4 2 14 4 9 2" xfId="17716" xr:uid="{00000000-0005-0000-0000-000034450000}"/>
    <cellStyle name="Normal 4 2 14 4 9 2 2" xfId="17717" xr:uid="{00000000-0005-0000-0000-000035450000}"/>
    <cellStyle name="Normal 4 2 14 4 9 2 2 2" xfId="44220" xr:uid="{00000000-0005-0000-0000-0000BCAC0000}"/>
    <cellStyle name="Normal 4 2 14 4 9 2 3" xfId="44221" xr:uid="{00000000-0005-0000-0000-0000BDAC0000}"/>
    <cellStyle name="Normal 4 2 14 4 9 3" xfId="17718" xr:uid="{00000000-0005-0000-0000-000036450000}"/>
    <cellStyle name="Normal 4 2 14 4 9 3 2" xfId="44222" xr:uid="{00000000-0005-0000-0000-0000BEAC0000}"/>
    <cellStyle name="Normal 4 2 14 4 9 4" xfId="44223" xr:uid="{00000000-0005-0000-0000-0000BFAC0000}"/>
    <cellStyle name="Normal 4 2 14 5" xfId="17719" xr:uid="{00000000-0005-0000-0000-000037450000}"/>
    <cellStyle name="Normal 4 2 14 5 10" xfId="17720" xr:uid="{00000000-0005-0000-0000-000038450000}"/>
    <cellStyle name="Normal 4 2 14 5 10 2" xfId="17721" xr:uid="{00000000-0005-0000-0000-000039450000}"/>
    <cellStyle name="Normal 4 2 14 5 10 2 2" xfId="17722" xr:uid="{00000000-0005-0000-0000-00003A450000}"/>
    <cellStyle name="Normal 4 2 14 5 10 2 2 2" xfId="44224" xr:uid="{00000000-0005-0000-0000-0000C0AC0000}"/>
    <cellStyle name="Normal 4 2 14 5 10 2 3" xfId="44225" xr:uid="{00000000-0005-0000-0000-0000C1AC0000}"/>
    <cellStyle name="Normal 4 2 14 5 10 3" xfId="17723" xr:uid="{00000000-0005-0000-0000-00003B450000}"/>
    <cellStyle name="Normal 4 2 14 5 10 3 2" xfId="44226" xr:uid="{00000000-0005-0000-0000-0000C2AC0000}"/>
    <cellStyle name="Normal 4 2 14 5 10 4" xfId="44227" xr:uid="{00000000-0005-0000-0000-0000C3AC0000}"/>
    <cellStyle name="Normal 4 2 14 5 11" xfId="17724" xr:uid="{00000000-0005-0000-0000-00003C450000}"/>
    <cellStyle name="Normal 4 2 14 5 11 2" xfId="17725" xr:uid="{00000000-0005-0000-0000-00003D450000}"/>
    <cellStyle name="Normal 4 2 14 5 11 2 2" xfId="17726" xr:uid="{00000000-0005-0000-0000-00003E450000}"/>
    <cellStyle name="Normal 4 2 14 5 11 2 2 2" xfId="44228" xr:uid="{00000000-0005-0000-0000-0000C4AC0000}"/>
    <cellStyle name="Normal 4 2 14 5 11 2 3" xfId="44229" xr:uid="{00000000-0005-0000-0000-0000C5AC0000}"/>
    <cellStyle name="Normal 4 2 14 5 11 3" xfId="17727" xr:uid="{00000000-0005-0000-0000-00003F450000}"/>
    <cellStyle name="Normal 4 2 14 5 11 3 2" xfId="44230" xr:uid="{00000000-0005-0000-0000-0000C6AC0000}"/>
    <cellStyle name="Normal 4 2 14 5 11 4" xfId="44231" xr:uid="{00000000-0005-0000-0000-0000C7AC0000}"/>
    <cellStyle name="Normal 4 2 14 5 12" xfId="17728" xr:uid="{00000000-0005-0000-0000-000040450000}"/>
    <cellStyle name="Normal 4 2 14 5 12 2" xfId="17729" xr:uid="{00000000-0005-0000-0000-000041450000}"/>
    <cellStyle name="Normal 4 2 14 5 12 2 2" xfId="44232" xr:uid="{00000000-0005-0000-0000-0000C8AC0000}"/>
    <cellStyle name="Normal 4 2 14 5 12 3" xfId="44233" xr:uid="{00000000-0005-0000-0000-0000C9AC0000}"/>
    <cellStyle name="Normal 4 2 14 5 13" xfId="17730" xr:uid="{00000000-0005-0000-0000-000042450000}"/>
    <cellStyle name="Normal 4 2 14 5 13 2" xfId="44234" xr:uid="{00000000-0005-0000-0000-0000CAAC0000}"/>
    <cellStyle name="Normal 4 2 14 5 14" xfId="44235" xr:uid="{00000000-0005-0000-0000-0000CBAC0000}"/>
    <cellStyle name="Normal 4 2 14 5 2" xfId="17731" xr:uid="{00000000-0005-0000-0000-000043450000}"/>
    <cellStyle name="Normal 4 2 14 5 2 2" xfId="17732" xr:uid="{00000000-0005-0000-0000-000044450000}"/>
    <cellStyle name="Normal 4 2 14 5 2 2 2" xfId="17733" xr:uid="{00000000-0005-0000-0000-000045450000}"/>
    <cellStyle name="Normal 4 2 14 5 2 2 2 2" xfId="44236" xr:uid="{00000000-0005-0000-0000-0000CCAC0000}"/>
    <cellStyle name="Normal 4 2 14 5 2 2 3" xfId="44237" xr:uid="{00000000-0005-0000-0000-0000CDAC0000}"/>
    <cellStyle name="Normal 4 2 14 5 2 3" xfId="17734" xr:uid="{00000000-0005-0000-0000-000046450000}"/>
    <cellStyle name="Normal 4 2 14 5 2 3 2" xfId="44238" xr:uid="{00000000-0005-0000-0000-0000CEAC0000}"/>
    <cellStyle name="Normal 4 2 14 5 2 4" xfId="44239" xr:uid="{00000000-0005-0000-0000-0000CFAC0000}"/>
    <cellStyle name="Normal 4 2 14 5 3" xfId="17735" xr:uid="{00000000-0005-0000-0000-000047450000}"/>
    <cellStyle name="Normal 4 2 14 5 3 2" xfId="17736" xr:uid="{00000000-0005-0000-0000-000048450000}"/>
    <cellStyle name="Normal 4 2 14 5 3 2 2" xfId="17737" xr:uid="{00000000-0005-0000-0000-000049450000}"/>
    <cellStyle name="Normal 4 2 14 5 3 2 2 2" xfId="44240" xr:uid="{00000000-0005-0000-0000-0000D0AC0000}"/>
    <cellStyle name="Normal 4 2 14 5 3 2 3" xfId="44241" xr:uid="{00000000-0005-0000-0000-0000D1AC0000}"/>
    <cellStyle name="Normal 4 2 14 5 3 3" xfId="17738" xr:uid="{00000000-0005-0000-0000-00004A450000}"/>
    <cellStyle name="Normal 4 2 14 5 3 3 2" xfId="44242" xr:uid="{00000000-0005-0000-0000-0000D2AC0000}"/>
    <cellStyle name="Normal 4 2 14 5 3 4" xfId="44243" xr:uid="{00000000-0005-0000-0000-0000D3AC0000}"/>
    <cellStyle name="Normal 4 2 14 5 4" xfId="17739" xr:uid="{00000000-0005-0000-0000-00004B450000}"/>
    <cellStyle name="Normal 4 2 14 5 4 2" xfId="17740" xr:uid="{00000000-0005-0000-0000-00004C450000}"/>
    <cellStyle name="Normal 4 2 14 5 4 2 2" xfId="17741" xr:uid="{00000000-0005-0000-0000-00004D450000}"/>
    <cellStyle name="Normal 4 2 14 5 4 2 2 2" xfId="44244" xr:uid="{00000000-0005-0000-0000-0000D4AC0000}"/>
    <cellStyle name="Normal 4 2 14 5 4 2 3" xfId="44245" xr:uid="{00000000-0005-0000-0000-0000D5AC0000}"/>
    <cellStyle name="Normal 4 2 14 5 4 3" xfId="17742" xr:uid="{00000000-0005-0000-0000-00004E450000}"/>
    <cellStyle name="Normal 4 2 14 5 4 3 2" xfId="44246" xr:uid="{00000000-0005-0000-0000-0000D6AC0000}"/>
    <cellStyle name="Normal 4 2 14 5 4 4" xfId="44247" xr:uid="{00000000-0005-0000-0000-0000D7AC0000}"/>
    <cellStyle name="Normal 4 2 14 5 5" xfId="17743" xr:uid="{00000000-0005-0000-0000-00004F450000}"/>
    <cellStyle name="Normal 4 2 14 5 5 2" xfId="17744" xr:uid="{00000000-0005-0000-0000-000050450000}"/>
    <cellStyle name="Normal 4 2 14 5 5 2 2" xfId="17745" xr:uid="{00000000-0005-0000-0000-000051450000}"/>
    <cellStyle name="Normal 4 2 14 5 5 2 2 2" xfId="44248" xr:uid="{00000000-0005-0000-0000-0000D8AC0000}"/>
    <cellStyle name="Normal 4 2 14 5 5 2 3" xfId="44249" xr:uid="{00000000-0005-0000-0000-0000D9AC0000}"/>
    <cellStyle name="Normal 4 2 14 5 5 3" xfId="17746" xr:uid="{00000000-0005-0000-0000-000052450000}"/>
    <cellStyle name="Normal 4 2 14 5 5 3 2" xfId="44250" xr:uid="{00000000-0005-0000-0000-0000DAAC0000}"/>
    <cellStyle name="Normal 4 2 14 5 5 4" xfId="44251" xr:uid="{00000000-0005-0000-0000-0000DBAC0000}"/>
    <cellStyle name="Normal 4 2 14 5 6" xfId="17747" xr:uid="{00000000-0005-0000-0000-000053450000}"/>
    <cellStyle name="Normal 4 2 14 5 6 2" xfId="17748" xr:uid="{00000000-0005-0000-0000-000054450000}"/>
    <cellStyle name="Normal 4 2 14 5 6 2 2" xfId="17749" xr:uid="{00000000-0005-0000-0000-000055450000}"/>
    <cellStyle name="Normal 4 2 14 5 6 2 2 2" xfId="44252" xr:uid="{00000000-0005-0000-0000-0000DCAC0000}"/>
    <cellStyle name="Normal 4 2 14 5 6 2 3" xfId="44253" xr:uid="{00000000-0005-0000-0000-0000DDAC0000}"/>
    <cellStyle name="Normal 4 2 14 5 6 3" xfId="17750" xr:uid="{00000000-0005-0000-0000-000056450000}"/>
    <cellStyle name="Normal 4 2 14 5 6 3 2" xfId="44254" xr:uid="{00000000-0005-0000-0000-0000DEAC0000}"/>
    <cellStyle name="Normal 4 2 14 5 6 4" xfId="44255" xr:uid="{00000000-0005-0000-0000-0000DFAC0000}"/>
    <cellStyle name="Normal 4 2 14 5 7" xfId="17751" xr:uid="{00000000-0005-0000-0000-000057450000}"/>
    <cellStyle name="Normal 4 2 14 5 7 2" xfId="17752" xr:uid="{00000000-0005-0000-0000-000058450000}"/>
    <cellStyle name="Normal 4 2 14 5 7 2 2" xfId="17753" xr:uid="{00000000-0005-0000-0000-000059450000}"/>
    <cellStyle name="Normal 4 2 14 5 7 2 2 2" xfId="44256" xr:uid="{00000000-0005-0000-0000-0000E0AC0000}"/>
    <cellStyle name="Normal 4 2 14 5 7 2 3" xfId="44257" xr:uid="{00000000-0005-0000-0000-0000E1AC0000}"/>
    <cellStyle name="Normal 4 2 14 5 7 3" xfId="17754" xr:uid="{00000000-0005-0000-0000-00005A450000}"/>
    <cellStyle name="Normal 4 2 14 5 7 3 2" xfId="44258" xr:uid="{00000000-0005-0000-0000-0000E2AC0000}"/>
    <cellStyle name="Normal 4 2 14 5 7 4" xfId="44259" xr:uid="{00000000-0005-0000-0000-0000E3AC0000}"/>
    <cellStyle name="Normal 4 2 14 5 8" xfId="17755" xr:uid="{00000000-0005-0000-0000-00005B450000}"/>
    <cellStyle name="Normal 4 2 14 5 8 2" xfId="17756" xr:uid="{00000000-0005-0000-0000-00005C450000}"/>
    <cellStyle name="Normal 4 2 14 5 8 2 2" xfId="17757" xr:uid="{00000000-0005-0000-0000-00005D450000}"/>
    <cellStyle name="Normal 4 2 14 5 8 2 2 2" xfId="44260" xr:uid="{00000000-0005-0000-0000-0000E4AC0000}"/>
    <cellStyle name="Normal 4 2 14 5 8 2 3" xfId="44261" xr:uid="{00000000-0005-0000-0000-0000E5AC0000}"/>
    <cellStyle name="Normal 4 2 14 5 8 3" xfId="17758" xr:uid="{00000000-0005-0000-0000-00005E450000}"/>
    <cellStyle name="Normal 4 2 14 5 8 3 2" xfId="44262" xr:uid="{00000000-0005-0000-0000-0000E6AC0000}"/>
    <cellStyle name="Normal 4 2 14 5 8 4" xfId="44263" xr:uid="{00000000-0005-0000-0000-0000E7AC0000}"/>
    <cellStyle name="Normal 4 2 14 5 9" xfId="17759" xr:uid="{00000000-0005-0000-0000-00005F450000}"/>
    <cellStyle name="Normal 4 2 14 5 9 2" xfId="17760" xr:uid="{00000000-0005-0000-0000-000060450000}"/>
    <cellStyle name="Normal 4 2 14 5 9 2 2" xfId="17761" xr:uid="{00000000-0005-0000-0000-000061450000}"/>
    <cellStyle name="Normal 4 2 14 5 9 2 2 2" xfId="44264" xr:uid="{00000000-0005-0000-0000-0000E8AC0000}"/>
    <cellStyle name="Normal 4 2 14 5 9 2 3" xfId="44265" xr:uid="{00000000-0005-0000-0000-0000E9AC0000}"/>
    <cellStyle name="Normal 4 2 14 5 9 3" xfId="17762" xr:uid="{00000000-0005-0000-0000-000062450000}"/>
    <cellStyle name="Normal 4 2 14 5 9 3 2" xfId="44266" xr:uid="{00000000-0005-0000-0000-0000EAAC0000}"/>
    <cellStyle name="Normal 4 2 14 5 9 4" xfId="44267" xr:uid="{00000000-0005-0000-0000-0000EBAC0000}"/>
    <cellStyle name="Normal 4 2 14 6" xfId="17763" xr:uid="{00000000-0005-0000-0000-000063450000}"/>
    <cellStyle name="Normal 4 2 14 6 10" xfId="17764" xr:uid="{00000000-0005-0000-0000-000064450000}"/>
    <cellStyle name="Normal 4 2 14 6 10 2" xfId="17765" xr:uid="{00000000-0005-0000-0000-000065450000}"/>
    <cellStyle name="Normal 4 2 14 6 10 2 2" xfId="17766" xr:uid="{00000000-0005-0000-0000-000066450000}"/>
    <cellStyle name="Normal 4 2 14 6 10 2 2 2" xfId="44268" xr:uid="{00000000-0005-0000-0000-0000ECAC0000}"/>
    <cellStyle name="Normal 4 2 14 6 10 2 3" xfId="44269" xr:uid="{00000000-0005-0000-0000-0000EDAC0000}"/>
    <cellStyle name="Normal 4 2 14 6 10 3" xfId="17767" xr:uid="{00000000-0005-0000-0000-000067450000}"/>
    <cellStyle name="Normal 4 2 14 6 10 3 2" xfId="44270" xr:uid="{00000000-0005-0000-0000-0000EEAC0000}"/>
    <cellStyle name="Normal 4 2 14 6 10 4" xfId="44271" xr:uid="{00000000-0005-0000-0000-0000EFAC0000}"/>
    <cellStyle name="Normal 4 2 14 6 11" xfId="17768" xr:uid="{00000000-0005-0000-0000-000068450000}"/>
    <cellStyle name="Normal 4 2 14 6 11 2" xfId="17769" xr:uid="{00000000-0005-0000-0000-000069450000}"/>
    <cellStyle name="Normal 4 2 14 6 11 2 2" xfId="17770" xr:uid="{00000000-0005-0000-0000-00006A450000}"/>
    <cellStyle name="Normal 4 2 14 6 11 2 2 2" xfId="44272" xr:uid="{00000000-0005-0000-0000-0000F0AC0000}"/>
    <cellStyle name="Normal 4 2 14 6 11 2 3" xfId="44273" xr:uid="{00000000-0005-0000-0000-0000F1AC0000}"/>
    <cellStyle name="Normal 4 2 14 6 11 3" xfId="17771" xr:uid="{00000000-0005-0000-0000-00006B450000}"/>
    <cellStyle name="Normal 4 2 14 6 11 3 2" xfId="44274" xr:uid="{00000000-0005-0000-0000-0000F2AC0000}"/>
    <cellStyle name="Normal 4 2 14 6 11 4" xfId="44275" xr:uid="{00000000-0005-0000-0000-0000F3AC0000}"/>
    <cellStyle name="Normal 4 2 14 6 12" xfId="17772" xr:uid="{00000000-0005-0000-0000-00006C450000}"/>
    <cellStyle name="Normal 4 2 14 6 12 2" xfId="17773" xr:uid="{00000000-0005-0000-0000-00006D450000}"/>
    <cellStyle name="Normal 4 2 14 6 12 2 2" xfId="44276" xr:uid="{00000000-0005-0000-0000-0000F4AC0000}"/>
    <cellStyle name="Normal 4 2 14 6 12 3" xfId="44277" xr:uid="{00000000-0005-0000-0000-0000F5AC0000}"/>
    <cellStyle name="Normal 4 2 14 6 13" xfId="17774" xr:uid="{00000000-0005-0000-0000-00006E450000}"/>
    <cellStyle name="Normal 4 2 14 6 13 2" xfId="44278" xr:uid="{00000000-0005-0000-0000-0000F6AC0000}"/>
    <cellStyle name="Normal 4 2 14 6 14" xfId="44279" xr:uid="{00000000-0005-0000-0000-0000F7AC0000}"/>
    <cellStyle name="Normal 4 2 14 6 2" xfId="17775" xr:uid="{00000000-0005-0000-0000-00006F450000}"/>
    <cellStyle name="Normal 4 2 14 6 2 2" xfId="17776" xr:uid="{00000000-0005-0000-0000-000070450000}"/>
    <cellStyle name="Normal 4 2 14 6 2 2 2" xfId="17777" xr:uid="{00000000-0005-0000-0000-000071450000}"/>
    <cellStyle name="Normal 4 2 14 6 2 2 2 2" xfId="44280" xr:uid="{00000000-0005-0000-0000-0000F8AC0000}"/>
    <cellStyle name="Normal 4 2 14 6 2 2 3" xfId="44281" xr:uid="{00000000-0005-0000-0000-0000F9AC0000}"/>
    <cellStyle name="Normal 4 2 14 6 2 3" xfId="17778" xr:uid="{00000000-0005-0000-0000-000072450000}"/>
    <cellStyle name="Normal 4 2 14 6 2 3 2" xfId="44282" xr:uid="{00000000-0005-0000-0000-0000FAAC0000}"/>
    <cellStyle name="Normal 4 2 14 6 2 4" xfId="44283" xr:uid="{00000000-0005-0000-0000-0000FBAC0000}"/>
    <cellStyle name="Normal 4 2 14 6 3" xfId="17779" xr:uid="{00000000-0005-0000-0000-000073450000}"/>
    <cellStyle name="Normal 4 2 14 6 3 2" xfId="17780" xr:uid="{00000000-0005-0000-0000-000074450000}"/>
    <cellStyle name="Normal 4 2 14 6 3 2 2" xfId="17781" xr:uid="{00000000-0005-0000-0000-000075450000}"/>
    <cellStyle name="Normal 4 2 14 6 3 2 2 2" xfId="44284" xr:uid="{00000000-0005-0000-0000-0000FCAC0000}"/>
    <cellStyle name="Normal 4 2 14 6 3 2 3" xfId="44285" xr:uid="{00000000-0005-0000-0000-0000FDAC0000}"/>
    <cellStyle name="Normal 4 2 14 6 3 3" xfId="17782" xr:uid="{00000000-0005-0000-0000-000076450000}"/>
    <cellStyle name="Normal 4 2 14 6 3 3 2" xfId="44286" xr:uid="{00000000-0005-0000-0000-0000FEAC0000}"/>
    <cellStyle name="Normal 4 2 14 6 3 4" xfId="44287" xr:uid="{00000000-0005-0000-0000-0000FFAC0000}"/>
    <cellStyle name="Normal 4 2 14 6 4" xfId="17783" xr:uid="{00000000-0005-0000-0000-000077450000}"/>
    <cellStyle name="Normal 4 2 14 6 4 2" xfId="17784" xr:uid="{00000000-0005-0000-0000-000078450000}"/>
    <cellStyle name="Normal 4 2 14 6 4 2 2" xfId="17785" xr:uid="{00000000-0005-0000-0000-000079450000}"/>
    <cellStyle name="Normal 4 2 14 6 4 2 2 2" xfId="44288" xr:uid="{00000000-0005-0000-0000-000000AD0000}"/>
    <cellStyle name="Normal 4 2 14 6 4 2 3" xfId="44289" xr:uid="{00000000-0005-0000-0000-000001AD0000}"/>
    <cellStyle name="Normal 4 2 14 6 4 3" xfId="17786" xr:uid="{00000000-0005-0000-0000-00007A450000}"/>
    <cellStyle name="Normal 4 2 14 6 4 3 2" xfId="44290" xr:uid="{00000000-0005-0000-0000-000002AD0000}"/>
    <cellStyle name="Normal 4 2 14 6 4 4" xfId="44291" xr:uid="{00000000-0005-0000-0000-000003AD0000}"/>
    <cellStyle name="Normal 4 2 14 6 5" xfId="17787" xr:uid="{00000000-0005-0000-0000-00007B450000}"/>
    <cellStyle name="Normal 4 2 14 6 5 2" xfId="17788" xr:uid="{00000000-0005-0000-0000-00007C450000}"/>
    <cellStyle name="Normal 4 2 14 6 5 2 2" xfId="17789" xr:uid="{00000000-0005-0000-0000-00007D450000}"/>
    <cellStyle name="Normal 4 2 14 6 5 2 2 2" xfId="44292" xr:uid="{00000000-0005-0000-0000-000004AD0000}"/>
    <cellStyle name="Normal 4 2 14 6 5 2 3" xfId="44293" xr:uid="{00000000-0005-0000-0000-000005AD0000}"/>
    <cellStyle name="Normal 4 2 14 6 5 3" xfId="17790" xr:uid="{00000000-0005-0000-0000-00007E450000}"/>
    <cellStyle name="Normal 4 2 14 6 5 3 2" xfId="44294" xr:uid="{00000000-0005-0000-0000-000006AD0000}"/>
    <cellStyle name="Normal 4 2 14 6 5 4" xfId="44295" xr:uid="{00000000-0005-0000-0000-000007AD0000}"/>
    <cellStyle name="Normal 4 2 14 6 6" xfId="17791" xr:uid="{00000000-0005-0000-0000-00007F450000}"/>
    <cellStyle name="Normal 4 2 14 6 6 2" xfId="17792" xr:uid="{00000000-0005-0000-0000-000080450000}"/>
    <cellStyle name="Normal 4 2 14 6 6 2 2" xfId="17793" xr:uid="{00000000-0005-0000-0000-000081450000}"/>
    <cellStyle name="Normal 4 2 14 6 6 2 2 2" xfId="44296" xr:uid="{00000000-0005-0000-0000-000008AD0000}"/>
    <cellStyle name="Normal 4 2 14 6 6 2 3" xfId="44297" xr:uid="{00000000-0005-0000-0000-000009AD0000}"/>
    <cellStyle name="Normal 4 2 14 6 6 3" xfId="17794" xr:uid="{00000000-0005-0000-0000-000082450000}"/>
    <cellStyle name="Normal 4 2 14 6 6 3 2" xfId="44298" xr:uid="{00000000-0005-0000-0000-00000AAD0000}"/>
    <cellStyle name="Normal 4 2 14 6 6 4" xfId="44299" xr:uid="{00000000-0005-0000-0000-00000BAD0000}"/>
    <cellStyle name="Normal 4 2 14 6 7" xfId="17795" xr:uid="{00000000-0005-0000-0000-000083450000}"/>
    <cellStyle name="Normal 4 2 14 6 7 2" xfId="17796" xr:uid="{00000000-0005-0000-0000-000084450000}"/>
    <cellStyle name="Normal 4 2 14 6 7 2 2" xfId="17797" xr:uid="{00000000-0005-0000-0000-000085450000}"/>
    <cellStyle name="Normal 4 2 14 6 7 2 2 2" xfId="44300" xr:uid="{00000000-0005-0000-0000-00000CAD0000}"/>
    <cellStyle name="Normal 4 2 14 6 7 2 3" xfId="44301" xr:uid="{00000000-0005-0000-0000-00000DAD0000}"/>
    <cellStyle name="Normal 4 2 14 6 7 3" xfId="17798" xr:uid="{00000000-0005-0000-0000-000086450000}"/>
    <cellStyle name="Normal 4 2 14 6 7 3 2" xfId="44302" xr:uid="{00000000-0005-0000-0000-00000EAD0000}"/>
    <cellStyle name="Normal 4 2 14 6 7 4" xfId="44303" xr:uid="{00000000-0005-0000-0000-00000FAD0000}"/>
    <cellStyle name="Normal 4 2 14 6 8" xfId="17799" xr:uid="{00000000-0005-0000-0000-000087450000}"/>
    <cellStyle name="Normal 4 2 14 6 8 2" xfId="17800" xr:uid="{00000000-0005-0000-0000-000088450000}"/>
    <cellStyle name="Normal 4 2 14 6 8 2 2" xfId="17801" xr:uid="{00000000-0005-0000-0000-000089450000}"/>
    <cellStyle name="Normal 4 2 14 6 8 2 2 2" xfId="44304" xr:uid="{00000000-0005-0000-0000-000010AD0000}"/>
    <cellStyle name="Normal 4 2 14 6 8 2 3" xfId="44305" xr:uid="{00000000-0005-0000-0000-000011AD0000}"/>
    <cellStyle name="Normal 4 2 14 6 8 3" xfId="17802" xr:uid="{00000000-0005-0000-0000-00008A450000}"/>
    <cellStyle name="Normal 4 2 14 6 8 3 2" xfId="44306" xr:uid="{00000000-0005-0000-0000-000012AD0000}"/>
    <cellStyle name="Normal 4 2 14 6 8 4" xfId="44307" xr:uid="{00000000-0005-0000-0000-000013AD0000}"/>
    <cellStyle name="Normal 4 2 14 6 9" xfId="17803" xr:uid="{00000000-0005-0000-0000-00008B450000}"/>
    <cellStyle name="Normal 4 2 14 6 9 2" xfId="17804" xr:uid="{00000000-0005-0000-0000-00008C450000}"/>
    <cellStyle name="Normal 4 2 14 6 9 2 2" xfId="17805" xr:uid="{00000000-0005-0000-0000-00008D450000}"/>
    <cellStyle name="Normal 4 2 14 6 9 2 2 2" xfId="44308" xr:uid="{00000000-0005-0000-0000-000014AD0000}"/>
    <cellStyle name="Normal 4 2 14 6 9 2 3" xfId="44309" xr:uid="{00000000-0005-0000-0000-000015AD0000}"/>
    <cellStyle name="Normal 4 2 14 6 9 3" xfId="17806" xr:uid="{00000000-0005-0000-0000-00008E450000}"/>
    <cellStyle name="Normal 4 2 14 6 9 3 2" xfId="44310" xr:uid="{00000000-0005-0000-0000-000016AD0000}"/>
    <cellStyle name="Normal 4 2 14 6 9 4" xfId="44311" xr:uid="{00000000-0005-0000-0000-000017AD0000}"/>
    <cellStyle name="Normal 4 2 14 7" xfId="17807" xr:uid="{00000000-0005-0000-0000-00008F450000}"/>
    <cellStyle name="Normal 4 2 14 7 10" xfId="17808" xr:uid="{00000000-0005-0000-0000-000090450000}"/>
    <cellStyle name="Normal 4 2 14 7 10 2" xfId="17809" xr:uid="{00000000-0005-0000-0000-000091450000}"/>
    <cellStyle name="Normal 4 2 14 7 10 2 2" xfId="17810" xr:uid="{00000000-0005-0000-0000-000092450000}"/>
    <cellStyle name="Normal 4 2 14 7 10 2 2 2" xfId="44312" xr:uid="{00000000-0005-0000-0000-000018AD0000}"/>
    <cellStyle name="Normal 4 2 14 7 10 2 3" xfId="44313" xr:uid="{00000000-0005-0000-0000-000019AD0000}"/>
    <cellStyle name="Normal 4 2 14 7 10 3" xfId="17811" xr:uid="{00000000-0005-0000-0000-000093450000}"/>
    <cellStyle name="Normal 4 2 14 7 10 3 2" xfId="44314" xr:uid="{00000000-0005-0000-0000-00001AAD0000}"/>
    <cellStyle name="Normal 4 2 14 7 10 4" xfId="44315" xr:uid="{00000000-0005-0000-0000-00001BAD0000}"/>
    <cellStyle name="Normal 4 2 14 7 11" xfId="17812" xr:uid="{00000000-0005-0000-0000-000094450000}"/>
    <cellStyle name="Normal 4 2 14 7 11 2" xfId="17813" xr:uid="{00000000-0005-0000-0000-000095450000}"/>
    <cellStyle name="Normal 4 2 14 7 11 2 2" xfId="17814" xr:uid="{00000000-0005-0000-0000-000096450000}"/>
    <cellStyle name="Normal 4 2 14 7 11 2 2 2" xfId="44316" xr:uid="{00000000-0005-0000-0000-00001CAD0000}"/>
    <cellStyle name="Normal 4 2 14 7 11 2 3" xfId="44317" xr:uid="{00000000-0005-0000-0000-00001DAD0000}"/>
    <cellStyle name="Normal 4 2 14 7 11 3" xfId="17815" xr:uid="{00000000-0005-0000-0000-000097450000}"/>
    <cellStyle name="Normal 4 2 14 7 11 3 2" xfId="44318" xr:uid="{00000000-0005-0000-0000-00001EAD0000}"/>
    <cellStyle name="Normal 4 2 14 7 11 4" xfId="44319" xr:uid="{00000000-0005-0000-0000-00001FAD0000}"/>
    <cellStyle name="Normal 4 2 14 7 12" xfId="17816" xr:uid="{00000000-0005-0000-0000-000098450000}"/>
    <cellStyle name="Normal 4 2 14 7 12 2" xfId="17817" xr:uid="{00000000-0005-0000-0000-000099450000}"/>
    <cellStyle name="Normal 4 2 14 7 12 2 2" xfId="44320" xr:uid="{00000000-0005-0000-0000-000020AD0000}"/>
    <cellStyle name="Normal 4 2 14 7 12 3" xfId="44321" xr:uid="{00000000-0005-0000-0000-000021AD0000}"/>
    <cellStyle name="Normal 4 2 14 7 13" xfId="17818" xr:uid="{00000000-0005-0000-0000-00009A450000}"/>
    <cellStyle name="Normal 4 2 14 7 13 2" xfId="44322" xr:uid="{00000000-0005-0000-0000-000022AD0000}"/>
    <cellStyle name="Normal 4 2 14 7 14" xfId="44323" xr:uid="{00000000-0005-0000-0000-000023AD0000}"/>
    <cellStyle name="Normal 4 2 14 7 2" xfId="17819" xr:uid="{00000000-0005-0000-0000-00009B450000}"/>
    <cellStyle name="Normal 4 2 14 7 2 2" xfId="17820" xr:uid="{00000000-0005-0000-0000-00009C450000}"/>
    <cellStyle name="Normal 4 2 14 7 2 2 2" xfId="17821" xr:uid="{00000000-0005-0000-0000-00009D450000}"/>
    <cellStyle name="Normal 4 2 14 7 2 2 2 2" xfId="44324" xr:uid="{00000000-0005-0000-0000-000024AD0000}"/>
    <cellStyle name="Normal 4 2 14 7 2 2 3" xfId="44325" xr:uid="{00000000-0005-0000-0000-000025AD0000}"/>
    <cellStyle name="Normal 4 2 14 7 2 3" xfId="17822" xr:uid="{00000000-0005-0000-0000-00009E450000}"/>
    <cellStyle name="Normal 4 2 14 7 2 3 2" xfId="44326" xr:uid="{00000000-0005-0000-0000-000026AD0000}"/>
    <cellStyle name="Normal 4 2 14 7 2 4" xfId="44327" xr:uid="{00000000-0005-0000-0000-000027AD0000}"/>
    <cellStyle name="Normal 4 2 14 7 3" xfId="17823" xr:uid="{00000000-0005-0000-0000-00009F450000}"/>
    <cellStyle name="Normal 4 2 14 7 3 2" xfId="17824" xr:uid="{00000000-0005-0000-0000-0000A0450000}"/>
    <cellStyle name="Normal 4 2 14 7 3 2 2" xfId="17825" xr:uid="{00000000-0005-0000-0000-0000A1450000}"/>
    <cellStyle name="Normal 4 2 14 7 3 2 2 2" xfId="44328" xr:uid="{00000000-0005-0000-0000-000028AD0000}"/>
    <cellStyle name="Normal 4 2 14 7 3 2 3" xfId="44329" xr:uid="{00000000-0005-0000-0000-000029AD0000}"/>
    <cellStyle name="Normal 4 2 14 7 3 3" xfId="17826" xr:uid="{00000000-0005-0000-0000-0000A2450000}"/>
    <cellStyle name="Normal 4 2 14 7 3 3 2" xfId="44330" xr:uid="{00000000-0005-0000-0000-00002AAD0000}"/>
    <cellStyle name="Normal 4 2 14 7 3 4" xfId="44331" xr:uid="{00000000-0005-0000-0000-00002BAD0000}"/>
    <cellStyle name="Normal 4 2 14 7 4" xfId="17827" xr:uid="{00000000-0005-0000-0000-0000A3450000}"/>
    <cellStyle name="Normal 4 2 14 7 4 2" xfId="17828" xr:uid="{00000000-0005-0000-0000-0000A4450000}"/>
    <cellStyle name="Normal 4 2 14 7 4 2 2" xfId="17829" xr:uid="{00000000-0005-0000-0000-0000A5450000}"/>
    <cellStyle name="Normal 4 2 14 7 4 2 2 2" xfId="44332" xr:uid="{00000000-0005-0000-0000-00002CAD0000}"/>
    <cellStyle name="Normal 4 2 14 7 4 2 3" xfId="44333" xr:uid="{00000000-0005-0000-0000-00002DAD0000}"/>
    <cellStyle name="Normal 4 2 14 7 4 3" xfId="17830" xr:uid="{00000000-0005-0000-0000-0000A6450000}"/>
    <cellStyle name="Normal 4 2 14 7 4 3 2" xfId="44334" xr:uid="{00000000-0005-0000-0000-00002EAD0000}"/>
    <cellStyle name="Normal 4 2 14 7 4 4" xfId="44335" xr:uid="{00000000-0005-0000-0000-00002FAD0000}"/>
    <cellStyle name="Normal 4 2 14 7 5" xfId="17831" xr:uid="{00000000-0005-0000-0000-0000A7450000}"/>
    <cellStyle name="Normal 4 2 14 7 5 2" xfId="17832" xr:uid="{00000000-0005-0000-0000-0000A8450000}"/>
    <cellStyle name="Normal 4 2 14 7 5 2 2" xfId="17833" xr:uid="{00000000-0005-0000-0000-0000A9450000}"/>
    <cellStyle name="Normal 4 2 14 7 5 2 2 2" xfId="44336" xr:uid="{00000000-0005-0000-0000-000030AD0000}"/>
    <cellStyle name="Normal 4 2 14 7 5 2 3" xfId="44337" xr:uid="{00000000-0005-0000-0000-000031AD0000}"/>
    <cellStyle name="Normal 4 2 14 7 5 3" xfId="17834" xr:uid="{00000000-0005-0000-0000-0000AA450000}"/>
    <cellStyle name="Normal 4 2 14 7 5 3 2" xfId="44338" xr:uid="{00000000-0005-0000-0000-000032AD0000}"/>
    <cellStyle name="Normal 4 2 14 7 5 4" xfId="44339" xr:uid="{00000000-0005-0000-0000-000033AD0000}"/>
    <cellStyle name="Normal 4 2 14 7 6" xfId="17835" xr:uid="{00000000-0005-0000-0000-0000AB450000}"/>
    <cellStyle name="Normal 4 2 14 7 6 2" xfId="17836" xr:uid="{00000000-0005-0000-0000-0000AC450000}"/>
    <cellStyle name="Normal 4 2 14 7 6 2 2" xfId="17837" xr:uid="{00000000-0005-0000-0000-0000AD450000}"/>
    <cellStyle name="Normal 4 2 14 7 6 2 2 2" xfId="44340" xr:uid="{00000000-0005-0000-0000-000034AD0000}"/>
    <cellStyle name="Normal 4 2 14 7 6 2 3" xfId="44341" xr:uid="{00000000-0005-0000-0000-000035AD0000}"/>
    <cellStyle name="Normal 4 2 14 7 6 3" xfId="17838" xr:uid="{00000000-0005-0000-0000-0000AE450000}"/>
    <cellStyle name="Normal 4 2 14 7 6 3 2" xfId="44342" xr:uid="{00000000-0005-0000-0000-000036AD0000}"/>
    <cellStyle name="Normal 4 2 14 7 6 4" xfId="44343" xr:uid="{00000000-0005-0000-0000-000037AD0000}"/>
    <cellStyle name="Normal 4 2 14 7 7" xfId="17839" xr:uid="{00000000-0005-0000-0000-0000AF450000}"/>
    <cellStyle name="Normal 4 2 14 7 7 2" xfId="17840" xr:uid="{00000000-0005-0000-0000-0000B0450000}"/>
    <cellStyle name="Normal 4 2 14 7 7 2 2" xfId="17841" xr:uid="{00000000-0005-0000-0000-0000B1450000}"/>
    <cellStyle name="Normal 4 2 14 7 7 2 2 2" xfId="44344" xr:uid="{00000000-0005-0000-0000-000038AD0000}"/>
    <cellStyle name="Normal 4 2 14 7 7 2 3" xfId="44345" xr:uid="{00000000-0005-0000-0000-000039AD0000}"/>
    <cellStyle name="Normal 4 2 14 7 7 3" xfId="17842" xr:uid="{00000000-0005-0000-0000-0000B2450000}"/>
    <cellStyle name="Normal 4 2 14 7 7 3 2" xfId="44346" xr:uid="{00000000-0005-0000-0000-00003AAD0000}"/>
    <cellStyle name="Normal 4 2 14 7 7 4" xfId="44347" xr:uid="{00000000-0005-0000-0000-00003BAD0000}"/>
    <cellStyle name="Normal 4 2 14 7 8" xfId="17843" xr:uid="{00000000-0005-0000-0000-0000B3450000}"/>
    <cellStyle name="Normal 4 2 14 7 8 2" xfId="17844" xr:uid="{00000000-0005-0000-0000-0000B4450000}"/>
    <cellStyle name="Normal 4 2 14 7 8 2 2" xfId="17845" xr:uid="{00000000-0005-0000-0000-0000B5450000}"/>
    <cellStyle name="Normal 4 2 14 7 8 2 2 2" xfId="44348" xr:uid="{00000000-0005-0000-0000-00003CAD0000}"/>
    <cellStyle name="Normal 4 2 14 7 8 2 3" xfId="44349" xr:uid="{00000000-0005-0000-0000-00003DAD0000}"/>
    <cellStyle name="Normal 4 2 14 7 8 3" xfId="17846" xr:uid="{00000000-0005-0000-0000-0000B6450000}"/>
    <cellStyle name="Normal 4 2 14 7 8 3 2" xfId="44350" xr:uid="{00000000-0005-0000-0000-00003EAD0000}"/>
    <cellStyle name="Normal 4 2 14 7 8 4" xfId="44351" xr:uid="{00000000-0005-0000-0000-00003FAD0000}"/>
    <cellStyle name="Normal 4 2 14 7 9" xfId="17847" xr:uid="{00000000-0005-0000-0000-0000B7450000}"/>
    <cellStyle name="Normal 4 2 14 7 9 2" xfId="17848" xr:uid="{00000000-0005-0000-0000-0000B8450000}"/>
    <cellStyle name="Normal 4 2 14 7 9 2 2" xfId="17849" xr:uid="{00000000-0005-0000-0000-0000B9450000}"/>
    <cellStyle name="Normal 4 2 14 7 9 2 2 2" xfId="44352" xr:uid="{00000000-0005-0000-0000-000040AD0000}"/>
    <cellStyle name="Normal 4 2 14 7 9 2 3" xfId="44353" xr:uid="{00000000-0005-0000-0000-000041AD0000}"/>
    <cellStyle name="Normal 4 2 14 7 9 3" xfId="17850" xr:uid="{00000000-0005-0000-0000-0000BA450000}"/>
    <cellStyle name="Normal 4 2 14 7 9 3 2" xfId="44354" xr:uid="{00000000-0005-0000-0000-000042AD0000}"/>
    <cellStyle name="Normal 4 2 14 7 9 4" xfId="44355" xr:uid="{00000000-0005-0000-0000-000043AD0000}"/>
    <cellStyle name="Normal 4 2 14 8" xfId="17851" xr:uid="{00000000-0005-0000-0000-0000BB450000}"/>
    <cellStyle name="Normal 4 2 14 8 10" xfId="17852" xr:uid="{00000000-0005-0000-0000-0000BC450000}"/>
    <cellStyle name="Normal 4 2 14 8 10 2" xfId="17853" xr:uid="{00000000-0005-0000-0000-0000BD450000}"/>
    <cellStyle name="Normal 4 2 14 8 10 2 2" xfId="17854" xr:uid="{00000000-0005-0000-0000-0000BE450000}"/>
    <cellStyle name="Normal 4 2 14 8 10 2 2 2" xfId="44356" xr:uid="{00000000-0005-0000-0000-000044AD0000}"/>
    <cellStyle name="Normal 4 2 14 8 10 2 3" xfId="44357" xr:uid="{00000000-0005-0000-0000-000045AD0000}"/>
    <cellStyle name="Normal 4 2 14 8 10 3" xfId="17855" xr:uid="{00000000-0005-0000-0000-0000BF450000}"/>
    <cellStyle name="Normal 4 2 14 8 10 3 2" xfId="44358" xr:uid="{00000000-0005-0000-0000-000046AD0000}"/>
    <cellStyle name="Normal 4 2 14 8 10 4" xfId="44359" xr:uid="{00000000-0005-0000-0000-000047AD0000}"/>
    <cellStyle name="Normal 4 2 14 8 11" xfId="17856" xr:uid="{00000000-0005-0000-0000-0000C0450000}"/>
    <cellStyle name="Normal 4 2 14 8 11 2" xfId="17857" xr:uid="{00000000-0005-0000-0000-0000C1450000}"/>
    <cellStyle name="Normal 4 2 14 8 11 2 2" xfId="17858" xr:uid="{00000000-0005-0000-0000-0000C2450000}"/>
    <cellStyle name="Normal 4 2 14 8 11 2 2 2" xfId="44360" xr:uid="{00000000-0005-0000-0000-000048AD0000}"/>
    <cellStyle name="Normal 4 2 14 8 11 2 3" xfId="44361" xr:uid="{00000000-0005-0000-0000-000049AD0000}"/>
    <cellStyle name="Normal 4 2 14 8 11 3" xfId="17859" xr:uid="{00000000-0005-0000-0000-0000C3450000}"/>
    <cellStyle name="Normal 4 2 14 8 11 3 2" xfId="44362" xr:uid="{00000000-0005-0000-0000-00004AAD0000}"/>
    <cellStyle name="Normal 4 2 14 8 11 4" xfId="44363" xr:uid="{00000000-0005-0000-0000-00004BAD0000}"/>
    <cellStyle name="Normal 4 2 14 8 12" xfId="17860" xr:uid="{00000000-0005-0000-0000-0000C4450000}"/>
    <cellStyle name="Normal 4 2 14 8 12 2" xfId="17861" xr:uid="{00000000-0005-0000-0000-0000C5450000}"/>
    <cellStyle name="Normal 4 2 14 8 12 2 2" xfId="44364" xr:uid="{00000000-0005-0000-0000-00004CAD0000}"/>
    <cellStyle name="Normal 4 2 14 8 12 3" xfId="44365" xr:uid="{00000000-0005-0000-0000-00004DAD0000}"/>
    <cellStyle name="Normal 4 2 14 8 13" xfId="17862" xr:uid="{00000000-0005-0000-0000-0000C6450000}"/>
    <cellStyle name="Normal 4 2 14 8 13 2" xfId="44366" xr:uid="{00000000-0005-0000-0000-00004EAD0000}"/>
    <cellStyle name="Normal 4 2 14 8 14" xfId="44367" xr:uid="{00000000-0005-0000-0000-00004FAD0000}"/>
    <cellStyle name="Normal 4 2 14 8 2" xfId="17863" xr:uid="{00000000-0005-0000-0000-0000C7450000}"/>
    <cellStyle name="Normal 4 2 14 8 2 2" xfId="17864" xr:uid="{00000000-0005-0000-0000-0000C8450000}"/>
    <cellStyle name="Normal 4 2 14 8 2 2 2" xfId="17865" xr:uid="{00000000-0005-0000-0000-0000C9450000}"/>
    <cellStyle name="Normal 4 2 14 8 2 2 2 2" xfId="44368" xr:uid="{00000000-0005-0000-0000-000050AD0000}"/>
    <cellStyle name="Normal 4 2 14 8 2 2 3" xfId="44369" xr:uid="{00000000-0005-0000-0000-000051AD0000}"/>
    <cellStyle name="Normal 4 2 14 8 2 3" xfId="17866" xr:uid="{00000000-0005-0000-0000-0000CA450000}"/>
    <cellStyle name="Normal 4 2 14 8 2 3 2" xfId="44370" xr:uid="{00000000-0005-0000-0000-000052AD0000}"/>
    <cellStyle name="Normal 4 2 14 8 2 4" xfId="44371" xr:uid="{00000000-0005-0000-0000-000053AD0000}"/>
    <cellStyle name="Normal 4 2 14 8 3" xfId="17867" xr:uid="{00000000-0005-0000-0000-0000CB450000}"/>
    <cellStyle name="Normal 4 2 14 8 3 2" xfId="17868" xr:uid="{00000000-0005-0000-0000-0000CC450000}"/>
    <cellStyle name="Normal 4 2 14 8 3 2 2" xfId="17869" xr:uid="{00000000-0005-0000-0000-0000CD450000}"/>
    <cellStyle name="Normal 4 2 14 8 3 2 2 2" xfId="44372" xr:uid="{00000000-0005-0000-0000-000054AD0000}"/>
    <cellStyle name="Normal 4 2 14 8 3 2 3" xfId="44373" xr:uid="{00000000-0005-0000-0000-000055AD0000}"/>
    <cellStyle name="Normal 4 2 14 8 3 3" xfId="17870" xr:uid="{00000000-0005-0000-0000-0000CE450000}"/>
    <cellStyle name="Normal 4 2 14 8 3 3 2" xfId="44374" xr:uid="{00000000-0005-0000-0000-000056AD0000}"/>
    <cellStyle name="Normal 4 2 14 8 3 4" xfId="44375" xr:uid="{00000000-0005-0000-0000-000057AD0000}"/>
    <cellStyle name="Normal 4 2 14 8 4" xfId="17871" xr:uid="{00000000-0005-0000-0000-0000CF450000}"/>
    <cellStyle name="Normal 4 2 14 8 4 2" xfId="17872" xr:uid="{00000000-0005-0000-0000-0000D0450000}"/>
    <cellStyle name="Normal 4 2 14 8 4 2 2" xfId="17873" xr:uid="{00000000-0005-0000-0000-0000D1450000}"/>
    <cellStyle name="Normal 4 2 14 8 4 2 2 2" xfId="44376" xr:uid="{00000000-0005-0000-0000-000058AD0000}"/>
    <cellStyle name="Normal 4 2 14 8 4 2 3" xfId="44377" xr:uid="{00000000-0005-0000-0000-000059AD0000}"/>
    <cellStyle name="Normal 4 2 14 8 4 3" xfId="17874" xr:uid="{00000000-0005-0000-0000-0000D2450000}"/>
    <cellStyle name="Normal 4 2 14 8 4 3 2" xfId="44378" xr:uid="{00000000-0005-0000-0000-00005AAD0000}"/>
    <cellStyle name="Normal 4 2 14 8 4 4" xfId="44379" xr:uid="{00000000-0005-0000-0000-00005BAD0000}"/>
    <cellStyle name="Normal 4 2 14 8 5" xfId="17875" xr:uid="{00000000-0005-0000-0000-0000D3450000}"/>
    <cellStyle name="Normal 4 2 14 8 5 2" xfId="17876" xr:uid="{00000000-0005-0000-0000-0000D4450000}"/>
    <cellStyle name="Normal 4 2 14 8 5 2 2" xfId="17877" xr:uid="{00000000-0005-0000-0000-0000D5450000}"/>
    <cellStyle name="Normal 4 2 14 8 5 2 2 2" xfId="44380" xr:uid="{00000000-0005-0000-0000-00005CAD0000}"/>
    <cellStyle name="Normal 4 2 14 8 5 2 3" xfId="44381" xr:uid="{00000000-0005-0000-0000-00005DAD0000}"/>
    <cellStyle name="Normal 4 2 14 8 5 3" xfId="17878" xr:uid="{00000000-0005-0000-0000-0000D6450000}"/>
    <cellStyle name="Normal 4 2 14 8 5 3 2" xfId="44382" xr:uid="{00000000-0005-0000-0000-00005EAD0000}"/>
    <cellStyle name="Normal 4 2 14 8 5 4" xfId="44383" xr:uid="{00000000-0005-0000-0000-00005FAD0000}"/>
    <cellStyle name="Normal 4 2 14 8 6" xfId="17879" xr:uid="{00000000-0005-0000-0000-0000D7450000}"/>
    <cellStyle name="Normal 4 2 14 8 6 2" xfId="17880" xr:uid="{00000000-0005-0000-0000-0000D8450000}"/>
    <cellStyle name="Normal 4 2 14 8 6 2 2" xfId="17881" xr:uid="{00000000-0005-0000-0000-0000D9450000}"/>
    <cellStyle name="Normal 4 2 14 8 6 2 2 2" xfId="44384" xr:uid="{00000000-0005-0000-0000-000060AD0000}"/>
    <cellStyle name="Normal 4 2 14 8 6 2 3" xfId="44385" xr:uid="{00000000-0005-0000-0000-000061AD0000}"/>
    <cellStyle name="Normal 4 2 14 8 6 3" xfId="17882" xr:uid="{00000000-0005-0000-0000-0000DA450000}"/>
    <cellStyle name="Normal 4 2 14 8 6 3 2" xfId="44386" xr:uid="{00000000-0005-0000-0000-000062AD0000}"/>
    <cellStyle name="Normal 4 2 14 8 6 4" xfId="44387" xr:uid="{00000000-0005-0000-0000-000063AD0000}"/>
    <cellStyle name="Normal 4 2 14 8 7" xfId="17883" xr:uid="{00000000-0005-0000-0000-0000DB450000}"/>
    <cellStyle name="Normal 4 2 14 8 7 2" xfId="17884" xr:uid="{00000000-0005-0000-0000-0000DC450000}"/>
    <cellStyle name="Normal 4 2 14 8 7 2 2" xfId="17885" xr:uid="{00000000-0005-0000-0000-0000DD450000}"/>
    <cellStyle name="Normal 4 2 14 8 7 2 2 2" xfId="44388" xr:uid="{00000000-0005-0000-0000-000064AD0000}"/>
    <cellStyle name="Normal 4 2 14 8 7 2 3" xfId="44389" xr:uid="{00000000-0005-0000-0000-000065AD0000}"/>
    <cellStyle name="Normal 4 2 14 8 7 3" xfId="17886" xr:uid="{00000000-0005-0000-0000-0000DE450000}"/>
    <cellStyle name="Normal 4 2 14 8 7 3 2" xfId="44390" xr:uid="{00000000-0005-0000-0000-000066AD0000}"/>
    <cellStyle name="Normal 4 2 14 8 7 4" xfId="44391" xr:uid="{00000000-0005-0000-0000-000067AD0000}"/>
    <cellStyle name="Normal 4 2 14 8 8" xfId="17887" xr:uid="{00000000-0005-0000-0000-0000DF450000}"/>
    <cellStyle name="Normal 4 2 14 8 8 2" xfId="17888" xr:uid="{00000000-0005-0000-0000-0000E0450000}"/>
    <cellStyle name="Normal 4 2 14 8 8 2 2" xfId="17889" xr:uid="{00000000-0005-0000-0000-0000E1450000}"/>
    <cellStyle name="Normal 4 2 14 8 8 2 2 2" xfId="44392" xr:uid="{00000000-0005-0000-0000-000068AD0000}"/>
    <cellStyle name="Normal 4 2 14 8 8 2 3" xfId="44393" xr:uid="{00000000-0005-0000-0000-000069AD0000}"/>
    <cellStyle name="Normal 4 2 14 8 8 3" xfId="17890" xr:uid="{00000000-0005-0000-0000-0000E2450000}"/>
    <cellStyle name="Normal 4 2 14 8 8 3 2" xfId="44394" xr:uid="{00000000-0005-0000-0000-00006AAD0000}"/>
    <cellStyle name="Normal 4 2 14 8 8 4" xfId="44395" xr:uid="{00000000-0005-0000-0000-00006BAD0000}"/>
    <cellStyle name="Normal 4 2 14 8 9" xfId="17891" xr:uid="{00000000-0005-0000-0000-0000E3450000}"/>
    <cellStyle name="Normal 4 2 14 8 9 2" xfId="17892" xr:uid="{00000000-0005-0000-0000-0000E4450000}"/>
    <cellStyle name="Normal 4 2 14 8 9 2 2" xfId="17893" xr:uid="{00000000-0005-0000-0000-0000E5450000}"/>
    <cellStyle name="Normal 4 2 14 8 9 2 2 2" xfId="44396" xr:uid="{00000000-0005-0000-0000-00006CAD0000}"/>
    <cellStyle name="Normal 4 2 14 8 9 2 3" xfId="44397" xr:uid="{00000000-0005-0000-0000-00006DAD0000}"/>
    <cellStyle name="Normal 4 2 14 8 9 3" xfId="17894" xr:uid="{00000000-0005-0000-0000-0000E6450000}"/>
    <cellStyle name="Normal 4 2 14 8 9 3 2" xfId="44398" xr:uid="{00000000-0005-0000-0000-00006EAD0000}"/>
    <cellStyle name="Normal 4 2 14 8 9 4" xfId="44399" xr:uid="{00000000-0005-0000-0000-00006FAD0000}"/>
    <cellStyle name="Normal 4 2 14 9" xfId="17895" xr:uid="{00000000-0005-0000-0000-0000E7450000}"/>
    <cellStyle name="Normal 4 2 14 9 2" xfId="17896" xr:uid="{00000000-0005-0000-0000-0000E8450000}"/>
    <cellStyle name="Normal 4 2 14 9 2 2" xfId="17897" xr:uid="{00000000-0005-0000-0000-0000E9450000}"/>
    <cellStyle name="Normal 4 2 14 9 2 2 2" xfId="44400" xr:uid="{00000000-0005-0000-0000-000070AD0000}"/>
    <cellStyle name="Normal 4 2 14 9 2 3" xfId="44401" xr:uid="{00000000-0005-0000-0000-000071AD0000}"/>
    <cellStyle name="Normal 4 2 14 9 3" xfId="17898" xr:uid="{00000000-0005-0000-0000-0000EA450000}"/>
    <cellStyle name="Normal 4 2 14 9 3 2" xfId="44402" xr:uid="{00000000-0005-0000-0000-000072AD0000}"/>
    <cellStyle name="Normal 4 2 14 9 4" xfId="44403" xr:uid="{00000000-0005-0000-0000-000073AD0000}"/>
    <cellStyle name="Normal 4 2 15" xfId="17899" xr:uid="{00000000-0005-0000-0000-0000EB450000}"/>
    <cellStyle name="Normal 4 2 15 10" xfId="17900" xr:uid="{00000000-0005-0000-0000-0000EC450000}"/>
    <cellStyle name="Normal 4 2 15 10 2" xfId="17901" xr:uid="{00000000-0005-0000-0000-0000ED450000}"/>
    <cellStyle name="Normal 4 2 15 10 2 2" xfId="17902" xr:uid="{00000000-0005-0000-0000-0000EE450000}"/>
    <cellStyle name="Normal 4 2 15 10 2 2 2" xfId="44404" xr:uid="{00000000-0005-0000-0000-000074AD0000}"/>
    <cellStyle name="Normal 4 2 15 10 2 3" xfId="44405" xr:uid="{00000000-0005-0000-0000-000075AD0000}"/>
    <cellStyle name="Normal 4 2 15 10 3" xfId="17903" xr:uid="{00000000-0005-0000-0000-0000EF450000}"/>
    <cellStyle name="Normal 4 2 15 10 3 2" xfId="44406" xr:uid="{00000000-0005-0000-0000-000076AD0000}"/>
    <cellStyle name="Normal 4 2 15 10 4" xfId="44407" xr:uid="{00000000-0005-0000-0000-000077AD0000}"/>
    <cellStyle name="Normal 4 2 15 11" xfId="17904" xr:uid="{00000000-0005-0000-0000-0000F0450000}"/>
    <cellStyle name="Normal 4 2 15 11 2" xfId="17905" xr:uid="{00000000-0005-0000-0000-0000F1450000}"/>
    <cellStyle name="Normal 4 2 15 11 2 2" xfId="17906" xr:uid="{00000000-0005-0000-0000-0000F2450000}"/>
    <cellStyle name="Normal 4 2 15 11 2 2 2" xfId="44408" xr:uid="{00000000-0005-0000-0000-000078AD0000}"/>
    <cellStyle name="Normal 4 2 15 11 2 3" xfId="44409" xr:uid="{00000000-0005-0000-0000-000079AD0000}"/>
    <cellStyle name="Normal 4 2 15 11 3" xfId="17907" xr:uid="{00000000-0005-0000-0000-0000F3450000}"/>
    <cellStyle name="Normal 4 2 15 11 3 2" xfId="44410" xr:uid="{00000000-0005-0000-0000-00007AAD0000}"/>
    <cellStyle name="Normal 4 2 15 11 4" xfId="44411" xr:uid="{00000000-0005-0000-0000-00007BAD0000}"/>
    <cellStyle name="Normal 4 2 15 12" xfId="17908" xr:uid="{00000000-0005-0000-0000-0000F4450000}"/>
    <cellStyle name="Normal 4 2 15 12 2" xfId="17909" xr:uid="{00000000-0005-0000-0000-0000F5450000}"/>
    <cellStyle name="Normal 4 2 15 12 2 2" xfId="17910" xr:uid="{00000000-0005-0000-0000-0000F6450000}"/>
    <cellStyle name="Normal 4 2 15 12 2 2 2" xfId="44412" xr:uid="{00000000-0005-0000-0000-00007CAD0000}"/>
    <cellStyle name="Normal 4 2 15 12 2 3" xfId="44413" xr:uid="{00000000-0005-0000-0000-00007DAD0000}"/>
    <cellStyle name="Normal 4 2 15 12 3" xfId="17911" xr:uid="{00000000-0005-0000-0000-0000F7450000}"/>
    <cellStyle name="Normal 4 2 15 12 3 2" xfId="44414" xr:uid="{00000000-0005-0000-0000-00007EAD0000}"/>
    <cellStyle name="Normal 4 2 15 12 4" xfId="44415" xr:uid="{00000000-0005-0000-0000-00007FAD0000}"/>
    <cellStyle name="Normal 4 2 15 13" xfId="17912" xr:uid="{00000000-0005-0000-0000-0000F8450000}"/>
    <cellStyle name="Normal 4 2 15 13 2" xfId="17913" xr:uid="{00000000-0005-0000-0000-0000F9450000}"/>
    <cellStyle name="Normal 4 2 15 13 2 2" xfId="17914" xr:uid="{00000000-0005-0000-0000-0000FA450000}"/>
    <cellStyle name="Normal 4 2 15 13 2 2 2" xfId="44416" xr:uid="{00000000-0005-0000-0000-000080AD0000}"/>
    <cellStyle name="Normal 4 2 15 13 2 3" xfId="44417" xr:uid="{00000000-0005-0000-0000-000081AD0000}"/>
    <cellStyle name="Normal 4 2 15 13 3" xfId="17915" xr:uid="{00000000-0005-0000-0000-0000FB450000}"/>
    <cellStyle name="Normal 4 2 15 13 3 2" xfId="44418" xr:uid="{00000000-0005-0000-0000-000082AD0000}"/>
    <cellStyle name="Normal 4 2 15 13 4" xfId="44419" xr:uid="{00000000-0005-0000-0000-000083AD0000}"/>
    <cellStyle name="Normal 4 2 15 14" xfId="17916" xr:uid="{00000000-0005-0000-0000-0000FC450000}"/>
    <cellStyle name="Normal 4 2 15 14 2" xfId="17917" xr:uid="{00000000-0005-0000-0000-0000FD450000}"/>
    <cellStyle name="Normal 4 2 15 14 2 2" xfId="17918" xr:uid="{00000000-0005-0000-0000-0000FE450000}"/>
    <cellStyle name="Normal 4 2 15 14 2 2 2" xfId="44420" xr:uid="{00000000-0005-0000-0000-000084AD0000}"/>
    <cellStyle name="Normal 4 2 15 14 2 3" xfId="44421" xr:uid="{00000000-0005-0000-0000-000085AD0000}"/>
    <cellStyle name="Normal 4 2 15 14 3" xfId="17919" xr:uid="{00000000-0005-0000-0000-0000FF450000}"/>
    <cellStyle name="Normal 4 2 15 14 3 2" xfId="44422" xr:uid="{00000000-0005-0000-0000-000086AD0000}"/>
    <cellStyle name="Normal 4 2 15 14 4" xfId="44423" xr:uid="{00000000-0005-0000-0000-000087AD0000}"/>
    <cellStyle name="Normal 4 2 15 15" xfId="17920" xr:uid="{00000000-0005-0000-0000-000000460000}"/>
    <cellStyle name="Normal 4 2 15 15 2" xfId="17921" xr:uid="{00000000-0005-0000-0000-000001460000}"/>
    <cellStyle name="Normal 4 2 15 15 2 2" xfId="17922" xr:uid="{00000000-0005-0000-0000-000002460000}"/>
    <cellStyle name="Normal 4 2 15 15 2 2 2" xfId="44424" xr:uid="{00000000-0005-0000-0000-000088AD0000}"/>
    <cellStyle name="Normal 4 2 15 15 2 3" xfId="44425" xr:uid="{00000000-0005-0000-0000-000089AD0000}"/>
    <cellStyle name="Normal 4 2 15 15 3" xfId="17923" xr:uid="{00000000-0005-0000-0000-000003460000}"/>
    <cellStyle name="Normal 4 2 15 15 3 2" xfId="44426" xr:uid="{00000000-0005-0000-0000-00008AAD0000}"/>
    <cellStyle name="Normal 4 2 15 15 4" xfId="44427" xr:uid="{00000000-0005-0000-0000-00008BAD0000}"/>
    <cellStyle name="Normal 4 2 15 16" xfId="17924" xr:uid="{00000000-0005-0000-0000-000004460000}"/>
    <cellStyle name="Normal 4 2 15 16 2" xfId="17925" xr:uid="{00000000-0005-0000-0000-000005460000}"/>
    <cellStyle name="Normal 4 2 15 16 2 2" xfId="17926" xr:uid="{00000000-0005-0000-0000-000006460000}"/>
    <cellStyle name="Normal 4 2 15 16 2 2 2" xfId="44428" xr:uid="{00000000-0005-0000-0000-00008CAD0000}"/>
    <cellStyle name="Normal 4 2 15 16 2 3" xfId="44429" xr:uid="{00000000-0005-0000-0000-00008DAD0000}"/>
    <cellStyle name="Normal 4 2 15 16 3" xfId="17927" xr:uid="{00000000-0005-0000-0000-000007460000}"/>
    <cellStyle name="Normal 4 2 15 16 3 2" xfId="44430" xr:uid="{00000000-0005-0000-0000-00008EAD0000}"/>
    <cellStyle name="Normal 4 2 15 16 4" xfId="44431" xr:uid="{00000000-0005-0000-0000-00008FAD0000}"/>
    <cellStyle name="Normal 4 2 15 17" xfId="17928" xr:uid="{00000000-0005-0000-0000-000008460000}"/>
    <cellStyle name="Normal 4 2 15 17 2" xfId="17929" xr:uid="{00000000-0005-0000-0000-000009460000}"/>
    <cellStyle name="Normal 4 2 15 17 2 2" xfId="17930" xr:uid="{00000000-0005-0000-0000-00000A460000}"/>
    <cellStyle name="Normal 4 2 15 17 2 2 2" xfId="44432" xr:uid="{00000000-0005-0000-0000-000090AD0000}"/>
    <cellStyle name="Normal 4 2 15 17 2 3" xfId="44433" xr:uid="{00000000-0005-0000-0000-000091AD0000}"/>
    <cellStyle name="Normal 4 2 15 17 3" xfId="17931" xr:uid="{00000000-0005-0000-0000-00000B460000}"/>
    <cellStyle name="Normal 4 2 15 17 3 2" xfId="44434" xr:uid="{00000000-0005-0000-0000-000092AD0000}"/>
    <cellStyle name="Normal 4 2 15 17 4" xfId="44435" xr:uid="{00000000-0005-0000-0000-000093AD0000}"/>
    <cellStyle name="Normal 4 2 15 18" xfId="17932" xr:uid="{00000000-0005-0000-0000-00000C460000}"/>
    <cellStyle name="Normal 4 2 15 18 2" xfId="17933" xr:uid="{00000000-0005-0000-0000-00000D460000}"/>
    <cellStyle name="Normal 4 2 15 18 2 2" xfId="17934" xr:uid="{00000000-0005-0000-0000-00000E460000}"/>
    <cellStyle name="Normal 4 2 15 18 2 2 2" xfId="44436" xr:uid="{00000000-0005-0000-0000-000094AD0000}"/>
    <cellStyle name="Normal 4 2 15 18 2 3" xfId="44437" xr:uid="{00000000-0005-0000-0000-000095AD0000}"/>
    <cellStyle name="Normal 4 2 15 18 3" xfId="17935" xr:uid="{00000000-0005-0000-0000-00000F460000}"/>
    <cellStyle name="Normal 4 2 15 18 3 2" xfId="44438" xr:uid="{00000000-0005-0000-0000-000096AD0000}"/>
    <cellStyle name="Normal 4 2 15 18 4" xfId="44439" xr:uid="{00000000-0005-0000-0000-000097AD0000}"/>
    <cellStyle name="Normal 4 2 15 19" xfId="17936" xr:uid="{00000000-0005-0000-0000-000010460000}"/>
    <cellStyle name="Normal 4 2 15 2" xfId="17937" xr:uid="{00000000-0005-0000-0000-000011460000}"/>
    <cellStyle name="Normal 4 2 15 2 10" xfId="17938" xr:uid="{00000000-0005-0000-0000-000012460000}"/>
    <cellStyle name="Normal 4 2 15 2 10 2" xfId="17939" xr:uid="{00000000-0005-0000-0000-000013460000}"/>
    <cellStyle name="Normal 4 2 15 2 10 2 2" xfId="17940" xr:uid="{00000000-0005-0000-0000-000014460000}"/>
    <cellStyle name="Normal 4 2 15 2 10 2 2 2" xfId="44440" xr:uid="{00000000-0005-0000-0000-000098AD0000}"/>
    <cellStyle name="Normal 4 2 15 2 10 2 3" xfId="44441" xr:uid="{00000000-0005-0000-0000-000099AD0000}"/>
    <cellStyle name="Normal 4 2 15 2 10 3" xfId="17941" xr:uid="{00000000-0005-0000-0000-000015460000}"/>
    <cellStyle name="Normal 4 2 15 2 10 3 2" xfId="44442" xr:uid="{00000000-0005-0000-0000-00009AAD0000}"/>
    <cellStyle name="Normal 4 2 15 2 10 4" xfId="44443" xr:uid="{00000000-0005-0000-0000-00009BAD0000}"/>
    <cellStyle name="Normal 4 2 15 2 11" xfId="17942" xr:uid="{00000000-0005-0000-0000-000016460000}"/>
    <cellStyle name="Normal 4 2 15 2 11 2" xfId="17943" xr:uid="{00000000-0005-0000-0000-000017460000}"/>
    <cellStyle name="Normal 4 2 15 2 11 2 2" xfId="17944" xr:uid="{00000000-0005-0000-0000-000018460000}"/>
    <cellStyle name="Normal 4 2 15 2 11 2 2 2" xfId="44444" xr:uid="{00000000-0005-0000-0000-00009CAD0000}"/>
    <cellStyle name="Normal 4 2 15 2 11 2 3" xfId="44445" xr:uid="{00000000-0005-0000-0000-00009DAD0000}"/>
    <cellStyle name="Normal 4 2 15 2 11 3" xfId="17945" xr:uid="{00000000-0005-0000-0000-000019460000}"/>
    <cellStyle name="Normal 4 2 15 2 11 3 2" xfId="44446" xr:uid="{00000000-0005-0000-0000-00009EAD0000}"/>
    <cellStyle name="Normal 4 2 15 2 11 4" xfId="44447" xr:uid="{00000000-0005-0000-0000-00009FAD0000}"/>
    <cellStyle name="Normal 4 2 15 2 12" xfId="17946" xr:uid="{00000000-0005-0000-0000-00001A460000}"/>
    <cellStyle name="Normal 4 2 15 2 13" xfId="17947" xr:uid="{00000000-0005-0000-0000-00001B460000}"/>
    <cellStyle name="Normal 4 2 15 2 2" xfId="17948" xr:uid="{00000000-0005-0000-0000-00001C460000}"/>
    <cellStyle name="Normal 4 2 15 2 2 2" xfId="17949" xr:uid="{00000000-0005-0000-0000-00001D460000}"/>
    <cellStyle name="Normal 4 2 15 2 2 2 2" xfId="17950" xr:uid="{00000000-0005-0000-0000-00001E460000}"/>
    <cellStyle name="Normal 4 2 15 2 2 2 2 2" xfId="44448" xr:uid="{00000000-0005-0000-0000-0000A0AD0000}"/>
    <cellStyle name="Normal 4 2 15 2 2 2 3" xfId="44449" xr:uid="{00000000-0005-0000-0000-0000A1AD0000}"/>
    <cellStyle name="Normal 4 2 15 2 2 3" xfId="17951" xr:uid="{00000000-0005-0000-0000-00001F460000}"/>
    <cellStyle name="Normal 4 2 15 2 2 3 2" xfId="44450" xr:uid="{00000000-0005-0000-0000-0000A2AD0000}"/>
    <cellStyle name="Normal 4 2 15 2 2 4" xfId="44451" xr:uid="{00000000-0005-0000-0000-0000A3AD0000}"/>
    <cellStyle name="Normal 4 2 15 2 3" xfId="17952" xr:uid="{00000000-0005-0000-0000-000020460000}"/>
    <cellStyle name="Normal 4 2 15 2 3 2" xfId="17953" xr:uid="{00000000-0005-0000-0000-000021460000}"/>
    <cellStyle name="Normal 4 2 15 2 3 2 2" xfId="17954" xr:uid="{00000000-0005-0000-0000-000022460000}"/>
    <cellStyle name="Normal 4 2 15 2 3 2 2 2" xfId="44452" xr:uid="{00000000-0005-0000-0000-0000A4AD0000}"/>
    <cellStyle name="Normal 4 2 15 2 3 2 3" xfId="44453" xr:uid="{00000000-0005-0000-0000-0000A5AD0000}"/>
    <cellStyle name="Normal 4 2 15 2 3 3" xfId="17955" xr:uid="{00000000-0005-0000-0000-000023460000}"/>
    <cellStyle name="Normal 4 2 15 2 3 3 2" xfId="44454" xr:uid="{00000000-0005-0000-0000-0000A6AD0000}"/>
    <cellStyle name="Normal 4 2 15 2 3 4" xfId="44455" xr:uid="{00000000-0005-0000-0000-0000A7AD0000}"/>
    <cellStyle name="Normal 4 2 15 2 4" xfId="17956" xr:uid="{00000000-0005-0000-0000-000024460000}"/>
    <cellStyle name="Normal 4 2 15 2 4 2" xfId="17957" xr:uid="{00000000-0005-0000-0000-000025460000}"/>
    <cellStyle name="Normal 4 2 15 2 4 2 2" xfId="17958" xr:uid="{00000000-0005-0000-0000-000026460000}"/>
    <cellStyle name="Normal 4 2 15 2 4 2 2 2" xfId="44456" xr:uid="{00000000-0005-0000-0000-0000A8AD0000}"/>
    <cellStyle name="Normal 4 2 15 2 4 2 3" xfId="44457" xr:uid="{00000000-0005-0000-0000-0000A9AD0000}"/>
    <cellStyle name="Normal 4 2 15 2 4 3" xfId="17959" xr:uid="{00000000-0005-0000-0000-000027460000}"/>
    <cellStyle name="Normal 4 2 15 2 4 3 2" xfId="44458" xr:uid="{00000000-0005-0000-0000-0000AAAD0000}"/>
    <cellStyle name="Normal 4 2 15 2 4 4" xfId="44459" xr:uid="{00000000-0005-0000-0000-0000ABAD0000}"/>
    <cellStyle name="Normal 4 2 15 2 5" xfId="17960" xr:uid="{00000000-0005-0000-0000-000028460000}"/>
    <cellStyle name="Normal 4 2 15 2 5 2" xfId="17961" xr:uid="{00000000-0005-0000-0000-000029460000}"/>
    <cellStyle name="Normal 4 2 15 2 5 2 2" xfId="17962" xr:uid="{00000000-0005-0000-0000-00002A460000}"/>
    <cellStyle name="Normal 4 2 15 2 5 2 2 2" xfId="44460" xr:uid="{00000000-0005-0000-0000-0000ACAD0000}"/>
    <cellStyle name="Normal 4 2 15 2 5 2 3" xfId="44461" xr:uid="{00000000-0005-0000-0000-0000ADAD0000}"/>
    <cellStyle name="Normal 4 2 15 2 5 3" xfId="17963" xr:uid="{00000000-0005-0000-0000-00002B460000}"/>
    <cellStyle name="Normal 4 2 15 2 5 3 2" xfId="44462" xr:uid="{00000000-0005-0000-0000-0000AEAD0000}"/>
    <cellStyle name="Normal 4 2 15 2 5 4" xfId="44463" xr:uid="{00000000-0005-0000-0000-0000AFAD0000}"/>
    <cellStyle name="Normal 4 2 15 2 6" xfId="17964" xr:uid="{00000000-0005-0000-0000-00002C460000}"/>
    <cellStyle name="Normal 4 2 15 2 6 2" xfId="17965" xr:uid="{00000000-0005-0000-0000-00002D460000}"/>
    <cellStyle name="Normal 4 2 15 2 6 2 2" xfId="17966" xr:uid="{00000000-0005-0000-0000-00002E460000}"/>
    <cellStyle name="Normal 4 2 15 2 6 2 2 2" xfId="44464" xr:uid="{00000000-0005-0000-0000-0000B0AD0000}"/>
    <cellStyle name="Normal 4 2 15 2 6 2 3" xfId="44465" xr:uid="{00000000-0005-0000-0000-0000B1AD0000}"/>
    <cellStyle name="Normal 4 2 15 2 6 3" xfId="17967" xr:uid="{00000000-0005-0000-0000-00002F460000}"/>
    <cellStyle name="Normal 4 2 15 2 6 3 2" xfId="44466" xr:uid="{00000000-0005-0000-0000-0000B2AD0000}"/>
    <cellStyle name="Normal 4 2 15 2 6 4" xfId="44467" xr:uid="{00000000-0005-0000-0000-0000B3AD0000}"/>
    <cellStyle name="Normal 4 2 15 2 7" xfId="17968" xr:uid="{00000000-0005-0000-0000-000030460000}"/>
    <cellStyle name="Normal 4 2 15 2 7 2" xfId="17969" xr:uid="{00000000-0005-0000-0000-000031460000}"/>
    <cellStyle name="Normal 4 2 15 2 7 2 2" xfId="17970" xr:uid="{00000000-0005-0000-0000-000032460000}"/>
    <cellStyle name="Normal 4 2 15 2 7 2 2 2" xfId="44468" xr:uid="{00000000-0005-0000-0000-0000B4AD0000}"/>
    <cellStyle name="Normal 4 2 15 2 7 2 3" xfId="44469" xr:uid="{00000000-0005-0000-0000-0000B5AD0000}"/>
    <cellStyle name="Normal 4 2 15 2 7 3" xfId="17971" xr:uid="{00000000-0005-0000-0000-000033460000}"/>
    <cellStyle name="Normal 4 2 15 2 7 3 2" xfId="44470" xr:uid="{00000000-0005-0000-0000-0000B6AD0000}"/>
    <cellStyle name="Normal 4 2 15 2 7 4" xfId="44471" xr:uid="{00000000-0005-0000-0000-0000B7AD0000}"/>
    <cellStyle name="Normal 4 2 15 2 8" xfId="17972" xr:uid="{00000000-0005-0000-0000-000034460000}"/>
    <cellStyle name="Normal 4 2 15 2 8 2" xfId="17973" xr:uid="{00000000-0005-0000-0000-000035460000}"/>
    <cellStyle name="Normal 4 2 15 2 8 2 2" xfId="17974" xr:uid="{00000000-0005-0000-0000-000036460000}"/>
    <cellStyle name="Normal 4 2 15 2 8 2 2 2" xfId="44472" xr:uid="{00000000-0005-0000-0000-0000B8AD0000}"/>
    <cellStyle name="Normal 4 2 15 2 8 2 3" xfId="44473" xr:uid="{00000000-0005-0000-0000-0000B9AD0000}"/>
    <cellStyle name="Normal 4 2 15 2 8 3" xfId="17975" xr:uid="{00000000-0005-0000-0000-000037460000}"/>
    <cellStyle name="Normal 4 2 15 2 8 3 2" xfId="44474" xr:uid="{00000000-0005-0000-0000-0000BAAD0000}"/>
    <cellStyle name="Normal 4 2 15 2 8 4" xfId="44475" xr:uid="{00000000-0005-0000-0000-0000BBAD0000}"/>
    <cellStyle name="Normal 4 2 15 2 9" xfId="17976" xr:uid="{00000000-0005-0000-0000-000038460000}"/>
    <cellStyle name="Normal 4 2 15 2 9 2" xfId="17977" xr:uid="{00000000-0005-0000-0000-000039460000}"/>
    <cellStyle name="Normal 4 2 15 2 9 2 2" xfId="17978" xr:uid="{00000000-0005-0000-0000-00003A460000}"/>
    <cellStyle name="Normal 4 2 15 2 9 2 2 2" xfId="44476" xr:uid="{00000000-0005-0000-0000-0000BCAD0000}"/>
    <cellStyle name="Normal 4 2 15 2 9 2 3" xfId="44477" xr:uid="{00000000-0005-0000-0000-0000BDAD0000}"/>
    <cellStyle name="Normal 4 2 15 2 9 3" xfId="17979" xr:uid="{00000000-0005-0000-0000-00003B460000}"/>
    <cellStyle name="Normal 4 2 15 2 9 3 2" xfId="44478" xr:uid="{00000000-0005-0000-0000-0000BEAD0000}"/>
    <cellStyle name="Normal 4 2 15 2 9 4" xfId="44479" xr:uid="{00000000-0005-0000-0000-0000BFAD0000}"/>
    <cellStyle name="Normal 4 2 15 20" xfId="17980" xr:uid="{00000000-0005-0000-0000-00003C460000}"/>
    <cellStyle name="Normal 4 2 15 3" xfId="17981" xr:uid="{00000000-0005-0000-0000-00003D460000}"/>
    <cellStyle name="Normal 4 2 15 3 10" xfId="17982" xr:uid="{00000000-0005-0000-0000-00003E460000}"/>
    <cellStyle name="Normal 4 2 15 3 10 2" xfId="17983" xr:uid="{00000000-0005-0000-0000-00003F460000}"/>
    <cellStyle name="Normal 4 2 15 3 10 2 2" xfId="17984" xr:uid="{00000000-0005-0000-0000-000040460000}"/>
    <cellStyle name="Normal 4 2 15 3 10 2 2 2" xfId="44480" xr:uid="{00000000-0005-0000-0000-0000C0AD0000}"/>
    <cellStyle name="Normal 4 2 15 3 10 2 3" xfId="44481" xr:uid="{00000000-0005-0000-0000-0000C1AD0000}"/>
    <cellStyle name="Normal 4 2 15 3 10 3" xfId="17985" xr:uid="{00000000-0005-0000-0000-000041460000}"/>
    <cellStyle name="Normal 4 2 15 3 10 3 2" xfId="44482" xr:uid="{00000000-0005-0000-0000-0000C2AD0000}"/>
    <cellStyle name="Normal 4 2 15 3 10 4" xfId="44483" xr:uid="{00000000-0005-0000-0000-0000C3AD0000}"/>
    <cellStyle name="Normal 4 2 15 3 11" xfId="17986" xr:uid="{00000000-0005-0000-0000-000042460000}"/>
    <cellStyle name="Normal 4 2 15 3 11 2" xfId="17987" xr:uid="{00000000-0005-0000-0000-000043460000}"/>
    <cellStyle name="Normal 4 2 15 3 11 2 2" xfId="17988" xr:uid="{00000000-0005-0000-0000-000044460000}"/>
    <cellStyle name="Normal 4 2 15 3 11 2 2 2" xfId="44484" xr:uid="{00000000-0005-0000-0000-0000C4AD0000}"/>
    <cellStyle name="Normal 4 2 15 3 11 2 3" xfId="44485" xr:uid="{00000000-0005-0000-0000-0000C5AD0000}"/>
    <cellStyle name="Normal 4 2 15 3 11 3" xfId="17989" xr:uid="{00000000-0005-0000-0000-000045460000}"/>
    <cellStyle name="Normal 4 2 15 3 11 3 2" xfId="44486" xr:uid="{00000000-0005-0000-0000-0000C6AD0000}"/>
    <cellStyle name="Normal 4 2 15 3 11 4" xfId="44487" xr:uid="{00000000-0005-0000-0000-0000C7AD0000}"/>
    <cellStyle name="Normal 4 2 15 3 12" xfId="17990" xr:uid="{00000000-0005-0000-0000-000046460000}"/>
    <cellStyle name="Normal 4 2 15 3 12 2" xfId="17991" xr:uid="{00000000-0005-0000-0000-000047460000}"/>
    <cellStyle name="Normal 4 2 15 3 12 2 2" xfId="44488" xr:uid="{00000000-0005-0000-0000-0000C8AD0000}"/>
    <cellStyle name="Normal 4 2 15 3 12 3" xfId="44489" xr:uid="{00000000-0005-0000-0000-0000C9AD0000}"/>
    <cellStyle name="Normal 4 2 15 3 13" xfId="17992" xr:uid="{00000000-0005-0000-0000-000048460000}"/>
    <cellStyle name="Normal 4 2 15 3 13 2" xfId="44490" xr:uid="{00000000-0005-0000-0000-0000CAAD0000}"/>
    <cellStyle name="Normal 4 2 15 3 14" xfId="44491" xr:uid="{00000000-0005-0000-0000-0000CBAD0000}"/>
    <cellStyle name="Normal 4 2 15 3 2" xfId="17993" xr:uid="{00000000-0005-0000-0000-000049460000}"/>
    <cellStyle name="Normal 4 2 15 3 2 2" xfId="17994" xr:uid="{00000000-0005-0000-0000-00004A460000}"/>
    <cellStyle name="Normal 4 2 15 3 2 2 2" xfId="17995" xr:uid="{00000000-0005-0000-0000-00004B460000}"/>
    <cellStyle name="Normal 4 2 15 3 2 2 2 2" xfId="44492" xr:uid="{00000000-0005-0000-0000-0000CCAD0000}"/>
    <cellStyle name="Normal 4 2 15 3 2 2 3" xfId="44493" xr:uid="{00000000-0005-0000-0000-0000CDAD0000}"/>
    <cellStyle name="Normal 4 2 15 3 2 3" xfId="17996" xr:uid="{00000000-0005-0000-0000-00004C460000}"/>
    <cellStyle name="Normal 4 2 15 3 2 3 2" xfId="44494" xr:uid="{00000000-0005-0000-0000-0000CEAD0000}"/>
    <cellStyle name="Normal 4 2 15 3 2 4" xfId="44495" xr:uid="{00000000-0005-0000-0000-0000CFAD0000}"/>
    <cellStyle name="Normal 4 2 15 3 3" xfId="17997" xr:uid="{00000000-0005-0000-0000-00004D460000}"/>
    <cellStyle name="Normal 4 2 15 3 3 2" xfId="17998" xr:uid="{00000000-0005-0000-0000-00004E460000}"/>
    <cellStyle name="Normal 4 2 15 3 3 2 2" xfId="17999" xr:uid="{00000000-0005-0000-0000-00004F460000}"/>
    <cellStyle name="Normal 4 2 15 3 3 2 2 2" xfId="44496" xr:uid="{00000000-0005-0000-0000-0000D0AD0000}"/>
    <cellStyle name="Normal 4 2 15 3 3 2 3" xfId="44497" xr:uid="{00000000-0005-0000-0000-0000D1AD0000}"/>
    <cellStyle name="Normal 4 2 15 3 3 3" xfId="18000" xr:uid="{00000000-0005-0000-0000-000050460000}"/>
    <cellStyle name="Normal 4 2 15 3 3 3 2" xfId="44498" xr:uid="{00000000-0005-0000-0000-0000D2AD0000}"/>
    <cellStyle name="Normal 4 2 15 3 3 4" xfId="44499" xr:uid="{00000000-0005-0000-0000-0000D3AD0000}"/>
    <cellStyle name="Normal 4 2 15 3 4" xfId="18001" xr:uid="{00000000-0005-0000-0000-000051460000}"/>
    <cellStyle name="Normal 4 2 15 3 4 2" xfId="18002" xr:uid="{00000000-0005-0000-0000-000052460000}"/>
    <cellStyle name="Normal 4 2 15 3 4 2 2" xfId="18003" xr:uid="{00000000-0005-0000-0000-000053460000}"/>
    <cellStyle name="Normal 4 2 15 3 4 2 2 2" xfId="44500" xr:uid="{00000000-0005-0000-0000-0000D4AD0000}"/>
    <cellStyle name="Normal 4 2 15 3 4 2 3" xfId="44501" xr:uid="{00000000-0005-0000-0000-0000D5AD0000}"/>
    <cellStyle name="Normal 4 2 15 3 4 3" xfId="18004" xr:uid="{00000000-0005-0000-0000-000054460000}"/>
    <cellStyle name="Normal 4 2 15 3 4 3 2" xfId="44502" xr:uid="{00000000-0005-0000-0000-0000D6AD0000}"/>
    <cellStyle name="Normal 4 2 15 3 4 4" xfId="44503" xr:uid="{00000000-0005-0000-0000-0000D7AD0000}"/>
    <cellStyle name="Normal 4 2 15 3 5" xfId="18005" xr:uid="{00000000-0005-0000-0000-000055460000}"/>
    <cellStyle name="Normal 4 2 15 3 5 2" xfId="18006" xr:uid="{00000000-0005-0000-0000-000056460000}"/>
    <cellStyle name="Normal 4 2 15 3 5 2 2" xfId="18007" xr:uid="{00000000-0005-0000-0000-000057460000}"/>
    <cellStyle name="Normal 4 2 15 3 5 2 2 2" xfId="44504" xr:uid="{00000000-0005-0000-0000-0000D8AD0000}"/>
    <cellStyle name="Normal 4 2 15 3 5 2 3" xfId="44505" xr:uid="{00000000-0005-0000-0000-0000D9AD0000}"/>
    <cellStyle name="Normal 4 2 15 3 5 3" xfId="18008" xr:uid="{00000000-0005-0000-0000-000058460000}"/>
    <cellStyle name="Normal 4 2 15 3 5 3 2" xfId="44506" xr:uid="{00000000-0005-0000-0000-0000DAAD0000}"/>
    <cellStyle name="Normal 4 2 15 3 5 4" xfId="44507" xr:uid="{00000000-0005-0000-0000-0000DBAD0000}"/>
    <cellStyle name="Normal 4 2 15 3 6" xfId="18009" xr:uid="{00000000-0005-0000-0000-000059460000}"/>
    <cellStyle name="Normal 4 2 15 3 6 2" xfId="18010" xr:uid="{00000000-0005-0000-0000-00005A460000}"/>
    <cellStyle name="Normal 4 2 15 3 6 2 2" xfId="18011" xr:uid="{00000000-0005-0000-0000-00005B460000}"/>
    <cellStyle name="Normal 4 2 15 3 6 2 2 2" xfId="44508" xr:uid="{00000000-0005-0000-0000-0000DCAD0000}"/>
    <cellStyle name="Normal 4 2 15 3 6 2 3" xfId="44509" xr:uid="{00000000-0005-0000-0000-0000DDAD0000}"/>
    <cellStyle name="Normal 4 2 15 3 6 3" xfId="18012" xr:uid="{00000000-0005-0000-0000-00005C460000}"/>
    <cellStyle name="Normal 4 2 15 3 6 3 2" xfId="44510" xr:uid="{00000000-0005-0000-0000-0000DEAD0000}"/>
    <cellStyle name="Normal 4 2 15 3 6 4" xfId="44511" xr:uid="{00000000-0005-0000-0000-0000DFAD0000}"/>
    <cellStyle name="Normal 4 2 15 3 7" xfId="18013" xr:uid="{00000000-0005-0000-0000-00005D460000}"/>
    <cellStyle name="Normal 4 2 15 3 7 2" xfId="18014" xr:uid="{00000000-0005-0000-0000-00005E460000}"/>
    <cellStyle name="Normal 4 2 15 3 7 2 2" xfId="18015" xr:uid="{00000000-0005-0000-0000-00005F460000}"/>
    <cellStyle name="Normal 4 2 15 3 7 2 2 2" xfId="44512" xr:uid="{00000000-0005-0000-0000-0000E0AD0000}"/>
    <cellStyle name="Normal 4 2 15 3 7 2 3" xfId="44513" xr:uid="{00000000-0005-0000-0000-0000E1AD0000}"/>
    <cellStyle name="Normal 4 2 15 3 7 3" xfId="18016" xr:uid="{00000000-0005-0000-0000-000060460000}"/>
    <cellStyle name="Normal 4 2 15 3 7 3 2" xfId="44514" xr:uid="{00000000-0005-0000-0000-0000E2AD0000}"/>
    <cellStyle name="Normal 4 2 15 3 7 4" xfId="44515" xr:uid="{00000000-0005-0000-0000-0000E3AD0000}"/>
    <cellStyle name="Normal 4 2 15 3 8" xfId="18017" xr:uid="{00000000-0005-0000-0000-000061460000}"/>
    <cellStyle name="Normal 4 2 15 3 8 2" xfId="18018" xr:uid="{00000000-0005-0000-0000-000062460000}"/>
    <cellStyle name="Normal 4 2 15 3 8 2 2" xfId="18019" xr:uid="{00000000-0005-0000-0000-000063460000}"/>
    <cellStyle name="Normal 4 2 15 3 8 2 2 2" xfId="44516" xr:uid="{00000000-0005-0000-0000-0000E4AD0000}"/>
    <cellStyle name="Normal 4 2 15 3 8 2 3" xfId="44517" xr:uid="{00000000-0005-0000-0000-0000E5AD0000}"/>
    <cellStyle name="Normal 4 2 15 3 8 3" xfId="18020" xr:uid="{00000000-0005-0000-0000-000064460000}"/>
    <cellStyle name="Normal 4 2 15 3 8 3 2" xfId="44518" xr:uid="{00000000-0005-0000-0000-0000E6AD0000}"/>
    <cellStyle name="Normal 4 2 15 3 8 4" xfId="44519" xr:uid="{00000000-0005-0000-0000-0000E7AD0000}"/>
    <cellStyle name="Normal 4 2 15 3 9" xfId="18021" xr:uid="{00000000-0005-0000-0000-000065460000}"/>
    <cellStyle name="Normal 4 2 15 3 9 2" xfId="18022" xr:uid="{00000000-0005-0000-0000-000066460000}"/>
    <cellStyle name="Normal 4 2 15 3 9 2 2" xfId="18023" xr:uid="{00000000-0005-0000-0000-000067460000}"/>
    <cellStyle name="Normal 4 2 15 3 9 2 2 2" xfId="44520" xr:uid="{00000000-0005-0000-0000-0000E8AD0000}"/>
    <cellStyle name="Normal 4 2 15 3 9 2 3" xfId="44521" xr:uid="{00000000-0005-0000-0000-0000E9AD0000}"/>
    <cellStyle name="Normal 4 2 15 3 9 3" xfId="18024" xr:uid="{00000000-0005-0000-0000-000068460000}"/>
    <cellStyle name="Normal 4 2 15 3 9 3 2" xfId="44522" xr:uid="{00000000-0005-0000-0000-0000EAAD0000}"/>
    <cellStyle name="Normal 4 2 15 3 9 4" xfId="44523" xr:uid="{00000000-0005-0000-0000-0000EBAD0000}"/>
    <cellStyle name="Normal 4 2 15 4" xfId="18025" xr:uid="{00000000-0005-0000-0000-000069460000}"/>
    <cellStyle name="Normal 4 2 15 4 10" xfId="18026" xr:uid="{00000000-0005-0000-0000-00006A460000}"/>
    <cellStyle name="Normal 4 2 15 4 10 2" xfId="18027" xr:uid="{00000000-0005-0000-0000-00006B460000}"/>
    <cellStyle name="Normal 4 2 15 4 10 2 2" xfId="18028" xr:uid="{00000000-0005-0000-0000-00006C460000}"/>
    <cellStyle name="Normal 4 2 15 4 10 2 2 2" xfId="44524" xr:uid="{00000000-0005-0000-0000-0000ECAD0000}"/>
    <cellStyle name="Normal 4 2 15 4 10 2 3" xfId="44525" xr:uid="{00000000-0005-0000-0000-0000EDAD0000}"/>
    <cellStyle name="Normal 4 2 15 4 10 3" xfId="18029" xr:uid="{00000000-0005-0000-0000-00006D460000}"/>
    <cellStyle name="Normal 4 2 15 4 10 3 2" xfId="44526" xr:uid="{00000000-0005-0000-0000-0000EEAD0000}"/>
    <cellStyle name="Normal 4 2 15 4 10 4" xfId="44527" xr:uid="{00000000-0005-0000-0000-0000EFAD0000}"/>
    <cellStyle name="Normal 4 2 15 4 11" xfId="18030" xr:uid="{00000000-0005-0000-0000-00006E460000}"/>
    <cellStyle name="Normal 4 2 15 4 11 2" xfId="18031" xr:uid="{00000000-0005-0000-0000-00006F460000}"/>
    <cellStyle name="Normal 4 2 15 4 11 2 2" xfId="18032" xr:uid="{00000000-0005-0000-0000-000070460000}"/>
    <cellStyle name="Normal 4 2 15 4 11 2 2 2" xfId="44528" xr:uid="{00000000-0005-0000-0000-0000F0AD0000}"/>
    <cellStyle name="Normal 4 2 15 4 11 2 3" xfId="44529" xr:uid="{00000000-0005-0000-0000-0000F1AD0000}"/>
    <cellStyle name="Normal 4 2 15 4 11 3" xfId="18033" xr:uid="{00000000-0005-0000-0000-000071460000}"/>
    <cellStyle name="Normal 4 2 15 4 11 3 2" xfId="44530" xr:uid="{00000000-0005-0000-0000-0000F2AD0000}"/>
    <cellStyle name="Normal 4 2 15 4 11 4" xfId="44531" xr:uid="{00000000-0005-0000-0000-0000F3AD0000}"/>
    <cellStyle name="Normal 4 2 15 4 12" xfId="18034" xr:uid="{00000000-0005-0000-0000-000072460000}"/>
    <cellStyle name="Normal 4 2 15 4 12 2" xfId="18035" xr:uid="{00000000-0005-0000-0000-000073460000}"/>
    <cellStyle name="Normal 4 2 15 4 12 2 2" xfId="44532" xr:uid="{00000000-0005-0000-0000-0000F4AD0000}"/>
    <cellStyle name="Normal 4 2 15 4 12 3" xfId="44533" xr:uid="{00000000-0005-0000-0000-0000F5AD0000}"/>
    <cellStyle name="Normal 4 2 15 4 13" xfId="18036" xr:uid="{00000000-0005-0000-0000-000074460000}"/>
    <cellStyle name="Normal 4 2 15 4 13 2" xfId="44534" xr:uid="{00000000-0005-0000-0000-0000F6AD0000}"/>
    <cellStyle name="Normal 4 2 15 4 14" xfId="44535" xr:uid="{00000000-0005-0000-0000-0000F7AD0000}"/>
    <cellStyle name="Normal 4 2 15 4 2" xfId="18037" xr:uid="{00000000-0005-0000-0000-000075460000}"/>
    <cellStyle name="Normal 4 2 15 4 2 2" xfId="18038" xr:uid="{00000000-0005-0000-0000-000076460000}"/>
    <cellStyle name="Normal 4 2 15 4 2 2 2" xfId="18039" xr:uid="{00000000-0005-0000-0000-000077460000}"/>
    <cellStyle name="Normal 4 2 15 4 2 2 2 2" xfId="44536" xr:uid="{00000000-0005-0000-0000-0000F8AD0000}"/>
    <cellStyle name="Normal 4 2 15 4 2 2 3" xfId="44537" xr:uid="{00000000-0005-0000-0000-0000F9AD0000}"/>
    <cellStyle name="Normal 4 2 15 4 2 3" xfId="18040" xr:uid="{00000000-0005-0000-0000-000078460000}"/>
    <cellStyle name="Normal 4 2 15 4 2 3 2" xfId="44538" xr:uid="{00000000-0005-0000-0000-0000FAAD0000}"/>
    <cellStyle name="Normal 4 2 15 4 2 4" xfId="44539" xr:uid="{00000000-0005-0000-0000-0000FBAD0000}"/>
    <cellStyle name="Normal 4 2 15 4 3" xfId="18041" xr:uid="{00000000-0005-0000-0000-000079460000}"/>
    <cellStyle name="Normal 4 2 15 4 3 2" xfId="18042" xr:uid="{00000000-0005-0000-0000-00007A460000}"/>
    <cellStyle name="Normal 4 2 15 4 3 2 2" xfId="18043" xr:uid="{00000000-0005-0000-0000-00007B460000}"/>
    <cellStyle name="Normal 4 2 15 4 3 2 2 2" xfId="44540" xr:uid="{00000000-0005-0000-0000-0000FCAD0000}"/>
    <cellStyle name="Normal 4 2 15 4 3 2 3" xfId="44541" xr:uid="{00000000-0005-0000-0000-0000FDAD0000}"/>
    <cellStyle name="Normal 4 2 15 4 3 3" xfId="18044" xr:uid="{00000000-0005-0000-0000-00007C460000}"/>
    <cellStyle name="Normal 4 2 15 4 3 3 2" xfId="44542" xr:uid="{00000000-0005-0000-0000-0000FEAD0000}"/>
    <cellStyle name="Normal 4 2 15 4 3 4" xfId="44543" xr:uid="{00000000-0005-0000-0000-0000FFAD0000}"/>
    <cellStyle name="Normal 4 2 15 4 4" xfId="18045" xr:uid="{00000000-0005-0000-0000-00007D460000}"/>
    <cellStyle name="Normal 4 2 15 4 4 2" xfId="18046" xr:uid="{00000000-0005-0000-0000-00007E460000}"/>
    <cellStyle name="Normal 4 2 15 4 4 2 2" xfId="18047" xr:uid="{00000000-0005-0000-0000-00007F460000}"/>
    <cellStyle name="Normal 4 2 15 4 4 2 2 2" xfId="44544" xr:uid="{00000000-0005-0000-0000-000000AE0000}"/>
    <cellStyle name="Normal 4 2 15 4 4 2 3" xfId="44545" xr:uid="{00000000-0005-0000-0000-000001AE0000}"/>
    <cellStyle name="Normal 4 2 15 4 4 3" xfId="18048" xr:uid="{00000000-0005-0000-0000-000080460000}"/>
    <cellStyle name="Normal 4 2 15 4 4 3 2" xfId="44546" xr:uid="{00000000-0005-0000-0000-000002AE0000}"/>
    <cellStyle name="Normal 4 2 15 4 4 4" xfId="44547" xr:uid="{00000000-0005-0000-0000-000003AE0000}"/>
    <cellStyle name="Normal 4 2 15 4 5" xfId="18049" xr:uid="{00000000-0005-0000-0000-000081460000}"/>
    <cellStyle name="Normal 4 2 15 4 5 2" xfId="18050" xr:uid="{00000000-0005-0000-0000-000082460000}"/>
    <cellStyle name="Normal 4 2 15 4 5 2 2" xfId="18051" xr:uid="{00000000-0005-0000-0000-000083460000}"/>
    <cellStyle name="Normal 4 2 15 4 5 2 2 2" xfId="44548" xr:uid="{00000000-0005-0000-0000-000004AE0000}"/>
    <cellStyle name="Normal 4 2 15 4 5 2 3" xfId="44549" xr:uid="{00000000-0005-0000-0000-000005AE0000}"/>
    <cellStyle name="Normal 4 2 15 4 5 3" xfId="18052" xr:uid="{00000000-0005-0000-0000-000084460000}"/>
    <cellStyle name="Normal 4 2 15 4 5 3 2" xfId="44550" xr:uid="{00000000-0005-0000-0000-000006AE0000}"/>
    <cellStyle name="Normal 4 2 15 4 5 4" xfId="44551" xr:uid="{00000000-0005-0000-0000-000007AE0000}"/>
    <cellStyle name="Normal 4 2 15 4 6" xfId="18053" xr:uid="{00000000-0005-0000-0000-000085460000}"/>
    <cellStyle name="Normal 4 2 15 4 6 2" xfId="18054" xr:uid="{00000000-0005-0000-0000-000086460000}"/>
    <cellStyle name="Normal 4 2 15 4 6 2 2" xfId="18055" xr:uid="{00000000-0005-0000-0000-000087460000}"/>
    <cellStyle name="Normal 4 2 15 4 6 2 2 2" xfId="44552" xr:uid="{00000000-0005-0000-0000-000008AE0000}"/>
    <cellStyle name="Normal 4 2 15 4 6 2 3" xfId="44553" xr:uid="{00000000-0005-0000-0000-000009AE0000}"/>
    <cellStyle name="Normal 4 2 15 4 6 3" xfId="18056" xr:uid="{00000000-0005-0000-0000-000088460000}"/>
    <cellStyle name="Normal 4 2 15 4 6 3 2" xfId="44554" xr:uid="{00000000-0005-0000-0000-00000AAE0000}"/>
    <cellStyle name="Normal 4 2 15 4 6 4" xfId="44555" xr:uid="{00000000-0005-0000-0000-00000BAE0000}"/>
    <cellStyle name="Normal 4 2 15 4 7" xfId="18057" xr:uid="{00000000-0005-0000-0000-000089460000}"/>
    <cellStyle name="Normal 4 2 15 4 7 2" xfId="18058" xr:uid="{00000000-0005-0000-0000-00008A460000}"/>
    <cellStyle name="Normal 4 2 15 4 7 2 2" xfId="18059" xr:uid="{00000000-0005-0000-0000-00008B460000}"/>
    <cellStyle name="Normal 4 2 15 4 7 2 2 2" xfId="44556" xr:uid="{00000000-0005-0000-0000-00000CAE0000}"/>
    <cellStyle name="Normal 4 2 15 4 7 2 3" xfId="44557" xr:uid="{00000000-0005-0000-0000-00000DAE0000}"/>
    <cellStyle name="Normal 4 2 15 4 7 3" xfId="18060" xr:uid="{00000000-0005-0000-0000-00008C460000}"/>
    <cellStyle name="Normal 4 2 15 4 7 3 2" xfId="44558" xr:uid="{00000000-0005-0000-0000-00000EAE0000}"/>
    <cellStyle name="Normal 4 2 15 4 7 4" xfId="44559" xr:uid="{00000000-0005-0000-0000-00000FAE0000}"/>
    <cellStyle name="Normal 4 2 15 4 8" xfId="18061" xr:uid="{00000000-0005-0000-0000-00008D460000}"/>
    <cellStyle name="Normal 4 2 15 4 8 2" xfId="18062" xr:uid="{00000000-0005-0000-0000-00008E460000}"/>
    <cellStyle name="Normal 4 2 15 4 8 2 2" xfId="18063" xr:uid="{00000000-0005-0000-0000-00008F460000}"/>
    <cellStyle name="Normal 4 2 15 4 8 2 2 2" xfId="44560" xr:uid="{00000000-0005-0000-0000-000010AE0000}"/>
    <cellStyle name="Normal 4 2 15 4 8 2 3" xfId="44561" xr:uid="{00000000-0005-0000-0000-000011AE0000}"/>
    <cellStyle name="Normal 4 2 15 4 8 3" xfId="18064" xr:uid="{00000000-0005-0000-0000-000090460000}"/>
    <cellStyle name="Normal 4 2 15 4 8 3 2" xfId="44562" xr:uid="{00000000-0005-0000-0000-000012AE0000}"/>
    <cellStyle name="Normal 4 2 15 4 8 4" xfId="44563" xr:uid="{00000000-0005-0000-0000-000013AE0000}"/>
    <cellStyle name="Normal 4 2 15 4 9" xfId="18065" xr:uid="{00000000-0005-0000-0000-000091460000}"/>
    <cellStyle name="Normal 4 2 15 4 9 2" xfId="18066" xr:uid="{00000000-0005-0000-0000-000092460000}"/>
    <cellStyle name="Normal 4 2 15 4 9 2 2" xfId="18067" xr:uid="{00000000-0005-0000-0000-000093460000}"/>
    <cellStyle name="Normal 4 2 15 4 9 2 2 2" xfId="44564" xr:uid="{00000000-0005-0000-0000-000014AE0000}"/>
    <cellStyle name="Normal 4 2 15 4 9 2 3" xfId="44565" xr:uid="{00000000-0005-0000-0000-000015AE0000}"/>
    <cellStyle name="Normal 4 2 15 4 9 3" xfId="18068" xr:uid="{00000000-0005-0000-0000-000094460000}"/>
    <cellStyle name="Normal 4 2 15 4 9 3 2" xfId="44566" xr:uid="{00000000-0005-0000-0000-000016AE0000}"/>
    <cellStyle name="Normal 4 2 15 4 9 4" xfId="44567" xr:uid="{00000000-0005-0000-0000-000017AE0000}"/>
    <cellStyle name="Normal 4 2 15 5" xfId="18069" xr:uid="{00000000-0005-0000-0000-000095460000}"/>
    <cellStyle name="Normal 4 2 15 5 10" xfId="18070" xr:uid="{00000000-0005-0000-0000-000096460000}"/>
    <cellStyle name="Normal 4 2 15 5 10 2" xfId="18071" xr:uid="{00000000-0005-0000-0000-000097460000}"/>
    <cellStyle name="Normal 4 2 15 5 10 2 2" xfId="18072" xr:uid="{00000000-0005-0000-0000-000098460000}"/>
    <cellStyle name="Normal 4 2 15 5 10 2 2 2" xfId="44568" xr:uid="{00000000-0005-0000-0000-000018AE0000}"/>
    <cellStyle name="Normal 4 2 15 5 10 2 3" xfId="44569" xr:uid="{00000000-0005-0000-0000-000019AE0000}"/>
    <cellStyle name="Normal 4 2 15 5 10 3" xfId="18073" xr:uid="{00000000-0005-0000-0000-000099460000}"/>
    <cellStyle name="Normal 4 2 15 5 10 3 2" xfId="44570" xr:uid="{00000000-0005-0000-0000-00001AAE0000}"/>
    <cellStyle name="Normal 4 2 15 5 10 4" xfId="44571" xr:uid="{00000000-0005-0000-0000-00001BAE0000}"/>
    <cellStyle name="Normal 4 2 15 5 11" xfId="18074" xr:uid="{00000000-0005-0000-0000-00009A460000}"/>
    <cellStyle name="Normal 4 2 15 5 11 2" xfId="18075" xr:uid="{00000000-0005-0000-0000-00009B460000}"/>
    <cellStyle name="Normal 4 2 15 5 11 2 2" xfId="18076" xr:uid="{00000000-0005-0000-0000-00009C460000}"/>
    <cellStyle name="Normal 4 2 15 5 11 2 2 2" xfId="44572" xr:uid="{00000000-0005-0000-0000-00001CAE0000}"/>
    <cellStyle name="Normal 4 2 15 5 11 2 3" xfId="44573" xr:uid="{00000000-0005-0000-0000-00001DAE0000}"/>
    <cellStyle name="Normal 4 2 15 5 11 3" xfId="18077" xr:uid="{00000000-0005-0000-0000-00009D460000}"/>
    <cellStyle name="Normal 4 2 15 5 11 3 2" xfId="44574" xr:uid="{00000000-0005-0000-0000-00001EAE0000}"/>
    <cellStyle name="Normal 4 2 15 5 11 4" xfId="44575" xr:uid="{00000000-0005-0000-0000-00001FAE0000}"/>
    <cellStyle name="Normal 4 2 15 5 12" xfId="18078" xr:uid="{00000000-0005-0000-0000-00009E460000}"/>
    <cellStyle name="Normal 4 2 15 5 12 2" xfId="18079" xr:uid="{00000000-0005-0000-0000-00009F460000}"/>
    <cellStyle name="Normal 4 2 15 5 12 2 2" xfId="44576" xr:uid="{00000000-0005-0000-0000-000020AE0000}"/>
    <cellStyle name="Normal 4 2 15 5 12 3" xfId="44577" xr:uid="{00000000-0005-0000-0000-000021AE0000}"/>
    <cellStyle name="Normal 4 2 15 5 13" xfId="18080" xr:uid="{00000000-0005-0000-0000-0000A0460000}"/>
    <cellStyle name="Normal 4 2 15 5 13 2" xfId="44578" xr:uid="{00000000-0005-0000-0000-000022AE0000}"/>
    <cellStyle name="Normal 4 2 15 5 14" xfId="44579" xr:uid="{00000000-0005-0000-0000-000023AE0000}"/>
    <cellStyle name="Normal 4 2 15 5 2" xfId="18081" xr:uid="{00000000-0005-0000-0000-0000A1460000}"/>
    <cellStyle name="Normal 4 2 15 5 2 2" xfId="18082" xr:uid="{00000000-0005-0000-0000-0000A2460000}"/>
    <cellStyle name="Normal 4 2 15 5 2 2 2" xfId="18083" xr:uid="{00000000-0005-0000-0000-0000A3460000}"/>
    <cellStyle name="Normal 4 2 15 5 2 2 2 2" xfId="44580" xr:uid="{00000000-0005-0000-0000-000024AE0000}"/>
    <cellStyle name="Normal 4 2 15 5 2 2 3" xfId="44581" xr:uid="{00000000-0005-0000-0000-000025AE0000}"/>
    <cellStyle name="Normal 4 2 15 5 2 3" xfId="18084" xr:uid="{00000000-0005-0000-0000-0000A4460000}"/>
    <cellStyle name="Normal 4 2 15 5 2 3 2" xfId="44582" xr:uid="{00000000-0005-0000-0000-000026AE0000}"/>
    <cellStyle name="Normal 4 2 15 5 2 4" xfId="44583" xr:uid="{00000000-0005-0000-0000-000027AE0000}"/>
    <cellStyle name="Normal 4 2 15 5 3" xfId="18085" xr:uid="{00000000-0005-0000-0000-0000A5460000}"/>
    <cellStyle name="Normal 4 2 15 5 3 2" xfId="18086" xr:uid="{00000000-0005-0000-0000-0000A6460000}"/>
    <cellStyle name="Normal 4 2 15 5 3 2 2" xfId="18087" xr:uid="{00000000-0005-0000-0000-0000A7460000}"/>
    <cellStyle name="Normal 4 2 15 5 3 2 2 2" xfId="44584" xr:uid="{00000000-0005-0000-0000-000028AE0000}"/>
    <cellStyle name="Normal 4 2 15 5 3 2 3" xfId="44585" xr:uid="{00000000-0005-0000-0000-000029AE0000}"/>
    <cellStyle name="Normal 4 2 15 5 3 3" xfId="18088" xr:uid="{00000000-0005-0000-0000-0000A8460000}"/>
    <cellStyle name="Normal 4 2 15 5 3 3 2" xfId="44586" xr:uid="{00000000-0005-0000-0000-00002AAE0000}"/>
    <cellStyle name="Normal 4 2 15 5 3 4" xfId="44587" xr:uid="{00000000-0005-0000-0000-00002BAE0000}"/>
    <cellStyle name="Normal 4 2 15 5 4" xfId="18089" xr:uid="{00000000-0005-0000-0000-0000A9460000}"/>
    <cellStyle name="Normal 4 2 15 5 4 2" xfId="18090" xr:uid="{00000000-0005-0000-0000-0000AA460000}"/>
    <cellStyle name="Normal 4 2 15 5 4 2 2" xfId="18091" xr:uid="{00000000-0005-0000-0000-0000AB460000}"/>
    <cellStyle name="Normal 4 2 15 5 4 2 2 2" xfId="44588" xr:uid="{00000000-0005-0000-0000-00002CAE0000}"/>
    <cellStyle name="Normal 4 2 15 5 4 2 3" xfId="44589" xr:uid="{00000000-0005-0000-0000-00002DAE0000}"/>
    <cellStyle name="Normal 4 2 15 5 4 3" xfId="18092" xr:uid="{00000000-0005-0000-0000-0000AC460000}"/>
    <cellStyle name="Normal 4 2 15 5 4 3 2" xfId="44590" xr:uid="{00000000-0005-0000-0000-00002EAE0000}"/>
    <cellStyle name="Normal 4 2 15 5 4 4" xfId="44591" xr:uid="{00000000-0005-0000-0000-00002FAE0000}"/>
    <cellStyle name="Normal 4 2 15 5 5" xfId="18093" xr:uid="{00000000-0005-0000-0000-0000AD460000}"/>
    <cellStyle name="Normal 4 2 15 5 5 2" xfId="18094" xr:uid="{00000000-0005-0000-0000-0000AE460000}"/>
    <cellStyle name="Normal 4 2 15 5 5 2 2" xfId="18095" xr:uid="{00000000-0005-0000-0000-0000AF460000}"/>
    <cellStyle name="Normal 4 2 15 5 5 2 2 2" xfId="44592" xr:uid="{00000000-0005-0000-0000-000030AE0000}"/>
    <cellStyle name="Normal 4 2 15 5 5 2 3" xfId="44593" xr:uid="{00000000-0005-0000-0000-000031AE0000}"/>
    <cellStyle name="Normal 4 2 15 5 5 3" xfId="18096" xr:uid="{00000000-0005-0000-0000-0000B0460000}"/>
    <cellStyle name="Normal 4 2 15 5 5 3 2" xfId="44594" xr:uid="{00000000-0005-0000-0000-000032AE0000}"/>
    <cellStyle name="Normal 4 2 15 5 5 4" xfId="44595" xr:uid="{00000000-0005-0000-0000-000033AE0000}"/>
    <cellStyle name="Normal 4 2 15 5 6" xfId="18097" xr:uid="{00000000-0005-0000-0000-0000B1460000}"/>
    <cellStyle name="Normal 4 2 15 5 6 2" xfId="18098" xr:uid="{00000000-0005-0000-0000-0000B2460000}"/>
    <cellStyle name="Normal 4 2 15 5 6 2 2" xfId="18099" xr:uid="{00000000-0005-0000-0000-0000B3460000}"/>
    <cellStyle name="Normal 4 2 15 5 6 2 2 2" xfId="44596" xr:uid="{00000000-0005-0000-0000-000034AE0000}"/>
    <cellStyle name="Normal 4 2 15 5 6 2 3" xfId="44597" xr:uid="{00000000-0005-0000-0000-000035AE0000}"/>
    <cellStyle name="Normal 4 2 15 5 6 3" xfId="18100" xr:uid="{00000000-0005-0000-0000-0000B4460000}"/>
    <cellStyle name="Normal 4 2 15 5 6 3 2" xfId="44598" xr:uid="{00000000-0005-0000-0000-000036AE0000}"/>
    <cellStyle name="Normal 4 2 15 5 6 4" xfId="44599" xr:uid="{00000000-0005-0000-0000-000037AE0000}"/>
    <cellStyle name="Normal 4 2 15 5 7" xfId="18101" xr:uid="{00000000-0005-0000-0000-0000B5460000}"/>
    <cellStyle name="Normal 4 2 15 5 7 2" xfId="18102" xr:uid="{00000000-0005-0000-0000-0000B6460000}"/>
    <cellStyle name="Normal 4 2 15 5 7 2 2" xfId="18103" xr:uid="{00000000-0005-0000-0000-0000B7460000}"/>
    <cellStyle name="Normal 4 2 15 5 7 2 2 2" xfId="44600" xr:uid="{00000000-0005-0000-0000-000038AE0000}"/>
    <cellStyle name="Normal 4 2 15 5 7 2 3" xfId="44601" xr:uid="{00000000-0005-0000-0000-000039AE0000}"/>
    <cellStyle name="Normal 4 2 15 5 7 3" xfId="18104" xr:uid="{00000000-0005-0000-0000-0000B8460000}"/>
    <cellStyle name="Normal 4 2 15 5 7 3 2" xfId="44602" xr:uid="{00000000-0005-0000-0000-00003AAE0000}"/>
    <cellStyle name="Normal 4 2 15 5 7 4" xfId="44603" xr:uid="{00000000-0005-0000-0000-00003BAE0000}"/>
    <cellStyle name="Normal 4 2 15 5 8" xfId="18105" xr:uid="{00000000-0005-0000-0000-0000B9460000}"/>
    <cellStyle name="Normal 4 2 15 5 8 2" xfId="18106" xr:uid="{00000000-0005-0000-0000-0000BA460000}"/>
    <cellStyle name="Normal 4 2 15 5 8 2 2" xfId="18107" xr:uid="{00000000-0005-0000-0000-0000BB460000}"/>
    <cellStyle name="Normal 4 2 15 5 8 2 2 2" xfId="44604" xr:uid="{00000000-0005-0000-0000-00003CAE0000}"/>
    <cellStyle name="Normal 4 2 15 5 8 2 3" xfId="44605" xr:uid="{00000000-0005-0000-0000-00003DAE0000}"/>
    <cellStyle name="Normal 4 2 15 5 8 3" xfId="18108" xr:uid="{00000000-0005-0000-0000-0000BC460000}"/>
    <cellStyle name="Normal 4 2 15 5 8 3 2" xfId="44606" xr:uid="{00000000-0005-0000-0000-00003EAE0000}"/>
    <cellStyle name="Normal 4 2 15 5 8 4" xfId="44607" xr:uid="{00000000-0005-0000-0000-00003FAE0000}"/>
    <cellStyle name="Normal 4 2 15 5 9" xfId="18109" xr:uid="{00000000-0005-0000-0000-0000BD460000}"/>
    <cellStyle name="Normal 4 2 15 5 9 2" xfId="18110" xr:uid="{00000000-0005-0000-0000-0000BE460000}"/>
    <cellStyle name="Normal 4 2 15 5 9 2 2" xfId="18111" xr:uid="{00000000-0005-0000-0000-0000BF460000}"/>
    <cellStyle name="Normal 4 2 15 5 9 2 2 2" xfId="44608" xr:uid="{00000000-0005-0000-0000-000040AE0000}"/>
    <cellStyle name="Normal 4 2 15 5 9 2 3" xfId="44609" xr:uid="{00000000-0005-0000-0000-000041AE0000}"/>
    <cellStyle name="Normal 4 2 15 5 9 3" xfId="18112" xr:uid="{00000000-0005-0000-0000-0000C0460000}"/>
    <cellStyle name="Normal 4 2 15 5 9 3 2" xfId="44610" xr:uid="{00000000-0005-0000-0000-000042AE0000}"/>
    <cellStyle name="Normal 4 2 15 5 9 4" xfId="44611" xr:uid="{00000000-0005-0000-0000-000043AE0000}"/>
    <cellStyle name="Normal 4 2 15 6" xfId="18113" xr:uid="{00000000-0005-0000-0000-0000C1460000}"/>
    <cellStyle name="Normal 4 2 15 6 10" xfId="18114" xr:uid="{00000000-0005-0000-0000-0000C2460000}"/>
    <cellStyle name="Normal 4 2 15 6 10 2" xfId="18115" xr:uid="{00000000-0005-0000-0000-0000C3460000}"/>
    <cellStyle name="Normal 4 2 15 6 10 2 2" xfId="18116" xr:uid="{00000000-0005-0000-0000-0000C4460000}"/>
    <cellStyle name="Normal 4 2 15 6 10 2 2 2" xfId="44612" xr:uid="{00000000-0005-0000-0000-000044AE0000}"/>
    <cellStyle name="Normal 4 2 15 6 10 2 3" xfId="44613" xr:uid="{00000000-0005-0000-0000-000045AE0000}"/>
    <cellStyle name="Normal 4 2 15 6 10 3" xfId="18117" xr:uid="{00000000-0005-0000-0000-0000C5460000}"/>
    <cellStyle name="Normal 4 2 15 6 10 3 2" xfId="44614" xr:uid="{00000000-0005-0000-0000-000046AE0000}"/>
    <cellStyle name="Normal 4 2 15 6 10 4" xfId="44615" xr:uid="{00000000-0005-0000-0000-000047AE0000}"/>
    <cellStyle name="Normal 4 2 15 6 11" xfId="18118" xr:uid="{00000000-0005-0000-0000-0000C6460000}"/>
    <cellStyle name="Normal 4 2 15 6 11 2" xfId="18119" xr:uid="{00000000-0005-0000-0000-0000C7460000}"/>
    <cellStyle name="Normal 4 2 15 6 11 2 2" xfId="18120" xr:uid="{00000000-0005-0000-0000-0000C8460000}"/>
    <cellStyle name="Normal 4 2 15 6 11 2 2 2" xfId="44616" xr:uid="{00000000-0005-0000-0000-000048AE0000}"/>
    <cellStyle name="Normal 4 2 15 6 11 2 3" xfId="44617" xr:uid="{00000000-0005-0000-0000-000049AE0000}"/>
    <cellStyle name="Normal 4 2 15 6 11 3" xfId="18121" xr:uid="{00000000-0005-0000-0000-0000C9460000}"/>
    <cellStyle name="Normal 4 2 15 6 11 3 2" xfId="44618" xr:uid="{00000000-0005-0000-0000-00004AAE0000}"/>
    <cellStyle name="Normal 4 2 15 6 11 4" xfId="44619" xr:uid="{00000000-0005-0000-0000-00004BAE0000}"/>
    <cellStyle name="Normal 4 2 15 6 12" xfId="18122" xr:uid="{00000000-0005-0000-0000-0000CA460000}"/>
    <cellStyle name="Normal 4 2 15 6 12 2" xfId="18123" xr:uid="{00000000-0005-0000-0000-0000CB460000}"/>
    <cellStyle name="Normal 4 2 15 6 12 2 2" xfId="44620" xr:uid="{00000000-0005-0000-0000-00004CAE0000}"/>
    <cellStyle name="Normal 4 2 15 6 12 3" xfId="44621" xr:uid="{00000000-0005-0000-0000-00004DAE0000}"/>
    <cellStyle name="Normal 4 2 15 6 13" xfId="18124" xr:uid="{00000000-0005-0000-0000-0000CC460000}"/>
    <cellStyle name="Normal 4 2 15 6 13 2" xfId="44622" xr:uid="{00000000-0005-0000-0000-00004EAE0000}"/>
    <cellStyle name="Normal 4 2 15 6 14" xfId="44623" xr:uid="{00000000-0005-0000-0000-00004FAE0000}"/>
    <cellStyle name="Normal 4 2 15 6 2" xfId="18125" xr:uid="{00000000-0005-0000-0000-0000CD460000}"/>
    <cellStyle name="Normal 4 2 15 6 2 2" xfId="18126" xr:uid="{00000000-0005-0000-0000-0000CE460000}"/>
    <cellStyle name="Normal 4 2 15 6 2 2 2" xfId="18127" xr:uid="{00000000-0005-0000-0000-0000CF460000}"/>
    <cellStyle name="Normal 4 2 15 6 2 2 2 2" xfId="44624" xr:uid="{00000000-0005-0000-0000-000050AE0000}"/>
    <cellStyle name="Normal 4 2 15 6 2 2 3" xfId="44625" xr:uid="{00000000-0005-0000-0000-000051AE0000}"/>
    <cellStyle name="Normal 4 2 15 6 2 3" xfId="18128" xr:uid="{00000000-0005-0000-0000-0000D0460000}"/>
    <cellStyle name="Normal 4 2 15 6 2 3 2" xfId="44626" xr:uid="{00000000-0005-0000-0000-000052AE0000}"/>
    <cellStyle name="Normal 4 2 15 6 2 4" xfId="44627" xr:uid="{00000000-0005-0000-0000-000053AE0000}"/>
    <cellStyle name="Normal 4 2 15 6 3" xfId="18129" xr:uid="{00000000-0005-0000-0000-0000D1460000}"/>
    <cellStyle name="Normal 4 2 15 6 3 2" xfId="18130" xr:uid="{00000000-0005-0000-0000-0000D2460000}"/>
    <cellStyle name="Normal 4 2 15 6 3 2 2" xfId="18131" xr:uid="{00000000-0005-0000-0000-0000D3460000}"/>
    <cellStyle name="Normal 4 2 15 6 3 2 2 2" xfId="44628" xr:uid="{00000000-0005-0000-0000-000054AE0000}"/>
    <cellStyle name="Normal 4 2 15 6 3 2 3" xfId="44629" xr:uid="{00000000-0005-0000-0000-000055AE0000}"/>
    <cellStyle name="Normal 4 2 15 6 3 3" xfId="18132" xr:uid="{00000000-0005-0000-0000-0000D4460000}"/>
    <cellStyle name="Normal 4 2 15 6 3 3 2" xfId="44630" xr:uid="{00000000-0005-0000-0000-000056AE0000}"/>
    <cellStyle name="Normal 4 2 15 6 3 4" xfId="44631" xr:uid="{00000000-0005-0000-0000-000057AE0000}"/>
    <cellStyle name="Normal 4 2 15 6 4" xfId="18133" xr:uid="{00000000-0005-0000-0000-0000D5460000}"/>
    <cellStyle name="Normal 4 2 15 6 4 2" xfId="18134" xr:uid="{00000000-0005-0000-0000-0000D6460000}"/>
    <cellStyle name="Normal 4 2 15 6 4 2 2" xfId="18135" xr:uid="{00000000-0005-0000-0000-0000D7460000}"/>
    <cellStyle name="Normal 4 2 15 6 4 2 2 2" xfId="44632" xr:uid="{00000000-0005-0000-0000-000058AE0000}"/>
    <cellStyle name="Normal 4 2 15 6 4 2 3" xfId="44633" xr:uid="{00000000-0005-0000-0000-000059AE0000}"/>
    <cellStyle name="Normal 4 2 15 6 4 3" xfId="18136" xr:uid="{00000000-0005-0000-0000-0000D8460000}"/>
    <cellStyle name="Normal 4 2 15 6 4 3 2" xfId="44634" xr:uid="{00000000-0005-0000-0000-00005AAE0000}"/>
    <cellStyle name="Normal 4 2 15 6 4 4" xfId="44635" xr:uid="{00000000-0005-0000-0000-00005BAE0000}"/>
    <cellStyle name="Normal 4 2 15 6 5" xfId="18137" xr:uid="{00000000-0005-0000-0000-0000D9460000}"/>
    <cellStyle name="Normal 4 2 15 6 5 2" xfId="18138" xr:uid="{00000000-0005-0000-0000-0000DA460000}"/>
    <cellStyle name="Normal 4 2 15 6 5 2 2" xfId="18139" xr:uid="{00000000-0005-0000-0000-0000DB460000}"/>
    <cellStyle name="Normal 4 2 15 6 5 2 2 2" xfId="44636" xr:uid="{00000000-0005-0000-0000-00005CAE0000}"/>
    <cellStyle name="Normal 4 2 15 6 5 2 3" xfId="44637" xr:uid="{00000000-0005-0000-0000-00005DAE0000}"/>
    <cellStyle name="Normal 4 2 15 6 5 3" xfId="18140" xr:uid="{00000000-0005-0000-0000-0000DC460000}"/>
    <cellStyle name="Normal 4 2 15 6 5 3 2" xfId="44638" xr:uid="{00000000-0005-0000-0000-00005EAE0000}"/>
    <cellStyle name="Normal 4 2 15 6 5 4" xfId="44639" xr:uid="{00000000-0005-0000-0000-00005FAE0000}"/>
    <cellStyle name="Normal 4 2 15 6 6" xfId="18141" xr:uid="{00000000-0005-0000-0000-0000DD460000}"/>
    <cellStyle name="Normal 4 2 15 6 6 2" xfId="18142" xr:uid="{00000000-0005-0000-0000-0000DE460000}"/>
    <cellStyle name="Normal 4 2 15 6 6 2 2" xfId="18143" xr:uid="{00000000-0005-0000-0000-0000DF460000}"/>
    <cellStyle name="Normal 4 2 15 6 6 2 2 2" xfId="44640" xr:uid="{00000000-0005-0000-0000-000060AE0000}"/>
    <cellStyle name="Normal 4 2 15 6 6 2 3" xfId="44641" xr:uid="{00000000-0005-0000-0000-000061AE0000}"/>
    <cellStyle name="Normal 4 2 15 6 6 3" xfId="18144" xr:uid="{00000000-0005-0000-0000-0000E0460000}"/>
    <cellStyle name="Normal 4 2 15 6 6 3 2" xfId="44642" xr:uid="{00000000-0005-0000-0000-000062AE0000}"/>
    <cellStyle name="Normal 4 2 15 6 6 4" xfId="44643" xr:uid="{00000000-0005-0000-0000-000063AE0000}"/>
    <cellStyle name="Normal 4 2 15 6 7" xfId="18145" xr:uid="{00000000-0005-0000-0000-0000E1460000}"/>
    <cellStyle name="Normal 4 2 15 6 7 2" xfId="18146" xr:uid="{00000000-0005-0000-0000-0000E2460000}"/>
    <cellStyle name="Normal 4 2 15 6 7 2 2" xfId="18147" xr:uid="{00000000-0005-0000-0000-0000E3460000}"/>
    <cellStyle name="Normal 4 2 15 6 7 2 2 2" xfId="44644" xr:uid="{00000000-0005-0000-0000-000064AE0000}"/>
    <cellStyle name="Normal 4 2 15 6 7 2 3" xfId="44645" xr:uid="{00000000-0005-0000-0000-000065AE0000}"/>
    <cellStyle name="Normal 4 2 15 6 7 3" xfId="18148" xr:uid="{00000000-0005-0000-0000-0000E4460000}"/>
    <cellStyle name="Normal 4 2 15 6 7 3 2" xfId="44646" xr:uid="{00000000-0005-0000-0000-000066AE0000}"/>
    <cellStyle name="Normal 4 2 15 6 7 4" xfId="44647" xr:uid="{00000000-0005-0000-0000-000067AE0000}"/>
    <cellStyle name="Normal 4 2 15 6 8" xfId="18149" xr:uid="{00000000-0005-0000-0000-0000E5460000}"/>
    <cellStyle name="Normal 4 2 15 6 8 2" xfId="18150" xr:uid="{00000000-0005-0000-0000-0000E6460000}"/>
    <cellStyle name="Normal 4 2 15 6 8 2 2" xfId="18151" xr:uid="{00000000-0005-0000-0000-0000E7460000}"/>
    <cellStyle name="Normal 4 2 15 6 8 2 2 2" xfId="44648" xr:uid="{00000000-0005-0000-0000-000068AE0000}"/>
    <cellStyle name="Normal 4 2 15 6 8 2 3" xfId="44649" xr:uid="{00000000-0005-0000-0000-000069AE0000}"/>
    <cellStyle name="Normal 4 2 15 6 8 3" xfId="18152" xr:uid="{00000000-0005-0000-0000-0000E8460000}"/>
    <cellStyle name="Normal 4 2 15 6 8 3 2" xfId="44650" xr:uid="{00000000-0005-0000-0000-00006AAE0000}"/>
    <cellStyle name="Normal 4 2 15 6 8 4" xfId="44651" xr:uid="{00000000-0005-0000-0000-00006BAE0000}"/>
    <cellStyle name="Normal 4 2 15 6 9" xfId="18153" xr:uid="{00000000-0005-0000-0000-0000E9460000}"/>
    <cellStyle name="Normal 4 2 15 6 9 2" xfId="18154" xr:uid="{00000000-0005-0000-0000-0000EA460000}"/>
    <cellStyle name="Normal 4 2 15 6 9 2 2" xfId="18155" xr:uid="{00000000-0005-0000-0000-0000EB460000}"/>
    <cellStyle name="Normal 4 2 15 6 9 2 2 2" xfId="44652" xr:uid="{00000000-0005-0000-0000-00006CAE0000}"/>
    <cellStyle name="Normal 4 2 15 6 9 2 3" xfId="44653" xr:uid="{00000000-0005-0000-0000-00006DAE0000}"/>
    <cellStyle name="Normal 4 2 15 6 9 3" xfId="18156" xr:uid="{00000000-0005-0000-0000-0000EC460000}"/>
    <cellStyle name="Normal 4 2 15 6 9 3 2" xfId="44654" xr:uid="{00000000-0005-0000-0000-00006EAE0000}"/>
    <cellStyle name="Normal 4 2 15 6 9 4" xfId="44655" xr:uid="{00000000-0005-0000-0000-00006FAE0000}"/>
    <cellStyle name="Normal 4 2 15 7" xfId="18157" xr:uid="{00000000-0005-0000-0000-0000ED460000}"/>
    <cellStyle name="Normal 4 2 15 7 10" xfId="18158" xr:uid="{00000000-0005-0000-0000-0000EE460000}"/>
    <cellStyle name="Normal 4 2 15 7 10 2" xfId="18159" xr:uid="{00000000-0005-0000-0000-0000EF460000}"/>
    <cellStyle name="Normal 4 2 15 7 10 2 2" xfId="18160" xr:uid="{00000000-0005-0000-0000-0000F0460000}"/>
    <cellStyle name="Normal 4 2 15 7 10 2 2 2" xfId="44656" xr:uid="{00000000-0005-0000-0000-000070AE0000}"/>
    <cellStyle name="Normal 4 2 15 7 10 2 3" xfId="44657" xr:uid="{00000000-0005-0000-0000-000071AE0000}"/>
    <cellStyle name="Normal 4 2 15 7 10 3" xfId="18161" xr:uid="{00000000-0005-0000-0000-0000F1460000}"/>
    <cellStyle name="Normal 4 2 15 7 10 3 2" xfId="44658" xr:uid="{00000000-0005-0000-0000-000072AE0000}"/>
    <cellStyle name="Normal 4 2 15 7 10 4" xfId="44659" xr:uid="{00000000-0005-0000-0000-000073AE0000}"/>
    <cellStyle name="Normal 4 2 15 7 11" xfId="18162" xr:uid="{00000000-0005-0000-0000-0000F2460000}"/>
    <cellStyle name="Normal 4 2 15 7 11 2" xfId="18163" xr:uid="{00000000-0005-0000-0000-0000F3460000}"/>
    <cellStyle name="Normal 4 2 15 7 11 2 2" xfId="18164" xr:uid="{00000000-0005-0000-0000-0000F4460000}"/>
    <cellStyle name="Normal 4 2 15 7 11 2 2 2" xfId="44660" xr:uid="{00000000-0005-0000-0000-000074AE0000}"/>
    <cellStyle name="Normal 4 2 15 7 11 2 3" xfId="44661" xr:uid="{00000000-0005-0000-0000-000075AE0000}"/>
    <cellStyle name="Normal 4 2 15 7 11 3" xfId="18165" xr:uid="{00000000-0005-0000-0000-0000F5460000}"/>
    <cellStyle name="Normal 4 2 15 7 11 3 2" xfId="44662" xr:uid="{00000000-0005-0000-0000-000076AE0000}"/>
    <cellStyle name="Normal 4 2 15 7 11 4" xfId="44663" xr:uid="{00000000-0005-0000-0000-000077AE0000}"/>
    <cellStyle name="Normal 4 2 15 7 12" xfId="18166" xr:uid="{00000000-0005-0000-0000-0000F6460000}"/>
    <cellStyle name="Normal 4 2 15 7 12 2" xfId="18167" xr:uid="{00000000-0005-0000-0000-0000F7460000}"/>
    <cellStyle name="Normal 4 2 15 7 12 2 2" xfId="44664" xr:uid="{00000000-0005-0000-0000-000078AE0000}"/>
    <cellStyle name="Normal 4 2 15 7 12 3" xfId="44665" xr:uid="{00000000-0005-0000-0000-000079AE0000}"/>
    <cellStyle name="Normal 4 2 15 7 13" xfId="18168" xr:uid="{00000000-0005-0000-0000-0000F8460000}"/>
    <cellStyle name="Normal 4 2 15 7 13 2" xfId="44666" xr:uid="{00000000-0005-0000-0000-00007AAE0000}"/>
    <cellStyle name="Normal 4 2 15 7 14" xfId="44667" xr:uid="{00000000-0005-0000-0000-00007BAE0000}"/>
    <cellStyle name="Normal 4 2 15 7 2" xfId="18169" xr:uid="{00000000-0005-0000-0000-0000F9460000}"/>
    <cellStyle name="Normal 4 2 15 7 2 2" xfId="18170" xr:uid="{00000000-0005-0000-0000-0000FA460000}"/>
    <cellStyle name="Normal 4 2 15 7 2 2 2" xfId="18171" xr:uid="{00000000-0005-0000-0000-0000FB460000}"/>
    <cellStyle name="Normal 4 2 15 7 2 2 2 2" xfId="44668" xr:uid="{00000000-0005-0000-0000-00007CAE0000}"/>
    <cellStyle name="Normal 4 2 15 7 2 2 3" xfId="44669" xr:uid="{00000000-0005-0000-0000-00007DAE0000}"/>
    <cellStyle name="Normal 4 2 15 7 2 3" xfId="18172" xr:uid="{00000000-0005-0000-0000-0000FC460000}"/>
    <cellStyle name="Normal 4 2 15 7 2 3 2" xfId="44670" xr:uid="{00000000-0005-0000-0000-00007EAE0000}"/>
    <cellStyle name="Normal 4 2 15 7 2 4" xfId="44671" xr:uid="{00000000-0005-0000-0000-00007FAE0000}"/>
    <cellStyle name="Normal 4 2 15 7 3" xfId="18173" xr:uid="{00000000-0005-0000-0000-0000FD460000}"/>
    <cellStyle name="Normal 4 2 15 7 3 2" xfId="18174" xr:uid="{00000000-0005-0000-0000-0000FE460000}"/>
    <cellStyle name="Normal 4 2 15 7 3 2 2" xfId="18175" xr:uid="{00000000-0005-0000-0000-0000FF460000}"/>
    <cellStyle name="Normal 4 2 15 7 3 2 2 2" xfId="44672" xr:uid="{00000000-0005-0000-0000-000080AE0000}"/>
    <cellStyle name="Normal 4 2 15 7 3 2 3" xfId="44673" xr:uid="{00000000-0005-0000-0000-000081AE0000}"/>
    <cellStyle name="Normal 4 2 15 7 3 3" xfId="18176" xr:uid="{00000000-0005-0000-0000-000000470000}"/>
    <cellStyle name="Normal 4 2 15 7 3 3 2" xfId="44674" xr:uid="{00000000-0005-0000-0000-000082AE0000}"/>
    <cellStyle name="Normal 4 2 15 7 3 4" xfId="44675" xr:uid="{00000000-0005-0000-0000-000083AE0000}"/>
    <cellStyle name="Normal 4 2 15 7 4" xfId="18177" xr:uid="{00000000-0005-0000-0000-000001470000}"/>
    <cellStyle name="Normal 4 2 15 7 4 2" xfId="18178" xr:uid="{00000000-0005-0000-0000-000002470000}"/>
    <cellStyle name="Normal 4 2 15 7 4 2 2" xfId="18179" xr:uid="{00000000-0005-0000-0000-000003470000}"/>
    <cellStyle name="Normal 4 2 15 7 4 2 2 2" xfId="44676" xr:uid="{00000000-0005-0000-0000-000084AE0000}"/>
    <cellStyle name="Normal 4 2 15 7 4 2 3" xfId="44677" xr:uid="{00000000-0005-0000-0000-000085AE0000}"/>
    <cellStyle name="Normal 4 2 15 7 4 3" xfId="18180" xr:uid="{00000000-0005-0000-0000-000004470000}"/>
    <cellStyle name="Normal 4 2 15 7 4 3 2" xfId="44678" xr:uid="{00000000-0005-0000-0000-000086AE0000}"/>
    <cellStyle name="Normal 4 2 15 7 4 4" xfId="44679" xr:uid="{00000000-0005-0000-0000-000087AE0000}"/>
    <cellStyle name="Normal 4 2 15 7 5" xfId="18181" xr:uid="{00000000-0005-0000-0000-000005470000}"/>
    <cellStyle name="Normal 4 2 15 7 5 2" xfId="18182" xr:uid="{00000000-0005-0000-0000-000006470000}"/>
    <cellStyle name="Normal 4 2 15 7 5 2 2" xfId="18183" xr:uid="{00000000-0005-0000-0000-000007470000}"/>
    <cellStyle name="Normal 4 2 15 7 5 2 2 2" xfId="44680" xr:uid="{00000000-0005-0000-0000-000088AE0000}"/>
    <cellStyle name="Normal 4 2 15 7 5 2 3" xfId="44681" xr:uid="{00000000-0005-0000-0000-000089AE0000}"/>
    <cellStyle name="Normal 4 2 15 7 5 3" xfId="18184" xr:uid="{00000000-0005-0000-0000-000008470000}"/>
    <cellStyle name="Normal 4 2 15 7 5 3 2" xfId="44682" xr:uid="{00000000-0005-0000-0000-00008AAE0000}"/>
    <cellStyle name="Normal 4 2 15 7 5 4" xfId="44683" xr:uid="{00000000-0005-0000-0000-00008BAE0000}"/>
    <cellStyle name="Normal 4 2 15 7 6" xfId="18185" xr:uid="{00000000-0005-0000-0000-000009470000}"/>
    <cellStyle name="Normal 4 2 15 7 6 2" xfId="18186" xr:uid="{00000000-0005-0000-0000-00000A470000}"/>
    <cellStyle name="Normal 4 2 15 7 6 2 2" xfId="18187" xr:uid="{00000000-0005-0000-0000-00000B470000}"/>
    <cellStyle name="Normal 4 2 15 7 6 2 2 2" xfId="44684" xr:uid="{00000000-0005-0000-0000-00008CAE0000}"/>
    <cellStyle name="Normal 4 2 15 7 6 2 3" xfId="44685" xr:uid="{00000000-0005-0000-0000-00008DAE0000}"/>
    <cellStyle name="Normal 4 2 15 7 6 3" xfId="18188" xr:uid="{00000000-0005-0000-0000-00000C470000}"/>
    <cellStyle name="Normal 4 2 15 7 6 3 2" xfId="44686" xr:uid="{00000000-0005-0000-0000-00008EAE0000}"/>
    <cellStyle name="Normal 4 2 15 7 6 4" xfId="44687" xr:uid="{00000000-0005-0000-0000-00008FAE0000}"/>
    <cellStyle name="Normal 4 2 15 7 7" xfId="18189" xr:uid="{00000000-0005-0000-0000-00000D470000}"/>
    <cellStyle name="Normal 4 2 15 7 7 2" xfId="18190" xr:uid="{00000000-0005-0000-0000-00000E470000}"/>
    <cellStyle name="Normal 4 2 15 7 7 2 2" xfId="18191" xr:uid="{00000000-0005-0000-0000-00000F470000}"/>
    <cellStyle name="Normal 4 2 15 7 7 2 2 2" xfId="44688" xr:uid="{00000000-0005-0000-0000-000090AE0000}"/>
    <cellStyle name="Normal 4 2 15 7 7 2 3" xfId="44689" xr:uid="{00000000-0005-0000-0000-000091AE0000}"/>
    <cellStyle name="Normal 4 2 15 7 7 3" xfId="18192" xr:uid="{00000000-0005-0000-0000-000010470000}"/>
    <cellStyle name="Normal 4 2 15 7 7 3 2" xfId="44690" xr:uid="{00000000-0005-0000-0000-000092AE0000}"/>
    <cellStyle name="Normal 4 2 15 7 7 4" xfId="44691" xr:uid="{00000000-0005-0000-0000-000093AE0000}"/>
    <cellStyle name="Normal 4 2 15 7 8" xfId="18193" xr:uid="{00000000-0005-0000-0000-000011470000}"/>
    <cellStyle name="Normal 4 2 15 7 8 2" xfId="18194" xr:uid="{00000000-0005-0000-0000-000012470000}"/>
    <cellStyle name="Normal 4 2 15 7 8 2 2" xfId="18195" xr:uid="{00000000-0005-0000-0000-000013470000}"/>
    <cellStyle name="Normal 4 2 15 7 8 2 2 2" xfId="44692" xr:uid="{00000000-0005-0000-0000-000094AE0000}"/>
    <cellStyle name="Normal 4 2 15 7 8 2 3" xfId="44693" xr:uid="{00000000-0005-0000-0000-000095AE0000}"/>
    <cellStyle name="Normal 4 2 15 7 8 3" xfId="18196" xr:uid="{00000000-0005-0000-0000-000014470000}"/>
    <cellStyle name="Normal 4 2 15 7 8 3 2" xfId="44694" xr:uid="{00000000-0005-0000-0000-000096AE0000}"/>
    <cellStyle name="Normal 4 2 15 7 8 4" xfId="44695" xr:uid="{00000000-0005-0000-0000-000097AE0000}"/>
    <cellStyle name="Normal 4 2 15 7 9" xfId="18197" xr:uid="{00000000-0005-0000-0000-000015470000}"/>
    <cellStyle name="Normal 4 2 15 7 9 2" xfId="18198" xr:uid="{00000000-0005-0000-0000-000016470000}"/>
    <cellStyle name="Normal 4 2 15 7 9 2 2" xfId="18199" xr:uid="{00000000-0005-0000-0000-000017470000}"/>
    <cellStyle name="Normal 4 2 15 7 9 2 2 2" xfId="44696" xr:uid="{00000000-0005-0000-0000-000098AE0000}"/>
    <cellStyle name="Normal 4 2 15 7 9 2 3" xfId="44697" xr:uid="{00000000-0005-0000-0000-000099AE0000}"/>
    <cellStyle name="Normal 4 2 15 7 9 3" xfId="18200" xr:uid="{00000000-0005-0000-0000-000018470000}"/>
    <cellStyle name="Normal 4 2 15 7 9 3 2" xfId="44698" xr:uid="{00000000-0005-0000-0000-00009AAE0000}"/>
    <cellStyle name="Normal 4 2 15 7 9 4" xfId="44699" xr:uid="{00000000-0005-0000-0000-00009BAE0000}"/>
    <cellStyle name="Normal 4 2 15 8" xfId="18201" xr:uid="{00000000-0005-0000-0000-000019470000}"/>
    <cellStyle name="Normal 4 2 15 8 10" xfId="18202" xr:uid="{00000000-0005-0000-0000-00001A470000}"/>
    <cellStyle name="Normal 4 2 15 8 10 2" xfId="18203" xr:uid="{00000000-0005-0000-0000-00001B470000}"/>
    <cellStyle name="Normal 4 2 15 8 10 2 2" xfId="18204" xr:uid="{00000000-0005-0000-0000-00001C470000}"/>
    <cellStyle name="Normal 4 2 15 8 10 2 2 2" xfId="44700" xr:uid="{00000000-0005-0000-0000-00009CAE0000}"/>
    <cellStyle name="Normal 4 2 15 8 10 2 3" xfId="44701" xr:uid="{00000000-0005-0000-0000-00009DAE0000}"/>
    <cellStyle name="Normal 4 2 15 8 10 3" xfId="18205" xr:uid="{00000000-0005-0000-0000-00001D470000}"/>
    <cellStyle name="Normal 4 2 15 8 10 3 2" xfId="44702" xr:uid="{00000000-0005-0000-0000-00009EAE0000}"/>
    <cellStyle name="Normal 4 2 15 8 10 4" xfId="44703" xr:uid="{00000000-0005-0000-0000-00009FAE0000}"/>
    <cellStyle name="Normal 4 2 15 8 11" xfId="18206" xr:uid="{00000000-0005-0000-0000-00001E470000}"/>
    <cellStyle name="Normal 4 2 15 8 11 2" xfId="18207" xr:uid="{00000000-0005-0000-0000-00001F470000}"/>
    <cellStyle name="Normal 4 2 15 8 11 2 2" xfId="18208" xr:uid="{00000000-0005-0000-0000-000020470000}"/>
    <cellStyle name="Normal 4 2 15 8 11 2 2 2" xfId="44704" xr:uid="{00000000-0005-0000-0000-0000A0AE0000}"/>
    <cellStyle name="Normal 4 2 15 8 11 2 3" xfId="44705" xr:uid="{00000000-0005-0000-0000-0000A1AE0000}"/>
    <cellStyle name="Normal 4 2 15 8 11 3" xfId="18209" xr:uid="{00000000-0005-0000-0000-000021470000}"/>
    <cellStyle name="Normal 4 2 15 8 11 3 2" xfId="44706" xr:uid="{00000000-0005-0000-0000-0000A2AE0000}"/>
    <cellStyle name="Normal 4 2 15 8 11 4" xfId="44707" xr:uid="{00000000-0005-0000-0000-0000A3AE0000}"/>
    <cellStyle name="Normal 4 2 15 8 12" xfId="18210" xr:uid="{00000000-0005-0000-0000-000022470000}"/>
    <cellStyle name="Normal 4 2 15 8 12 2" xfId="18211" xr:uid="{00000000-0005-0000-0000-000023470000}"/>
    <cellStyle name="Normal 4 2 15 8 12 2 2" xfId="44708" xr:uid="{00000000-0005-0000-0000-0000A4AE0000}"/>
    <cellStyle name="Normal 4 2 15 8 12 3" xfId="44709" xr:uid="{00000000-0005-0000-0000-0000A5AE0000}"/>
    <cellStyle name="Normal 4 2 15 8 13" xfId="18212" xr:uid="{00000000-0005-0000-0000-000024470000}"/>
    <cellStyle name="Normal 4 2 15 8 13 2" xfId="44710" xr:uid="{00000000-0005-0000-0000-0000A6AE0000}"/>
    <cellStyle name="Normal 4 2 15 8 14" xfId="44711" xr:uid="{00000000-0005-0000-0000-0000A7AE0000}"/>
    <cellStyle name="Normal 4 2 15 8 2" xfId="18213" xr:uid="{00000000-0005-0000-0000-000025470000}"/>
    <cellStyle name="Normal 4 2 15 8 2 2" xfId="18214" xr:uid="{00000000-0005-0000-0000-000026470000}"/>
    <cellStyle name="Normal 4 2 15 8 2 2 2" xfId="18215" xr:uid="{00000000-0005-0000-0000-000027470000}"/>
    <cellStyle name="Normal 4 2 15 8 2 2 2 2" xfId="44712" xr:uid="{00000000-0005-0000-0000-0000A8AE0000}"/>
    <cellStyle name="Normal 4 2 15 8 2 2 3" xfId="44713" xr:uid="{00000000-0005-0000-0000-0000A9AE0000}"/>
    <cellStyle name="Normal 4 2 15 8 2 3" xfId="18216" xr:uid="{00000000-0005-0000-0000-000028470000}"/>
    <cellStyle name="Normal 4 2 15 8 2 3 2" xfId="44714" xr:uid="{00000000-0005-0000-0000-0000AAAE0000}"/>
    <cellStyle name="Normal 4 2 15 8 2 4" xfId="44715" xr:uid="{00000000-0005-0000-0000-0000ABAE0000}"/>
    <cellStyle name="Normal 4 2 15 8 3" xfId="18217" xr:uid="{00000000-0005-0000-0000-000029470000}"/>
    <cellStyle name="Normal 4 2 15 8 3 2" xfId="18218" xr:uid="{00000000-0005-0000-0000-00002A470000}"/>
    <cellStyle name="Normal 4 2 15 8 3 2 2" xfId="18219" xr:uid="{00000000-0005-0000-0000-00002B470000}"/>
    <cellStyle name="Normal 4 2 15 8 3 2 2 2" xfId="44716" xr:uid="{00000000-0005-0000-0000-0000ACAE0000}"/>
    <cellStyle name="Normal 4 2 15 8 3 2 3" xfId="44717" xr:uid="{00000000-0005-0000-0000-0000ADAE0000}"/>
    <cellStyle name="Normal 4 2 15 8 3 3" xfId="18220" xr:uid="{00000000-0005-0000-0000-00002C470000}"/>
    <cellStyle name="Normal 4 2 15 8 3 3 2" xfId="44718" xr:uid="{00000000-0005-0000-0000-0000AEAE0000}"/>
    <cellStyle name="Normal 4 2 15 8 3 4" xfId="44719" xr:uid="{00000000-0005-0000-0000-0000AFAE0000}"/>
    <cellStyle name="Normal 4 2 15 8 4" xfId="18221" xr:uid="{00000000-0005-0000-0000-00002D470000}"/>
    <cellStyle name="Normal 4 2 15 8 4 2" xfId="18222" xr:uid="{00000000-0005-0000-0000-00002E470000}"/>
    <cellStyle name="Normal 4 2 15 8 4 2 2" xfId="18223" xr:uid="{00000000-0005-0000-0000-00002F470000}"/>
    <cellStyle name="Normal 4 2 15 8 4 2 2 2" xfId="44720" xr:uid="{00000000-0005-0000-0000-0000B0AE0000}"/>
    <cellStyle name="Normal 4 2 15 8 4 2 3" xfId="44721" xr:uid="{00000000-0005-0000-0000-0000B1AE0000}"/>
    <cellStyle name="Normal 4 2 15 8 4 3" xfId="18224" xr:uid="{00000000-0005-0000-0000-000030470000}"/>
    <cellStyle name="Normal 4 2 15 8 4 3 2" xfId="44722" xr:uid="{00000000-0005-0000-0000-0000B2AE0000}"/>
    <cellStyle name="Normal 4 2 15 8 4 4" xfId="44723" xr:uid="{00000000-0005-0000-0000-0000B3AE0000}"/>
    <cellStyle name="Normal 4 2 15 8 5" xfId="18225" xr:uid="{00000000-0005-0000-0000-000031470000}"/>
    <cellStyle name="Normal 4 2 15 8 5 2" xfId="18226" xr:uid="{00000000-0005-0000-0000-000032470000}"/>
    <cellStyle name="Normal 4 2 15 8 5 2 2" xfId="18227" xr:uid="{00000000-0005-0000-0000-000033470000}"/>
    <cellStyle name="Normal 4 2 15 8 5 2 2 2" xfId="44724" xr:uid="{00000000-0005-0000-0000-0000B4AE0000}"/>
    <cellStyle name="Normal 4 2 15 8 5 2 3" xfId="44725" xr:uid="{00000000-0005-0000-0000-0000B5AE0000}"/>
    <cellStyle name="Normal 4 2 15 8 5 3" xfId="18228" xr:uid="{00000000-0005-0000-0000-000034470000}"/>
    <cellStyle name="Normal 4 2 15 8 5 3 2" xfId="44726" xr:uid="{00000000-0005-0000-0000-0000B6AE0000}"/>
    <cellStyle name="Normal 4 2 15 8 5 4" xfId="44727" xr:uid="{00000000-0005-0000-0000-0000B7AE0000}"/>
    <cellStyle name="Normal 4 2 15 8 6" xfId="18229" xr:uid="{00000000-0005-0000-0000-000035470000}"/>
    <cellStyle name="Normal 4 2 15 8 6 2" xfId="18230" xr:uid="{00000000-0005-0000-0000-000036470000}"/>
    <cellStyle name="Normal 4 2 15 8 6 2 2" xfId="18231" xr:uid="{00000000-0005-0000-0000-000037470000}"/>
    <cellStyle name="Normal 4 2 15 8 6 2 2 2" xfId="44728" xr:uid="{00000000-0005-0000-0000-0000B8AE0000}"/>
    <cellStyle name="Normal 4 2 15 8 6 2 3" xfId="44729" xr:uid="{00000000-0005-0000-0000-0000B9AE0000}"/>
    <cellStyle name="Normal 4 2 15 8 6 3" xfId="18232" xr:uid="{00000000-0005-0000-0000-000038470000}"/>
    <cellStyle name="Normal 4 2 15 8 6 3 2" xfId="44730" xr:uid="{00000000-0005-0000-0000-0000BAAE0000}"/>
    <cellStyle name="Normal 4 2 15 8 6 4" xfId="44731" xr:uid="{00000000-0005-0000-0000-0000BBAE0000}"/>
    <cellStyle name="Normal 4 2 15 8 7" xfId="18233" xr:uid="{00000000-0005-0000-0000-000039470000}"/>
    <cellStyle name="Normal 4 2 15 8 7 2" xfId="18234" xr:uid="{00000000-0005-0000-0000-00003A470000}"/>
    <cellStyle name="Normal 4 2 15 8 7 2 2" xfId="18235" xr:uid="{00000000-0005-0000-0000-00003B470000}"/>
    <cellStyle name="Normal 4 2 15 8 7 2 2 2" xfId="44732" xr:uid="{00000000-0005-0000-0000-0000BCAE0000}"/>
    <cellStyle name="Normal 4 2 15 8 7 2 3" xfId="44733" xr:uid="{00000000-0005-0000-0000-0000BDAE0000}"/>
    <cellStyle name="Normal 4 2 15 8 7 3" xfId="18236" xr:uid="{00000000-0005-0000-0000-00003C470000}"/>
    <cellStyle name="Normal 4 2 15 8 7 3 2" xfId="44734" xr:uid="{00000000-0005-0000-0000-0000BEAE0000}"/>
    <cellStyle name="Normal 4 2 15 8 7 4" xfId="44735" xr:uid="{00000000-0005-0000-0000-0000BFAE0000}"/>
    <cellStyle name="Normal 4 2 15 8 8" xfId="18237" xr:uid="{00000000-0005-0000-0000-00003D470000}"/>
    <cellStyle name="Normal 4 2 15 8 8 2" xfId="18238" xr:uid="{00000000-0005-0000-0000-00003E470000}"/>
    <cellStyle name="Normal 4 2 15 8 8 2 2" xfId="18239" xr:uid="{00000000-0005-0000-0000-00003F470000}"/>
    <cellStyle name="Normal 4 2 15 8 8 2 2 2" xfId="44736" xr:uid="{00000000-0005-0000-0000-0000C0AE0000}"/>
    <cellStyle name="Normal 4 2 15 8 8 2 3" xfId="44737" xr:uid="{00000000-0005-0000-0000-0000C1AE0000}"/>
    <cellStyle name="Normal 4 2 15 8 8 3" xfId="18240" xr:uid="{00000000-0005-0000-0000-000040470000}"/>
    <cellStyle name="Normal 4 2 15 8 8 3 2" xfId="44738" xr:uid="{00000000-0005-0000-0000-0000C2AE0000}"/>
    <cellStyle name="Normal 4 2 15 8 8 4" xfId="44739" xr:uid="{00000000-0005-0000-0000-0000C3AE0000}"/>
    <cellStyle name="Normal 4 2 15 8 9" xfId="18241" xr:uid="{00000000-0005-0000-0000-000041470000}"/>
    <cellStyle name="Normal 4 2 15 8 9 2" xfId="18242" xr:uid="{00000000-0005-0000-0000-000042470000}"/>
    <cellStyle name="Normal 4 2 15 8 9 2 2" xfId="18243" xr:uid="{00000000-0005-0000-0000-000043470000}"/>
    <cellStyle name="Normal 4 2 15 8 9 2 2 2" xfId="44740" xr:uid="{00000000-0005-0000-0000-0000C4AE0000}"/>
    <cellStyle name="Normal 4 2 15 8 9 2 3" xfId="44741" xr:uid="{00000000-0005-0000-0000-0000C5AE0000}"/>
    <cellStyle name="Normal 4 2 15 8 9 3" xfId="18244" xr:uid="{00000000-0005-0000-0000-000044470000}"/>
    <cellStyle name="Normal 4 2 15 8 9 3 2" xfId="44742" xr:uid="{00000000-0005-0000-0000-0000C6AE0000}"/>
    <cellStyle name="Normal 4 2 15 8 9 4" xfId="44743" xr:uid="{00000000-0005-0000-0000-0000C7AE0000}"/>
    <cellStyle name="Normal 4 2 15 9" xfId="18245" xr:uid="{00000000-0005-0000-0000-000045470000}"/>
    <cellStyle name="Normal 4 2 15 9 2" xfId="18246" xr:uid="{00000000-0005-0000-0000-000046470000}"/>
    <cellStyle name="Normal 4 2 15 9 2 2" xfId="18247" xr:uid="{00000000-0005-0000-0000-000047470000}"/>
    <cellStyle name="Normal 4 2 15 9 2 2 2" xfId="44744" xr:uid="{00000000-0005-0000-0000-0000C8AE0000}"/>
    <cellStyle name="Normal 4 2 15 9 2 3" xfId="44745" xr:uid="{00000000-0005-0000-0000-0000C9AE0000}"/>
    <cellStyle name="Normal 4 2 15 9 3" xfId="18248" xr:uid="{00000000-0005-0000-0000-000048470000}"/>
    <cellStyle name="Normal 4 2 15 9 3 2" xfId="44746" xr:uid="{00000000-0005-0000-0000-0000CAAE0000}"/>
    <cellStyle name="Normal 4 2 15 9 4" xfId="44747" xr:uid="{00000000-0005-0000-0000-0000CBAE0000}"/>
    <cellStyle name="Normal 4 2 16" xfId="18249" xr:uid="{00000000-0005-0000-0000-000049470000}"/>
    <cellStyle name="Normal 4 2 16 10" xfId="18250" xr:uid="{00000000-0005-0000-0000-00004A470000}"/>
    <cellStyle name="Normal 4 2 16 10 2" xfId="18251" xr:uid="{00000000-0005-0000-0000-00004B470000}"/>
    <cellStyle name="Normal 4 2 16 10 2 2" xfId="18252" xr:uid="{00000000-0005-0000-0000-00004C470000}"/>
    <cellStyle name="Normal 4 2 16 10 2 2 2" xfId="44748" xr:uid="{00000000-0005-0000-0000-0000CCAE0000}"/>
    <cellStyle name="Normal 4 2 16 10 2 3" xfId="44749" xr:uid="{00000000-0005-0000-0000-0000CDAE0000}"/>
    <cellStyle name="Normal 4 2 16 10 3" xfId="18253" xr:uid="{00000000-0005-0000-0000-00004D470000}"/>
    <cellStyle name="Normal 4 2 16 10 3 2" xfId="44750" xr:uid="{00000000-0005-0000-0000-0000CEAE0000}"/>
    <cellStyle name="Normal 4 2 16 10 4" xfId="44751" xr:uid="{00000000-0005-0000-0000-0000CFAE0000}"/>
    <cellStyle name="Normal 4 2 16 11" xfId="18254" xr:uid="{00000000-0005-0000-0000-00004E470000}"/>
    <cellStyle name="Normal 4 2 16 11 2" xfId="18255" xr:uid="{00000000-0005-0000-0000-00004F470000}"/>
    <cellStyle name="Normal 4 2 16 11 2 2" xfId="18256" xr:uid="{00000000-0005-0000-0000-000050470000}"/>
    <cellStyle name="Normal 4 2 16 11 2 2 2" xfId="44752" xr:uid="{00000000-0005-0000-0000-0000D0AE0000}"/>
    <cellStyle name="Normal 4 2 16 11 2 3" xfId="44753" xr:uid="{00000000-0005-0000-0000-0000D1AE0000}"/>
    <cellStyle name="Normal 4 2 16 11 3" xfId="18257" xr:uid="{00000000-0005-0000-0000-000051470000}"/>
    <cellStyle name="Normal 4 2 16 11 3 2" xfId="44754" xr:uid="{00000000-0005-0000-0000-0000D2AE0000}"/>
    <cellStyle name="Normal 4 2 16 11 4" xfId="44755" xr:uid="{00000000-0005-0000-0000-0000D3AE0000}"/>
    <cellStyle name="Normal 4 2 16 12" xfId="18258" xr:uid="{00000000-0005-0000-0000-000052470000}"/>
    <cellStyle name="Normal 4 2 16 12 2" xfId="18259" xr:uid="{00000000-0005-0000-0000-000053470000}"/>
    <cellStyle name="Normal 4 2 16 12 2 2" xfId="18260" xr:uid="{00000000-0005-0000-0000-000054470000}"/>
    <cellStyle name="Normal 4 2 16 12 2 2 2" xfId="44756" xr:uid="{00000000-0005-0000-0000-0000D4AE0000}"/>
    <cellStyle name="Normal 4 2 16 12 2 3" xfId="44757" xr:uid="{00000000-0005-0000-0000-0000D5AE0000}"/>
    <cellStyle name="Normal 4 2 16 12 3" xfId="18261" xr:uid="{00000000-0005-0000-0000-000055470000}"/>
    <cellStyle name="Normal 4 2 16 12 3 2" xfId="44758" xr:uid="{00000000-0005-0000-0000-0000D6AE0000}"/>
    <cellStyle name="Normal 4 2 16 12 4" xfId="44759" xr:uid="{00000000-0005-0000-0000-0000D7AE0000}"/>
    <cellStyle name="Normal 4 2 16 13" xfId="18262" xr:uid="{00000000-0005-0000-0000-000056470000}"/>
    <cellStyle name="Normal 4 2 16 13 2" xfId="18263" xr:uid="{00000000-0005-0000-0000-000057470000}"/>
    <cellStyle name="Normal 4 2 16 13 2 2" xfId="18264" xr:uid="{00000000-0005-0000-0000-000058470000}"/>
    <cellStyle name="Normal 4 2 16 13 2 2 2" xfId="44760" xr:uid="{00000000-0005-0000-0000-0000D8AE0000}"/>
    <cellStyle name="Normal 4 2 16 13 2 3" xfId="44761" xr:uid="{00000000-0005-0000-0000-0000D9AE0000}"/>
    <cellStyle name="Normal 4 2 16 13 3" xfId="18265" xr:uid="{00000000-0005-0000-0000-000059470000}"/>
    <cellStyle name="Normal 4 2 16 13 3 2" xfId="44762" xr:uid="{00000000-0005-0000-0000-0000DAAE0000}"/>
    <cellStyle name="Normal 4 2 16 13 4" xfId="44763" xr:uid="{00000000-0005-0000-0000-0000DBAE0000}"/>
    <cellStyle name="Normal 4 2 16 14" xfId="18266" xr:uid="{00000000-0005-0000-0000-00005A470000}"/>
    <cellStyle name="Normal 4 2 16 14 2" xfId="18267" xr:uid="{00000000-0005-0000-0000-00005B470000}"/>
    <cellStyle name="Normal 4 2 16 14 2 2" xfId="18268" xr:uid="{00000000-0005-0000-0000-00005C470000}"/>
    <cellStyle name="Normal 4 2 16 14 2 2 2" xfId="44764" xr:uid="{00000000-0005-0000-0000-0000DCAE0000}"/>
    <cellStyle name="Normal 4 2 16 14 2 3" xfId="44765" xr:uid="{00000000-0005-0000-0000-0000DDAE0000}"/>
    <cellStyle name="Normal 4 2 16 14 3" xfId="18269" xr:uid="{00000000-0005-0000-0000-00005D470000}"/>
    <cellStyle name="Normal 4 2 16 14 3 2" xfId="44766" xr:uid="{00000000-0005-0000-0000-0000DEAE0000}"/>
    <cellStyle name="Normal 4 2 16 14 4" xfId="44767" xr:uid="{00000000-0005-0000-0000-0000DFAE0000}"/>
    <cellStyle name="Normal 4 2 16 15" xfId="18270" xr:uid="{00000000-0005-0000-0000-00005E470000}"/>
    <cellStyle name="Normal 4 2 16 15 2" xfId="18271" xr:uid="{00000000-0005-0000-0000-00005F470000}"/>
    <cellStyle name="Normal 4 2 16 15 2 2" xfId="18272" xr:uid="{00000000-0005-0000-0000-000060470000}"/>
    <cellStyle name="Normal 4 2 16 15 2 2 2" xfId="44768" xr:uid="{00000000-0005-0000-0000-0000E0AE0000}"/>
    <cellStyle name="Normal 4 2 16 15 2 3" xfId="44769" xr:uid="{00000000-0005-0000-0000-0000E1AE0000}"/>
    <cellStyle name="Normal 4 2 16 15 3" xfId="18273" xr:uid="{00000000-0005-0000-0000-000061470000}"/>
    <cellStyle name="Normal 4 2 16 15 3 2" xfId="44770" xr:uid="{00000000-0005-0000-0000-0000E2AE0000}"/>
    <cellStyle name="Normal 4 2 16 15 4" xfId="44771" xr:uid="{00000000-0005-0000-0000-0000E3AE0000}"/>
    <cellStyle name="Normal 4 2 16 16" xfId="18274" xr:uid="{00000000-0005-0000-0000-000062470000}"/>
    <cellStyle name="Normal 4 2 16 16 2" xfId="18275" xr:uid="{00000000-0005-0000-0000-000063470000}"/>
    <cellStyle name="Normal 4 2 16 16 2 2" xfId="18276" xr:uid="{00000000-0005-0000-0000-000064470000}"/>
    <cellStyle name="Normal 4 2 16 16 2 2 2" xfId="44772" xr:uid="{00000000-0005-0000-0000-0000E4AE0000}"/>
    <cellStyle name="Normal 4 2 16 16 2 3" xfId="44773" xr:uid="{00000000-0005-0000-0000-0000E5AE0000}"/>
    <cellStyle name="Normal 4 2 16 16 3" xfId="18277" xr:uid="{00000000-0005-0000-0000-000065470000}"/>
    <cellStyle name="Normal 4 2 16 16 3 2" xfId="44774" xr:uid="{00000000-0005-0000-0000-0000E6AE0000}"/>
    <cellStyle name="Normal 4 2 16 16 4" xfId="44775" xr:uid="{00000000-0005-0000-0000-0000E7AE0000}"/>
    <cellStyle name="Normal 4 2 16 17" xfId="18278" xr:uid="{00000000-0005-0000-0000-000066470000}"/>
    <cellStyle name="Normal 4 2 16 17 2" xfId="18279" xr:uid="{00000000-0005-0000-0000-000067470000}"/>
    <cellStyle name="Normal 4 2 16 17 2 2" xfId="18280" xr:uid="{00000000-0005-0000-0000-000068470000}"/>
    <cellStyle name="Normal 4 2 16 17 2 2 2" xfId="44776" xr:uid="{00000000-0005-0000-0000-0000E8AE0000}"/>
    <cellStyle name="Normal 4 2 16 17 2 3" xfId="44777" xr:uid="{00000000-0005-0000-0000-0000E9AE0000}"/>
    <cellStyle name="Normal 4 2 16 17 3" xfId="18281" xr:uid="{00000000-0005-0000-0000-000069470000}"/>
    <cellStyle name="Normal 4 2 16 17 3 2" xfId="44778" xr:uid="{00000000-0005-0000-0000-0000EAAE0000}"/>
    <cellStyle name="Normal 4 2 16 17 4" xfId="44779" xr:uid="{00000000-0005-0000-0000-0000EBAE0000}"/>
    <cellStyle name="Normal 4 2 16 18" xfId="18282" xr:uid="{00000000-0005-0000-0000-00006A470000}"/>
    <cellStyle name="Normal 4 2 16 18 2" xfId="18283" xr:uid="{00000000-0005-0000-0000-00006B470000}"/>
    <cellStyle name="Normal 4 2 16 18 2 2" xfId="18284" xr:uid="{00000000-0005-0000-0000-00006C470000}"/>
    <cellStyle name="Normal 4 2 16 18 2 2 2" xfId="44780" xr:uid="{00000000-0005-0000-0000-0000ECAE0000}"/>
    <cellStyle name="Normal 4 2 16 18 2 3" xfId="44781" xr:uid="{00000000-0005-0000-0000-0000EDAE0000}"/>
    <cellStyle name="Normal 4 2 16 18 3" xfId="18285" xr:uid="{00000000-0005-0000-0000-00006D470000}"/>
    <cellStyle name="Normal 4 2 16 18 3 2" xfId="44782" xr:uid="{00000000-0005-0000-0000-0000EEAE0000}"/>
    <cellStyle name="Normal 4 2 16 18 4" xfId="44783" xr:uid="{00000000-0005-0000-0000-0000EFAE0000}"/>
    <cellStyle name="Normal 4 2 16 19" xfId="18286" xr:uid="{00000000-0005-0000-0000-00006E470000}"/>
    <cellStyle name="Normal 4 2 16 2" xfId="18287" xr:uid="{00000000-0005-0000-0000-00006F470000}"/>
    <cellStyle name="Normal 4 2 16 2 10" xfId="18288" xr:uid="{00000000-0005-0000-0000-000070470000}"/>
    <cellStyle name="Normal 4 2 16 2 10 2" xfId="18289" xr:uid="{00000000-0005-0000-0000-000071470000}"/>
    <cellStyle name="Normal 4 2 16 2 10 2 2" xfId="18290" xr:uid="{00000000-0005-0000-0000-000072470000}"/>
    <cellStyle name="Normal 4 2 16 2 10 2 2 2" xfId="44784" xr:uid="{00000000-0005-0000-0000-0000F0AE0000}"/>
    <cellStyle name="Normal 4 2 16 2 10 2 3" xfId="44785" xr:uid="{00000000-0005-0000-0000-0000F1AE0000}"/>
    <cellStyle name="Normal 4 2 16 2 10 3" xfId="18291" xr:uid="{00000000-0005-0000-0000-000073470000}"/>
    <cellStyle name="Normal 4 2 16 2 10 3 2" xfId="44786" xr:uid="{00000000-0005-0000-0000-0000F2AE0000}"/>
    <cellStyle name="Normal 4 2 16 2 10 4" xfId="44787" xr:uid="{00000000-0005-0000-0000-0000F3AE0000}"/>
    <cellStyle name="Normal 4 2 16 2 11" xfId="18292" xr:uid="{00000000-0005-0000-0000-000074470000}"/>
    <cellStyle name="Normal 4 2 16 2 11 2" xfId="18293" xr:uid="{00000000-0005-0000-0000-000075470000}"/>
    <cellStyle name="Normal 4 2 16 2 11 2 2" xfId="18294" xr:uid="{00000000-0005-0000-0000-000076470000}"/>
    <cellStyle name="Normal 4 2 16 2 11 2 2 2" xfId="44788" xr:uid="{00000000-0005-0000-0000-0000F4AE0000}"/>
    <cellStyle name="Normal 4 2 16 2 11 2 3" xfId="44789" xr:uid="{00000000-0005-0000-0000-0000F5AE0000}"/>
    <cellStyle name="Normal 4 2 16 2 11 3" xfId="18295" xr:uid="{00000000-0005-0000-0000-000077470000}"/>
    <cellStyle name="Normal 4 2 16 2 11 3 2" xfId="44790" xr:uid="{00000000-0005-0000-0000-0000F6AE0000}"/>
    <cellStyle name="Normal 4 2 16 2 11 4" xfId="44791" xr:uid="{00000000-0005-0000-0000-0000F7AE0000}"/>
    <cellStyle name="Normal 4 2 16 2 12" xfId="18296" xr:uid="{00000000-0005-0000-0000-000078470000}"/>
    <cellStyle name="Normal 4 2 16 2 13" xfId="18297" xr:uid="{00000000-0005-0000-0000-000079470000}"/>
    <cellStyle name="Normal 4 2 16 2 2" xfId="18298" xr:uid="{00000000-0005-0000-0000-00007A470000}"/>
    <cellStyle name="Normal 4 2 16 2 2 2" xfId="18299" xr:uid="{00000000-0005-0000-0000-00007B470000}"/>
    <cellStyle name="Normal 4 2 16 2 2 2 2" xfId="18300" xr:uid="{00000000-0005-0000-0000-00007C470000}"/>
    <cellStyle name="Normal 4 2 16 2 2 2 2 2" xfId="44792" xr:uid="{00000000-0005-0000-0000-0000F8AE0000}"/>
    <cellStyle name="Normal 4 2 16 2 2 2 3" xfId="44793" xr:uid="{00000000-0005-0000-0000-0000F9AE0000}"/>
    <cellStyle name="Normal 4 2 16 2 2 3" xfId="18301" xr:uid="{00000000-0005-0000-0000-00007D470000}"/>
    <cellStyle name="Normal 4 2 16 2 2 3 2" xfId="44794" xr:uid="{00000000-0005-0000-0000-0000FAAE0000}"/>
    <cellStyle name="Normal 4 2 16 2 2 4" xfId="44795" xr:uid="{00000000-0005-0000-0000-0000FBAE0000}"/>
    <cellStyle name="Normal 4 2 16 2 3" xfId="18302" xr:uid="{00000000-0005-0000-0000-00007E470000}"/>
    <cellStyle name="Normal 4 2 16 2 3 2" xfId="18303" xr:uid="{00000000-0005-0000-0000-00007F470000}"/>
    <cellStyle name="Normal 4 2 16 2 3 2 2" xfId="18304" xr:uid="{00000000-0005-0000-0000-000080470000}"/>
    <cellStyle name="Normal 4 2 16 2 3 2 2 2" xfId="44796" xr:uid="{00000000-0005-0000-0000-0000FCAE0000}"/>
    <cellStyle name="Normal 4 2 16 2 3 2 3" xfId="44797" xr:uid="{00000000-0005-0000-0000-0000FDAE0000}"/>
    <cellStyle name="Normal 4 2 16 2 3 3" xfId="18305" xr:uid="{00000000-0005-0000-0000-000081470000}"/>
    <cellStyle name="Normal 4 2 16 2 3 3 2" xfId="44798" xr:uid="{00000000-0005-0000-0000-0000FEAE0000}"/>
    <cellStyle name="Normal 4 2 16 2 3 4" xfId="44799" xr:uid="{00000000-0005-0000-0000-0000FFAE0000}"/>
    <cellStyle name="Normal 4 2 16 2 4" xfId="18306" xr:uid="{00000000-0005-0000-0000-000082470000}"/>
    <cellStyle name="Normal 4 2 16 2 4 2" xfId="18307" xr:uid="{00000000-0005-0000-0000-000083470000}"/>
    <cellStyle name="Normal 4 2 16 2 4 2 2" xfId="18308" xr:uid="{00000000-0005-0000-0000-000084470000}"/>
    <cellStyle name="Normal 4 2 16 2 4 2 2 2" xfId="44800" xr:uid="{00000000-0005-0000-0000-000000AF0000}"/>
    <cellStyle name="Normal 4 2 16 2 4 2 3" xfId="44801" xr:uid="{00000000-0005-0000-0000-000001AF0000}"/>
    <cellStyle name="Normal 4 2 16 2 4 3" xfId="18309" xr:uid="{00000000-0005-0000-0000-000085470000}"/>
    <cellStyle name="Normal 4 2 16 2 4 3 2" xfId="44802" xr:uid="{00000000-0005-0000-0000-000002AF0000}"/>
    <cellStyle name="Normal 4 2 16 2 4 4" xfId="44803" xr:uid="{00000000-0005-0000-0000-000003AF0000}"/>
    <cellStyle name="Normal 4 2 16 2 5" xfId="18310" xr:uid="{00000000-0005-0000-0000-000086470000}"/>
    <cellStyle name="Normal 4 2 16 2 5 2" xfId="18311" xr:uid="{00000000-0005-0000-0000-000087470000}"/>
    <cellStyle name="Normal 4 2 16 2 5 2 2" xfId="18312" xr:uid="{00000000-0005-0000-0000-000088470000}"/>
    <cellStyle name="Normal 4 2 16 2 5 2 2 2" xfId="44804" xr:uid="{00000000-0005-0000-0000-000004AF0000}"/>
    <cellStyle name="Normal 4 2 16 2 5 2 3" xfId="44805" xr:uid="{00000000-0005-0000-0000-000005AF0000}"/>
    <cellStyle name="Normal 4 2 16 2 5 3" xfId="18313" xr:uid="{00000000-0005-0000-0000-000089470000}"/>
    <cellStyle name="Normal 4 2 16 2 5 3 2" xfId="44806" xr:uid="{00000000-0005-0000-0000-000006AF0000}"/>
    <cellStyle name="Normal 4 2 16 2 5 4" xfId="44807" xr:uid="{00000000-0005-0000-0000-000007AF0000}"/>
    <cellStyle name="Normal 4 2 16 2 6" xfId="18314" xr:uid="{00000000-0005-0000-0000-00008A470000}"/>
    <cellStyle name="Normal 4 2 16 2 6 2" xfId="18315" xr:uid="{00000000-0005-0000-0000-00008B470000}"/>
    <cellStyle name="Normal 4 2 16 2 6 2 2" xfId="18316" xr:uid="{00000000-0005-0000-0000-00008C470000}"/>
    <cellStyle name="Normal 4 2 16 2 6 2 2 2" xfId="44808" xr:uid="{00000000-0005-0000-0000-000008AF0000}"/>
    <cellStyle name="Normal 4 2 16 2 6 2 3" xfId="44809" xr:uid="{00000000-0005-0000-0000-000009AF0000}"/>
    <cellStyle name="Normal 4 2 16 2 6 3" xfId="18317" xr:uid="{00000000-0005-0000-0000-00008D470000}"/>
    <cellStyle name="Normal 4 2 16 2 6 3 2" xfId="44810" xr:uid="{00000000-0005-0000-0000-00000AAF0000}"/>
    <cellStyle name="Normal 4 2 16 2 6 4" xfId="44811" xr:uid="{00000000-0005-0000-0000-00000BAF0000}"/>
    <cellStyle name="Normal 4 2 16 2 7" xfId="18318" xr:uid="{00000000-0005-0000-0000-00008E470000}"/>
    <cellStyle name="Normal 4 2 16 2 7 2" xfId="18319" xr:uid="{00000000-0005-0000-0000-00008F470000}"/>
    <cellStyle name="Normal 4 2 16 2 7 2 2" xfId="18320" xr:uid="{00000000-0005-0000-0000-000090470000}"/>
    <cellStyle name="Normal 4 2 16 2 7 2 2 2" xfId="44812" xr:uid="{00000000-0005-0000-0000-00000CAF0000}"/>
    <cellStyle name="Normal 4 2 16 2 7 2 3" xfId="44813" xr:uid="{00000000-0005-0000-0000-00000DAF0000}"/>
    <cellStyle name="Normal 4 2 16 2 7 3" xfId="18321" xr:uid="{00000000-0005-0000-0000-000091470000}"/>
    <cellStyle name="Normal 4 2 16 2 7 3 2" xfId="44814" xr:uid="{00000000-0005-0000-0000-00000EAF0000}"/>
    <cellStyle name="Normal 4 2 16 2 7 4" xfId="44815" xr:uid="{00000000-0005-0000-0000-00000FAF0000}"/>
    <cellStyle name="Normal 4 2 16 2 8" xfId="18322" xr:uid="{00000000-0005-0000-0000-000092470000}"/>
    <cellStyle name="Normal 4 2 16 2 8 2" xfId="18323" xr:uid="{00000000-0005-0000-0000-000093470000}"/>
    <cellStyle name="Normal 4 2 16 2 8 2 2" xfId="18324" xr:uid="{00000000-0005-0000-0000-000094470000}"/>
    <cellStyle name="Normal 4 2 16 2 8 2 2 2" xfId="44816" xr:uid="{00000000-0005-0000-0000-000010AF0000}"/>
    <cellStyle name="Normal 4 2 16 2 8 2 3" xfId="44817" xr:uid="{00000000-0005-0000-0000-000011AF0000}"/>
    <cellStyle name="Normal 4 2 16 2 8 3" xfId="18325" xr:uid="{00000000-0005-0000-0000-000095470000}"/>
    <cellStyle name="Normal 4 2 16 2 8 3 2" xfId="44818" xr:uid="{00000000-0005-0000-0000-000012AF0000}"/>
    <cellStyle name="Normal 4 2 16 2 8 4" xfId="44819" xr:uid="{00000000-0005-0000-0000-000013AF0000}"/>
    <cellStyle name="Normal 4 2 16 2 9" xfId="18326" xr:uid="{00000000-0005-0000-0000-000096470000}"/>
    <cellStyle name="Normal 4 2 16 2 9 2" xfId="18327" xr:uid="{00000000-0005-0000-0000-000097470000}"/>
    <cellStyle name="Normal 4 2 16 2 9 2 2" xfId="18328" xr:uid="{00000000-0005-0000-0000-000098470000}"/>
    <cellStyle name="Normal 4 2 16 2 9 2 2 2" xfId="44820" xr:uid="{00000000-0005-0000-0000-000014AF0000}"/>
    <cellStyle name="Normal 4 2 16 2 9 2 3" xfId="44821" xr:uid="{00000000-0005-0000-0000-000015AF0000}"/>
    <cellStyle name="Normal 4 2 16 2 9 3" xfId="18329" xr:uid="{00000000-0005-0000-0000-000099470000}"/>
    <cellStyle name="Normal 4 2 16 2 9 3 2" xfId="44822" xr:uid="{00000000-0005-0000-0000-000016AF0000}"/>
    <cellStyle name="Normal 4 2 16 2 9 4" xfId="44823" xr:uid="{00000000-0005-0000-0000-000017AF0000}"/>
    <cellStyle name="Normal 4 2 16 20" xfId="18330" xr:uid="{00000000-0005-0000-0000-00009A470000}"/>
    <cellStyle name="Normal 4 2 16 3" xfId="18331" xr:uid="{00000000-0005-0000-0000-00009B470000}"/>
    <cellStyle name="Normal 4 2 16 3 10" xfId="18332" xr:uid="{00000000-0005-0000-0000-00009C470000}"/>
    <cellStyle name="Normal 4 2 16 3 10 2" xfId="18333" xr:uid="{00000000-0005-0000-0000-00009D470000}"/>
    <cellStyle name="Normal 4 2 16 3 10 2 2" xfId="18334" xr:uid="{00000000-0005-0000-0000-00009E470000}"/>
    <cellStyle name="Normal 4 2 16 3 10 2 2 2" xfId="44824" xr:uid="{00000000-0005-0000-0000-000018AF0000}"/>
    <cellStyle name="Normal 4 2 16 3 10 2 3" xfId="44825" xr:uid="{00000000-0005-0000-0000-000019AF0000}"/>
    <cellStyle name="Normal 4 2 16 3 10 3" xfId="18335" xr:uid="{00000000-0005-0000-0000-00009F470000}"/>
    <cellStyle name="Normal 4 2 16 3 10 3 2" xfId="44826" xr:uid="{00000000-0005-0000-0000-00001AAF0000}"/>
    <cellStyle name="Normal 4 2 16 3 10 4" xfId="44827" xr:uid="{00000000-0005-0000-0000-00001BAF0000}"/>
    <cellStyle name="Normal 4 2 16 3 11" xfId="18336" xr:uid="{00000000-0005-0000-0000-0000A0470000}"/>
    <cellStyle name="Normal 4 2 16 3 11 2" xfId="18337" xr:uid="{00000000-0005-0000-0000-0000A1470000}"/>
    <cellStyle name="Normal 4 2 16 3 11 2 2" xfId="18338" xr:uid="{00000000-0005-0000-0000-0000A2470000}"/>
    <cellStyle name="Normal 4 2 16 3 11 2 2 2" xfId="44828" xr:uid="{00000000-0005-0000-0000-00001CAF0000}"/>
    <cellStyle name="Normal 4 2 16 3 11 2 3" xfId="44829" xr:uid="{00000000-0005-0000-0000-00001DAF0000}"/>
    <cellStyle name="Normal 4 2 16 3 11 3" xfId="18339" xr:uid="{00000000-0005-0000-0000-0000A3470000}"/>
    <cellStyle name="Normal 4 2 16 3 11 3 2" xfId="44830" xr:uid="{00000000-0005-0000-0000-00001EAF0000}"/>
    <cellStyle name="Normal 4 2 16 3 11 4" xfId="44831" xr:uid="{00000000-0005-0000-0000-00001FAF0000}"/>
    <cellStyle name="Normal 4 2 16 3 12" xfId="18340" xr:uid="{00000000-0005-0000-0000-0000A4470000}"/>
    <cellStyle name="Normal 4 2 16 3 12 2" xfId="18341" xr:uid="{00000000-0005-0000-0000-0000A5470000}"/>
    <cellStyle name="Normal 4 2 16 3 12 2 2" xfId="44832" xr:uid="{00000000-0005-0000-0000-000020AF0000}"/>
    <cellStyle name="Normal 4 2 16 3 12 3" xfId="44833" xr:uid="{00000000-0005-0000-0000-000021AF0000}"/>
    <cellStyle name="Normal 4 2 16 3 13" xfId="18342" xr:uid="{00000000-0005-0000-0000-0000A6470000}"/>
    <cellStyle name="Normal 4 2 16 3 13 2" xfId="44834" xr:uid="{00000000-0005-0000-0000-000022AF0000}"/>
    <cellStyle name="Normal 4 2 16 3 14" xfId="44835" xr:uid="{00000000-0005-0000-0000-000023AF0000}"/>
    <cellStyle name="Normal 4 2 16 3 2" xfId="18343" xr:uid="{00000000-0005-0000-0000-0000A7470000}"/>
    <cellStyle name="Normal 4 2 16 3 2 2" xfId="18344" xr:uid="{00000000-0005-0000-0000-0000A8470000}"/>
    <cellStyle name="Normal 4 2 16 3 2 2 2" xfId="18345" xr:uid="{00000000-0005-0000-0000-0000A9470000}"/>
    <cellStyle name="Normal 4 2 16 3 2 2 2 2" xfId="44836" xr:uid="{00000000-0005-0000-0000-000024AF0000}"/>
    <cellStyle name="Normal 4 2 16 3 2 2 3" xfId="44837" xr:uid="{00000000-0005-0000-0000-000025AF0000}"/>
    <cellStyle name="Normal 4 2 16 3 2 3" xfId="18346" xr:uid="{00000000-0005-0000-0000-0000AA470000}"/>
    <cellStyle name="Normal 4 2 16 3 2 3 2" xfId="44838" xr:uid="{00000000-0005-0000-0000-000026AF0000}"/>
    <cellStyle name="Normal 4 2 16 3 2 4" xfId="44839" xr:uid="{00000000-0005-0000-0000-000027AF0000}"/>
    <cellStyle name="Normal 4 2 16 3 3" xfId="18347" xr:uid="{00000000-0005-0000-0000-0000AB470000}"/>
    <cellStyle name="Normal 4 2 16 3 3 2" xfId="18348" xr:uid="{00000000-0005-0000-0000-0000AC470000}"/>
    <cellStyle name="Normal 4 2 16 3 3 2 2" xfId="18349" xr:uid="{00000000-0005-0000-0000-0000AD470000}"/>
    <cellStyle name="Normal 4 2 16 3 3 2 2 2" xfId="44840" xr:uid="{00000000-0005-0000-0000-000028AF0000}"/>
    <cellStyle name="Normal 4 2 16 3 3 2 3" xfId="44841" xr:uid="{00000000-0005-0000-0000-000029AF0000}"/>
    <cellStyle name="Normal 4 2 16 3 3 3" xfId="18350" xr:uid="{00000000-0005-0000-0000-0000AE470000}"/>
    <cellStyle name="Normal 4 2 16 3 3 3 2" xfId="44842" xr:uid="{00000000-0005-0000-0000-00002AAF0000}"/>
    <cellStyle name="Normal 4 2 16 3 3 4" xfId="44843" xr:uid="{00000000-0005-0000-0000-00002BAF0000}"/>
    <cellStyle name="Normal 4 2 16 3 4" xfId="18351" xr:uid="{00000000-0005-0000-0000-0000AF470000}"/>
    <cellStyle name="Normal 4 2 16 3 4 2" xfId="18352" xr:uid="{00000000-0005-0000-0000-0000B0470000}"/>
    <cellStyle name="Normal 4 2 16 3 4 2 2" xfId="18353" xr:uid="{00000000-0005-0000-0000-0000B1470000}"/>
    <cellStyle name="Normal 4 2 16 3 4 2 2 2" xfId="44844" xr:uid="{00000000-0005-0000-0000-00002CAF0000}"/>
    <cellStyle name="Normal 4 2 16 3 4 2 3" xfId="44845" xr:uid="{00000000-0005-0000-0000-00002DAF0000}"/>
    <cellStyle name="Normal 4 2 16 3 4 3" xfId="18354" xr:uid="{00000000-0005-0000-0000-0000B2470000}"/>
    <cellStyle name="Normal 4 2 16 3 4 3 2" xfId="44846" xr:uid="{00000000-0005-0000-0000-00002EAF0000}"/>
    <cellStyle name="Normal 4 2 16 3 4 4" xfId="44847" xr:uid="{00000000-0005-0000-0000-00002FAF0000}"/>
    <cellStyle name="Normal 4 2 16 3 5" xfId="18355" xr:uid="{00000000-0005-0000-0000-0000B3470000}"/>
    <cellStyle name="Normal 4 2 16 3 5 2" xfId="18356" xr:uid="{00000000-0005-0000-0000-0000B4470000}"/>
    <cellStyle name="Normal 4 2 16 3 5 2 2" xfId="18357" xr:uid="{00000000-0005-0000-0000-0000B5470000}"/>
    <cellStyle name="Normal 4 2 16 3 5 2 2 2" xfId="44848" xr:uid="{00000000-0005-0000-0000-000030AF0000}"/>
    <cellStyle name="Normal 4 2 16 3 5 2 3" xfId="44849" xr:uid="{00000000-0005-0000-0000-000031AF0000}"/>
    <cellStyle name="Normal 4 2 16 3 5 3" xfId="18358" xr:uid="{00000000-0005-0000-0000-0000B6470000}"/>
    <cellStyle name="Normal 4 2 16 3 5 3 2" xfId="44850" xr:uid="{00000000-0005-0000-0000-000032AF0000}"/>
    <cellStyle name="Normal 4 2 16 3 5 4" xfId="44851" xr:uid="{00000000-0005-0000-0000-000033AF0000}"/>
    <cellStyle name="Normal 4 2 16 3 6" xfId="18359" xr:uid="{00000000-0005-0000-0000-0000B7470000}"/>
    <cellStyle name="Normal 4 2 16 3 6 2" xfId="18360" xr:uid="{00000000-0005-0000-0000-0000B8470000}"/>
    <cellStyle name="Normal 4 2 16 3 6 2 2" xfId="18361" xr:uid="{00000000-0005-0000-0000-0000B9470000}"/>
    <cellStyle name="Normal 4 2 16 3 6 2 2 2" xfId="44852" xr:uid="{00000000-0005-0000-0000-000034AF0000}"/>
    <cellStyle name="Normal 4 2 16 3 6 2 3" xfId="44853" xr:uid="{00000000-0005-0000-0000-000035AF0000}"/>
    <cellStyle name="Normal 4 2 16 3 6 3" xfId="18362" xr:uid="{00000000-0005-0000-0000-0000BA470000}"/>
    <cellStyle name="Normal 4 2 16 3 6 3 2" xfId="44854" xr:uid="{00000000-0005-0000-0000-000036AF0000}"/>
    <cellStyle name="Normal 4 2 16 3 6 4" xfId="44855" xr:uid="{00000000-0005-0000-0000-000037AF0000}"/>
    <cellStyle name="Normal 4 2 16 3 7" xfId="18363" xr:uid="{00000000-0005-0000-0000-0000BB470000}"/>
    <cellStyle name="Normal 4 2 16 3 7 2" xfId="18364" xr:uid="{00000000-0005-0000-0000-0000BC470000}"/>
    <cellStyle name="Normal 4 2 16 3 7 2 2" xfId="18365" xr:uid="{00000000-0005-0000-0000-0000BD470000}"/>
    <cellStyle name="Normal 4 2 16 3 7 2 2 2" xfId="44856" xr:uid="{00000000-0005-0000-0000-000038AF0000}"/>
    <cellStyle name="Normal 4 2 16 3 7 2 3" xfId="44857" xr:uid="{00000000-0005-0000-0000-000039AF0000}"/>
    <cellStyle name="Normal 4 2 16 3 7 3" xfId="18366" xr:uid="{00000000-0005-0000-0000-0000BE470000}"/>
    <cellStyle name="Normal 4 2 16 3 7 3 2" xfId="44858" xr:uid="{00000000-0005-0000-0000-00003AAF0000}"/>
    <cellStyle name="Normal 4 2 16 3 7 4" xfId="44859" xr:uid="{00000000-0005-0000-0000-00003BAF0000}"/>
    <cellStyle name="Normal 4 2 16 3 8" xfId="18367" xr:uid="{00000000-0005-0000-0000-0000BF470000}"/>
    <cellStyle name="Normal 4 2 16 3 8 2" xfId="18368" xr:uid="{00000000-0005-0000-0000-0000C0470000}"/>
    <cellStyle name="Normal 4 2 16 3 8 2 2" xfId="18369" xr:uid="{00000000-0005-0000-0000-0000C1470000}"/>
    <cellStyle name="Normal 4 2 16 3 8 2 2 2" xfId="44860" xr:uid="{00000000-0005-0000-0000-00003CAF0000}"/>
    <cellStyle name="Normal 4 2 16 3 8 2 3" xfId="44861" xr:uid="{00000000-0005-0000-0000-00003DAF0000}"/>
    <cellStyle name="Normal 4 2 16 3 8 3" xfId="18370" xr:uid="{00000000-0005-0000-0000-0000C2470000}"/>
    <cellStyle name="Normal 4 2 16 3 8 3 2" xfId="44862" xr:uid="{00000000-0005-0000-0000-00003EAF0000}"/>
    <cellStyle name="Normal 4 2 16 3 8 4" xfId="44863" xr:uid="{00000000-0005-0000-0000-00003FAF0000}"/>
    <cellStyle name="Normal 4 2 16 3 9" xfId="18371" xr:uid="{00000000-0005-0000-0000-0000C3470000}"/>
    <cellStyle name="Normal 4 2 16 3 9 2" xfId="18372" xr:uid="{00000000-0005-0000-0000-0000C4470000}"/>
    <cellStyle name="Normal 4 2 16 3 9 2 2" xfId="18373" xr:uid="{00000000-0005-0000-0000-0000C5470000}"/>
    <cellStyle name="Normal 4 2 16 3 9 2 2 2" xfId="44864" xr:uid="{00000000-0005-0000-0000-000040AF0000}"/>
    <cellStyle name="Normal 4 2 16 3 9 2 3" xfId="44865" xr:uid="{00000000-0005-0000-0000-000041AF0000}"/>
    <cellStyle name="Normal 4 2 16 3 9 3" xfId="18374" xr:uid="{00000000-0005-0000-0000-0000C6470000}"/>
    <cellStyle name="Normal 4 2 16 3 9 3 2" xfId="44866" xr:uid="{00000000-0005-0000-0000-000042AF0000}"/>
    <cellStyle name="Normal 4 2 16 3 9 4" xfId="44867" xr:uid="{00000000-0005-0000-0000-000043AF0000}"/>
    <cellStyle name="Normal 4 2 16 4" xfId="18375" xr:uid="{00000000-0005-0000-0000-0000C7470000}"/>
    <cellStyle name="Normal 4 2 16 4 10" xfId="18376" xr:uid="{00000000-0005-0000-0000-0000C8470000}"/>
    <cellStyle name="Normal 4 2 16 4 10 2" xfId="18377" xr:uid="{00000000-0005-0000-0000-0000C9470000}"/>
    <cellStyle name="Normal 4 2 16 4 10 2 2" xfId="18378" xr:uid="{00000000-0005-0000-0000-0000CA470000}"/>
    <cellStyle name="Normal 4 2 16 4 10 2 2 2" xfId="44868" xr:uid="{00000000-0005-0000-0000-000044AF0000}"/>
    <cellStyle name="Normal 4 2 16 4 10 2 3" xfId="44869" xr:uid="{00000000-0005-0000-0000-000045AF0000}"/>
    <cellStyle name="Normal 4 2 16 4 10 3" xfId="18379" xr:uid="{00000000-0005-0000-0000-0000CB470000}"/>
    <cellStyle name="Normal 4 2 16 4 10 3 2" xfId="44870" xr:uid="{00000000-0005-0000-0000-000046AF0000}"/>
    <cellStyle name="Normal 4 2 16 4 10 4" xfId="44871" xr:uid="{00000000-0005-0000-0000-000047AF0000}"/>
    <cellStyle name="Normal 4 2 16 4 11" xfId="18380" xr:uid="{00000000-0005-0000-0000-0000CC470000}"/>
    <cellStyle name="Normal 4 2 16 4 11 2" xfId="18381" xr:uid="{00000000-0005-0000-0000-0000CD470000}"/>
    <cellStyle name="Normal 4 2 16 4 11 2 2" xfId="18382" xr:uid="{00000000-0005-0000-0000-0000CE470000}"/>
    <cellStyle name="Normal 4 2 16 4 11 2 2 2" xfId="44872" xr:uid="{00000000-0005-0000-0000-000048AF0000}"/>
    <cellStyle name="Normal 4 2 16 4 11 2 3" xfId="44873" xr:uid="{00000000-0005-0000-0000-000049AF0000}"/>
    <cellStyle name="Normal 4 2 16 4 11 3" xfId="18383" xr:uid="{00000000-0005-0000-0000-0000CF470000}"/>
    <cellStyle name="Normal 4 2 16 4 11 3 2" xfId="44874" xr:uid="{00000000-0005-0000-0000-00004AAF0000}"/>
    <cellStyle name="Normal 4 2 16 4 11 4" xfId="44875" xr:uid="{00000000-0005-0000-0000-00004BAF0000}"/>
    <cellStyle name="Normal 4 2 16 4 12" xfId="18384" xr:uid="{00000000-0005-0000-0000-0000D0470000}"/>
    <cellStyle name="Normal 4 2 16 4 12 2" xfId="18385" xr:uid="{00000000-0005-0000-0000-0000D1470000}"/>
    <cellStyle name="Normal 4 2 16 4 12 2 2" xfId="44876" xr:uid="{00000000-0005-0000-0000-00004CAF0000}"/>
    <cellStyle name="Normal 4 2 16 4 12 3" xfId="44877" xr:uid="{00000000-0005-0000-0000-00004DAF0000}"/>
    <cellStyle name="Normal 4 2 16 4 13" xfId="18386" xr:uid="{00000000-0005-0000-0000-0000D2470000}"/>
    <cellStyle name="Normal 4 2 16 4 13 2" xfId="44878" xr:uid="{00000000-0005-0000-0000-00004EAF0000}"/>
    <cellStyle name="Normal 4 2 16 4 14" xfId="44879" xr:uid="{00000000-0005-0000-0000-00004FAF0000}"/>
    <cellStyle name="Normal 4 2 16 4 2" xfId="18387" xr:uid="{00000000-0005-0000-0000-0000D3470000}"/>
    <cellStyle name="Normal 4 2 16 4 2 2" xfId="18388" xr:uid="{00000000-0005-0000-0000-0000D4470000}"/>
    <cellStyle name="Normal 4 2 16 4 2 2 2" xfId="18389" xr:uid="{00000000-0005-0000-0000-0000D5470000}"/>
    <cellStyle name="Normal 4 2 16 4 2 2 2 2" xfId="44880" xr:uid="{00000000-0005-0000-0000-000050AF0000}"/>
    <cellStyle name="Normal 4 2 16 4 2 2 3" xfId="44881" xr:uid="{00000000-0005-0000-0000-000051AF0000}"/>
    <cellStyle name="Normal 4 2 16 4 2 3" xfId="18390" xr:uid="{00000000-0005-0000-0000-0000D6470000}"/>
    <cellStyle name="Normal 4 2 16 4 2 3 2" xfId="44882" xr:uid="{00000000-0005-0000-0000-000052AF0000}"/>
    <cellStyle name="Normal 4 2 16 4 2 4" xfId="44883" xr:uid="{00000000-0005-0000-0000-000053AF0000}"/>
    <cellStyle name="Normal 4 2 16 4 3" xfId="18391" xr:uid="{00000000-0005-0000-0000-0000D7470000}"/>
    <cellStyle name="Normal 4 2 16 4 3 2" xfId="18392" xr:uid="{00000000-0005-0000-0000-0000D8470000}"/>
    <cellStyle name="Normal 4 2 16 4 3 2 2" xfId="18393" xr:uid="{00000000-0005-0000-0000-0000D9470000}"/>
    <cellStyle name="Normal 4 2 16 4 3 2 2 2" xfId="44884" xr:uid="{00000000-0005-0000-0000-000054AF0000}"/>
    <cellStyle name="Normal 4 2 16 4 3 2 3" xfId="44885" xr:uid="{00000000-0005-0000-0000-000055AF0000}"/>
    <cellStyle name="Normal 4 2 16 4 3 3" xfId="18394" xr:uid="{00000000-0005-0000-0000-0000DA470000}"/>
    <cellStyle name="Normal 4 2 16 4 3 3 2" xfId="44886" xr:uid="{00000000-0005-0000-0000-000056AF0000}"/>
    <cellStyle name="Normal 4 2 16 4 3 4" xfId="44887" xr:uid="{00000000-0005-0000-0000-000057AF0000}"/>
    <cellStyle name="Normal 4 2 16 4 4" xfId="18395" xr:uid="{00000000-0005-0000-0000-0000DB470000}"/>
    <cellStyle name="Normal 4 2 16 4 4 2" xfId="18396" xr:uid="{00000000-0005-0000-0000-0000DC470000}"/>
    <cellStyle name="Normal 4 2 16 4 4 2 2" xfId="18397" xr:uid="{00000000-0005-0000-0000-0000DD470000}"/>
    <cellStyle name="Normal 4 2 16 4 4 2 2 2" xfId="44888" xr:uid="{00000000-0005-0000-0000-000058AF0000}"/>
    <cellStyle name="Normal 4 2 16 4 4 2 3" xfId="44889" xr:uid="{00000000-0005-0000-0000-000059AF0000}"/>
    <cellStyle name="Normal 4 2 16 4 4 3" xfId="18398" xr:uid="{00000000-0005-0000-0000-0000DE470000}"/>
    <cellStyle name="Normal 4 2 16 4 4 3 2" xfId="44890" xr:uid="{00000000-0005-0000-0000-00005AAF0000}"/>
    <cellStyle name="Normal 4 2 16 4 4 4" xfId="44891" xr:uid="{00000000-0005-0000-0000-00005BAF0000}"/>
    <cellStyle name="Normal 4 2 16 4 5" xfId="18399" xr:uid="{00000000-0005-0000-0000-0000DF470000}"/>
    <cellStyle name="Normal 4 2 16 4 5 2" xfId="18400" xr:uid="{00000000-0005-0000-0000-0000E0470000}"/>
    <cellStyle name="Normal 4 2 16 4 5 2 2" xfId="18401" xr:uid="{00000000-0005-0000-0000-0000E1470000}"/>
    <cellStyle name="Normal 4 2 16 4 5 2 2 2" xfId="44892" xr:uid="{00000000-0005-0000-0000-00005CAF0000}"/>
    <cellStyle name="Normal 4 2 16 4 5 2 3" xfId="44893" xr:uid="{00000000-0005-0000-0000-00005DAF0000}"/>
    <cellStyle name="Normal 4 2 16 4 5 3" xfId="18402" xr:uid="{00000000-0005-0000-0000-0000E2470000}"/>
    <cellStyle name="Normal 4 2 16 4 5 3 2" xfId="44894" xr:uid="{00000000-0005-0000-0000-00005EAF0000}"/>
    <cellStyle name="Normal 4 2 16 4 5 4" xfId="44895" xr:uid="{00000000-0005-0000-0000-00005FAF0000}"/>
    <cellStyle name="Normal 4 2 16 4 6" xfId="18403" xr:uid="{00000000-0005-0000-0000-0000E3470000}"/>
    <cellStyle name="Normal 4 2 16 4 6 2" xfId="18404" xr:uid="{00000000-0005-0000-0000-0000E4470000}"/>
    <cellStyle name="Normal 4 2 16 4 6 2 2" xfId="18405" xr:uid="{00000000-0005-0000-0000-0000E5470000}"/>
    <cellStyle name="Normal 4 2 16 4 6 2 2 2" xfId="44896" xr:uid="{00000000-0005-0000-0000-000060AF0000}"/>
    <cellStyle name="Normal 4 2 16 4 6 2 3" xfId="44897" xr:uid="{00000000-0005-0000-0000-000061AF0000}"/>
    <cellStyle name="Normal 4 2 16 4 6 3" xfId="18406" xr:uid="{00000000-0005-0000-0000-0000E6470000}"/>
    <cellStyle name="Normal 4 2 16 4 6 3 2" xfId="44898" xr:uid="{00000000-0005-0000-0000-000062AF0000}"/>
    <cellStyle name="Normal 4 2 16 4 6 4" xfId="44899" xr:uid="{00000000-0005-0000-0000-000063AF0000}"/>
    <cellStyle name="Normal 4 2 16 4 7" xfId="18407" xr:uid="{00000000-0005-0000-0000-0000E7470000}"/>
    <cellStyle name="Normal 4 2 16 4 7 2" xfId="18408" xr:uid="{00000000-0005-0000-0000-0000E8470000}"/>
    <cellStyle name="Normal 4 2 16 4 7 2 2" xfId="18409" xr:uid="{00000000-0005-0000-0000-0000E9470000}"/>
    <cellStyle name="Normal 4 2 16 4 7 2 2 2" xfId="44900" xr:uid="{00000000-0005-0000-0000-000064AF0000}"/>
    <cellStyle name="Normal 4 2 16 4 7 2 3" xfId="44901" xr:uid="{00000000-0005-0000-0000-000065AF0000}"/>
    <cellStyle name="Normal 4 2 16 4 7 3" xfId="18410" xr:uid="{00000000-0005-0000-0000-0000EA470000}"/>
    <cellStyle name="Normal 4 2 16 4 7 3 2" xfId="44902" xr:uid="{00000000-0005-0000-0000-000066AF0000}"/>
    <cellStyle name="Normal 4 2 16 4 7 4" xfId="44903" xr:uid="{00000000-0005-0000-0000-000067AF0000}"/>
    <cellStyle name="Normal 4 2 16 4 8" xfId="18411" xr:uid="{00000000-0005-0000-0000-0000EB470000}"/>
    <cellStyle name="Normal 4 2 16 4 8 2" xfId="18412" xr:uid="{00000000-0005-0000-0000-0000EC470000}"/>
    <cellStyle name="Normal 4 2 16 4 8 2 2" xfId="18413" xr:uid="{00000000-0005-0000-0000-0000ED470000}"/>
    <cellStyle name="Normal 4 2 16 4 8 2 2 2" xfId="44904" xr:uid="{00000000-0005-0000-0000-000068AF0000}"/>
    <cellStyle name="Normal 4 2 16 4 8 2 3" xfId="44905" xr:uid="{00000000-0005-0000-0000-000069AF0000}"/>
    <cellStyle name="Normal 4 2 16 4 8 3" xfId="18414" xr:uid="{00000000-0005-0000-0000-0000EE470000}"/>
    <cellStyle name="Normal 4 2 16 4 8 3 2" xfId="44906" xr:uid="{00000000-0005-0000-0000-00006AAF0000}"/>
    <cellStyle name="Normal 4 2 16 4 8 4" xfId="44907" xr:uid="{00000000-0005-0000-0000-00006BAF0000}"/>
    <cellStyle name="Normal 4 2 16 4 9" xfId="18415" xr:uid="{00000000-0005-0000-0000-0000EF470000}"/>
    <cellStyle name="Normal 4 2 16 4 9 2" xfId="18416" xr:uid="{00000000-0005-0000-0000-0000F0470000}"/>
    <cellStyle name="Normal 4 2 16 4 9 2 2" xfId="18417" xr:uid="{00000000-0005-0000-0000-0000F1470000}"/>
    <cellStyle name="Normal 4 2 16 4 9 2 2 2" xfId="44908" xr:uid="{00000000-0005-0000-0000-00006CAF0000}"/>
    <cellStyle name="Normal 4 2 16 4 9 2 3" xfId="44909" xr:uid="{00000000-0005-0000-0000-00006DAF0000}"/>
    <cellStyle name="Normal 4 2 16 4 9 3" xfId="18418" xr:uid="{00000000-0005-0000-0000-0000F2470000}"/>
    <cellStyle name="Normal 4 2 16 4 9 3 2" xfId="44910" xr:uid="{00000000-0005-0000-0000-00006EAF0000}"/>
    <cellStyle name="Normal 4 2 16 4 9 4" xfId="44911" xr:uid="{00000000-0005-0000-0000-00006FAF0000}"/>
    <cellStyle name="Normal 4 2 16 5" xfId="18419" xr:uid="{00000000-0005-0000-0000-0000F3470000}"/>
    <cellStyle name="Normal 4 2 16 5 10" xfId="18420" xr:uid="{00000000-0005-0000-0000-0000F4470000}"/>
    <cellStyle name="Normal 4 2 16 5 10 2" xfId="18421" xr:uid="{00000000-0005-0000-0000-0000F5470000}"/>
    <cellStyle name="Normal 4 2 16 5 10 2 2" xfId="18422" xr:uid="{00000000-0005-0000-0000-0000F6470000}"/>
    <cellStyle name="Normal 4 2 16 5 10 2 2 2" xfId="44912" xr:uid="{00000000-0005-0000-0000-000070AF0000}"/>
    <cellStyle name="Normal 4 2 16 5 10 2 3" xfId="44913" xr:uid="{00000000-0005-0000-0000-000071AF0000}"/>
    <cellStyle name="Normal 4 2 16 5 10 3" xfId="18423" xr:uid="{00000000-0005-0000-0000-0000F7470000}"/>
    <cellStyle name="Normal 4 2 16 5 10 3 2" xfId="44914" xr:uid="{00000000-0005-0000-0000-000072AF0000}"/>
    <cellStyle name="Normal 4 2 16 5 10 4" xfId="44915" xr:uid="{00000000-0005-0000-0000-000073AF0000}"/>
    <cellStyle name="Normal 4 2 16 5 11" xfId="18424" xr:uid="{00000000-0005-0000-0000-0000F8470000}"/>
    <cellStyle name="Normal 4 2 16 5 11 2" xfId="18425" xr:uid="{00000000-0005-0000-0000-0000F9470000}"/>
    <cellStyle name="Normal 4 2 16 5 11 2 2" xfId="18426" xr:uid="{00000000-0005-0000-0000-0000FA470000}"/>
    <cellStyle name="Normal 4 2 16 5 11 2 2 2" xfId="44916" xr:uid="{00000000-0005-0000-0000-000074AF0000}"/>
    <cellStyle name="Normal 4 2 16 5 11 2 3" xfId="44917" xr:uid="{00000000-0005-0000-0000-000075AF0000}"/>
    <cellStyle name="Normal 4 2 16 5 11 3" xfId="18427" xr:uid="{00000000-0005-0000-0000-0000FB470000}"/>
    <cellStyle name="Normal 4 2 16 5 11 3 2" xfId="44918" xr:uid="{00000000-0005-0000-0000-000076AF0000}"/>
    <cellStyle name="Normal 4 2 16 5 11 4" xfId="44919" xr:uid="{00000000-0005-0000-0000-000077AF0000}"/>
    <cellStyle name="Normal 4 2 16 5 12" xfId="18428" xr:uid="{00000000-0005-0000-0000-0000FC470000}"/>
    <cellStyle name="Normal 4 2 16 5 12 2" xfId="18429" xr:uid="{00000000-0005-0000-0000-0000FD470000}"/>
    <cellStyle name="Normal 4 2 16 5 12 2 2" xfId="44920" xr:uid="{00000000-0005-0000-0000-000078AF0000}"/>
    <cellStyle name="Normal 4 2 16 5 12 3" xfId="44921" xr:uid="{00000000-0005-0000-0000-000079AF0000}"/>
    <cellStyle name="Normal 4 2 16 5 13" xfId="18430" xr:uid="{00000000-0005-0000-0000-0000FE470000}"/>
    <cellStyle name="Normal 4 2 16 5 13 2" xfId="44922" xr:uid="{00000000-0005-0000-0000-00007AAF0000}"/>
    <cellStyle name="Normal 4 2 16 5 14" xfId="44923" xr:uid="{00000000-0005-0000-0000-00007BAF0000}"/>
    <cellStyle name="Normal 4 2 16 5 2" xfId="18431" xr:uid="{00000000-0005-0000-0000-0000FF470000}"/>
    <cellStyle name="Normal 4 2 16 5 2 2" xfId="18432" xr:uid="{00000000-0005-0000-0000-000000480000}"/>
    <cellStyle name="Normal 4 2 16 5 2 2 2" xfId="18433" xr:uid="{00000000-0005-0000-0000-000001480000}"/>
    <cellStyle name="Normal 4 2 16 5 2 2 2 2" xfId="44924" xr:uid="{00000000-0005-0000-0000-00007CAF0000}"/>
    <cellStyle name="Normal 4 2 16 5 2 2 3" xfId="44925" xr:uid="{00000000-0005-0000-0000-00007DAF0000}"/>
    <cellStyle name="Normal 4 2 16 5 2 3" xfId="18434" xr:uid="{00000000-0005-0000-0000-000002480000}"/>
    <cellStyle name="Normal 4 2 16 5 2 3 2" xfId="44926" xr:uid="{00000000-0005-0000-0000-00007EAF0000}"/>
    <cellStyle name="Normal 4 2 16 5 2 4" xfId="44927" xr:uid="{00000000-0005-0000-0000-00007FAF0000}"/>
    <cellStyle name="Normal 4 2 16 5 3" xfId="18435" xr:uid="{00000000-0005-0000-0000-000003480000}"/>
    <cellStyle name="Normal 4 2 16 5 3 2" xfId="18436" xr:uid="{00000000-0005-0000-0000-000004480000}"/>
    <cellStyle name="Normal 4 2 16 5 3 2 2" xfId="18437" xr:uid="{00000000-0005-0000-0000-000005480000}"/>
    <cellStyle name="Normal 4 2 16 5 3 2 2 2" xfId="44928" xr:uid="{00000000-0005-0000-0000-000080AF0000}"/>
    <cellStyle name="Normal 4 2 16 5 3 2 3" xfId="44929" xr:uid="{00000000-0005-0000-0000-000081AF0000}"/>
    <cellStyle name="Normal 4 2 16 5 3 3" xfId="18438" xr:uid="{00000000-0005-0000-0000-000006480000}"/>
    <cellStyle name="Normal 4 2 16 5 3 3 2" xfId="44930" xr:uid="{00000000-0005-0000-0000-000082AF0000}"/>
    <cellStyle name="Normal 4 2 16 5 3 4" xfId="44931" xr:uid="{00000000-0005-0000-0000-000083AF0000}"/>
    <cellStyle name="Normal 4 2 16 5 4" xfId="18439" xr:uid="{00000000-0005-0000-0000-000007480000}"/>
    <cellStyle name="Normal 4 2 16 5 4 2" xfId="18440" xr:uid="{00000000-0005-0000-0000-000008480000}"/>
    <cellStyle name="Normal 4 2 16 5 4 2 2" xfId="18441" xr:uid="{00000000-0005-0000-0000-000009480000}"/>
    <cellStyle name="Normal 4 2 16 5 4 2 2 2" xfId="44932" xr:uid="{00000000-0005-0000-0000-000084AF0000}"/>
    <cellStyle name="Normal 4 2 16 5 4 2 3" xfId="44933" xr:uid="{00000000-0005-0000-0000-000085AF0000}"/>
    <cellStyle name="Normal 4 2 16 5 4 3" xfId="18442" xr:uid="{00000000-0005-0000-0000-00000A480000}"/>
    <cellStyle name="Normal 4 2 16 5 4 3 2" xfId="44934" xr:uid="{00000000-0005-0000-0000-000086AF0000}"/>
    <cellStyle name="Normal 4 2 16 5 4 4" xfId="44935" xr:uid="{00000000-0005-0000-0000-000087AF0000}"/>
    <cellStyle name="Normal 4 2 16 5 5" xfId="18443" xr:uid="{00000000-0005-0000-0000-00000B480000}"/>
    <cellStyle name="Normal 4 2 16 5 5 2" xfId="18444" xr:uid="{00000000-0005-0000-0000-00000C480000}"/>
    <cellStyle name="Normal 4 2 16 5 5 2 2" xfId="18445" xr:uid="{00000000-0005-0000-0000-00000D480000}"/>
    <cellStyle name="Normal 4 2 16 5 5 2 2 2" xfId="44936" xr:uid="{00000000-0005-0000-0000-000088AF0000}"/>
    <cellStyle name="Normal 4 2 16 5 5 2 3" xfId="44937" xr:uid="{00000000-0005-0000-0000-000089AF0000}"/>
    <cellStyle name="Normal 4 2 16 5 5 3" xfId="18446" xr:uid="{00000000-0005-0000-0000-00000E480000}"/>
    <cellStyle name="Normal 4 2 16 5 5 3 2" xfId="44938" xr:uid="{00000000-0005-0000-0000-00008AAF0000}"/>
    <cellStyle name="Normal 4 2 16 5 5 4" xfId="44939" xr:uid="{00000000-0005-0000-0000-00008BAF0000}"/>
    <cellStyle name="Normal 4 2 16 5 6" xfId="18447" xr:uid="{00000000-0005-0000-0000-00000F480000}"/>
    <cellStyle name="Normal 4 2 16 5 6 2" xfId="18448" xr:uid="{00000000-0005-0000-0000-000010480000}"/>
    <cellStyle name="Normal 4 2 16 5 6 2 2" xfId="18449" xr:uid="{00000000-0005-0000-0000-000011480000}"/>
    <cellStyle name="Normal 4 2 16 5 6 2 2 2" xfId="44940" xr:uid="{00000000-0005-0000-0000-00008CAF0000}"/>
    <cellStyle name="Normal 4 2 16 5 6 2 3" xfId="44941" xr:uid="{00000000-0005-0000-0000-00008DAF0000}"/>
    <cellStyle name="Normal 4 2 16 5 6 3" xfId="18450" xr:uid="{00000000-0005-0000-0000-000012480000}"/>
    <cellStyle name="Normal 4 2 16 5 6 3 2" xfId="44942" xr:uid="{00000000-0005-0000-0000-00008EAF0000}"/>
    <cellStyle name="Normal 4 2 16 5 6 4" xfId="44943" xr:uid="{00000000-0005-0000-0000-00008FAF0000}"/>
    <cellStyle name="Normal 4 2 16 5 7" xfId="18451" xr:uid="{00000000-0005-0000-0000-000013480000}"/>
    <cellStyle name="Normal 4 2 16 5 7 2" xfId="18452" xr:uid="{00000000-0005-0000-0000-000014480000}"/>
    <cellStyle name="Normal 4 2 16 5 7 2 2" xfId="18453" xr:uid="{00000000-0005-0000-0000-000015480000}"/>
    <cellStyle name="Normal 4 2 16 5 7 2 2 2" xfId="44944" xr:uid="{00000000-0005-0000-0000-000090AF0000}"/>
    <cellStyle name="Normal 4 2 16 5 7 2 3" xfId="44945" xr:uid="{00000000-0005-0000-0000-000091AF0000}"/>
    <cellStyle name="Normal 4 2 16 5 7 3" xfId="18454" xr:uid="{00000000-0005-0000-0000-000016480000}"/>
    <cellStyle name="Normal 4 2 16 5 7 3 2" xfId="44946" xr:uid="{00000000-0005-0000-0000-000092AF0000}"/>
    <cellStyle name="Normal 4 2 16 5 7 4" xfId="44947" xr:uid="{00000000-0005-0000-0000-000093AF0000}"/>
    <cellStyle name="Normal 4 2 16 5 8" xfId="18455" xr:uid="{00000000-0005-0000-0000-000017480000}"/>
    <cellStyle name="Normal 4 2 16 5 8 2" xfId="18456" xr:uid="{00000000-0005-0000-0000-000018480000}"/>
    <cellStyle name="Normal 4 2 16 5 8 2 2" xfId="18457" xr:uid="{00000000-0005-0000-0000-000019480000}"/>
    <cellStyle name="Normal 4 2 16 5 8 2 2 2" xfId="44948" xr:uid="{00000000-0005-0000-0000-000094AF0000}"/>
    <cellStyle name="Normal 4 2 16 5 8 2 3" xfId="44949" xr:uid="{00000000-0005-0000-0000-000095AF0000}"/>
    <cellStyle name="Normal 4 2 16 5 8 3" xfId="18458" xr:uid="{00000000-0005-0000-0000-00001A480000}"/>
    <cellStyle name="Normal 4 2 16 5 8 3 2" xfId="44950" xr:uid="{00000000-0005-0000-0000-000096AF0000}"/>
    <cellStyle name="Normal 4 2 16 5 8 4" xfId="44951" xr:uid="{00000000-0005-0000-0000-000097AF0000}"/>
    <cellStyle name="Normal 4 2 16 5 9" xfId="18459" xr:uid="{00000000-0005-0000-0000-00001B480000}"/>
    <cellStyle name="Normal 4 2 16 5 9 2" xfId="18460" xr:uid="{00000000-0005-0000-0000-00001C480000}"/>
    <cellStyle name="Normal 4 2 16 5 9 2 2" xfId="18461" xr:uid="{00000000-0005-0000-0000-00001D480000}"/>
    <cellStyle name="Normal 4 2 16 5 9 2 2 2" xfId="44952" xr:uid="{00000000-0005-0000-0000-000098AF0000}"/>
    <cellStyle name="Normal 4 2 16 5 9 2 3" xfId="44953" xr:uid="{00000000-0005-0000-0000-000099AF0000}"/>
    <cellStyle name="Normal 4 2 16 5 9 3" xfId="18462" xr:uid="{00000000-0005-0000-0000-00001E480000}"/>
    <cellStyle name="Normal 4 2 16 5 9 3 2" xfId="44954" xr:uid="{00000000-0005-0000-0000-00009AAF0000}"/>
    <cellStyle name="Normal 4 2 16 5 9 4" xfId="44955" xr:uid="{00000000-0005-0000-0000-00009BAF0000}"/>
    <cellStyle name="Normal 4 2 16 6" xfId="18463" xr:uid="{00000000-0005-0000-0000-00001F480000}"/>
    <cellStyle name="Normal 4 2 16 6 10" xfId="18464" xr:uid="{00000000-0005-0000-0000-000020480000}"/>
    <cellStyle name="Normal 4 2 16 6 10 2" xfId="18465" xr:uid="{00000000-0005-0000-0000-000021480000}"/>
    <cellStyle name="Normal 4 2 16 6 10 2 2" xfId="18466" xr:uid="{00000000-0005-0000-0000-000022480000}"/>
    <cellStyle name="Normal 4 2 16 6 10 2 2 2" xfId="44956" xr:uid="{00000000-0005-0000-0000-00009CAF0000}"/>
    <cellStyle name="Normal 4 2 16 6 10 2 3" xfId="44957" xr:uid="{00000000-0005-0000-0000-00009DAF0000}"/>
    <cellStyle name="Normal 4 2 16 6 10 3" xfId="18467" xr:uid="{00000000-0005-0000-0000-000023480000}"/>
    <cellStyle name="Normal 4 2 16 6 10 3 2" xfId="44958" xr:uid="{00000000-0005-0000-0000-00009EAF0000}"/>
    <cellStyle name="Normal 4 2 16 6 10 4" xfId="44959" xr:uid="{00000000-0005-0000-0000-00009FAF0000}"/>
    <cellStyle name="Normal 4 2 16 6 11" xfId="18468" xr:uid="{00000000-0005-0000-0000-000024480000}"/>
    <cellStyle name="Normal 4 2 16 6 11 2" xfId="18469" xr:uid="{00000000-0005-0000-0000-000025480000}"/>
    <cellStyle name="Normal 4 2 16 6 11 2 2" xfId="18470" xr:uid="{00000000-0005-0000-0000-000026480000}"/>
    <cellStyle name="Normal 4 2 16 6 11 2 2 2" xfId="44960" xr:uid="{00000000-0005-0000-0000-0000A0AF0000}"/>
    <cellStyle name="Normal 4 2 16 6 11 2 3" xfId="44961" xr:uid="{00000000-0005-0000-0000-0000A1AF0000}"/>
    <cellStyle name="Normal 4 2 16 6 11 3" xfId="18471" xr:uid="{00000000-0005-0000-0000-000027480000}"/>
    <cellStyle name="Normal 4 2 16 6 11 3 2" xfId="44962" xr:uid="{00000000-0005-0000-0000-0000A2AF0000}"/>
    <cellStyle name="Normal 4 2 16 6 11 4" xfId="44963" xr:uid="{00000000-0005-0000-0000-0000A3AF0000}"/>
    <cellStyle name="Normal 4 2 16 6 12" xfId="18472" xr:uid="{00000000-0005-0000-0000-000028480000}"/>
    <cellStyle name="Normal 4 2 16 6 12 2" xfId="18473" xr:uid="{00000000-0005-0000-0000-000029480000}"/>
    <cellStyle name="Normal 4 2 16 6 12 2 2" xfId="44964" xr:uid="{00000000-0005-0000-0000-0000A4AF0000}"/>
    <cellStyle name="Normal 4 2 16 6 12 3" xfId="44965" xr:uid="{00000000-0005-0000-0000-0000A5AF0000}"/>
    <cellStyle name="Normal 4 2 16 6 13" xfId="18474" xr:uid="{00000000-0005-0000-0000-00002A480000}"/>
    <cellStyle name="Normal 4 2 16 6 13 2" xfId="44966" xr:uid="{00000000-0005-0000-0000-0000A6AF0000}"/>
    <cellStyle name="Normal 4 2 16 6 14" xfId="44967" xr:uid="{00000000-0005-0000-0000-0000A7AF0000}"/>
    <cellStyle name="Normal 4 2 16 6 2" xfId="18475" xr:uid="{00000000-0005-0000-0000-00002B480000}"/>
    <cellStyle name="Normal 4 2 16 6 2 2" xfId="18476" xr:uid="{00000000-0005-0000-0000-00002C480000}"/>
    <cellStyle name="Normal 4 2 16 6 2 2 2" xfId="18477" xr:uid="{00000000-0005-0000-0000-00002D480000}"/>
    <cellStyle name="Normal 4 2 16 6 2 2 2 2" xfId="44968" xr:uid="{00000000-0005-0000-0000-0000A8AF0000}"/>
    <cellStyle name="Normal 4 2 16 6 2 2 3" xfId="44969" xr:uid="{00000000-0005-0000-0000-0000A9AF0000}"/>
    <cellStyle name="Normal 4 2 16 6 2 3" xfId="18478" xr:uid="{00000000-0005-0000-0000-00002E480000}"/>
    <cellStyle name="Normal 4 2 16 6 2 3 2" xfId="44970" xr:uid="{00000000-0005-0000-0000-0000AAAF0000}"/>
    <cellStyle name="Normal 4 2 16 6 2 4" xfId="44971" xr:uid="{00000000-0005-0000-0000-0000ABAF0000}"/>
    <cellStyle name="Normal 4 2 16 6 3" xfId="18479" xr:uid="{00000000-0005-0000-0000-00002F480000}"/>
    <cellStyle name="Normal 4 2 16 6 3 2" xfId="18480" xr:uid="{00000000-0005-0000-0000-000030480000}"/>
    <cellStyle name="Normal 4 2 16 6 3 2 2" xfId="18481" xr:uid="{00000000-0005-0000-0000-000031480000}"/>
    <cellStyle name="Normal 4 2 16 6 3 2 2 2" xfId="44972" xr:uid="{00000000-0005-0000-0000-0000ACAF0000}"/>
    <cellStyle name="Normal 4 2 16 6 3 2 3" xfId="44973" xr:uid="{00000000-0005-0000-0000-0000ADAF0000}"/>
    <cellStyle name="Normal 4 2 16 6 3 3" xfId="18482" xr:uid="{00000000-0005-0000-0000-000032480000}"/>
    <cellStyle name="Normal 4 2 16 6 3 3 2" xfId="44974" xr:uid="{00000000-0005-0000-0000-0000AEAF0000}"/>
    <cellStyle name="Normal 4 2 16 6 3 4" xfId="44975" xr:uid="{00000000-0005-0000-0000-0000AFAF0000}"/>
    <cellStyle name="Normal 4 2 16 6 4" xfId="18483" xr:uid="{00000000-0005-0000-0000-000033480000}"/>
    <cellStyle name="Normal 4 2 16 6 4 2" xfId="18484" xr:uid="{00000000-0005-0000-0000-000034480000}"/>
    <cellStyle name="Normal 4 2 16 6 4 2 2" xfId="18485" xr:uid="{00000000-0005-0000-0000-000035480000}"/>
    <cellStyle name="Normal 4 2 16 6 4 2 2 2" xfId="44976" xr:uid="{00000000-0005-0000-0000-0000B0AF0000}"/>
    <cellStyle name="Normal 4 2 16 6 4 2 3" xfId="44977" xr:uid="{00000000-0005-0000-0000-0000B1AF0000}"/>
    <cellStyle name="Normal 4 2 16 6 4 3" xfId="18486" xr:uid="{00000000-0005-0000-0000-000036480000}"/>
    <cellStyle name="Normal 4 2 16 6 4 3 2" xfId="44978" xr:uid="{00000000-0005-0000-0000-0000B2AF0000}"/>
    <cellStyle name="Normal 4 2 16 6 4 4" xfId="44979" xr:uid="{00000000-0005-0000-0000-0000B3AF0000}"/>
    <cellStyle name="Normal 4 2 16 6 5" xfId="18487" xr:uid="{00000000-0005-0000-0000-000037480000}"/>
    <cellStyle name="Normal 4 2 16 6 5 2" xfId="18488" xr:uid="{00000000-0005-0000-0000-000038480000}"/>
    <cellStyle name="Normal 4 2 16 6 5 2 2" xfId="18489" xr:uid="{00000000-0005-0000-0000-000039480000}"/>
    <cellStyle name="Normal 4 2 16 6 5 2 2 2" xfId="44980" xr:uid="{00000000-0005-0000-0000-0000B4AF0000}"/>
    <cellStyle name="Normal 4 2 16 6 5 2 3" xfId="44981" xr:uid="{00000000-0005-0000-0000-0000B5AF0000}"/>
    <cellStyle name="Normal 4 2 16 6 5 3" xfId="18490" xr:uid="{00000000-0005-0000-0000-00003A480000}"/>
    <cellStyle name="Normal 4 2 16 6 5 3 2" xfId="44982" xr:uid="{00000000-0005-0000-0000-0000B6AF0000}"/>
    <cellStyle name="Normal 4 2 16 6 5 4" xfId="44983" xr:uid="{00000000-0005-0000-0000-0000B7AF0000}"/>
    <cellStyle name="Normal 4 2 16 6 6" xfId="18491" xr:uid="{00000000-0005-0000-0000-00003B480000}"/>
    <cellStyle name="Normal 4 2 16 6 6 2" xfId="18492" xr:uid="{00000000-0005-0000-0000-00003C480000}"/>
    <cellStyle name="Normal 4 2 16 6 6 2 2" xfId="18493" xr:uid="{00000000-0005-0000-0000-00003D480000}"/>
    <cellStyle name="Normal 4 2 16 6 6 2 2 2" xfId="44984" xr:uid="{00000000-0005-0000-0000-0000B8AF0000}"/>
    <cellStyle name="Normal 4 2 16 6 6 2 3" xfId="44985" xr:uid="{00000000-0005-0000-0000-0000B9AF0000}"/>
    <cellStyle name="Normal 4 2 16 6 6 3" xfId="18494" xr:uid="{00000000-0005-0000-0000-00003E480000}"/>
    <cellStyle name="Normal 4 2 16 6 6 3 2" xfId="44986" xr:uid="{00000000-0005-0000-0000-0000BAAF0000}"/>
    <cellStyle name="Normal 4 2 16 6 6 4" xfId="44987" xr:uid="{00000000-0005-0000-0000-0000BBAF0000}"/>
    <cellStyle name="Normal 4 2 16 6 7" xfId="18495" xr:uid="{00000000-0005-0000-0000-00003F480000}"/>
    <cellStyle name="Normal 4 2 16 6 7 2" xfId="18496" xr:uid="{00000000-0005-0000-0000-000040480000}"/>
    <cellStyle name="Normal 4 2 16 6 7 2 2" xfId="18497" xr:uid="{00000000-0005-0000-0000-000041480000}"/>
    <cellStyle name="Normal 4 2 16 6 7 2 2 2" xfId="44988" xr:uid="{00000000-0005-0000-0000-0000BCAF0000}"/>
    <cellStyle name="Normal 4 2 16 6 7 2 3" xfId="44989" xr:uid="{00000000-0005-0000-0000-0000BDAF0000}"/>
    <cellStyle name="Normal 4 2 16 6 7 3" xfId="18498" xr:uid="{00000000-0005-0000-0000-000042480000}"/>
    <cellStyle name="Normal 4 2 16 6 7 3 2" xfId="44990" xr:uid="{00000000-0005-0000-0000-0000BEAF0000}"/>
    <cellStyle name="Normal 4 2 16 6 7 4" xfId="44991" xr:uid="{00000000-0005-0000-0000-0000BFAF0000}"/>
    <cellStyle name="Normal 4 2 16 6 8" xfId="18499" xr:uid="{00000000-0005-0000-0000-000043480000}"/>
    <cellStyle name="Normal 4 2 16 6 8 2" xfId="18500" xr:uid="{00000000-0005-0000-0000-000044480000}"/>
    <cellStyle name="Normal 4 2 16 6 8 2 2" xfId="18501" xr:uid="{00000000-0005-0000-0000-000045480000}"/>
    <cellStyle name="Normal 4 2 16 6 8 2 2 2" xfId="44992" xr:uid="{00000000-0005-0000-0000-0000C0AF0000}"/>
    <cellStyle name="Normal 4 2 16 6 8 2 3" xfId="44993" xr:uid="{00000000-0005-0000-0000-0000C1AF0000}"/>
    <cellStyle name="Normal 4 2 16 6 8 3" xfId="18502" xr:uid="{00000000-0005-0000-0000-000046480000}"/>
    <cellStyle name="Normal 4 2 16 6 8 3 2" xfId="44994" xr:uid="{00000000-0005-0000-0000-0000C2AF0000}"/>
    <cellStyle name="Normal 4 2 16 6 8 4" xfId="44995" xr:uid="{00000000-0005-0000-0000-0000C3AF0000}"/>
    <cellStyle name="Normal 4 2 16 6 9" xfId="18503" xr:uid="{00000000-0005-0000-0000-000047480000}"/>
    <cellStyle name="Normal 4 2 16 6 9 2" xfId="18504" xr:uid="{00000000-0005-0000-0000-000048480000}"/>
    <cellStyle name="Normal 4 2 16 6 9 2 2" xfId="18505" xr:uid="{00000000-0005-0000-0000-000049480000}"/>
    <cellStyle name="Normal 4 2 16 6 9 2 2 2" xfId="44996" xr:uid="{00000000-0005-0000-0000-0000C4AF0000}"/>
    <cellStyle name="Normal 4 2 16 6 9 2 3" xfId="44997" xr:uid="{00000000-0005-0000-0000-0000C5AF0000}"/>
    <cellStyle name="Normal 4 2 16 6 9 3" xfId="18506" xr:uid="{00000000-0005-0000-0000-00004A480000}"/>
    <cellStyle name="Normal 4 2 16 6 9 3 2" xfId="44998" xr:uid="{00000000-0005-0000-0000-0000C6AF0000}"/>
    <cellStyle name="Normal 4 2 16 6 9 4" xfId="44999" xr:uid="{00000000-0005-0000-0000-0000C7AF0000}"/>
    <cellStyle name="Normal 4 2 16 7" xfId="18507" xr:uid="{00000000-0005-0000-0000-00004B480000}"/>
    <cellStyle name="Normal 4 2 16 7 10" xfId="18508" xr:uid="{00000000-0005-0000-0000-00004C480000}"/>
    <cellStyle name="Normal 4 2 16 7 10 2" xfId="18509" xr:uid="{00000000-0005-0000-0000-00004D480000}"/>
    <cellStyle name="Normal 4 2 16 7 10 2 2" xfId="18510" xr:uid="{00000000-0005-0000-0000-00004E480000}"/>
    <cellStyle name="Normal 4 2 16 7 10 2 2 2" xfId="45000" xr:uid="{00000000-0005-0000-0000-0000C8AF0000}"/>
    <cellStyle name="Normal 4 2 16 7 10 2 3" xfId="45001" xr:uid="{00000000-0005-0000-0000-0000C9AF0000}"/>
    <cellStyle name="Normal 4 2 16 7 10 3" xfId="18511" xr:uid="{00000000-0005-0000-0000-00004F480000}"/>
    <cellStyle name="Normal 4 2 16 7 10 3 2" xfId="45002" xr:uid="{00000000-0005-0000-0000-0000CAAF0000}"/>
    <cellStyle name="Normal 4 2 16 7 10 4" xfId="45003" xr:uid="{00000000-0005-0000-0000-0000CBAF0000}"/>
    <cellStyle name="Normal 4 2 16 7 11" xfId="18512" xr:uid="{00000000-0005-0000-0000-000050480000}"/>
    <cellStyle name="Normal 4 2 16 7 11 2" xfId="18513" xr:uid="{00000000-0005-0000-0000-000051480000}"/>
    <cellStyle name="Normal 4 2 16 7 11 2 2" xfId="18514" xr:uid="{00000000-0005-0000-0000-000052480000}"/>
    <cellStyle name="Normal 4 2 16 7 11 2 2 2" xfId="45004" xr:uid="{00000000-0005-0000-0000-0000CCAF0000}"/>
    <cellStyle name="Normal 4 2 16 7 11 2 3" xfId="45005" xr:uid="{00000000-0005-0000-0000-0000CDAF0000}"/>
    <cellStyle name="Normal 4 2 16 7 11 3" xfId="18515" xr:uid="{00000000-0005-0000-0000-000053480000}"/>
    <cellStyle name="Normal 4 2 16 7 11 3 2" xfId="45006" xr:uid="{00000000-0005-0000-0000-0000CEAF0000}"/>
    <cellStyle name="Normal 4 2 16 7 11 4" xfId="45007" xr:uid="{00000000-0005-0000-0000-0000CFAF0000}"/>
    <cellStyle name="Normal 4 2 16 7 12" xfId="18516" xr:uid="{00000000-0005-0000-0000-000054480000}"/>
    <cellStyle name="Normal 4 2 16 7 12 2" xfId="18517" xr:uid="{00000000-0005-0000-0000-000055480000}"/>
    <cellStyle name="Normal 4 2 16 7 12 2 2" xfId="45008" xr:uid="{00000000-0005-0000-0000-0000D0AF0000}"/>
    <cellStyle name="Normal 4 2 16 7 12 3" xfId="45009" xr:uid="{00000000-0005-0000-0000-0000D1AF0000}"/>
    <cellStyle name="Normal 4 2 16 7 13" xfId="18518" xr:uid="{00000000-0005-0000-0000-000056480000}"/>
    <cellStyle name="Normal 4 2 16 7 13 2" xfId="45010" xr:uid="{00000000-0005-0000-0000-0000D2AF0000}"/>
    <cellStyle name="Normal 4 2 16 7 14" xfId="45011" xr:uid="{00000000-0005-0000-0000-0000D3AF0000}"/>
    <cellStyle name="Normal 4 2 16 7 2" xfId="18519" xr:uid="{00000000-0005-0000-0000-000057480000}"/>
    <cellStyle name="Normal 4 2 16 7 2 2" xfId="18520" xr:uid="{00000000-0005-0000-0000-000058480000}"/>
    <cellStyle name="Normal 4 2 16 7 2 2 2" xfId="18521" xr:uid="{00000000-0005-0000-0000-000059480000}"/>
    <cellStyle name="Normal 4 2 16 7 2 2 2 2" xfId="45012" xr:uid="{00000000-0005-0000-0000-0000D4AF0000}"/>
    <cellStyle name="Normal 4 2 16 7 2 2 3" xfId="45013" xr:uid="{00000000-0005-0000-0000-0000D5AF0000}"/>
    <cellStyle name="Normal 4 2 16 7 2 3" xfId="18522" xr:uid="{00000000-0005-0000-0000-00005A480000}"/>
    <cellStyle name="Normal 4 2 16 7 2 3 2" xfId="45014" xr:uid="{00000000-0005-0000-0000-0000D6AF0000}"/>
    <cellStyle name="Normal 4 2 16 7 2 4" xfId="45015" xr:uid="{00000000-0005-0000-0000-0000D7AF0000}"/>
    <cellStyle name="Normal 4 2 16 7 3" xfId="18523" xr:uid="{00000000-0005-0000-0000-00005B480000}"/>
    <cellStyle name="Normal 4 2 16 7 3 2" xfId="18524" xr:uid="{00000000-0005-0000-0000-00005C480000}"/>
    <cellStyle name="Normal 4 2 16 7 3 2 2" xfId="18525" xr:uid="{00000000-0005-0000-0000-00005D480000}"/>
    <cellStyle name="Normal 4 2 16 7 3 2 2 2" xfId="45016" xr:uid="{00000000-0005-0000-0000-0000D8AF0000}"/>
    <cellStyle name="Normal 4 2 16 7 3 2 3" xfId="45017" xr:uid="{00000000-0005-0000-0000-0000D9AF0000}"/>
    <cellStyle name="Normal 4 2 16 7 3 3" xfId="18526" xr:uid="{00000000-0005-0000-0000-00005E480000}"/>
    <cellStyle name="Normal 4 2 16 7 3 3 2" xfId="45018" xr:uid="{00000000-0005-0000-0000-0000DAAF0000}"/>
    <cellStyle name="Normal 4 2 16 7 3 4" xfId="45019" xr:uid="{00000000-0005-0000-0000-0000DBAF0000}"/>
    <cellStyle name="Normal 4 2 16 7 4" xfId="18527" xr:uid="{00000000-0005-0000-0000-00005F480000}"/>
    <cellStyle name="Normal 4 2 16 7 4 2" xfId="18528" xr:uid="{00000000-0005-0000-0000-000060480000}"/>
    <cellStyle name="Normal 4 2 16 7 4 2 2" xfId="18529" xr:uid="{00000000-0005-0000-0000-000061480000}"/>
    <cellStyle name="Normal 4 2 16 7 4 2 2 2" xfId="45020" xr:uid="{00000000-0005-0000-0000-0000DCAF0000}"/>
    <cellStyle name="Normal 4 2 16 7 4 2 3" xfId="45021" xr:uid="{00000000-0005-0000-0000-0000DDAF0000}"/>
    <cellStyle name="Normal 4 2 16 7 4 3" xfId="18530" xr:uid="{00000000-0005-0000-0000-000062480000}"/>
    <cellStyle name="Normal 4 2 16 7 4 3 2" xfId="45022" xr:uid="{00000000-0005-0000-0000-0000DEAF0000}"/>
    <cellStyle name="Normal 4 2 16 7 4 4" xfId="45023" xr:uid="{00000000-0005-0000-0000-0000DFAF0000}"/>
    <cellStyle name="Normal 4 2 16 7 5" xfId="18531" xr:uid="{00000000-0005-0000-0000-000063480000}"/>
    <cellStyle name="Normal 4 2 16 7 5 2" xfId="18532" xr:uid="{00000000-0005-0000-0000-000064480000}"/>
    <cellStyle name="Normal 4 2 16 7 5 2 2" xfId="18533" xr:uid="{00000000-0005-0000-0000-000065480000}"/>
    <cellStyle name="Normal 4 2 16 7 5 2 2 2" xfId="45024" xr:uid="{00000000-0005-0000-0000-0000E0AF0000}"/>
    <cellStyle name="Normal 4 2 16 7 5 2 3" xfId="45025" xr:uid="{00000000-0005-0000-0000-0000E1AF0000}"/>
    <cellStyle name="Normal 4 2 16 7 5 3" xfId="18534" xr:uid="{00000000-0005-0000-0000-000066480000}"/>
    <cellStyle name="Normal 4 2 16 7 5 3 2" xfId="45026" xr:uid="{00000000-0005-0000-0000-0000E2AF0000}"/>
    <cellStyle name="Normal 4 2 16 7 5 4" xfId="45027" xr:uid="{00000000-0005-0000-0000-0000E3AF0000}"/>
    <cellStyle name="Normal 4 2 16 7 6" xfId="18535" xr:uid="{00000000-0005-0000-0000-000067480000}"/>
    <cellStyle name="Normal 4 2 16 7 6 2" xfId="18536" xr:uid="{00000000-0005-0000-0000-000068480000}"/>
    <cellStyle name="Normal 4 2 16 7 6 2 2" xfId="18537" xr:uid="{00000000-0005-0000-0000-000069480000}"/>
    <cellStyle name="Normal 4 2 16 7 6 2 2 2" xfId="45028" xr:uid="{00000000-0005-0000-0000-0000E4AF0000}"/>
    <cellStyle name="Normal 4 2 16 7 6 2 3" xfId="45029" xr:uid="{00000000-0005-0000-0000-0000E5AF0000}"/>
    <cellStyle name="Normal 4 2 16 7 6 3" xfId="18538" xr:uid="{00000000-0005-0000-0000-00006A480000}"/>
    <cellStyle name="Normal 4 2 16 7 6 3 2" xfId="45030" xr:uid="{00000000-0005-0000-0000-0000E6AF0000}"/>
    <cellStyle name="Normal 4 2 16 7 6 4" xfId="45031" xr:uid="{00000000-0005-0000-0000-0000E7AF0000}"/>
    <cellStyle name="Normal 4 2 16 7 7" xfId="18539" xr:uid="{00000000-0005-0000-0000-00006B480000}"/>
    <cellStyle name="Normal 4 2 16 7 7 2" xfId="18540" xr:uid="{00000000-0005-0000-0000-00006C480000}"/>
    <cellStyle name="Normal 4 2 16 7 7 2 2" xfId="18541" xr:uid="{00000000-0005-0000-0000-00006D480000}"/>
    <cellStyle name="Normal 4 2 16 7 7 2 2 2" xfId="45032" xr:uid="{00000000-0005-0000-0000-0000E8AF0000}"/>
    <cellStyle name="Normal 4 2 16 7 7 2 3" xfId="45033" xr:uid="{00000000-0005-0000-0000-0000E9AF0000}"/>
    <cellStyle name="Normal 4 2 16 7 7 3" xfId="18542" xr:uid="{00000000-0005-0000-0000-00006E480000}"/>
    <cellStyle name="Normal 4 2 16 7 7 3 2" xfId="45034" xr:uid="{00000000-0005-0000-0000-0000EAAF0000}"/>
    <cellStyle name="Normal 4 2 16 7 7 4" xfId="45035" xr:uid="{00000000-0005-0000-0000-0000EBAF0000}"/>
    <cellStyle name="Normal 4 2 16 7 8" xfId="18543" xr:uid="{00000000-0005-0000-0000-00006F480000}"/>
    <cellStyle name="Normal 4 2 16 7 8 2" xfId="18544" xr:uid="{00000000-0005-0000-0000-000070480000}"/>
    <cellStyle name="Normal 4 2 16 7 8 2 2" xfId="18545" xr:uid="{00000000-0005-0000-0000-000071480000}"/>
    <cellStyle name="Normal 4 2 16 7 8 2 2 2" xfId="45036" xr:uid="{00000000-0005-0000-0000-0000ECAF0000}"/>
    <cellStyle name="Normal 4 2 16 7 8 2 3" xfId="45037" xr:uid="{00000000-0005-0000-0000-0000EDAF0000}"/>
    <cellStyle name="Normal 4 2 16 7 8 3" xfId="18546" xr:uid="{00000000-0005-0000-0000-000072480000}"/>
    <cellStyle name="Normal 4 2 16 7 8 3 2" xfId="45038" xr:uid="{00000000-0005-0000-0000-0000EEAF0000}"/>
    <cellStyle name="Normal 4 2 16 7 8 4" xfId="45039" xr:uid="{00000000-0005-0000-0000-0000EFAF0000}"/>
    <cellStyle name="Normal 4 2 16 7 9" xfId="18547" xr:uid="{00000000-0005-0000-0000-000073480000}"/>
    <cellStyle name="Normal 4 2 16 7 9 2" xfId="18548" xr:uid="{00000000-0005-0000-0000-000074480000}"/>
    <cellStyle name="Normal 4 2 16 7 9 2 2" xfId="18549" xr:uid="{00000000-0005-0000-0000-000075480000}"/>
    <cellStyle name="Normal 4 2 16 7 9 2 2 2" xfId="45040" xr:uid="{00000000-0005-0000-0000-0000F0AF0000}"/>
    <cellStyle name="Normal 4 2 16 7 9 2 3" xfId="45041" xr:uid="{00000000-0005-0000-0000-0000F1AF0000}"/>
    <cellStyle name="Normal 4 2 16 7 9 3" xfId="18550" xr:uid="{00000000-0005-0000-0000-000076480000}"/>
    <cellStyle name="Normal 4 2 16 7 9 3 2" xfId="45042" xr:uid="{00000000-0005-0000-0000-0000F2AF0000}"/>
    <cellStyle name="Normal 4 2 16 7 9 4" xfId="45043" xr:uid="{00000000-0005-0000-0000-0000F3AF0000}"/>
    <cellStyle name="Normal 4 2 16 8" xfId="18551" xr:uid="{00000000-0005-0000-0000-000077480000}"/>
    <cellStyle name="Normal 4 2 16 8 10" xfId="18552" xr:uid="{00000000-0005-0000-0000-000078480000}"/>
    <cellStyle name="Normal 4 2 16 8 10 2" xfId="18553" xr:uid="{00000000-0005-0000-0000-000079480000}"/>
    <cellStyle name="Normal 4 2 16 8 10 2 2" xfId="18554" xr:uid="{00000000-0005-0000-0000-00007A480000}"/>
    <cellStyle name="Normal 4 2 16 8 10 2 2 2" xfId="45044" xr:uid="{00000000-0005-0000-0000-0000F4AF0000}"/>
    <cellStyle name="Normal 4 2 16 8 10 2 3" xfId="45045" xr:uid="{00000000-0005-0000-0000-0000F5AF0000}"/>
    <cellStyle name="Normal 4 2 16 8 10 3" xfId="18555" xr:uid="{00000000-0005-0000-0000-00007B480000}"/>
    <cellStyle name="Normal 4 2 16 8 10 3 2" xfId="45046" xr:uid="{00000000-0005-0000-0000-0000F6AF0000}"/>
    <cellStyle name="Normal 4 2 16 8 10 4" xfId="45047" xr:uid="{00000000-0005-0000-0000-0000F7AF0000}"/>
    <cellStyle name="Normal 4 2 16 8 11" xfId="18556" xr:uid="{00000000-0005-0000-0000-00007C480000}"/>
    <cellStyle name="Normal 4 2 16 8 11 2" xfId="18557" xr:uid="{00000000-0005-0000-0000-00007D480000}"/>
    <cellStyle name="Normal 4 2 16 8 11 2 2" xfId="18558" xr:uid="{00000000-0005-0000-0000-00007E480000}"/>
    <cellStyle name="Normal 4 2 16 8 11 2 2 2" xfId="45048" xr:uid="{00000000-0005-0000-0000-0000F8AF0000}"/>
    <cellStyle name="Normal 4 2 16 8 11 2 3" xfId="45049" xr:uid="{00000000-0005-0000-0000-0000F9AF0000}"/>
    <cellStyle name="Normal 4 2 16 8 11 3" xfId="18559" xr:uid="{00000000-0005-0000-0000-00007F480000}"/>
    <cellStyle name="Normal 4 2 16 8 11 3 2" xfId="45050" xr:uid="{00000000-0005-0000-0000-0000FAAF0000}"/>
    <cellStyle name="Normal 4 2 16 8 11 4" xfId="45051" xr:uid="{00000000-0005-0000-0000-0000FBAF0000}"/>
    <cellStyle name="Normal 4 2 16 8 12" xfId="18560" xr:uid="{00000000-0005-0000-0000-000080480000}"/>
    <cellStyle name="Normal 4 2 16 8 12 2" xfId="18561" xr:uid="{00000000-0005-0000-0000-000081480000}"/>
    <cellStyle name="Normal 4 2 16 8 12 2 2" xfId="45052" xr:uid="{00000000-0005-0000-0000-0000FCAF0000}"/>
    <cellStyle name="Normal 4 2 16 8 12 3" xfId="45053" xr:uid="{00000000-0005-0000-0000-0000FDAF0000}"/>
    <cellStyle name="Normal 4 2 16 8 13" xfId="18562" xr:uid="{00000000-0005-0000-0000-000082480000}"/>
    <cellStyle name="Normal 4 2 16 8 13 2" xfId="45054" xr:uid="{00000000-0005-0000-0000-0000FEAF0000}"/>
    <cellStyle name="Normal 4 2 16 8 14" xfId="45055" xr:uid="{00000000-0005-0000-0000-0000FFAF0000}"/>
    <cellStyle name="Normal 4 2 16 8 2" xfId="18563" xr:uid="{00000000-0005-0000-0000-000083480000}"/>
    <cellStyle name="Normal 4 2 16 8 2 2" xfId="18564" xr:uid="{00000000-0005-0000-0000-000084480000}"/>
    <cellStyle name="Normal 4 2 16 8 2 2 2" xfId="18565" xr:uid="{00000000-0005-0000-0000-000085480000}"/>
    <cellStyle name="Normal 4 2 16 8 2 2 2 2" xfId="45056" xr:uid="{00000000-0005-0000-0000-000000B00000}"/>
    <cellStyle name="Normal 4 2 16 8 2 2 3" xfId="45057" xr:uid="{00000000-0005-0000-0000-000001B00000}"/>
    <cellStyle name="Normal 4 2 16 8 2 3" xfId="18566" xr:uid="{00000000-0005-0000-0000-000086480000}"/>
    <cellStyle name="Normal 4 2 16 8 2 3 2" xfId="45058" xr:uid="{00000000-0005-0000-0000-000002B00000}"/>
    <cellStyle name="Normal 4 2 16 8 2 4" xfId="45059" xr:uid="{00000000-0005-0000-0000-000003B00000}"/>
    <cellStyle name="Normal 4 2 16 8 3" xfId="18567" xr:uid="{00000000-0005-0000-0000-000087480000}"/>
    <cellStyle name="Normal 4 2 16 8 3 2" xfId="18568" xr:uid="{00000000-0005-0000-0000-000088480000}"/>
    <cellStyle name="Normal 4 2 16 8 3 2 2" xfId="18569" xr:uid="{00000000-0005-0000-0000-000089480000}"/>
    <cellStyle name="Normal 4 2 16 8 3 2 2 2" xfId="45060" xr:uid="{00000000-0005-0000-0000-000004B00000}"/>
    <cellStyle name="Normal 4 2 16 8 3 2 3" xfId="45061" xr:uid="{00000000-0005-0000-0000-000005B00000}"/>
    <cellStyle name="Normal 4 2 16 8 3 3" xfId="18570" xr:uid="{00000000-0005-0000-0000-00008A480000}"/>
    <cellStyle name="Normal 4 2 16 8 3 3 2" xfId="45062" xr:uid="{00000000-0005-0000-0000-000006B00000}"/>
    <cellStyle name="Normal 4 2 16 8 3 4" xfId="45063" xr:uid="{00000000-0005-0000-0000-000007B00000}"/>
    <cellStyle name="Normal 4 2 16 8 4" xfId="18571" xr:uid="{00000000-0005-0000-0000-00008B480000}"/>
    <cellStyle name="Normal 4 2 16 8 4 2" xfId="18572" xr:uid="{00000000-0005-0000-0000-00008C480000}"/>
    <cellStyle name="Normal 4 2 16 8 4 2 2" xfId="18573" xr:uid="{00000000-0005-0000-0000-00008D480000}"/>
    <cellStyle name="Normal 4 2 16 8 4 2 2 2" xfId="45064" xr:uid="{00000000-0005-0000-0000-000008B00000}"/>
    <cellStyle name="Normal 4 2 16 8 4 2 3" xfId="45065" xr:uid="{00000000-0005-0000-0000-000009B00000}"/>
    <cellStyle name="Normal 4 2 16 8 4 3" xfId="18574" xr:uid="{00000000-0005-0000-0000-00008E480000}"/>
    <cellStyle name="Normal 4 2 16 8 4 3 2" xfId="45066" xr:uid="{00000000-0005-0000-0000-00000AB00000}"/>
    <cellStyle name="Normal 4 2 16 8 4 4" xfId="45067" xr:uid="{00000000-0005-0000-0000-00000BB00000}"/>
    <cellStyle name="Normal 4 2 16 8 5" xfId="18575" xr:uid="{00000000-0005-0000-0000-00008F480000}"/>
    <cellStyle name="Normal 4 2 16 8 5 2" xfId="18576" xr:uid="{00000000-0005-0000-0000-000090480000}"/>
    <cellStyle name="Normal 4 2 16 8 5 2 2" xfId="18577" xr:uid="{00000000-0005-0000-0000-000091480000}"/>
    <cellStyle name="Normal 4 2 16 8 5 2 2 2" xfId="45068" xr:uid="{00000000-0005-0000-0000-00000CB00000}"/>
    <cellStyle name="Normal 4 2 16 8 5 2 3" xfId="45069" xr:uid="{00000000-0005-0000-0000-00000DB00000}"/>
    <cellStyle name="Normal 4 2 16 8 5 3" xfId="18578" xr:uid="{00000000-0005-0000-0000-000092480000}"/>
    <cellStyle name="Normal 4 2 16 8 5 3 2" xfId="45070" xr:uid="{00000000-0005-0000-0000-00000EB00000}"/>
    <cellStyle name="Normal 4 2 16 8 5 4" xfId="45071" xr:uid="{00000000-0005-0000-0000-00000FB00000}"/>
    <cellStyle name="Normal 4 2 16 8 6" xfId="18579" xr:uid="{00000000-0005-0000-0000-000093480000}"/>
    <cellStyle name="Normal 4 2 16 8 6 2" xfId="18580" xr:uid="{00000000-0005-0000-0000-000094480000}"/>
    <cellStyle name="Normal 4 2 16 8 6 2 2" xfId="18581" xr:uid="{00000000-0005-0000-0000-000095480000}"/>
    <cellStyle name="Normal 4 2 16 8 6 2 2 2" xfId="45072" xr:uid="{00000000-0005-0000-0000-000010B00000}"/>
    <cellStyle name="Normal 4 2 16 8 6 2 3" xfId="45073" xr:uid="{00000000-0005-0000-0000-000011B00000}"/>
    <cellStyle name="Normal 4 2 16 8 6 3" xfId="18582" xr:uid="{00000000-0005-0000-0000-000096480000}"/>
    <cellStyle name="Normal 4 2 16 8 6 3 2" xfId="45074" xr:uid="{00000000-0005-0000-0000-000012B00000}"/>
    <cellStyle name="Normal 4 2 16 8 6 4" xfId="45075" xr:uid="{00000000-0005-0000-0000-000013B00000}"/>
    <cellStyle name="Normal 4 2 16 8 7" xfId="18583" xr:uid="{00000000-0005-0000-0000-000097480000}"/>
    <cellStyle name="Normal 4 2 16 8 7 2" xfId="18584" xr:uid="{00000000-0005-0000-0000-000098480000}"/>
    <cellStyle name="Normal 4 2 16 8 7 2 2" xfId="18585" xr:uid="{00000000-0005-0000-0000-000099480000}"/>
    <cellStyle name="Normal 4 2 16 8 7 2 2 2" xfId="45076" xr:uid="{00000000-0005-0000-0000-000014B00000}"/>
    <cellStyle name="Normal 4 2 16 8 7 2 3" xfId="45077" xr:uid="{00000000-0005-0000-0000-000015B00000}"/>
    <cellStyle name="Normal 4 2 16 8 7 3" xfId="18586" xr:uid="{00000000-0005-0000-0000-00009A480000}"/>
    <cellStyle name="Normal 4 2 16 8 7 3 2" xfId="45078" xr:uid="{00000000-0005-0000-0000-000016B00000}"/>
    <cellStyle name="Normal 4 2 16 8 7 4" xfId="45079" xr:uid="{00000000-0005-0000-0000-000017B00000}"/>
    <cellStyle name="Normal 4 2 16 8 8" xfId="18587" xr:uid="{00000000-0005-0000-0000-00009B480000}"/>
    <cellStyle name="Normal 4 2 16 8 8 2" xfId="18588" xr:uid="{00000000-0005-0000-0000-00009C480000}"/>
    <cellStyle name="Normal 4 2 16 8 8 2 2" xfId="18589" xr:uid="{00000000-0005-0000-0000-00009D480000}"/>
    <cellStyle name="Normal 4 2 16 8 8 2 2 2" xfId="45080" xr:uid="{00000000-0005-0000-0000-000018B00000}"/>
    <cellStyle name="Normal 4 2 16 8 8 2 3" xfId="45081" xr:uid="{00000000-0005-0000-0000-000019B00000}"/>
    <cellStyle name="Normal 4 2 16 8 8 3" xfId="18590" xr:uid="{00000000-0005-0000-0000-00009E480000}"/>
    <cellStyle name="Normal 4 2 16 8 8 3 2" xfId="45082" xr:uid="{00000000-0005-0000-0000-00001AB00000}"/>
    <cellStyle name="Normal 4 2 16 8 8 4" xfId="45083" xr:uid="{00000000-0005-0000-0000-00001BB00000}"/>
    <cellStyle name="Normal 4 2 16 8 9" xfId="18591" xr:uid="{00000000-0005-0000-0000-00009F480000}"/>
    <cellStyle name="Normal 4 2 16 8 9 2" xfId="18592" xr:uid="{00000000-0005-0000-0000-0000A0480000}"/>
    <cellStyle name="Normal 4 2 16 8 9 2 2" xfId="18593" xr:uid="{00000000-0005-0000-0000-0000A1480000}"/>
    <cellStyle name="Normal 4 2 16 8 9 2 2 2" xfId="45084" xr:uid="{00000000-0005-0000-0000-00001CB00000}"/>
    <cellStyle name="Normal 4 2 16 8 9 2 3" xfId="45085" xr:uid="{00000000-0005-0000-0000-00001DB00000}"/>
    <cellStyle name="Normal 4 2 16 8 9 3" xfId="18594" xr:uid="{00000000-0005-0000-0000-0000A2480000}"/>
    <cellStyle name="Normal 4 2 16 8 9 3 2" xfId="45086" xr:uid="{00000000-0005-0000-0000-00001EB00000}"/>
    <cellStyle name="Normal 4 2 16 8 9 4" xfId="45087" xr:uid="{00000000-0005-0000-0000-00001FB00000}"/>
    <cellStyle name="Normal 4 2 16 9" xfId="18595" xr:uid="{00000000-0005-0000-0000-0000A3480000}"/>
    <cellStyle name="Normal 4 2 16 9 2" xfId="18596" xr:uid="{00000000-0005-0000-0000-0000A4480000}"/>
    <cellStyle name="Normal 4 2 16 9 2 2" xfId="18597" xr:uid="{00000000-0005-0000-0000-0000A5480000}"/>
    <cellStyle name="Normal 4 2 16 9 2 2 2" xfId="45088" xr:uid="{00000000-0005-0000-0000-000020B00000}"/>
    <cellStyle name="Normal 4 2 16 9 2 3" xfId="45089" xr:uid="{00000000-0005-0000-0000-000021B00000}"/>
    <cellStyle name="Normal 4 2 16 9 3" xfId="18598" xr:uid="{00000000-0005-0000-0000-0000A6480000}"/>
    <cellStyle name="Normal 4 2 16 9 3 2" xfId="45090" xr:uid="{00000000-0005-0000-0000-000022B00000}"/>
    <cellStyle name="Normal 4 2 16 9 4" xfId="45091" xr:uid="{00000000-0005-0000-0000-000023B00000}"/>
    <cellStyle name="Normal 4 2 17" xfId="18599" xr:uid="{00000000-0005-0000-0000-0000A7480000}"/>
    <cellStyle name="Normal 4 2 17 10" xfId="18600" xr:uid="{00000000-0005-0000-0000-0000A8480000}"/>
    <cellStyle name="Normal 4 2 17 10 2" xfId="18601" xr:uid="{00000000-0005-0000-0000-0000A9480000}"/>
    <cellStyle name="Normal 4 2 17 10 2 2" xfId="18602" xr:uid="{00000000-0005-0000-0000-0000AA480000}"/>
    <cellStyle name="Normal 4 2 17 10 2 2 2" xfId="45092" xr:uid="{00000000-0005-0000-0000-000024B00000}"/>
    <cellStyle name="Normal 4 2 17 10 2 3" xfId="45093" xr:uid="{00000000-0005-0000-0000-000025B00000}"/>
    <cellStyle name="Normal 4 2 17 10 3" xfId="18603" xr:uid="{00000000-0005-0000-0000-0000AB480000}"/>
    <cellStyle name="Normal 4 2 17 10 3 2" xfId="45094" xr:uid="{00000000-0005-0000-0000-000026B00000}"/>
    <cellStyle name="Normal 4 2 17 10 4" xfId="45095" xr:uid="{00000000-0005-0000-0000-000027B00000}"/>
    <cellStyle name="Normal 4 2 17 11" xfId="18604" xr:uid="{00000000-0005-0000-0000-0000AC480000}"/>
    <cellStyle name="Normal 4 2 17 11 2" xfId="18605" xr:uid="{00000000-0005-0000-0000-0000AD480000}"/>
    <cellStyle name="Normal 4 2 17 11 2 2" xfId="18606" xr:uid="{00000000-0005-0000-0000-0000AE480000}"/>
    <cellStyle name="Normal 4 2 17 11 2 2 2" xfId="45096" xr:uid="{00000000-0005-0000-0000-000028B00000}"/>
    <cellStyle name="Normal 4 2 17 11 2 3" xfId="45097" xr:uid="{00000000-0005-0000-0000-000029B00000}"/>
    <cellStyle name="Normal 4 2 17 11 3" xfId="18607" xr:uid="{00000000-0005-0000-0000-0000AF480000}"/>
    <cellStyle name="Normal 4 2 17 11 3 2" xfId="45098" xr:uid="{00000000-0005-0000-0000-00002AB00000}"/>
    <cellStyle name="Normal 4 2 17 11 4" xfId="45099" xr:uid="{00000000-0005-0000-0000-00002BB00000}"/>
    <cellStyle name="Normal 4 2 17 12" xfId="18608" xr:uid="{00000000-0005-0000-0000-0000B0480000}"/>
    <cellStyle name="Normal 4 2 17 12 2" xfId="18609" xr:uid="{00000000-0005-0000-0000-0000B1480000}"/>
    <cellStyle name="Normal 4 2 17 12 2 2" xfId="18610" xr:uid="{00000000-0005-0000-0000-0000B2480000}"/>
    <cellStyle name="Normal 4 2 17 12 2 2 2" xfId="45100" xr:uid="{00000000-0005-0000-0000-00002CB00000}"/>
    <cellStyle name="Normal 4 2 17 12 2 3" xfId="45101" xr:uid="{00000000-0005-0000-0000-00002DB00000}"/>
    <cellStyle name="Normal 4 2 17 12 3" xfId="18611" xr:uid="{00000000-0005-0000-0000-0000B3480000}"/>
    <cellStyle name="Normal 4 2 17 12 3 2" xfId="45102" xr:uid="{00000000-0005-0000-0000-00002EB00000}"/>
    <cellStyle name="Normal 4 2 17 12 4" xfId="45103" xr:uid="{00000000-0005-0000-0000-00002FB00000}"/>
    <cellStyle name="Normal 4 2 17 13" xfId="18612" xr:uid="{00000000-0005-0000-0000-0000B4480000}"/>
    <cellStyle name="Normal 4 2 17 13 2" xfId="18613" xr:uid="{00000000-0005-0000-0000-0000B5480000}"/>
    <cellStyle name="Normal 4 2 17 13 2 2" xfId="18614" xr:uid="{00000000-0005-0000-0000-0000B6480000}"/>
    <cellStyle name="Normal 4 2 17 13 2 2 2" xfId="45104" xr:uid="{00000000-0005-0000-0000-000030B00000}"/>
    <cellStyle name="Normal 4 2 17 13 2 3" xfId="45105" xr:uid="{00000000-0005-0000-0000-000031B00000}"/>
    <cellStyle name="Normal 4 2 17 13 3" xfId="18615" xr:uid="{00000000-0005-0000-0000-0000B7480000}"/>
    <cellStyle name="Normal 4 2 17 13 3 2" xfId="45106" xr:uid="{00000000-0005-0000-0000-000032B00000}"/>
    <cellStyle name="Normal 4 2 17 13 4" xfId="45107" xr:uid="{00000000-0005-0000-0000-000033B00000}"/>
    <cellStyle name="Normal 4 2 17 14" xfId="18616" xr:uid="{00000000-0005-0000-0000-0000B8480000}"/>
    <cellStyle name="Normal 4 2 17 14 2" xfId="18617" xr:uid="{00000000-0005-0000-0000-0000B9480000}"/>
    <cellStyle name="Normal 4 2 17 14 2 2" xfId="18618" xr:uid="{00000000-0005-0000-0000-0000BA480000}"/>
    <cellStyle name="Normal 4 2 17 14 2 2 2" xfId="45108" xr:uid="{00000000-0005-0000-0000-000034B00000}"/>
    <cellStyle name="Normal 4 2 17 14 2 3" xfId="45109" xr:uid="{00000000-0005-0000-0000-000035B00000}"/>
    <cellStyle name="Normal 4 2 17 14 3" xfId="18619" xr:uid="{00000000-0005-0000-0000-0000BB480000}"/>
    <cellStyle name="Normal 4 2 17 14 3 2" xfId="45110" xr:uid="{00000000-0005-0000-0000-000036B00000}"/>
    <cellStyle name="Normal 4 2 17 14 4" xfId="45111" xr:uid="{00000000-0005-0000-0000-000037B00000}"/>
    <cellStyle name="Normal 4 2 17 15" xfId="18620" xr:uid="{00000000-0005-0000-0000-0000BC480000}"/>
    <cellStyle name="Normal 4 2 17 15 2" xfId="18621" xr:uid="{00000000-0005-0000-0000-0000BD480000}"/>
    <cellStyle name="Normal 4 2 17 15 2 2" xfId="18622" xr:uid="{00000000-0005-0000-0000-0000BE480000}"/>
    <cellStyle name="Normal 4 2 17 15 2 2 2" xfId="45112" xr:uid="{00000000-0005-0000-0000-000038B00000}"/>
    <cellStyle name="Normal 4 2 17 15 2 3" xfId="45113" xr:uid="{00000000-0005-0000-0000-000039B00000}"/>
    <cellStyle name="Normal 4 2 17 15 3" xfId="18623" xr:uid="{00000000-0005-0000-0000-0000BF480000}"/>
    <cellStyle name="Normal 4 2 17 15 3 2" xfId="45114" xr:uid="{00000000-0005-0000-0000-00003AB00000}"/>
    <cellStyle name="Normal 4 2 17 15 4" xfId="45115" xr:uid="{00000000-0005-0000-0000-00003BB00000}"/>
    <cellStyle name="Normal 4 2 17 16" xfId="18624" xr:uid="{00000000-0005-0000-0000-0000C0480000}"/>
    <cellStyle name="Normal 4 2 17 16 2" xfId="18625" xr:uid="{00000000-0005-0000-0000-0000C1480000}"/>
    <cellStyle name="Normal 4 2 17 16 2 2" xfId="18626" xr:uid="{00000000-0005-0000-0000-0000C2480000}"/>
    <cellStyle name="Normal 4 2 17 16 2 2 2" xfId="45116" xr:uid="{00000000-0005-0000-0000-00003CB00000}"/>
    <cellStyle name="Normal 4 2 17 16 2 3" xfId="45117" xr:uid="{00000000-0005-0000-0000-00003DB00000}"/>
    <cellStyle name="Normal 4 2 17 16 3" xfId="18627" xr:uid="{00000000-0005-0000-0000-0000C3480000}"/>
    <cellStyle name="Normal 4 2 17 16 3 2" xfId="45118" xr:uid="{00000000-0005-0000-0000-00003EB00000}"/>
    <cellStyle name="Normal 4 2 17 16 4" xfId="45119" xr:uid="{00000000-0005-0000-0000-00003FB00000}"/>
    <cellStyle name="Normal 4 2 17 17" xfId="18628" xr:uid="{00000000-0005-0000-0000-0000C4480000}"/>
    <cellStyle name="Normal 4 2 17 17 2" xfId="18629" xr:uid="{00000000-0005-0000-0000-0000C5480000}"/>
    <cellStyle name="Normal 4 2 17 17 2 2" xfId="18630" xr:uid="{00000000-0005-0000-0000-0000C6480000}"/>
    <cellStyle name="Normal 4 2 17 17 2 2 2" xfId="45120" xr:uid="{00000000-0005-0000-0000-000040B00000}"/>
    <cellStyle name="Normal 4 2 17 17 2 3" xfId="45121" xr:uid="{00000000-0005-0000-0000-000041B00000}"/>
    <cellStyle name="Normal 4 2 17 17 3" xfId="18631" xr:uid="{00000000-0005-0000-0000-0000C7480000}"/>
    <cellStyle name="Normal 4 2 17 17 3 2" xfId="45122" xr:uid="{00000000-0005-0000-0000-000042B00000}"/>
    <cellStyle name="Normal 4 2 17 17 4" xfId="45123" xr:uid="{00000000-0005-0000-0000-000043B00000}"/>
    <cellStyle name="Normal 4 2 17 18" xfId="18632" xr:uid="{00000000-0005-0000-0000-0000C8480000}"/>
    <cellStyle name="Normal 4 2 17 18 2" xfId="18633" xr:uid="{00000000-0005-0000-0000-0000C9480000}"/>
    <cellStyle name="Normal 4 2 17 18 2 2" xfId="18634" xr:uid="{00000000-0005-0000-0000-0000CA480000}"/>
    <cellStyle name="Normal 4 2 17 18 2 2 2" xfId="45124" xr:uid="{00000000-0005-0000-0000-000044B00000}"/>
    <cellStyle name="Normal 4 2 17 18 2 3" xfId="45125" xr:uid="{00000000-0005-0000-0000-000045B00000}"/>
    <cellStyle name="Normal 4 2 17 18 3" xfId="18635" xr:uid="{00000000-0005-0000-0000-0000CB480000}"/>
    <cellStyle name="Normal 4 2 17 18 3 2" xfId="45126" xr:uid="{00000000-0005-0000-0000-000046B00000}"/>
    <cellStyle name="Normal 4 2 17 18 4" xfId="45127" xr:uid="{00000000-0005-0000-0000-000047B00000}"/>
    <cellStyle name="Normal 4 2 17 19" xfId="18636" xr:uid="{00000000-0005-0000-0000-0000CC480000}"/>
    <cellStyle name="Normal 4 2 17 2" xfId="18637" xr:uid="{00000000-0005-0000-0000-0000CD480000}"/>
    <cellStyle name="Normal 4 2 17 2 10" xfId="18638" xr:uid="{00000000-0005-0000-0000-0000CE480000}"/>
    <cellStyle name="Normal 4 2 17 2 10 2" xfId="18639" xr:uid="{00000000-0005-0000-0000-0000CF480000}"/>
    <cellStyle name="Normal 4 2 17 2 10 2 2" xfId="18640" xr:uid="{00000000-0005-0000-0000-0000D0480000}"/>
    <cellStyle name="Normal 4 2 17 2 10 2 2 2" xfId="45128" xr:uid="{00000000-0005-0000-0000-000048B00000}"/>
    <cellStyle name="Normal 4 2 17 2 10 2 3" xfId="45129" xr:uid="{00000000-0005-0000-0000-000049B00000}"/>
    <cellStyle name="Normal 4 2 17 2 10 3" xfId="18641" xr:uid="{00000000-0005-0000-0000-0000D1480000}"/>
    <cellStyle name="Normal 4 2 17 2 10 3 2" xfId="45130" xr:uid="{00000000-0005-0000-0000-00004AB00000}"/>
    <cellStyle name="Normal 4 2 17 2 10 4" xfId="45131" xr:uid="{00000000-0005-0000-0000-00004BB00000}"/>
    <cellStyle name="Normal 4 2 17 2 11" xfId="18642" xr:uid="{00000000-0005-0000-0000-0000D2480000}"/>
    <cellStyle name="Normal 4 2 17 2 11 2" xfId="18643" xr:uid="{00000000-0005-0000-0000-0000D3480000}"/>
    <cellStyle name="Normal 4 2 17 2 11 2 2" xfId="18644" xr:uid="{00000000-0005-0000-0000-0000D4480000}"/>
    <cellStyle name="Normal 4 2 17 2 11 2 2 2" xfId="45132" xr:uid="{00000000-0005-0000-0000-00004CB00000}"/>
    <cellStyle name="Normal 4 2 17 2 11 2 3" xfId="45133" xr:uid="{00000000-0005-0000-0000-00004DB00000}"/>
    <cellStyle name="Normal 4 2 17 2 11 3" xfId="18645" xr:uid="{00000000-0005-0000-0000-0000D5480000}"/>
    <cellStyle name="Normal 4 2 17 2 11 3 2" xfId="45134" xr:uid="{00000000-0005-0000-0000-00004EB00000}"/>
    <cellStyle name="Normal 4 2 17 2 11 4" xfId="45135" xr:uid="{00000000-0005-0000-0000-00004FB00000}"/>
    <cellStyle name="Normal 4 2 17 2 12" xfId="18646" xr:uid="{00000000-0005-0000-0000-0000D6480000}"/>
    <cellStyle name="Normal 4 2 17 2 13" xfId="18647" xr:uid="{00000000-0005-0000-0000-0000D7480000}"/>
    <cellStyle name="Normal 4 2 17 2 2" xfId="18648" xr:uid="{00000000-0005-0000-0000-0000D8480000}"/>
    <cellStyle name="Normal 4 2 17 2 2 2" xfId="18649" xr:uid="{00000000-0005-0000-0000-0000D9480000}"/>
    <cellStyle name="Normal 4 2 17 2 2 2 2" xfId="18650" xr:uid="{00000000-0005-0000-0000-0000DA480000}"/>
    <cellStyle name="Normal 4 2 17 2 2 2 2 2" xfId="45136" xr:uid="{00000000-0005-0000-0000-000050B00000}"/>
    <cellStyle name="Normal 4 2 17 2 2 2 3" xfId="45137" xr:uid="{00000000-0005-0000-0000-000051B00000}"/>
    <cellStyle name="Normal 4 2 17 2 2 3" xfId="18651" xr:uid="{00000000-0005-0000-0000-0000DB480000}"/>
    <cellStyle name="Normal 4 2 17 2 2 3 2" xfId="45138" xr:uid="{00000000-0005-0000-0000-000052B00000}"/>
    <cellStyle name="Normal 4 2 17 2 2 4" xfId="45139" xr:uid="{00000000-0005-0000-0000-000053B00000}"/>
    <cellStyle name="Normal 4 2 17 2 3" xfId="18652" xr:uid="{00000000-0005-0000-0000-0000DC480000}"/>
    <cellStyle name="Normal 4 2 17 2 3 2" xfId="18653" xr:uid="{00000000-0005-0000-0000-0000DD480000}"/>
    <cellStyle name="Normal 4 2 17 2 3 2 2" xfId="18654" xr:uid="{00000000-0005-0000-0000-0000DE480000}"/>
    <cellStyle name="Normal 4 2 17 2 3 2 2 2" xfId="45140" xr:uid="{00000000-0005-0000-0000-000054B00000}"/>
    <cellStyle name="Normal 4 2 17 2 3 2 3" xfId="45141" xr:uid="{00000000-0005-0000-0000-000055B00000}"/>
    <cellStyle name="Normal 4 2 17 2 3 3" xfId="18655" xr:uid="{00000000-0005-0000-0000-0000DF480000}"/>
    <cellStyle name="Normal 4 2 17 2 3 3 2" xfId="45142" xr:uid="{00000000-0005-0000-0000-000056B00000}"/>
    <cellStyle name="Normal 4 2 17 2 3 4" xfId="45143" xr:uid="{00000000-0005-0000-0000-000057B00000}"/>
    <cellStyle name="Normal 4 2 17 2 4" xfId="18656" xr:uid="{00000000-0005-0000-0000-0000E0480000}"/>
    <cellStyle name="Normal 4 2 17 2 4 2" xfId="18657" xr:uid="{00000000-0005-0000-0000-0000E1480000}"/>
    <cellStyle name="Normal 4 2 17 2 4 2 2" xfId="18658" xr:uid="{00000000-0005-0000-0000-0000E2480000}"/>
    <cellStyle name="Normal 4 2 17 2 4 2 2 2" xfId="45144" xr:uid="{00000000-0005-0000-0000-000058B00000}"/>
    <cellStyle name="Normal 4 2 17 2 4 2 3" xfId="45145" xr:uid="{00000000-0005-0000-0000-000059B00000}"/>
    <cellStyle name="Normal 4 2 17 2 4 3" xfId="18659" xr:uid="{00000000-0005-0000-0000-0000E3480000}"/>
    <cellStyle name="Normal 4 2 17 2 4 3 2" xfId="45146" xr:uid="{00000000-0005-0000-0000-00005AB00000}"/>
    <cellStyle name="Normal 4 2 17 2 4 4" xfId="45147" xr:uid="{00000000-0005-0000-0000-00005BB00000}"/>
    <cellStyle name="Normal 4 2 17 2 5" xfId="18660" xr:uid="{00000000-0005-0000-0000-0000E4480000}"/>
    <cellStyle name="Normal 4 2 17 2 5 2" xfId="18661" xr:uid="{00000000-0005-0000-0000-0000E5480000}"/>
    <cellStyle name="Normal 4 2 17 2 5 2 2" xfId="18662" xr:uid="{00000000-0005-0000-0000-0000E6480000}"/>
    <cellStyle name="Normal 4 2 17 2 5 2 2 2" xfId="45148" xr:uid="{00000000-0005-0000-0000-00005CB00000}"/>
    <cellStyle name="Normal 4 2 17 2 5 2 3" xfId="45149" xr:uid="{00000000-0005-0000-0000-00005DB00000}"/>
    <cellStyle name="Normal 4 2 17 2 5 3" xfId="18663" xr:uid="{00000000-0005-0000-0000-0000E7480000}"/>
    <cellStyle name="Normal 4 2 17 2 5 3 2" xfId="45150" xr:uid="{00000000-0005-0000-0000-00005EB00000}"/>
    <cellStyle name="Normal 4 2 17 2 5 4" xfId="45151" xr:uid="{00000000-0005-0000-0000-00005FB00000}"/>
    <cellStyle name="Normal 4 2 17 2 6" xfId="18664" xr:uid="{00000000-0005-0000-0000-0000E8480000}"/>
    <cellStyle name="Normal 4 2 17 2 6 2" xfId="18665" xr:uid="{00000000-0005-0000-0000-0000E9480000}"/>
    <cellStyle name="Normal 4 2 17 2 6 2 2" xfId="18666" xr:uid="{00000000-0005-0000-0000-0000EA480000}"/>
    <cellStyle name="Normal 4 2 17 2 6 2 2 2" xfId="45152" xr:uid="{00000000-0005-0000-0000-000060B00000}"/>
    <cellStyle name="Normal 4 2 17 2 6 2 3" xfId="45153" xr:uid="{00000000-0005-0000-0000-000061B00000}"/>
    <cellStyle name="Normal 4 2 17 2 6 3" xfId="18667" xr:uid="{00000000-0005-0000-0000-0000EB480000}"/>
    <cellStyle name="Normal 4 2 17 2 6 3 2" xfId="45154" xr:uid="{00000000-0005-0000-0000-000062B00000}"/>
    <cellStyle name="Normal 4 2 17 2 6 4" xfId="45155" xr:uid="{00000000-0005-0000-0000-000063B00000}"/>
    <cellStyle name="Normal 4 2 17 2 7" xfId="18668" xr:uid="{00000000-0005-0000-0000-0000EC480000}"/>
    <cellStyle name="Normal 4 2 17 2 7 2" xfId="18669" xr:uid="{00000000-0005-0000-0000-0000ED480000}"/>
    <cellStyle name="Normal 4 2 17 2 7 2 2" xfId="18670" xr:uid="{00000000-0005-0000-0000-0000EE480000}"/>
    <cellStyle name="Normal 4 2 17 2 7 2 2 2" xfId="45156" xr:uid="{00000000-0005-0000-0000-000064B00000}"/>
    <cellStyle name="Normal 4 2 17 2 7 2 3" xfId="45157" xr:uid="{00000000-0005-0000-0000-000065B00000}"/>
    <cellStyle name="Normal 4 2 17 2 7 3" xfId="18671" xr:uid="{00000000-0005-0000-0000-0000EF480000}"/>
    <cellStyle name="Normal 4 2 17 2 7 3 2" xfId="45158" xr:uid="{00000000-0005-0000-0000-000066B00000}"/>
    <cellStyle name="Normal 4 2 17 2 7 4" xfId="45159" xr:uid="{00000000-0005-0000-0000-000067B00000}"/>
    <cellStyle name="Normal 4 2 17 2 8" xfId="18672" xr:uid="{00000000-0005-0000-0000-0000F0480000}"/>
    <cellStyle name="Normal 4 2 17 2 8 2" xfId="18673" xr:uid="{00000000-0005-0000-0000-0000F1480000}"/>
    <cellStyle name="Normal 4 2 17 2 8 2 2" xfId="18674" xr:uid="{00000000-0005-0000-0000-0000F2480000}"/>
    <cellStyle name="Normal 4 2 17 2 8 2 2 2" xfId="45160" xr:uid="{00000000-0005-0000-0000-000068B00000}"/>
    <cellStyle name="Normal 4 2 17 2 8 2 3" xfId="45161" xr:uid="{00000000-0005-0000-0000-000069B00000}"/>
    <cellStyle name="Normal 4 2 17 2 8 3" xfId="18675" xr:uid="{00000000-0005-0000-0000-0000F3480000}"/>
    <cellStyle name="Normal 4 2 17 2 8 3 2" xfId="45162" xr:uid="{00000000-0005-0000-0000-00006AB00000}"/>
    <cellStyle name="Normal 4 2 17 2 8 4" xfId="45163" xr:uid="{00000000-0005-0000-0000-00006BB00000}"/>
    <cellStyle name="Normal 4 2 17 2 9" xfId="18676" xr:uid="{00000000-0005-0000-0000-0000F4480000}"/>
    <cellStyle name="Normal 4 2 17 2 9 2" xfId="18677" xr:uid="{00000000-0005-0000-0000-0000F5480000}"/>
    <cellStyle name="Normal 4 2 17 2 9 2 2" xfId="18678" xr:uid="{00000000-0005-0000-0000-0000F6480000}"/>
    <cellStyle name="Normal 4 2 17 2 9 2 2 2" xfId="45164" xr:uid="{00000000-0005-0000-0000-00006CB00000}"/>
    <cellStyle name="Normal 4 2 17 2 9 2 3" xfId="45165" xr:uid="{00000000-0005-0000-0000-00006DB00000}"/>
    <cellStyle name="Normal 4 2 17 2 9 3" xfId="18679" xr:uid="{00000000-0005-0000-0000-0000F7480000}"/>
    <cellStyle name="Normal 4 2 17 2 9 3 2" xfId="45166" xr:uid="{00000000-0005-0000-0000-00006EB00000}"/>
    <cellStyle name="Normal 4 2 17 2 9 4" xfId="45167" xr:uid="{00000000-0005-0000-0000-00006FB00000}"/>
    <cellStyle name="Normal 4 2 17 20" xfId="18680" xr:uid="{00000000-0005-0000-0000-0000F8480000}"/>
    <cellStyle name="Normal 4 2 17 3" xfId="18681" xr:uid="{00000000-0005-0000-0000-0000F9480000}"/>
    <cellStyle name="Normal 4 2 17 3 10" xfId="18682" xr:uid="{00000000-0005-0000-0000-0000FA480000}"/>
    <cellStyle name="Normal 4 2 17 3 10 2" xfId="18683" xr:uid="{00000000-0005-0000-0000-0000FB480000}"/>
    <cellStyle name="Normal 4 2 17 3 10 2 2" xfId="18684" xr:uid="{00000000-0005-0000-0000-0000FC480000}"/>
    <cellStyle name="Normal 4 2 17 3 10 2 2 2" xfId="45168" xr:uid="{00000000-0005-0000-0000-000070B00000}"/>
    <cellStyle name="Normal 4 2 17 3 10 2 3" xfId="45169" xr:uid="{00000000-0005-0000-0000-000071B00000}"/>
    <cellStyle name="Normal 4 2 17 3 10 3" xfId="18685" xr:uid="{00000000-0005-0000-0000-0000FD480000}"/>
    <cellStyle name="Normal 4 2 17 3 10 3 2" xfId="45170" xr:uid="{00000000-0005-0000-0000-000072B00000}"/>
    <cellStyle name="Normal 4 2 17 3 10 4" xfId="45171" xr:uid="{00000000-0005-0000-0000-000073B00000}"/>
    <cellStyle name="Normal 4 2 17 3 11" xfId="18686" xr:uid="{00000000-0005-0000-0000-0000FE480000}"/>
    <cellStyle name="Normal 4 2 17 3 11 2" xfId="18687" xr:uid="{00000000-0005-0000-0000-0000FF480000}"/>
    <cellStyle name="Normal 4 2 17 3 11 2 2" xfId="18688" xr:uid="{00000000-0005-0000-0000-000000490000}"/>
    <cellStyle name="Normal 4 2 17 3 11 2 2 2" xfId="45172" xr:uid="{00000000-0005-0000-0000-000074B00000}"/>
    <cellStyle name="Normal 4 2 17 3 11 2 3" xfId="45173" xr:uid="{00000000-0005-0000-0000-000075B00000}"/>
    <cellStyle name="Normal 4 2 17 3 11 3" xfId="18689" xr:uid="{00000000-0005-0000-0000-000001490000}"/>
    <cellStyle name="Normal 4 2 17 3 11 3 2" xfId="45174" xr:uid="{00000000-0005-0000-0000-000076B00000}"/>
    <cellStyle name="Normal 4 2 17 3 11 4" xfId="45175" xr:uid="{00000000-0005-0000-0000-000077B00000}"/>
    <cellStyle name="Normal 4 2 17 3 12" xfId="18690" xr:uid="{00000000-0005-0000-0000-000002490000}"/>
    <cellStyle name="Normal 4 2 17 3 12 2" xfId="18691" xr:uid="{00000000-0005-0000-0000-000003490000}"/>
    <cellStyle name="Normal 4 2 17 3 12 2 2" xfId="45176" xr:uid="{00000000-0005-0000-0000-000078B00000}"/>
    <cellStyle name="Normal 4 2 17 3 12 3" xfId="45177" xr:uid="{00000000-0005-0000-0000-000079B00000}"/>
    <cellStyle name="Normal 4 2 17 3 13" xfId="18692" xr:uid="{00000000-0005-0000-0000-000004490000}"/>
    <cellStyle name="Normal 4 2 17 3 13 2" xfId="45178" xr:uid="{00000000-0005-0000-0000-00007AB00000}"/>
    <cellStyle name="Normal 4 2 17 3 14" xfId="45179" xr:uid="{00000000-0005-0000-0000-00007BB00000}"/>
    <cellStyle name="Normal 4 2 17 3 2" xfId="18693" xr:uid="{00000000-0005-0000-0000-000005490000}"/>
    <cellStyle name="Normal 4 2 17 3 2 2" xfId="18694" xr:uid="{00000000-0005-0000-0000-000006490000}"/>
    <cellStyle name="Normal 4 2 17 3 2 2 2" xfId="18695" xr:uid="{00000000-0005-0000-0000-000007490000}"/>
    <cellStyle name="Normal 4 2 17 3 2 2 2 2" xfId="45180" xr:uid="{00000000-0005-0000-0000-00007CB00000}"/>
    <cellStyle name="Normal 4 2 17 3 2 2 3" xfId="45181" xr:uid="{00000000-0005-0000-0000-00007DB00000}"/>
    <cellStyle name="Normal 4 2 17 3 2 3" xfId="18696" xr:uid="{00000000-0005-0000-0000-000008490000}"/>
    <cellStyle name="Normal 4 2 17 3 2 3 2" xfId="45182" xr:uid="{00000000-0005-0000-0000-00007EB00000}"/>
    <cellStyle name="Normal 4 2 17 3 2 4" xfId="45183" xr:uid="{00000000-0005-0000-0000-00007FB00000}"/>
    <cellStyle name="Normal 4 2 17 3 3" xfId="18697" xr:uid="{00000000-0005-0000-0000-000009490000}"/>
    <cellStyle name="Normal 4 2 17 3 3 2" xfId="18698" xr:uid="{00000000-0005-0000-0000-00000A490000}"/>
    <cellStyle name="Normal 4 2 17 3 3 2 2" xfId="18699" xr:uid="{00000000-0005-0000-0000-00000B490000}"/>
    <cellStyle name="Normal 4 2 17 3 3 2 2 2" xfId="45184" xr:uid="{00000000-0005-0000-0000-000080B00000}"/>
    <cellStyle name="Normal 4 2 17 3 3 2 3" xfId="45185" xr:uid="{00000000-0005-0000-0000-000081B00000}"/>
    <cellStyle name="Normal 4 2 17 3 3 3" xfId="18700" xr:uid="{00000000-0005-0000-0000-00000C490000}"/>
    <cellStyle name="Normal 4 2 17 3 3 3 2" xfId="45186" xr:uid="{00000000-0005-0000-0000-000082B00000}"/>
    <cellStyle name="Normal 4 2 17 3 3 4" xfId="45187" xr:uid="{00000000-0005-0000-0000-000083B00000}"/>
    <cellStyle name="Normal 4 2 17 3 4" xfId="18701" xr:uid="{00000000-0005-0000-0000-00000D490000}"/>
    <cellStyle name="Normal 4 2 17 3 4 2" xfId="18702" xr:uid="{00000000-0005-0000-0000-00000E490000}"/>
    <cellStyle name="Normal 4 2 17 3 4 2 2" xfId="18703" xr:uid="{00000000-0005-0000-0000-00000F490000}"/>
    <cellStyle name="Normal 4 2 17 3 4 2 2 2" xfId="45188" xr:uid="{00000000-0005-0000-0000-000084B00000}"/>
    <cellStyle name="Normal 4 2 17 3 4 2 3" xfId="45189" xr:uid="{00000000-0005-0000-0000-000085B00000}"/>
    <cellStyle name="Normal 4 2 17 3 4 3" xfId="18704" xr:uid="{00000000-0005-0000-0000-000010490000}"/>
    <cellStyle name="Normal 4 2 17 3 4 3 2" xfId="45190" xr:uid="{00000000-0005-0000-0000-000086B00000}"/>
    <cellStyle name="Normal 4 2 17 3 4 4" xfId="45191" xr:uid="{00000000-0005-0000-0000-000087B00000}"/>
    <cellStyle name="Normal 4 2 17 3 5" xfId="18705" xr:uid="{00000000-0005-0000-0000-000011490000}"/>
    <cellStyle name="Normal 4 2 17 3 5 2" xfId="18706" xr:uid="{00000000-0005-0000-0000-000012490000}"/>
    <cellStyle name="Normal 4 2 17 3 5 2 2" xfId="18707" xr:uid="{00000000-0005-0000-0000-000013490000}"/>
    <cellStyle name="Normal 4 2 17 3 5 2 2 2" xfId="45192" xr:uid="{00000000-0005-0000-0000-000088B00000}"/>
    <cellStyle name="Normal 4 2 17 3 5 2 3" xfId="45193" xr:uid="{00000000-0005-0000-0000-000089B00000}"/>
    <cellStyle name="Normal 4 2 17 3 5 3" xfId="18708" xr:uid="{00000000-0005-0000-0000-000014490000}"/>
    <cellStyle name="Normal 4 2 17 3 5 3 2" xfId="45194" xr:uid="{00000000-0005-0000-0000-00008AB00000}"/>
    <cellStyle name="Normal 4 2 17 3 5 4" xfId="45195" xr:uid="{00000000-0005-0000-0000-00008BB00000}"/>
    <cellStyle name="Normal 4 2 17 3 6" xfId="18709" xr:uid="{00000000-0005-0000-0000-000015490000}"/>
    <cellStyle name="Normal 4 2 17 3 6 2" xfId="18710" xr:uid="{00000000-0005-0000-0000-000016490000}"/>
    <cellStyle name="Normal 4 2 17 3 6 2 2" xfId="18711" xr:uid="{00000000-0005-0000-0000-000017490000}"/>
    <cellStyle name="Normal 4 2 17 3 6 2 2 2" xfId="45196" xr:uid="{00000000-0005-0000-0000-00008CB00000}"/>
    <cellStyle name="Normal 4 2 17 3 6 2 3" xfId="45197" xr:uid="{00000000-0005-0000-0000-00008DB00000}"/>
    <cellStyle name="Normal 4 2 17 3 6 3" xfId="18712" xr:uid="{00000000-0005-0000-0000-000018490000}"/>
    <cellStyle name="Normal 4 2 17 3 6 3 2" xfId="45198" xr:uid="{00000000-0005-0000-0000-00008EB00000}"/>
    <cellStyle name="Normal 4 2 17 3 6 4" xfId="45199" xr:uid="{00000000-0005-0000-0000-00008FB00000}"/>
    <cellStyle name="Normal 4 2 17 3 7" xfId="18713" xr:uid="{00000000-0005-0000-0000-000019490000}"/>
    <cellStyle name="Normal 4 2 17 3 7 2" xfId="18714" xr:uid="{00000000-0005-0000-0000-00001A490000}"/>
    <cellStyle name="Normal 4 2 17 3 7 2 2" xfId="18715" xr:uid="{00000000-0005-0000-0000-00001B490000}"/>
    <cellStyle name="Normal 4 2 17 3 7 2 2 2" xfId="45200" xr:uid="{00000000-0005-0000-0000-000090B00000}"/>
    <cellStyle name="Normal 4 2 17 3 7 2 3" xfId="45201" xr:uid="{00000000-0005-0000-0000-000091B00000}"/>
    <cellStyle name="Normal 4 2 17 3 7 3" xfId="18716" xr:uid="{00000000-0005-0000-0000-00001C490000}"/>
    <cellStyle name="Normal 4 2 17 3 7 3 2" xfId="45202" xr:uid="{00000000-0005-0000-0000-000092B00000}"/>
    <cellStyle name="Normal 4 2 17 3 7 4" xfId="45203" xr:uid="{00000000-0005-0000-0000-000093B00000}"/>
    <cellStyle name="Normal 4 2 17 3 8" xfId="18717" xr:uid="{00000000-0005-0000-0000-00001D490000}"/>
    <cellStyle name="Normal 4 2 17 3 8 2" xfId="18718" xr:uid="{00000000-0005-0000-0000-00001E490000}"/>
    <cellStyle name="Normal 4 2 17 3 8 2 2" xfId="18719" xr:uid="{00000000-0005-0000-0000-00001F490000}"/>
    <cellStyle name="Normal 4 2 17 3 8 2 2 2" xfId="45204" xr:uid="{00000000-0005-0000-0000-000094B00000}"/>
    <cellStyle name="Normal 4 2 17 3 8 2 3" xfId="45205" xr:uid="{00000000-0005-0000-0000-000095B00000}"/>
    <cellStyle name="Normal 4 2 17 3 8 3" xfId="18720" xr:uid="{00000000-0005-0000-0000-000020490000}"/>
    <cellStyle name="Normal 4 2 17 3 8 3 2" xfId="45206" xr:uid="{00000000-0005-0000-0000-000096B00000}"/>
    <cellStyle name="Normal 4 2 17 3 8 4" xfId="45207" xr:uid="{00000000-0005-0000-0000-000097B00000}"/>
    <cellStyle name="Normal 4 2 17 3 9" xfId="18721" xr:uid="{00000000-0005-0000-0000-000021490000}"/>
    <cellStyle name="Normal 4 2 17 3 9 2" xfId="18722" xr:uid="{00000000-0005-0000-0000-000022490000}"/>
    <cellStyle name="Normal 4 2 17 3 9 2 2" xfId="18723" xr:uid="{00000000-0005-0000-0000-000023490000}"/>
    <cellStyle name="Normal 4 2 17 3 9 2 2 2" xfId="45208" xr:uid="{00000000-0005-0000-0000-000098B00000}"/>
    <cellStyle name="Normal 4 2 17 3 9 2 3" xfId="45209" xr:uid="{00000000-0005-0000-0000-000099B00000}"/>
    <cellStyle name="Normal 4 2 17 3 9 3" xfId="18724" xr:uid="{00000000-0005-0000-0000-000024490000}"/>
    <cellStyle name="Normal 4 2 17 3 9 3 2" xfId="45210" xr:uid="{00000000-0005-0000-0000-00009AB00000}"/>
    <cellStyle name="Normal 4 2 17 3 9 4" xfId="45211" xr:uid="{00000000-0005-0000-0000-00009BB00000}"/>
    <cellStyle name="Normal 4 2 17 4" xfId="18725" xr:uid="{00000000-0005-0000-0000-000025490000}"/>
    <cellStyle name="Normal 4 2 17 4 10" xfId="18726" xr:uid="{00000000-0005-0000-0000-000026490000}"/>
    <cellStyle name="Normal 4 2 17 4 10 2" xfId="18727" xr:uid="{00000000-0005-0000-0000-000027490000}"/>
    <cellStyle name="Normal 4 2 17 4 10 2 2" xfId="18728" xr:uid="{00000000-0005-0000-0000-000028490000}"/>
    <cellStyle name="Normal 4 2 17 4 10 2 2 2" xfId="45212" xr:uid="{00000000-0005-0000-0000-00009CB00000}"/>
    <cellStyle name="Normal 4 2 17 4 10 2 3" xfId="45213" xr:uid="{00000000-0005-0000-0000-00009DB00000}"/>
    <cellStyle name="Normal 4 2 17 4 10 3" xfId="18729" xr:uid="{00000000-0005-0000-0000-000029490000}"/>
    <cellStyle name="Normal 4 2 17 4 10 3 2" xfId="45214" xr:uid="{00000000-0005-0000-0000-00009EB00000}"/>
    <cellStyle name="Normal 4 2 17 4 10 4" xfId="45215" xr:uid="{00000000-0005-0000-0000-00009FB00000}"/>
    <cellStyle name="Normal 4 2 17 4 11" xfId="18730" xr:uid="{00000000-0005-0000-0000-00002A490000}"/>
    <cellStyle name="Normal 4 2 17 4 11 2" xfId="18731" xr:uid="{00000000-0005-0000-0000-00002B490000}"/>
    <cellStyle name="Normal 4 2 17 4 11 2 2" xfId="18732" xr:uid="{00000000-0005-0000-0000-00002C490000}"/>
    <cellStyle name="Normal 4 2 17 4 11 2 2 2" xfId="45216" xr:uid="{00000000-0005-0000-0000-0000A0B00000}"/>
    <cellStyle name="Normal 4 2 17 4 11 2 3" xfId="45217" xr:uid="{00000000-0005-0000-0000-0000A1B00000}"/>
    <cellStyle name="Normal 4 2 17 4 11 3" xfId="18733" xr:uid="{00000000-0005-0000-0000-00002D490000}"/>
    <cellStyle name="Normal 4 2 17 4 11 3 2" xfId="45218" xr:uid="{00000000-0005-0000-0000-0000A2B00000}"/>
    <cellStyle name="Normal 4 2 17 4 11 4" xfId="45219" xr:uid="{00000000-0005-0000-0000-0000A3B00000}"/>
    <cellStyle name="Normal 4 2 17 4 12" xfId="18734" xr:uid="{00000000-0005-0000-0000-00002E490000}"/>
    <cellStyle name="Normal 4 2 17 4 12 2" xfId="18735" xr:uid="{00000000-0005-0000-0000-00002F490000}"/>
    <cellStyle name="Normal 4 2 17 4 12 2 2" xfId="45220" xr:uid="{00000000-0005-0000-0000-0000A4B00000}"/>
    <cellStyle name="Normal 4 2 17 4 12 3" xfId="45221" xr:uid="{00000000-0005-0000-0000-0000A5B00000}"/>
    <cellStyle name="Normal 4 2 17 4 13" xfId="18736" xr:uid="{00000000-0005-0000-0000-000030490000}"/>
    <cellStyle name="Normal 4 2 17 4 13 2" xfId="45222" xr:uid="{00000000-0005-0000-0000-0000A6B00000}"/>
    <cellStyle name="Normal 4 2 17 4 14" xfId="45223" xr:uid="{00000000-0005-0000-0000-0000A7B00000}"/>
    <cellStyle name="Normal 4 2 17 4 2" xfId="18737" xr:uid="{00000000-0005-0000-0000-000031490000}"/>
    <cellStyle name="Normal 4 2 17 4 2 2" xfId="18738" xr:uid="{00000000-0005-0000-0000-000032490000}"/>
    <cellStyle name="Normal 4 2 17 4 2 2 2" xfId="18739" xr:uid="{00000000-0005-0000-0000-000033490000}"/>
    <cellStyle name="Normal 4 2 17 4 2 2 2 2" xfId="45224" xr:uid="{00000000-0005-0000-0000-0000A8B00000}"/>
    <cellStyle name="Normal 4 2 17 4 2 2 3" xfId="45225" xr:uid="{00000000-0005-0000-0000-0000A9B00000}"/>
    <cellStyle name="Normal 4 2 17 4 2 3" xfId="18740" xr:uid="{00000000-0005-0000-0000-000034490000}"/>
    <cellStyle name="Normal 4 2 17 4 2 3 2" xfId="45226" xr:uid="{00000000-0005-0000-0000-0000AAB00000}"/>
    <cellStyle name="Normal 4 2 17 4 2 4" xfId="45227" xr:uid="{00000000-0005-0000-0000-0000ABB00000}"/>
    <cellStyle name="Normal 4 2 17 4 3" xfId="18741" xr:uid="{00000000-0005-0000-0000-000035490000}"/>
    <cellStyle name="Normal 4 2 17 4 3 2" xfId="18742" xr:uid="{00000000-0005-0000-0000-000036490000}"/>
    <cellStyle name="Normal 4 2 17 4 3 2 2" xfId="18743" xr:uid="{00000000-0005-0000-0000-000037490000}"/>
    <cellStyle name="Normal 4 2 17 4 3 2 2 2" xfId="45228" xr:uid="{00000000-0005-0000-0000-0000ACB00000}"/>
    <cellStyle name="Normal 4 2 17 4 3 2 3" xfId="45229" xr:uid="{00000000-0005-0000-0000-0000ADB00000}"/>
    <cellStyle name="Normal 4 2 17 4 3 3" xfId="18744" xr:uid="{00000000-0005-0000-0000-000038490000}"/>
    <cellStyle name="Normal 4 2 17 4 3 3 2" xfId="45230" xr:uid="{00000000-0005-0000-0000-0000AEB00000}"/>
    <cellStyle name="Normal 4 2 17 4 3 4" xfId="45231" xr:uid="{00000000-0005-0000-0000-0000AFB00000}"/>
    <cellStyle name="Normal 4 2 17 4 4" xfId="18745" xr:uid="{00000000-0005-0000-0000-000039490000}"/>
    <cellStyle name="Normal 4 2 17 4 4 2" xfId="18746" xr:uid="{00000000-0005-0000-0000-00003A490000}"/>
    <cellStyle name="Normal 4 2 17 4 4 2 2" xfId="18747" xr:uid="{00000000-0005-0000-0000-00003B490000}"/>
    <cellStyle name="Normal 4 2 17 4 4 2 2 2" xfId="45232" xr:uid="{00000000-0005-0000-0000-0000B0B00000}"/>
    <cellStyle name="Normal 4 2 17 4 4 2 3" xfId="45233" xr:uid="{00000000-0005-0000-0000-0000B1B00000}"/>
    <cellStyle name="Normal 4 2 17 4 4 3" xfId="18748" xr:uid="{00000000-0005-0000-0000-00003C490000}"/>
    <cellStyle name="Normal 4 2 17 4 4 3 2" xfId="45234" xr:uid="{00000000-0005-0000-0000-0000B2B00000}"/>
    <cellStyle name="Normal 4 2 17 4 4 4" xfId="45235" xr:uid="{00000000-0005-0000-0000-0000B3B00000}"/>
    <cellStyle name="Normal 4 2 17 4 5" xfId="18749" xr:uid="{00000000-0005-0000-0000-00003D490000}"/>
    <cellStyle name="Normal 4 2 17 4 5 2" xfId="18750" xr:uid="{00000000-0005-0000-0000-00003E490000}"/>
    <cellStyle name="Normal 4 2 17 4 5 2 2" xfId="18751" xr:uid="{00000000-0005-0000-0000-00003F490000}"/>
    <cellStyle name="Normal 4 2 17 4 5 2 2 2" xfId="45236" xr:uid="{00000000-0005-0000-0000-0000B4B00000}"/>
    <cellStyle name="Normal 4 2 17 4 5 2 3" xfId="45237" xr:uid="{00000000-0005-0000-0000-0000B5B00000}"/>
    <cellStyle name="Normal 4 2 17 4 5 3" xfId="18752" xr:uid="{00000000-0005-0000-0000-000040490000}"/>
    <cellStyle name="Normal 4 2 17 4 5 3 2" xfId="45238" xr:uid="{00000000-0005-0000-0000-0000B6B00000}"/>
    <cellStyle name="Normal 4 2 17 4 5 4" xfId="45239" xr:uid="{00000000-0005-0000-0000-0000B7B00000}"/>
    <cellStyle name="Normal 4 2 17 4 6" xfId="18753" xr:uid="{00000000-0005-0000-0000-000041490000}"/>
    <cellStyle name="Normal 4 2 17 4 6 2" xfId="18754" xr:uid="{00000000-0005-0000-0000-000042490000}"/>
    <cellStyle name="Normal 4 2 17 4 6 2 2" xfId="18755" xr:uid="{00000000-0005-0000-0000-000043490000}"/>
    <cellStyle name="Normal 4 2 17 4 6 2 2 2" xfId="45240" xr:uid="{00000000-0005-0000-0000-0000B8B00000}"/>
    <cellStyle name="Normal 4 2 17 4 6 2 3" xfId="45241" xr:uid="{00000000-0005-0000-0000-0000B9B00000}"/>
    <cellStyle name="Normal 4 2 17 4 6 3" xfId="18756" xr:uid="{00000000-0005-0000-0000-000044490000}"/>
    <cellStyle name="Normal 4 2 17 4 6 3 2" xfId="45242" xr:uid="{00000000-0005-0000-0000-0000BAB00000}"/>
    <cellStyle name="Normal 4 2 17 4 6 4" xfId="45243" xr:uid="{00000000-0005-0000-0000-0000BBB00000}"/>
    <cellStyle name="Normal 4 2 17 4 7" xfId="18757" xr:uid="{00000000-0005-0000-0000-000045490000}"/>
    <cellStyle name="Normal 4 2 17 4 7 2" xfId="18758" xr:uid="{00000000-0005-0000-0000-000046490000}"/>
    <cellStyle name="Normal 4 2 17 4 7 2 2" xfId="18759" xr:uid="{00000000-0005-0000-0000-000047490000}"/>
    <cellStyle name="Normal 4 2 17 4 7 2 2 2" xfId="45244" xr:uid="{00000000-0005-0000-0000-0000BCB00000}"/>
    <cellStyle name="Normal 4 2 17 4 7 2 3" xfId="45245" xr:uid="{00000000-0005-0000-0000-0000BDB00000}"/>
    <cellStyle name="Normal 4 2 17 4 7 3" xfId="18760" xr:uid="{00000000-0005-0000-0000-000048490000}"/>
    <cellStyle name="Normal 4 2 17 4 7 3 2" xfId="45246" xr:uid="{00000000-0005-0000-0000-0000BEB00000}"/>
    <cellStyle name="Normal 4 2 17 4 7 4" xfId="45247" xr:uid="{00000000-0005-0000-0000-0000BFB00000}"/>
    <cellStyle name="Normal 4 2 17 4 8" xfId="18761" xr:uid="{00000000-0005-0000-0000-000049490000}"/>
    <cellStyle name="Normal 4 2 17 4 8 2" xfId="18762" xr:uid="{00000000-0005-0000-0000-00004A490000}"/>
    <cellStyle name="Normal 4 2 17 4 8 2 2" xfId="18763" xr:uid="{00000000-0005-0000-0000-00004B490000}"/>
    <cellStyle name="Normal 4 2 17 4 8 2 2 2" xfId="45248" xr:uid="{00000000-0005-0000-0000-0000C0B00000}"/>
    <cellStyle name="Normal 4 2 17 4 8 2 3" xfId="45249" xr:uid="{00000000-0005-0000-0000-0000C1B00000}"/>
    <cellStyle name="Normal 4 2 17 4 8 3" xfId="18764" xr:uid="{00000000-0005-0000-0000-00004C490000}"/>
    <cellStyle name="Normal 4 2 17 4 8 3 2" xfId="45250" xr:uid="{00000000-0005-0000-0000-0000C2B00000}"/>
    <cellStyle name="Normal 4 2 17 4 8 4" xfId="45251" xr:uid="{00000000-0005-0000-0000-0000C3B00000}"/>
    <cellStyle name="Normal 4 2 17 4 9" xfId="18765" xr:uid="{00000000-0005-0000-0000-00004D490000}"/>
    <cellStyle name="Normal 4 2 17 4 9 2" xfId="18766" xr:uid="{00000000-0005-0000-0000-00004E490000}"/>
    <cellStyle name="Normal 4 2 17 4 9 2 2" xfId="18767" xr:uid="{00000000-0005-0000-0000-00004F490000}"/>
    <cellStyle name="Normal 4 2 17 4 9 2 2 2" xfId="45252" xr:uid="{00000000-0005-0000-0000-0000C4B00000}"/>
    <cellStyle name="Normal 4 2 17 4 9 2 3" xfId="45253" xr:uid="{00000000-0005-0000-0000-0000C5B00000}"/>
    <cellStyle name="Normal 4 2 17 4 9 3" xfId="18768" xr:uid="{00000000-0005-0000-0000-000050490000}"/>
    <cellStyle name="Normal 4 2 17 4 9 3 2" xfId="45254" xr:uid="{00000000-0005-0000-0000-0000C6B00000}"/>
    <cellStyle name="Normal 4 2 17 4 9 4" xfId="45255" xr:uid="{00000000-0005-0000-0000-0000C7B00000}"/>
    <cellStyle name="Normal 4 2 17 5" xfId="18769" xr:uid="{00000000-0005-0000-0000-000051490000}"/>
    <cellStyle name="Normal 4 2 17 5 10" xfId="18770" xr:uid="{00000000-0005-0000-0000-000052490000}"/>
    <cellStyle name="Normal 4 2 17 5 10 2" xfId="18771" xr:uid="{00000000-0005-0000-0000-000053490000}"/>
    <cellStyle name="Normal 4 2 17 5 10 2 2" xfId="18772" xr:uid="{00000000-0005-0000-0000-000054490000}"/>
    <cellStyle name="Normal 4 2 17 5 10 2 2 2" xfId="45256" xr:uid="{00000000-0005-0000-0000-0000C8B00000}"/>
    <cellStyle name="Normal 4 2 17 5 10 2 3" xfId="45257" xr:uid="{00000000-0005-0000-0000-0000C9B00000}"/>
    <cellStyle name="Normal 4 2 17 5 10 3" xfId="18773" xr:uid="{00000000-0005-0000-0000-000055490000}"/>
    <cellStyle name="Normal 4 2 17 5 10 3 2" xfId="45258" xr:uid="{00000000-0005-0000-0000-0000CAB00000}"/>
    <cellStyle name="Normal 4 2 17 5 10 4" xfId="45259" xr:uid="{00000000-0005-0000-0000-0000CBB00000}"/>
    <cellStyle name="Normal 4 2 17 5 11" xfId="18774" xr:uid="{00000000-0005-0000-0000-000056490000}"/>
    <cellStyle name="Normal 4 2 17 5 11 2" xfId="18775" xr:uid="{00000000-0005-0000-0000-000057490000}"/>
    <cellStyle name="Normal 4 2 17 5 11 2 2" xfId="18776" xr:uid="{00000000-0005-0000-0000-000058490000}"/>
    <cellStyle name="Normal 4 2 17 5 11 2 2 2" xfId="45260" xr:uid="{00000000-0005-0000-0000-0000CCB00000}"/>
    <cellStyle name="Normal 4 2 17 5 11 2 3" xfId="45261" xr:uid="{00000000-0005-0000-0000-0000CDB00000}"/>
    <cellStyle name="Normal 4 2 17 5 11 3" xfId="18777" xr:uid="{00000000-0005-0000-0000-000059490000}"/>
    <cellStyle name="Normal 4 2 17 5 11 3 2" xfId="45262" xr:uid="{00000000-0005-0000-0000-0000CEB00000}"/>
    <cellStyle name="Normal 4 2 17 5 11 4" xfId="45263" xr:uid="{00000000-0005-0000-0000-0000CFB00000}"/>
    <cellStyle name="Normal 4 2 17 5 12" xfId="18778" xr:uid="{00000000-0005-0000-0000-00005A490000}"/>
    <cellStyle name="Normal 4 2 17 5 12 2" xfId="18779" xr:uid="{00000000-0005-0000-0000-00005B490000}"/>
    <cellStyle name="Normal 4 2 17 5 12 2 2" xfId="45264" xr:uid="{00000000-0005-0000-0000-0000D0B00000}"/>
    <cellStyle name="Normal 4 2 17 5 12 3" xfId="45265" xr:uid="{00000000-0005-0000-0000-0000D1B00000}"/>
    <cellStyle name="Normal 4 2 17 5 13" xfId="18780" xr:uid="{00000000-0005-0000-0000-00005C490000}"/>
    <cellStyle name="Normal 4 2 17 5 13 2" xfId="45266" xr:uid="{00000000-0005-0000-0000-0000D2B00000}"/>
    <cellStyle name="Normal 4 2 17 5 14" xfId="45267" xr:uid="{00000000-0005-0000-0000-0000D3B00000}"/>
    <cellStyle name="Normal 4 2 17 5 2" xfId="18781" xr:uid="{00000000-0005-0000-0000-00005D490000}"/>
    <cellStyle name="Normal 4 2 17 5 2 2" xfId="18782" xr:uid="{00000000-0005-0000-0000-00005E490000}"/>
    <cellStyle name="Normal 4 2 17 5 2 2 2" xfId="18783" xr:uid="{00000000-0005-0000-0000-00005F490000}"/>
    <cellStyle name="Normal 4 2 17 5 2 2 2 2" xfId="45268" xr:uid="{00000000-0005-0000-0000-0000D4B00000}"/>
    <cellStyle name="Normal 4 2 17 5 2 2 3" xfId="45269" xr:uid="{00000000-0005-0000-0000-0000D5B00000}"/>
    <cellStyle name="Normal 4 2 17 5 2 3" xfId="18784" xr:uid="{00000000-0005-0000-0000-000060490000}"/>
    <cellStyle name="Normal 4 2 17 5 2 3 2" xfId="45270" xr:uid="{00000000-0005-0000-0000-0000D6B00000}"/>
    <cellStyle name="Normal 4 2 17 5 2 4" xfId="45271" xr:uid="{00000000-0005-0000-0000-0000D7B00000}"/>
    <cellStyle name="Normal 4 2 17 5 3" xfId="18785" xr:uid="{00000000-0005-0000-0000-000061490000}"/>
    <cellStyle name="Normal 4 2 17 5 3 2" xfId="18786" xr:uid="{00000000-0005-0000-0000-000062490000}"/>
    <cellStyle name="Normal 4 2 17 5 3 2 2" xfId="18787" xr:uid="{00000000-0005-0000-0000-000063490000}"/>
    <cellStyle name="Normal 4 2 17 5 3 2 2 2" xfId="45272" xr:uid="{00000000-0005-0000-0000-0000D8B00000}"/>
    <cellStyle name="Normal 4 2 17 5 3 2 3" xfId="45273" xr:uid="{00000000-0005-0000-0000-0000D9B00000}"/>
    <cellStyle name="Normal 4 2 17 5 3 3" xfId="18788" xr:uid="{00000000-0005-0000-0000-000064490000}"/>
    <cellStyle name="Normal 4 2 17 5 3 3 2" xfId="45274" xr:uid="{00000000-0005-0000-0000-0000DAB00000}"/>
    <cellStyle name="Normal 4 2 17 5 3 4" xfId="45275" xr:uid="{00000000-0005-0000-0000-0000DBB00000}"/>
    <cellStyle name="Normal 4 2 17 5 4" xfId="18789" xr:uid="{00000000-0005-0000-0000-000065490000}"/>
    <cellStyle name="Normal 4 2 17 5 4 2" xfId="18790" xr:uid="{00000000-0005-0000-0000-000066490000}"/>
    <cellStyle name="Normal 4 2 17 5 4 2 2" xfId="18791" xr:uid="{00000000-0005-0000-0000-000067490000}"/>
    <cellStyle name="Normal 4 2 17 5 4 2 2 2" xfId="45276" xr:uid="{00000000-0005-0000-0000-0000DCB00000}"/>
    <cellStyle name="Normal 4 2 17 5 4 2 3" xfId="45277" xr:uid="{00000000-0005-0000-0000-0000DDB00000}"/>
    <cellStyle name="Normal 4 2 17 5 4 3" xfId="18792" xr:uid="{00000000-0005-0000-0000-000068490000}"/>
    <cellStyle name="Normal 4 2 17 5 4 3 2" xfId="45278" xr:uid="{00000000-0005-0000-0000-0000DEB00000}"/>
    <cellStyle name="Normal 4 2 17 5 4 4" xfId="45279" xr:uid="{00000000-0005-0000-0000-0000DFB00000}"/>
    <cellStyle name="Normal 4 2 17 5 5" xfId="18793" xr:uid="{00000000-0005-0000-0000-000069490000}"/>
    <cellStyle name="Normal 4 2 17 5 5 2" xfId="18794" xr:uid="{00000000-0005-0000-0000-00006A490000}"/>
    <cellStyle name="Normal 4 2 17 5 5 2 2" xfId="18795" xr:uid="{00000000-0005-0000-0000-00006B490000}"/>
    <cellStyle name="Normal 4 2 17 5 5 2 2 2" xfId="45280" xr:uid="{00000000-0005-0000-0000-0000E0B00000}"/>
    <cellStyle name="Normal 4 2 17 5 5 2 3" xfId="45281" xr:uid="{00000000-0005-0000-0000-0000E1B00000}"/>
    <cellStyle name="Normal 4 2 17 5 5 3" xfId="18796" xr:uid="{00000000-0005-0000-0000-00006C490000}"/>
    <cellStyle name="Normal 4 2 17 5 5 3 2" xfId="45282" xr:uid="{00000000-0005-0000-0000-0000E2B00000}"/>
    <cellStyle name="Normal 4 2 17 5 5 4" xfId="45283" xr:uid="{00000000-0005-0000-0000-0000E3B00000}"/>
    <cellStyle name="Normal 4 2 17 5 6" xfId="18797" xr:uid="{00000000-0005-0000-0000-00006D490000}"/>
    <cellStyle name="Normal 4 2 17 5 6 2" xfId="18798" xr:uid="{00000000-0005-0000-0000-00006E490000}"/>
    <cellStyle name="Normal 4 2 17 5 6 2 2" xfId="18799" xr:uid="{00000000-0005-0000-0000-00006F490000}"/>
    <cellStyle name="Normal 4 2 17 5 6 2 2 2" xfId="45284" xr:uid="{00000000-0005-0000-0000-0000E4B00000}"/>
    <cellStyle name="Normal 4 2 17 5 6 2 3" xfId="45285" xr:uid="{00000000-0005-0000-0000-0000E5B00000}"/>
    <cellStyle name="Normal 4 2 17 5 6 3" xfId="18800" xr:uid="{00000000-0005-0000-0000-000070490000}"/>
    <cellStyle name="Normal 4 2 17 5 6 3 2" xfId="45286" xr:uid="{00000000-0005-0000-0000-0000E6B00000}"/>
    <cellStyle name="Normal 4 2 17 5 6 4" xfId="45287" xr:uid="{00000000-0005-0000-0000-0000E7B00000}"/>
    <cellStyle name="Normal 4 2 17 5 7" xfId="18801" xr:uid="{00000000-0005-0000-0000-000071490000}"/>
    <cellStyle name="Normal 4 2 17 5 7 2" xfId="18802" xr:uid="{00000000-0005-0000-0000-000072490000}"/>
    <cellStyle name="Normal 4 2 17 5 7 2 2" xfId="18803" xr:uid="{00000000-0005-0000-0000-000073490000}"/>
    <cellStyle name="Normal 4 2 17 5 7 2 2 2" xfId="45288" xr:uid="{00000000-0005-0000-0000-0000E8B00000}"/>
    <cellStyle name="Normal 4 2 17 5 7 2 3" xfId="45289" xr:uid="{00000000-0005-0000-0000-0000E9B00000}"/>
    <cellStyle name="Normal 4 2 17 5 7 3" xfId="18804" xr:uid="{00000000-0005-0000-0000-000074490000}"/>
    <cellStyle name="Normal 4 2 17 5 7 3 2" xfId="45290" xr:uid="{00000000-0005-0000-0000-0000EAB00000}"/>
    <cellStyle name="Normal 4 2 17 5 7 4" xfId="45291" xr:uid="{00000000-0005-0000-0000-0000EBB00000}"/>
    <cellStyle name="Normal 4 2 17 5 8" xfId="18805" xr:uid="{00000000-0005-0000-0000-000075490000}"/>
    <cellStyle name="Normal 4 2 17 5 8 2" xfId="18806" xr:uid="{00000000-0005-0000-0000-000076490000}"/>
    <cellStyle name="Normal 4 2 17 5 8 2 2" xfId="18807" xr:uid="{00000000-0005-0000-0000-000077490000}"/>
    <cellStyle name="Normal 4 2 17 5 8 2 2 2" xfId="45292" xr:uid="{00000000-0005-0000-0000-0000ECB00000}"/>
    <cellStyle name="Normal 4 2 17 5 8 2 3" xfId="45293" xr:uid="{00000000-0005-0000-0000-0000EDB00000}"/>
    <cellStyle name="Normal 4 2 17 5 8 3" xfId="18808" xr:uid="{00000000-0005-0000-0000-000078490000}"/>
    <cellStyle name="Normal 4 2 17 5 8 3 2" xfId="45294" xr:uid="{00000000-0005-0000-0000-0000EEB00000}"/>
    <cellStyle name="Normal 4 2 17 5 8 4" xfId="45295" xr:uid="{00000000-0005-0000-0000-0000EFB00000}"/>
    <cellStyle name="Normal 4 2 17 5 9" xfId="18809" xr:uid="{00000000-0005-0000-0000-000079490000}"/>
    <cellStyle name="Normal 4 2 17 5 9 2" xfId="18810" xr:uid="{00000000-0005-0000-0000-00007A490000}"/>
    <cellStyle name="Normal 4 2 17 5 9 2 2" xfId="18811" xr:uid="{00000000-0005-0000-0000-00007B490000}"/>
    <cellStyle name="Normal 4 2 17 5 9 2 2 2" xfId="45296" xr:uid="{00000000-0005-0000-0000-0000F0B00000}"/>
    <cellStyle name="Normal 4 2 17 5 9 2 3" xfId="45297" xr:uid="{00000000-0005-0000-0000-0000F1B00000}"/>
    <cellStyle name="Normal 4 2 17 5 9 3" xfId="18812" xr:uid="{00000000-0005-0000-0000-00007C490000}"/>
    <cellStyle name="Normal 4 2 17 5 9 3 2" xfId="45298" xr:uid="{00000000-0005-0000-0000-0000F2B00000}"/>
    <cellStyle name="Normal 4 2 17 5 9 4" xfId="45299" xr:uid="{00000000-0005-0000-0000-0000F3B00000}"/>
    <cellStyle name="Normal 4 2 17 6" xfId="18813" xr:uid="{00000000-0005-0000-0000-00007D490000}"/>
    <cellStyle name="Normal 4 2 17 6 10" xfId="18814" xr:uid="{00000000-0005-0000-0000-00007E490000}"/>
    <cellStyle name="Normal 4 2 17 6 10 2" xfId="18815" xr:uid="{00000000-0005-0000-0000-00007F490000}"/>
    <cellStyle name="Normal 4 2 17 6 10 2 2" xfId="18816" xr:uid="{00000000-0005-0000-0000-000080490000}"/>
    <cellStyle name="Normal 4 2 17 6 10 2 2 2" xfId="45300" xr:uid="{00000000-0005-0000-0000-0000F4B00000}"/>
    <cellStyle name="Normal 4 2 17 6 10 2 3" xfId="45301" xr:uid="{00000000-0005-0000-0000-0000F5B00000}"/>
    <cellStyle name="Normal 4 2 17 6 10 3" xfId="18817" xr:uid="{00000000-0005-0000-0000-000081490000}"/>
    <cellStyle name="Normal 4 2 17 6 10 3 2" xfId="45302" xr:uid="{00000000-0005-0000-0000-0000F6B00000}"/>
    <cellStyle name="Normal 4 2 17 6 10 4" xfId="45303" xr:uid="{00000000-0005-0000-0000-0000F7B00000}"/>
    <cellStyle name="Normal 4 2 17 6 11" xfId="18818" xr:uid="{00000000-0005-0000-0000-000082490000}"/>
    <cellStyle name="Normal 4 2 17 6 11 2" xfId="18819" xr:uid="{00000000-0005-0000-0000-000083490000}"/>
    <cellStyle name="Normal 4 2 17 6 11 2 2" xfId="18820" xr:uid="{00000000-0005-0000-0000-000084490000}"/>
    <cellStyle name="Normal 4 2 17 6 11 2 2 2" xfId="45304" xr:uid="{00000000-0005-0000-0000-0000F8B00000}"/>
    <cellStyle name="Normal 4 2 17 6 11 2 3" xfId="45305" xr:uid="{00000000-0005-0000-0000-0000F9B00000}"/>
    <cellStyle name="Normal 4 2 17 6 11 3" xfId="18821" xr:uid="{00000000-0005-0000-0000-000085490000}"/>
    <cellStyle name="Normal 4 2 17 6 11 3 2" xfId="45306" xr:uid="{00000000-0005-0000-0000-0000FAB00000}"/>
    <cellStyle name="Normal 4 2 17 6 11 4" xfId="45307" xr:uid="{00000000-0005-0000-0000-0000FBB00000}"/>
    <cellStyle name="Normal 4 2 17 6 12" xfId="18822" xr:uid="{00000000-0005-0000-0000-000086490000}"/>
    <cellStyle name="Normal 4 2 17 6 12 2" xfId="18823" xr:uid="{00000000-0005-0000-0000-000087490000}"/>
    <cellStyle name="Normal 4 2 17 6 12 2 2" xfId="45308" xr:uid="{00000000-0005-0000-0000-0000FCB00000}"/>
    <cellStyle name="Normal 4 2 17 6 12 3" xfId="45309" xr:uid="{00000000-0005-0000-0000-0000FDB00000}"/>
    <cellStyle name="Normal 4 2 17 6 13" xfId="18824" xr:uid="{00000000-0005-0000-0000-000088490000}"/>
    <cellStyle name="Normal 4 2 17 6 13 2" xfId="45310" xr:uid="{00000000-0005-0000-0000-0000FEB00000}"/>
    <cellStyle name="Normal 4 2 17 6 14" xfId="45311" xr:uid="{00000000-0005-0000-0000-0000FFB00000}"/>
    <cellStyle name="Normal 4 2 17 6 2" xfId="18825" xr:uid="{00000000-0005-0000-0000-000089490000}"/>
    <cellStyle name="Normal 4 2 17 6 2 2" xfId="18826" xr:uid="{00000000-0005-0000-0000-00008A490000}"/>
    <cellStyle name="Normal 4 2 17 6 2 2 2" xfId="18827" xr:uid="{00000000-0005-0000-0000-00008B490000}"/>
    <cellStyle name="Normal 4 2 17 6 2 2 2 2" xfId="45312" xr:uid="{00000000-0005-0000-0000-000000B10000}"/>
    <cellStyle name="Normal 4 2 17 6 2 2 3" xfId="45313" xr:uid="{00000000-0005-0000-0000-000001B10000}"/>
    <cellStyle name="Normal 4 2 17 6 2 3" xfId="18828" xr:uid="{00000000-0005-0000-0000-00008C490000}"/>
    <cellStyle name="Normal 4 2 17 6 2 3 2" xfId="45314" xr:uid="{00000000-0005-0000-0000-000002B10000}"/>
    <cellStyle name="Normal 4 2 17 6 2 4" xfId="45315" xr:uid="{00000000-0005-0000-0000-000003B10000}"/>
    <cellStyle name="Normal 4 2 17 6 3" xfId="18829" xr:uid="{00000000-0005-0000-0000-00008D490000}"/>
    <cellStyle name="Normal 4 2 17 6 3 2" xfId="18830" xr:uid="{00000000-0005-0000-0000-00008E490000}"/>
    <cellStyle name="Normal 4 2 17 6 3 2 2" xfId="18831" xr:uid="{00000000-0005-0000-0000-00008F490000}"/>
    <cellStyle name="Normal 4 2 17 6 3 2 2 2" xfId="45316" xr:uid="{00000000-0005-0000-0000-000004B10000}"/>
    <cellStyle name="Normal 4 2 17 6 3 2 3" xfId="45317" xr:uid="{00000000-0005-0000-0000-000005B10000}"/>
    <cellStyle name="Normal 4 2 17 6 3 3" xfId="18832" xr:uid="{00000000-0005-0000-0000-000090490000}"/>
    <cellStyle name="Normal 4 2 17 6 3 3 2" xfId="45318" xr:uid="{00000000-0005-0000-0000-000006B10000}"/>
    <cellStyle name="Normal 4 2 17 6 3 4" xfId="45319" xr:uid="{00000000-0005-0000-0000-000007B10000}"/>
    <cellStyle name="Normal 4 2 17 6 4" xfId="18833" xr:uid="{00000000-0005-0000-0000-000091490000}"/>
    <cellStyle name="Normal 4 2 17 6 4 2" xfId="18834" xr:uid="{00000000-0005-0000-0000-000092490000}"/>
    <cellStyle name="Normal 4 2 17 6 4 2 2" xfId="18835" xr:uid="{00000000-0005-0000-0000-000093490000}"/>
    <cellStyle name="Normal 4 2 17 6 4 2 2 2" xfId="45320" xr:uid="{00000000-0005-0000-0000-000008B10000}"/>
    <cellStyle name="Normal 4 2 17 6 4 2 3" xfId="45321" xr:uid="{00000000-0005-0000-0000-000009B10000}"/>
    <cellStyle name="Normal 4 2 17 6 4 3" xfId="18836" xr:uid="{00000000-0005-0000-0000-000094490000}"/>
    <cellStyle name="Normal 4 2 17 6 4 3 2" xfId="45322" xr:uid="{00000000-0005-0000-0000-00000AB10000}"/>
    <cellStyle name="Normal 4 2 17 6 4 4" xfId="45323" xr:uid="{00000000-0005-0000-0000-00000BB10000}"/>
    <cellStyle name="Normal 4 2 17 6 5" xfId="18837" xr:uid="{00000000-0005-0000-0000-000095490000}"/>
    <cellStyle name="Normal 4 2 17 6 5 2" xfId="18838" xr:uid="{00000000-0005-0000-0000-000096490000}"/>
    <cellStyle name="Normal 4 2 17 6 5 2 2" xfId="18839" xr:uid="{00000000-0005-0000-0000-000097490000}"/>
    <cellStyle name="Normal 4 2 17 6 5 2 2 2" xfId="45324" xr:uid="{00000000-0005-0000-0000-00000CB10000}"/>
    <cellStyle name="Normal 4 2 17 6 5 2 3" xfId="45325" xr:uid="{00000000-0005-0000-0000-00000DB10000}"/>
    <cellStyle name="Normal 4 2 17 6 5 3" xfId="18840" xr:uid="{00000000-0005-0000-0000-000098490000}"/>
    <cellStyle name="Normal 4 2 17 6 5 3 2" xfId="45326" xr:uid="{00000000-0005-0000-0000-00000EB10000}"/>
    <cellStyle name="Normal 4 2 17 6 5 4" xfId="45327" xr:uid="{00000000-0005-0000-0000-00000FB10000}"/>
    <cellStyle name="Normal 4 2 17 6 6" xfId="18841" xr:uid="{00000000-0005-0000-0000-000099490000}"/>
    <cellStyle name="Normal 4 2 17 6 6 2" xfId="18842" xr:uid="{00000000-0005-0000-0000-00009A490000}"/>
    <cellStyle name="Normal 4 2 17 6 6 2 2" xfId="18843" xr:uid="{00000000-0005-0000-0000-00009B490000}"/>
    <cellStyle name="Normal 4 2 17 6 6 2 2 2" xfId="45328" xr:uid="{00000000-0005-0000-0000-000010B10000}"/>
    <cellStyle name="Normal 4 2 17 6 6 2 3" xfId="45329" xr:uid="{00000000-0005-0000-0000-000011B10000}"/>
    <cellStyle name="Normal 4 2 17 6 6 3" xfId="18844" xr:uid="{00000000-0005-0000-0000-00009C490000}"/>
    <cellStyle name="Normal 4 2 17 6 6 3 2" xfId="45330" xr:uid="{00000000-0005-0000-0000-000012B10000}"/>
    <cellStyle name="Normal 4 2 17 6 6 4" xfId="45331" xr:uid="{00000000-0005-0000-0000-000013B10000}"/>
    <cellStyle name="Normal 4 2 17 6 7" xfId="18845" xr:uid="{00000000-0005-0000-0000-00009D490000}"/>
    <cellStyle name="Normal 4 2 17 6 7 2" xfId="18846" xr:uid="{00000000-0005-0000-0000-00009E490000}"/>
    <cellStyle name="Normal 4 2 17 6 7 2 2" xfId="18847" xr:uid="{00000000-0005-0000-0000-00009F490000}"/>
    <cellStyle name="Normal 4 2 17 6 7 2 2 2" xfId="45332" xr:uid="{00000000-0005-0000-0000-000014B10000}"/>
    <cellStyle name="Normal 4 2 17 6 7 2 3" xfId="45333" xr:uid="{00000000-0005-0000-0000-000015B10000}"/>
    <cellStyle name="Normal 4 2 17 6 7 3" xfId="18848" xr:uid="{00000000-0005-0000-0000-0000A0490000}"/>
    <cellStyle name="Normal 4 2 17 6 7 3 2" xfId="45334" xr:uid="{00000000-0005-0000-0000-000016B10000}"/>
    <cellStyle name="Normal 4 2 17 6 7 4" xfId="45335" xr:uid="{00000000-0005-0000-0000-000017B10000}"/>
    <cellStyle name="Normal 4 2 17 6 8" xfId="18849" xr:uid="{00000000-0005-0000-0000-0000A1490000}"/>
    <cellStyle name="Normal 4 2 17 6 8 2" xfId="18850" xr:uid="{00000000-0005-0000-0000-0000A2490000}"/>
    <cellStyle name="Normal 4 2 17 6 8 2 2" xfId="18851" xr:uid="{00000000-0005-0000-0000-0000A3490000}"/>
    <cellStyle name="Normal 4 2 17 6 8 2 2 2" xfId="45336" xr:uid="{00000000-0005-0000-0000-000018B10000}"/>
    <cellStyle name="Normal 4 2 17 6 8 2 3" xfId="45337" xr:uid="{00000000-0005-0000-0000-000019B10000}"/>
    <cellStyle name="Normal 4 2 17 6 8 3" xfId="18852" xr:uid="{00000000-0005-0000-0000-0000A4490000}"/>
    <cellStyle name="Normal 4 2 17 6 8 3 2" xfId="45338" xr:uid="{00000000-0005-0000-0000-00001AB10000}"/>
    <cellStyle name="Normal 4 2 17 6 8 4" xfId="45339" xr:uid="{00000000-0005-0000-0000-00001BB10000}"/>
    <cellStyle name="Normal 4 2 17 6 9" xfId="18853" xr:uid="{00000000-0005-0000-0000-0000A5490000}"/>
    <cellStyle name="Normal 4 2 17 6 9 2" xfId="18854" xr:uid="{00000000-0005-0000-0000-0000A6490000}"/>
    <cellStyle name="Normal 4 2 17 6 9 2 2" xfId="18855" xr:uid="{00000000-0005-0000-0000-0000A7490000}"/>
    <cellStyle name="Normal 4 2 17 6 9 2 2 2" xfId="45340" xr:uid="{00000000-0005-0000-0000-00001CB10000}"/>
    <cellStyle name="Normal 4 2 17 6 9 2 3" xfId="45341" xr:uid="{00000000-0005-0000-0000-00001DB10000}"/>
    <cellStyle name="Normal 4 2 17 6 9 3" xfId="18856" xr:uid="{00000000-0005-0000-0000-0000A8490000}"/>
    <cellStyle name="Normal 4 2 17 6 9 3 2" xfId="45342" xr:uid="{00000000-0005-0000-0000-00001EB10000}"/>
    <cellStyle name="Normal 4 2 17 6 9 4" xfId="45343" xr:uid="{00000000-0005-0000-0000-00001FB10000}"/>
    <cellStyle name="Normal 4 2 17 7" xfId="18857" xr:uid="{00000000-0005-0000-0000-0000A9490000}"/>
    <cellStyle name="Normal 4 2 17 7 10" xfId="18858" xr:uid="{00000000-0005-0000-0000-0000AA490000}"/>
    <cellStyle name="Normal 4 2 17 7 10 2" xfId="18859" xr:uid="{00000000-0005-0000-0000-0000AB490000}"/>
    <cellStyle name="Normal 4 2 17 7 10 2 2" xfId="18860" xr:uid="{00000000-0005-0000-0000-0000AC490000}"/>
    <cellStyle name="Normal 4 2 17 7 10 2 2 2" xfId="45344" xr:uid="{00000000-0005-0000-0000-000020B10000}"/>
    <cellStyle name="Normal 4 2 17 7 10 2 3" xfId="45345" xr:uid="{00000000-0005-0000-0000-000021B10000}"/>
    <cellStyle name="Normal 4 2 17 7 10 3" xfId="18861" xr:uid="{00000000-0005-0000-0000-0000AD490000}"/>
    <cellStyle name="Normal 4 2 17 7 10 3 2" xfId="45346" xr:uid="{00000000-0005-0000-0000-000022B10000}"/>
    <cellStyle name="Normal 4 2 17 7 10 4" xfId="45347" xr:uid="{00000000-0005-0000-0000-000023B10000}"/>
    <cellStyle name="Normal 4 2 17 7 11" xfId="18862" xr:uid="{00000000-0005-0000-0000-0000AE490000}"/>
    <cellStyle name="Normal 4 2 17 7 11 2" xfId="18863" xr:uid="{00000000-0005-0000-0000-0000AF490000}"/>
    <cellStyle name="Normal 4 2 17 7 11 2 2" xfId="18864" xr:uid="{00000000-0005-0000-0000-0000B0490000}"/>
    <cellStyle name="Normal 4 2 17 7 11 2 2 2" xfId="45348" xr:uid="{00000000-0005-0000-0000-000024B10000}"/>
    <cellStyle name="Normal 4 2 17 7 11 2 3" xfId="45349" xr:uid="{00000000-0005-0000-0000-000025B10000}"/>
    <cellStyle name="Normal 4 2 17 7 11 3" xfId="18865" xr:uid="{00000000-0005-0000-0000-0000B1490000}"/>
    <cellStyle name="Normal 4 2 17 7 11 3 2" xfId="45350" xr:uid="{00000000-0005-0000-0000-000026B10000}"/>
    <cellStyle name="Normal 4 2 17 7 11 4" xfId="45351" xr:uid="{00000000-0005-0000-0000-000027B10000}"/>
    <cellStyle name="Normal 4 2 17 7 12" xfId="18866" xr:uid="{00000000-0005-0000-0000-0000B2490000}"/>
    <cellStyle name="Normal 4 2 17 7 12 2" xfId="18867" xr:uid="{00000000-0005-0000-0000-0000B3490000}"/>
    <cellStyle name="Normal 4 2 17 7 12 2 2" xfId="45352" xr:uid="{00000000-0005-0000-0000-000028B10000}"/>
    <cellStyle name="Normal 4 2 17 7 12 3" xfId="45353" xr:uid="{00000000-0005-0000-0000-000029B10000}"/>
    <cellStyle name="Normal 4 2 17 7 13" xfId="18868" xr:uid="{00000000-0005-0000-0000-0000B4490000}"/>
    <cellStyle name="Normal 4 2 17 7 13 2" xfId="45354" xr:uid="{00000000-0005-0000-0000-00002AB10000}"/>
    <cellStyle name="Normal 4 2 17 7 14" xfId="45355" xr:uid="{00000000-0005-0000-0000-00002BB10000}"/>
    <cellStyle name="Normal 4 2 17 7 2" xfId="18869" xr:uid="{00000000-0005-0000-0000-0000B5490000}"/>
    <cellStyle name="Normal 4 2 17 7 2 2" xfId="18870" xr:uid="{00000000-0005-0000-0000-0000B6490000}"/>
    <cellStyle name="Normal 4 2 17 7 2 2 2" xfId="18871" xr:uid="{00000000-0005-0000-0000-0000B7490000}"/>
    <cellStyle name="Normal 4 2 17 7 2 2 2 2" xfId="45356" xr:uid="{00000000-0005-0000-0000-00002CB10000}"/>
    <cellStyle name="Normal 4 2 17 7 2 2 3" xfId="45357" xr:uid="{00000000-0005-0000-0000-00002DB10000}"/>
    <cellStyle name="Normal 4 2 17 7 2 3" xfId="18872" xr:uid="{00000000-0005-0000-0000-0000B8490000}"/>
    <cellStyle name="Normal 4 2 17 7 2 3 2" xfId="45358" xr:uid="{00000000-0005-0000-0000-00002EB10000}"/>
    <cellStyle name="Normal 4 2 17 7 2 4" xfId="45359" xr:uid="{00000000-0005-0000-0000-00002FB10000}"/>
    <cellStyle name="Normal 4 2 17 7 3" xfId="18873" xr:uid="{00000000-0005-0000-0000-0000B9490000}"/>
    <cellStyle name="Normal 4 2 17 7 3 2" xfId="18874" xr:uid="{00000000-0005-0000-0000-0000BA490000}"/>
    <cellStyle name="Normal 4 2 17 7 3 2 2" xfId="18875" xr:uid="{00000000-0005-0000-0000-0000BB490000}"/>
    <cellStyle name="Normal 4 2 17 7 3 2 2 2" xfId="45360" xr:uid="{00000000-0005-0000-0000-000030B10000}"/>
    <cellStyle name="Normal 4 2 17 7 3 2 3" xfId="45361" xr:uid="{00000000-0005-0000-0000-000031B10000}"/>
    <cellStyle name="Normal 4 2 17 7 3 3" xfId="18876" xr:uid="{00000000-0005-0000-0000-0000BC490000}"/>
    <cellStyle name="Normal 4 2 17 7 3 3 2" xfId="45362" xr:uid="{00000000-0005-0000-0000-000032B10000}"/>
    <cellStyle name="Normal 4 2 17 7 3 4" xfId="45363" xr:uid="{00000000-0005-0000-0000-000033B10000}"/>
    <cellStyle name="Normal 4 2 17 7 4" xfId="18877" xr:uid="{00000000-0005-0000-0000-0000BD490000}"/>
    <cellStyle name="Normal 4 2 17 7 4 2" xfId="18878" xr:uid="{00000000-0005-0000-0000-0000BE490000}"/>
    <cellStyle name="Normal 4 2 17 7 4 2 2" xfId="18879" xr:uid="{00000000-0005-0000-0000-0000BF490000}"/>
    <cellStyle name="Normal 4 2 17 7 4 2 2 2" xfId="45364" xr:uid="{00000000-0005-0000-0000-000034B10000}"/>
    <cellStyle name="Normal 4 2 17 7 4 2 3" xfId="45365" xr:uid="{00000000-0005-0000-0000-000035B10000}"/>
    <cellStyle name="Normal 4 2 17 7 4 3" xfId="18880" xr:uid="{00000000-0005-0000-0000-0000C0490000}"/>
    <cellStyle name="Normal 4 2 17 7 4 3 2" xfId="45366" xr:uid="{00000000-0005-0000-0000-000036B10000}"/>
    <cellStyle name="Normal 4 2 17 7 4 4" xfId="45367" xr:uid="{00000000-0005-0000-0000-000037B10000}"/>
    <cellStyle name="Normal 4 2 17 7 5" xfId="18881" xr:uid="{00000000-0005-0000-0000-0000C1490000}"/>
    <cellStyle name="Normal 4 2 17 7 5 2" xfId="18882" xr:uid="{00000000-0005-0000-0000-0000C2490000}"/>
    <cellStyle name="Normal 4 2 17 7 5 2 2" xfId="18883" xr:uid="{00000000-0005-0000-0000-0000C3490000}"/>
    <cellStyle name="Normal 4 2 17 7 5 2 2 2" xfId="45368" xr:uid="{00000000-0005-0000-0000-000038B10000}"/>
    <cellStyle name="Normal 4 2 17 7 5 2 3" xfId="45369" xr:uid="{00000000-0005-0000-0000-000039B10000}"/>
    <cellStyle name="Normal 4 2 17 7 5 3" xfId="18884" xr:uid="{00000000-0005-0000-0000-0000C4490000}"/>
    <cellStyle name="Normal 4 2 17 7 5 3 2" xfId="45370" xr:uid="{00000000-0005-0000-0000-00003AB10000}"/>
    <cellStyle name="Normal 4 2 17 7 5 4" xfId="45371" xr:uid="{00000000-0005-0000-0000-00003BB10000}"/>
    <cellStyle name="Normal 4 2 17 7 6" xfId="18885" xr:uid="{00000000-0005-0000-0000-0000C5490000}"/>
    <cellStyle name="Normal 4 2 17 7 6 2" xfId="18886" xr:uid="{00000000-0005-0000-0000-0000C6490000}"/>
    <cellStyle name="Normal 4 2 17 7 6 2 2" xfId="18887" xr:uid="{00000000-0005-0000-0000-0000C7490000}"/>
    <cellStyle name="Normal 4 2 17 7 6 2 2 2" xfId="45372" xr:uid="{00000000-0005-0000-0000-00003CB10000}"/>
    <cellStyle name="Normal 4 2 17 7 6 2 3" xfId="45373" xr:uid="{00000000-0005-0000-0000-00003DB10000}"/>
    <cellStyle name="Normal 4 2 17 7 6 3" xfId="18888" xr:uid="{00000000-0005-0000-0000-0000C8490000}"/>
    <cellStyle name="Normal 4 2 17 7 6 3 2" xfId="45374" xr:uid="{00000000-0005-0000-0000-00003EB10000}"/>
    <cellStyle name="Normal 4 2 17 7 6 4" xfId="45375" xr:uid="{00000000-0005-0000-0000-00003FB10000}"/>
    <cellStyle name="Normal 4 2 17 7 7" xfId="18889" xr:uid="{00000000-0005-0000-0000-0000C9490000}"/>
    <cellStyle name="Normal 4 2 17 7 7 2" xfId="18890" xr:uid="{00000000-0005-0000-0000-0000CA490000}"/>
    <cellStyle name="Normal 4 2 17 7 7 2 2" xfId="18891" xr:uid="{00000000-0005-0000-0000-0000CB490000}"/>
    <cellStyle name="Normal 4 2 17 7 7 2 2 2" xfId="45376" xr:uid="{00000000-0005-0000-0000-000040B10000}"/>
    <cellStyle name="Normal 4 2 17 7 7 2 3" xfId="45377" xr:uid="{00000000-0005-0000-0000-000041B10000}"/>
    <cellStyle name="Normal 4 2 17 7 7 3" xfId="18892" xr:uid="{00000000-0005-0000-0000-0000CC490000}"/>
    <cellStyle name="Normal 4 2 17 7 7 3 2" xfId="45378" xr:uid="{00000000-0005-0000-0000-000042B10000}"/>
    <cellStyle name="Normal 4 2 17 7 7 4" xfId="45379" xr:uid="{00000000-0005-0000-0000-000043B10000}"/>
    <cellStyle name="Normal 4 2 17 7 8" xfId="18893" xr:uid="{00000000-0005-0000-0000-0000CD490000}"/>
    <cellStyle name="Normal 4 2 17 7 8 2" xfId="18894" xr:uid="{00000000-0005-0000-0000-0000CE490000}"/>
    <cellStyle name="Normal 4 2 17 7 8 2 2" xfId="18895" xr:uid="{00000000-0005-0000-0000-0000CF490000}"/>
    <cellStyle name="Normal 4 2 17 7 8 2 2 2" xfId="45380" xr:uid="{00000000-0005-0000-0000-000044B10000}"/>
    <cellStyle name="Normal 4 2 17 7 8 2 3" xfId="45381" xr:uid="{00000000-0005-0000-0000-000045B10000}"/>
    <cellStyle name="Normal 4 2 17 7 8 3" xfId="18896" xr:uid="{00000000-0005-0000-0000-0000D0490000}"/>
    <cellStyle name="Normal 4 2 17 7 8 3 2" xfId="45382" xr:uid="{00000000-0005-0000-0000-000046B10000}"/>
    <cellStyle name="Normal 4 2 17 7 8 4" xfId="45383" xr:uid="{00000000-0005-0000-0000-000047B10000}"/>
    <cellStyle name="Normal 4 2 17 7 9" xfId="18897" xr:uid="{00000000-0005-0000-0000-0000D1490000}"/>
    <cellStyle name="Normal 4 2 17 7 9 2" xfId="18898" xr:uid="{00000000-0005-0000-0000-0000D2490000}"/>
    <cellStyle name="Normal 4 2 17 7 9 2 2" xfId="18899" xr:uid="{00000000-0005-0000-0000-0000D3490000}"/>
    <cellStyle name="Normal 4 2 17 7 9 2 2 2" xfId="45384" xr:uid="{00000000-0005-0000-0000-000048B10000}"/>
    <cellStyle name="Normal 4 2 17 7 9 2 3" xfId="45385" xr:uid="{00000000-0005-0000-0000-000049B10000}"/>
    <cellStyle name="Normal 4 2 17 7 9 3" xfId="18900" xr:uid="{00000000-0005-0000-0000-0000D4490000}"/>
    <cellStyle name="Normal 4 2 17 7 9 3 2" xfId="45386" xr:uid="{00000000-0005-0000-0000-00004AB10000}"/>
    <cellStyle name="Normal 4 2 17 7 9 4" xfId="45387" xr:uid="{00000000-0005-0000-0000-00004BB10000}"/>
    <cellStyle name="Normal 4 2 17 8" xfId="18901" xr:uid="{00000000-0005-0000-0000-0000D5490000}"/>
    <cellStyle name="Normal 4 2 17 8 10" xfId="18902" xr:uid="{00000000-0005-0000-0000-0000D6490000}"/>
    <cellStyle name="Normal 4 2 17 8 10 2" xfId="18903" xr:uid="{00000000-0005-0000-0000-0000D7490000}"/>
    <cellStyle name="Normal 4 2 17 8 10 2 2" xfId="18904" xr:uid="{00000000-0005-0000-0000-0000D8490000}"/>
    <cellStyle name="Normal 4 2 17 8 10 2 2 2" xfId="45388" xr:uid="{00000000-0005-0000-0000-00004CB10000}"/>
    <cellStyle name="Normal 4 2 17 8 10 2 3" xfId="45389" xr:uid="{00000000-0005-0000-0000-00004DB10000}"/>
    <cellStyle name="Normal 4 2 17 8 10 3" xfId="18905" xr:uid="{00000000-0005-0000-0000-0000D9490000}"/>
    <cellStyle name="Normal 4 2 17 8 10 3 2" xfId="45390" xr:uid="{00000000-0005-0000-0000-00004EB10000}"/>
    <cellStyle name="Normal 4 2 17 8 10 4" xfId="45391" xr:uid="{00000000-0005-0000-0000-00004FB10000}"/>
    <cellStyle name="Normal 4 2 17 8 11" xfId="18906" xr:uid="{00000000-0005-0000-0000-0000DA490000}"/>
    <cellStyle name="Normal 4 2 17 8 11 2" xfId="18907" xr:uid="{00000000-0005-0000-0000-0000DB490000}"/>
    <cellStyle name="Normal 4 2 17 8 11 2 2" xfId="18908" xr:uid="{00000000-0005-0000-0000-0000DC490000}"/>
    <cellStyle name="Normal 4 2 17 8 11 2 2 2" xfId="45392" xr:uid="{00000000-0005-0000-0000-000050B10000}"/>
    <cellStyle name="Normal 4 2 17 8 11 2 3" xfId="45393" xr:uid="{00000000-0005-0000-0000-000051B10000}"/>
    <cellStyle name="Normal 4 2 17 8 11 3" xfId="18909" xr:uid="{00000000-0005-0000-0000-0000DD490000}"/>
    <cellStyle name="Normal 4 2 17 8 11 3 2" xfId="45394" xr:uid="{00000000-0005-0000-0000-000052B10000}"/>
    <cellStyle name="Normal 4 2 17 8 11 4" xfId="45395" xr:uid="{00000000-0005-0000-0000-000053B10000}"/>
    <cellStyle name="Normal 4 2 17 8 12" xfId="18910" xr:uid="{00000000-0005-0000-0000-0000DE490000}"/>
    <cellStyle name="Normal 4 2 17 8 12 2" xfId="18911" xr:uid="{00000000-0005-0000-0000-0000DF490000}"/>
    <cellStyle name="Normal 4 2 17 8 12 2 2" xfId="45396" xr:uid="{00000000-0005-0000-0000-000054B10000}"/>
    <cellStyle name="Normal 4 2 17 8 12 3" xfId="45397" xr:uid="{00000000-0005-0000-0000-000055B10000}"/>
    <cellStyle name="Normal 4 2 17 8 13" xfId="18912" xr:uid="{00000000-0005-0000-0000-0000E0490000}"/>
    <cellStyle name="Normal 4 2 17 8 13 2" xfId="45398" xr:uid="{00000000-0005-0000-0000-000056B10000}"/>
    <cellStyle name="Normal 4 2 17 8 14" xfId="45399" xr:uid="{00000000-0005-0000-0000-000057B10000}"/>
    <cellStyle name="Normal 4 2 17 8 2" xfId="18913" xr:uid="{00000000-0005-0000-0000-0000E1490000}"/>
    <cellStyle name="Normal 4 2 17 8 2 2" xfId="18914" xr:uid="{00000000-0005-0000-0000-0000E2490000}"/>
    <cellStyle name="Normal 4 2 17 8 2 2 2" xfId="18915" xr:uid="{00000000-0005-0000-0000-0000E3490000}"/>
    <cellStyle name="Normal 4 2 17 8 2 2 2 2" xfId="45400" xr:uid="{00000000-0005-0000-0000-000058B10000}"/>
    <cellStyle name="Normal 4 2 17 8 2 2 3" xfId="45401" xr:uid="{00000000-0005-0000-0000-000059B10000}"/>
    <cellStyle name="Normal 4 2 17 8 2 3" xfId="18916" xr:uid="{00000000-0005-0000-0000-0000E4490000}"/>
    <cellStyle name="Normal 4 2 17 8 2 3 2" xfId="45402" xr:uid="{00000000-0005-0000-0000-00005AB10000}"/>
    <cellStyle name="Normal 4 2 17 8 2 4" xfId="45403" xr:uid="{00000000-0005-0000-0000-00005BB10000}"/>
    <cellStyle name="Normal 4 2 17 8 3" xfId="18917" xr:uid="{00000000-0005-0000-0000-0000E5490000}"/>
    <cellStyle name="Normal 4 2 17 8 3 2" xfId="18918" xr:uid="{00000000-0005-0000-0000-0000E6490000}"/>
    <cellStyle name="Normal 4 2 17 8 3 2 2" xfId="18919" xr:uid="{00000000-0005-0000-0000-0000E7490000}"/>
    <cellStyle name="Normal 4 2 17 8 3 2 2 2" xfId="45404" xr:uid="{00000000-0005-0000-0000-00005CB10000}"/>
    <cellStyle name="Normal 4 2 17 8 3 2 3" xfId="45405" xr:uid="{00000000-0005-0000-0000-00005DB10000}"/>
    <cellStyle name="Normal 4 2 17 8 3 3" xfId="18920" xr:uid="{00000000-0005-0000-0000-0000E8490000}"/>
    <cellStyle name="Normal 4 2 17 8 3 3 2" xfId="45406" xr:uid="{00000000-0005-0000-0000-00005EB10000}"/>
    <cellStyle name="Normal 4 2 17 8 3 4" xfId="45407" xr:uid="{00000000-0005-0000-0000-00005FB10000}"/>
    <cellStyle name="Normal 4 2 17 8 4" xfId="18921" xr:uid="{00000000-0005-0000-0000-0000E9490000}"/>
    <cellStyle name="Normal 4 2 17 8 4 2" xfId="18922" xr:uid="{00000000-0005-0000-0000-0000EA490000}"/>
    <cellStyle name="Normal 4 2 17 8 4 2 2" xfId="18923" xr:uid="{00000000-0005-0000-0000-0000EB490000}"/>
    <cellStyle name="Normal 4 2 17 8 4 2 2 2" xfId="45408" xr:uid="{00000000-0005-0000-0000-000060B10000}"/>
    <cellStyle name="Normal 4 2 17 8 4 2 3" xfId="45409" xr:uid="{00000000-0005-0000-0000-000061B10000}"/>
    <cellStyle name="Normal 4 2 17 8 4 3" xfId="18924" xr:uid="{00000000-0005-0000-0000-0000EC490000}"/>
    <cellStyle name="Normal 4 2 17 8 4 3 2" xfId="45410" xr:uid="{00000000-0005-0000-0000-000062B10000}"/>
    <cellStyle name="Normal 4 2 17 8 4 4" xfId="45411" xr:uid="{00000000-0005-0000-0000-000063B10000}"/>
    <cellStyle name="Normal 4 2 17 8 5" xfId="18925" xr:uid="{00000000-0005-0000-0000-0000ED490000}"/>
    <cellStyle name="Normal 4 2 17 8 5 2" xfId="18926" xr:uid="{00000000-0005-0000-0000-0000EE490000}"/>
    <cellStyle name="Normal 4 2 17 8 5 2 2" xfId="18927" xr:uid="{00000000-0005-0000-0000-0000EF490000}"/>
    <cellStyle name="Normal 4 2 17 8 5 2 2 2" xfId="45412" xr:uid="{00000000-0005-0000-0000-000064B10000}"/>
    <cellStyle name="Normal 4 2 17 8 5 2 3" xfId="45413" xr:uid="{00000000-0005-0000-0000-000065B10000}"/>
    <cellStyle name="Normal 4 2 17 8 5 3" xfId="18928" xr:uid="{00000000-0005-0000-0000-0000F0490000}"/>
    <cellStyle name="Normal 4 2 17 8 5 3 2" xfId="45414" xr:uid="{00000000-0005-0000-0000-000066B10000}"/>
    <cellStyle name="Normal 4 2 17 8 5 4" xfId="45415" xr:uid="{00000000-0005-0000-0000-000067B10000}"/>
    <cellStyle name="Normal 4 2 17 8 6" xfId="18929" xr:uid="{00000000-0005-0000-0000-0000F1490000}"/>
    <cellStyle name="Normal 4 2 17 8 6 2" xfId="18930" xr:uid="{00000000-0005-0000-0000-0000F2490000}"/>
    <cellStyle name="Normal 4 2 17 8 6 2 2" xfId="18931" xr:uid="{00000000-0005-0000-0000-0000F3490000}"/>
    <cellStyle name="Normal 4 2 17 8 6 2 2 2" xfId="45416" xr:uid="{00000000-0005-0000-0000-000068B10000}"/>
    <cellStyle name="Normal 4 2 17 8 6 2 3" xfId="45417" xr:uid="{00000000-0005-0000-0000-000069B10000}"/>
    <cellStyle name="Normal 4 2 17 8 6 3" xfId="18932" xr:uid="{00000000-0005-0000-0000-0000F4490000}"/>
    <cellStyle name="Normal 4 2 17 8 6 3 2" xfId="45418" xr:uid="{00000000-0005-0000-0000-00006AB10000}"/>
    <cellStyle name="Normal 4 2 17 8 6 4" xfId="45419" xr:uid="{00000000-0005-0000-0000-00006BB10000}"/>
    <cellStyle name="Normal 4 2 17 8 7" xfId="18933" xr:uid="{00000000-0005-0000-0000-0000F5490000}"/>
    <cellStyle name="Normal 4 2 17 8 7 2" xfId="18934" xr:uid="{00000000-0005-0000-0000-0000F6490000}"/>
    <cellStyle name="Normal 4 2 17 8 7 2 2" xfId="18935" xr:uid="{00000000-0005-0000-0000-0000F7490000}"/>
    <cellStyle name="Normal 4 2 17 8 7 2 2 2" xfId="45420" xr:uid="{00000000-0005-0000-0000-00006CB10000}"/>
    <cellStyle name="Normal 4 2 17 8 7 2 3" xfId="45421" xr:uid="{00000000-0005-0000-0000-00006DB10000}"/>
    <cellStyle name="Normal 4 2 17 8 7 3" xfId="18936" xr:uid="{00000000-0005-0000-0000-0000F8490000}"/>
    <cellStyle name="Normal 4 2 17 8 7 3 2" xfId="45422" xr:uid="{00000000-0005-0000-0000-00006EB10000}"/>
    <cellStyle name="Normal 4 2 17 8 7 4" xfId="45423" xr:uid="{00000000-0005-0000-0000-00006FB10000}"/>
    <cellStyle name="Normal 4 2 17 8 8" xfId="18937" xr:uid="{00000000-0005-0000-0000-0000F9490000}"/>
    <cellStyle name="Normal 4 2 17 8 8 2" xfId="18938" xr:uid="{00000000-0005-0000-0000-0000FA490000}"/>
    <cellStyle name="Normal 4 2 17 8 8 2 2" xfId="18939" xr:uid="{00000000-0005-0000-0000-0000FB490000}"/>
    <cellStyle name="Normal 4 2 17 8 8 2 2 2" xfId="45424" xr:uid="{00000000-0005-0000-0000-000070B10000}"/>
    <cellStyle name="Normal 4 2 17 8 8 2 3" xfId="45425" xr:uid="{00000000-0005-0000-0000-000071B10000}"/>
    <cellStyle name="Normal 4 2 17 8 8 3" xfId="18940" xr:uid="{00000000-0005-0000-0000-0000FC490000}"/>
    <cellStyle name="Normal 4 2 17 8 8 3 2" xfId="45426" xr:uid="{00000000-0005-0000-0000-000072B10000}"/>
    <cellStyle name="Normal 4 2 17 8 8 4" xfId="45427" xr:uid="{00000000-0005-0000-0000-000073B10000}"/>
    <cellStyle name="Normal 4 2 17 8 9" xfId="18941" xr:uid="{00000000-0005-0000-0000-0000FD490000}"/>
    <cellStyle name="Normal 4 2 17 8 9 2" xfId="18942" xr:uid="{00000000-0005-0000-0000-0000FE490000}"/>
    <cellStyle name="Normal 4 2 17 8 9 2 2" xfId="18943" xr:uid="{00000000-0005-0000-0000-0000FF490000}"/>
    <cellStyle name="Normal 4 2 17 8 9 2 2 2" xfId="45428" xr:uid="{00000000-0005-0000-0000-000074B10000}"/>
    <cellStyle name="Normal 4 2 17 8 9 2 3" xfId="45429" xr:uid="{00000000-0005-0000-0000-000075B10000}"/>
    <cellStyle name="Normal 4 2 17 8 9 3" xfId="18944" xr:uid="{00000000-0005-0000-0000-0000004A0000}"/>
    <cellStyle name="Normal 4 2 17 8 9 3 2" xfId="45430" xr:uid="{00000000-0005-0000-0000-000076B10000}"/>
    <cellStyle name="Normal 4 2 17 8 9 4" xfId="45431" xr:uid="{00000000-0005-0000-0000-000077B10000}"/>
    <cellStyle name="Normal 4 2 17 9" xfId="18945" xr:uid="{00000000-0005-0000-0000-0000014A0000}"/>
    <cellStyle name="Normal 4 2 17 9 2" xfId="18946" xr:uid="{00000000-0005-0000-0000-0000024A0000}"/>
    <cellStyle name="Normal 4 2 17 9 2 2" xfId="18947" xr:uid="{00000000-0005-0000-0000-0000034A0000}"/>
    <cellStyle name="Normal 4 2 17 9 2 2 2" xfId="45432" xr:uid="{00000000-0005-0000-0000-000078B10000}"/>
    <cellStyle name="Normal 4 2 17 9 2 3" xfId="45433" xr:uid="{00000000-0005-0000-0000-000079B10000}"/>
    <cellStyle name="Normal 4 2 17 9 3" xfId="18948" xr:uid="{00000000-0005-0000-0000-0000044A0000}"/>
    <cellStyle name="Normal 4 2 17 9 3 2" xfId="45434" xr:uid="{00000000-0005-0000-0000-00007AB10000}"/>
    <cellStyle name="Normal 4 2 17 9 4" xfId="45435" xr:uid="{00000000-0005-0000-0000-00007BB10000}"/>
    <cellStyle name="Normal 4 2 18" xfId="18949" xr:uid="{00000000-0005-0000-0000-0000054A0000}"/>
    <cellStyle name="Normal 4 2 18 10" xfId="18950" xr:uid="{00000000-0005-0000-0000-0000064A0000}"/>
    <cellStyle name="Normal 4 2 18 10 2" xfId="18951" xr:uid="{00000000-0005-0000-0000-0000074A0000}"/>
    <cellStyle name="Normal 4 2 18 10 2 2" xfId="18952" xr:uid="{00000000-0005-0000-0000-0000084A0000}"/>
    <cellStyle name="Normal 4 2 18 10 2 2 2" xfId="45436" xr:uid="{00000000-0005-0000-0000-00007CB10000}"/>
    <cellStyle name="Normal 4 2 18 10 2 3" xfId="45437" xr:uid="{00000000-0005-0000-0000-00007DB10000}"/>
    <cellStyle name="Normal 4 2 18 10 3" xfId="18953" xr:uid="{00000000-0005-0000-0000-0000094A0000}"/>
    <cellStyle name="Normal 4 2 18 10 3 2" xfId="45438" xr:uid="{00000000-0005-0000-0000-00007EB10000}"/>
    <cellStyle name="Normal 4 2 18 10 4" xfId="45439" xr:uid="{00000000-0005-0000-0000-00007FB10000}"/>
    <cellStyle name="Normal 4 2 18 11" xfId="18954" xr:uid="{00000000-0005-0000-0000-00000A4A0000}"/>
    <cellStyle name="Normal 4 2 18 11 2" xfId="18955" xr:uid="{00000000-0005-0000-0000-00000B4A0000}"/>
    <cellStyle name="Normal 4 2 18 11 2 2" xfId="18956" xr:uid="{00000000-0005-0000-0000-00000C4A0000}"/>
    <cellStyle name="Normal 4 2 18 11 2 2 2" xfId="45440" xr:uid="{00000000-0005-0000-0000-000080B10000}"/>
    <cellStyle name="Normal 4 2 18 11 2 3" xfId="45441" xr:uid="{00000000-0005-0000-0000-000081B10000}"/>
    <cellStyle name="Normal 4 2 18 11 3" xfId="18957" xr:uid="{00000000-0005-0000-0000-00000D4A0000}"/>
    <cellStyle name="Normal 4 2 18 11 3 2" xfId="45442" xr:uid="{00000000-0005-0000-0000-000082B10000}"/>
    <cellStyle name="Normal 4 2 18 11 4" xfId="45443" xr:uid="{00000000-0005-0000-0000-000083B10000}"/>
    <cellStyle name="Normal 4 2 18 12" xfId="18958" xr:uid="{00000000-0005-0000-0000-00000E4A0000}"/>
    <cellStyle name="Normal 4 2 18 12 2" xfId="18959" xr:uid="{00000000-0005-0000-0000-00000F4A0000}"/>
    <cellStyle name="Normal 4 2 18 12 2 2" xfId="18960" xr:uid="{00000000-0005-0000-0000-0000104A0000}"/>
    <cellStyle name="Normal 4 2 18 12 2 2 2" xfId="45444" xr:uid="{00000000-0005-0000-0000-000084B10000}"/>
    <cellStyle name="Normal 4 2 18 12 2 3" xfId="45445" xr:uid="{00000000-0005-0000-0000-000085B10000}"/>
    <cellStyle name="Normal 4 2 18 12 3" xfId="18961" xr:uid="{00000000-0005-0000-0000-0000114A0000}"/>
    <cellStyle name="Normal 4 2 18 12 3 2" xfId="45446" xr:uid="{00000000-0005-0000-0000-000086B10000}"/>
    <cellStyle name="Normal 4 2 18 12 4" xfId="45447" xr:uid="{00000000-0005-0000-0000-000087B10000}"/>
    <cellStyle name="Normal 4 2 18 13" xfId="18962" xr:uid="{00000000-0005-0000-0000-0000124A0000}"/>
    <cellStyle name="Normal 4 2 18 13 2" xfId="18963" xr:uid="{00000000-0005-0000-0000-0000134A0000}"/>
    <cellStyle name="Normal 4 2 18 13 2 2" xfId="18964" xr:uid="{00000000-0005-0000-0000-0000144A0000}"/>
    <cellStyle name="Normal 4 2 18 13 2 2 2" xfId="45448" xr:uid="{00000000-0005-0000-0000-000088B10000}"/>
    <cellStyle name="Normal 4 2 18 13 2 3" xfId="45449" xr:uid="{00000000-0005-0000-0000-000089B10000}"/>
    <cellStyle name="Normal 4 2 18 13 3" xfId="18965" xr:uid="{00000000-0005-0000-0000-0000154A0000}"/>
    <cellStyle name="Normal 4 2 18 13 3 2" xfId="45450" xr:uid="{00000000-0005-0000-0000-00008AB10000}"/>
    <cellStyle name="Normal 4 2 18 13 4" xfId="45451" xr:uid="{00000000-0005-0000-0000-00008BB10000}"/>
    <cellStyle name="Normal 4 2 18 14" xfId="18966" xr:uid="{00000000-0005-0000-0000-0000164A0000}"/>
    <cellStyle name="Normal 4 2 18 14 2" xfId="18967" xr:uid="{00000000-0005-0000-0000-0000174A0000}"/>
    <cellStyle name="Normal 4 2 18 14 2 2" xfId="18968" xr:uid="{00000000-0005-0000-0000-0000184A0000}"/>
    <cellStyle name="Normal 4 2 18 14 2 2 2" xfId="45452" xr:uid="{00000000-0005-0000-0000-00008CB10000}"/>
    <cellStyle name="Normal 4 2 18 14 2 3" xfId="45453" xr:uid="{00000000-0005-0000-0000-00008DB10000}"/>
    <cellStyle name="Normal 4 2 18 14 3" xfId="18969" xr:uid="{00000000-0005-0000-0000-0000194A0000}"/>
    <cellStyle name="Normal 4 2 18 14 3 2" xfId="45454" xr:uid="{00000000-0005-0000-0000-00008EB10000}"/>
    <cellStyle name="Normal 4 2 18 14 4" xfId="45455" xr:uid="{00000000-0005-0000-0000-00008FB10000}"/>
    <cellStyle name="Normal 4 2 18 15" xfId="18970" xr:uid="{00000000-0005-0000-0000-00001A4A0000}"/>
    <cellStyle name="Normal 4 2 18 15 2" xfId="18971" xr:uid="{00000000-0005-0000-0000-00001B4A0000}"/>
    <cellStyle name="Normal 4 2 18 15 2 2" xfId="18972" xr:uid="{00000000-0005-0000-0000-00001C4A0000}"/>
    <cellStyle name="Normal 4 2 18 15 2 2 2" xfId="45456" xr:uid="{00000000-0005-0000-0000-000090B10000}"/>
    <cellStyle name="Normal 4 2 18 15 2 3" xfId="45457" xr:uid="{00000000-0005-0000-0000-000091B10000}"/>
    <cellStyle name="Normal 4 2 18 15 3" xfId="18973" xr:uid="{00000000-0005-0000-0000-00001D4A0000}"/>
    <cellStyle name="Normal 4 2 18 15 3 2" xfId="45458" xr:uid="{00000000-0005-0000-0000-000092B10000}"/>
    <cellStyle name="Normal 4 2 18 15 4" xfId="45459" xr:uid="{00000000-0005-0000-0000-000093B10000}"/>
    <cellStyle name="Normal 4 2 18 16" xfId="18974" xr:uid="{00000000-0005-0000-0000-00001E4A0000}"/>
    <cellStyle name="Normal 4 2 18 16 2" xfId="18975" xr:uid="{00000000-0005-0000-0000-00001F4A0000}"/>
    <cellStyle name="Normal 4 2 18 16 2 2" xfId="18976" xr:uid="{00000000-0005-0000-0000-0000204A0000}"/>
    <cellStyle name="Normal 4 2 18 16 2 2 2" xfId="45460" xr:uid="{00000000-0005-0000-0000-000094B10000}"/>
    <cellStyle name="Normal 4 2 18 16 2 3" xfId="45461" xr:uid="{00000000-0005-0000-0000-000095B10000}"/>
    <cellStyle name="Normal 4 2 18 16 3" xfId="18977" xr:uid="{00000000-0005-0000-0000-0000214A0000}"/>
    <cellStyle name="Normal 4 2 18 16 3 2" xfId="45462" xr:uid="{00000000-0005-0000-0000-000096B10000}"/>
    <cellStyle name="Normal 4 2 18 16 4" xfId="45463" xr:uid="{00000000-0005-0000-0000-000097B10000}"/>
    <cellStyle name="Normal 4 2 18 17" xfId="18978" xr:uid="{00000000-0005-0000-0000-0000224A0000}"/>
    <cellStyle name="Normal 4 2 18 17 2" xfId="18979" xr:uid="{00000000-0005-0000-0000-0000234A0000}"/>
    <cellStyle name="Normal 4 2 18 17 2 2" xfId="18980" xr:uid="{00000000-0005-0000-0000-0000244A0000}"/>
    <cellStyle name="Normal 4 2 18 17 2 2 2" xfId="45464" xr:uid="{00000000-0005-0000-0000-000098B10000}"/>
    <cellStyle name="Normal 4 2 18 17 2 3" xfId="45465" xr:uid="{00000000-0005-0000-0000-000099B10000}"/>
    <cellStyle name="Normal 4 2 18 17 3" xfId="18981" xr:uid="{00000000-0005-0000-0000-0000254A0000}"/>
    <cellStyle name="Normal 4 2 18 17 3 2" xfId="45466" xr:uid="{00000000-0005-0000-0000-00009AB10000}"/>
    <cellStyle name="Normal 4 2 18 17 4" xfId="45467" xr:uid="{00000000-0005-0000-0000-00009BB10000}"/>
    <cellStyle name="Normal 4 2 18 18" xfId="18982" xr:uid="{00000000-0005-0000-0000-0000264A0000}"/>
    <cellStyle name="Normal 4 2 18 18 2" xfId="18983" xr:uid="{00000000-0005-0000-0000-0000274A0000}"/>
    <cellStyle name="Normal 4 2 18 18 2 2" xfId="18984" xr:uid="{00000000-0005-0000-0000-0000284A0000}"/>
    <cellStyle name="Normal 4 2 18 18 2 2 2" xfId="45468" xr:uid="{00000000-0005-0000-0000-00009CB10000}"/>
    <cellStyle name="Normal 4 2 18 18 2 3" xfId="45469" xr:uid="{00000000-0005-0000-0000-00009DB10000}"/>
    <cellStyle name="Normal 4 2 18 18 3" xfId="18985" xr:uid="{00000000-0005-0000-0000-0000294A0000}"/>
    <cellStyle name="Normal 4 2 18 18 3 2" xfId="45470" xr:uid="{00000000-0005-0000-0000-00009EB10000}"/>
    <cellStyle name="Normal 4 2 18 18 4" xfId="45471" xr:uid="{00000000-0005-0000-0000-00009FB10000}"/>
    <cellStyle name="Normal 4 2 18 19" xfId="18986" xr:uid="{00000000-0005-0000-0000-00002A4A0000}"/>
    <cellStyle name="Normal 4 2 18 2" xfId="18987" xr:uid="{00000000-0005-0000-0000-00002B4A0000}"/>
    <cellStyle name="Normal 4 2 18 2 10" xfId="18988" xr:uid="{00000000-0005-0000-0000-00002C4A0000}"/>
    <cellStyle name="Normal 4 2 18 2 10 2" xfId="18989" xr:uid="{00000000-0005-0000-0000-00002D4A0000}"/>
    <cellStyle name="Normal 4 2 18 2 10 2 2" xfId="18990" xr:uid="{00000000-0005-0000-0000-00002E4A0000}"/>
    <cellStyle name="Normal 4 2 18 2 10 2 2 2" xfId="45472" xr:uid="{00000000-0005-0000-0000-0000A0B10000}"/>
    <cellStyle name="Normal 4 2 18 2 10 2 3" xfId="45473" xr:uid="{00000000-0005-0000-0000-0000A1B10000}"/>
    <cellStyle name="Normal 4 2 18 2 10 3" xfId="18991" xr:uid="{00000000-0005-0000-0000-00002F4A0000}"/>
    <cellStyle name="Normal 4 2 18 2 10 3 2" xfId="45474" xr:uid="{00000000-0005-0000-0000-0000A2B10000}"/>
    <cellStyle name="Normal 4 2 18 2 10 4" xfId="45475" xr:uid="{00000000-0005-0000-0000-0000A3B10000}"/>
    <cellStyle name="Normal 4 2 18 2 11" xfId="18992" xr:uid="{00000000-0005-0000-0000-0000304A0000}"/>
    <cellStyle name="Normal 4 2 18 2 11 2" xfId="18993" xr:uid="{00000000-0005-0000-0000-0000314A0000}"/>
    <cellStyle name="Normal 4 2 18 2 11 2 2" xfId="18994" xr:uid="{00000000-0005-0000-0000-0000324A0000}"/>
    <cellStyle name="Normal 4 2 18 2 11 2 2 2" xfId="45476" xr:uid="{00000000-0005-0000-0000-0000A4B10000}"/>
    <cellStyle name="Normal 4 2 18 2 11 2 3" xfId="45477" xr:uid="{00000000-0005-0000-0000-0000A5B10000}"/>
    <cellStyle name="Normal 4 2 18 2 11 3" xfId="18995" xr:uid="{00000000-0005-0000-0000-0000334A0000}"/>
    <cellStyle name="Normal 4 2 18 2 11 3 2" xfId="45478" xr:uid="{00000000-0005-0000-0000-0000A6B10000}"/>
    <cellStyle name="Normal 4 2 18 2 11 4" xfId="45479" xr:uid="{00000000-0005-0000-0000-0000A7B10000}"/>
    <cellStyle name="Normal 4 2 18 2 12" xfId="18996" xr:uid="{00000000-0005-0000-0000-0000344A0000}"/>
    <cellStyle name="Normal 4 2 18 2 13" xfId="18997" xr:uid="{00000000-0005-0000-0000-0000354A0000}"/>
    <cellStyle name="Normal 4 2 18 2 2" xfId="18998" xr:uid="{00000000-0005-0000-0000-0000364A0000}"/>
    <cellStyle name="Normal 4 2 18 2 2 2" xfId="18999" xr:uid="{00000000-0005-0000-0000-0000374A0000}"/>
    <cellStyle name="Normal 4 2 18 2 2 2 2" xfId="19000" xr:uid="{00000000-0005-0000-0000-0000384A0000}"/>
    <cellStyle name="Normal 4 2 18 2 2 2 2 2" xfId="45480" xr:uid="{00000000-0005-0000-0000-0000A8B10000}"/>
    <cellStyle name="Normal 4 2 18 2 2 2 3" xfId="45481" xr:uid="{00000000-0005-0000-0000-0000A9B10000}"/>
    <cellStyle name="Normal 4 2 18 2 2 3" xfId="19001" xr:uid="{00000000-0005-0000-0000-0000394A0000}"/>
    <cellStyle name="Normal 4 2 18 2 2 3 2" xfId="45482" xr:uid="{00000000-0005-0000-0000-0000AAB10000}"/>
    <cellStyle name="Normal 4 2 18 2 2 4" xfId="45483" xr:uid="{00000000-0005-0000-0000-0000ABB10000}"/>
    <cellStyle name="Normal 4 2 18 2 3" xfId="19002" xr:uid="{00000000-0005-0000-0000-00003A4A0000}"/>
    <cellStyle name="Normal 4 2 18 2 3 2" xfId="19003" xr:uid="{00000000-0005-0000-0000-00003B4A0000}"/>
    <cellStyle name="Normal 4 2 18 2 3 2 2" xfId="19004" xr:uid="{00000000-0005-0000-0000-00003C4A0000}"/>
    <cellStyle name="Normal 4 2 18 2 3 2 2 2" xfId="45484" xr:uid="{00000000-0005-0000-0000-0000ACB10000}"/>
    <cellStyle name="Normal 4 2 18 2 3 2 3" xfId="45485" xr:uid="{00000000-0005-0000-0000-0000ADB10000}"/>
    <cellStyle name="Normal 4 2 18 2 3 3" xfId="19005" xr:uid="{00000000-0005-0000-0000-00003D4A0000}"/>
    <cellStyle name="Normal 4 2 18 2 3 3 2" xfId="45486" xr:uid="{00000000-0005-0000-0000-0000AEB10000}"/>
    <cellStyle name="Normal 4 2 18 2 3 4" xfId="45487" xr:uid="{00000000-0005-0000-0000-0000AFB10000}"/>
    <cellStyle name="Normal 4 2 18 2 4" xfId="19006" xr:uid="{00000000-0005-0000-0000-00003E4A0000}"/>
    <cellStyle name="Normal 4 2 18 2 4 2" xfId="19007" xr:uid="{00000000-0005-0000-0000-00003F4A0000}"/>
    <cellStyle name="Normal 4 2 18 2 4 2 2" xfId="19008" xr:uid="{00000000-0005-0000-0000-0000404A0000}"/>
    <cellStyle name="Normal 4 2 18 2 4 2 2 2" xfId="45488" xr:uid="{00000000-0005-0000-0000-0000B0B10000}"/>
    <cellStyle name="Normal 4 2 18 2 4 2 3" xfId="45489" xr:uid="{00000000-0005-0000-0000-0000B1B10000}"/>
    <cellStyle name="Normal 4 2 18 2 4 3" xfId="19009" xr:uid="{00000000-0005-0000-0000-0000414A0000}"/>
    <cellStyle name="Normal 4 2 18 2 4 3 2" xfId="45490" xr:uid="{00000000-0005-0000-0000-0000B2B10000}"/>
    <cellStyle name="Normal 4 2 18 2 4 4" xfId="45491" xr:uid="{00000000-0005-0000-0000-0000B3B10000}"/>
    <cellStyle name="Normal 4 2 18 2 5" xfId="19010" xr:uid="{00000000-0005-0000-0000-0000424A0000}"/>
    <cellStyle name="Normal 4 2 18 2 5 2" xfId="19011" xr:uid="{00000000-0005-0000-0000-0000434A0000}"/>
    <cellStyle name="Normal 4 2 18 2 5 2 2" xfId="19012" xr:uid="{00000000-0005-0000-0000-0000444A0000}"/>
    <cellStyle name="Normal 4 2 18 2 5 2 2 2" xfId="45492" xr:uid="{00000000-0005-0000-0000-0000B4B10000}"/>
    <cellStyle name="Normal 4 2 18 2 5 2 3" xfId="45493" xr:uid="{00000000-0005-0000-0000-0000B5B10000}"/>
    <cellStyle name="Normal 4 2 18 2 5 3" xfId="19013" xr:uid="{00000000-0005-0000-0000-0000454A0000}"/>
    <cellStyle name="Normal 4 2 18 2 5 3 2" xfId="45494" xr:uid="{00000000-0005-0000-0000-0000B6B10000}"/>
    <cellStyle name="Normal 4 2 18 2 5 4" xfId="45495" xr:uid="{00000000-0005-0000-0000-0000B7B10000}"/>
    <cellStyle name="Normal 4 2 18 2 6" xfId="19014" xr:uid="{00000000-0005-0000-0000-0000464A0000}"/>
    <cellStyle name="Normal 4 2 18 2 6 2" xfId="19015" xr:uid="{00000000-0005-0000-0000-0000474A0000}"/>
    <cellStyle name="Normal 4 2 18 2 6 2 2" xfId="19016" xr:uid="{00000000-0005-0000-0000-0000484A0000}"/>
    <cellStyle name="Normal 4 2 18 2 6 2 2 2" xfId="45496" xr:uid="{00000000-0005-0000-0000-0000B8B10000}"/>
    <cellStyle name="Normal 4 2 18 2 6 2 3" xfId="45497" xr:uid="{00000000-0005-0000-0000-0000B9B10000}"/>
    <cellStyle name="Normal 4 2 18 2 6 3" xfId="19017" xr:uid="{00000000-0005-0000-0000-0000494A0000}"/>
    <cellStyle name="Normal 4 2 18 2 6 3 2" xfId="45498" xr:uid="{00000000-0005-0000-0000-0000BAB10000}"/>
    <cellStyle name="Normal 4 2 18 2 6 4" xfId="45499" xr:uid="{00000000-0005-0000-0000-0000BBB10000}"/>
    <cellStyle name="Normal 4 2 18 2 7" xfId="19018" xr:uid="{00000000-0005-0000-0000-00004A4A0000}"/>
    <cellStyle name="Normal 4 2 18 2 7 2" xfId="19019" xr:uid="{00000000-0005-0000-0000-00004B4A0000}"/>
    <cellStyle name="Normal 4 2 18 2 7 2 2" xfId="19020" xr:uid="{00000000-0005-0000-0000-00004C4A0000}"/>
    <cellStyle name="Normal 4 2 18 2 7 2 2 2" xfId="45500" xr:uid="{00000000-0005-0000-0000-0000BCB10000}"/>
    <cellStyle name="Normal 4 2 18 2 7 2 3" xfId="45501" xr:uid="{00000000-0005-0000-0000-0000BDB10000}"/>
    <cellStyle name="Normal 4 2 18 2 7 3" xfId="19021" xr:uid="{00000000-0005-0000-0000-00004D4A0000}"/>
    <cellStyle name="Normal 4 2 18 2 7 3 2" xfId="45502" xr:uid="{00000000-0005-0000-0000-0000BEB10000}"/>
    <cellStyle name="Normal 4 2 18 2 7 4" xfId="45503" xr:uid="{00000000-0005-0000-0000-0000BFB10000}"/>
    <cellStyle name="Normal 4 2 18 2 8" xfId="19022" xr:uid="{00000000-0005-0000-0000-00004E4A0000}"/>
    <cellStyle name="Normal 4 2 18 2 8 2" xfId="19023" xr:uid="{00000000-0005-0000-0000-00004F4A0000}"/>
    <cellStyle name="Normal 4 2 18 2 8 2 2" xfId="19024" xr:uid="{00000000-0005-0000-0000-0000504A0000}"/>
    <cellStyle name="Normal 4 2 18 2 8 2 2 2" xfId="45504" xr:uid="{00000000-0005-0000-0000-0000C0B10000}"/>
    <cellStyle name="Normal 4 2 18 2 8 2 3" xfId="45505" xr:uid="{00000000-0005-0000-0000-0000C1B10000}"/>
    <cellStyle name="Normal 4 2 18 2 8 3" xfId="19025" xr:uid="{00000000-0005-0000-0000-0000514A0000}"/>
    <cellStyle name="Normal 4 2 18 2 8 3 2" xfId="45506" xr:uid="{00000000-0005-0000-0000-0000C2B10000}"/>
    <cellStyle name="Normal 4 2 18 2 8 4" xfId="45507" xr:uid="{00000000-0005-0000-0000-0000C3B10000}"/>
    <cellStyle name="Normal 4 2 18 2 9" xfId="19026" xr:uid="{00000000-0005-0000-0000-0000524A0000}"/>
    <cellStyle name="Normal 4 2 18 2 9 2" xfId="19027" xr:uid="{00000000-0005-0000-0000-0000534A0000}"/>
    <cellStyle name="Normal 4 2 18 2 9 2 2" xfId="19028" xr:uid="{00000000-0005-0000-0000-0000544A0000}"/>
    <cellStyle name="Normal 4 2 18 2 9 2 2 2" xfId="45508" xr:uid="{00000000-0005-0000-0000-0000C4B10000}"/>
    <cellStyle name="Normal 4 2 18 2 9 2 3" xfId="45509" xr:uid="{00000000-0005-0000-0000-0000C5B10000}"/>
    <cellStyle name="Normal 4 2 18 2 9 3" xfId="19029" xr:uid="{00000000-0005-0000-0000-0000554A0000}"/>
    <cellStyle name="Normal 4 2 18 2 9 3 2" xfId="45510" xr:uid="{00000000-0005-0000-0000-0000C6B10000}"/>
    <cellStyle name="Normal 4 2 18 2 9 4" xfId="45511" xr:uid="{00000000-0005-0000-0000-0000C7B10000}"/>
    <cellStyle name="Normal 4 2 18 20" xfId="19030" xr:uid="{00000000-0005-0000-0000-0000564A0000}"/>
    <cellStyle name="Normal 4 2 18 3" xfId="19031" xr:uid="{00000000-0005-0000-0000-0000574A0000}"/>
    <cellStyle name="Normal 4 2 18 3 10" xfId="19032" xr:uid="{00000000-0005-0000-0000-0000584A0000}"/>
    <cellStyle name="Normal 4 2 18 3 10 2" xfId="19033" xr:uid="{00000000-0005-0000-0000-0000594A0000}"/>
    <cellStyle name="Normal 4 2 18 3 10 2 2" xfId="19034" xr:uid="{00000000-0005-0000-0000-00005A4A0000}"/>
    <cellStyle name="Normal 4 2 18 3 10 2 2 2" xfId="45512" xr:uid="{00000000-0005-0000-0000-0000C8B10000}"/>
    <cellStyle name="Normal 4 2 18 3 10 2 3" xfId="45513" xr:uid="{00000000-0005-0000-0000-0000C9B10000}"/>
    <cellStyle name="Normal 4 2 18 3 10 3" xfId="19035" xr:uid="{00000000-0005-0000-0000-00005B4A0000}"/>
    <cellStyle name="Normal 4 2 18 3 10 3 2" xfId="45514" xr:uid="{00000000-0005-0000-0000-0000CAB10000}"/>
    <cellStyle name="Normal 4 2 18 3 10 4" xfId="45515" xr:uid="{00000000-0005-0000-0000-0000CBB10000}"/>
    <cellStyle name="Normal 4 2 18 3 11" xfId="19036" xr:uid="{00000000-0005-0000-0000-00005C4A0000}"/>
    <cellStyle name="Normal 4 2 18 3 11 2" xfId="19037" xr:uid="{00000000-0005-0000-0000-00005D4A0000}"/>
    <cellStyle name="Normal 4 2 18 3 11 2 2" xfId="19038" xr:uid="{00000000-0005-0000-0000-00005E4A0000}"/>
    <cellStyle name="Normal 4 2 18 3 11 2 2 2" xfId="45516" xr:uid="{00000000-0005-0000-0000-0000CCB10000}"/>
    <cellStyle name="Normal 4 2 18 3 11 2 3" xfId="45517" xr:uid="{00000000-0005-0000-0000-0000CDB10000}"/>
    <cellStyle name="Normal 4 2 18 3 11 3" xfId="19039" xr:uid="{00000000-0005-0000-0000-00005F4A0000}"/>
    <cellStyle name="Normal 4 2 18 3 11 3 2" xfId="45518" xr:uid="{00000000-0005-0000-0000-0000CEB10000}"/>
    <cellStyle name="Normal 4 2 18 3 11 4" xfId="45519" xr:uid="{00000000-0005-0000-0000-0000CFB10000}"/>
    <cellStyle name="Normal 4 2 18 3 12" xfId="19040" xr:uid="{00000000-0005-0000-0000-0000604A0000}"/>
    <cellStyle name="Normal 4 2 18 3 12 2" xfId="19041" xr:uid="{00000000-0005-0000-0000-0000614A0000}"/>
    <cellStyle name="Normal 4 2 18 3 12 2 2" xfId="45520" xr:uid="{00000000-0005-0000-0000-0000D0B10000}"/>
    <cellStyle name="Normal 4 2 18 3 12 3" xfId="45521" xr:uid="{00000000-0005-0000-0000-0000D1B10000}"/>
    <cellStyle name="Normal 4 2 18 3 13" xfId="19042" xr:uid="{00000000-0005-0000-0000-0000624A0000}"/>
    <cellStyle name="Normal 4 2 18 3 13 2" xfId="45522" xr:uid="{00000000-0005-0000-0000-0000D2B10000}"/>
    <cellStyle name="Normal 4 2 18 3 14" xfId="45523" xr:uid="{00000000-0005-0000-0000-0000D3B10000}"/>
    <cellStyle name="Normal 4 2 18 3 2" xfId="19043" xr:uid="{00000000-0005-0000-0000-0000634A0000}"/>
    <cellStyle name="Normal 4 2 18 3 2 2" xfId="19044" xr:uid="{00000000-0005-0000-0000-0000644A0000}"/>
    <cellStyle name="Normal 4 2 18 3 2 2 2" xfId="19045" xr:uid="{00000000-0005-0000-0000-0000654A0000}"/>
    <cellStyle name="Normal 4 2 18 3 2 2 2 2" xfId="45524" xr:uid="{00000000-0005-0000-0000-0000D4B10000}"/>
    <cellStyle name="Normal 4 2 18 3 2 2 3" xfId="45525" xr:uid="{00000000-0005-0000-0000-0000D5B10000}"/>
    <cellStyle name="Normal 4 2 18 3 2 3" xfId="19046" xr:uid="{00000000-0005-0000-0000-0000664A0000}"/>
    <cellStyle name="Normal 4 2 18 3 2 3 2" xfId="45526" xr:uid="{00000000-0005-0000-0000-0000D6B10000}"/>
    <cellStyle name="Normal 4 2 18 3 2 4" xfId="45527" xr:uid="{00000000-0005-0000-0000-0000D7B10000}"/>
    <cellStyle name="Normal 4 2 18 3 3" xfId="19047" xr:uid="{00000000-0005-0000-0000-0000674A0000}"/>
    <cellStyle name="Normal 4 2 18 3 3 2" xfId="19048" xr:uid="{00000000-0005-0000-0000-0000684A0000}"/>
    <cellStyle name="Normal 4 2 18 3 3 2 2" xfId="19049" xr:uid="{00000000-0005-0000-0000-0000694A0000}"/>
    <cellStyle name="Normal 4 2 18 3 3 2 2 2" xfId="45528" xr:uid="{00000000-0005-0000-0000-0000D8B10000}"/>
    <cellStyle name="Normal 4 2 18 3 3 2 3" xfId="45529" xr:uid="{00000000-0005-0000-0000-0000D9B10000}"/>
    <cellStyle name="Normal 4 2 18 3 3 3" xfId="19050" xr:uid="{00000000-0005-0000-0000-00006A4A0000}"/>
    <cellStyle name="Normal 4 2 18 3 3 3 2" xfId="45530" xr:uid="{00000000-0005-0000-0000-0000DAB10000}"/>
    <cellStyle name="Normal 4 2 18 3 3 4" xfId="45531" xr:uid="{00000000-0005-0000-0000-0000DBB10000}"/>
    <cellStyle name="Normal 4 2 18 3 4" xfId="19051" xr:uid="{00000000-0005-0000-0000-00006B4A0000}"/>
    <cellStyle name="Normal 4 2 18 3 4 2" xfId="19052" xr:uid="{00000000-0005-0000-0000-00006C4A0000}"/>
    <cellStyle name="Normal 4 2 18 3 4 2 2" xfId="19053" xr:uid="{00000000-0005-0000-0000-00006D4A0000}"/>
    <cellStyle name="Normal 4 2 18 3 4 2 2 2" xfId="45532" xr:uid="{00000000-0005-0000-0000-0000DCB10000}"/>
    <cellStyle name="Normal 4 2 18 3 4 2 3" xfId="45533" xr:uid="{00000000-0005-0000-0000-0000DDB10000}"/>
    <cellStyle name="Normal 4 2 18 3 4 3" xfId="19054" xr:uid="{00000000-0005-0000-0000-00006E4A0000}"/>
    <cellStyle name="Normal 4 2 18 3 4 3 2" xfId="45534" xr:uid="{00000000-0005-0000-0000-0000DEB10000}"/>
    <cellStyle name="Normal 4 2 18 3 4 4" xfId="45535" xr:uid="{00000000-0005-0000-0000-0000DFB10000}"/>
    <cellStyle name="Normal 4 2 18 3 5" xfId="19055" xr:uid="{00000000-0005-0000-0000-00006F4A0000}"/>
    <cellStyle name="Normal 4 2 18 3 5 2" xfId="19056" xr:uid="{00000000-0005-0000-0000-0000704A0000}"/>
    <cellStyle name="Normal 4 2 18 3 5 2 2" xfId="19057" xr:uid="{00000000-0005-0000-0000-0000714A0000}"/>
    <cellStyle name="Normal 4 2 18 3 5 2 2 2" xfId="45536" xr:uid="{00000000-0005-0000-0000-0000E0B10000}"/>
    <cellStyle name="Normal 4 2 18 3 5 2 3" xfId="45537" xr:uid="{00000000-0005-0000-0000-0000E1B10000}"/>
    <cellStyle name="Normal 4 2 18 3 5 3" xfId="19058" xr:uid="{00000000-0005-0000-0000-0000724A0000}"/>
    <cellStyle name="Normal 4 2 18 3 5 3 2" xfId="45538" xr:uid="{00000000-0005-0000-0000-0000E2B10000}"/>
    <cellStyle name="Normal 4 2 18 3 5 4" xfId="45539" xr:uid="{00000000-0005-0000-0000-0000E3B10000}"/>
    <cellStyle name="Normal 4 2 18 3 6" xfId="19059" xr:uid="{00000000-0005-0000-0000-0000734A0000}"/>
    <cellStyle name="Normal 4 2 18 3 6 2" xfId="19060" xr:uid="{00000000-0005-0000-0000-0000744A0000}"/>
    <cellStyle name="Normal 4 2 18 3 6 2 2" xfId="19061" xr:uid="{00000000-0005-0000-0000-0000754A0000}"/>
    <cellStyle name="Normal 4 2 18 3 6 2 2 2" xfId="45540" xr:uid="{00000000-0005-0000-0000-0000E4B10000}"/>
    <cellStyle name="Normal 4 2 18 3 6 2 3" xfId="45541" xr:uid="{00000000-0005-0000-0000-0000E5B10000}"/>
    <cellStyle name="Normal 4 2 18 3 6 3" xfId="19062" xr:uid="{00000000-0005-0000-0000-0000764A0000}"/>
    <cellStyle name="Normal 4 2 18 3 6 3 2" xfId="45542" xr:uid="{00000000-0005-0000-0000-0000E6B10000}"/>
    <cellStyle name="Normal 4 2 18 3 6 4" xfId="45543" xr:uid="{00000000-0005-0000-0000-0000E7B10000}"/>
    <cellStyle name="Normal 4 2 18 3 7" xfId="19063" xr:uid="{00000000-0005-0000-0000-0000774A0000}"/>
    <cellStyle name="Normal 4 2 18 3 7 2" xfId="19064" xr:uid="{00000000-0005-0000-0000-0000784A0000}"/>
    <cellStyle name="Normal 4 2 18 3 7 2 2" xfId="19065" xr:uid="{00000000-0005-0000-0000-0000794A0000}"/>
    <cellStyle name="Normal 4 2 18 3 7 2 2 2" xfId="45544" xr:uid="{00000000-0005-0000-0000-0000E8B10000}"/>
    <cellStyle name="Normal 4 2 18 3 7 2 3" xfId="45545" xr:uid="{00000000-0005-0000-0000-0000E9B10000}"/>
    <cellStyle name="Normal 4 2 18 3 7 3" xfId="19066" xr:uid="{00000000-0005-0000-0000-00007A4A0000}"/>
    <cellStyle name="Normal 4 2 18 3 7 3 2" xfId="45546" xr:uid="{00000000-0005-0000-0000-0000EAB10000}"/>
    <cellStyle name="Normal 4 2 18 3 7 4" xfId="45547" xr:uid="{00000000-0005-0000-0000-0000EBB10000}"/>
    <cellStyle name="Normal 4 2 18 3 8" xfId="19067" xr:uid="{00000000-0005-0000-0000-00007B4A0000}"/>
    <cellStyle name="Normal 4 2 18 3 8 2" xfId="19068" xr:uid="{00000000-0005-0000-0000-00007C4A0000}"/>
    <cellStyle name="Normal 4 2 18 3 8 2 2" xfId="19069" xr:uid="{00000000-0005-0000-0000-00007D4A0000}"/>
    <cellStyle name="Normal 4 2 18 3 8 2 2 2" xfId="45548" xr:uid="{00000000-0005-0000-0000-0000ECB10000}"/>
    <cellStyle name="Normal 4 2 18 3 8 2 3" xfId="45549" xr:uid="{00000000-0005-0000-0000-0000EDB10000}"/>
    <cellStyle name="Normal 4 2 18 3 8 3" xfId="19070" xr:uid="{00000000-0005-0000-0000-00007E4A0000}"/>
    <cellStyle name="Normal 4 2 18 3 8 3 2" xfId="45550" xr:uid="{00000000-0005-0000-0000-0000EEB10000}"/>
    <cellStyle name="Normal 4 2 18 3 8 4" xfId="45551" xr:uid="{00000000-0005-0000-0000-0000EFB10000}"/>
    <cellStyle name="Normal 4 2 18 3 9" xfId="19071" xr:uid="{00000000-0005-0000-0000-00007F4A0000}"/>
    <cellStyle name="Normal 4 2 18 3 9 2" xfId="19072" xr:uid="{00000000-0005-0000-0000-0000804A0000}"/>
    <cellStyle name="Normal 4 2 18 3 9 2 2" xfId="19073" xr:uid="{00000000-0005-0000-0000-0000814A0000}"/>
    <cellStyle name="Normal 4 2 18 3 9 2 2 2" xfId="45552" xr:uid="{00000000-0005-0000-0000-0000F0B10000}"/>
    <cellStyle name="Normal 4 2 18 3 9 2 3" xfId="45553" xr:uid="{00000000-0005-0000-0000-0000F1B10000}"/>
    <cellStyle name="Normal 4 2 18 3 9 3" xfId="19074" xr:uid="{00000000-0005-0000-0000-0000824A0000}"/>
    <cellStyle name="Normal 4 2 18 3 9 3 2" xfId="45554" xr:uid="{00000000-0005-0000-0000-0000F2B10000}"/>
    <cellStyle name="Normal 4 2 18 3 9 4" xfId="45555" xr:uid="{00000000-0005-0000-0000-0000F3B10000}"/>
    <cellStyle name="Normal 4 2 18 4" xfId="19075" xr:uid="{00000000-0005-0000-0000-0000834A0000}"/>
    <cellStyle name="Normal 4 2 18 4 10" xfId="19076" xr:uid="{00000000-0005-0000-0000-0000844A0000}"/>
    <cellStyle name="Normal 4 2 18 4 10 2" xfId="19077" xr:uid="{00000000-0005-0000-0000-0000854A0000}"/>
    <cellStyle name="Normal 4 2 18 4 10 2 2" xfId="19078" xr:uid="{00000000-0005-0000-0000-0000864A0000}"/>
    <cellStyle name="Normal 4 2 18 4 10 2 2 2" xfId="45556" xr:uid="{00000000-0005-0000-0000-0000F4B10000}"/>
    <cellStyle name="Normal 4 2 18 4 10 2 3" xfId="45557" xr:uid="{00000000-0005-0000-0000-0000F5B10000}"/>
    <cellStyle name="Normal 4 2 18 4 10 3" xfId="19079" xr:uid="{00000000-0005-0000-0000-0000874A0000}"/>
    <cellStyle name="Normal 4 2 18 4 10 3 2" xfId="45558" xr:uid="{00000000-0005-0000-0000-0000F6B10000}"/>
    <cellStyle name="Normal 4 2 18 4 10 4" xfId="45559" xr:uid="{00000000-0005-0000-0000-0000F7B10000}"/>
    <cellStyle name="Normal 4 2 18 4 11" xfId="19080" xr:uid="{00000000-0005-0000-0000-0000884A0000}"/>
    <cellStyle name="Normal 4 2 18 4 11 2" xfId="19081" xr:uid="{00000000-0005-0000-0000-0000894A0000}"/>
    <cellStyle name="Normal 4 2 18 4 11 2 2" xfId="19082" xr:uid="{00000000-0005-0000-0000-00008A4A0000}"/>
    <cellStyle name="Normal 4 2 18 4 11 2 2 2" xfId="45560" xr:uid="{00000000-0005-0000-0000-0000F8B10000}"/>
    <cellStyle name="Normal 4 2 18 4 11 2 3" xfId="45561" xr:uid="{00000000-0005-0000-0000-0000F9B10000}"/>
    <cellStyle name="Normal 4 2 18 4 11 3" xfId="19083" xr:uid="{00000000-0005-0000-0000-00008B4A0000}"/>
    <cellStyle name="Normal 4 2 18 4 11 3 2" xfId="45562" xr:uid="{00000000-0005-0000-0000-0000FAB10000}"/>
    <cellStyle name="Normal 4 2 18 4 11 4" xfId="45563" xr:uid="{00000000-0005-0000-0000-0000FBB10000}"/>
    <cellStyle name="Normal 4 2 18 4 12" xfId="19084" xr:uid="{00000000-0005-0000-0000-00008C4A0000}"/>
    <cellStyle name="Normal 4 2 18 4 12 2" xfId="19085" xr:uid="{00000000-0005-0000-0000-00008D4A0000}"/>
    <cellStyle name="Normal 4 2 18 4 12 2 2" xfId="45564" xr:uid="{00000000-0005-0000-0000-0000FCB10000}"/>
    <cellStyle name="Normal 4 2 18 4 12 3" xfId="45565" xr:uid="{00000000-0005-0000-0000-0000FDB10000}"/>
    <cellStyle name="Normal 4 2 18 4 13" xfId="19086" xr:uid="{00000000-0005-0000-0000-00008E4A0000}"/>
    <cellStyle name="Normal 4 2 18 4 13 2" xfId="45566" xr:uid="{00000000-0005-0000-0000-0000FEB10000}"/>
    <cellStyle name="Normal 4 2 18 4 14" xfId="45567" xr:uid="{00000000-0005-0000-0000-0000FFB10000}"/>
    <cellStyle name="Normal 4 2 18 4 2" xfId="19087" xr:uid="{00000000-0005-0000-0000-00008F4A0000}"/>
    <cellStyle name="Normal 4 2 18 4 2 2" xfId="19088" xr:uid="{00000000-0005-0000-0000-0000904A0000}"/>
    <cellStyle name="Normal 4 2 18 4 2 2 2" xfId="19089" xr:uid="{00000000-0005-0000-0000-0000914A0000}"/>
    <cellStyle name="Normal 4 2 18 4 2 2 2 2" xfId="45568" xr:uid="{00000000-0005-0000-0000-000000B20000}"/>
    <cellStyle name="Normal 4 2 18 4 2 2 3" xfId="45569" xr:uid="{00000000-0005-0000-0000-000001B20000}"/>
    <cellStyle name="Normal 4 2 18 4 2 3" xfId="19090" xr:uid="{00000000-0005-0000-0000-0000924A0000}"/>
    <cellStyle name="Normal 4 2 18 4 2 3 2" xfId="45570" xr:uid="{00000000-0005-0000-0000-000002B20000}"/>
    <cellStyle name="Normal 4 2 18 4 2 4" xfId="45571" xr:uid="{00000000-0005-0000-0000-000003B20000}"/>
    <cellStyle name="Normal 4 2 18 4 3" xfId="19091" xr:uid="{00000000-0005-0000-0000-0000934A0000}"/>
    <cellStyle name="Normal 4 2 18 4 3 2" xfId="19092" xr:uid="{00000000-0005-0000-0000-0000944A0000}"/>
    <cellStyle name="Normal 4 2 18 4 3 2 2" xfId="19093" xr:uid="{00000000-0005-0000-0000-0000954A0000}"/>
    <cellStyle name="Normal 4 2 18 4 3 2 2 2" xfId="45572" xr:uid="{00000000-0005-0000-0000-000004B20000}"/>
    <cellStyle name="Normal 4 2 18 4 3 2 3" xfId="45573" xr:uid="{00000000-0005-0000-0000-000005B20000}"/>
    <cellStyle name="Normal 4 2 18 4 3 3" xfId="19094" xr:uid="{00000000-0005-0000-0000-0000964A0000}"/>
    <cellStyle name="Normal 4 2 18 4 3 3 2" xfId="45574" xr:uid="{00000000-0005-0000-0000-000006B20000}"/>
    <cellStyle name="Normal 4 2 18 4 3 4" xfId="45575" xr:uid="{00000000-0005-0000-0000-000007B20000}"/>
    <cellStyle name="Normal 4 2 18 4 4" xfId="19095" xr:uid="{00000000-0005-0000-0000-0000974A0000}"/>
    <cellStyle name="Normal 4 2 18 4 4 2" xfId="19096" xr:uid="{00000000-0005-0000-0000-0000984A0000}"/>
    <cellStyle name="Normal 4 2 18 4 4 2 2" xfId="19097" xr:uid="{00000000-0005-0000-0000-0000994A0000}"/>
    <cellStyle name="Normal 4 2 18 4 4 2 2 2" xfId="45576" xr:uid="{00000000-0005-0000-0000-000008B20000}"/>
    <cellStyle name="Normal 4 2 18 4 4 2 3" xfId="45577" xr:uid="{00000000-0005-0000-0000-000009B20000}"/>
    <cellStyle name="Normal 4 2 18 4 4 3" xfId="19098" xr:uid="{00000000-0005-0000-0000-00009A4A0000}"/>
    <cellStyle name="Normal 4 2 18 4 4 3 2" xfId="45578" xr:uid="{00000000-0005-0000-0000-00000AB20000}"/>
    <cellStyle name="Normal 4 2 18 4 4 4" xfId="45579" xr:uid="{00000000-0005-0000-0000-00000BB20000}"/>
    <cellStyle name="Normal 4 2 18 4 5" xfId="19099" xr:uid="{00000000-0005-0000-0000-00009B4A0000}"/>
    <cellStyle name="Normal 4 2 18 4 5 2" xfId="19100" xr:uid="{00000000-0005-0000-0000-00009C4A0000}"/>
    <cellStyle name="Normal 4 2 18 4 5 2 2" xfId="19101" xr:uid="{00000000-0005-0000-0000-00009D4A0000}"/>
    <cellStyle name="Normal 4 2 18 4 5 2 2 2" xfId="45580" xr:uid="{00000000-0005-0000-0000-00000CB20000}"/>
    <cellStyle name="Normal 4 2 18 4 5 2 3" xfId="45581" xr:uid="{00000000-0005-0000-0000-00000DB20000}"/>
    <cellStyle name="Normal 4 2 18 4 5 3" xfId="19102" xr:uid="{00000000-0005-0000-0000-00009E4A0000}"/>
    <cellStyle name="Normal 4 2 18 4 5 3 2" xfId="45582" xr:uid="{00000000-0005-0000-0000-00000EB20000}"/>
    <cellStyle name="Normal 4 2 18 4 5 4" xfId="45583" xr:uid="{00000000-0005-0000-0000-00000FB20000}"/>
    <cellStyle name="Normal 4 2 18 4 6" xfId="19103" xr:uid="{00000000-0005-0000-0000-00009F4A0000}"/>
    <cellStyle name="Normal 4 2 18 4 6 2" xfId="19104" xr:uid="{00000000-0005-0000-0000-0000A04A0000}"/>
    <cellStyle name="Normal 4 2 18 4 6 2 2" xfId="19105" xr:uid="{00000000-0005-0000-0000-0000A14A0000}"/>
    <cellStyle name="Normal 4 2 18 4 6 2 2 2" xfId="45584" xr:uid="{00000000-0005-0000-0000-000010B20000}"/>
    <cellStyle name="Normal 4 2 18 4 6 2 3" xfId="45585" xr:uid="{00000000-0005-0000-0000-000011B20000}"/>
    <cellStyle name="Normal 4 2 18 4 6 3" xfId="19106" xr:uid="{00000000-0005-0000-0000-0000A24A0000}"/>
    <cellStyle name="Normal 4 2 18 4 6 3 2" xfId="45586" xr:uid="{00000000-0005-0000-0000-000012B20000}"/>
    <cellStyle name="Normal 4 2 18 4 6 4" xfId="45587" xr:uid="{00000000-0005-0000-0000-000013B20000}"/>
    <cellStyle name="Normal 4 2 18 4 7" xfId="19107" xr:uid="{00000000-0005-0000-0000-0000A34A0000}"/>
    <cellStyle name="Normal 4 2 18 4 7 2" xfId="19108" xr:uid="{00000000-0005-0000-0000-0000A44A0000}"/>
    <cellStyle name="Normal 4 2 18 4 7 2 2" xfId="19109" xr:uid="{00000000-0005-0000-0000-0000A54A0000}"/>
    <cellStyle name="Normal 4 2 18 4 7 2 2 2" xfId="45588" xr:uid="{00000000-0005-0000-0000-000014B20000}"/>
    <cellStyle name="Normal 4 2 18 4 7 2 3" xfId="45589" xr:uid="{00000000-0005-0000-0000-000015B20000}"/>
    <cellStyle name="Normal 4 2 18 4 7 3" xfId="19110" xr:uid="{00000000-0005-0000-0000-0000A64A0000}"/>
    <cellStyle name="Normal 4 2 18 4 7 3 2" xfId="45590" xr:uid="{00000000-0005-0000-0000-000016B20000}"/>
    <cellStyle name="Normal 4 2 18 4 7 4" xfId="45591" xr:uid="{00000000-0005-0000-0000-000017B20000}"/>
    <cellStyle name="Normal 4 2 18 4 8" xfId="19111" xr:uid="{00000000-0005-0000-0000-0000A74A0000}"/>
    <cellStyle name="Normal 4 2 18 4 8 2" xfId="19112" xr:uid="{00000000-0005-0000-0000-0000A84A0000}"/>
    <cellStyle name="Normal 4 2 18 4 8 2 2" xfId="19113" xr:uid="{00000000-0005-0000-0000-0000A94A0000}"/>
    <cellStyle name="Normal 4 2 18 4 8 2 2 2" xfId="45592" xr:uid="{00000000-0005-0000-0000-000018B20000}"/>
    <cellStyle name="Normal 4 2 18 4 8 2 3" xfId="45593" xr:uid="{00000000-0005-0000-0000-000019B20000}"/>
    <cellStyle name="Normal 4 2 18 4 8 3" xfId="19114" xr:uid="{00000000-0005-0000-0000-0000AA4A0000}"/>
    <cellStyle name="Normal 4 2 18 4 8 3 2" xfId="45594" xr:uid="{00000000-0005-0000-0000-00001AB20000}"/>
    <cellStyle name="Normal 4 2 18 4 8 4" xfId="45595" xr:uid="{00000000-0005-0000-0000-00001BB20000}"/>
    <cellStyle name="Normal 4 2 18 4 9" xfId="19115" xr:uid="{00000000-0005-0000-0000-0000AB4A0000}"/>
    <cellStyle name="Normal 4 2 18 4 9 2" xfId="19116" xr:uid="{00000000-0005-0000-0000-0000AC4A0000}"/>
    <cellStyle name="Normal 4 2 18 4 9 2 2" xfId="19117" xr:uid="{00000000-0005-0000-0000-0000AD4A0000}"/>
    <cellStyle name="Normal 4 2 18 4 9 2 2 2" xfId="45596" xr:uid="{00000000-0005-0000-0000-00001CB20000}"/>
    <cellStyle name="Normal 4 2 18 4 9 2 3" xfId="45597" xr:uid="{00000000-0005-0000-0000-00001DB20000}"/>
    <cellStyle name="Normal 4 2 18 4 9 3" xfId="19118" xr:uid="{00000000-0005-0000-0000-0000AE4A0000}"/>
    <cellStyle name="Normal 4 2 18 4 9 3 2" xfId="45598" xr:uid="{00000000-0005-0000-0000-00001EB20000}"/>
    <cellStyle name="Normal 4 2 18 4 9 4" xfId="45599" xr:uid="{00000000-0005-0000-0000-00001FB20000}"/>
    <cellStyle name="Normal 4 2 18 5" xfId="19119" xr:uid="{00000000-0005-0000-0000-0000AF4A0000}"/>
    <cellStyle name="Normal 4 2 18 5 10" xfId="19120" xr:uid="{00000000-0005-0000-0000-0000B04A0000}"/>
    <cellStyle name="Normal 4 2 18 5 10 2" xfId="19121" xr:uid="{00000000-0005-0000-0000-0000B14A0000}"/>
    <cellStyle name="Normal 4 2 18 5 10 2 2" xfId="19122" xr:uid="{00000000-0005-0000-0000-0000B24A0000}"/>
    <cellStyle name="Normal 4 2 18 5 10 2 2 2" xfId="45600" xr:uid="{00000000-0005-0000-0000-000020B20000}"/>
    <cellStyle name="Normal 4 2 18 5 10 2 3" xfId="45601" xr:uid="{00000000-0005-0000-0000-000021B20000}"/>
    <cellStyle name="Normal 4 2 18 5 10 3" xfId="19123" xr:uid="{00000000-0005-0000-0000-0000B34A0000}"/>
    <cellStyle name="Normal 4 2 18 5 10 3 2" xfId="45602" xr:uid="{00000000-0005-0000-0000-000022B20000}"/>
    <cellStyle name="Normal 4 2 18 5 10 4" xfId="45603" xr:uid="{00000000-0005-0000-0000-000023B20000}"/>
    <cellStyle name="Normal 4 2 18 5 11" xfId="19124" xr:uid="{00000000-0005-0000-0000-0000B44A0000}"/>
    <cellStyle name="Normal 4 2 18 5 11 2" xfId="19125" xr:uid="{00000000-0005-0000-0000-0000B54A0000}"/>
    <cellStyle name="Normal 4 2 18 5 11 2 2" xfId="19126" xr:uid="{00000000-0005-0000-0000-0000B64A0000}"/>
    <cellStyle name="Normal 4 2 18 5 11 2 2 2" xfId="45604" xr:uid="{00000000-0005-0000-0000-000024B20000}"/>
    <cellStyle name="Normal 4 2 18 5 11 2 3" xfId="45605" xr:uid="{00000000-0005-0000-0000-000025B20000}"/>
    <cellStyle name="Normal 4 2 18 5 11 3" xfId="19127" xr:uid="{00000000-0005-0000-0000-0000B74A0000}"/>
    <cellStyle name="Normal 4 2 18 5 11 3 2" xfId="45606" xr:uid="{00000000-0005-0000-0000-000026B20000}"/>
    <cellStyle name="Normal 4 2 18 5 11 4" xfId="45607" xr:uid="{00000000-0005-0000-0000-000027B20000}"/>
    <cellStyle name="Normal 4 2 18 5 12" xfId="19128" xr:uid="{00000000-0005-0000-0000-0000B84A0000}"/>
    <cellStyle name="Normal 4 2 18 5 12 2" xfId="19129" xr:uid="{00000000-0005-0000-0000-0000B94A0000}"/>
    <cellStyle name="Normal 4 2 18 5 12 2 2" xfId="45608" xr:uid="{00000000-0005-0000-0000-000028B20000}"/>
    <cellStyle name="Normal 4 2 18 5 12 3" xfId="45609" xr:uid="{00000000-0005-0000-0000-000029B20000}"/>
    <cellStyle name="Normal 4 2 18 5 13" xfId="19130" xr:uid="{00000000-0005-0000-0000-0000BA4A0000}"/>
    <cellStyle name="Normal 4 2 18 5 13 2" xfId="45610" xr:uid="{00000000-0005-0000-0000-00002AB20000}"/>
    <cellStyle name="Normal 4 2 18 5 14" xfId="45611" xr:uid="{00000000-0005-0000-0000-00002BB20000}"/>
    <cellStyle name="Normal 4 2 18 5 2" xfId="19131" xr:uid="{00000000-0005-0000-0000-0000BB4A0000}"/>
    <cellStyle name="Normal 4 2 18 5 2 2" xfId="19132" xr:uid="{00000000-0005-0000-0000-0000BC4A0000}"/>
    <cellStyle name="Normal 4 2 18 5 2 2 2" xfId="19133" xr:uid="{00000000-0005-0000-0000-0000BD4A0000}"/>
    <cellStyle name="Normal 4 2 18 5 2 2 2 2" xfId="45612" xr:uid="{00000000-0005-0000-0000-00002CB20000}"/>
    <cellStyle name="Normal 4 2 18 5 2 2 3" xfId="45613" xr:uid="{00000000-0005-0000-0000-00002DB20000}"/>
    <cellStyle name="Normal 4 2 18 5 2 3" xfId="19134" xr:uid="{00000000-0005-0000-0000-0000BE4A0000}"/>
    <cellStyle name="Normal 4 2 18 5 2 3 2" xfId="45614" xr:uid="{00000000-0005-0000-0000-00002EB20000}"/>
    <cellStyle name="Normal 4 2 18 5 2 4" xfId="45615" xr:uid="{00000000-0005-0000-0000-00002FB20000}"/>
    <cellStyle name="Normal 4 2 18 5 3" xfId="19135" xr:uid="{00000000-0005-0000-0000-0000BF4A0000}"/>
    <cellStyle name="Normal 4 2 18 5 3 2" xfId="19136" xr:uid="{00000000-0005-0000-0000-0000C04A0000}"/>
    <cellStyle name="Normal 4 2 18 5 3 2 2" xfId="19137" xr:uid="{00000000-0005-0000-0000-0000C14A0000}"/>
    <cellStyle name="Normal 4 2 18 5 3 2 2 2" xfId="45616" xr:uid="{00000000-0005-0000-0000-000030B20000}"/>
    <cellStyle name="Normal 4 2 18 5 3 2 3" xfId="45617" xr:uid="{00000000-0005-0000-0000-000031B20000}"/>
    <cellStyle name="Normal 4 2 18 5 3 3" xfId="19138" xr:uid="{00000000-0005-0000-0000-0000C24A0000}"/>
    <cellStyle name="Normal 4 2 18 5 3 3 2" xfId="45618" xr:uid="{00000000-0005-0000-0000-000032B20000}"/>
    <cellStyle name="Normal 4 2 18 5 3 4" xfId="45619" xr:uid="{00000000-0005-0000-0000-000033B20000}"/>
    <cellStyle name="Normal 4 2 18 5 4" xfId="19139" xr:uid="{00000000-0005-0000-0000-0000C34A0000}"/>
    <cellStyle name="Normal 4 2 18 5 4 2" xfId="19140" xr:uid="{00000000-0005-0000-0000-0000C44A0000}"/>
    <cellStyle name="Normal 4 2 18 5 4 2 2" xfId="19141" xr:uid="{00000000-0005-0000-0000-0000C54A0000}"/>
    <cellStyle name="Normal 4 2 18 5 4 2 2 2" xfId="45620" xr:uid="{00000000-0005-0000-0000-000034B20000}"/>
    <cellStyle name="Normal 4 2 18 5 4 2 3" xfId="45621" xr:uid="{00000000-0005-0000-0000-000035B20000}"/>
    <cellStyle name="Normal 4 2 18 5 4 3" xfId="19142" xr:uid="{00000000-0005-0000-0000-0000C64A0000}"/>
    <cellStyle name="Normal 4 2 18 5 4 3 2" xfId="45622" xr:uid="{00000000-0005-0000-0000-000036B20000}"/>
    <cellStyle name="Normal 4 2 18 5 4 4" xfId="45623" xr:uid="{00000000-0005-0000-0000-000037B20000}"/>
    <cellStyle name="Normal 4 2 18 5 5" xfId="19143" xr:uid="{00000000-0005-0000-0000-0000C74A0000}"/>
    <cellStyle name="Normal 4 2 18 5 5 2" xfId="19144" xr:uid="{00000000-0005-0000-0000-0000C84A0000}"/>
    <cellStyle name="Normal 4 2 18 5 5 2 2" xfId="19145" xr:uid="{00000000-0005-0000-0000-0000C94A0000}"/>
    <cellStyle name="Normal 4 2 18 5 5 2 2 2" xfId="45624" xr:uid="{00000000-0005-0000-0000-000038B20000}"/>
    <cellStyle name="Normal 4 2 18 5 5 2 3" xfId="45625" xr:uid="{00000000-0005-0000-0000-000039B20000}"/>
    <cellStyle name="Normal 4 2 18 5 5 3" xfId="19146" xr:uid="{00000000-0005-0000-0000-0000CA4A0000}"/>
    <cellStyle name="Normal 4 2 18 5 5 3 2" xfId="45626" xr:uid="{00000000-0005-0000-0000-00003AB20000}"/>
    <cellStyle name="Normal 4 2 18 5 5 4" xfId="45627" xr:uid="{00000000-0005-0000-0000-00003BB20000}"/>
    <cellStyle name="Normal 4 2 18 5 6" xfId="19147" xr:uid="{00000000-0005-0000-0000-0000CB4A0000}"/>
    <cellStyle name="Normal 4 2 18 5 6 2" xfId="19148" xr:uid="{00000000-0005-0000-0000-0000CC4A0000}"/>
    <cellStyle name="Normal 4 2 18 5 6 2 2" xfId="19149" xr:uid="{00000000-0005-0000-0000-0000CD4A0000}"/>
    <cellStyle name="Normal 4 2 18 5 6 2 2 2" xfId="45628" xr:uid="{00000000-0005-0000-0000-00003CB20000}"/>
    <cellStyle name="Normal 4 2 18 5 6 2 3" xfId="45629" xr:uid="{00000000-0005-0000-0000-00003DB20000}"/>
    <cellStyle name="Normal 4 2 18 5 6 3" xfId="19150" xr:uid="{00000000-0005-0000-0000-0000CE4A0000}"/>
    <cellStyle name="Normal 4 2 18 5 6 3 2" xfId="45630" xr:uid="{00000000-0005-0000-0000-00003EB20000}"/>
    <cellStyle name="Normal 4 2 18 5 6 4" xfId="45631" xr:uid="{00000000-0005-0000-0000-00003FB20000}"/>
    <cellStyle name="Normal 4 2 18 5 7" xfId="19151" xr:uid="{00000000-0005-0000-0000-0000CF4A0000}"/>
    <cellStyle name="Normal 4 2 18 5 7 2" xfId="19152" xr:uid="{00000000-0005-0000-0000-0000D04A0000}"/>
    <cellStyle name="Normal 4 2 18 5 7 2 2" xfId="19153" xr:uid="{00000000-0005-0000-0000-0000D14A0000}"/>
    <cellStyle name="Normal 4 2 18 5 7 2 2 2" xfId="45632" xr:uid="{00000000-0005-0000-0000-000040B20000}"/>
    <cellStyle name="Normal 4 2 18 5 7 2 3" xfId="45633" xr:uid="{00000000-0005-0000-0000-000041B20000}"/>
    <cellStyle name="Normal 4 2 18 5 7 3" xfId="19154" xr:uid="{00000000-0005-0000-0000-0000D24A0000}"/>
    <cellStyle name="Normal 4 2 18 5 7 3 2" xfId="45634" xr:uid="{00000000-0005-0000-0000-000042B20000}"/>
    <cellStyle name="Normal 4 2 18 5 7 4" xfId="45635" xr:uid="{00000000-0005-0000-0000-000043B20000}"/>
    <cellStyle name="Normal 4 2 18 5 8" xfId="19155" xr:uid="{00000000-0005-0000-0000-0000D34A0000}"/>
    <cellStyle name="Normal 4 2 18 5 8 2" xfId="19156" xr:uid="{00000000-0005-0000-0000-0000D44A0000}"/>
    <cellStyle name="Normal 4 2 18 5 8 2 2" xfId="19157" xr:uid="{00000000-0005-0000-0000-0000D54A0000}"/>
    <cellStyle name="Normal 4 2 18 5 8 2 2 2" xfId="45636" xr:uid="{00000000-0005-0000-0000-000044B20000}"/>
    <cellStyle name="Normal 4 2 18 5 8 2 3" xfId="45637" xr:uid="{00000000-0005-0000-0000-000045B20000}"/>
    <cellStyle name="Normal 4 2 18 5 8 3" xfId="19158" xr:uid="{00000000-0005-0000-0000-0000D64A0000}"/>
    <cellStyle name="Normal 4 2 18 5 8 3 2" xfId="45638" xr:uid="{00000000-0005-0000-0000-000046B20000}"/>
    <cellStyle name="Normal 4 2 18 5 8 4" xfId="45639" xr:uid="{00000000-0005-0000-0000-000047B20000}"/>
    <cellStyle name="Normal 4 2 18 5 9" xfId="19159" xr:uid="{00000000-0005-0000-0000-0000D74A0000}"/>
    <cellStyle name="Normal 4 2 18 5 9 2" xfId="19160" xr:uid="{00000000-0005-0000-0000-0000D84A0000}"/>
    <cellStyle name="Normal 4 2 18 5 9 2 2" xfId="19161" xr:uid="{00000000-0005-0000-0000-0000D94A0000}"/>
    <cellStyle name="Normal 4 2 18 5 9 2 2 2" xfId="45640" xr:uid="{00000000-0005-0000-0000-000048B20000}"/>
    <cellStyle name="Normal 4 2 18 5 9 2 3" xfId="45641" xr:uid="{00000000-0005-0000-0000-000049B20000}"/>
    <cellStyle name="Normal 4 2 18 5 9 3" xfId="19162" xr:uid="{00000000-0005-0000-0000-0000DA4A0000}"/>
    <cellStyle name="Normal 4 2 18 5 9 3 2" xfId="45642" xr:uid="{00000000-0005-0000-0000-00004AB20000}"/>
    <cellStyle name="Normal 4 2 18 5 9 4" xfId="45643" xr:uid="{00000000-0005-0000-0000-00004BB20000}"/>
    <cellStyle name="Normal 4 2 18 6" xfId="19163" xr:uid="{00000000-0005-0000-0000-0000DB4A0000}"/>
    <cellStyle name="Normal 4 2 18 6 10" xfId="19164" xr:uid="{00000000-0005-0000-0000-0000DC4A0000}"/>
    <cellStyle name="Normal 4 2 18 6 10 2" xfId="19165" xr:uid="{00000000-0005-0000-0000-0000DD4A0000}"/>
    <cellStyle name="Normal 4 2 18 6 10 2 2" xfId="19166" xr:uid="{00000000-0005-0000-0000-0000DE4A0000}"/>
    <cellStyle name="Normal 4 2 18 6 10 2 2 2" xfId="45644" xr:uid="{00000000-0005-0000-0000-00004CB20000}"/>
    <cellStyle name="Normal 4 2 18 6 10 2 3" xfId="45645" xr:uid="{00000000-0005-0000-0000-00004DB20000}"/>
    <cellStyle name="Normal 4 2 18 6 10 3" xfId="19167" xr:uid="{00000000-0005-0000-0000-0000DF4A0000}"/>
    <cellStyle name="Normal 4 2 18 6 10 3 2" xfId="45646" xr:uid="{00000000-0005-0000-0000-00004EB20000}"/>
    <cellStyle name="Normal 4 2 18 6 10 4" xfId="45647" xr:uid="{00000000-0005-0000-0000-00004FB20000}"/>
    <cellStyle name="Normal 4 2 18 6 11" xfId="19168" xr:uid="{00000000-0005-0000-0000-0000E04A0000}"/>
    <cellStyle name="Normal 4 2 18 6 11 2" xfId="19169" xr:uid="{00000000-0005-0000-0000-0000E14A0000}"/>
    <cellStyle name="Normal 4 2 18 6 11 2 2" xfId="19170" xr:uid="{00000000-0005-0000-0000-0000E24A0000}"/>
    <cellStyle name="Normal 4 2 18 6 11 2 2 2" xfId="45648" xr:uid="{00000000-0005-0000-0000-000050B20000}"/>
    <cellStyle name="Normal 4 2 18 6 11 2 3" xfId="45649" xr:uid="{00000000-0005-0000-0000-000051B20000}"/>
    <cellStyle name="Normal 4 2 18 6 11 3" xfId="19171" xr:uid="{00000000-0005-0000-0000-0000E34A0000}"/>
    <cellStyle name="Normal 4 2 18 6 11 3 2" xfId="45650" xr:uid="{00000000-0005-0000-0000-000052B20000}"/>
    <cellStyle name="Normal 4 2 18 6 11 4" xfId="45651" xr:uid="{00000000-0005-0000-0000-000053B20000}"/>
    <cellStyle name="Normal 4 2 18 6 12" xfId="19172" xr:uid="{00000000-0005-0000-0000-0000E44A0000}"/>
    <cellStyle name="Normal 4 2 18 6 12 2" xfId="19173" xr:uid="{00000000-0005-0000-0000-0000E54A0000}"/>
    <cellStyle name="Normal 4 2 18 6 12 2 2" xfId="45652" xr:uid="{00000000-0005-0000-0000-000054B20000}"/>
    <cellStyle name="Normal 4 2 18 6 12 3" xfId="45653" xr:uid="{00000000-0005-0000-0000-000055B20000}"/>
    <cellStyle name="Normal 4 2 18 6 13" xfId="19174" xr:uid="{00000000-0005-0000-0000-0000E64A0000}"/>
    <cellStyle name="Normal 4 2 18 6 13 2" xfId="45654" xr:uid="{00000000-0005-0000-0000-000056B20000}"/>
    <cellStyle name="Normal 4 2 18 6 14" xfId="45655" xr:uid="{00000000-0005-0000-0000-000057B20000}"/>
    <cellStyle name="Normal 4 2 18 6 2" xfId="19175" xr:uid="{00000000-0005-0000-0000-0000E74A0000}"/>
    <cellStyle name="Normal 4 2 18 6 2 2" xfId="19176" xr:uid="{00000000-0005-0000-0000-0000E84A0000}"/>
    <cellStyle name="Normal 4 2 18 6 2 2 2" xfId="19177" xr:uid="{00000000-0005-0000-0000-0000E94A0000}"/>
    <cellStyle name="Normal 4 2 18 6 2 2 2 2" xfId="45656" xr:uid="{00000000-0005-0000-0000-000058B20000}"/>
    <cellStyle name="Normal 4 2 18 6 2 2 3" xfId="45657" xr:uid="{00000000-0005-0000-0000-000059B20000}"/>
    <cellStyle name="Normal 4 2 18 6 2 3" xfId="19178" xr:uid="{00000000-0005-0000-0000-0000EA4A0000}"/>
    <cellStyle name="Normal 4 2 18 6 2 3 2" xfId="45658" xr:uid="{00000000-0005-0000-0000-00005AB20000}"/>
    <cellStyle name="Normal 4 2 18 6 2 4" xfId="45659" xr:uid="{00000000-0005-0000-0000-00005BB20000}"/>
    <cellStyle name="Normal 4 2 18 6 3" xfId="19179" xr:uid="{00000000-0005-0000-0000-0000EB4A0000}"/>
    <cellStyle name="Normal 4 2 18 6 3 2" xfId="19180" xr:uid="{00000000-0005-0000-0000-0000EC4A0000}"/>
    <cellStyle name="Normal 4 2 18 6 3 2 2" xfId="19181" xr:uid="{00000000-0005-0000-0000-0000ED4A0000}"/>
    <cellStyle name="Normal 4 2 18 6 3 2 2 2" xfId="45660" xr:uid="{00000000-0005-0000-0000-00005CB20000}"/>
    <cellStyle name="Normal 4 2 18 6 3 2 3" xfId="45661" xr:uid="{00000000-0005-0000-0000-00005DB20000}"/>
    <cellStyle name="Normal 4 2 18 6 3 3" xfId="19182" xr:uid="{00000000-0005-0000-0000-0000EE4A0000}"/>
    <cellStyle name="Normal 4 2 18 6 3 3 2" xfId="45662" xr:uid="{00000000-0005-0000-0000-00005EB20000}"/>
    <cellStyle name="Normal 4 2 18 6 3 4" xfId="45663" xr:uid="{00000000-0005-0000-0000-00005FB20000}"/>
    <cellStyle name="Normal 4 2 18 6 4" xfId="19183" xr:uid="{00000000-0005-0000-0000-0000EF4A0000}"/>
    <cellStyle name="Normal 4 2 18 6 4 2" xfId="19184" xr:uid="{00000000-0005-0000-0000-0000F04A0000}"/>
    <cellStyle name="Normal 4 2 18 6 4 2 2" xfId="19185" xr:uid="{00000000-0005-0000-0000-0000F14A0000}"/>
    <cellStyle name="Normal 4 2 18 6 4 2 2 2" xfId="45664" xr:uid="{00000000-0005-0000-0000-000060B20000}"/>
    <cellStyle name="Normal 4 2 18 6 4 2 3" xfId="45665" xr:uid="{00000000-0005-0000-0000-000061B20000}"/>
    <cellStyle name="Normal 4 2 18 6 4 3" xfId="19186" xr:uid="{00000000-0005-0000-0000-0000F24A0000}"/>
    <cellStyle name="Normal 4 2 18 6 4 3 2" xfId="45666" xr:uid="{00000000-0005-0000-0000-000062B20000}"/>
    <cellStyle name="Normal 4 2 18 6 4 4" xfId="45667" xr:uid="{00000000-0005-0000-0000-000063B20000}"/>
    <cellStyle name="Normal 4 2 18 6 5" xfId="19187" xr:uid="{00000000-0005-0000-0000-0000F34A0000}"/>
    <cellStyle name="Normal 4 2 18 6 5 2" xfId="19188" xr:uid="{00000000-0005-0000-0000-0000F44A0000}"/>
    <cellStyle name="Normal 4 2 18 6 5 2 2" xfId="19189" xr:uid="{00000000-0005-0000-0000-0000F54A0000}"/>
    <cellStyle name="Normal 4 2 18 6 5 2 2 2" xfId="45668" xr:uid="{00000000-0005-0000-0000-000064B20000}"/>
    <cellStyle name="Normal 4 2 18 6 5 2 3" xfId="45669" xr:uid="{00000000-0005-0000-0000-000065B20000}"/>
    <cellStyle name="Normal 4 2 18 6 5 3" xfId="19190" xr:uid="{00000000-0005-0000-0000-0000F64A0000}"/>
    <cellStyle name="Normal 4 2 18 6 5 3 2" xfId="45670" xr:uid="{00000000-0005-0000-0000-000066B20000}"/>
    <cellStyle name="Normal 4 2 18 6 5 4" xfId="45671" xr:uid="{00000000-0005-0000-0000-000067B20000}"/>
    <cellStyle name="Normal 4 2 18 6 6" xfId="19191" xr:uid="{00000000-0005-0000-0000-0000F74A0000}"/>
    <cellStyle name="Normal 4 2 18 6 6 2" xfId="19192" xr:uid="{00000000-0005-0000-0000-0000F84A0000}"/>
    <cellStyle name="Normal 4 2 18 6 6 2 2" xfId="19193" xr:uid="{00000000-0005-0000-0000-0000F94A0000}"/>
    <cellStyle name="Normal 4 2 18 6 6 2 2 2" xfId="45672" xr:uid="{00000000-0005-0000-0000-000068B20000}"/>
    <cellStyle name="Normal 4 2 18 6 6 2 3" xfId="45673" xr:uid="{00000000-0005-0000-0000-000069B20000}"/>
    <cellStyle name="Normal 4 2 18 6 6 3" xfId="19194" xr:uid="{00000000-0005-0000-0000-0000FA4A0000}"/>
    <cellStyle name="Normal 4 2 18 6 6 3 2" xfId="45674" xr:uid="{00000000-0005-0000-0000-00006AB20000}"/>
    <cellStyle name="Normal 4 2 18 6 6 4" xfId="45675" xr:uid="{00000000-0005-0000-0000-00006BB20000}"/>
    <cellStyle name="Normal 4 2 18 6 7" xfId="19195" xr:uid="{00000000-0005-0000-0000-0000FB4A0000}"/>
    <cellStyle name="Normal 4 2 18 6 7 2" xfId="19196" xr:uid="{00000000-0005-0000-0000-0000FC4A0000}"/>
    <cellStyle name="Normal 4 2 18 6 7 2 2" xfId="19197" xr:uid="{00000000-0005-0000-0000-0000FD4A0000}"/>
    <cellStyle name="Normal 4 2 18 6 7 2 2 2" xfId="45676" xr:uid="{00000000-0005-0000-0000-00006CB20000}"/>
    <cellStyle name="Normal 4 2 18 6 7 2 3" xfId="45677" xr:uid="{00000000-0005-0000-0000-00006DB20000}"/>
    <cellStyle name="Normal 4 2 18 6 7 3" xfId="19198" xr:uid="{00000000-0005-0000-0000-0000FE4A0000}"/>
    <cellStyle name="Normal 4 2 18 6 7 3 2" xfId="45678" xr:uid="{00000000-0005-0000-0000-00006EB20000}"/>
    <cellStyle name="Normal 4 2 18 6 7 4" xfId="45679" xr:uid="{00000000-0005-0000-0000-00006FB20000}"/>
    <cellStyle name="Normal 4 2 18 6 8" xfId="19199" xr:uid="{00000000-0005-0000-0000-0000FF4A0000}"/>
    <cellStyle name="Normal 4 2 18 6 8 2" xfId="19200" xr:uid="{00000000-0005-0000-0000-0000004B0000}"/>
    <cellStyle name="Normal 4 2 18 6 8 2 2" xfId="19201" xr:uid="{00000000-0005-0000-0000-0000014B0000}"/>
    <cellStyle name="Normal 4 2 18 6 8 2 2 2" xfId="45680" xr:uid="{00000000-0005-0000-0000-000070B20000}"/>
    <cellStyle name="Normal 4 2 18 6 8 2 3" xfId="45681" xr:uid="{00000000-0005-0000-0000-000071B20000}"/>
    <cellStyle name="Normal 4 2 18 6 8 3" xfId="19202" xr:uid="{00000000-0005-0000-0000-0000024B0000}"/>
    <cellStyle name="Normal 4 2 18 6 8 3 2" xfId="45682" xr:uid="{00000000-0005-0000-0000-000072B20000}"/>
    <cellStyle name="Normal 4 2 18 6 8 4" xfId="45683" xr:uid="{00000000-0005-0000-0000-000073B20000}"/>
    <cellStyle name="Normal 4 2 18 6 9" xfId="19203" xr:uid="{00000000-0005-0000-0000-0000034B0000}"/>
    <cellStyle name="Normal 4 2 18 6 9 2" xfId="19204" xr:uid="{00000000-0005-0000-0000-0000044B0000}"/>
    <cellStyle name="Normal 4 2 18 6 9 2 2" xfId="19205" xr:uid="{00000000-0005-0000-0000-0000054B0000}"/>
    <cellStyle name="Normal 4 2 18 6 9 2 2 2" xfId="45684" xr:uid="{00000000-0005-0000-0000-000074B20000}"/>
    <cellStyle name="Normal 4 2 18 6 9 2 3" xfId="45685" xr:uid="{00000000-0005-0000-0000-000075B20000}"/>
    <cellStyle name="Normal 4 2 18 6 9 3" xfId="19206" xr:uid="{00000000-0005-0000-0000-0000064B0000}"/>
    <cellStyle name="Normal 4 2 18 6 9 3 2" xfId="45686" xr:uid="{00000000-0005-0000-0000-000076B20000}"/>
    <cellStyle name="Normal 4 2 18 6 9 4" xfId="45687" xr:uid="{00000000-0005-0000-0000-000077B20000}"/>
    <cellStyle name="Normal 4 2 18 7" xfId="19207" xr:uid="{00000000-0005-0000-0000-0000074B0000}"/>
    <cellStyle name="Normal 4 2 18 7 10" xfId="19208" xr:uid="{00000000-0005-0000-0000-0000084B0000}"/>
    <cellStyle name="Normal 4 2 18 7 10 2" xfId="19209" xr:uid="{00000000-0005-0000-0000-0000094B0000}"/>
    <cellStyle name="Normal 4 2 18 7 10 2 2" xfId="19210" xr:uid="{00000000-0005-0000-0000-00000A4B0000}"/>
    <cellStyle name="Normal 4 2 18 7 10 2 2 2" xfId="45688" xr:uid="{00000000-0005-0000-0000-000078B20000}"/>
    <cellStyle name="Normal 4 2 18 7 10 2 3" xfId="45689" xr:uid="{00000000-0005-0000-0000-000079B20000}"/>
    <cellStyle name="Normal 4 2 18 7 10 3" xfId="19211" xr:uid="{00000000-0005-0000-0000-00000B4B0000}"/>
    <cellStyle name="Normal 4 2 18 7 10 3 2" xfId="45690" xr:uid="{00000000-0005-0000-0000-00007AB20000}"/>
    <cellStyle name="Normal 4 2 18 7 10 4" xfId="45691" xr:uid="{00000000-0005-0000-0000-00007BB20000}"/>
    <cellStyle name="Normal 4 2 18 7 11" xfId="19212" xr:uid="{00000000-0005-0000-0000-00000C4B0000}"/>
    <cellStyle name="Normal 4 2 18 7 11 2" xfId="19213" xr:uid="{00000000-0005-0000-0000-00000D4B0000}"/>
    <cellStyle name="Normal 4 2 18 7 11 2 2" xfId="19214" xr:uid="{00000000-0005-0000-0000-00000E4B0000}"/>
    <cellStyle name="Normal 4 2 18 7 11 2 2 2" xfId="45692" xr:uid="{00000000-0005-0000-0000-00007CB20000}"/>
    <cellStyle name="Normal 4 2 18 7 11 2 3" xfId="45693" xr:uid="{00000000-0005-0000-0000-00007DB20000}"/>
    <cellStyle name="Normal 4 2 18 7 11 3" xfId="19215" xr:uid="{00000000-0005-0000-0000-00000F4B0000}"/>
    <cellStyle name="Normal 4 2 18 7 11 3 2" xfId="45694" xr:uid="{00000000-0005-0000-0000-00007EB20000}"/>
    <cellStyle name="Normal 4 2 18 7 11 4" xfId="45695" xr:uid="{00000000-0005-0000-0000-00007FB20000}"/>
    <cellStyle name="Normal 4 2 18 7 12" xfId="19216" xr:uid="{00000000-0005-0000-0000-0000104B0000}"/>
    <cellStyle name="Normal 4 2 18 7 12 2" xfId="19217" xr:uid="{00000000-0005-0000-0000-0000114B0000}"/>
    <cellStyle name="Normal 4 2 18 7 12 2 2" xfId="45696" xr:uid="{00000000-0005-0000-0000-000080B20000}"/>
    <cellStyle name="Normal 4 2 18 7 12 3" xfId="45697" xr:uid="{00000000-0005-0000-0000-000081B20000}"/>
    <cellStyle name="Normal 4 2 18 7 13" xfId="19218" xr:uid="{00000000-0005-0000-0000-0000124B0000}"/>
    <cellStyle name="Normal 4 2 18 7 13 2" xfId="45698" xr:uid="{00000000-0005-0000-0000-000082B20000}"/>
    <cellStyle name="Normal 4 2 18 7 14" xfId="45699" xr:uid="{00000000-0005-0000-0000-000083B20000}"/>
    <cellStyle name="Normal 4 2 18 7 2" xfId="19219" xr:uid="{00000000-0005-0000-0000-0000134B0000}"/>
    <cellStyle name="Normal 4 2 18 7 2 2" xfId="19220" xr:uid="{00000000-0005-0000-0000-0000144B0000}"/>
    <cellStyle name="Normal 4 2 18 7 2 2 2" xfId="19221" xr:uid="{00000000-0005-0000-0000-0000154B0000}"/>
    <cellStyle name="Normal 4 2 18 7 2 2 2 2" xfId="45700" xr:uid="{00000000-0005-0000-0000-000084B20000}"/>
    <cellStyle name="Normal 4 2 18 7 2 2 3" xfId="45701" xr:uid="{00000000-0005-0000-0000-000085B20000}"/>
    <cellStyle name="Normal 4 2 18 7 2 3" xfId="19222" xr:uid="{00000000-0005-0000-0000-0000164B0000}"/>
    <cellStyle name="Normal 4 2 18 7 2 3 2" xfId="45702" xr:uid="{00000000-0005-0000-0000-000086B20000}"/>
    <cellStyle name="Normal 4 2 18 7 2 4" xfId="45703" xr:uid="{00000000-0005-0000-0000-000087B20000}"/>
    <cellStyle name="Normal 4 2 18 7 3" xfId="19223" xr:uid="{00000000-0005-0000-0000-0000174B0000}"/>
    <cellStyle name="Normal 4 2 18 7 3 2" xfId="19224" xr:uid="{00000000-0005-0000-0000-0000184B0000}"/>
    <cellStyle name="Normal 4 2 18 7 3 2 2" xfId="19225" xr:uid="{00000000-0005-0000-0000-0000194B0000}"/>
    <cellStyle name="Normal 4 2 18 7 3 2 2 2" xfId="45704" xr:uid="{00000000-0005-0000-0000-000088B20000}"/>
    <cellStyle name="Normal 4 2 18 7 3 2 3" xfId="45705" xr:uid="{00000000-0005-0000-0000-000089B20000}"/>
    <cellStyle name="Normal 4 2 18 7 3 3" xfId="19226" xr:uid="{00000000-0005-0000-0000-00001A4B0000}"/>
    <cellStyle name="Normal 4 2 18 7 3 3 2" xfId="45706" xr:uid="{00000000-0005-0000-0000-00008AB20000}"/>
    <cellStyle name="Normal 4 2 18 7 3 4" xfId="45707" xr:uid="{00000000-0005-0000-0000-00008BB20000}"/>
    <cellStyle name="Normal 4 2 18 7 4" xfId="19227" xr:uid="{00000000-0005-0000-0000-00001B4B0000}"/>
    <cellStyle name="Normal 4 2 18 7 4 2" xfId="19228" xr:uid="{00000000-0005-0000-0000-00001C4B0000}"/>
    <cellStyle name="Normal 4 2 18 7 4 2 2" xfId="19229" xr:uid="{00000000-0005-0000-0000-00001D4B0000}"/>
    <cellStyle name="Normal 4 2 18 7 4 2 2 2" xfId="45708" xr:uid="{00000000-0005-0000-0000-00008CB20000}"/>
    <cellStyle name="Normal 4 2 18 7 4 2 3" xfId="45709" xr:uid="{00000000-0005-0000-0000-00008DB20000}"/>
    <cellStyle name="Normal 4 2 18 7 4 3" xfId="19230" xr:uid="{00000000-0005-0000-0000-00001E4B0000}"/>
    <cellStyle name="Normal 4 2 18 7 4 3 2" xfId="45710" xr:uid="{00000000-0005-0000-0000-00008EB20000}"/>
    <cellStyle name="Normal 4 2 18 7 4 4" xfId="45711" xr:uid="{00000000-0005-0000-0000-00008FB20000}"/>
    <cellStyle name="Normal 4 2 18 7 5" xfId="19231" xr:uid="{00000000-0005-0000-0000-00001F4B0000}"/>
    <cellStyle name="Normal 4 2 18 7 5 2" xfId="19232" xr:uid="{00000000-0005-0000-0000-0000204B0000}"/>
    <cellStyle name="Normal 4 2 18 7 5 2 2" xfId="19233" xr:uid="{00000000-0005-0000-0000-0000214B0000}"/>
    <cellStyle name="Normal 4 2 18 7 5 2 2 2" xfId="45712" xr:uid="{00000000-0005-0000-0000-000090B20000}"/>
    <cellStyle name="Normal 4 2 18 7 5 2 3" xfId="45713" xr:uid="{00000000-0005-0000-0000-000091B20000}"/>
    <cellStyle name="Normal 4 2 18 7 5 3" xfId="19234" xr:uid="{00000000-0005-0000-0000-0000224B0000}"/>
    <cellStyle name="Normal 4 2 18 7 5 3 2" xfId="45714" xr:uid="{00000000-0005-0000-0000-000092B20000}"/>
    <cellStyle name="Normal 4 2 18 7 5 4" xfId="45715" xr:uid="{00000000-0005-0000-0000-000093B20000}"/>
    <cellStyle name="Normal 4 2 18 7 6" xfId="19235" xr:uid="{00000000-0005-0000-0000-0000234B0000}"/>
    <cellStyle name="Normal 4 2 18 7 6 2" xfId="19236" xr:uid="{00000000-0005-0000-0000-0000244B0000}"/>
    <cellStyle name="Normal 4 2 18 7 6 2 2" xfId="19237" xr:uid="{00000000-0005-0000-0000-0000254B0000}"/>
    <cellStyle name="Normal 4 2 18 7 6 2 2 2" xfId="45716" xr:uid="{00000000-0005-0000-0000-000094B20000}"/>
    <cellStyle name="Normal 4 2 18 7 6 2 3" xfId="45717" xr:uid="{00000000-0005-0000-0000-000095B20000}"/>
    <cellStyle name="Normal 4 2 18 7 6 3" xfId="19238" xr:uid="{00000000-0005-0000-0000-0000264B0000}"/>
    <cellStyle name="Normal 4 2 18 7 6 3 2" xfId="45718" xr:uid="{00000000-0005-0000-0000-000096B20000}"/>
    <cellStyle name="Normal 4 2 18 7 6 4" xfId="45719" xr:uid="{00000000-0005-0000-0000-000097B20000}"/>
    <cellStyle name="Normal 4 2 18 7 7" xfId="19239" xr:uid="{00000000-0005-0000-0000-0000274B0000}"/>
    <cellStyle name="Normal 4 2 18 7 7 2" xfId="19240" xr:uid="{00000000-0005-0000-0000-0000284B0000}"/>
    <cellStyle name="Normal 4 2 18 7 7 2 2" xfId="19241" xr:uid="{00000000-0005-0000-0000-0000294B0000}"/>
    <cellStyle name="Normal 4 2 18 7 7 2 2 2" xfId="45720" xr:uid="{00000000-0005-0000-0000-000098B20000}"/>
    <cellStyle name="Normal 4 2 18 7 7 2 3" xfId="45721" xr:uid="{00000000-0005-0000-0000-000099B20000}"/>
    <cellStyle name="Normal 4 2 18 7 7 3" xfId="19242" xr:uid="{00000000-0005-0000-0000-00002A4B0000}"/>
    <cellStyle name="Normal 4 2 18 7 7 3 2" xfId="45722" xr:uid="{00000000-0005-0000-0000-00009AB20000}"/>
    <cellStyle name="Normal 4 2 18 7 7 4" xfId="45723" xr:uid="{00000000-0005-0000-0000-00009BB20000}"/>
    <cellStyle name="Normal 4 2 18 7 8" xfId="19243" xr:uid="{00000000-0005-0000-0000-00002B4B0000}"/>
    <cellStyle name="Normal 4 2 18 7 8 2" xfId="19244" xr:uid="{00000000-0005-0000-0000-00002C4B0000}"/>
    <cellStyle name="Normal 4 2 18 7 8 2 2" xfId="19245" xr:uid="{00000000-0005-0000-0000-00002D4B0000}"/>
    <cellStyle name="Normal 4 2 18 7 8 2 2 2" xfId="45724" xr:uid="{00000000-0005-0000-0000-00009CB20000}"/>
    <cellStyle name="Normal 4 2 18 7 8 2 3" xfId="45725" xr:uid="{00000000-0005-0000-0000-00009DB20000}"/>
    <cellStyle name="Normal 4 2 18 7 8 3" xfId="19246" xr:uid="{00000000-0005-0000-0000-00002E4B0000}"/>
    <cellStyle name="Normal 4 2 18 7 8 3 2" xfId="45726" xr:uid="{00000000-0005-0000-0000-00009EB20000}"/>
    <cellStyle name="Normal 4 2 18 7 8 4" xfId="45727" xr:uid="{00000000-0005-0000-0000-00009FB20000}"/>
    <cellStyle name="Normal 4 2 18 7 9" xfId="19247" xr:uid="{00000000-0005-0000-0000-00002F4B0000}"/>
    <cellStyle name="Normal 4 2 18 7 9 2" xfId="19248" xr:uid="{00000000-0005-0000-0000-0000304B0000}"/>
    <cellStyle name="Normal 4 2 18 7 9 2 2" xfId="19249" xr:uid="{00000000-0005-0000-0000-0000314B0000}"/>
    <cellStyle name="Normal 4 2 18 7 9 2 2 2" xfId="45728" xr:uid="{00000000-0005-0000-0000-0000A0B20000}"/>
    <cellStyle name="Normal 4 2 18 7 9 2 3" xfId="45729" xr:uid="{00000000-0005-0000-0000-0000A1B20000}"/>
    <cellStyle name="Normal 4 2 18 7 9 3" xfId="19250" xr:uid="{00000000-0005-0000-0000-0000324B0000}"/>
    <cellStyle name="Normal 4 2 18 7 9 3 2" xfId="45730" xr:uid="{00000000-0005-0000-0000-0000A2B20000}"/>
    <cellStyle name="Normal 4 2 18 7 9 4" xfId="45731" xr:uid="{00000000-0005-0000-0000-0000A3B20000}"/>
    <cellStyle name="Normal 4 2 18 8" xfId="19251" xr:uid="{00000000-0005-0000-0000-0000334B0000}"/>
    <cellStyle name="Normal 4 2 18 8 10" xfId="19252" xr:uid="{00000000-0005-0000-0000-0000344B0000}"/>
    <cellStyle name="Normal 4 2 18 8 10 2" xfId="19253" xr:uid="{00000000-0005-0000-0000-0000354B0000}"/>
    <cellStyle name="Normal 4 2 18 8 10 2 2" xfId="19254" xr:uid="{00000000-0005-0000-0000-0000364B0000}"/>
    <cellStyle name="Normal 4 2 18 8 10 2 2 2" xfId="45732" xr:uid="{00000000-0005-0000-0000-0000A4B20000}"/>
    <cellStyle name="Normal 4 2 18 8 10 2 3" xfId="45733" xr:uid="{00000000-0005-0000-0000-0000A5B20000}"/>
    <cellStyle name="Normal 4 2 18 8 10 3" xfId="19255" xr:uid="{00000000-0005-0000-0000-0000374B0000}"/>
    <cellStyle name="Normal 4 2 18 8 10 3 2" xfId="45734" xr:uid="{00000000-0005-0000-0000-0000A6B20000}"/>
    <cellStyle name="Normal 4 2 18 8 10 4" xfId="45735" xr:uid="{00000000-0005-0000-0000-0000A7B20000}"/>
    <cellStyle name="Normal 4 2 18 8 11" xfId="19256" xr:uid="{00000000-0005-0000-0000-0000384B0000}"/>
    <cellStyle name="Normal 4 2 18 8 11 2" xfId="19257" xr:uid="{00000000-0005-0000-0000-0000394B0000}"/>
    <cellStyle name="Normal 4 2 18 8 11 2 2" xfId="19258" xr:uid="{00000000-0005-0000-0000-00003A4B0000}"/>
    <cellStyle name="Normal 4 2 18 8 11 2 2 2" xfId="45736" xr:uid="{00000000-0005-0000-0000-0000A8B20000}"/>
    <cellStyle name="Normal 4 2 18 8 11 2 3" xfId="45737" xr:uid="{00000000-0005-0000-0000-0000A9B20000}"/>
    <cellStyle name="Normal 4 2 18 8 11 3" xfId="19259" xr:uid="{00000000-0005-0000-0000-00003B4B0000}"/>
    <cellStyle name="Normal 4 2 18 8 11 3 2" xfId="45738" xr:uid="{00000000-0005-0000-0000-0000AAB20000}"/>
    <cellStyle name="Normal 4 2 18 8 11 4" xfId="45739" xr:uid="{00000000-0005-0000-0000-0000ABB20000}"/>
    <cellStyle name="Normal 4 2 18 8 12" xfId="19260" xr:uid="{00000000-0005-0000-0000-00003C4B0000}"/>
    <cellStyle name="Normal 4 2 18 8 12 2" xfId="19261" xr:uid="{00000000-0005-0000-0000-00003D4B0000}"/>
    <cellStyle name="Normal 4 2 18 8 12 2 2" xfId="45740" xr:uid="{00000000-0005-0000-0000-0000ACB20000}"/>
    <cellStyle name="Normal 4 2 18 8 12 3" xfId="45741" xr:uid="{00000000-0005-0000-0000-0000ADB20000}"/>
    <cellStyle name="Normal 4 2 18 8 13" xfId="19262" xr:uid="{00000000-0005-0000-0000-00003E4B0000}"/>
    <cellStyle name="Normal 4 2 18 8 13 2" xfId="45742" xr:uid="{00000000-0005-0000-0000-0000AEB20000}"/>
    <cellStyle name="Normal 4 2 18 8 14" xfId="45743" xr:uid="{00000000-0005-0000-0000-0000AFB20000}"/>
    <cellStyle name="Normal 4 2 18 8 2" xfId="19263" xr:uid="{00000000-0005-0000-0000-00003F4B0000}"/>
    <cellStyle name="Normal 4 2 18 8 2 2" xfId="19264" xr:uid="{00000000-0005-0000-0000-0000404B0000}"/>
    <cellStyle name="Normal 4 2 18 8 2 2 2" xfId="19265" xr:uid="{00000000-0005-0000-0000-0000414B0000}"/>
    <cellStyle name="Normal 4 2 18 8 2 2 2 2" xfId="45744" xr:uid="{00000000-0005-0000-0000-0000B0B20000}"/>
    <cellStyle name="Normal 4 2 18 8 2 2 3" xfId="45745" xr:uid="{00000000-0005-0000-0000-0000B1B20000}"/>
    <cellStyle name="Normal 4 2 18 8 2 3" xfId="19266" xr:uid="{00000000-0005-0000-0000-0000424B0000}"/>
    <cellStyle name="Normal 4 2 18 8 2 3 2" xfId="45746" xr:uid="{00000000-0005-0000-0000-0000B2B20000}"/>
    <cellStyle name="Normal 4 2 18 8 2 4" xfId="45747" xr:uid="{00000000-0005-0000-0000-0000B3B20000}"/>
    <cellStyle name="Normal 4 2 18 8 3" xfId="19267" xr:uid="{00000000-0005-0000-0000-0000434B0000}"/>
    <cellStyle name="Normal 4 2 18 8 3 2" xfId="19268" xr:uid="{00000000-0005-0000-0000-0000444B0000}"/>
    <cellStyle name="Normal 4 2 18 8 3 2 2" xfId="19269" xr:uid="{00000000-0005-0000-0000-0000454B0000}"/>
    <cellStyle name="Normal 4 2 18 8 3 2 2 2" xfId="45748" xr:uid="{00000000-0005-0000-0000-0000B4B20000}"/>
    <cellStyle name="Normal 4 2 18 8 3 2 3" xfId="45749" xr:uid="{00000000-0005-0000-0000-0000B5B20000}"/>
    <cellStyle name="Normal 4 2 18 8 3 3" xfId="19270" xr:uid="{00000000-0005-0000-0000-0000464B0000}"/>
    <cellStyle name="Normal 4 2 18 8 3 3 2" xfId="45750" xr:uid="{00000000-0005-0000-0000-0000B6B20000}"/>
    <cellStyle name="Normal 4 2 18 8 3 4" xfId="45751" xr:uid="{00000000-0005-0000-0000-0000B7B20000}"/>
    <cellStyle name="Normal 4 2 18 8 4" xfId="19271" xr:uid="{00000000-0005-0000-0000-0000474B0000}"/>
    <cellStyle name="Normal 4 2 18 8 4 2" xfId="19272" xr:uid="{00000000-0005-0000-0000-0000484B0000}"/>
    <cellStyle name="Normal 4 2 18 8 4 2 2" xfId="19273" xr:uid="{00000000-0005-0000-0000-0000494B0000}"/>
    <cellStyle name="Normal 4 2 18 8 4 2 2 2" xfId="45752" xr:uid="{00000000-0005-0000-0000-0000B8B20000}"/>
    <cellStyle name="Normal 4 2 18 8 4 2 3" xfId="45753" xr:uid="{00000000-0005-0000-0000-0000B9B20000}"/>
    <cellStyle name="Normal 4 2 18 8 4 3" xfId="19274" xr:uid="{00000000-0005-0000-0000-00004A4B0000}"/>
    <cellStyle name="Normal 4 2 18 8 4 3 2" xfId="45754" xr:uid="{00000000-0005-0000-0000-0000BAB20000}"/>
    <cellStyle name="Normal 4 2 18 8 4 4" xfId="45755" xr:uid="{00000000-0005-0000-0000-0000BBB20000}"/>
    <cellStyle name="Normal 4 2 18 8 5" xfId="19275" xr:uid="{00000000-0005-0000-0000-00004B4B0000}"/>
    <cellStyle name="Normal 4 2 18 8 5 2" xfId="19276" xr:uid="{00000000-0005-0000-0000-00004C4B0000}"/>
    <cellStyle name="Normal 4 2 18 8 5 2 2" xfId="19277" xr:uid="{00000000-0005-0000-0000-00004D4B0000}"/>
    <cellStyle name="Normal 4 2 18 8 5 2 2 2" xfId="45756" xr:uid="{00000000-0005-0000-0000-0000BCB20000}"/>
    <cellStyle name="Normal 4 2 18 8 5 2 3" xfId="45757" xr:uid="{00000000-0005-0000-0000-0000BDB20000}"/>
    <cellStyle name="Normal 4 2 18 8 5 3" xfId="19278" xr:uid="{00000000-0005-0000-0000-00004E4B0000}"/>
    <cellStyle name="Normal 4 2 18 8 5 3 2" xfId="45758" xr:uid="{00000000-0005-0000-0000-0000BEB20000}"/>
    <cellStyle name="Normal 4 2 18 8 5 4" xfId="45759" xr:uid="{00000000-0005-0000-0000-0000BFB20000}"/>
    <cellStyle name="Normal 4 2 18 8 6" xfId="19279" xr:uid="{00000000-0005-0000-0000-00004F4B0000}"/>
    <cellStyle name="Normal 4 2 18 8 6 2" xfId="19280" xr:uid="{00000000-0005-0000-0000-0000504B0000}"/>
    <cellStyle name="Normal 4 2 18 8 6 2 2" xfId="19281" xr:uid="{00000000-0005-0000-0000-0000514B0000}"/>
    <cellStyle name="Normal 4 2 18 8 6 2 2 2" xfId="45760" xr:uid="{00000000-0005-0000-0000-0000C0B20000}"/>
    <cellStyle name="Normal 4 2 18 8 6 2 3" xfId="45761" xr:uid="{00000000-0005-0000-0000-0000C1B20000}"/>
    <cellStyle name="Normal 4 2 18 8 6 3" xfId="19282" xr:uid="{00000000-0005-0000-0000-0000524B0000}"/>
    <cellStyle name="Normal 4 2 18 8 6 3 2" xfId="45762" xr:uid="{00000000-0005-0000-0000-0000C2B20000}"/>
    <cellStyle name="Normal 4 2 18 8 6 4" xfId="45763" xr:uid="{00000000-0005-0000-0000-0000C3B20000}"/>
    <cellStyle name="Normal 4 2 18 8 7" xfId="19283" xr:uid="{00000000-0005-0000-0000-0000534B0000}"/>
    <cellStyle name="Normal 4 2 18 8 7 2" xfId="19284" xr:uid="{00000000-0005-0000-0000-0000544B0000}"/>
    <cellStyle name="Normal 4 2 18 8 7 2 2" xfId="19285" xr:uid="{00000000-0005-0000-0000-0000554B0000}"/>
    <cellStyle name="Normal 4 2 18 8 7 2 2 2" xfId="45764" xr:uid="{00000000-0005-0000-0000-0000C4B20000}"/>
    <cellStyle name="Normal 4 2 18 8 7 2 3" xfId="45765" xr:uid="{00000000-0005-0000-0000-0000C5B20000}"/>
    <cellStyle name="Normal 4 2 18 8 7 3" xfId="19286" xr:uid="{00000000-0005-0000-0000-0000564B0000}"/>
    <cellStyle name="Normal 4 2 18 8 7 3 2" xfId="45766" xr:uid="{00000000-0005-0000-0000-0000C6B20000}"/>
    <cellStyle name="Normal 4 2 18 8 7 4" xfId="45767" xr:uid="{00000000-0005-0000-0000-0000C7B20000}"/>
    <cellStyle name="Normal 4 2 18 8 8" xfId="19287" xr:uid="{00000000-0005-0000-0000-0000574B0000}"/>
    <cellStyle name="Normal 4 2 18 8 8 2" xfId="19288" xr:uid="{00000000-0005-0000-0000-0000584B0000}"/>
    <cellStyle name="Normal 4 2 18 8 8 2 2" xfId="19289" xr:uid="{00000000-0005-0000-0000-0000594B0000}"/>
    <cellStyle name="Normal 4 2 18 8 8 2 2 2" xfId="45768" xr:uid="{00000000-0005-0000-0000-0000C8B20000}"/>
    <cellStyle name="Normal 4 2 18 8 8 2 3" xfId="45769" xr:uid="{00000000-0005-0000-0000-0000C9B20000}"/>
    <cellStyle name="Normal 4 2 18 8 8 3" xfId="19290" xr:uid="{00000000-0005-0000-0000-00005A4B0000}"/>
    <cellStyle name="Normal 4 2 18 8 8 3 2" xfId="45770" xr:uid="{00000000-0005-0000-0000-0000CAB20000}"/>
    <cellStyle name="Normal 4 2 18 8 8 4" xfId="45771" xr:uid="{00000000-0005-0000-0000-0000CBB20000}"/>
    <cellStyle name="Normal 4 2 18 8 9" xfId="19291" xr:uid="{00000000-0005-0000-0000-00005B4B0000}"/>
    <cellStyle name="Normal 4 2 18 8 9 2" xfId="19292" xr:uid="{00000000-0005-0000-0000-00005C4B0000}"/>
    <cellStyle name="Normal 4 2 18 8 9 2 2" xfId="19293" xr:uid="{00000000-0005-0000-0000-00005D4B0000}"/>
    <cellStyle name="Normal 4 2 18 8 9 2 2 2" xfId="45772" xr:uid="{00000000-0005-0000-0000-0000CCB20000}"/>
    <cellStyle name="Normal 4 2 18 8 9 2 3" xfId="45773" xr:uid="{00000000-0005-0000-0000-0000CDB20000}"/>
    <cellStyle name="Normal 4 2 18 8 9 3" xfId="19294" xr:uid="{00000000-0005-0000-0000-00005E4B0000}"/>
    <cellStyle name="Normal 4 2 18 8 9 3 2" xfId="45774" xr:uid="{00000000-0005-0000-0000-0000CEB20000}"/>
    <cellStyle name="Normal 4 2 18 8 9 4" xfId="45775" xr:uid="{00000000-0005-0000-0000-0000CFB20000}"/>
    <cellStyle name="Normal 4 2 18 9" xfId="19295" xr:uid="{00000000-0005-0000-0000-00005F4B0000}"/>
    <cellStyle name="Normal 4 2 18 9 2" xfId="19296" xr:uid="{00000000-0005-0000-0000-0000604B0000}"/>
    <cellStyle name="Normal 4 2 18 9 2 2" xfId="19297" xr:uid="{00000000-0005-0000-0000-0000614B0000}"/>
    <cellStyle name="Normal 4 2 18 9 2 2 2" xfId="45776" xr:uid="{00000000-0005-0000-0000-0000D0B20000}"/>
    <cellStyle name="Normal 4 2 18 9 2 3" xfId="45777" xr:uid="{00000000-0005-0000-0000-0000D1B20000}"/>
    <cellStyle name="Normal 4 2 18 9 3" xfId="19298" xr:uid="{00000000-0005-0000-0000-0000624B0000}"/>
    <cellStyle name="Normal 4 2 18 9 3 2" xfId="45778" xr:uid="{00000000-0005-0000-0000-0000D2B20000}"/>
    <cellStyle name="Normal 4 2 18 9 4" xfId="45779" xr:uid="{00000000-0005-0000-0000-0000D3B20000}"/>
    <cellStyle name="Normal 4 2 19" xfId="19299" xr:uid="{00000000-0005-0000-0000-0000634B0000}"/>
    <cellStyle name="Normal 4 2 19 2" xfId="19300" xr:uid="{00000000-0005-0000-0000-0000644B0000}"/>
    <cellStyle name="Normal 4 2 19 2 2" xfId="19301" xr:uid="{00000000-0005-0000-0000-0000654B0000}"/>
    <cellStyle name="Normal 4 2 19 3" xfId="19302" xr:uid="{00000000-0005-0000-0000-0000664B0000}"/>
    <cellStyle name="Normal 4 2 2" xfId="19303" xr:uid="{00000000-0005-0000-0000-0000674B0000}"/>
    <cellStyle name="Normal 4 2 2 10" xfId="19304" xr:uid="{00000000-0005-0000-0000-0000684B0000}"/>
    <cellStyle name="Normal 4 2 2 10 2" xfId="19305" xr:uid="{00000000-0005-0000-0000-0000694B0000}"/>
    <cellStyle name="Normal 4 2 2 10 2 2" xfId="19306" xr:uid="{00000000-0005-0000-0000-00006A4B0000}"/>
    <cellStyle name="Normal 4 2 2 10 2 2 2" xfId="45780" xr:uid="{00000000-0005-0000-0000-0000D4B20000}"/>
    <cellStyle name="Normal 4 2 2 10 2 3" xfId="45781" xr:uid="{00000000-0005-0000-0000-0000D5B20000}"/>
    <cellStyle name="Normal 4 2 2 10 3" xfId="19307" xr:uid="{00000000-0005-0000-0000-00006B4B0000}"/>
    <cellStyle name="Normal 4 2 2 10 3 2" xfId="45782" xr:uid="{00000000-0005-0000-0000-0000D6B20000}"/>
    <cellStyle name="Normal 4 2 2 10 4" xfId="45783" xr:uid="{00000000-0005-0000-0000-0000D7B20000}"/>
    <cellStyle name="Normal 4 2 2 11" xfId="19308" xr:uid="{00000000-0005-0000-0000-00006C4B0000}"/>
    <cellStyle name="Normal 4 2 2 11 2" xfId="19309" xr:uid="{00000000-0005-0000-0000-00006D4B0000}"/>
    <cellStyle name="Normal 4 2 2 11 2 2" xfId="19310" xr:uid="{00000000-0005-0000-0000-00006E4B0000}"/>
    <cellStyle name="Normal 4 2 2 11 2 2 2" xfId="45784" xr:uid="{00000000-0005-0000-0000-0000D8B20000}"/>
    <cellStyle name="Normal 4 2 2 11 2 3" xfId="45785" xr:uid="{00000000-0005-0000-0000-0000D9B20000}"/>
    <cellStyle name="Normal 4 2 2 11 3" xfId="19311" xr:uid="{00000000-0005-0000-0000-00006F4B0000}"/>
    <cellStyle name="Normal 4 2 2 11 3 2" xfId="45786" xr:uid="{00000000-0005-0000-0000-0000DAB20000}"/>
    <cellStyle name="Normal 4 2 2 11 4" xfId="45787" xr:uid="{00000000-0005-0000-0000-0000DBB20000}"/>
    <cellStyle name="Normal 4 2 2 12" xfId="19312" xr:uid="{00000000-0005-0000-0000-0000704B0000}"/>
    <cellStyle name="Normal 4 2 2 12 2" xfId="19313" xr:uid="{00000000-0005-0000-0000-0000714B0000}"/>
    <cellStyle name="Normal 4 2 2 12 2 2" xfId="19314" xr:uid="{00000000-0005-0000-0000-0000724B0000}"/>
    <cellStyle name="Normal 4 2 2 12 2 2 2" xfId="45788" xr:uid="{00000000-0005-0000-0000-0000DCB20000}"/>
    <cellStyle name="Normal 4 2 2 12 2 3" xfId="45789" xr:uid="{00000000-0005-0000-0000-0000DDB20000}"/>
    <cellStyle name="Normal 4 2 2 12 3" xfId="19315" xr:uid="{00000000-0005-0000-0000-0000734B0000}"/>
    <cellStyle name="Normal 4 2 2 12 3 2" xfId="45790" xr:uid="{00000000-0005-0000-0000-0000DEB20000}"/>
    <cellStyle name="Normal 4 2 2 12 4" xfId="45791" xr:uid="{00000000-0005-0000-0000-0000DFB20000}"/>
    <cellStyle name="Normal 4 2 2 13" xfId="19316" xr:uid="{00000000-0005-0000-0000-0000744B0000}"/>
    <cellStyle name="Normal 4 2 2 13 2" xfId="19317" xr:uid="{00000000-0005-0000-0000-0000754B0000}"/>
    <cellStyle name="Normal 4 2 2 13 2 2" xfId="19318" xr:uid="{00000000-0005-0000-0000-0000764B0000}"/>
    <cellStyle name="Normal 4 2 2 13 2 2 2" xfId="45792" xr:uid="{00000000-0005-0000-0000-0000E0B20000}"/>
    <cellStyle name="Normal 4 2 2 13 2 3" xfId="45793" xr:uid="{00000000-0005-0000-0000-0000E1B20000}"/>
    <cellStyle name="Normal 4 2 2 13 3" xfId="19319" xr:uid="{00000000-0005-0000-0000-0000774B0000}"/>
    <cellStyle name="Normal 4 2 2 13 3 2" xfId="45794" xr:uid="{00000000-0005-0000-0000-0000E2B20000}"/>
    <cellStyle name="Normal 4 2 2 13 4" xfId="45795" xr:uid="{00000000-0005-0000-0000-0000E3B20000}"/>
    <cellStyle name="Normal 4 2 2 14" xfId="19320" xr:uid="{00000000-0005-0000-0000-0000784B0000}"/>
    <cellStyle name="Normal 4 2 2 14 2" xfId="19321" xr:uid="{00000000-0005-0000-0000-0000794B0000}"/>
    <cellStyle name="Normal 4 2 2 14 2 2" xfId="19322" xr:uid="{00000000-0005-0000-0000-00007A4B0000}"/>
    <cellStyle name="Normal 4 2 2 14 2 2 2" xfId="45796" xr:uid="{00000000-0005-0000-0000-0000E4B20000}"/>
    <cellStyle name="Normal 4 2 2 14 2 3" xfId="45797" xr:uid="{00000000-0005-0000-0000-0000E5B20000}"/>
    <cellStyle name="Normal 4 2 2 14 3" xfId="19323" xr:uid="{00000000-0005-0000-0000-00007B4B0000}"/>
    <cellStyle name="Normal 4 2 2 14 3 2" xfId="45798" xr:uid="{00000000-0005-0000-0000-0000E6B20000}"/>
    <cellStyle name="Normal 4 2 2 14 4" xfId="45799" xr:uid="{00000000-0005-0000-0000-0000E7B20000}"/>
    <cellStyle name="Normal 4 2 2 15" xfId="19324" xr:uid="{00000000-0005-0000-0000-00007C4B0000}"/>
    <cellStyle name="Normal 4 2 2 15 2" xfId="19325" xr:uid="{00000000-0005-0000-0000-00007D4B0000}"/>
    <cellStyle name="Normal 4 2 2 15 2 2" xfId="19326" xr:uid="{00000000-0005-0000-0000-00007E4B0000}"/>
    <cellStyle name="Normal 4 2 2 15 2 2 2" xfId="45800" xr:uid="{00000000-0005-0000-0000-0000E8B20000}"/>
    <cellStyle name="Normal 4 2 2 15 2 3" xfId="45801" xr:uid="{00000000-0005-0000-0000-0000E9B20000}"/>
    <cellStyle name="Normal 4 2 2 15 3" xfId="19327" xr:uid="{00000000-0005-0000-0000-00007F4B0000}"/>
    <cellStyle name="Normal 4 2 2 15 3 2" xfId="45802" xr:uid="{00000000-0005-0000-0000-0000EAB20000}"/>
    <cellStyle name="Normal 4 2 2 15 4" xfId="45803" xr:uid="{00000000-0005-0000-0000-0000EBB20000}"/>
    <cellStyle name="Normal 4 2 2 16" xfId="19328" xr:uid="{00000000-0005-0000-0000-0000804B0000}"/>
    <cellStyle name="Normal 4 2 2 16 2" xfId="19329" xr:uid="{00000000-0005-0000-0000-0000814B0000}"/>
    <cellStyle name="Normal 4 2 2 16 2 2" xfId="19330" xr:uid="{00000000-0005-0000-0000-0000824B0000}"/>
    <cellStyle name="Normal 4 2 2 16 2 2 2" xfId="45804" xr:uid="{00000000-0005-0000-0000-0000ECB20000}"/>
    <cellStyle name="Normal 4 2 2 16 2 3" xfId="45805" xr:uid="{00000000-0005-0000-0000-0000EDB20000}"/>
    <cellStyle name="Normal 4 2 2 16 3" xfId="19331" xr:uid="{00000000-0005-0000-0000-0000834B0000}"/>
    <cellStyle name="Normal 4 2 2 16 3 2" xfId="45806" xr:uid="{00000000-0005-0000-0000-0000EEB20000}"/>
    <cellStyle name="Normal 4 2 2 16 4" xfId="45807" xr:uid="{00000000-0005-0000-0000-0000EFB20000}"/>
    <cellStyle name="Normal 4 2 2 17" xfId="19332" xr:uid="{00000000-0005-0000-0000-0000844B0000}"/>
    <cellStyle name="Normal 4 2 2 17 2" xfId="19333" xr:uid="{00000000-0005-0000-0000-0000854B0000}"/>
    <cellStyle name="Normal 4 2 2 17 2 2" xfId="19334" xr:uid="{00000000-0005-0000-0000-0000864B0000}"/>
    <cellStyle name="Normal 4 2 2 17 2 2 2" xfId="45808" xr:uid="{00000000-0005-0000-0000-0000F0B20000}"/>
    <cellStyle name="Normal 4 2 2 17 2 3" xfId="45809" xr:uid="{00000000-0005-0000-0000-0000F1B20000}"/>
    <cellStyle name="Normal 4 2 2 17 3" xfId="19335" xr:uid="{00000000-0005-0000-0000-0000874B0000}"/>
    <cellStyle name="Normal 4 2 2 17 3 2" xfId="45810" xr:uid="{00000000-0005-0000-0000-0000F2B20000}"/>
    <cellStyle name="Normal 4 2 2 17 4" xfId="45811" xr:uid="{00000000-0005-0000-0000-0000F3B20000}"/>
    <cellStyle name="Normal 4 2 2 18" xfId="19336" xr:uid="{00000000-0005-0000-0000-0000884B0000}"/>
    <cellStyle name="Normal 4 2 2 18 2" xfId="19337" xr:uid="{00000000-0005-0000-0000-0000894B0000}"/>
    <cellStyle name="Normal 4 2 2 18 2 2" xfId="19338" xr:uid="{00000000-0005-0000-0000-00008A4B0000}"/>
    <cellStyle name="Normal 4 2 2 18 2 2 2" xfId="45812" xr:uid="{00000000-0005-0000-0000-0000F4B20000}"/>
    <cellStyle name="Normal 4 2 2 18 2 3" xfId="45813" xr:uid="{00000000-0005-0000-0000-0000F5B20000}"/>
    <cellStyle name="Normal 4 2 2 18 3" xfId="19339" xr:uid="{00000000-0005-0000-0000-00008B4B0000}"/>
    <cellStyle name="Normal 4 2 2 18 3 2" xfId="45814" xr:uid="{00000000-0005-0000-0000-0000F6B20000}"/>
    <cellStyle name="Normal 4 2 2 18 4" xfId="45815" xr:uid="{00000000-0005-0000-0000-0000F7B20000}"/>
    <cellStyle name="Normal 4 2 2 19" xfId="19340" xr:uid="{00000000-0005-0000-0000-00008C4B0000}"/>
    <cellStyle name="Normal 4 2 2 2" xfId="19341" xr:uid="{00000000-0005-0000-0000-00008D4B0000}"/>
    <cellStyle name="Normal 4 2 2 2 10" xfId="19342" xr:uid="{00000000-0005-0000-0000-00008E4B0000}"/>
    <cellStyle name="Normal 4 2 2 2 10 2" xfId="19343" xr:uid="{00000000-0005-0000-0000-00008F4B0000}"/>
    <cellStyle name="Normal 4 2 2 2 10 2 2" xfId="19344" xr:uid="{00000000-0005-0000-0000-0000904B0000}"/>
    <cellStyle name="Normal 4 2 2 2 10 2 2 2" xfId="45816" xr:uid="{00000000-0005-0000-0000-0000F8B20000}"/>
    <cellStyle name="Normal 4 2 2 2 10 2 3" xfId="45817" xr:uid="{00000000-0005-0000-0000-0000F9B20000}"/>
    <cellStyle name="Normal 4 2 2 2 10 3" xfId="19345" xr:uid="{00000000-0005-0000-0000-0000914B0000}"/>
    <cellStyle name="Normal 4 2 2 2 10 3 2" xfId="45818" xr:uid="{00000000-0005-0000-0000-0000FAB20000}"/>
    <cellStyle name="Normal 4 2 2 2 10 4" xfId="45819" xr:uid="{00000000-0005-0000-0000-0000FBB20000}"/>
    <cellStyle name="Normal 4 2 2 2 11" xfId="19346" xr:uid="{00000000-0005-0000-0000-0000924B0000}"/>
    <cellStyle name="Normal 4 2 2 2 11 2" xfId="19347" xr:uid="{00000000-0005-0000-0000-0000934B0000}"/>
    <cellStyle name="Normal 4 2 2 2 11 2 2" xfId="19348" xr:uid="{00000000-0005-0000-0000-0000944B0000}"/>
    <cellStyle name="Normal 4 2 2 2 11 2 2 2" xfId="45820" xr:uid="{00000000-0005-0000-0000-0000FCB20000}"/>
    <cellStyle name="Normal 4 2 2 2 11 2 3" xfId="45821" xr:uid="{00000000-0005-0000-0000-0000FDB20000}"/>
    <cellStyle name="Normal 4 2 2 2 11 3" xfId="19349" xr:uid="{00000000-0005-0000-0000-0000954B0000}"/>
    <cellStyle name="Normal 4 2 2 2 11 3 2" xfId="45822" xr:uid="{00000000-0005-0000-0000-0000FEB20000}"/>
    <cellStyle name="Normal 4 2 2 2 11 4" xfId="45823" xr:uid="{00000000-0005-0000-0000-0000FFB20000}"/>
    <cellStyle name="Normal 4 2 2 2 12" xfId="19350" xr:uid="{00000000-0005-0000-0000-0000964B0000}"/>
    <cellStyle name="Normal 4 2 2 2 13" xfId="19351" xr:uid="{00000000-0005-0000-0000-0000974B0000}"/>
    <cellStyle name="Normal 4 2 2 2 2" xfId="19352" xr:uid="{00000000-0005-0000-0000-0000984B0000}"/>
    <cellStyle name="Normal 4 2 2 2 2 2" xfId="19353" xr:uid="{00000000-0005-0000-0000-0000994B0000}"/>
    <cellStyle name="Normal 4 2 2 2 2 2 2" xfId="19354" xr:uid="{00000000-0005-0000-0000-00009A4B0000}"/>
    <cellStyle name="Normal 4 2 2 2 2 2 2 2" xfId="45824" xr:uid="{00000000-0005-0000-0000-000000B30000}"/>
    <cellStyle name="Normal 4 2 2 2 2 2 3" xfId="45825" xr:uid="{00000000-0005-0000-0000-000001B30000}"/>
    <cellStyle name="Normal 4 2 2 2 2 3" xfId="19355" xr:uid="{00000000-0005-0000-0000-00009B4B0000}"/>
    <cellStyle name="Normal 4 2 2 2 2 3 2" xfId="45826" xr:uid="{00000000-0005-0000-0000-000002B30000}"/>
    <cellStyle name="Normal 4 2 2 2 2 4" xfId="45827" xr:uid="{00000000-0005-0000-0000-000003B30000}"/>
    <cellStyle name="Normal 4 2 2 2 3" xfId="19356" xr:uid="{00000000-0005-0000-0000-00009C4B0000}"/>
    <cellStyle name="Normal 4 2 2 2 3 2" xfId="19357" xr:uid="{00000000-0005-0000-0000-00009D4B0000}"/>
    <cellStyle name="Normal 4 2 2 2 3 2 2" xfId="19358" xr:uid="{00000000-0005-0000-0000-00009E4B0000}"/>
    <cellStyle name="Normal 4 2 2 2 3 2 2 2" xfId="45828" xr:uid="{00000000-0005-0000-0000-000004B30000}"/>
    <cellStyle name="Normal 4 2 2 2 3 2 3" xfId="45829" xr:uid="{00000000-0005-0000-0000-000005B30000}"/>
    <cellStyle name="Normal 4 2 2 2 3 3" xfId="19359" xr:uid="{00000000-0005-0000-0000-00009F4B0000}"/>
    <cellStyle name="Normal 4 2 2 2 3 3 2" xfId="45830" xr:uid="{00000000-0005-0000-0000-000006B30000}"/>
    <cellStyle name="Normal 4 2 2 2 3 4" xfId="45831" xr:uid="{00000000-0005-0000-0000-000007B30000}"/>
    <cellStyle name="Normal 4 2 2 2 4" xfId="19360" xr:uid="{00000000-0005-0000-0000-0000A04B0000}"/>
    <cellStyle name="Normal 4 2 2 2 4 2" xfId="19361" xr:uid="{00000000-0005-0000-0000-0000A14B0000}"/>
    <cellStyle name="Normal 4 2 2 2 4 2 2" xfId="19362" xr:uid="{00000000-0005-0000-0000-0000A24B0000}"/>
    <cellStyle name="Normal 4 2 2 2 4 2 2 2" xfId="45832" xr:uid="{00000000-0005-0000-0000-000008B30000}"/>
    <cellStyle name="Normal 4 2 2 2 4 2 3" xfId="45833" xr:uid="{00000000-0005-0000-0000-000009B30000}"/>
    <cellStyle name="Normal 4 2 2 2 4 3" xfId="19363" xr:uid="{00000000-0005-0000-0000-0000A34B0000}"/>
    <cellStyle name="Normal 4 2 2 2 4 3 2" xfId="45834" xr:uid="{00000000-0005-0000-0000-00000AB30000}"/>
    <cellStyle name="Normal 4 2 2 2 4 4" xfId="45835" xr:uid="{00000000-0005-0000-0000-00000BB30000}"/>
    <cellStyle name="Normal 4 2 2 2 5" xfId="19364" xr:uid="{00000000-0005-0000-0000-0000A44B0000}"/>
    <cellStyle name="Normal 4 2 2 2 5 2" xfId="19365" xr:uid="{00000000-0005-0000-0000-0000A54B0000}"/>
    <cellStyle name="Normal 4 2 2 2 5 2 2" xfId="19366" xr:uid="{00000000-0005-0000-0000-0000A64B0000}"/>
    <cellStyle name="Normal 4 2 2 2 5 2 2 2" xfId="45836" xr:uid="{00000000-0005-0000-0000-00000CB30000}"/>
    <cellStyle name="Normal 4 2 2 2 5 2 3" xfId="45837" xr:uid="{00000000-0005-0000-0000-00000DB30000}"/>
    <cellStyle name="Normal 4 2 2 2 5 3" xfId="19367" xr:uid="{00000000-0005-0000-0000-0000A74B0000}"/>
    <cellStyle name="Normal 4 2 2 2 5 3 2" xfId="45838" xr:uid="{00000000-0005-0000-0000-00000EB30000}"/>
    <cellStyle name="Normal 4 2 2 2 5 4" xfId="45839" xr:uid="{00000000-0005-0000-0000-00000FB30000}"/>
    <cellStyle name="Normal 4 2 2 2 6" xfId="19368" xr:uid="{00000000-0005-0000-0000-0000A84B0000}"/>
    <cellStyle name="Normal 4 2 2 2 6 2" xfId="19369" xr:uid="{00000000-0005-0000-0000-0000A94B0000}"/>
    <cellStyle name="Normal 4 2 2 2 6 2 2" xfId="19370" xr:uid="{00000000-0005-0000-0000-0000AA4B0000}"/>
    <cellStyle name="Normal 4 2 2 2 6 2 2 2" xfId="45840" xr:uid="{00000000-0005-0000-0000-000010B30000}"/>
    <cellStyle name="Normal 4 2 2 2 6 2 3" xfId="45841" xr:uid="{00000000-0005-0000-0000-000011B30000}"/>
    <cellStyle name="Normal 4 2 2 2 6 3" xfId="19371" xr:uid="{00000000-0005-0000-0000-0000AB4B0000}"/>
    <cellStyle name="Normal 4 2 2 2 6 3 2" xfId="45842" xr:uid="{00000000-0005-0000-0000-000012B30000}"/>
    <cellStyle name="Normal 4 2 2 2 6 4" xfId="45843" xr:uid="{00000000-0005-0000-0000-000013B30000}"/>
    <cellStyle name="Normal 4 2 2 2 7" xfId="19372" xr:uid="{00000000-0005-0000-0000-0000AC4B0000}"/>
    <cellStyle name="Normal 4 2 2 2 7 2" xfId="19373" xr:uid="{00000000-0005-0000-0000-0000AD4B0000}"/>
    <cellStyle name="Normal 4 2 2 2 7 2 2" xfId="19374" xr:uid="{00000000-0005-0000-0000-0000AE4B0000}"/>
    <cellStyle name="Normal 4 2 2 2 7 2 2 2" xfId="45844" xr:uid="{00000000-0005-0000-0000-000014B30000}"/>
    <cellStyle name="Normal 4 2 2 2 7 2 3" xfId="45845" xr:uid="{00000000-0005-0000-0000-000015B30000}"/>
    <cellStyle name="Normal 4 2 2 2 7 3" xfId="19375" xr:uid="{00000000-0005-0000-0000-0000AF4B0000}"/>
    <cellStyle name="Normal 4 2 2 2 7 3 2" xfId="45846" xr:uid="{00000000-0005-0000-0000-000016B30000}"/>
    <cellStyle name="Normal 4 2 2 2 7 4" xfId="45847" xr:uid="{00000000-0005-0000-0000-000017B30000}"/>
    <cellStyle name="Normal 4 2 2 2 8" xfId="19376" xr:uid="{00000000-0005-0000-0000-0000B04B0000}"/>
    <cellStyle name="Normal 4 2 2 2 8 2" xfId="19377" xr:uid="{00000000-0005-0000-0000-0000B14B0000}"/>
    <cellStyle name="Normal 4 2 2 2 8 2 2" xfId="19378" xr:uid="{00000000-0005-0000-0000-0000B24B0000}"/>
    <cellStyle name="Normal 4 2 2 2 8 2 2 2" xfId="45848" xr:uid="{00000000-0005-0000-0000-000018B30000}"/>
    <cellStyle name="Normal 4 2 2 2 8 2 3" xfId="45849" xr:uid="{00000000-0005-0000-0000-000019B30000}"/>
    <cellStyle name="Normal 4 2 2 2 8 3" xfId="19379" xr:uid="{00000000-0005-0000-0000-0000B34B0000}"/>
    <cellStyle name="Normal 4 2 2 2 8 3 2" xfId="45850" xr:uid="{00000000-0005-0000-0000-00001AB30000}"/>
    <cellStyle name="Normal 4 2 2 2 8 4" xfId="45851" xr:uid="{00000000-0005-0000-0000-00001BB30000}"/>
    <cellStyle name="Normal 4 2 2 2 9" xfId="19380" xr:uid="{00000000-0005-0000-0000-0000B44B0000}"/>
    <cellStyle name="Normal 4 2 2 2 9 2" xfId="19381" xr:uid="{00000000-0005-0000-0000-0000B54B0000}"/>
    <cellStyle name="Normal 4 2 2 2 9 2 2" xfId="19382" xr:uid="{00000000-0005-0000-0000-0000B64B0000}"/>
    <cellStyle name="Normal 4 2 2 2 9 2 2 2" xfId="45852" xr:uid="{00000000-0005-0000-0000-00001CB30000}"/>
    <cellStyle name="Normal 4 2 2 2 9 2 3" xfId="45853" xr:uid="{00000000-0005-0000-0000-00001DB30000}"/>
    <cellStyle name="Normal 4 2 2 2 9 3" xfId="19383" xr:uid="{00000000-0005-0000-0000-0000B74B0000}"/>
    <cellStyle name="Normal 4 2 2 2 9 3 2" xfId="45854" xr:uid="{00000000-0005-0000-0000-00001EB30000}"/>
    <cellStyle name="Normal 4 2 2 2 9 4" xfId="45855" xr:uid="{00000000-0005-0000-0000-00001FB30000}"/>
    <cellStyle name="Normal 4 2 2 20" xfId="19384" xr:uid="{00000000-0005-0000-0000-0000B84B0000}"/>
    <cellStyle name="Normal 4 2 2 3" xfId="19385" xr:uid="{00000000-0005-0000-0000-0000B94B0000}"/>
    <cellStyle name="Normal 4 2 2 3 10" xfId="19386" xr:uid="{00000000-0005-0000-0000-0000BA4B0000}"/>
    <cellStyle name="Normal 4 2 2 3 10 2" xfId="19387" xr:uid="{00000000-0005-0000-0000-0000BB4B0000}"/>
    <cellStyle name="Normal 4 2 2 3 10 2 2" xfId="19388" xr:uid="{00000000-0005-0000-0000-0000BC4B0000}"/>
    <cellStyle name="Normal 4 2 2 3 10 2 2 2" xfId="45856" xr:uid="{00000000-0005-0000-0000-000020B30000}"/>
    <cellStyle name="Normal 4 2 2 3 10 2 3" xfId="45857" xr:uid="{00000000-0005-0000-0000-000021B30000}"/>
    <cellStyle name="Normal 4 2 2 3 10 3" xfId="19389" xr:uid="{00000000-0005-0000-0000-0000BD4B0000}"/>
    <cellStyle name="Normal 4 2 2 3 10 3 2" xfId="45858" xr:uid="{00000000-0005-0000-0000-000022B30000}"/>
    <cellStyle name="Normal 4 2 2 3 10 4" xfId="45859" xr:uid="{00000000-0005-0000-0000-000023B30000}"/>
    <cellStyle name="Normal 4 2 2 3 11" xfId="19390" xr:uid="{00000000-0005-0000-0000-0000BE4B0000}"/>
    <cellStyle name="Normal 4 2 2 3 11 2" xfId="19391" xr:uid="{00000000-0005-0000-0000-0000BF4B0000}"/>
    <cellStyle name="Normal 4 2 2 3 11 2 2" xfId="19392" xr:uid="{00000000-0005-0000-0000-0000C04B0000}"/>
    <cellStyle name="Normal 4 2 2 3 11 2 2 2" xfId="45860" xr:uid="{00000000-0005-0000-0000-000024B30000}"/>
    <cellStyle name="Normal 4 2 2 3 11 2 3" xfId="45861" xr:uid="{00000000-0005-0000-0000-000025B30000}"/>
    <cellStyle name="Normal 4 2 2 3 11 3" xfId="19393" xr:uid="{00000000-0005-0000-0000-0000C14B0000}"/>
    <cellStyle name="Normal 4 2 2 3 11 3 2" xfId="45862" xr:uid="{00000000-0005-0000-0000-000026B30000}"/>
    <cellStyle name="Normal 4 2 2 3 11 4" xfId="45863" xr:uid="{00000000-0005-0000-0000-000027B30000}"/>
    <cellStyle name="Normal 4 2 2 3 12" xfId="19394" xr:uid="{00000000-0005-0000-0000-0000C24B0000}"/>
    <cellStyle name="Normal 4 2 2 3 12 2" xfId="19395" xr:uid="{00000000-0005-0000-0000-0000C34B0000}"/>
    <cellStyle name="Normal 4 2 2 3 12 2 2" xfId="45864" xr:uid="{00000000-0005-0000-0000-000028B30000}"/>
    <cellStyle name="Normal 4 2 2 3 12 3" xfId="45865" xr:uid="{00000000-0005-0000-0000-000029B30000}"/>
    <cellStyle name="Normal 4 2 2 3 13" xfId="19396" xr:uid="{00000000-0005-0000-0000-0000C44B0000}"/>
    <cellStyle name="Normal 4 2 2 3 13 2" xfId="45866" xr:uid="{00000000-0005-0000-0000-00002AB30000}"/>
    <cellStyle name="Normal 4 2 2 3 14" xfId="45867" xr:uid="{00000000-0005-0000-0000-00002BB30000}"/>
    <cellStyle name="Normal 4 2 2 3 2" xfId="19397" xr:uid="{00000000-0005-0000-0000-0000C54B0000}"/>
    <cellStyle name="Normal 4 2 2 3 2 2" xfId="19398" xr:uid="{00000000-0005-0000-0000-0000C64B0000}"/>
    <cellStyle name="Normal 4 2 2 3 2 2 2" xfId="19399" xr:uid="{00000000-0005-0000-0000-0000C74B0000}"/>
    <cellStyle name="Normal 4 2 2 3 2 2 2 2" xfId="45868" xr:uid="{00000000-0005-0000-0000-00002CB30000}"/>
    <cellStyle name="Normal 4 2 2 3 2 2 3" xfId="45869" xr:uid="{00000000-0005-0000-0000-00002DB30000}"/>
    <cellStyle name="Normal 4 2 2 3 2 3" xfId="19400" xr:uid="{00000000-0005-0000-0000-0000C84B0000}"/>
    <cellStyle name="Normal 4 2 2 3 2 3 2" xfId="45870" xr:uid="{00000000-0005-0000-0000-00002EB30000}"/>
    <cellStyle name="Normal 4 2 2 3 2 4" xfId="45871" xr:uid="{00000000-0005-0000-0000-00002FB30000}"/>
    <cellStyle name="Normal 4 2 2 3 3" xfId="19401" xr:uid="{00000000-0005-0000-0000-0000C94B0000}"/>
    <cellStyle name="Normal 4 2 2 3 3 2" xfId="19402" xr:uid="{00000000-0005-0000-0000-0000CA4B0000}"/>
    <cellStyle name="Normal 4 2 2 3 3 2 2" xfId="19403" xr:uid="{00000000-0005-0000-0000-0000CB4B0000}"/>
    <cellStyle name="Normal 4 2 2 3 3 2 2 2" xfId="45872" xr:uid="{00000000-0005-0000-0000-000030B30000}"/>
    <cellStyle name="Normal 4 2 2 3 3 2 3" xfId="45873" xr:uid="{00000000-0005-0000-0000-000031B30000}"/>
    <cellStyle name="Normal 4 2 2 3 3 3" xfId="19404" xr:uid="{00000000-0005-0000-0000-0000CC4B0000}"/>
    <cellStyle name="Normal 4 2 2 3 3 3 2" xfId="45874" xr:uid="{00000000-0005-0000-0000-000032B30000}"/>
    <cellStyle name="Normal 4 2 2 3 3 4" xfId="45875" xr:uid="{00000000-0005-0000-0000-000033B30000}"/>
    <cellStyle name="Normal 4 2 2 3 4" xfId="19405" xr:uid="{00000000-0005-0000-0000-0000CD4B0000}"/>
    <cellStyle name="Normal 4 2 2 3 4 2" xfId="19406" xr:uid="{00000000-0005-0000-0000-0000CE4B0000}"/>
    <cellStyle name="Normal 4 2 2 3 4 2 2" xfId="19407" xr:uid="{00000000-0005-0000-0000-0000CF4B0000}"/>
    <cellStyle name="Normal 4 2 2 3 4 2 2 2" xfId="45876" xr:uid="{00000000-0005-0000-0000-000034B30000}"/>
    <cellStyle name="Normal 4 2 2 3 4 2 3" xfId="45877" xr:uid="{00000000-0005-0000-0000-000035B30000}"/>
    <cellStyle name="Normal 4 2 2 3 4 3" xfId="19408" xr:uid="{00000000-0005-0000-0000-0000D04B0000}"/>
    <cellStyle name="Normal 4 2 2 3 4 3 2" xfId="45878" xr:uid="{00000000-0005-0000-0000-000036B30000}"/>
    <cellStyle name="Normal 4 2 2 3 4 4" xfId="45879" xr:uid="{00000000-0005-0000-0000-000037B30000}"/>
    <cellStyle name="Normal 4 2 2 3 5" xfId="19409" xr:uid="{00000000-0005-0000-0000-0000D14B0000}"/>
    <cellStyle name="Normal 4 2 2 3 5 2" xfId="19410" xr:uid="{00000000-0005-0000-0000-0000D24B0000}"/>
    <cellStyle name="Normal 4 2 2 3 5 2 2" xfId="19411" xr:uid="{00000000-0005-0000-0000-0000D34B0000}"/>
    <cellStyle name="Normal 4 2 2 3 5 2 2 2" xfId="45880" xr:uid="{00000000-0005-0000-0000-000038B30000}"/>
    <cellStyle name="Normal 4 2 2 3 5 2 3" xfId="45881" xr:uid="{00000000-0005-0000-0000-000039B30000}"/>
    <cellStyle name="Normal 4 2 2 3 5 3" xfId="19412" xr:uid="{00000000-0005-0000-0000-0000D44B0000}"/>
    <cellStyle name="Normal 4 2 2 3 5 3 2" xfId="45882" xr:uid="{00000000-0005-0000-0000-00003AB30000}"/>
    <cellStyle name="Normal 4 2 2 3 5 4" xfId="45883" xr:uid="{00000000-0005-0000-0000-00003BB30000}"/>
    <cellStyle name="Normal 4 2 2 3 6" xfId="19413" xr:uid="{00000000-0005-0000-0000-0000D54B0000}"/>
    <cellStyle name="Normal 4 2 2 3 6 2" xfId="19414" xr:uid="{00000000-0005-0000-0000-0000D64B0000}"/>
    <cellStyle name="Normal 4 2 2 3 6 2 2" xfId="19415" xr:uid="{00000000-0005-0000-0000-0000D74B0000}"/>
    <cellStyle name="Normal 4 2 2 3 6 2 2 2" xfId="45884" xr:uid="{00000000-0005-0000-0000-00003CB30000}"/>
    <cellStyle name="Normal 4 2 2 3 6 2 3" xfId="45885" xr:uid="{00000000-0005-0000-0000-00003DB30000}"/>
    <cellStyle name="Normal 4 2 2 3 6 3" xfId="19416" xr:uid="{00000000-0005-0000-0000-0000D84B0000}"/>
    <cellStyle name="Normal 4 2 2 3 6 3 2" xfId="45886" xr:uid="{00000000-0005-0000-0000-00003EB30000}"/>
    <cellStyle name="Normal 4 2 2 3 6 4" xfId="45887" xr:uid="{00000000-0005-0000-0000-00003FB30000}"/>
    <cellStyle name="Normal 4 2 2 3 7" xfId="19417" xr:uid="{00000000-0005-0000-0000-0000D94B0000}"/>
    <cellStyle name="Normal 4 2 2 3 7 2" xfId="19418" xr:uid="{00000000-0005-0000-0000-0000DA4B0000}"/>
    <cellStyle name="Normal 4 2 2 3 7 2 2" xfId="19419" xr:uid="{00000000-0005-0000-0000-0000DB4B0000}"/>
    <cellStyle name="Normal 4 2 2 3 7 2 2 2" xfId="45888" xr:uid="{00000000-0005-0000-0000-000040B30000}"/>
    <cellStyle name="Normal 4 2 2 3 7 2 3" xfId="45889" xr:uid="{00000000-0005-0000-0000-000041B30000}"/>
    <cellStyle name="Normal 4 2 2 3 7 3" xfId="19420" xr:uid="{00000000-0005-0000-0000-0000DC4B0000}"/>
    <cellStyle name="Normal 4 2 2 3 7 3 2" xfId="45890" xr:uid="{00000000-0005-0000-0000-000042B30000}"/>
    <cellStyle name="Normal 4 2 2 3 7 4" xfId="45891" xr:uid="{00000000-0005-0000-0000-000043B30000}"/>
    <cellStyle name="Normal 4 2 2 3 8" xfId="19421" xr:uid="{00000000-0005-0000-0000-0000DD4B0000}"/>
    <cellStyle name="Normal 4 2 2 3 8 2" xfId="19422" xr:uid="{00000000-0005-0000-0000-0000DE4B0000}"/>
    <cellStyle name="Normal 4 2 2 3 8 2 2" xfId="19423" xr:uid="{00000000-0005-0000-0000-0000DF4B0000}"/>
    <cellStyle name="Normal 4 2 2 3 8 2 2 2" xfId="45892" xr:uid="{00000000-0005-0000-0000-000044B30000}"/>
    <cellStyle name="Normal 4 2 2 3 8 2 3" xfId="45893" xr:uid="{00000000-0005-0000-0000-000045B30000}"/>
    <cellStyle name="Normal 4 2 2 3 8 3" xfId="19424" xr:uid="{00000000-0005-0000-0000-0000E04B0000}"/>
    <cellStyle name="Normal 4 2 2 3 8 3 2" xfId="45894" xr:uid="{00000000-0005-0000-0000-000046B30000}"/>
    <cellStyle name="Normal 4 2 2 3 8 4" xfId="45895" xr:uid="{00000000-0005-0000-0000-000047B30000}"/>
    <cellStyle name="Normal 4 2 2 3 9" xfId="19425" xr:uid="{00000000-0005-0000-0000-0000E14B0000}"/>
    <cellStyle name="Normal 4 2 2 3 9 2" xfId="19426" xr:uid="{00000000-0005-0000-0000-0000E24B0000}"/>
    <cellStyle name="Normal 4 2 2 3 9 2 2" xfId="19427" xr:uid="{00000000-0005-0000-0000-0000E34B0000}"/>
    <cellStyle name="Normal 4 2 2 3 9 2 2 2" xfId="45896" xr:uid="{00000000-0005-0000-0000-000048B30000}"/>
    <cellStyle name="Normal 4 2 2 3 9 2 3" xfId="45897" xr:uid="{00000000-0005-0000-0000-000049B30000}"/>
    <cellStyle name="Normal 4 2 2 3 9 3" xfId="19428" xr:uid="{00000000-0005-0000-0000-0000E44B0000}"/>
    <cellStyle name="Normal 4 2 2 3 9 3 2" xfId="45898" xr:uid="{00000000-0005-0000-0000-00004AB30000}"/>
    <cellStyle name="Normal 4 2 2 3 9 4" xfId="45899" xr:uid="{00000000-0005-0000-0000-00004BB30000}"/>
    <cellStyle name="Normal 4 2 2 4" xfId="19429" xr:uid="{00000000-0005-0000-0000-0000E54B0000}"/>
    <cellStyle name="Normal 4 2 2 4 10" xfId="19430" xr:uid="{00000000-0005-0000-0000-0000E64B0000}"/>
    <cellStyle name="Normal 4 2 2 4 10 2" xfId="19431" xr:uid="{00000000-0005-0000-0000-0000E74B0000}"/>
    <cellStyle name="Normal 4 2 2 4 10 2 2" xfId="19432" xr:uid="{00000000-0005-0000-0000-0000E84B0000}"/>
    <cellStyle name="Normal 4 2 2 4 10 2 2 2" xfId="45900" xr:uid="{00000000-0005-0000-0000-00004CB30000}"/>
    <cellStyle name="Normal 4 2 2 4 10 2 3" xfId="45901" xr:uid="{00000000-0005-0000-0000-00004DB30000}"/>
    <cellStyle name="Normal 4 2 2 4 10 3" xfId="19433" xr:uid="{00000000-0005-0000-0000-0000E94B0000}"/>
    <cellStyle name="Normal 4 2 2 4 10 3 2" xfId="45902" xr:uid="{00000000-0005-0000-0000-00004EB30000}"/>
    <cellStyle name="Normal 4 2 2 4 10 4" xfId="45903" xr:uid="{00000000-0005-0000-0000-00004FB30000}"/>
    <cellStyle name="Normal 4 2 2 4 11" xfId="19434" xr:uid="{00000000-0005-0000-0000-0000EA4B0000}"/>
    <cellStyle name="Normal 4 2 2 4 11 2" xfId="19435" xr:uid="{00000000-0005-0000-0000-0000EB4B0000}"/>
    <cellStyle name="Normal 4 2 2 4 11 2 2" xfId="19436" xr:uid="{00000000-0005-0000-0000-0000EC4B0000}"/>
    <cellStyle name="Normal 4 2 2 4 11 2 2 2" xfId="45904" xr:uid="{00000000-0005-0000-0000-000050B30000}"/>
    <cellStyle name="Normal 4 2 2 4 11 2 3" xfId="45905" xr:uid="{00000000-0005-0000-0000-000051B30000}"/>
    <cellStyle name="Normal 4 2 2 4 11 3" xfId="19437" xr:uid="{00000000-0005-0000-0000-0000ED4B0000}"/>
    <cellStyle name="Normal 4 2 2 4 11 3 2" xfId="45906" xr:uid="{00000000-0005-0000-0000-000052B30000}"/>
    <cellStyle name="Normal 4 2 2 4 11 4" xfId="45907" xr:uid="{00000000-0005-0000-0000-000053B30000}"/>
    <cellStyle name="Normal 4 2 2 4 12" xfId="19438" xr:uid="{00000000-0005-0000-0000-0000EE4B0000}"/>
    <cellStyle name="Normal 4 2 2 4 12 2" xfId="19439" xr:uid="{00000000-0005-0000-0000-0000EF4B0000}"/>
    <cellStyle name="Normal 4 2 2 4 12 2 2" xfId="45908" xr:uid="{00000000-0005-0000-0000-000054B30000}"/>
    <cellStyle name="Normal 4 2 2 4 12 3" xfId="45909" xr:uid="{00000000-0005-0000-0000-000055B30000}"/>
    <cellStyle name="Normal 4 2 2 4 13" xfId="19440" xr:uid="{00000000-0005-0000-0000-0000F04B0000}"/>
    <cellStyle name="Normal 4 2 2 4 13 2" xfId="45910" xr:uid="{00000000-0005-0000-0000-000056B30000}"/>
    <cellStyle name="Normal 4 2 2 4 14" xfId="45911" xr:uid="{00000000-0005-0000-0000-000057B30000}"/>
    <cellStyle name="Normal 4 2 2 4 2" xfId="19441" xr:uid="{00000000-0005-0000-0000-0000F14B0000}"/>
    <cellStyle name="Normal 4 2 2 4 2 2" xfId="19442" xr:uid="{00000000-0005-0000-0000-0000F24B0000}"/>
    <cellStyle name="Normal 4 2 2 4 2 2 2" xfId="19443" xr:uid="{00000000-0005-0000-0000-0000F34B0000}"/>
    <cellStyle name="Normal 4 2 2 4 2 2 2 2" xfId="45912" xr:uid="{00000000-0005-0000-0000-000058B30000}"/>
    <cellStyle name="Normal 4 2 2 4 2 2 3" xfId="45913" xr:uid="{00000000-0005-0000-0000-000059B30000}"/>
    <cellStyle name="Normal 4 2 2 4 2 3" xfId="19444" xr:uid="{00000000-0005-0000-0000-0000F44B0000}"/>
    <cellStyle name="Normal 4 2 2 4 2 3 2" xfId="45914" xr:uid="{00000000-0005-0000-0000-00005AB30000}"/>
    <cellStyle name="Normal 4 2 2 4 2 4" xfId="45915" xr:uid="{00000000-0005-0000-0000-00005BB30000}"/>
    <cellStyle name="Normal 4 2 2 4 3" xfId="19445" xr:uid="{00000000-0005-0000-0000-0000F54B0000}"/>
    <cellStyle name="Normal 4 2 2 4 3 2" xfId="19446" xr:uid="{00000000-0005-0000-0000-0000F64B0000}"/>
    <cellStyle name="Normal 4 2 2 4 3 2 2" xfId="19447" xr:uid="{00000000-0005-0000-0000-0000F74B0000}"/>
    <cellStyle name="Normal 4 2 2 4 3 2 2 2" xfId="45916" xr:uid="{00000000-0005-0000-0000-00005CB30000}"/>
    <cellStyle name="Normal 4 2 2 4 3 2 3" xfId="45917" xr:uid="{00000000-0005-0000-0000-00005DB30000}"/>
    <cellStyle name="Normal 4 2 2 4 3 3" xfId="19448" xr:uid="{00000000-0005-0000-0000-0000F84B0000}"/>
    <cellStyle name="Normal 4 2 2 4 3 3 2" xfId="45918" xr:uid="{00000000-0005-0000-0000-00005EB30000}"/>
    <cellStyle name="Normal 4 2 2 4 3 4" xfId="45919" xr:uid="{00000000-0005-0000-0000-00005FB30000}"/>
    <cellStyle name="Normal 4 2 2 4 4" xfId="19449" xr:uid="{00000000-0005-0000-0000-0000F94B0000}"/>
    <cellStyle name="Normal 4 2 2 4 4 2" xfId="19450" xr:uid="{00000000-0005-0000-0000-0000FA4B0000}"/>
    <cellStyle name="Normal 4 2 2 4 4 2 2" xfId="19451" xr:uid="{00000000-0005-0000-0000-0000FB4B0000}"/>
    <cellStyle name="Normal 4 2 2 4 4 2 2 2" xfId="45920" xr:uid="{00000000-0005-0000-0000-000060B30000}"/>
    <cellStyle name="Normal 4 2 2 4 4 2 3" xfId="45921" xr:uid="{00000000-0005-0000-0000-000061B30000}"/>
    <cellStyle name="Normal 4 2 2 4 4 3" xfId="19452" xr:uid="{00000000-0005-0000-0000-0000FC4B0000}"/>
    <cellStyle name="Normal 4 2 2 4 4 3 2" xfId="45922" xr:uid="{00000000-0005-0000-0000-000062B30000}"/>
    <cellStyle name="Normal 4 2 2 4 4 4" xfId="45923" xr:uid="{00000000-0005-0000-0000-000063B30000}"/>
    <cellStyle name="Normal 4 2 2 4 5" xfId="19453" xr:uid="{00000000-0005-0000-0000-0000FD4B0000}"/>
    <cellStyle name="Normal 4 2 2 4 5 2" xfId="19454" xr:uid="{00000000-0005-0000-0000-0000FE4B0000}"/>
    <cellStyle name="Normal 4 2 2 4 5 2 2" xfId="19455" xr:uid="{00000000-0005-0000-0000-0000FF4B0000}"/>
    <cellStyle name="Normal 4 2 2 4 5 2 2 2" xfId="45924" xr:uid="{00000000-0005-0000-0000-000064B30000}"/>
    <cellStyle name="Normal 4 2 2 4 5 2 3" xfId="45925" xr:uid="{00000000-0005-0000-0000-000065B30000}"/>
    <cellStyle name="Normal 4 2 2 4 5 3" xfId="19456" xr:uid="{00000000-0005-0000-0000-0000004C0000}"/>
    <cellStyle name="Normal 4 2 2 4 5 3 2" xfId="45926" xr:uid="{00000000-0005-0000-0000-000066B30000}"/>
    <cellStyle name="Normal 4 2 2 4 5 4" xfId="45927" xr:uid="{00000000-0005-0000-0000-000067B30000}"/>
    <cellStyle name="Normal 4 2 2 4 6" xfId="19457" xr:uid="{00000000-0005-0000-0000-0000014C0000}"/>
    <cellStyle name="Normal 4 2 2 4 6 2" xfId="19458" xr:uid="{00000000-0005-0000-0000-0000024C0000}"/>
    <cellStyle name="Normal 4 2 2 4 6 2 2" xfId="19459" xr:uid="{00000000-0005-0000-0000-0000034C0000}"/>
    <cellStyle name="Normal 4 2 2 4 6 2 2 2" xfId="45928" xr:uid="{00000000-0005-0000-0000-000068B30000}"/>
    <cellStyle name="Normal 4 2 2 4 6 2 3" xfId="45929" xr:uid="{00000000-0005-0000-0000-000069B30000}"/>
    <cellStyle name="Normal 4 2 2 4 6 3" xfId="19460" xr:uid="{00000000-0005-0000-0000-0000044C0000}"/>
    <cellStyle name="Normal 4 2 2 4 6 3 2" xfId="45930" xr:uid="{00000000-0005-0000-0000-00006AB30000}"/>
    <cellStyle name="Normal 4 2 2 4 6 4" xfId="45931" xr:uid="{00000000-0005-0000-0000-00006BB30000}"/>
    <cellStyle name="Normal 4 2 2 4 7" xfId="19461" xr:uid="{00000000-0005-0000-0000-0000054C0000}"/>
    <cellStyle name="Normal 4 2 2 4 7 2" xfId="19462" xr:uid="{00000000-0005-0000-0000-0000064C0000}"/>
    <cellStyle name="Normal 4 2 2 4 7 2 2" xfId="19463" xr:uid="{00000000-0005-0000-0000-0000074C0000}"/>
    <cellStyle name="Normal 4 2 2 4 7 2 2 2" xfId="45932" xr:uid="{00000000-0005-0000-0000-00006CB30000}"/>
    <cellStyle name="Normal 4 2 2 4 7 2 3" xfId="45933" xr:uid="{00000000-0005-0000-0000-00006DB30000}"/>
    <cellStyle name="Normal 4 2 2 4 7 3" xfId="19464" xr:uid="{00000000-0005-0000-0000-0000084C0000}"/>
    <cellStyle name="Normal 4 2 2 4 7 3 2" xfId="45934" xr:uid="{00000000-0005-0000-0000-00006EB30000}"/>
    <cellStyle name="Normal 4 2 2 4 7 4" xfId="45935" xr:uid="{00000000-0005-0000-0000-00006FB30000}"/>
    <cellStyle name="Normal 4 2 2 4 8" xfId="19465" xr:uid="{00000000-0005-0000-0000-0000094C0000}"/>
    <cellStyle name="Normal 4 2 2 4 8 2" xfId="19466" xr:uid="{00000000-0005-0000-0000-00000A4C0000}"/>
    <cellStyle name="Normal 4 2 2 4 8 2 2" xfId="19467" xr:uid="{00000000-0005-0000-0000-00000B4C0000}"/>
    <cellStyle name="Normal 4 2 2 4 8 2 2 2" xfId="45936" xr:uid="{00000000-0005-0000-0000-000070B30000}"/>
    <cellStyle name="Normal 4 2 2 4 8 2 3" xfId="45937" xr:uid="{00000000-0005-0000-0000-000071B30000}"/>
    <cellStyle name="Normal 4 2 2 4 8 3" xfId="19468" xr:uid="{00000000-0005-0000-0000-00000C4C0000}"/>
    <cellStyle name="Normal 4 2 2 4 8 3 2" xfId="45938" xr:uid="{00000000-0005-0000-0000-000072B30000}"/>
    <cellStyle name="Normal 4 2 2 4 8 4" xfId="45939" xr:uid="{00000000-0005-0000-0000-000073B30000}"/>
    <cellStyle name="Normal 4 2 2 4 9" xfId="19469" xr:uid="{00000000-0005-0000-0000-00000D4C0000}"/>
    <cellStyle name="Normal 4 2 2 4 9 2" xfId="19470" xr:uid="{00000000-0005-0000-0000-00000E4C0000}"/>
    <cellStyle name="Normal 4 2 2 4 9 2 2" xfId="19471" xr:uid="{00000000-0005-0000-0000-00000F4C0000}"/>
    <cellStyle name="Normal 4 2 2 4 9 2 2 2" xfId="45940" xr:uid="{00000000-0005-0000-0000-000074B30000}"/>
    <cellStyle name="Normal 4 2 2 4 9 2 3" xfId="45941" xr:uid="{00000000-0005-0000-0000-000075B30000}"/>
    <cellStyle name="Normal 4 2 2 4 9 3" xfId="19472" xr:uid="{00000000-0005-0000-0000-0000104C0000}"/>
    <cellStyle name="Normal 4 2 2 4 9 3 2" xfId="45942" xr:uid="{00000000-0005-0000-0000-000076B30000}"/>
    <cellStyle name="Normal 4 2 2 4 9 4" xfId="45943" xr:uid="{00000000-0005-0000-0000-000077B30000}"/>
    <cellStyle name="Normal 4 2 2 5" xfId="19473" xr:uid="{00000000-0005-0000-0000-0000114C0000}"/>
    <cellStyle name="Normal 4 2 2 5 10" xfId="19474" xr:uid="{00000000-0005-0000-0000-0000124C0000}"/>
    <cellStyle name="Normal 4 2 2 5 10 2" xfId="19475" xr:uid="{00000000-0005-0000-0000-0000134C0000}"/>
    <cellStyle name="Normal 4 2 2 5 10 2 2" xfId="19476" xr:uid="{00000000-0005-0000-0000-0000144C0000}"/>
    <cellStyle name="Normal 4 2 2 5 10 2 2 2" xfId="45944" xr:uid="{00000000-0005-0000-0000-000078B30000}"/>
    <cellStyle name="Normal 4 2 2 5 10 2 3" xfId="45945" xr:uid="{00000000-0005-0000-0000-000079B30000}"/>
    <cellStyle name="Normal 4 2 2 5 10 3" xfId="19477" xr:uid="{00000000-0005-0000-0000-0000154C0000}"/>
    <cellStyle name="Normal 4 2 2 5 10 3 2" xfId="45946" xr:uid="{00000000-0005-0000-0000-00007AB30000}"/>
    <cellStyle name="Normal 4 2 2 5 10 4" xfId="45947" xr:uid="{00000000-0005-0000-0000-00007BB30000}"/>
    <cellStyle name="Normal 4 2 2 5 11" xfId="19478" xr:uid="{00000000-0005-0000-0000-0000164C0000}"/>
    <cellStyle name="Normal 4 2 2 5 11 2" xfId="19479" xr:uid="{00000000-0005-0000-0000-0000174C0000}"/>
    <cellStyle name="Normal 4 2 2 5 11 2 2" xfId="19480" xr:uid="{00000000-0005-0000-0000-0000184C0000}"/>
    <cellStyle name="Normal 4 2 2 5 11 2 2 2" xfId="45948" xr:uid="{00000000-0005-0000-0000-00007CB30000}"/>
    <cellStyle name="Normal 4 2 2 5 11 2 3" xfId="45949" xr:uid="{00000000-0005-0000-0000-00007DB30000}"/>
    <cellStyle name="Normal 4 2 2 5 11 3" xfId="19481" xr:uid="{00000000-0005-0000-0000-0000194C0000}"/>
    <cellStyle name="Normal 4 2 2 5 11 3 2" xfId="45950" xr:uid="{00000000-0005-0000-0000-00007EB30000}"/>
    <cellStyle name="Normal 4 2 2 5 11 4" xfId="45951" xr:uid="{00000000-0005-0000-0000-00007FB30000}"/>
    <cellStyle name="Normal 4 2 2 5 12" xfId="19482" xr:uid="{00000000-0005-0000-0000-00001A4C0000}"/>
    <cellStyle name="Normal 4 2 2 5 12 2" xfId="19483" xr:uid="{00000000-0005-0000-0000-00001B4C0000}"/>
    <cellStyle name="Normal 4 2 2 5 12 2 2" xfId="45952" xr:uid="{00000000-0005-0000-0000-000080B30000}"/>
    <cellStyle name="Normal 4 2 2 5 12 3" xfId="45953" xr:uid="{00000000-0005-0000-0000-000081B30000}"/>
    <cellStyle name="Normal 4 2 2 5 13" xfId="19484" xr:uid="{00000000-0005-0000-0000-00001C4C0000}"/>
    <cellStyle name="Normal 4 2 2 5 13 2" xfId="45954" xr:uid="{00000000-0005-0000-0000-000082B30000}"/>
    <cellStyle name="Normal 4 2 2 5 14" xfId="45955" xr:uid="{00000000-0005-0000-0000-000083B30000}"/>
    <cellStyle name="Normal 4 2 2 5 2" xfId="19485" xr:uid="{00000000-0005-0000-0000-00001D4C0000}"/>
    <cellStyle name="Normal 4 2 2 5 2 2" xfId="19486" xr:uid="{00000000-0005-0000-0000-00001E4C0000}"/>
    <cellStyle name="Normal 4 2 2 5 2 2 2" xfId="19487" xr:uid="{00000000-0005-0000-0000-00001F4C0000}"/>
    <cellStyle name="Normal 4 2 2 5 2 2 2 2" xfId="45956" xr:uid="{00000000-0005-0000-0000-000084B30000}"/>
    <cellStyle name="Normal 4 2 2 5 2 2 3" xfId="45957" xr:uid="{00000000-0005-0000-0000-000085B30000}"/>
    <cellStyle name="Normal 4 2 2 5 2 3" xfId="19488" xr:uid="{00000000-0005-0000-0000-0000204C0000}"/>
    <cellStyle name="Normal 4 2 2 5 2 3 2" xfId="45958" xr:uid="{00000000-0005-0000-0000-000086B30000}"/>
    <cellStyle name="Normal 4 2 2 5 2 4" xfId="45959" xr:uid="{00000000-0005-0000-0000-000087B30000}"/>
    <cellStyle name="Normal 4 2 2 5 3" xfId="19489" xr:uid="{00000000-0005-0000-0000-0000214C0000}"/>
    <cellStyle name="Normal 4 2 2 5 3 2" xfId="19490" xr:uid="{00000000-0005-0000-0000-0000224C0000}"/>
    <cellStyle name="Normal 4 2 2 5 3 2 2" xfId="19491" xr:uid="{00000000-0005-0000-0000-0000234C0000}"/>
    <cellStyle name="Normal 4 2 2 5 3 2 2 2" xfId="45960" xr:uid="{00000000-0005-0000-0000-000088B30000}"/>
    <cellStyle name="Normal 4 2 2 5 3 2 3" xfId="45961" xr:uid="{00000000-0005-0000-0000-000089B30000}"/>
    <cellStyle name="Normal 4 2 2 5 3 3" xfId="19492" xr:uid="{00000000-0005-0000-0000-0000244C0000}"/>
    <cellStyle name="Normal 4 2 2 5 3 3 2" xfId="45962" xr:uid="{00000000-0005-0000-0000-00008AB30000}"/>
    <cellStyle name="Normal 4 2 2 5 3 4" xfId="45963" xr:uid="{00000000-0005-0000-0000-00008BB30000}"/>
    <cellStyle name="Normal 4 2 2 5 4" xfId="19493" xr:uid="{00000000-0005-0000-0000-0000254C0000}"/>
    <cellStyle name="Normal 4 2 2 5 4 2" xfId="19494" xr:uid="{00000000-0005-0000-0000-0000264C0000}"/>
    <cellStyle name="Normal 4 2 2 5 4 2 2" xfId="19495" xr:uid="{00000000-0005-0000-0000-0000274C0000}"/>
    <cellStyle name="Normal 4 2 2 5 4 2 2 2" xfId="45964" xr:uid="{00000000-0005-0000-0000-00008CB30000}"/>
    <cellStyle name="Normal 4 2 2 5 4 2 3" xfId="45965" xr:uid="{00000000-0005-0000-0000-00008DB30000}"/>
    <cellStyle name="Normal 4 2 2 5 4 3" xfId="19496" xr:uid="{00000000-0005-0000-0000-0000284C0000}"/>
    <cellStyle name="Normal 4 2 2 5 4 3 2" xfId="45966" xr:uid="{00000000-0005-0000-0000-00008EB30000}"/>
    <cellStyle name="Normal 4 2 2 5 4 4" xfId="45967" xr:uid="{00000000-0005-0000-0000-00008FB30000}"/>
    <cellStyle name="Normal 4 2 2 5 5" xfId="19497" xr:uid="{00000000-0005-0000-0000-0000294C0000}"/>
    <cellStyle name="Normal 4 2 2 5 5 2" xfId="19498" xr:uid="{00000000-0005-0000-0000-00002A4C0000}"/>
    <cellStyle name="Normal 4 2 2 5 5 2 2" xfId="19499" xr:uid="{00000000-0005-0000-0000-00002B4C0000}"/>
    <cellStyle name="Normal 4 2 2 5 5 2 2 2" xfId="45968" xr:uid="{00000000-0005-0000-0000-000090B30000}"/>
    <cellStyle name="Normal 4 2 2 5 5 2 3" xfId="45969" xr:uid="{00000000-0005-0000-0000-000091B30000}"/>
    <cellStyle name="Normal 4 2 2 5 5 3" xfId="19500" xr:uid="{00000000-0005-0000-0000-00002C4C0000}"/>
    <cellStyle name="Normal 4 2 2 5 5 3 2" xfId="45970" xr:uid="{00000000-0005-0000-0000-000092B30000}"/>
    <cellStyle name="Normal 4 2 2 5 5 4" xfId="45971" xr:uid="{00000000-0005-0000-0000-000093B30000}"/>
    <cellStyle name="Normal 4 2 2 5 6" xfId="19501" xr:uid="{00000000-0005-0000-0000-00002D4C0000}"/>
    <cellStyle name="Normal 4 2 2 5 6 2" xfId="19502" xr:uid="{00000000-0005-0000-0000-00002E4C0000}"/>
    <cellStyle name="Normal 4 2 2 5 6 2 2" xfId="19503" xr:uid="{00000000-0005-0000-0000-00002F4C0000}"/>
    <cellStyle name="Normal 4 2 2 5 6 2 2 2" xfId="45972" xr:uid="{00000000-0005-0000-0000-000094B30000}"/>
    <cellStyle name="Normal 4 2 2 5 6 2 3" xfId="45973" xr:uid="{00000000-0005-0000-0000-000095B30000}"/>
    <cellStyle name="Normal 4 2 2 5 6 3" xfId="19504" xr:uid="{00000000-0005-0000-0000-0000304C0000}"/>
    <cellStyle name="Normal 4 2 2 5 6 3 2" xfId="45974" xr:uid="{00000000-0005-0000-0000-000096B30000}"/>
    <cellStyle name="Normal 4 2 2 5 6 4" xfId="45975" xr:uid="{00000000-0005-0000-0000-000097B30000}"/>
    <cellStyle name="Normal 4 2 2 5 7" xfId="19505" xr:uid="{00000000-0005-0000-0000-0000314C0000}"/>
    <cellStyle name="Normal 4 2 2 5 7 2" xfId="19506" xr:uid="{00000000-0005-0000-0000-0000324C0000}"/>
    <cellStyle name="Normal 4 2 2 5 7 2 2" xfId="19507" xr:uid="{00000000-0005-0000-0000-0000334C0000}"/>
    <cellStyle name="Normal 4 2 2 5 7 2 2 2" xfId="45976" xr:uid="{00000000-0005-0000-0000-000098B30000}"/>
    <cellStyle name="Normal 4 2 2 5 7 2 3" xfId="45977" xr:uid="{00000000-0005-0000-0000-000099B30000}"/>
    <cellStyle name="Normal 4 2 2 5 7 3" xfId="19508" xr:uid="{00000000-0005-0000-0000-0000344C0000}"/>
    <cellStyle name="Normal 4 2 2 5 7 3 2" xfId="45978" xr:uid="{00000000-0005-0000-0000-00009AB30000}"/>
    <cellStyle name="Normal 4 2 2 5 7 4" xfId="45979" xr:uid="{00000000-0005-0000-0000-00009BB30000}"/>
    <cellStyle name="Normal 4 2 2 5 8" xfId="19509" xr:uid="{00000000-0005-0000-0000-0000354C0000}"/>
    <cellStyle name="Normal 4 2 2 5 8 2" xfId="19510" xr:uid="{00000000-0005-0000-0000-0000364C0000}"/>
    <cellStyle name="Normal 4 2 2 5 8 2 2" xfId="19511" xr:uid="{00000000-0005-0000-0000-0000374C0000}"/>
    <cellStyle name="Normal 4 2 2 5 8 2 2 2" xfId="45980" xr:uid="{00000000-0005-0000-0000-00009CB30000}"/>
    <cellStyle name="Normal 4 2 2 5 8 2 3" xfId="45981" xr:uid="{00000000-0005-0000-0000-00009DB30000}"/>
    <cellStyle name="Normal 4 2 2 5 8 3" xfId="19512" xr:uid="{00000000-0005-0000-0000-0000384C0000}"/>
    <cellStyle name="Normal 4 2 2 5 8 3 2" xfId="45982" xr:uid="{00000000-0005-0000-0000-00009EB30000}"/>
    <cellStyle name="Normal 4 2 2 5 8 4" xfId="45983" xr:uid="{00000000-0005-0000-0000-00009FB30000}"/>
    <cellStyle name="Normal 4 2 2 5 9" xfId="19513" xr:uid="{00000000-0005-0000-0000-0000394C0000}"/>
    <cellStyle name="Normal 4 2 2 5 9 2" xfId="19514" xr:uid="{00000000-0005-0000-0000-00003A4C0000}"/>
    <cellStyle name="Normal 4 2 2 5 9 2 2" xfId="19515" xr:uid="{00000000-0005-0000-0000-00003B4C0000}"/>
    <cellStyle name="Normal 4 2 2 5 9 2 2 2" xfId="45984" xr:uid="{00000000-0005-0000-0000-0000A0B30000}"/>
    <cellStyle name="Normal 4 2 2 5 9 2 3" xfId="45985" xr:uid="{00000000-0005-0000-0000-0000A1B30000}"/>
    <cellStyle name="Normal 4 2 2 5 9 3" xfId="19516" xr:uid="{00000000-0005-0000-0000-00003C4C0000}"/>
    <cellStyle name="Normal 4 2 2 5 9 3 2" xfId="45986" xr:uid="{00000000-0005-0000-0000-0000A2B30000}"/>
    <cellStyle name="Normal 4 2 2 5 9 4" xfId="45987" xr:uid="{00000000-0005-0000-0000-0000A3B30000}"/>
    <cellStyle name="Normal 4 2 2 6" xfId="19517" xr:uid="{00000000-0005-0000-0000-00003D4C0000}"/>
    <cellStyle name="Normal 4 2 2 6 10" xfId="19518" xr:uid="{00000000-0005-0000-0000-00003E4C0000}"/>
    <cellStyle name="Normal 4 2 2 6 10 2" xfId="19519" xr:uid="{00000000-0005-0000-0000-00003F4C0000}"/>
    <cellStyle name="Normal 4 2 2 6 10 2 2" xfId="19520" xr:uid="{00000000-0005-0000-0000-0000404C0000}"/>
    <cellStyle name="Normal 4 2 2 6 10 2 2 2" xfId="45988" xr:uid="{00000000-0005-0000-0000-0000A4B30000}"/>
    <cellStyle name="Normal 4 2 2 6 10 2 3" xfId="45989" xr:uid="{00000000-0005-0000-0000-0000A5B30000}"/>
    <cellStyle name="Normal 4 2 2 6 10 3" xfId="19521" xr:uid="{00000000-0005-0000-0000-0000414C0000}"/>
    <cellStyle name="Normal 4 2 2 6 10 3 2" xfId="45990" xr:uid="{00000000-0005-0000-0000-0000A6B30000}"/>
    <cellStyle name="Normal 4 2 2 6 10 4" xfId="45991" xr:uid="{00000000-0005-0000-0000-0000A7B30000}"/>
    <cellStyle name="Normal 4 2 2 6 11" xfId="19522" xr:uid="{00000000-0005-0000-0000-0000424C0000}"/>
    <cellStyle name="Normal 4 2 2 6 11 2" xfId="19523" xr:uid="{00000000-0005-0000-0000-0000434C0000}"/>
    <cellStyle name="Normal 4 2 2 6 11 2 2" xfId="19524" xr:uid="{00000000-0005-0000-0000-0000444C0000}"/>
    <cellStyle name="Normal 4 2 2 6 11 2 2 2" xfId="45992" xr:uid="{00000000-0005-0000-0000-0000A8B30000}"/>
    <cellStyle name="Normal 4 2 2 6 11 2 3" xfId="45993" xr:uid="{00000000-0005-0000-0000-0000A9B30000}"/>
    <cellStyle name="Normal 4 2 2 6 11 3" xfId="19525" xr:uid="{00000000-0005-0000-0000-0000454C0000}"/>
    <cellStyle name="Normal 4 2 2 6 11 3 2" xfId="45994" xr:uid="{00000000-0005-0000-0000-0000AAB30000}"/>
    <cellStyle name="Normal 4 2 2 6 11 4" xfId="45995" xr:uid="{00000000-0005-0000-0000-0000ABB30000}"/>
    <cellStyle name="Normal 4 2 2 6 12" xfId="19526" xr:uid="{00000000-0005-0000-0000-0000464C0000}"/>
    <cellStyle name="Normal 4 2 2 6 12 2" xfId="19527" xr:uid="{00000000-0005-0000-0000-0000474C0000}"/>
    <cellStyle name="Normal 4 2 2 6 12 2 2" xfId="45996" xr:uid="{00000000-0005-0000-0000-0000ACB30000}"/>
    <cellStyle name="Normal 4 2 2 6 12 3" xfId="45997" xr:uid="{00000000-0005-0000-0000-0000ADB30000}"/>
    <cellStyle name="Normal 4 2 2 6 13" xfId="19528" xr:uid="{00000000-0005-0000-0000-0000484C0000}"/>
    <cellStyle name="Normal 4 2 2 6 13 2" xfId="45998" xr:uid="{00000000-0005-0000-0000-0000AEB30000}"/>
    <cellStyle name="Normal 4 2 2 6 14" xfId="45999" xr:uid="{00000000-0005-0000-0000-0000AFB30000}"/>
    <cellStyle name="Normal 4 2 2 6 2" xfId="19529" xr:uid="{00000000-0005-0000-0000-0000494C0000}"/>
    <cellStyle name="Normal 4 2 2 6 2 2" xfId="19530" xr:uid="{00000000-0005-0000-0000-00004A4C0000}"/>
    <cellStyle name="Normal 4 2 2 6 2 2 2" xfId="19531" xr:uid="{00000000-0005-0000-0000-00004B4C0000}"/>
    <cellStyle name="Normal 4 2 2 6 2 2 2 2" xfId="46000" xr:uid="{00000000-0005-0000-0000-0000B0B30000}"/>
    <cellStyle name="Normal 4 2 2 6 2 2 3" xfId="46001" xr:uid="{00000000-0005-0000-0000-0000B1B30000}"/>
    <cellStyle name="Normal 4 2 2 6 2 3" xfId="19532" xr:uid="{00000000-0005-0000-0000-00004C4C0000}"/>
    <cellStyle name="Normal 4 2 2 6 2 3 2" xfId="46002" xr:uid="{00000000-0005-0000-0000-0000B2B30000}"/>
    <cellStyle name="Normal 4 2 2 6 2 4" xfId="46003" xr:uid="{00000000-0005-0000-0000-0000B3B30000}"/>
    <cellStyle name="Normal 4 2 2 6 3" xfId="19533" xr:uid="{00000000-0005-0000-0000-00004D4C0000}"/>
    <cellStyle name="Normal 4 2 2 6 3 2" xfId="19534" xr:uid="{00000000-0005-0000-0000-00004E4C0000}"/>
    <cellStyle name="Normal 4 2 2 6 3 2 2" xfId="19535" xr:uid="{00000000-0005-0000-0000-00004F4C0000}"/>
    <cellStyle name="Normal 4 2 2 6 3 2 2 2" xfId="46004" xr:uid="{00000000-0005-0000-0000-0000B4B30000}"/>
    <cellStyle name="Normal 4 2 2 6 3 2 3" xfId="46005" xr:uid="{00000000-0005-0000-0000-0000B5B30000}"/>
    <cellStyle name="Normal 4 2 2 6 3 3" xfId="19536" xr:uid="{00000000-0005-0000-0000-0000504C0000}"/>
    <cellStyle name="Normal 4 2 2 6 3 3 2" xfId="46006" xr:uid="{00000000-0005-0000-0000-0000B6B30000}"/>
    <cellStyle name="Normal 4 2 2 6 3 4" xfId="46007" xr:uid="{00000000-0005-0000-0000-0000B7B30000}"/>
    <cellStyle name="Normal 4 2 2 6 4" xfId="19537" xr:uid="{00000000-0005-0000-0000-0000514C0000}"/>
    <cellStyle name="Normal 4 2 2 6 4 2" xfId="19538" xr:uid="{00000000-0005-0000-0000-0000524C0000}"/>
    <cellStyle name="Normal 4 2 2 6 4 2 2" xfId="19539" xr:uid="{00000000-0005-0000-0000-0000534C0000}"/>
    <cellStyle name="Normal 4 2 2 6 4 2 2 2" xfId="46008" xr:uid="{00000000-0005-0000-0000-0000B8B30000}"/>
    <cellStyle name="Normal 4 2 2 6 4 2 3" xfId="46009" xr:uid="{00000000-0005-0000-0000-0000B9B30000}"/>
    <cellStyle name="Normal 4 2 2 6 4 3" xfId="19540" xr:uid="{00000000-0005-0000-0000-0000544C0000}"/>
    <cellStyle name="Normal 4 2 2 6 4 3 2" xfId="46010" xr:uid="{00000000-0005-0000-0000-0000BAB30000}"/>
    <cellStyle name="Normal 4 2 2 6 4 4" xfId="46011" xr:uid="{00000000-0005-0000-0000-0000BBB30000}"/>
    <cellStyle name="Normal 4 2 2 6 5" xfId="19541" xr:uid="{00000000-0005-0000-0000-0000554C0000}"/>
    <cellStyle name="Normal 4 2 2 6 5 2" xfId="19542" xr:uid="{00000000-0005-0000-0000-0000564C0000}"/>
    <cellStyle name="Normal 4 2 2 6 5 2 2" xfId="19543" xr:uid="{00000000-0005-0000-0000-0000574C0000}"/>
    <cellStyle name="Normal 4 2 2 6 5 2 2 2" xfId="46012" xr:uid="{00000000-0005-0000-0000-0000BCB30000}"/>
    <cellStyle name="Normal 4 2 2 6 5 2 3" xfId="46013" xr:uid="{00000000-0005-0000-0000-0000BDB30000}"/>
    <cellStyle name="Normal 4 2 2 6 5 3" xfId="19544" xr:uid="{00000000-0005-0000-0000-0000584C0000}"/>
    <cellStyle name="Normal 4 2 2 6 5 3 2" xfId="46014" xr:uid="{00000000-0005-0000-0000-0000BEB30000}"/>
    <cellStyle name="Normal 4 2 2 6 5 4" xfId="46015" xr:uid="{00000000-0005-0000-0000-0000BFB30000}"/>
    <cellStyle name="Normal 4 2 2 6 6" xfId="19545" xr:uid="{00000000-0005-0000-0000-0000594C0000}"/>
    <cellStyle name="Normal 4 2 2 6 6 2" xfId="19546" xr:uid="{00000000-0005-0000-0000-00005A4C0000}"/>
    <cellStyle name="Normal 4 2 2 6 6 2 2" xfId="19547" xr:uid="{00000000-0005-0000-0000-00005B4C0000}"/>
    <cellStyle name="Normal 4 2 2 6 6 2 2 2" xfId="46016" xr:uid="{00000000-0005-0000-0000-0000C0B30000}"/>
    <cellStyle name="Normal 4 2 2 6 6 2 3" xfId="46017" xr:uid="{00000000-0005-0000-0000-0000C1B30000}"/>
    <cellStyle name="Normal 4 2 2 6 6 3" xfId="19548" xr:uid="{00000000-0005-0000-0000-00005C4C0000}"/>
    <cellStyle name="Normal 4 2 2 6 6 3 2" xfId="46018" xr:uid="{00000000-0005-0000-0000-0000C2B30000}"/>
    <cellStyle name="Normal 4 2 2 6 6 4" xfId="46019" xr:uid="{00000000-0005-0000-0000-0000C3B30000}"/>
    <cellStyle name="Normal 4 2 2 6 7" xfId="19549" xr:uid="{00000000-0005-0000-0000-00005D4C0000}"/>
    <cellStyle name="Normal 4 2 2 6 7 2" xfId="19550" xr:uid="{00000000-0005-0000-0000-00005E4C0000}"/>
    <cellStyle name="Normal 4 2 2 6 7 2 2" xfId="19551" xr:uid="{00000000-0005-0000-0000-00005F4C0000}"/>
    <cellStyle name="Normal 4 2 2 6 7 2 2 2" xfId="46020" xr:uid="{00000000-0005-0000-0000-0000C4B30000}"/>
    <cellStyle name="Normal 4 2 2 6 7 2 3" xfId="46021" xr:uid="{00000000-0005-0000-0000-0000C5B30000}"/>
    <cellStyle name="Normal 4 2 2 6 7 3" xfId="19552" xr:uid="{00000000-0005-0000-0000-0000604C0000}"/>
    <cellStyle name="Normal 4 2 2 6 7 3 2" xfId="46022" xr:uid="{00000000-0005-0000-0000-0000C6B30000}"/>
    <cellStyle name="Normal 4 2 2 6 7 4" xfId="46023" xr:uid="{00000000-0005-0000-0000-0000C7B30000}"/>
    <cellStyle name="Normal 4 2 2 6 8" xfId="19553" xr:uid="{00000000-0005-0000-0000-0000614C0000}"/>
    <cellStyle name="Normal 4 2 2 6 8 2" xfId="19554" xr:uid="{00000000-0005-0000-0000-0000624C0000}"/>
    <cellStyle name="Normal 4 2 2 6 8 2 2" xfId="19555" xr:uid="{00000000-0005-0000-0000-0000634C0000}"/>
    <cellStyle name="Normal 4 2 2 6 8 2 2 2" xfId="46024" xr:uid="{00000000-0005-0000-0000-0000C8B30000}"/>
    <cellStyle name="Normal 4 2 2 6 8 2 3" xfId="46025" xr:uid="{00000000-0005-0000-0000-0000C9B30000}"/>
    <cellStyle name="Normal 4 2 2 6 8 3" xfId="19556" xr:uid="{00000000-0005-0000-0000-0000644C0000}"/>
    <cellStyle name="Normal 4 2 2 6 8 3 2" xfId="46026" xr:uid="{00000000-0005-0000-0000-0000CAB30000}"/>
    <cellStyle name="Normal 4 2 2 6 8 4" xfId="46027" xr:uid="{00000000-0005-0000-0000-0000CBB30000}"/>
    <cellStyle name="Normal 4 2 2 6 9" xfId="19557" xr:uid="{00000000-0005-0000-0000-0000654C0000}"/>
    <cellStyle name="Normal 4 2 2 6 9 2" xfId="19558" xr:uid="{00000000-0005-0000-0000-0000664C0000}"/>
    <cellStyle name="Normal 4 2 2 6 9 2 2" xfId="19559" xr:uid="{00000000-0005-0000-0000-0000674C0000}"/>
    <cellStyle name="Normal 4 2 2 6 9 2 2 2" xfId="46028" xr:uid="{00000000-0005-0000-0000-0000CCB30000}"/>
    <cellStyle name="Normal 4 2 2 6 9 2 3" xfId="46029" xr:uid="{00000000-0005-0000-0000-0000CDB30000}"/>
    <cellStyle name="Normal 4 2 2 6 9 3" xfId="19560" xr:uid="{00000000-0005-0000-0000-0000684C0000}"/>
    <cellStyle name="Normal 4 2 2 6 9 3 2" xfId="46030" xr:uid="{00000000-0005-0000-0000-0000CEB30000}"/>
    <cellStyle name="Normal 4 2 2 6 9 4" xfId="46031" xr:uid="{00000000-0005-0000-0000-0000CFB30000}"/>
    <cellStyle name="Normal 4 2 2 7" xfId="19561" xr:uid="{00000000-0005-0000-0000-0000694C0000}"/>
    <cellStyle name="Normal 4 2 2 7 10" xfId="19562" xr:uid="{00000000-0005-0000-0000-00006A4C0000}"/>
    <cellStyle name="Normal 4 2 2 7 10 2" xfId="19563" xr:uid="{00000000-0005-0000-0000-00006B4C0000}"/>
    <cellStyle name="Normal 4 2 2 7 10 2 2" xfId="19564" xr:uid="{00000000-0005-0000-0000-00006C4C0000}"/>
    <cellStyle name="Normal 4 2 2 7 10 2 2 2" xfId="46032" xr:uid="{00000000-0005-0000-0000-0000D0B30000}"/>
    <cellStyle name="Normal 4 2 2 7 10 2 3" xfId="46033" xr:uid="{00000000-0005-0000-0000-0000D1B30000}"/>
    <cellStyle name="Normal 4 2 2 7 10 3" xfId="19565" xr:uid="{00000000-0005-0000-0000-00006D4C0000}"/>
    <cellStyle name="Normal 4 2 2 7 10 3 2" xfId="46034" xr:uid="{00000000-0005-0000-0000-0000D2B30000}"/>
    <cellStyle name="Normal 4 2 2 7 10 4" xfId="46035" xr:uid="{00000000-0005-0000-0000-0000D3B30000}"/>
    <cellStyle name="Normal 4 2 2 7 11" xfId="19566" xr:uid="{00000000-0005-0000-0000-00006E4C0000}"/>
    <cellStyle name="Normal 4 2 2 7 11 2" xfId="19567" xr:uid="{00000000-0005-0000-0000-00006F4C0000}"/>
    <cellStyle name="Normal 4 2 2 7 11 2 2" xfId="19568" xr:uid="{00000000-0005-0000-0000-0000704C0000}"/>
    <cellStyle name="Normal 4 2 2 7 11 2 2 2" xfId="46036" xr:uid="{00000000-0005-0000-0000-0000D4B30000}"/>
    <cellStyle name="Normal 4 2 2 7 11 2 3" xfId="46037" xr:uid="{00000000-0005-0000-0000-0000D5B30000}"/>
    <cellStyle name="Normal 4 2 2 7 11 3" xfId="19569" xr:uid="{00000000-0005-0000-0000-0000714C0000}"/>
    <cellStyle name="Normal 4 2 2 7 11 3 2" xfId="46038" xr:uid="{00000000-0005-0000-0000-0000D6B30000}"/>
    <cellStyle name="Normal 4 2 2 7 11 4" xfId="46039" xr:uid="{00000000-0005-0000-0000-0000D7B30000}"/>
    <cellStyle name="Normal 4 2 2 7 12" xfId="19570" xr:uid="{00000000-0005-0000-0000-0000724C0000}"/>
    <cellStyle name="Normal 4 2 2 7 12 2" xfId="19571" xr:uid="{00000000-0005-0000-0000-0000734C0000}"/>
    <cellStyle name="Normal 4 2 2 7 12 2 2" xfId="46040" xr:uid="{00000000-0005-0000-0000-0000D8B30000}"/>
    <cellStyle name="Normal 4 2 2 7 12 3" xfId="46041" xr:uid="{00000000-0005-0000-0000-0000D9B30000}"/>
    <cellStyle name="Normal 4 2 2 7 13" xfId="19572" xr:uid="{00000000-0005-0000-0000-0000744C0000}"/>
    <cellStyle name="Normal 4 2 2 7 13 2" xfId="46042" xr:uid="{00000000-0005-0000-0000-0000DAB30000}"/>
    <cellStyle name="Normal 4 2 2 7 14" xfId="46043" xr:uid="{00000000-0005-0000-0000-0000DBB30000}"/>
    <cellStyle name="Normal 4 2 2 7 2" xfId="19573" xr:uid="{00000000-0005-0000-0000-0000754C0000}"/>
    <cellStyle name="Normal 4 2 2 7 2 2" xfId="19574" xr:uid="{00000000-0005-0000-0000-0000764C0000}"/>
    <cellStyle name="Normal 4 2 2 7 2 2 2" xfId="19575" xr:uid="{00000000-0005-0000-0000-0000774C0000}"/>
    <cellStyle name="Normal 4 2 2 7 2 2 2 2" xfId="46044" xr:uid="{00000000-0005-0000-0000-0000DCB30000}"/>
    <cellStyle name="Normal 4 2 2 7 2 2 3" xfId="46045" xr:uid="{00000000-0005-0000-0000-0000DDB30000}"/>
    <cellStyle name="Normal 4 2 2 7 2 3" xfId="19576" xr:uid="{00000000-0005-0000-0000-0000784C0000}"/>
    <cellStyle name="Normal 4 2 2 7 2 3 2" xfId="46046" xr:uid="{00000000-0005-0000-0000-0000DEB30000}"/>
    <cellStyle name="Normal 4 2 2 7 2 4" xfId="46047" xr:uid="{00000000-0005-0000-0000-0000DFB30000}"/>
    <cellStyle name="Normal 4 2 2 7 3" xfId="19577" xr:uid="{00000000-0005-0000-0000-0000794C0000}"/>
    <cellStyle name="Normal 4 2 2 7 3 2" xfId="19578" xr:uid="{00000000-0005-0000-0000-00007A4C0000}"/>
    <cellStyle name="Normal 4 2 2 7 3 2 2" xfId="19579" xr:uid="{00000000-0005-0000-0000-00007B4C0000}"/>
    <cellStyle name="Normal 4 2 2 7 3 2 2 2" xfId="46048" xr:uid="{00000000-0005-0000-0000-0000E0B30000}"/>
    <cellStyle name="Normal 4 2 2 7 3 2 3" xfId="46049" xr:uid="{00000000-0005-0000-0000-0000E1B30000}"/>
    <cellStyle name="Normal 4 2 2 7 3 3" xfId="19580" xr:uid="{00000000-0005-0000-0000-00007C4C0000}"/>
    <cellStyle name="Normal 4 2 2 7 3 3 2" xfId="46050" xr:uid="{00000000-0005-0000-0000-0000E2B30000}"/>
    <cellStyle name="Normal 4 2 2 7 3 4" xfId="46051" xr:uid="{00000000-0005-0000-0000-0000E3B30000}"/>
    <cellStyle name="Normal 4 2 2 7 4" xfId="19581" xr:uid="{00000000-0005-0000-0000-00007D4C0000}"/>
    <cellStyle name="Normal 4 2 2 7 4 2" xfId="19582" xr:uid="{00000000-0005-0000-0000-00007E4C0000}"/>
    <cellStyle name="Normal 4 2 2 7 4 2 2" xfId="19583" xr:uid="{00000000-0005-0000-0000-00007F4C0000}"/>
    <cellStyle name="Normal 4 2 2 7 4 2 2 2" xfId="46052" xr:uid="{00000000-0005-0000-0000-0000E4B30000}"/>
    <cellStyle name="Normal 4 2 2 7 4 2 3" xfId="46053" xr:uid="{00000000-0005-0000-0000-0000E5B30000}"/>
    <cellStyle name="Normal 4 2 2 7 4 3" xfId="19584" xr:uid="{00000000-0005-0000-0000-0000804C0000}"/>
    <cellStyle name="Normal 4 2 2 7 4 3 2" xfId="46054" xr:uid="{00000000-0005-0000-0000-0000E6B30000}"/>
    <cellStyle name="Normal 4 2 2 7 4 4" xfId="46055" xr:uid="{00000000-0005-0000-0000-0000E7B30000}"/>
    <cellStyle name="Normal 4 2 2 7 5" xfId="19585" xr:uid="{00000000-0005-0000-0000-0000814C0000}"/>
    <cellStyle name="Normal 4 2 2 7 5 2" xfId="19586" xr:uid="{00000000-0005-0000-0000-0000824C0000}"/>
    <cellStyle name="Normal 4 2 2 7 5 2 2" xfId="19587" xr:uid="{00000000-0005-0000-0000-0000834C0000}"/>
    <cellStyle name="Normal 4 2 2 7 5 2 2 2" xfId="46056" xr:uid="{00000000-0005-0000-0000-0000E8B30000}"/>
    <cellStyle name="Normal 4 2 2 7 5 2 3" xfId="46057" xr:uid="{00000000-0005-0000-0000-0000E9B30000}"/>
    <cellStyle name="Normal 4 2 2 7 5 3" xfId="19588" xr:uid="{00000000-0005-0000-0000-0000844C0000}"/>
    <cellStyle name="Normal 4 2 2 7 5 3 2" xfId="46058" xr:uid="{00000000-0005-0000-0000-0000EAB30000}"/>
    <cellStyle name="Normal 4 2 2 7 5 4" xfId="46059" xr:uid="{00000000-0005-0000-0000-0000EBB30000}"/>
    <cellStyle name="Normal 4 2 2 7 6" xfId="19589" xr:uid="{00000000-0005-0000-0000-0000854C0000}"/>
    <cellStyle name="Normal 4 2 2 7 6 2" xfId="19590" xr:uid="{00000000-0005-0000-0000-0000864C0000}"/>
    <cellStyle name="Normal 4 2 2 7 6 2 2" xfId="19591" xr:uid="{00000000-0005-0000-0000-0000874C0000}"/>
    <cellStyle name="Normal 4 2 2 7 6 2 2 2" xfId="46060" xr:uid="{00000000-0005-0000-0000-0000ECB30000}"/>
    <cellStyle name="Normal 4 2 2 7 6 2 3" xfId="46061" xr:uid="{00000000-0005-0000-0000-0000EDB30000}"/>
    <cellStyle name="Normal 4 2 2 7 6 3" xfId="19592" xr:uid="{00000000-0005-0000-0000-0000884C0000}"/>
    <cellStyle name="Normal 4 2 2 7 6 3 2" xfId="46062" xr:uid="{00000000-0005-0000-0000-0000EEB30000}"/>
    <cellStyle name="Normal 4 2 2 7 6 4" xfId="46063" xr:uid="{00000000-0005-0000-0000-0000EFB30000}"/>
    <cellStyle name="Normal 4 2 2 7 7" xfId="19593" xr:uid="{00000000-0005-0000-0000-0000894C0000}"/>
    <cellStyle name="Normal 4 2 2 7 7 2" xfId="19594" xr:uid="{00000000-0005-0000-0000-00008A4C0000}"/>
    <cellStyle name="Normal 4 2 2 7 7 2 2" xfId="19595" xr:uid="{00000000-0005-0000-0000-00008B4C0000}"/>
    <cellStyle name="Normal 4 2 2 7 7 2 2 2" xfId="46064" xr:uid="{00000000-0005-0000-0000-0000F0B30000}"/>
    <cellStyle name="Normal 4 2 2 7 7 2 3" xfId="46065" xr:uid="{00000000-0005-0000-0000-0000F1B30000}"/>
    <cellStyle name="Normal 4 2 2 7 7 3" xfId="19596" xr:uid="{00000000-0005-0000-0000-00008C4C0000}"/>
    <cellStyle name="Normal 4 2 2 7 7 3 2" xfId="46066" xr:uid="{00000000-0005-0000-0000-0000F2B30000}"/>
    <cellStyle name="Normal 4 2 2 7 7 4" xfId="46067" xr:uid="{00000000-0005-0000-0000-0000F3B30000}"/>
    <cellStyle name="Normal 4 2 2 7 8" xfId="19597" xr:uid="{00000000-0005-0000-0000-00008D4C0000}"/>
    <cellStyle name="Normal 4 2 2 7 8 2" xfId="19598" xr:uid="{00000000-0005-0000-0000-00008E4C0000}"/>
    <cellStyle name="Normal 4 2 2 7 8 2 2" xfId="19599" xr:uid="{00000000-0005-0000-0000-00008F4C0000}"/>
    <cellStyle name="Normal 4 2 2 7 8 2 2 2" xfId="46068" xr:uid="{00000000-0005-0000-0000-0000F4B30000}"/>
    <cellStyle name="Normal 4 2 2 7 8 2 3" xfId="46069" xr:uid="{00000000-0005-0000-0000-0000F5B30000}"/>
    <cellStyle name="Normal 4 2 2 7 8 3" xfId="19600" xr:uid="{00000000-0005-0000-0000-0000904C0000}"/>
    <cellStyle name="Normal 4 2 2 7 8 3 2" xfId="46070" xr:uid="{00000000-0005-0000-0000-0000F6B30000}"/>
    <cellStyle name="Normal 4 2 2 7 8 4" xfId="46071" xr:uid="{00000000-0005-0000-0000-0000F7B30000}"/>
    <cellStyle name="Normal 4 2 2 7 9" xfId="19601" xr:uid="{00000000-0005-0000-0000-0000914C0000}"/>
    <cellStyle name="Normal 4 2 2 7 9 2" xfId="19602" xr:uid="{00000000-0005-0000-0000-0000924C0000}"/>
    <cellStyle name="Normal 4 2 2 7 9 2 2" xfId="19603" xr:uid="{00000000-0005-0000-0000-0000934C0000}"/>
    <cellStyle name="Normal 4 2 2 7 9 2 2 2" xfId="46072" xr:uid="{00000000-0005-0000-0000-0000F8B30000}"/>
    <cellStyle name="Normal 4 2 2 7 9 2 3" xfId="46073" xr:uid="{00000000-0005-0000-0000-0000F9B30000}"/>
    <cellStyle name="Normal 4 2 2 7 9 3" xfId="19604" xr:uid="{00000000-0005-0000-0000-0000944C0000}"/>
    <cellStyle name="Normal 4 2 2 7 9 3 2" xfId="46074" xr:uid="{00000000-0005-0000-0000-0000FAB30000}"/>
    <cellStyle name="Normal 4 2 2 7 9 4" xfId="46075" xr:uid="{00000000-0005-0000-0000-0000FBB30000}"/>
    <cellStyle name="Normal 4 2 2 8" xfId="19605" xr:uid="{00000000-0005-0000-0000-0000954C0000}"/>
    <cellStyle name="Normal 4 2 2 8 10" xfId="19606" xr:uid="{00000000-0005-0000-0000-0000964C0000}"/>
    <cellStyle name="Normal 4 2 2 8 10 2" xfId="19607" xr:uid="{00000000-0005-0000-0000-0000974C0000}"/>
    <cellStyle name="Normal 4 2 2 8 10 2 2" xfId="19608" xr:uid="{00000000-0005-0000-0000-0000984C0000}"/>
    <cellStyle name="Normal 4 2 2 8 10 2 2 2" xfId="46076" xr:uid="{00000000-0005-0000-0000-0000FCB30000}"/>
    <cellStyle name="Normal 4 2 2 8 10 2 3" xfId="46077" xr:uid="{00000000-0005-0000-0000-0000FDB30000}"/>
    <cellStyle name="Normal 4 2 2 8 10 3" xfId="19609" xr:uid="{00000000-0005-0000-0000-0000994C0000}"/>
    <cellStyle name="Normal 4 2 2 8 10 3 2" xfId="46078" xr:uid="{00000000-0005-0000-0000-0000FEB30000}"/>
    <cellStyle name="Normal 4 2 2 8 10 4" xfId="46079" xr:uid="{00000000-0005-0000-0000-0000FFB30000}"/>
    <cellStyle name="Normal 4 2 2 8 11" xfId="19610" xr:uid="{00000000-0005-0000-0000-00009A4C0000}"/>
    <cellStyle name="Normal 4 2 2 8 11 2" xfId="19611" xr:uid="{00000000-0005-0000-0000-00009B4C0000}"/>
    <cellStyle name="Normal 4 2 2 8 11 2 2" xfId="19612" xr:uid="{00000000-0005-0000-0000-00009C4C0000}"/>
    <cellStyle name="Normal 4 2 2 8 11 2 2 2" xfId="46080" xr:uid="{00000000-0005-0000-0000-000000B40000}"/>
    <cellStyle name="Normal 4 2 2 8 11 2 3" xfId="46081" xr:uid="{00000000-0005-0000-0000-000001B40000}"/>
    <cellStyle name="Normal 4 2 2 8 11 3" xfId="19613" xr:uid="{00000000-0005-0000-0000-00009D4C0000}"/>
    <cellStyle name="Normal 4 2 2 8 11 3 2" xfId="46082" xr:uid="{00000000-0005-0000-0000-000002B40000}"/>
    <cellStyle name="Normal 4 2 2 8 11 4" xfId="46083" xr:uid="{00000000-0005-0000-0000-000003B40000}"/>
    <cellStyle name="Normal 4 2 2 8 12" xfId="19614" xr:uid="{00000000-0005-0000-0000-00009E4C0000}"/>
    <cellStyle name="Normal 4 2 2 8 12 2" xfId="19615" xr:uid="{00000000-0005-0000-0000-00009F4C0000}"/>
    <cellStyle name="Normal 4 2 2 8 12 2 2" xfId="46084" xr:uid="{00000000-0005-0000-0000-000004B40000}"/>
    <cellStyle name="Normal 4 2 2 8 12 3" xfId="46085" xr:uid="{00000000-0005-0000-0000-000005B40000}"/>
    <cellStyle name="Normal 4 2 2 8 13" xfId="19616" xr:uid="{00000000-0005-0000-0000-0000A04C0000}"/>
    <cellStyle name="Normal 4 2 2 8 13 2" xfId="46086" xr:uid="{00000000-0005-0000-0000-000006B40000}"/>
    <cellStyle name="Normal 4 2 2 8 14" xfId="46087" xr:uid="{00000000-0005-0000-0000-000007B40000}"/>
    <cellStyle name="Normal 4 2 2 8 2" xfId="19617" xr:uid="{00000000-0005-0000-0000-0000A14C0000}"/>
    <cellStyle name="Normal 4 2 2 8 2 2" xfId="19618" xr:uid="{00000000-0005-0000-0000-0000A24C0000}"/>
    <cellStyle name="Normal 4 2 2 8 2 2 2" xfId="19619" xr:uid="{00000000-0005-0000-0000-0000A34C0000}"/>
    <cellStyle name="Normal 4 2 2 8 2 2 2 2" xfId="46088" xr:uid="{00000000-0005-0000-0000-000008B40000}"/>
    <cellStyle name="Normal 4 2 2 8 2 2 3" xfId="46089" xr:uid="{00000000-0005-0000-0000-000009B40000}"/>
    <cellStyle name="Normal 4 2 2 8 2 3" xfId="19620" xr:uid="{00000000-0005-0000-0000-0000A44C0000}"/>
    <cellStyle name="Normal 4 2 2 8 2 3 2" xfId="46090" xr:uid="{00000000-0005-0000-0000-00000AB40000}"/>
    <cellStyle name="Normal 4 2 2 8 2 4" xfId="46091" xr:uid="{00000000-0005-0000-0000-00000BB40000}"/>
    <cellStyle name="Normal 4 2 2 8 3" xfId="19621" xr:uid="{00000000-0005-0000-0000-0000A54C0000}"/>
    <cellStyle name="Normal 4 2 2 8 3 2" xfId="19622" xr:uid="{00000000-0005-0000-0000-0000A64C0000}"/>
    <cellStyle name="Normal 4 2 2 8 3 2 2" xfId="19623" xr:uid="{00000000-0005-0000-0000-0000A74C0000}"/>
    <cellStyle name="Normal 4 2 2 8 3 2 2 2" xfId="46092" xr:uid="{00000000-0005-0000-0000-00000CB40000}"/>
    <cellStyle name="Normal 4 2 2 8 3 2 3" xfId="46093" xr:uid="{00000000-0005-0000-0000-00000DB40000}"/>
    <cellStyle name="Normal 4 2 2 8 3 3" xfId="19624" xr:uid="{00000000-0005-0000-0000-0000A84C0000}"/>
    <cellStyle name="Normal 4 2 2 8 3 3 2" xfId="46094" xr:uid="{00000000-0005-0000-0000-00000EB40000}"/>
    <cellStyle name="Normal 4 2 2 8 3 4" xfId="46095" xr:uid="{00000000-0005-0000-0000-00000FB40000}"/>
    <cellStyle name="Normal 4 2 2 8 4" xfId="19625" xr:uid="{00000000-0005-0000-0000-0000A94C0000}"/>
    <cellStyle name="Normal 4 2 2 8 4 2" xfId="19626" xr:uid="{00000000-0005-0000-0000-0000AA4C0000}"/>
    <cellStyle name="Normal 4 2 2 8 4 2 2" xfId="19627" xr:uid="{00000000-0005-0000-0000-0000AB4C0000}"/>
    <cellStyle name="Normal 4 2 2 8 4 2 2 2" xfId="46096" xr:uid="{00000000-0005-0000-0000-000010B40000}"/>
    <cellStyle name="Normal 4 2 2 8 4 2 3" xfId="46097" xr:uid="{00000000-0005-0000-0000-000011B40000}"/>
    <cellStyle name="Normal 4 2 2 8 4 3" xfId="19628" xr:uid="{00000000-0005-0000-0000-0000AC4C0000}"/>
    <cellStyle name="Normal 4 2 2 8 4 3 2" xfId="46098" xr:uid="{00000000-0005-0000-0000-000012B40000}"/>
    <cellStyle name="Normal 4 2 2 8 4 4" xfId="46099" xr:uid="{00000000-0005-0000-0000-000013B40000}"/>
    <cellStyle name="Normal 4 2 2 8 5" xfId="19629" xr:uid="{00000000-0005-0000-0000-0000AD4C0000}"/>
    <cellStyle name="Normal 4 2 2 8 5 2" xfId="19630" xr:uid="{00000000-0005-0000-0000-0000AE4C0000}"/>
    <cellStyle name="Normal 4 2 2 8 5 2 2" xfId="19631" xr:uid="{00000000-0005-0000-0000-0000AF4C0000}"/>
    <cellStyle name="Normal 4 2 2 8 5 2 2 2" xfId="46100" xr:uid="{00000000-0005-0000-0000-000014B40000}"/>
    <cellStyle name="Normal 4 2 2 8 5 2 3" xfId="46101" xr:uid="{00000000-0005-0000-0000-000015B40000}"/>
    <cellStyle name="Normal 4 2 2 8 5 3" xfId="19632" xr:uid="{00000000-0005-0000-0000-0000B04C0000}"/>
    <cellStyle name="Normal 4 2 2 8 5 3 2" xfId="46102" xr:uid="{00000000-0005-0000-0000-000016B40000}"/>
    <cellStyle name="Normal 4 2 2 8 5 4" xfId="46103" xr:uid="{00000000-0005-0000-0000-000017B40000}"/>
    <cellStyle name="Normal 4 2 2 8 6" xfId="19633" xr:uid="{00000000-0005-0000-0000-0000B14C0000}"/>
    <cellStyle name="Normal 4 2 2 8 6 2" xfId="19634" xr:uid="{00000000-0005-0000-0000-0000B24C0000}"/>
    <cellStyle name="Normal 4 2 2 8 6 2 2" xfId="19635" xr:uid="{00000000-0005-0000-0000-0000B34C0000}"/>
    <cellStyle name="Normal 4 2 2 8 6 2 2 2" xfId="46104" xr:uid="{00000000-0005-0000-0000-000018B40000}"/>
    <cellStyle name="Normal 4 2 2 8 6 2 3" xfId="46105" xr:uid="{00000000-0005-0000-0000-000019B40000}"/>
    <cellStyle name="Normal 4 2 2 8 6 3" xfId="19636" xr:uid="{00000000-0005-0000-0000-0000B44C0000}"/>
    <cellStyle name="Normal 4 2 2 8 6 3 2" xfId="46106" xr:uid="{00000000-0005-0000-0000-00001AB40000}"/>
    <cellStyle name="Normal 4 2 2 8 6 4" xfId="46107" xr:uid="{00000000-0005-0000-0000-00001BB40000}"/>
    <cellStyle name="Normal 4 2 2 8 7" xfId="19637" xr:uid="{00000000-0005-0000-0000-0000B54C0000}"/>
    <cellStyle name="Normal 4 2 2 8 7 2" xfId="19638" xr:uid="{00000000-0005-0000-0000-0000B64C0000}"/>
    <cellStyle name="Normal 4 2 2 8 7 2 2" xfId="19639" xr:uid="{00000000-0005-0000-0000-0000B74C0000}"/>
    <cellStyle name="Normal 4 2 2 8 7 2 2 2" xfId="46108" xr:uid="{00000000-0005-0000-0000-00001CB40000}"/>
    <cellStyle name="Normal 4 2 2 8 7 2 3" xfId="46109" xr:uid="{00000000-0005-0000-0000-00001DB40000}"/>
    <cellStyle name="Normal 4 2 2 8 7 3" xfId="19640" xr:uid="{00000000-0005-0000-0000-0000B84C0000}"/>
    <cellStyle name="Normal 4 2 2 8 7 3 2" xfId="46110" xr:uid="{00000000-0005-0000-0000-00001EB40000}"/>
    <cellStyle name="Normal 4 2 2 8 7 4" xfId="46111" xr:uid="{00000000-0005-0000-0000-00001FB40000}"/>
    <cellStyle name="Normal 4 2 2 8 8" xfId="19641" xr:uid="{00000000-0005-0000-0000-0000B94C0000}"/>
    <cellStyle name="Normal 4 2 2 8 8 2" xfId="19642" xr:uid="{00000000-0005-0000-0000-0000BA4C0000}"/>
    <cellStyle name="Normal 4 2 2 8 8 2 2" xfId="19643" xr:uid="{00000000-0005-0000-0000-0000BB4C0000}"/>
    <cellStyle name="Normal 4 2 2 8 8 2 2 2" xfId="46112" xr:uid="{00000000-0005-0000-0000-000020B40000}"/>
    <cellStyle name="Normal 4 2 2 8 8 2 3" xfId="46113" xr:uid="{00000000-0005-0000-0000-000021B40000}"/>
    <cellStyle name="Normal 4 2 2 8 8 3" xfId="19644" xr:uid="{00000000-0005-0000-0000-0000BC4C0000}"/>
    <cellStyle name="Normal 4 2 2 8 8 3 2" xfId="46114" xr:uid="{00000000-0005-0000-0000-000022B40000}"/>
    <cellStyle name="Normal 4 2 2 8 8 4" xfId="46115" xr:uid="{00000000-0005-0000-0000-000023B40000}"/>
    <cellStyle name="Normal 4 2 2 8 9" xfId="19645" xr:uid="{00000000-0005-0000-0000-0000BD4C0000}"/>
    <cellStyle name="Normal 4 2 2 8 9 2" xfId="19646" xr:uid="{00000000-0005-0000-0000-0000BE4C0000}"/>
    <cellStyle name="Normal 4 2 2 8 9 2 2" xfId="19647" xr:uid="{00000000-0005-0000-0000-0000BF4C0000}"/>
    <cellStyle name="Normal 4 2 2 8 9 2 2 2" xfId="46116" xr:uid="{00000000-0005-0000-0000-000024B40000}"/>
    <cellStyle name="Normal 4 2 2 8 9 2 3" xfId="46117" xr:uid="{00000000-0005-0000-0000-000025B40000}"/>
    <cellStyle name="Normal 4 2 2 8 9 3" xfId="19648" xr:uid="{00000000-0005-0000-0000-0000C04C0000}"/>
    <cellStyle name="Normal 4 2 2 8 9 3 2" xfId="46118" xr:uid="{00000000-0005-0000-0000-000026B40000}"/>
    <cellStyle name="Normal 4 2 2 8 9 4" xfId="46119" xr:uid="{00000000-0005-0000-0000-000027B40000}"/>
    <cellStyle name="Normal 4 2 2 9" xfId="19649" xr:uid="{00000000-0005-0000-0000-0000C14C0000}"/>
    <cellStyle name="Normal 4 2 2 9 2" xfId="19650" xr:uid="{00000000-0005-0000-0000-0000C24C0000}"/>
    <cellStyle name="Normal 4 2 2 9 2 2" xfId="19651" xr:uid="{00000000-0005-0000-0000-0000C34C0000}"/>
    <cellStyle name="Normal 4 2 2 9 2 2 2" xfId="46120" xr:uid="{00000000-0005-0000-0000-000028B40000}"/>
    <cellStyle name="Normal 4 2 2 9 2 3" xfId="46121" xr:uid="{00000000-0005-0000-0000-000029B40000}"/>
    <cellStyle name="Normal 4 2 2 9 3" xfId="19652" xr:uid="{00000000-0005-0000-0000-0000C44C0000}"/>
    <cellStyle name="Normal 4 2 2 9 3 2" xfId="46122" xr:uid="{00000000-0005-0000-0000-00002AB40000}"/>
    <cellStyle name="Normal 4 2 2 9 4" xfId="46123" xr:uid="{00000000-0005-0000-0000-00002BB40000}"/>
    <cellStyle name="Normal 4 2 20" xfId="19653" xr:uid="{00000000-0005-0000-0000-0000C54C0000}"/>
    <cellStyle name="Normal 4 2 20 2" xfId="19654" xr:uid="{00000000-0005-0000-0000-0000C64C0000}"/>
    <cellStyle name="Normal 4 2 21" xfId="19655" xr:uid="{00000000-0005-0000-0000-0000C74C0000}"/>
    <cellStyle name="Normal 4 2 22" xfId="54645" xr:uid="{00000000-0005-0000-0000-000075D50000}"/>
    <cellStyle name="Normal 4 2 23" xfId="57074" xr:uid="{00000000-0005-0000-0000-0000F2DE0000}"/>
    <cellStyle name="Normal 4 2 3" xfId="19656" xr:uid="{00000000-0005-0000-0000-0000C84C0000}"/>
    <cellStyle name="Normal 4 2 3 10" xfId="19657" xr:uid="{00000000-0005-0000-0000-0000C94C0000}"/>
    <cellStyle name="Normal 4 2 3 10 2" xfId="19658" xr:uid="{00000000-0005-0000-0000-0000CA4C0000}"/>
    <cellStyle name="Normal 4 2 3 10 2 2" xfId="19659" xr:uid="{00000000-0005-0000-0000-0000CB4C0000}"/>
    <cellStyle name="Normal 4 2 3 10 2 2 2" xfId="46124" xr:uid="{00000000-0005-0000-0000-00002CB40000}"/>
    <cellStyle name="Normal 4 2 3 10 2 3" xfId="46125" xr:uid="{00000000-0005-0000-0000-00002DB40000}"/>
    <cellStyle name="Normal 4 2 3 10 3" xfId="19660" xr:uid="{00000000-0005-0000-0000-0000CC4C0000}"/>
    <cellStyle name="Normal 4 2 3 10 3 2" xfId="46126" xr:uid="{00000000-0005-0000-0000-00002EB40000}"/>
    <cellStyle name="Normal 4 2 3 10 4" xfId="46127" xr:uid="{00000000-0005-0000-0000-00002FB40000}"/>
    <cellStyle name="Normal 4 2 3 11" xfId="19661" xr:uid="{00000000-0005-0000-0000-0000CD4C0000}"/>
    <cellStyle name="Normal 4 2 3 11 2" xfId="19662" xr:uid="{00000000-0005-0000-0000-0000CE4C0000}"/>
    <cellStyle name="Normal 4 2 3 11 2 2" xfId="19663" xr:uid="{00000000-0005-0000-0000-0000CF4C0000}"/>
    <cellStyle name="Normal 4 2 3 11 2 2 2" xfId="46128" xr:uid="{00000000-0005-0000-0000-000030B40000}"/>
    <cellStyle name="Normal 4 2 3 11 2 3" xfId="46129" xr:uid="{00000000-0005-0000-0000-000031B40000}"/>
    <cellStyle name="Normal 4 2 3 11 3" xfId="19664" xr:uid="{00000000-0005-0000-0000-0000D04C0000}"/>
    <cellStyle name="Normal 4 2 3 11 3 2" xfId="46130" xr:uid="{00000000-0005-0000-0000-000032B40000}"/>
    <cellStyle name="Normal 4 2 3 11 4" xfId="46131" xr:uid="{00000000-0005-0000-0000-000033B40000}"/>
    <cellStyle name="Normal 4 2 3 12" xfId="19665" xr:uid="{00000000-0005-0000-0000-0000D14C0000}"/>
    <cellStyle name="Normal 4 2 3 12 2" xfId="19666" xr:uid="{00000000-0005-0000-0000-0000D24C0000}"/>
    <cellStyle name="Normal 4 2 3 12 2 2" xfId="19667" xr:uid="{00000000-0005-0000-0000-0000D34C0000}"/>
    <cellStyle name="Normal 4 2 3 12 2 2 2" xfId="46132" xr:uid="{00000000-0005-0000-0000-000034B40000}"/>
    <cellStyle name="Normal 4 2 3 12 2 3" xfId="46133" xr:uid="{00000000-0005-0000-0000-000035B40000}"/>
    <cellStyle name="Normal 4 2 3 12 3" xfId="19668" xr:uid="{00000000-0005-0000-0000-0000D44C0000}"/>
    <cellStyle name="Normal 4 2 3 12 3 2" xfId="46134" xr:uid="{00000000-0005-0000-0000-000036B40000}"/>
    <cellStyle name="Normal 4 2 3 12 4" xfId="46135" xr:uid="{00000000-0005-0000-0000-000037B40000}"/>
    <cellStyle name="Normal 4 2 3 13" xfId="19669" xr:uid="{00000000-0005-0000-0000-0000D54C0000}"/>
    <cellStyle name="Normal 4 2 3 13 2" xfId="19670" xr:uid="{00000000-0005-0000-0000-0000D64C0000}"/>
    <cellStyle name="Normal 4 2 3 13 2 2" xfId="19671" xr:uid="{00000000-0005-0000-0000-0000D74C0000}"/>
    <cellStyle name="Normal 4 2 3 13 2 2 2" xfId="46136" xr:uid="{00000000-0005-0000-0000-000038B40000}"/>
    <cellStyle name="Normal 4 2 3 13 2 3" xfId="46137" xr:uid="{00000000-0005-0000-0000-000039B40000}"/>
    <cellStyle name="Normal 4 2 3 13 3" xfId="19672" xr:uid="{00000000-0005-0000-0000-0000D84C0000}"/>
    <cellStyle name="Normal 4 2 3 13 3 2" xfId="46138" xr:uid="{00000000-0005-0000-0000-00003AB40000}"/>
    <cellStyle name="Normal 4 2 3 13 4" xfId="46139" xr:uid="{00000000-0005-0000-0000-00003BB40000}"/>
    <cellStyle name="Normal 4 2 3 14" xfId="19673" xr:uid="{00000000-0005-0000-0000-0000D94C0000}"/>
    <cellStyle name="Normal 4 2 3 14 2" xfId="19674" xr:uid="{00000000-0005-0000-0000-0000DA4C0000}"/>
    <cellStyle name="Normal 4 2 3 14 2 2" xfId="19675" xr:uid="{00000000-0005-0000-0000-0000DB4C0000}"/>
    <cellStyle name="Normal 4 2 3 14 2 2 2" xfId="46140" xr:uid="{00000000-0005-0000-0000-00003CB40000}"/>
    <cellStyle name="Normal 4 2 3 14 2 3" xfId="46141" xr:uid="{00000000-0005-0000-0000-00003DB40000}"/>
    <cellStyle name="Normal 4 2 3 14 3" xfId="19676" xr:uid="{00000000-0005-0000-0000-0000DC4C0000}"/>
    <cellStyle name="Normal 4 2 3 14 3 2" xfId="46142" xr:uid="{00000000-0005-0000-0000-00003EB40000}"/>
    <cellStyle name="Normal 4 2 3 14 4" xfId="46143" xr:uid="{00000000-0005-0000-0000-00003FB40000}"/>
    <cellStyle name="Normal 4 2 3 15" xfId="19677" xr:uid="{00000000-0005-0000-0000-0000DD4C0000}"/>
    <cellStyle name="Normal 4 2 3 15 2" xfId="19678" xr:uid="{00000000-0005-0000-0000-0000DE4C0000}"/>
    <cellStyle name="Normal 4 2 3 15 2 2" xfId="19679" xr:uid="{00000000-0005-0000-0000-0000DF4C0000}"/>
    <cellStyle name="Normal 4 2 3 15 2 2 2" xfId="46144" xr:uid="{00000000-0005-0000-0000-000040B40000}"/>
    <cellStyle name="Normal 4 2 3 15 2 3" xfId="46145" xr:uid="{00000000-0005-0000-0000-000041B40000}"/>
    <cellStyle name="Normal 4 2 3 15 3" xfId="19680" xr:uid="{00000000-0005-0000-0000-0000E04C0000}"/>
    <cellStyle name="Normal 4 2 3 15 3 2" xfId="46146" xr:uid="{00000000-0005-0000-0000-000042B40000}"/>
    <cellStyle name="Normal 4 2 3 15 4" xfId="46147" xr:uid="{00000000-0005-0000-0000-000043B40000}"/>
    <cellStyle name="Normal 4 2 3 16" xfId="19681" xr:uid="{00000000-0005-0000-0000-0000E14C0000}"/>
    <cellStyle name="Normal 4 2 3 16 2" xfId="19682" xr:uid="{00000000-0005-0000-0000-0000E24C0000}"/>
    <cellStyle name="Normal 4 2 3 16 2 2" xfId="19683" xr:uid="{00000000-0005-0000-0000-0000E34C0000}"/>
    <cellStyle name="Normal 4 2 3 16 2 2 2" xfId="46148" xr:uid="{00000000-0005-0000-0000-000044B40000}"/>
    <cellStyle name="Normal 4 2 3 16 2 3" xfId="46149" xr:uid="{00000000-0005-0000-0000-000045B40000}"/>
    <cellStyle name="Normal 4 2 3 16 3" xfId="19684" xr:uid="{00000000-0005-0000-0000-0000E44C0000}"/>
    <cellStyle name="Normal 4 2 3 16 3 2" xfId="46150" xr:uid="{00000000-0005-0000-0000-000046B40000}"/>
    <cellStyle name="Normal 4 2 3 16 4" xfId="46151" xr:uid="{00000000-0005-0000-0000-000047B40000}"/>
    <cellStyle name="Normal 4 2 3 17" xfId="19685" xr:uid="{00000000-0005-0000-0000-0000E54C0000}"/>
    <cellStyle name="Normal 4 2 3 17 2" xfId="19686" xr:uid="{00000000-0005-0000-0000-0000E64C0000}"/>
    <cellStyle name="Normal 4 2 3 17 2 2" xfId="19687" xr:uid="{00000000-0005-0000-0000-0000E74C0000}"/>
    <cellStyle name="Normal 4 2 3 17 2 2 2" xfId="46152" xr:uid="{00000000-0005-0000-0000-000048B40000}"/>
    <cellStyle name="Normal 4 2 3 17 2 3" xfId="46153" xr:uid="{00000000-0005-0000-0000-000049B40000}"/>
    <cellStyle name="Normal 4 2 3 17 3" xfId="19688" xr:uid="{00000000-0005-0000-0000-0000E84C0000}"/>
    <cellStyle name="Normal 4 2 3 17 3 2" xfId="46154" xr:uid="{00000000-0005-0000-0000-00004AB40000}"/>
    <cellStyle name="Normal 4 2 3 17 4" xfId="46155" xr:uid="{00000000-0005-0000-0000-00004BB40000}"/>
    <cellStyle name="Normal 4 2 3 18" xfId="19689" xr:uid="{00000000-0005-0000-0000-0000E94C0000}"/>
    <cellStyle name="Normal 4 2 3 18 2" xfId="19690" xr:uid="{00000000-0005-0000-0000-0000EA4C0000}"/>
    <cellStyle name="Normal 4 2 3 18 2 2" xfId="19691" xr:uid="{00000000-0005-0000-0000-0000EB4C0000}"/>
    <cellStyle name="Normal 4 2 3 18 2 2 2" xfId="46156" xr:uid="{00000000-0005-0000-0000-00004CB40000}"/>
    <cellStyle name="Normal 4 2 3 18 2 3" xfId="46157" xr:uid="{00000000-0005-0000-0000-00004DB40000}"/>
    <cellStyle name="Normal 4 2 3 18 3" xfId="19692" xr:uid="{00000000-0005-0000-0000-0000EC4C0000}"/>
    <cellStyle name="Normal 4 2 3 18 3 2" xfId="46158" xr:uid="{00000000-0005-0000-0000-00004EB40000}"/>
    <cellStyle name="Normal 4 2 3 18 4" xfId="46159" xr:uid="{00000000-0005-0000-0000-00004FB40000}"/>
    <cellStyle name="Normal 4 2 3 19" xfId="19693" xr:uid="{00000000-0005-0000-0000-0000ED4C0000}"/>
    <cellStyle name="Normal 4 2 3 2" xfId="19694" xr:uid="{00000000-0005-0000-0000-0000EE4C0000}"/>
    <cellStyle name="Normal 4 2 3 2 10" xfId="19695" xr:uid="{00000000-0005-0000-0000-0000EF4C0000}"/>
    <cellStyle name="Normal 4 2 3 2 10 2" xfId="19696" xr:uid="{00000000-0005-0000-0000-0000F04C0000}"/>
    <cellStyle name="Normal 4 2 3 2 10 2 2" xfId="19697" xr:uid="{00000000-0005-0000-0000-0000F14C0000}"/>
    <cellStyle name="Normal 4 2 3 2 10 2 2 2" xfId="46160" xr:uid="{00000000-0005-0000-0000-000050B40000}"/>
    <cellStyle name="Normal 4 2 3 2 10 2 3" xfId="46161" xr:uid="{00000000-0005-0000-0000-000051B40000}"/>
    <cellStyle name="Normal 4 2 3 2 10 3" xfId="19698" xr:uid="{00000000-0005-0000-0000-0000F24C0000}"/>
    <cellStyle name="Normal 4 2 3 2 10 3 2" xfId="46162" xr:uid="{00000000-0005-0000-0000-000052B40000}"/>
    <cellStyle name="Normal 4 2 3 2 10 4" xfId="46163" xr:uid="{00000000-0005-0000-0000-000053B40000}"/>
    <cellStyle name="Normal 4 2 3 2 11" xfId="19699" xr:uid="{00000000-0005-0000-0000-0000F34C0000}"/>
    <cellStyle name="Normal 4 2 3 2 11 2" xfId="19700" xr:uid="{00000000-0005-0000-0000-0000F44C0000}"/>
    <cellStyle name="Normal 4 2 3 2 11 2 2" xfId="19701" xr:uid="{00000000-0005-0000-0000-0000F54C0000}"/>
    <cellStyle name="Normal 4 2 3 2 11 2 2 2" xfId="46164" xr:uid="{00000000-0005-0000-0000-000054B40000}"/>
    <cellStyle name="Normal 4 2 3 2 11 2 3" xfId="46165" xr:uid="{00000000-0005-0000-0000-000055B40000}"/>
    <cellStyle name="Normal 4 2 3 2 11 3" xfId="19702" xr:uid="{00000000-0005-0000-0000-0000F64C0000}"/>
    <cellStyle name="Normal 4 2 3 2 11 3 2" xfId="46166" xr:uid="{00000000-0005-0000-0000-000056B40000}"/>
    <cellStyle name="Normal 4 2 3 2 11 4" xfId="46167" xr:uid="{00000000-0005-0000-0000-000057B40000}"/>
    <cellStyle name="Normal 4 2 3 2 12" xfId="19703" xr:uid="{00000000-0005-0000-0000-0000F74C0000}"/>
    <cellStyle name="Normal 4 2 3 2 13" xfId="19704" xr:uid="{00000000-0005-0000-0000-0000F84C0000}"/>
    <cellStyle name="Normal 4 2 3 2 2" xfId="19705" xr:uid="{00000000-0005-0000-0000-0000F94C0000}"/>
    <cellStyle name="Normal 4 2 3 2 2 2" xfId="19706" xr:uid="{00000000-0005-0000-0000-0000FA4C0000}"/>
    <cellStyle name="Normal 4 2 3 2 2 2 2" xfId="19707" xr:uid="{00000000-0005-0000-0000-0000FB4C0000}"/>
    <cellStyle name="Normal 4 2 3 2 2 2 2 2" xfId="46168" xr:uid="{00000000-0005-0000-0000-000058B40000}"/>
    <cellStyle name="Normal 4 2 3 2 2 2 3" xfId="46169" xr:uid="{00000000-0005-0000-0000-000059B40000}"/>
    <cellStyle name="Normal 4 2 3 2 2 3" xfId="19708" xr:uid="{00000000-0005-0000-0000-0000FC4C0000}"/>
    <cellStyle name="Normal 4 2 3 2 2 3 2" xfId="46170" xr:uid="{00000000-0005-0000-0000-00005AB40000}"/>
    <cellStyle name="Normal 4 2 3 2 2 4" xfId="46171" xr:uid="{00000000-0005-0000-0000-00005BB40000}"/>
    <cellStyle name="Normal 4 2 3 2 3" xfId="19709" xr:uid="{00000000-0005-0000-0000-0000FD4C0000}"/>
    <cellStyle name="Normal 4 2 3 2 3 2" xfId="19710" xr:uid="{00000000-0005-0000-0000-0000FE4C0000}"/>
    <cellStyle name="Normal 4 2 3 2 3 2 2" xfId="19711" xr:uid="{00000000-0005-0000-0000-0000FF4C0000}"/>
    <cellStyle name="Normal 4 2 3 2 3 2 2 2" xfId="46172" xr:uid="{00000000-0005-0000-0000-00005CB40000}"/>
    <cellStyle name="Normal 4 2 3 2 3 2 3" xfId="46173" xr:uid="{00000000-0005-0000-0000-00005DB40000}"/>
    <cellStyle name="Normal 4 2 3 2 3 3" xfId="19712" xr:uid="{00000000-0005-0000-0000-0000004D0000}"/>
    <cellStyle name="Normal 4 2 3 2 3 3 2" xfId="46174" xr:uid="{00000000-0005-0000-0000-00005EB40000}"/>
    <cellStyle name="Normal 4 2 3 2 3 4" xfId="46175" xr:uid="{00000000-0005-0000-0000-00005FB40000}"/>
    <cellStyle name="Normal 4 2 3 2 4" xfId="19713" xr:uid="{00000000-0005-0000-0000-0000014D0000}"/>
    <cellStyle name="Normal 4 2 3 2 4 2" xfId="19714" xr:uid="{00000000-0005-0000-0000-0000024D0000}"/>
    <cellStyle name="Normal 4 2 3 2 4 2 2" xfId="19715" xr:uid="{00000000-0005-0000-0000-0000034D0000}"/>
    <cellStyle name="Normal 4 2 3 2 4 2 2 2" xfId="46176" xr:uid="{00000000-0005-0000-0000-000060B40000}"/>
    <cellStyle name="Normal 4 2 3 2 4 2 3" xfId="46177" xr:uid="{00000000-0005-0000-0000-000061B40000}"/>
    <cellStyle name="Normal 4 2 3 2 4 3" xfId="19716" xr:uid="{00000000-0005-0000-0000-0000044D0000}"/>
    <cellStyle name="Normal 4 2 3 2 4 3 2" xfId="46178" xr:uid="{00000000-0005-0000-0000-000062B40000}"/>
    <cellStyle name="Normal 4 2 3 2 4 4" xfId="46179" xr:uid="{00000000-0005-0000-0000-000063B40000}"/>
    <cellStyle name="Normal 4 2 3 2 5" xfId="19717" xr:uid="{00000000-0005-0000-0000-0000054D0000}"/>
    <cellStyle name="Normal 4 2 3 2 5 2" xfId="19718" xr:uid="{00000000-0005-0000-0000-0000064D0000}"/>
    <cellStyle name="Normal 4 2 3 2 5 2 2" xfId="19719" xr:uid="{00000000-0005-0000-0000-0000074D0000}"/>
    <cellStyle name="Normal 4 2 3 2 5 2 2 2" xfId="46180" xr:uid="{00000000-0005-0000-0000-000064B40000}"/>
    <cellStyle name="Normal 4 2 3 2 5 2 3" xfId="46181" xr:uid="{00000000-0005-0000-0000-000065B40000}"/>
    <cellStyle name="Normal 4 2 3 2 5 3" xfId="19720" xr:uid="{00000000-0005-0000-0000-0000084D0000}"/>
    <cellStyle name="Normal 4 2 3 2 5 3 2" xfId="46182" xr:uid="{00000000-0005-0000-0000-000066B40000}"/>
    <cellStyle name="Normal 4 2 3 2 5 4" xfId="46183" xr:uid="{00000000-0005-0000-0000-000067B40000}"/>
    <cellStyle name="Normal 4 2 3 2 6" xfId="19721" xr:uid="{00000000-0005-0000-0000-0000094D0000}"/>
    <cellStyle name="Normal 4 2 3 2 6 2" xfId="19722" xr:uid="{00000000-0005-0000-0000-00000A4D0000}"/>
    <cellStyle name="Normal 4 2 3 2 6 2 2" xfId="19723" xr:uid="{00000000-0005-0000-0000-00000B4D0000}"/>
    <cellStyle name="Normal 4 2 3 2 6 2 2 2" xfId="46184" xr:uid="{00000000-0005-0000-0000-000068B40000}"/>
    <cellStyle name="Normal 4 2 3 2 6 2 3" xfId="46185" xr:uid="{00000000-0005-0000-0000-000069B40000}"/>
    <cellStyle name="Normal 4 2 3 2 6 3" xfId="19724" xr:uid="{00000000-0005-0000-0000-00000C4D0000}"/>
    <cellStyle name="Normal 4 2 3 2 6 3 2" xfId="46186" xr:uid="{00000000-0005-0000-0000-00006AB40000}"/>
    <cellStyle name="Normal 4 2 3 2 6 4" xfId="46187" xr:uid="{00000000-0005-0000-0000-00006BB40000}"/>
    <cellStyle name="Normal 4 2 3 2 7" xfId="19725" xr:uid="{00000000-0005-0000-0000-00000D4D0000}"/>
    <cellStyle name="Normal 4 2 3 2 7 2" xfId="19726" xr:uid="{00000000-0005-0000-0000-00000E4D0000}"/>
    <cellStyle name="Normal 4 2 3 2 7 2 2" xfId="19727" xr:uid="{00000000-0005-0000-0000-00000F4D0000}"/>
    <cellStyle name="Normal 4 2 3 2 7 2 2 2" xfId="46188" xr:uid="{00000000-0005-0000-0000-00006CB40000}"/>
    <cellStyle name="Normal 4 2 3 2 7 2 3" xfId="46189" xr:uid="{00000000-0005-0000-0000-00006DB40000}"/>
    <cellStyle name="Normal 4 2 3 2 7 3" xfId="19728" xr:uid="{00000000-0005-0000-0000-0000104D0000}"/>
    <cellStyle name="Normal 4 2 3 2 7 3 2" xfId="46190" xr:uid="{00000000-0005-0000-0000-00006EB40000}"/>
    <cellStyle name="Normal 4 2 3 2 7 4" xfId="46191" xr:uid="{00000000-0005-0000-0000-00006FB40000}"/>
    <cellStyle name="Normal 4 2 3 2 8" xfId="19729" xr:uid="{00000000-0005-0000-0000-0000114D0000}"/>
    <cellStyle name="Normal 4 2 3 2 8 2" xfId="19730" xr:uid="{00000000-0005-0000-0000-0000124D0000}"/>
    <cellStyle name="Normal 4 2 3 2 8 2 2" xfId="19731" xr:uid="{00000000-0005-0000-0000-0000134D0000}"/>
    <cellStyle name="Normal 4 2 3 2 8 2 2 2" xfId="46192" xr:uid="{00000000-0005-0000-0000-000070B40000}"/>
    <cellStyle name="Normal 4 2 3 2 8 2 3" xfId="46193" xr:uid="{00000000-0005-0000-0000-000071B40000}"/>
    <cellStyle name="Normal 4 2 3 2 8 3" xfId="19732" xr:uid="{00000000-0005-0000-0000-0000144D0000}"/>
    <cellStyle name="Normal 4 2 3 2 8 3 2" xfId="46194" xr:uid="{00000000-0005-0000-0000-000072B40000}"/>
    <cellStyle name="Normal 4 2 3 2 8 4" xfId="46195" xr:uid="{00000000-0005-0000-0000-000073B40000}"/>
    <cellStyle name="Normal 4 2 3 2 9" xfId="19733" xr:uid="{00000000-0005-0000-0000-0000154D0000}"/>
    <cellStyle name="Normal 4 2 3 2 9 2" xfId="19734" xr:uid="{00000000-0005-0000-0000-0000164D0000}"/>
    <cellStyle name="Normal 4 2 3 2 9 2 2" xfId="19735" xr:uid="{00000000-0005-0000-0000-0000174D0000}"/>
    <cellStyle name="Normal 4 2 3 2 9 2 2 2" xfId="46196" xr:uid="{00000000-0005-0000-0000-000074B40000}"/>
    <cellStyle name="Normal 4 2 3 2 9 2 3" xfId="46197" xr:uid="{00000000-0005-0000-0000-000075B40000}"/>
    <cellStyle name="Normal 4 2 3 2 9 3" xfId="19736" xr:uid="{00000000-0005-0000-0000-0000184D0000}"/>
    <cellStyle name="Normal 4 2 3 2 9 3 2" xfId="46198" xr:uid="{00000000-0005-0000-0000-000076B40000}"/>
    <cellStyle name="Normal 4 2 3 2 9 4" xfId="46199" xr:uid="{00000000-0005-0000-0000-000077B40000}"/>
    <cellStyle name="Normal 4 2 3 20" xfId="19737" xr:uid="{00000000-0005-0000-0000-0000194D0000}"/>
    <cellStyle name="Normal 4 2 3 3" xfId="19738" xr:uid="{00000000-0005-0000-0000-00001A4D0000}"/>
    <cellStyle name="Normal 4 2 3 3 10" xfId="19739" xr:uid="{00000000-0005-0000-0000-00001B4D0000}"/>
    <cellStyle name="Normal 4 2 3 3 10 2" xfId="19740" xr:uid="{00000000-0005-0000-0000-00001C4D0000}"/>
    <cellStyle name="Normal 4 2 3 3 10 2 2" xfId="19741" xr:uid="{00000000-0005-0000-0000-00001D4D0000}"/>
    <cellStyle name="Normal 4 2 3 3 10 2 2 2" xfId="46200" xr:uid="{00000000-0005-0000-0000-000078B40000}"/>
    <cellStyle name="Normal 4 2 3 3 10 2 3" xfId="46201" xr:uid="{00000000-0005-0000-0000-000079B40000}"/>
    <cellStyle name="Normal 4 2 3 3 10 3" xfId="19742" xr:uid="{00000000-0005-0000-0000-00001E4D0000}"/>
    <cellStyle name="Normal 4 2 3 3 10 3 2" xfId="46202" xr:uid="{00000000-0005-0000-0000-00007AB40000}"/>
    <cellStyle name="Normal 4 2 3 3 10 4" xfId="46203" xr:uid="{00000000-0005-0000-0000-00007BB40000}"/>
    <cellStyle name="Normal 4 2 3 3 11" xfId="19743" xr:uid="{00000000-0005-0000-0000-00001F4D0000}"/>
    <cellStyle name="Normal 4 2 3 3 11 2" xfId="19744" xr:uid="{00000000-0005-0000-0000-0000204D0000}"/>
    <cellStyle name="Normal 4 2 3 3 11 2 2" xfId="19745" xr:uid="{00000000-0005-0000-0000-0000214D0000}"/>
    <cellStyle name="Normal 4 2 3 3 11 2 2 2" xfId="46204" xr:uid="{00000000-0005-0000-0000-00007CB40000}"/>
    <cellStyle name="Normal 4 2 3 3 11 2 3" xfId="46205" xr:uid="{00000000-0005-0000-0000-00007DB40000}"/>
    <cellStyle name="Normal 4 2 3 3 11 3" xfId="19746" xr:uid="{00000000-0005-0000-0000-0000224D0000}"/>
    <cellStyle name="Normal 4 2 3 3 11 3 2" xfId="46206" xr:uid="{00000000-0005-0000-0000-00007EB40000}"/>
    <cellStyle name="Normal 4 2 3 3 11 4" xfId="46207" xr:uid="{00000000-0005-0000-0000-00007FB40000}"/>
    <cellStyle name="Normal 4 2 3 3 12" xfId="19747" xr:uid="{00000000-0005-0000-0000-0000234D0000}"/>
    <cellStyle name="Normal 4 2 3 3 12 2" xfId="19748" xr:uid="{00000000-0005-0000-0000-0000244D0000}"/>
    <cellStyle name="Normal 4 2 3 3 12 2 2" xfId="46208" xr:uid="{00000000-0005-0000-0000-000080B40000}"/>
    <cellStyle name="Normal 4 2 3 3 12 3" xfId="46209" xr:uid="{00000000-0005-0000-0000-000081B40000}"/>
    <cellStyle name="Normal 4 2 3 3 13" xfId="19749" xr:uid="{00000000-0005-0000-0000-0000254D0000}"/>
    <cellStyle name="Normal 4 2 3 3 13 2" xfId="46210" xr:uid="{00000000-0005-0000-0000-000082B40000}"/>
    <cellStyle name="Normal 4 2 3 3 14" xfId="46211" xr:uid="{00000000-0005-0000-0000-000083B40000}"/>
    <cellStyle name="Normal 4 2 3 3 2" xfId="19750" xr:uid="{00000000-0005-0000-0000-0000264D0000}"/>
    <cellStyle name="Normal 4 2 3 3 2 2" xfId="19751" xr:uid="{00000000-0005-0000-0000-0000274D0000}"/>
    <cellStyle name="Normal 4 2 3 3 2 2 2" xfId="19752" xr:uid="{00000000-0005-0000-0000-0000284D0000}"/>
    <cellStyle name="Normal 4 2 3 3 2 2 2 2" xfId="46212" xr:uid="{00000000-0005-0000-0000-000084B40000}"/>
    <cellStyle name="Normal 4 2 3 3 2 2 3" xfId="46213" xr:uid="{00000000-0005-0000-0000-000085B40000}"/>
    <cellStyle name="Normal 4 2 3 3 2 3" xfId="19753" xr:uid="{00000000-0005-0000-0000-0000294D0000}"/>
    <cellStyle name="Normal 4 2 3 3 2 3 2" xfId="46214" xr:uid="{00000000-0005-0000-0000-000086B40000}"/>
    <cellStyle name="Normal 4 2 3 3 2 4" xfId="46215" xr:uid="{00000000-0005-0000-0000-000087B40000}"/>
    <cellStyle name="Normal 4 2 3 3 3" xfId="19754" xr:uid="{00000000-0005-0000-0000-00002A4D0000}"/>
    <cellStyle name="Normal 4 2 3 3 3 2" xfId="19755" xr:uid="{00000000-0005-0000-0000-00002B4D0000}"/>
    <cellStyle name="Normal 4 2 3 3 3 2 2" xfId="19756" xr:uid="{00000000-0005-0000-0000-00002C4D0000}"/>
    <cellStyle name="Normal 4 2 3 3 3 2 2 2" xfId="46216" xr:uid="{00000000-0005-0000-0000-000088B40000}"/>
    <cellStyle name="Normal 4 2 3 3 3 2 3" xfId="46217" xr:uid="{00000000-0005-0000-0000-000089B40000}"/>
    <cellStyle name="Normal 4 2 3 3 3 3" xfId="19757" xr:uid="{00000000-0005-0000-0000-00002D4D0000}"/>
    <cellStyle name="Normal 4 2 3 3 3 3 2" xfId="46218" xr:uid="{00000000-0005-0000-0000-00008AB40000}"/>
    <cellStyle name="Normal 4 2 3 3 3 4" xfId="46219" xr:uid="{00000000-0005-0000-0000-00008BB40000}"/>
    <cellStyle name="Normal 4 2 3 3 4" xfId="19758" xr:uid="{00000000-0005-0000-0000-00002E4D0000}"/>
    <cellStyle name="Normal 4 2 3 3 4 2" xfId="19759" xr:uid="{00000000-0005-0000-0000-00002F4D0000}"/>
    <cellStyle name="Normal 4 2 3 3 4 2 2" xfId="19760" xr:uid="{00000000-0005-0000-0000-0000304D0000}"/>
    <cellStyle name="Normal 4 2 3 3 4 2 2 2" xfId="46220" xr:uid="{00000000-0005-0000-0000-00008CB40000}"/>
    <cellStyle name="Normal 4 2 3 3 4 2 3" xfId="46221" xr:uid="{00000000-0005-0000-0000-00008DB40000}"/>
    <cellStyle name="Normal 4 2 3 3 4 3" xfId="19761" xr:uid="{00000000-0005-0000-0000-0000314D0000}"/>
    <cellStyle name="Normal 4 2 3 3 4 3 2" xfId="46222" xr:uid="{00000000-0005-0000-0000-00008EB40000}"/>
    <cellStyle name="Normal 4 2 3 3 4 4" xfId="46223" xr:uid="{00000000-0005-0000-0000-00008FB40000}"/>
    <cellStyle name="Normal 4 2 3 3 5" xfId="19762" xr:uid="{00000000-0005-0000-0000-0000324D0000}"/>
    <cellStyle name="Normal 4 2 3 3 5 2" xfId="19763" xr:uid="{00000000-0005-0000-0000-0000334D0000}"/>
    <cellStyle name="Normal 4 2 3 3 5 2 2" xfId="19764" xr:uid="{00000000-0005-0000-0000-0000344D0000}"/>
    <cellStyle name="Normal 4 2 3 3 5 2 2 2" xfId="46224" xr:uid="{00000000-0005-0000-0000-000090B40000}"/>
    <cellStyle name="Normal 4 2 3 3 5 2 3" xfId="46225" xr:uid="{00000000-0005-0000-0000-000091B40000}"/>
    <cellStyle name="Normal 4 2 3 3 5 3" xfId="19765" xr:uid="{00000000-0005-0000-0000-0000354D0000}"/>
    <cellStyle name="Normal 4 2 3 3 5 3 2" xfId="46226" xr:uid="{00000000-0005-0000-0000-000092B40000}"/>
    <cellStyle name="Normal 4 2 3 3 5 4" xfId="46227" xr:uid="{00000000-0005-0000-0000-000093B40000}"/>
    <cellStyle name="Normal 4 2 3 3 6" xfId="19766" xr:uid="{00000000-0005-0000-0000-0000364D0000}"/>
    <cellStyle name="Normal 4 2 3 3 6 2" xfId="19767" xr:uid="{00000000-0005-0000-0000-0000374D0000}"/>
    <cellStyle name="Normal 4 2 3 3 6 2 2" xfId="19768" xr:uid="{00000000-0005-0000-0000-0000384D0000}"/>
    <cellStyle name="Normal 4 2 3 3 6 2 2 2" xfId="46228" xr:uid="{00000000-0005-0000-0000-000094B40000}"/>
    <cellStyle name="Normal 4 2 3 3 6 2 3" xfId="46229" xr:uid="{00000000-0005-0000-0000-000095B40000}"/>
    <cellStyle name="Normal 4 2 3 3 6 3" xfId="19769" xr:uid="{00000000-0005-0000-0000-0000394D0000}"/>
    <cellStyle name="Normal 4 2 3 3 6 3 2" xfId="46230" xr:uid="{00000000-0005-0000-0000-000096B40000}"/>
    <cellStyle name="Normal 4 2 3 3 6 4" xfId="46231" xr:uid="{00000000-0005-0000-0000-000097B40000}"/>
    <cellStyle name="Normal 4 2 3 3 7" xfId="19770" xr:uid="{00000000-0005-0000-0000-00003A4D0000}"/>
    <cellStyle name="Normal 4 2 3 3 7 2" xfId="19771" xr:uid="{00000000-0005-0000-0000-00003B4D0000}"/>
    <cellStyle name="Normal 4 2 3 3 7 2 2" xfId="19772" xr:uid="{00000000-0005-0000-0000-00003C4D0000}"/>
    <cellStyle name="Normal 4 2 3 3 7 2 2 2" xfId="46232" xr:uid="{00000000-0005-0000-0000-000098B40000}"/>
    <cellStyle name="Normal 4 2 3 3 7 2 3" xfId="46233" xr:uid="{00000000-0005-0000-0000-000099B40000}"/>
    <cellStyle name="Normal 4 2 3 3 7 3" xfId="19773" xr:uid="{00000000-0005-0000-0000-00003D4D0000}"/>
    <cellStyle name="Normal 4 2 3 3 7 3 2" xfId="46234" xr:uid="{00000000-0005-0000-0000-00009AB40000}"/>
    <cellStyle name="Normal 4 2 3 3 7 4" xfId="46235" xr:uid="{00000000-0005-0000-0000-00009BB40000}"/>
    <cellStyle name="Normal 4 2 3 3 8" xfId="19774" xr:uid="{00000000-0005-0000-0000-00003E4D0000}"/>
    <cellStyle name="Normal 4 2 3 3 8 2" xfId="19775" xr:uid="{00000000-0005-0000-0000-00003F4D0000}"/>
    <cellStyle name="Normal 4 2 3 3 8 2 2" xfId="19776" xr:uid="{00000000-0005-0000-0000-0000404D0000}"/>
    <cellStyle name="Normal 4 2 3 3 8 2 2 2" xfId="46236" xr:uid="{00000000-0005-0000-0000-00009CB40000}"/>
    <cellStyle name="Normal 4 2 3 3 8 2 3" xfId="46237" xr:uid="{00000000-0005-0000-0000-00009DB40000}"/>
    <cellStyle name="Normal 4 2 3 3 8 3" xfId="19777" xr:uid="{00000000-0005-0000-0000-0000414D0000}"/>
    <cellStyle name="Normal 4 2 3 3 8 3 2" xfId="46238" xr:uid="{00000000-0005-0000-0000-00009EB40000}"/>
    <cellStyle name="Normal 4 2 3 3 8 4" xfId="46239" xr:uid="{00000000-0005-0000-0000-00009FB40000}"/>
    <cellStyle name="Normal 4 2 3 3 9" xfId="19778" xr:uid="{00000000-0005-0000-0000-0000424D0000}"/>
    <cellStyle name="Normal 4 2 3 3 9 2" xfId="19779" xr:uid="{00000000-0005-0000-0000-0000434D0000}"/>
    <cellStyle name="Normal 4 2 3 3 9 2 2" xfId="19780" xr:uid="{00000000-0005-0000-0000-0000444D0000}"/>
    <cellStyle name="Normal 4 2 3 3 9 2 2 2" xfId="46240" xr:uid="{00000000-0005-0000-0000-0000A0B40000}"/>
    <cellStyle name="Normal 4 2 3 3 9 2 3" xfId="46241" xr:uid="{00000000-0005-0000-0000-0000A1B40000}"/>
    <cellStyle name="Normal 4 2 3 3 9 3" xfId="19781" xr:uid="{00000000-0005-0000-0000-0000454D0000}"/>
    <cellStyle name="Normal 4 2 3 3 9 3 2" xfId="46242" xr:uid="{00000000-0005-0000-0000-0000A2B40000}"/>
    <cellStyle name="Normal 4 2 3 3 9 4" xfId="46243" xr:uid="{00000000-0005-0000-0000-0000A3B40000}"/>
    <cellStyle name="Normal 4 2 3 4" xfId="19782" xr:uid="{00000000-0005-0000-0000-0000464D0000}"/>
    <cellStyle name="Normal 4 2 3 4 10" xfId="19783" xr:uid="{00000000-0005-0000-0000-0000474D0000}"/>
    <cellStyle name="Normal 4 2 3 4 10 2" xfId="19784" xr:uid="{00000000-0005-0000-0000-0000484D0000}"/>
    <cellStyle name="Normal 4 2 3 4 10 2 2" xfId="19785" xr:uid="{00000000-0005-0000-0000-0000494D0000}"/>
    <cellStyle name="Normal 4 2 3 4 10 2 2 2" xfId="46244" xr:uid="{00000000-0005-0000-0000-0000A4B40000}"/>
    <cellStyle name="Normal 4 2 3 4 10 2 3" xfId="46245" xr:uid="{00000000-0005-0000-0000-0000A5B40000}"/>
    <cellStyle name="Normal 4 2 3 4 10 3" xfId="19786" xr:uid="{00000000-0005-0000-0000-00004A4D0000}"/>
    <cellStyle name="Normal 4 2 3 4 10 3 2" xfId="46246" xr:uid="{00000000-0005-0000-0000-0000A6B40000}"/>
    <cellStyle name="Normal 4 2 3 4 10 4" xfId="46247" xr:uid="{00000000-0005-0000-0000-0000A7B40000}"/>
    <cellStyle name="Normal 4 2 3 4 11" xfId="19787" xr:uid="{00000000-0005-0000-0000-00004B4D0000}"/>
    <cellStyle name="Normal 4 2 3 4 11 2" xfId="19788" xr:uid="{00000000-0005-0000-0000-00004C4D0000}"/>
    <cellStyle name="Normal 4 2 3 4 11 2 2" xfId="19789" xr:uid="{00000000-0005-0000-0000-00004D4D0000}"/>
    <cellStyle name="Normal 4 2 3 4 11 2 2 2" xfId="46248" xr:uid="{00000000-0005-0000-0000-0000A8B40000}"/>
    <cellStyle name="Normal 4 2 3 4 11 2 3" xfId="46249" xr:uid="{00000000-0005-0000-0000-0000A9B40000}"/>
    <cellStyle name="Normal 4 2 3 4 11 3" xfId="19790" xr:uid="{00000000-0005-0000-0000-00004E4D0000}"/>
    <cellStyle name="Normal 4 2 3 4 11 3 2" xfId="46250" xr:uid="{00000000-0005-0000-0000-0000AAB40000}"/>
    <cellStyle name="Normal 4 2 3 4 11 4" xfId="46251" xr:uid="{00000000-0005-0000-0000-0000ABB40000}"/>
    <cellStyle name="Normal 4 2 3 4 12" xfId="19791" xr:uid="{00000000-0005-0000-0000-00004F4D0000}"/>
    <cellStyle name="Normal 4 2 3 4 12 2" xfId="19792" xr:uid="{00000000-0005-0000-0000-0000504D0000}"/>
    <cellStyle name="Normal 4 2 3 4 12 2 2" xfId="46252" xr:uid="{00000000-0005-0000-0000-0000ACB40000}"/>
    <cellStyle name="Normal 4 2 3 4 12 3" xfId="46253" xr:uid="{00000000-0005-0000-0000-0000ADB40000}"/>
    <cellStyle name="Normal 4 2 3 4 13" xfId="19793" xr:uid="{00000000-0005-0000-0000-0000514D0000}"/>
    <cellStyle name="Normal 4 2 3 4 13 2" xfId="46254" xr:uid="{00000000-0005-0000-0000-0000AEB40000}"/>
    <cellStyle name="Normal 4 2 3 4 14" xfId="46255" xr:uid="{00000000-0005-0000-0000-0000AFB40000}"/>
    <cellStyle name="Normal 4 2 3 4 2" xfId="19794" xr:uid="{00000000-0005-0000-0000-0000524D0000}"/>
    <cellStyle name="Normal 4 2 3 4 2 2" xfId="19795" xr:uid="{00000000-0005-0000-0000-0000534D0000}"/>
    <cellStyle name="Normal 4 2 3 4 2 2 2" xfId="19796" xr:uid="{00000000-0005-0000-0000-0000544D0000}"/>
    <cellStyle name="Normal 4 2 3 4 2 2 2 2" xfId="46256" xr:uid="{00000000-0005-0000-0000-0000B0B40000}"/>
    <cellStyle name="Normal 4 2 3 4 2 2 3" xfId="46257" xr:uid="{00000000-0005-0000-0000-0000B1B40000}"/>
    <cellStyle name="Normal 4 2 3 4 2 3" xfId="19797" xr:uid="{00000000-0005-0000-0000-0000554D0000}"/>
    <cellStyle name="Normal 4 2 3 4 2 3 2" xfId="46258" xr:uid="{00000000-0005-0000-0000-0000B2B40000}"/>
    <cellStyle name="Normal 4 2 3 4 2 4" xfId="46259" xr:uid="{00000000-0005-0000-0000-0000B3B40000}"/>
    <cellStyle name="Normal 4 2 3 4 3" xfId="19798" xr:uid="{00000000-0005-0000-0000-0000564D0000}"/>
    <cellStyle name="Normal 4 2 3 4 3 2" xfId="19799" xr:uid="{00000000-0005-0000-0000-0000574D0000}"/>
    <cellStyle name="Normal 4 2 3 4 3 2 2" xfId="19800" xr:uid="{00000000-0005-0000-0000-0000584D0000}"/>
    <cellStyle name="Normal 4 2 3 4 3 2 2 2" xfId="46260" xr:uid="{00000000-0005-0000-0000-0000B4B40000}"/>
    <cellStyle name="Normal 4 2 3 4 3 2 3" xfId="46261" xr:uid="{00000000-0005-0000-0000-0000B5B40000}"/>
    <cellStyle name="Normal 4 2 3 4 3 3" xfId="19801" xr:uid="{00000000-0005-0000-0000-0000594D0000}"/>
    <cellStyle name="Normal 4 2 3 4 3 3 2" xfId="46262" xr:uid="{00000000-0005-0000-0000-0000B6B40000}"/>
    <cellStyle name="Normal 4 2 3 4 3 4" xfId="46263" xr:uid="{00000000-0005-0000-0000-0000B7B40000}"/>
    <cellStyle name="Normal 4 2 3 4 4" xfId="19802" xr:uid="{00000000-0005-0000-0000-00005A4D0000}"/>
    <cellStyle name="Normal 4 2 3 4 4 2" xfId="19803" xr:uid="{00000000-0005-0000-0000-00005B4D0000}"/>
    <cellStyle name="Normal 4 2 3 4 4 2 2" xfId="19804" xr:uid="{00000000-0005-0000-0000-00005C4D0000}"/>
    <cellStyle name="Normal 4 2 3 4 4 2 2 2" xfId="46264" xr:uid="{00000000-0005-0000-0000-0000B8B40000}"/>
    <cellStyle name="Normal 4 2 3 4 4 2 3" xfId="46265" xr:uid="{00000000-0005-0000-0000-0000B9B40000}"/>
    <cellStyle name="Normal 4 2 3 4 4 3" xfId="19805" xr:uid="{00000000-0005-0000-0000-00005D4D0000}"/>
    <cellStyle name="Normal 4 2 3 4 4 3 2" xfId="46266" xr:uid="{00000000-0005-0000-0000-0000BAB40000}"/>
    <cellStyle name="Normal 4 2 3 4 4 4" xfId="46267" xr:uid="{00000000-0005-0000-0000-0000BBB40000}"/>
    <cellStyle name="Normal 4 2 3 4 5" xfId="19806" xr:uid="{00000000-0005-0000-0000-00005E4D0000}"/>
    <cellStyle name="Normal 4 2 3 4 5 2" xfId="19807" xr:uid="{00000000-0005-0000-0000-00005F4D0000}"/>
    <cellStyle name="Normal 4 2 3 4 5 2 2" xfId="19808" xr:uid="{00000000-0005-0000-0000-0000604D0000}"/>
    <cellStyle name="Normal 4 2 3 4 5 2 2 2" xfId="46268" xr:uid="{00000000-0005-0000-0000-0000BCB40000}"/>
    <cellStyle name="Normal 4 2 3 4 5 2 3" xfId="46269" xr:uid="{00000000-0005-0000-0000-0000BDB40000}"/>
    <cellStyle name="Normal 4 2 3 4 5 3" xfId="19809" xr:uid="{00000000-0005-0000-0000-0000614D0000}"/>
    <cellStyle name="Normal 4 2 3 4 5 3 2" xfId="46270" xr:uid="{00000000-0005-0000-0000-0000BEB40000}"/>
    <cellStyle name="Normal 4 2 3 4 5 4" xfId="46271" xr:uid="{00000000-0005-0000-0000-0000BFB40000}"/>
    <cellStyle name="Normal 4 2 3 4 6" xfId="19810" xr:uid="{00000000-0005-0000-0000-0000624D0000}"/>
    <cellStyle name="Normal 4 2 3 4 6 2" xfId="19811" xr:uid="{00000000-0005-0000-0000-0000634D0000}"/>
    <cellStyle name="Normal 4 2 3 4 6 2 2" xfId="19812" xr:uid="{00000000-0005-0000-0000-0000644D0000}"/>
    <cellStyle name="Normal 4 2 3 4 6 2 2 2" xfId="46272" xr:uid="{00000000-0005-0000-0000-0000C0B40000}"/>
    <cellStyle name="Normal 4 2 3 4 6 2 3" xfId="46273" xr:uid="{00000000-0005-0000-0000-0000C1B40000}"/>
    <cellStyle name="Normal 4 2 3 4 6 3" xfId="19813" xr:uid="{00000000-0005-0000-0000-0000654D0000}"/>
    <cellStyle name="Normal 4 2 3 4 6 3 2" xfId="46274" xr:uid="{00000000-0005-0000-0000-0000C2B40000}"/>
    <cellStyle name="Normal 4 2 3 4 6 4" xfId="46275" xr:uid="{00000000-0005-0000-0000-0000C3B40000}"/>
    <cellStyle name="Normal 4 2 3 4 7" xfId="19814" xr:uid="{00000000-0005-0000-0000-0000664D0000}"/>
    <cellStyle name="Normal 4 2 3 4 7 2" xfId="19815" xr:uid="{00000000-0005-0000-0000-0000674D0000}"/>
    <cellStyle name="Normal 4 2 3 4 7 2 2" xfId="19816" xr:uid="{00000000-0005-0000-0000-0000684D0000}"/>
    <cellStyle name="Normal 4 2 3 4 7 2 2 2" xfId="46276" xr:uid="{00000000-0005-0000-0000-0000C4B40000}"/>
    <cellStyle name="Normal 4 2 3 4 7 2 3" xfId="46277" xr:uid="{00000000-0005-0000-0000-0000C5B40000}"/>
    <cellStyle name="Normal 4 2 3 4 7 3" xfId="19817" xr:uid="{00000000-0005-0000-0000-0000694D0000}"/>
    <cellStyle name="Normal 4 2 3 4 7 3 2" xfId="46278" xr:uid="{00000000-0005-0000-0000-0000C6B40000}"/>
    <cellStyle name="Normal 4 2 3 4 7 4" xfId="46279" xr:uid="{00000000-0005-0000-0000-0000C7B40000}"/>
    <cellStyle name="Normal 4 2 3 4 8" xfId="19818" xr:uid="{00000000-0005-0000-0000-00006A4D0000}"/>
    <cellStyle name="Normal 4 2 3 4 8 2" xfId="19819" xr:uid="{00000000-0005-0000-0000-00006B4D0000}"/>
    <cellStyle name="Normal 4 2 3 4 8 2 2" xfId="19820" xr:uid="{00000000-0005-0000-0000-00006C4D0000}"/>
    <cellStyle name="Normal 4 2 3 4 8 2 2 2" xfId="46280" xr:uid="{00000000-0005-0000-0000-0000C8B40000}"/>
    <cellStyle name="Normal 4 2 3 4 8 2 3" xfId="46281" xr:uid="{00000000-0005-0000-0000-0000C9B40000}"/>
    <cellStyle name="Normal 4 2 3 4 8 3" xfId="19821" xr:uid="{00000000-0005-0000-0000-00006D4D0000}"/>
    <cellStyle name="Normal 4 2 3 4 8 3 2" xfId="46282" xr:uid="{00000000-0005-0000-0000-0000CAB40000}"/>
    <cellStyle name="Normal 4 2 3 4 8 4" xfId="46283" xr:uid="{00000000-0005-0000-0000-0000CBB40000}"/>
    <cellStyle name="Normal 4 2 3 4 9" xfId="19822" xr:uid="{00000000-0005-0000-0000-00006E4D0000}"/>
    <cellStyle name="Normal 4 2 3 4 9 2" xfId="19823" xr:uid="{00000000-0005-0000-0000-00006F4D0000}"/>
    <cellStyle name="Normal 4 2 3 4 9 2 2" xfId="19824" xr:uid="{00000000-0005-0000-0000-0000704D0000}"/>
    <cellStyle name="Normal 4 2 3 4 9 2 2 2" xfId="46284" xr:uid="{00000000-0005-0000-0000-0000CCB40000}"/>
    <cellStyle name="Normal 4 2 3 4 9 2 3" xfId="46285" xr:uid="{00000000-0005-0000-0000-0000CDB40000}"/>
    <cellStyle name="Normal 4 2 3 4 9 3" xfId="19825" xr:uid="{00000000-0005-0000-0000-0000714D0000}"/>
    <cellStyle name="Normal 4 2 3 4 9 3 2" xfId="46286" xr:uid="{00000000-0005-0000-0000-0000CEB40000}"/>
    <cellStyle name="Normal 4 2 3 4 9 4" xfId="46287" xr:uid="{00000000-0005-0000-0000-0000CFB40000}"/>
    <cellStyle name="Normal 4 2 3 5" xfId="19826" xr:uid="{00000000-0005-0000-0000-0000724D0000}"/>
    <cellStyle name="Normal 4 2 3 5 10" xfId="19827" xr:uid="{00000000-0005-0000-0000-0000734D0000}"/>
    <cellStyle name="Normal 4 2 3 5 10 2" xfId="19828" xr:uid="{00000000-0005-0000-0000-0000744D0000}"/>
    <cellStyle name="Normal 4 2 3 5 10 2 2" xfId="19829" xr:uid="{00000000-0005-0000-0000-0000754D0000}"/>
    <cellStyle name="Normal 4 2 3 5 10 2 2 2" xfId="46288" xr:uid="{00000000-0005-0000-0000-0000D0B40000}"/>
    <cellStyle name="Normal 4 2 3 5 10 2 3" xfId="46289" xr:uid="{00000000-0005-0000-0000-0000D1B40000}"/>
    <cellStyle name="Normal 4 2 3 5 10 3" xfId="19830" xr:uid="{00000000-0005-0000-0000-0000764D0000}"/>
    <cellStyle name="Normal 4 2 3 5 10 3 2" xfId="46290" xr:uid="{00000000-0005-0000-0000-0000D2B40000}"/>
    <cellStyle name="Normal 4 2 3 5 10 4" xfId="46291" xr:uid="{00000000-0005-0000-0000-0000D3B40000}"/>
    <cellStyle name="Normal 4 2 3 5 11" xfId="19831" xr:uid="{00000000-0005-0000-0000-0000774D0000}"/>
    <cellStyle name="Normal 4 2 3 5 11 2" xfId="19832" xr:uid="{00000000-0005-0000-0000-0000784D0000}"/>
    <cellStyle name="Normal 4 2 3 5 11 2 2" xfId="19833" xr:uid="{00000000-0005-0000-0000-0000794D0000}"/>
    <cellStyle name="Normal 4 2 3 5 11 2 2 2" xfId="46292" xr:uid="{00000000-0005-0000-0000-0000D4B40000}"/>
    <cellStyle name="Normal 4 2 3 5 11 2 3" xfId="46293" xr:uid="{00000000-0005-0000-0000-0000D5B40000}"/>
    <cellStyle name="Normal 4 2 3 5 11 3" xfId="19834" xr:uid="{00000000-0005-0000-0000-00007A4D0000}"/>
    <cellStyle name="Normal 4 2 3 5 11 3 2" xfId="46294" xr:uid="{00000000-0005-0000-0000-0000D6B40000}"/>
    <cellStyle name="Normal 4 2 3 5 11 4" xfId="46295" xr:uid="{00000000-0005-0000-0000-0000D7B40000}"/>
    <cellStyle name="Normal 4 2 3 5 12" xfId="19835" xr:uid="{00000000-0005-0000-0000-00007B4D0000}"/>
    <cellStyle name="Normal 4 2 3 5 12 2" xfId="19836" xr:uid="{00000000-0005-0000-0000-00007C4D0000}"/>
    <cellStyle name="Normal 4 2 3 5 12 2 2" xfId="46296" xr:uid="{00000000-0005-0000-0000-0000D8B40000}"/>
    <cellStyle name="Normal 4 2 3 5 12 3" xfId="46297" xr:uid="{00000000-0005-0000-0000-0000D9B40000}"/>
    <cellStyle name="Normal 4 2 3 5 13" xfId="19837" xr:uid="{00000000-0005-0000-0000-00007D4D0000}"/>
    <cellStyle name="Normal 4 2 3 5 13 2" xfId="46298" xr:uid="{00000000-0005-0000-0000-0000DAB40000}"/>
    <cellStyle name="Normal 4 2 3 5 14" xfId="46299" xr:uid="{00000000-0005-0000-0000-0000DBB40000}"/>
    <cellStyle name="Normal 4 2 3 5 2" xfId="19838" xr:uid="{00000000-0005-0000-0000-00007E4D0000}"/>
    <cellStyle name="Normal 4 2 3 5 2 2" xfId="19839" xr:uid="{00000000-0005-0000-0000-00007F4D0000}"/>
    <cellStyle name="Normal 4 2 3 5 2 2 2" xfId="19840" xr:uid="{00000000-0005-0000-0000-0000804D0000}"/>
    <cellStyle name="Normal 4 2 3 5 2 2 2 2" xfId="46300" xr:uid="{00000000-0005-0000-0000-0000DCB40000}"/>
    <cellStyle name="Normal 4 2 3 5 2 2 3" xfId="46301" xr:uid="{00000000-0005-0000-0000-0000DDB40000}"/>
    <cellStyle name="Normal 4 2 3 5 2 3" xfId="19841" xr:uid="{00000000-0005-0000-0000-0000814D0000}"/>
    <cellStyle name="Normal 4 2 3 5 2 3 2" xfId="46302" xr:uid="{00000000-0005-0000-0000-0000DEB40000}"/>
    <cellStyle name="Normal 4 2 3 5 2 4" xfId="46303" xr:uid="{00000000-0005-0000-0000-0000DFB40000}"/>
    <cellStyle name="Normal 4 2 3 5 3" xfId="19842" xr:uid="{00000000-0005-0000-0000-0000824D0000}"/>
    <cellStyle name="Normal 4 2 3 5 3 2" xfId="19843" xr:uid="{00000000-0005-0000-0000-0000834D0000}"/>
    <cellStyle name="Normal 4 2 3 5 3 2 2" xfId="19844" xr:uid="{00000000-0005-0000-0000-0000844D0000}"/>
    <cellStyle name="Normal 4 2 3 5 3 2 2 2" xfId="46304" xr:uid="{00000000-0005-0000-0000-0000E0B40000}"/>
    <cellStyle name="Normal 4 2 3 5 3 2 3" xfId="46305" xr:uid="{00000000-0005-0000-0000-0000E1B40000}"/>
    <cellStyle name="Normal 4 2 3 5 3 3" xfId="19845" xr:uid="{00000000-0005-0000-0000-0000854D0000}"/>
    <cellStyle name="Normal 4 2 3 5 3 3 2" xfId="46306" xr:uid="{00000000-0005-0000-0000-0000E2B40000}"/>
    <cellStyle name="Normal 4 2 3 5 3 4" xfId="46307" xr:uid="{00000000-0005-0000-0000-0000E3B40000}"/>
    <cellStyle name="Normal 4 2 3 5 4" xfId="19846" xr:uid="{00000000-0005-0000-0000-0000864D0000}"/>
    <cellStyle name="Normal 4 2 3 5 4 2" xfId="19847" xr:uid="{00000000-0005-0000-0000-0000874D0000}"/>
    <cellStyle name="Normal 4 2 3 5 4 2 2" xfId="19848" xr:uid="{00000000-0005-0000-0000-0000884D0000}"/>
    <cellStyle name="Normal 4 2 3 5 4 2 2 2" xfId="46308" xr:uid="{00000000-0005-0000-0000-0000E4B40000}"/>
    <cellStyle name="Normal 4 2 3 5 4 2 3" xfId="46309" xr:uid="{00000000-0005-0000-0000-0000E5B40000}"/>
    <cellStyle name="Normal 4 2 3 5 4 3" xfId="19849" xr:uid="{00000000-0005-0000-0000-0000894D0000}"/>
    <cellStyle name="Normal 4 2 3 5 4 3 2" xfId="46310" xr:uid="{00000000-0005-0000-0000-0000E6B40000}"/>
    <cellStyle name="Normal 4 2 3 5 4 4" xfId="46311" xr:uid="{00000000-0005-0000-0000-0000E7B40000}"/>
    <cellStyle name="Normal 4 2 3 5 5" xfId="19850" xr:uid="{00000000-0005-0000-0000-00008A4D0000}"/>
    <cellStyle name="Normal 4 2 3 5 5 2" xfId="19851" xr:uid="{00000000-0005-0000-0000-00008B4D0000}"/>
    <cellStyle name="Normal 4 2 3 5 5 2 2" xfId="19852" xr:uid="{00000000-0005-0000-0000-00008C4D0000}"/>
    <cellStyle name="Normal 4 2 3 5 5 2 2 2" xfId="46312" xr:uid="{00000000-0005-0000-0000-0000E8B40000}"/>
    <cellStyle name="Normal 4 2 3 5 5 2 3" xfId="46313" xr:uid="{00000000-0005-0000-0000-0000E9B40000}"/>
    <cellStyle name="Normal 4 2 3 5 5 3" xfId="19853" xr:uid="{00000000-0005-0000-0000-00008D4D0000}"/>
    <cellStyle name="Normal 4 2 3 5 5 3 2" xfId="46314" xr:uid="{00000000-0005-0000-0000-0000EAB40000}"/>
    <cellStyle name="Normal 4 2 3 5 5 4" xfId="46315" xr:uid="{00000000-0005-0000-0000-0000EBB40000}"/>
    <cellStyle name="Normal 4 2 3 5 6" xfId="19854" xr:uid="{00000000-0005-0000-0000-00008E4D0000}"/>
    <cellStyle name="Normal 4 2 3 5 6 2" xfId="19855" xr:uid="{00000000-0005-0000-0000-00008F4D0000}"/>
    <cellStyle name="Normal 4 2 3 5 6 2 2" xfId="19856" xr:uid="{00000000-0005-0000-0000-0000904D0000}"/>
    <cellStyle name="Normal 4 2 3 5 6 2 2 2" xfId="46316" xr:uid="{00000000-0005-0000-0000-0000ECB40000}"/>
    <cellStyle name="Normal 4 2 3 5 6 2 3" xfId="46317" xr:uid="{00000000-0005-0000-0000-0000EDB40000}"/>
    <cellStyle name="Normal 4 2 3 5 6 3" xfId="19857" xr:uid="{00000000-0005-0000-0000-0000914D0000}"/>
    <cellStyle name="Normal 4 2 3 5 6 3 2" xfId="46318" xr:uid="{00000000-0005-0000-0000-0000EEB40000}"/>
    <cellStyle name="Normal 4 2 3 5 6 4" xfId="46319" xr:uid="{00000000-0005-0000-0000-0000EFB40000}"/>
    <cellStyle name="Normal 4 2 3 5 7" xfId="19858" xr:uid="{00000000-0005-0000-0000-0000924D0000}"/>
    <cellStyle name="Normal 4 2 3 5 7 2" xfId="19859" xr:uid="{00000000-0005-0000-0000-0000934D0000}"/>
    <cellStyle name="Normal 4 2 3 5 7 2 2" xfId="19860" xr:uid="{00000000-0005-0000-0000-0000944D0000}"/>
    <cellStyle name="Normal 4 2 3 5 7 2 2 2" xfId="46320" xr:uid="{00000000-0005-0000-0000-0000F0B40000}"/>
    <cellStyle name="Normal 4 2 3 5 7 2 3" xfId="46321" xr:uid="{00000000-0005-0000-0000-0000F1B40000}"/>
    <cellStyle name="Normal 4 2 3 5 7 3" xfId="19861" xr:uid="{00000000-0005-0000-0000-0000954D0000}"/>
    <cellStyle name="Normal 4 2 3 5 7 3 2" xfId="46322" xr:uid="{00000000-0005-0000-0000-0000F2B40000}"/>
    <cellStyle name="Normal 4 2 3 5 7 4" xfId="46323" xr:uid="{00000000-0005-0000-0000-0000F3B40000}"/>
    <cellStyle name="Normal 4 2 3 5 8" xfId="19862" xr:uid="{00000000-0005-0000-0000-0000964D0000}"/>
    <cellStyle name="Normal 4 2 3 5 8 2" xfId="19863" xr:uid="{00000000-0005-0000-0000-0000974D0000}"/>
    <cellStyle name="Normal 4 2 3 5 8 2 2" xfId="19864" xr:uid="{00000000-0005-0000-0000-0000984D0000}"/>
    <cellStyle name="Normal 4 2 3 5 8 2 2 2" xfId="46324" xr:uid="{00000000-0005-0000-0000-0000F4B40000}"/>
    <cellStyle name="Normal 4 2 3 5 8 2 3" xfId="46325" xr:uid="{00000000-0005-0000-0000-0000F5B40000}"/>
    <cellStyle name="Normal 4 2 3 5 8 3" xfId="19865" xr:uid="{00000000-0005-0000-0000-0000994D0000}"/>
    <cellStyle name="Normal 4 2 3 5 8 3 2" xfId="46326" xr:uid="{00000000-0005-0000-0000-0000F6B40000}"/>
    <cellStyle name="Normal 4 2 3 5 8 4" xfId="46327" xr:uid="{00000000-0005-0000-0000-0000F7B40000}"/>
    <cellStyle name="Normal 4 2 3 5 9" xfId="19866" xr:uid="{00000000-0005-0000-0000-00009A4D0000}"/>
    <cellStyle name="Normal 4 2 3 5 9 2" xfId="19867" xr:uid="{00000000-0005-0000-0000-00009B4D0000}"/>
    <cellStyle name="Normal 4 2 3 5 9 2 2" xfId="19868" xr:uid="{00000000-0005-0000-0000-00009C4D0000}"/>
    <cellStyle name="Normal 4 2 3 5 9 2 2 2" xfId="46328" xr:uid="{00000000-0005-0000-0000-0000F8B40000}"/>
    <cellStyle name="Normal 4 2 3 5 9 2 3" xfId="46329" xr:uid="{00000000-0005-0000-0000-0000F9B40000}"/>
    <cellStyle name="Normal 4 2 3 5 9 3" xfId="19869" xr:uid="{00000000-0005-0000-0000-00009D4D0000}"/>
    <cellStyle name="Normal 4 2 3 5 9 3 2" xfId="46330" xr:uid="{00000000-0005-0000-0000-0000FAB40000}"/>
    <cellStyle name="Normal 4 2 3 5 9 4" xfId="46331" xr:uid="{00000000-0005-0000-0000-0000FBB40000}"/>
    <cellStyle name="Normal 4 2 3 6" xfId="19870" xr:uid="{00000000-0005-0000-0000-00009E4D0000}"/>
    <cellStyle name="Normal 4 2 3 6 10" xfId="19871" xr:uid="{00000000-0005-0000-0000-00009F4D0000}"/>
    <cellStyle name="Normal 4 2 3 6 10 2" xfId="19872" xr:uid="{00000000-0005-0000-0000-0000A04D0000}"/>
    <cellStyle name="Normal 4 2 3 6 10 2 2" xfId="19873" xr:uid="{00000000-0005-0000-0000-0000A14D0000}"/>
    <cellStyle name="Normal 4 2 3 6 10 2 2 2" xfId="46332" xr:uid="{00000000-0005-0000-0000-0000FCB40000}"/>
    <cellStyle name="Normal 4 2 3 6 10 2 3" xfId="46333" xr:uid="{00000000-0005-0000-0000-0000FDB40000}"/>
    <cellStyle name="Normal 4 2 3 6 10 3" xfId="19874" xr:uid="{00000000-0005-0000-0000-0000A24D0000}"/>
    <cellStyle name="Normal 4 2 3 6 10 3 2" xfId="46334" xr:uid="{00000000-0005-0000-0000-0000FEB40000}"/>
    <cellStyle name="Normal 4 2 3 6 10 4" xfId="46335" xr:uid="{00000000-0005-0000-0000-0000FFB40000}"/>
    <cellStyle name="Normal 4 2 3 6 11" xfId="19875" xr:uid="{00000000-0005-0000-0000-0000A34D0000}"/>
    <cellStyle name="Normal 4 2 3 6 11 2" xfId="19876" xr:uid="{00000000-0005-0000-0000-0000A44D0000}"/>
    <cellStyle name="Normal 4 2 3 6 11 2 2" xfId="19877" xr:uid="{00000000-0005-0000-0000-0000A54D0000}"/>
    <cellStyle name="Normal 4 2 3 6 11 2 2 2" xfId="46336" xr:uid="{00000000-0005-0000-0000-000000B50000}"/>
    <cellStyle name="Normal 4 2 3 6 11 2 3" xfId="46337" xr:uid="{00000000-0005-0000-0000-000001B50000}"/>
    <cellStyle name="Normal 4 2 3 6 11 3" xfId="19878" xr:uid="{00000000-0005-0000-0000-0000A64D0000}"/>
    <cellStyle name="Normal 4 2 3 6 11 3 2" xfId="46338" xr:uid="{00000000-0005-0000-0000-000002B50000}"/>
    <cellStyle name="Normal 4 2 3 6 11 4" xfId="46339" xr:uid="{00000000-0005-0000-0000-000003B50000}"/>
    <cellStyle name="Normal 4 2 3 6 12" xfId="19879" xr:uid="{00000000-0005-0000-0000-0000A74D0000}"/>
    <cellStyle name="Normal 4 2 3 6 12 2" xfId="19880" xr:uid="{00000000-0005-0000-0000-0000A84D0000}"/>
    <cellStyle name="Normal 4 2 3 6 12 2 2" xfId="46340" xr:uid="{00000000-0005-0000-0000-000004B50000}"/>
    <cellStyle name="Normal 4 2 3 6 12 3" xfId="46341" xr:uid="{00000000-0005-0000-0000-000005B50000}"/>
    <cellStyle name="Normal 4 2 3 6 13" xfId="19881" xr:uid="{00000000-0005-0000-0000-0000A94D0000}"/>
    <cellStyle name="Normal 4 2 3 6 13 2" xfId="46342" xr:uid="{00000000-0005-0000-0000-000006B50000}"/>
    <cellStyle name="Normal 4 2 3 6 14" xfId="46343" xr:uid="{00000000-0005-0000-0000-000007B50000}"/>
    <cellStyle name="Normal 4 2 3 6 2" xfId="19882" xr:uid="{00000000-0005-0000-0000-0000AA4D0000}"/>
    <cellStyle name="Normal 4 2 3 6 2 2" xfId="19883" xr:uid="{00000000-0005-0000-0000-0000AB4D0000}"/>
    <cellStyle name="Normal 4 2 3 6 2 2 2" xfId="19884" xr:uid="{00000000-0005-0000-0000-0000AC4D0000}"/>
    <cellStyle name="Normal 4 2 3 6 2 2 2 2" xfId="46344" xr:uid="{00000000-0005-0000-0000-000008B50000}"/>
    <cellStyle name="Normal 4 2 3 6 2 2 3" xfId="46345" xr:uid="{00000000-0005-0000-0000-000009B50000}"/>
    <cellStyle name="Normal 4 2 3 6 2 3" xfId="19885" xr:uid="{00000000-0005-0000-0000-0000AD4D0000}"/>
    <cellStyle name="Normal 4 2 3 6 2 3 2" xfId="46346" xr:uid="{00000000-0005-0000-0000-00000AB50000}"/>
    <cellStyle name="Normal 4 2 3 6 2 4" xfId="46347" xr:uid="{00000000-0005-0000-0000-00000BB50000}"/>
    <cellStyle name="Normal 4 2 3 6 3" xfId="19886" xr:uid="{00000000-0005-0000-0000-0000AE4D0000}"/>
    <cellStyle name="Normal 4 2 3 6 3 2" xfId="19887" xr:uid="{00000000-0005-0000-0000-0000AF4D0000}"/>
    <cellStyle name="Normal 4 2 3 6 3 2 2" xfId="19888" xr:uid="{00000000-0005-0000-0000-0000B04D0000}"/>
    <cellStyle name="Normal 4 2 3 6 3 2 2 2" xfId="46348" xr:uid="{00000000-0005-0000-0000-00000CB50000}"/>
    <cellStyle name="Normal 4 2 3 6 3 2 3" xfId="46349" xr:uid="{00000000-0005-0000-0000-00000DB50000}"/>
    <cellStyle name="Normal 4 2 3 6 3 3" xfId="19889" xr:uid="{00000000-0005-0000-0000-0000B14D0000}"/>
    <cellStyle name="Normal 4 2 3 6 3 3 2" xfId="46350" xr:uid="{00000000-0005-0000-0000-00000EB50000}"/>
    <cellStyle name="Normal 4 2 3 6 3 4" xfId="46351" xr:uid="{00000000-0005-0000-0000-00000FB50000}"/>
    <cellStyle name="Normal 4 2 3 6 4" xfId="19890" xr:uid="{00000000-0005-0000-0000-0000B24D0000}"/>
    <cellStyle name="Normal 4 2 3 6 4 2" xfId="19891" xr:uid="{00000000-0005-0000-0000-0000B34D0000}"/>
    <cellStyle name="Normal 4 2 3 6 4 2 2" xfId="19892" xr:uid="{00000000-0005-0000-0000-0000B44D0000}"/>
    <cellStyle name="Normal 4 2 3 6 4 2 2 2" xfId="46352" xr:uid="{00000000-0005-0000-0000-000010B50000}"/>
    <cellStyle name="Normal 4 2 3 6 4 2 3" xfId="46353" xr:uid="{00000000-0005-0000-0000-000011B50000}"/>
    <cellStyle name="Normal 4 2 3 6 4 3" xfId="19893" xr:uid="{00000000-0005-0000-0000-0000B54D0000}"/>
    <cellStyle name="Normal 4 2 3 6 4 3 2" xfId="46354" xr:uid="{00000000-0005-0000-0000-000012B50000}"/>
    <cellStyle name="Normal 4 2 3 6 4 4" xfId="46355" xr:uid="{00000000-0005-0000-0000-000013B50000}"/>
    <cellStyle name="Normal 4 2 3 6 5" xfId="19894" xr:uid="{00000000-0005-0000-0000-0000B64D0000}"/>
    <cellStyle name="Normal 4 2 3 6 5 2" xfId="19895" xr:uid="{00000000-0005-0000-0000-0000B74D0000}"/>
    <cellStyle name="Normal 4 2 3 6 5 2 2" xfId="19896" xr:uid="{00000000-0005-0000-0000-0000B84D0000}"/>
    <cellStyle name="Normal 4 2 3 6 5 2 2 2" xfId="46356" xr:uid="{00000000-0005-0000-0000-000014B50000}"/>
    <cellStyle name="Normal 4 2 3 6 5 2 3" xfId="46357" xr:uid="{00000000-0005-0000-0000-000015B50000}"/>
    <cellStyle name="Normal 4 2 3 6 5 3" xfId="19897" xr:uid="{00000000-0005-0000-0000-0000B94D0000}"/>
    <cellStyle name="Normal 4 2 3 6 5 3 2" xfId="46358" xr:uid="{00000000-0005-0000-0000-000016B50000}"/>
    <cellStyle name="Normal 4 2 3 6 5 4" xfId="46359" xr:uid="{00000000-0005-0000-0000-000017B50000}"/>
    <cellStyle name="Normal 4 2 3 6 6" xfId="19898" xr:uid="{00000000-0005-0000-0000-0000BA4D0000}"/>
    <cellStyle name="Normal 4 2 3 6 6 2" xfId="19899" xr:uid="{00000000-0005-0000-0000-0000BB4D0000}"/>
    <cellStyle name="Normal 4 2 3 6 6 2 2" xfId="19900" xr:uid="{00000000-0005-0000-0000-0000BC4D0000}"/>
    <cellStyle name="Normal 4 2 3 6 6 2 2 2" xfId="46360" xr:uid="{00000000-0005-0000-0000-000018B50000}"/>
    <cellStyle name="Normal 4 2 3 6 6 2 3" xfId="46361" xr:uid="{00000000-0005-0000-0000-000019B50000}"/>
    <cellStyle name="Normal 4 2 3 6 6 3" xfId="19901" xr:uid="{00000000-0005-0000-0000-0000BD4D0000}"/>
    <cellStyle name="Normal 4 2 3 6 6 3 2" xfId="46362" xr:uid="{00000000-0005-0000-0000-00001AB50000}"/>
    <cellStyle name="Normal 4 2 3 6 6 4" xfId="46363" xr:uid="{00000000-0005-0000-0000-00001BB50000}"/>
    <cellStyle name="Normal 4 2 3 6 7" xfId="19902" xr:uid="{00000000-0005-0000-0000-0000BE4D0000}"/>
    <cellStyle name="Normal 4 2 3 6 7 2" xfId="19903" xr:uid="{00000000-0005-0000-0000-0000BF4D0000}"/>
    <cellStyle name="Normal 4 2 3 6 7 2 2" xfId="19904" xr:uid="{00000000-0005-0000-0000-0000C04D0000}"/>
    <cellStyle name="Normal 4 2 3 6 7 2 2 2" xfId="46364" xr:uid="{00000000-0005-0000-0000-00001CB50000}"/>
    <cellStyle name="Normal 4 2 3 6 7 2 3" xfId="46365" xr:uid="{00000000-0005-0000-0000-00001DB50000}"/>
    <cellStyle name="Normal 4 2 3 6 7 3" xfId="19905" xr:uid="{00000000-0005-0000-0000-0000C14D0000}"/>
    <cellStyle name="Normal 4 2 3 6 7 3 2" xfId="46366" xr:uid="{00000000-0005-0000-0000-00001EB50000}"/>
    <cellStyle name="Normal 4 2 3 6 7 4" xfId="46367" xr:uid="{00000000-0005-0000-0000-00001FB50000}"/>
    <cellStyle name="Normal 4 2 3 6 8" xfId="19906" xr:uid="{00000000-0005-0000-0000-0000C24D0000}"/>
    <cellStyle name="Normal 4 2 3 6 8 2" xfId="19907" xr:uid="{00000000-0005-0000-0000-0000C34D0000}"/>
    <cellStyle name="Normal 4 2 3 6 8 2 2" xfId="19908" xr:uid="{00000000-0005-0000-0000-0000C44D0000}"/>
    <cellStyle name="Normal 4 2 3 6 8 2 2 2" xfId="46368" xr:uid="{00000000-0005-0000-0000-000020B50000}"/>
    <cellStyle name="Normal 4 2 3 6 8 2 3" xfId="46369" xr:uid="{00000000-0005-0000-0000-000021B50000}"/>
    <cellStyle name="Normal 4 2 3 6 8 3" xfId="19909" xr:uid="{00000000-0005-0000-0000-0000C54D0000}"/>
    <cellStyle name="Normal 4 2 3 6 8 3 2" xfId="46370" xr:uid="{00000000-0005-0000-0000-000022B50000}"/>
    <cellStyle name="Normal 4 2 3 6 8 4" xfId="46371" xr:uid="{00000000-0005-0000-0000-000023B50000}"/>
    <cellStyle name="Normal 4 2 3 6 9" xfId="19910" xr:uid="{00000000-0005-0000-0000-0000C64D0000}"/>
    <cellStyle name="Normal 4 2 3 6 9 2" xfId="19911" xr:uid="{00000000-0005-0000-0000-0000C74D0000}"/>
    <cellStyle name="Normal 4 2 3 6 9 2 2" xfId="19912" xr:uid="{00000000-0005-0000-0000-0000C84D0000}"/>
    <cellStyle name="Normal 4 2 3 6 9 2 2 2" xfId="46372" xr:uid="{00000000-0005-0000-0000-000024B50000}"/>
    <cellStyle name="Normal 4 2 3 6 9 2 3" xfId="46373" xr:uid="{00000000-0005-0000-0000-000025B50000}"/>
    <cellStyle name="Normal 4 2 3 6 9 3" xfId="19913" xr:uid="{00000000-0005-0000-0000-0000C94D0000}"/>
    <cellStyle name="Normal 4 2 3 6 9 3 2" xfId="46374" xr:uid="{00000000-0005-0000-0000-000026B50000}"/>
    <cellStyle name="Normal 4 2 3 6 9 4" xfId="46375" xr:uid="{00000000-0005-0000-0000-000027B50000}"/>
    <cellStyle name="Normal 4 2 3 7" xfId="19914" xr:uid="{00000000-0005-0000-0000-0000CA4D0000}"/>
    <cellStyle name="Normal 4 2 3 7 10" xfId="19915" xr:uid="{00000000-0005-0000-0000-0000CB4D0000}"/>
    <cellStyle name="Normal 4 2 3 7 10 2" xfId="19916" xr:uid="{00000000-0005-0000-0000-0000CC4D0000}"/>
    <cellStyle name="Normal 4 2 3 7 10 2 2" xfId="19917" xr:uid="{00000000-0005-0000-0000-0000CD4D0000}"/>
    <cellStyle name="Normal 4 2 3 7 10 2 2 2" xfId="46376" xr:uid="{00000000-0005-0000-0000-000028B50000}"/>
    <cellStyle name="Normal 4 2 3 7 10 2 3" xfId="46377" xr:uid="{00000000-0005-0000-0000-000029B50000}"/>
    <cellStyle name="Normal 4 2 3 7 10 3" xfId="19918" xr:uid="{00000000-0005-0000-0000-0000CE4D0000}"/>
    <cellStyle name="Normal 4 2 3 7 10 3 2" xfId="46378" xr:uid="{00000000-0005-0000-0000-00002AB50000}"/>
    <cellStyle name="Normal 4 2 3 7 10 4" xfId="46379" xr:uid="{00000000-0005-0000-0000-00002BB50000}"/>
    <cellStyle name="Normal 4 2 3 7 11" xfId="19919" xr:uid="{00000000-0005-0000-0000-0000CF4D0000}"/>
    <cellStyle name="Normal 4 2 3 7 11 2" xfId="19920" xr:uid="{00000000-0005-0000-0000-0000D04D0000}"/>
    <cellStyle name="Normal 4 2 3 7 11 2 2" xfId="19921" xr:uid="{00000000-0005-0000-0000-0000D14D0000}"/>
    <cellStyle name="Normal 4 2 3 7 11 2 2 2" xfId="46380" xr:uid="{00000000-0005-0000-0000-00002CB50000}"/>
    <cellStyle name="Normal 4 2 3 7 11 2 3" xfId="46381" xr:uid="{00000000-0005-0000-0000-00002DB50000}"/>
    <cellStyle name="Normal 4 2 3 7 11 3" xfId="19922" xr:uid="{00000000-0005-0000-0000-0000D24D0000}"/>
    <cellStyle name="Normal 4 2 3 7 11 3 2" xfId="46382" xr:uid="{00000000-0005-0000-0000-00002EB50000}"/>
    <cellStyle name="Normal 4 2 3 7 11 4" xfId="46383" xr:uid="{00000000-0005-0000-0000-00002FB50000}"/>
    <cellStyle name="Normal 4 2 3 7 12" xfId="19923" xr:uid="{00000000-0005-0000-0000-0000D34D0000}"/>
    <cellStyle name="Normal 4 2 3 7 12 2" xfId="19924" xr:uid="{00000000-0005-0000-0000-0000D44D0000}"/>
    <cellStyle name="Normal 4 2 3 7 12 2 2" xfId="46384" xr:uid="{00000000-0005-0000-0000-000030B50000}"/>
    <cellStyle name="Normal 4 2 3 7 12 3" xfId="46385" xr:uid="{00000000-0005-0000-0000-000031B50000}"/>
    <cellStyle name="Normal 4 2 3 7 13" xfId="19925" xr:uid="{00000000-0005-0000-0000-0000D54D0000}"/>
    <cellStyle name="Normal 4 2 3 7 13 2" xfId="46386" xr:uid="{00000000-0005-0000-0000-000032B50000}"/>
    <cellStyle name="Normal 4 2 3 7 14" xfId="46387" xr:uid="{00000000-0005-0000-0000-000033B50000}"/>
    <cellStyle name="Normal 4 2 3 7 2" xfId="19926" xr:uid="{00000000-0005-0000-0000-0000D64D0000}"/>
    <cellStyle name="Normal 4 2 3 7 2 2" xfId="19927" xr:uid="{00000000-0005-0000-0000-0000D74D0000}"/>
    <cellStyle name="Normal 4 2 3 7 2 2 2" xfId="19928" xr:uid="{00000000-0005-0000-0000-0000D84D0000}"/>
    <cellStyle name="Normal 4 2 3 7 2 2 2 2" xfId="46388" xr:uid="{00000000-0005-0000-0000-000034B50000}"/>
    <cellStyle name="Normal 4 2 3 7 2 2 3" xfId="46389" xr:uid="{00000000-0005-0000-0000-000035B50000}"/>
    <cellStyle name="Normal 4 2 3 7 2 3" xfId="19929" xr:uid="{00000000-0005-0000-0000-0000D94D0000}"/>
    <cellStyle name="Normal 4 2 3 7 2 3 2" xfId="46390" xr:uid="{00000000-0005-0000-0000-000036B50000}"/>
    <cellStyle name="Normal 4 2 3 7 2 4" xfId="46391" xr:uid="{00000000-0005-0000-0000-000037B50000}"/>
    <cellStyle name="Normal 4 2 3 7 3" xfId="19930" xr:uid="{00000000-0005-0000-0000-0000DA4D0000}"/>
    <cellStyle name="Normal 4 2 3 7 3 2" xfId="19931" xr:uid="{00000000-0005-0000-0000-0000DB4D0000}"/>
    <cellStyle name="Normal 4 2 3 7 3 2 2" xfId="19932" xr:uid="{00000000-0005-0000-0000-0000DC4D0000}"/>
    <cellStyle name="Normal 4 2 3 7 3 2 2 2" xfId="46392" xr:uid="{00000000-0005-0000-0000-000038B50000}"/>
    <cellStyle name="Normal 4 2 3 7 3 2 3" xfId="46393" xr:uid="{00000000-0005-0000-0000-000039B50000}"/>
    <cellStyle name="Normal 4 2 3 7 3 3" xfId="19933" xr:uid="{00000000-0005-0000-0000-0000DD4D0000}"/>
    <cellStyle name="Normal 4 2 3 7 3 3 2" xfId="46394" xr:uid="{00000000-0005-0000-0000-00003AB50000}"/>
    <cellStyle name="Normal 4 2 3 7 3 4" xfId="46395" xr:uid="{00000000-0005-0000-0000-00003BB50000}"/>
    <cellStyle name="Normal 4 2 3 7 4" xfId="19934" xr:uid="{00000000-0005-0000-0000-0000DE4D0000}"/>
    <cellStyle name="Normal 4 2 3 7 4 2" xfId="19935" xr:uid="{00000000-0005-0000-0000-0000DF4D0000}"/>
    <cellStyle name="Normal 4 2 3 7 4 2 2" xfId="19936" xr:uid="{00000000-0005-0000-0000-0000E04D0000}"/>
    <cellStyle name="Normal 4 2 3 7 4 2 2 2" xfId="46396" xr:uid="{00000000-0005-0000-0000-00003CB50000}"/>
    <cellStyle name="Normal 4 2 3 7 4 2 3" xfId="46397" xr:uid="{00000000-0005-0000-0000-00003DB50000}"/>
    <cellStyle name="Normal 4 2 3 7 4 3" xfId="19937" xr:uid="{00000000-0005-0000-0000-0000E14D0000}"/>
    <cellStyle name="Normal 4 2 3 7 4 3 2" xfId="46398" xr:uid="{00000000-0005-0000-0000-00003EB50000}"/>
    <cellStyle name="Normal 4 2 3 7 4 4" xfId="46399" xr:uid="{00000000-0005-0000-0000-00003FB50000}"/>
    <cellStyle name="Normal 4 2 3 7 5" xfId="19938" xr:uid="{00000000-0005-0000-0000-0000E24D0000}"/>
    <cellStyle name="Normal 4 2 3 7 5 2" xfId="19939" xr:uid="{00000000-0005-0000-0000-0000E34D0000}"/>
    <cellStyle name="Normal 4 2 3 7 5 2 2" xfId="19940" xr:uid="{00000000-0005-0000-0000-0000E44D0000}"/>
    <cellStyle name="Normal 4 2 3 7 5 2 2 2" xfId="46400" xr:uid="{00000000-0005-0000-0000-000040B50000}"/>
    <cellStyle name="Normal 4 2 3 7 5 2 3" xfId="46401" xr:uid="{00000000-0005-0000-0000-000041B50000}"/>
    <cellStyle name="Normal 4 2 3 7 5 3" xfId="19941" xr:uid="{00000000-0005-0000-0000-0000E54D0000}"/>
    <cellStyle name="Normal 4 2 3 7 5 3 2" xfId="46402" xr:uid="{00000000-0005-0000-0000-000042B50000}"/>
    <cellStyle name="Normal 4 2 3 7 5 4" xfId="46403" xr:uid="{00000000-0005-0000-0000-000043B50000}"/>
    <cellStyle name="Normal 4 2 3 7 6" xfId="19942" xr:uid="{00000000-0005-0000-0000-0000E64D0000}"/>
    <cellStyle name="Normal 4 2 3 7 6 2" xfId="19943" xr:uid="{00000000-0005-0000-0000-0000E74D0000}"/>
    <cellStyle name="Normal 4 2 3 7 6 2 2" xfId="19944" xr:uid="{00000000-0005-0000-0000-0000E84D0000}"/>
    <cellStyle name="Normal 4 2 3 7 6 2 2 2" xfId="46404" xr:uid="{00000000-0005-0000-0000-000044B50000}"/>
    <cellStyle name="Normal 4 2 3 7 6 2 3" xfId="46405" xr:uid="{00000000-0005-0000-0000-000045B50000}"/>
    <cellStyle name="Normal 4 2 3 7 6 3" xfId="19945" xr:uid="{00000000-0005-0000-0000-0000E94D0000}"/>
    <cellStyle name="Normal 4 2 3 7 6 3 2" xfId="46406" xr:uid="{00000000-0005-0000-0000-000046B50000}"/>
    <cellStyle name="Normal 4 2 3 7 6 4" xfId="46407" xr:uid="{00000000-0005-0000-0000-000047B50000}"/>
    <cellStyle name="Normal 4 2 3 7 7" xfId="19946" xr:uid="{00000000-0005-0000-0000-0000EA4D0000}"/>
    <cellStyle name="Normal 4 2 3 7 7 2" xfId="19947" xr:uid="{00000000-0005-0000-0000-0000EB4D0000}"/>
    <cellStyle name="Normal 4 2 3 7 7 2 2" xfId="19948" xr:uid="{00000000-0005-0000-0000-0000EC4D0000}"/>
    <cellStyle name="Normal 4 2 3 7 7 2 2 2" xfId="46408" xr:uid="{00000000-0005-0000-0000-000048B50000}"/>
    <cellStyle name="Normal 4 2 3 7 7 2 3" xfId="46409" xr:uid="{00000000-0005-0000-0000-000049B50000}"/>
    <cellStyle name="Normal 4 2 3 7 7 3" xfId="19949" xr:uid="{00000000-0005-0000-0000-0000ED4D0000}"/>
    <cellStyle name="Normal 4 2 3 7 7 3 2" xfId="46410" xr:uid="{00000000-0005-0000-0000-00004AB50000}"/>
    <cellStyle name="Normal 4 2 3 7 7 4" xfId="46411" xr:uid="{00000000-0005-0000-0000-00004BB50000}"/>
    <cellStyle name="Normal 4 2 3 7 8" xfId="19950" xr:uid="{00000000-0005-0000-0000-0000EE4D0000}"/>
    <cellStyle name="Normal 4 2 3 7 8 2" xfId="19951" xr:uid="{00000000-0005-0000-0000-0000EF4D0000}"/>
    <cellStyle name="Normal 4 2 3 7 8 2 2" xfId="19952" xr:uid="{00000000-0005-0000-0000-0000F04D0000}"/>
    <cellStyle name="Normal 4 2 3 7 8 2 2 2" xfId="46412" xr:uid="{00000000-0005-0000-0000-00004CB50000}"/>
    <cellStyle name="Normal 4 2 3 7 8 2 3" xfId="46413" xr:uid="{00000000-0005-0000-0000-00004DB50000}"/>
    <cellStyle name="Normal 4 2 3 7 8 3" xfId="19953" xr:uid="{00000000-0005-0000-0000-0000F14D0000}"/>
    <cellStyle name="Normal 4 2 3 7 8 3 2" xfId="46414" xr:uid="{00000000-0005-0000-0000-00004EB50000}"/>
    <cellStyle name="Normal 4 2 3 7 8 4" xfId="46415" xr:uid="{00000000-0005-0000-0000-00004FB50000}"/>
    <cellStyle name="Normal 4 2 3 7 9" xfId="19954" xr:uid="{00000000-0005-0000-0000-0000F24D0000}"/>
    <cellStyle name="Normal 4 2 3 7 9 2" xfId="19955" xr:uid="{00000000-0005-0000-0000-0000F34D0000}"/>
    <cellStyle name="Normal 4 2 3 7 9 2 2" xfId="19956" xr:uid="{00000000-0005-0000-0000-0000F44D0000}"/>
    <cellStyle name="Normal 4 2 3 7 9 2 2 2" xfId="46416" xr:uid="{00000000-0005-0000-0000-000050B50000}"/>
    <cellStyle name="Normal 4 2 3 7 9 2 3" xfId="46417" xr:uid="{00000000-0005-0000-0000-000051B50000}"/>
    <cellStyle name="Normal 4 2 3 7 9 3" xfId="19957" xr:uid="{00000000-0005-0000-0000-0000F54D0000}"/>
    <cellStyle name="Normal 4 2 3 7 9 3 2" xfId="46418" xr:uid="{00000000-0005-0000-0000-000052B50000}"/>
    <cellStyle name="Normal 4 2 3 7 9 4" xfId="46419" xr:uid="{00000000-0005-0000-0000-000053B50000}"/>
    <cellStyle name="Normal 4 2 3 8" xfId="19958" xr:uid="{00000000-0005-0000-0000-0000F64D0000}"/>
    <cellStyle name="Normal 4 2 3 8 10" xfId="19959" xr:uid="{00000000-0005-0000-0000-0000F74D0000}"/>
    <cellStyle name="Normal 4 2 3 8 10 2" xfId="19960" xr:uid="{00000000-0005-0000-0000-0000F84D0000}"/>
    <cellStyle name="Normal 4 2 3 8 10 2 2" xfId="19961" xr:uid="{00000000-0005-0000-0000-0000F94D0000}"/>
    <cellStyle name="Normal 4 2 3 8 10 2 2 2" xfId="46420" xr:uid="{00000000-0005-0000-0000-000054B50000}"/>
    <cellStyle name="Normal 4 2 3 8 10 2 3" xfId="46421" xr:uid="{00000000-0005-0000-0000-000055B50000}"/>
    <cellStyle name="Normal 4 2 3 8 10 3" xfId="19962" xr:uid="{00000000-0005-0000-0000-0000FA4D0000}"/>
    <cellStyle name="Normal 4 2 3 8 10 3 2" xfId="46422" xr:uid="{00000000-0005-0000-0000-000056B50000}"/>
    <cellStyle name="Normal 4 2 3 8 10 4" xfId="46423" xr:uid="{00000000-0005-0000-0000-000057B50000}"/>
    <cellStyle name="Normal 4 2 3 8 11" xfId="19963" xr:uid="{00000000-0005-0000-0000-0000FB4D0000}"/>
    <cellStyle name="Normal 4 2 3 8 11 2" xfId="19964" xr:uid="{00000000-0005-0000-0000-0000FC4D0000}"/>
    <cellStyle name="Normal 4 2 3 8 11 2 2" xfId="19965" xr:uid="{00000000-0005-0000-0000-0000FD4D0000}"/>
    <cellStyle name="Normal 4 2 3 8 11 2 2 2" xfId="46424" xr:uid="{00000000-0005-0000-0000-000058B50000}"/>
    <cellStyle name="Normal 4 2 3 8 11 2 3" xfId="46425" xr:uid="{00000000-0005-0000-0000-000059B50000}"/>
    <cellStyle name="Normal 4 2 3 8 11 3" xfId="19966" xr:uid="{00000000-0005-0000-0000-0000FE4D0000}"/>
    <cellStyle name="Normal 4 2 3 8 11 3 2" xfId="46426" xr:uid="{00000000-0005-0000-0000-00005AB50000}"/>
    <cellStyle name="Normal 4 2 3 8 11 4" xfId="46427" xr:uid="{00000000-0005-0000-0000-00005BB50000}"/>
    <cellStyle name="Normal 4 2 3 8 12" xfId="19967" xr:uid="{00000000-0005-0000-0000-0000FF4D0000}"/>
    <cellStyle name="Normal 4 2 3 8 12 2" xfId="19968" xr:uid="{00000000-0005-0000-0000-0000004E0000}"/>
    <cellStyle name="Normal 4 2 3 8 12 2 2" xfId="46428" xr:uid="{00000000-0005-0000-0000-00005CB50000}"/>
    <cellStyle name="Normal 4 2 3 8 12 3" xfId="46429" xr:uid="{00000000-0005-0000-0000-00005DB50000}"/>
    <cellStyle name="Normal 4 2 3 8 13" xfId="19969" xr:uid="{00000000-0005-0000-0000-0000014E0000}"/>
    <cellStyle name="Normal 4 2 3 8 13 2" xfId="46430" xr:uid="{00000000-0005-0000-0000-00005EB50000}"/>
    <cellStyle name="Normal 4 2 3 8 14" xfId="46431" xr:uid="{00000000-0005-0000-0000-00005FB50000}"/>
    <cellStyle name="Normal 4 2 3 8 2" xfId="19970" xr:uid="{00000000-0005-0000-0000-0000024E0000}"/>
    <cellStyle name="Normal 4 2 3 8 2 2" xfId="19971" xr:uid="{00000000-0005-0000-0000-0000034E0000}"/>
    <cellStyle name="Normal 4 2 3 8 2 2 2" xfId="19972" xr:uid="{00000000-0005-0000-0000-0000044E0000}"/>
    <cellStyle name="Normal 4 2 3 8 2 2 2 2" xfId="46432" xr:uid="{00000000-0005-0000-0000-000060B50000}"/>
    <cellStyle name="Normal 4 2 3 8 2 2 3" xfId="46433" xr:uid="{00000000-0005-0000-0000-000061B50000}"/>
    <cellStyle name="Normal 4 2 3 8 2 3" xfId="19973" xr:uid="{00000000-0005-0000-0000-0000054E0000}"/>
    <cellStyle name="Normal 4 2 3 8 2 3 2" xfId="46434" xr:uid="{00000000-0005-0000-0000-000062B50000}"/>
    <cellStyle name="Normal 4 2 3 8 2 4" xfId="46435" xr:uid="{00000000-0005-0000-0000-000063B50000}"/>
    <cellStyle name="Normal 4 2 3 8 3" xfId="19974" xr:uid="{00000000-0005-0000-0000-0000064E0000}"/>
    <cellStyle name="Normal 4 2 3 8 3 2" xfId="19975" xr:uid="{00000000-0005-0000-0000-0000074E0000}"/>
    <cellStyle name="Normal 4 2 3 8 3 2 2" xfId="19976" xr:uid="{00000000-0005-0000-0000-0000084E0000}"/>
    <cellStyle name="Normal 4 2 3 8 3 2 2 2" xfId="46436" xr:uid="{00000000-0005-0000-0000-000064B50000}"/>
    <cellStyle name="Normal 4 2 3 8 3 2 3" xfId="46437" xr:uid="{00000000-0005-0000-0000-000065B50000}"/>
    <cellStyle name="Normal 4 2 3 8 3 3" xfId="19977" xr:uid="{00000000-0005-0000-0000-0000094E0000}"/>
    <cellStyle name="Normal 4 2 3 8 3 3 2" xfId="46438" xr:uid="{00000000-0005-0000-0000-000066B50000}"/>
    <cellStyle name="Normal 4 2 3 8 3 4" xfId="46439" xr:uid="{00000000-0005-0000-0000-000067B50000}"/>
    <cellStyle name="Normal 4 2 3 8 4" xfId="19978" xr:uid="{00000000-0005-0000-0000-00000A4E0000}"/>
    <cellStyle name="Normal 4 2 3 8 4 2" xfId="19979" xr:uid="{00000000-0005-0000-0000-00000B4E0000}"/>
    <cellStyle name="Normal 4 2 3 8 4 2 2" xfId="19980" xr:uid="{00000000-0005-0000-0000-00000C4E0000}"/>
    <cellStyle name="Normal 4 2 3 8 4 2 2 2" xfId="46440" xr:uid="{00000000-0005-0000-0000-000068B50000}"/>
    <cellStyle name="Normal 4 2 3 8 4 2 3" xfId="46441" xr:uid="{00000000-0005-0000-0000-000069B50000}"/>
    <cellStyle name="Normal 4 2 3 8 4 3" xfId="19981" xr:uid="{00000000-0005-0000-0000-00000D4E0000}"/>
    <cellStyle name="Normal 4 2 3 8 4 3 2" xfId="46442" xr:uid="{00000000-0005-0000-0000-00006AB50000}"/>
    <cellStyle name="Normal 4 2 3 8 4 4" xfId="46443" xr:uid="{00000000-0005-0000-0000-00006BB50000}"/>
    <cellStyle name="Normal 4 2 3 8 5" xfId="19982" xr:uid="{00000000-0005-0000-0000-00000E4E0000}"/>
    <cellStyle name="Normal 4 2 3 8 5 2" xfId="19983" xr:uid="{00000000-0005-0000-0000-00000F4E0000}"/>
    <cellStyle name="Normal 4 2 3 8 5 2 2" xfId="19984" xr:uid="{00000000-0005-0000-0000-0000104E0000}"/>
    <cellStyle name="Normal 4 2 3 8 5 2 2 2" xfId="46444" xr:uid="{00000000-0005-0000-0000-00006CB50000}"/>
    <cellStyle name="Normal 4 2 3 8 5 2 3" xfId="46445" xr:uid="{00000000-0005-0000-0000-00006DB50000}"/>
    <cellStyle name="Normal 4 2 3 8 5 3" xfId="19985" xr:uid="{00000000-0005-0000-0000-0000114E0000}"/>
    <cellStyle name="Normal 4 2 3 8 5 3 2" xfId="46446" xr:uid="{00000000-0005-0000-0000-00006EB50000}"/>
    <cellStyle name="Normal 4 2 3 8 5 4" xfId="46447" xr:uid="{00000000-0005-0000-0000-00006FB50000}"/>
    <cellStyle name="Normal 4 2 3 8 6" xfId="19986" xr:uid="{00000000-0005-0000-0000-0000124E0000}"/>
    <cellStyle name="Normal 4 2 3 8 6 2" xfId="19987" xr:uid="{00000000-0005-0000-0000-0000134E0000}"/>
    <cellStyle name="Normal 4 2 3 8 6 2 2" xfId="19988" xr:uid="{00000000-0005-0000-0000-0000144E0000}"/>
    <cellStyle name="Normal 4 2 3 8 6 2 2 2" xfId="46448" xr:uid="{00000000-0005-0000-0000-000070B50000}"/>
    <cellStyle name="Normal 4 2 3 8 6 2 3" xfId="46449" xr:uid="{00000000-0005-0000-0000-000071B50000}"/>
    <cellStyle name="Normal 4 2 3 8 6 3" xfId="19989" xr:uid="{00000000-0005-0000-0000-0000154E0000}"/>
    <cellStyle name="Normal 4 2 3 8 6 3 2" xfId="46450" xr:uid="{00000000-0005-0000-0000-000072B50000}"/>
    <cellStyle name="Normal 4 2 3 8 6 4" xfId="46451" xr:uid="{00000000-0005-0000-0000-000073B50000}"/>
    <cellStyle name="Normal 4 2 3 8 7" xfId="19990" xr:uid="{00000000-0005-0000-0000-0000164E0000}"/>
    <cellStyle name="Normal 4 2 3 8 7 2" xfId="19991" xr:uid="{00000000-0005-0000-0000-0000174E0000}"/>
    <cellStyle name="Normal 4 2 3 8 7 2 2" xfId="19992" xr:uid="{00000000-0005-0000-0000-0000184E0000}"/>
    <cellStyle name="Normal 4 2 3 8 7 2 2 2" xfId="46452" xr:uid="{00000000-0005-0000-0000-000074B50000}"/>
    <cellStyle name="Normal 4 2 3 8 7 2 3" xfId="46453" xr:uid="{00000000-0005-0000-0000-000075B50000}"/>
    <cellStyle name="Normal 4 2 3 8 7 3" xfId="19993" xr:uid="{00000000-0005-0000-0000-0000194E0000}"/>
    <cellStyle name="Normal 4 2 3 8 7 3 2" xfId="46454" xr:uid="{00000000-0005-0000-0000-000076B50000}"/>
    <cellStyle name="Normal 4 2 3 8 7 4" xfId="46455" xr:uid="{00000000-0005-0000-0000-000077B50000}"/>
    <cellStyle name="Normal 4 2 3 8 8" xfId="19994" xr:uid="{00000000-0005-0000-0000-00001A4E0000}"/>
    <cellStyle name="Normal 4 2 3 8 8 2" xfId="19995" xr:uid="{00000000-0005-0000-0000-00001B4E0000}"/>
    <cellStyle name="Normal 4 2 3 8 8 2 2" xfId="19996" xr:uid="{00000000-0005-0000-0000-00001C4E0000}"/>
    <cellStyle name="Normal 4 2 3 8 8 2 2 2" xfId="46456" xr:uid="{00000000-0005-0000-0000-000078B50000}"/>
    <cellStyle name="Normal 4 2 3 8 8 2 3" xfId="46457" xr:uid="{00000000-0005-0000-0000-000079B50000}"/>
    <cellStyle name="Normal 4 2 3 8 8 3" xfId="19997" xr:uid="{00000000-0005-0000-0000-00001D4E0000}"/>
    <cellStyle name="Normal 4 2 3 8 8 3 2" xfId="46458" xr:uid="{00000000-0005-0000-0000-00007AB50000}"/>
    <cellStyle name="Normal 4 2 3 8 8 4" xfId="46459" xr:uid="{00000000-0005-0000-0000-00007BB50000}"/>
    <cellStyle name="Normal 4 2 3 8 9" xfId="19998" xr:uid="{00000000-0005-0000-0000-00001E4E0000}"/>
    <cellStyle name="Normal 4 2 3 8 9 2" xfId="19999" xr:uid="{00000000-0005-0000-0000-00001F4E0000}"/>
    <cellStyle name="Normal 4 2 3 8 9 2 2" xfId="20000" xr:uid="{00000000-0005-0000-0000-0000204E0000}"/>
    <cellStyle name="Normal 4 2 3 8 9 2 2 2" xfId="46460" xr:uid="{00000000-0005-0000-0000-00007CB50000}"/>
    <cellStyle name="Normal 4 2 3 8 9 2 3" xfId="46461" xr:uid="{00000000-0005-0000-0000-00007DB50000}"/>
    <cellStyle name="Normal 4 2 3 8 9 3" xfId="20001" xr:uid="{00000000-0005-0000-0000-0000214E0000}"/>
    <cellStyle name="Normal 4 2 3 8 9 3 2" xfId="46462" xr:uid="{00000000-0005-0000-0000-00007EB50000}"/>
    <cellStyle name="Normal 4 2 3 8 9 4" xfId="46463" xr:uid="{00000000-0005-0000-0000-00007FB50000}"/>
    <cellStyle name="Normal 4 2 3 9" xfId="20002" xr:uid="{00000000-0005-0000-0000-0000224E0000}"/>
    <cellStyle name="Normal 4 2 3 9 2" xfId="20003" xr:uid="{00000000-0005-0000-0000-0000234E0000}"/>
    <cellStyle name="Normal 4 2 3 9 2 2" xfId="20004" xr:uid="{00000000-0005-0000-0000-0000244E0000}"/>
    <cellStyle name="Normal 4 2 3 9 2 2 2" xfId="46464" xr:uid="{00000000-0005-0000-0000-000080B50000}"/>
    <cellStyle name="Normal 4 2 3 9 2 3" xfId="46465" xr:uid="{00000000-0005-0000-0000-000081B50000}"/>
    <cellStyle name="Normal 4 2 3 9 3" xfId="20005" xr:uid="{00000000-0005-0000-0000-0000254E0000}"/>
    <cellStyle name="Normal 4 2 3 9 3 2" xfId="46466" xr:uid="{00000000-0005-0000-0000-000082B50000}"/>
    <cellStyle name="Normal 4 2 3 9 4" xfId="46467" xr:uid="{00000000-0005-0000-0000-000083B50000}"/>
    <cellStyle name="Normal 4 2 4" xfId="20006" xr:uid="{00000000-0005-0000-0000-0000264E0000}"/>
    <cellStyle name="Normal 4 2 4 10" xfId="20007" xr:uid="{00000000-0005-0000-0000-0000274E0000}"/>
    <cellStyle name="Normal 4 2 4 10 2" xfId="20008" xr:uid="{00000000-0005-0000-0000-0000284E0000}"/>
    <cellStyle name="Normal 4 2 4 10 2 2" xfId="20009" xr:uid="{00000000-0005-0000-0000-0000294E0000}"/>
    <cellStyle name="Normal 4 2 4 10 2 2 2" xfId="46468" xr:uid="{00000000-0005-0000-0000-000084B50000}"/>
    <cellStyle name="Normal 4 2 4 10 2 3" xfId="46469" xr:uid="{00000000-0005-0000-0000-000085B50000}"/>
    <cellStyle name="Normal 4 2 4 10 3" xfId="20010" xr:uid="{00000000-0005-0000-0000-00002A4E0000}"/>
    <cellStyle name="Normal 4 2 4 10 3 2" xfId="46470" xr:uid="{00000000-0005-0000-0000-000086B50000}"/>
    <cellStyle name="Normal 4 2 4 10 4" xfId="46471" xr:uid="{00000000-0005-0000-0000-000087B50000}"/>
    <cellStyle name="Normal 4 2 4 11" xfId="20011" xr:uid="{00000000-0005-0000-0000-00002B4E0000}"/>
    <cellStyle name="Normal 4 2 4 11 2" xfId="20012" xr:uid="{00000000-0005-0000-0000-00002C4E0000}"/>
    <cellStyle name="Normal 4 2 4 11 2 2" xfId="20013" xr:uid="{00000000-0005-0000-0000-00002D4E0000}"/>
    <cellStyle name="Normal 4 2 4 11 2 2 2" xfId="46472" xr:uid="{00000000-0005-0000-0000-000088B50000}"/>
    <cellStyle name="Normal 4 2 4 11 2 3" xfId="46473" xr:uid="{00000000-0005-0000-0000-000089B50000}"/>
    <cellStyle name="Normal 4 2 4 11 3" xfId="20014" xr:uid="{00000000-0005-0000-0000-00002E4E0000}"/>
    <cellStyle name="Normal 4 2 4 11 3 2" xfId="46474" xr:uid="{00000000-0005-0000-0000-00008AB50000}"/>
    <cellStyle name="Normal 4 2 4 11 4" xfId="46475" xr:uid="{00000000-0005-0000-0000-00008BB50000}"/>
    <cellStyle name="Normal 4 2 4 12" xfId="20015" xr:uid="{00000000-0005-0000-0000-00002F4E0000}"/>
    <cellStyle name="Normal 4 2 4 12 2" xfId="20016" xr:uid="{00000000-0005-0000-0000-0000304E0000}"/>
    <cellStyle name="Normal 4 2 4 12 2 2" xfId="20017" xr:uid="{00000000-0005-0000-0000-0000314E0000}"/>
    <cellStyle name="Normal 4 2 4 12 2 2 2" xfId="46476" xr:uid="{00000000-0005-0000-0000-00008CB50000}"/>
    <cellStyle name="Normal 4 2 4 12 2 3" xfId="46477" xr:uid="{00000000-0005-0000-0000-00008DB50000}"/>
    <cellStyle name="Normal 4 2 4 12 3" xfId="20018" xr:uid="{00000000-0005-0000-0000-0000324E0000}"/>
    <cellStyle name="Normal 4 2 4 12 3 2" xfId="46478" xr:uid="{00000000-0005-0000-0000-00008EB50000}"/>
    <cellStyle name="Normal 4 2 4 12 4" xfId="46479" xr:uid="{00000000-0005-0000-0000-00008FB50000}"/>
    <cellStyle name="Normal 4 2 4 13" xfId="20019" xr:uid="{00000000-0005-0000-0000-0000334E0000}"/>
    <cellStyle name="Normal 4 2 4 13 2" xfId="20020" xr:uid="{00000000-0005-0000-0000-0000344E0000}"/>
    <cellStyle name="Normal 4 2 4 13 2 2" xfId="20021" xr:uid="{00000000-0005-0000-0000-0000354E0000}"/>
    <cellStyle name="Normal 4 2 4 13 2 2 2" xfId="46480" xr:uid="{00000000-0005-0000-0000-000090B50000}"/>
    <cellStyle name="Normal 4 2 4 13 2 3" xfId="46481" xr:uid="{00000000-0005-0000-0000-000091B50000}"/>
    <cellStyle name="Normal 4 2 4 13 3" xfId="20022" xr:uid="{00000000-0005-0000-0000-0000364E0000}"/>
    <cellStyle name="Normal 4 2 4 13 3 2" xfId="46482" xr:uid="{00000000-0005-0000-0000-000092B50000}"/>
    <cellStyle name="Normal 4 2 4 13 4" xfId="46483" xr:uid="{00000000-0005-0000-0000-000093B50000}"/>
    <cellStyle name="Normal 4 2 4 14" xfId="20023" xr:uid="{00000000-0005-0000-0000-0000374E0000}"/>
    <cellStyle name="Normal 4 2 4 14 2" xfId="20024" xr:uid="{00000000-0005-0000-0000-0000384E0000}"/>
    <cellStyle name="Normal 4 2 4 14 2 2" xfId="20025" xr:uid="{00000000-0005-0000-0000-0000394E0000}"/>
    <cellStyle name="Normal 4 2 4 14 2 2 2" xfId="46484" xr:uid="{00000000-0005-0000-0000-000094B50000}"/>
    <cellStyle name="Normal 4 2 4 14 2 3" xfId="46485" xr:uid="{00000000-0005-0000-0000-000095B50000}"/>
    <cellStyle name="Normal 4 2 4 14 3" xfId="20026" xr:uid="{00000000-0005-0000-0000-00003A4E0000}"/>
    <cellStyle name="Normal 4 2 4 14 3 2" xfId="46486" xr:uid="{00000000-0005-0000-0000-000096B50000}"/>
    <cellStyle name="Normal 4 2 4 14 4" xfId="46487" xr:uid="{00000000-0005-0000-0000-000097B50000}"/>
    <cellStyle name="Normal 4 2 4 15" xfId="20027" xr:uid="{00000000-0005-0000-0000-00003B4E0000}"/>
    <cellStyle name="Normal 4 2 4 15 2" xfId="20028" xr:uid="{00000000-0005-0000-0000-00003C4E0000}"/>
    <cellStyle name="Normal 4 2 4 15 2 2" xfId="20029" xr:uid="{00000000-0005-0000-0000-00003D4E0000}"/>
    <cellStyle name="Normal 4 2 4 15 2 2 2" xfId="46488" xr:uid="{00000000-0005-0000-0000-000098B50000}"/>
    <cellStyle name="Normal 4 2 4 15 2 3" xfId="46489" xr:uid="{00000000-0005-0000-0000-000099B50000}"/>
    <cellStyle name="Normal 4 2 4 15 3" xfId="20030" xr:uid="{00000000-0005-0000-0000-00003E4E0000}"/>
    <cellStyle name="Normal 4 2 4 15 3 2" xfId="46490" xr:uid="{00000000-0005-0000-0000-00009AB50000}"/>
    <cellStyle name="Normal 4 2 4 15 4" xfId="46491" xr:uid="{00000000-0005-0000-0000-00009BB50000}"/>
    <cellStyle name="Normal 4 2 4 16" xfId="20031" xr:uid="{00000000-0005-0000-0000-00003F4E0000}"/>
    <cellStyle name="Normal 4 2 4 16 2" xfId="20032" xr:uid="{00000000-0005-0000-0000-0000404E0000}"/>
    <cellStyle name="Normal 4 2 4 16 2 2" xfId="20033" xr:uid="{00000000-0005-0000-0000-0000414E0000}"/>
    <cellStyle name="Normal 4 2 4 16 2 2 2" xfId="46492" xr:uid="{00000000-0005-0000-0000-00009CB50000}"/>
    <cellStyle name="Normal 4 2 4 16 2 3" xfId="46493" xr:uid="{00000000-0005-0000-0000-00009DB50000}"/>
    <cellStyle name="Normal 4 2 4 16 3" xfId="20034" xr:uid="{00000000-0005-0000-0000-0000424E0000}"/>
    <cellStyle name="Normal 4 2 4 16 3 2" xfId="46494" xr:uid="{00000000-0005-0000-0000-00009EB50000}"/>
    <cellStyle name="Normal 4 2 4 16 4" xfId="46495" xr:uid="{00000000-0005-0000-0000-00009FB50000}"/>
    <cellStyle name="Normal 4 2 4 17" xfId="20035" xr:uid="{00000000-0005-0000-0000-0000434E0000}"/>
    <cellStyle name="Normal 4 2 4 17 2" xfId="20036" xr:uid="{00000000-0005-0000-0000-0000444E0000}"/>
    <cellStyle name="Normal 4 2 4 17 2 2" xfId="20037" xr:uid="{00000000-0005-0000-0000-0000454E0000}"/>
    <cellStyle name="Normal 4 2 4 17 2 2 2" xfId="46496" xr:uid="{00000000-0005-0000-0000-0000A0B50000}"/>
    <cellStyle name="Normal 4 2 4 17 2 3" xfId="46497" xr:uid="{00000000-0005-0000-0000-0000A1B50000}"/>
    <cellStyle name="Normal 4 2 4 17 3" xfId="20038" xr:uid="{00000000-0005-0000-0000-0000464E0000}"/>
    <cellStyle name="Normal 4 2 4 17 3 2" xfId="46498" xr:uid="{00000000-0005-0000-0000-0000A2B50000}"/>
    <cellStyle name="Normal 4 2 4 17 4" xfId="46499" xr:uid="{00000000-0005-0000-0000-0000A3B50000}"/>
    <cellStyle name="Normal 4 2 4 18" xfId="20039" xr:uid="{00000000-0005-0000-0000-0000474E0000}"/>
    <cellStyle name="Normal 4 2 4 18 2" xfId="20040" xr:uid="{00000000-0005-0000-0000-0000484E0000}"/>
    <cellStyle name="Normal 4 2 4 18 2 2" xfId="20041" xr:uid="{00000000-0005-0000-0000-0000494E0000}"/>
    <cellStyle name="Normal 4 2 4 18 2 2 2" xfId="46500" xr:uid="{00000000-0005-0000-0000-0000A4B50000}"/>
    <cellStyle name="Normal 4 2 4 18 2 3" xfId="46501" xr:uid="{00000000-0005-0000-0000-0000A5B50000}"/>
    <cellStyle name="Normal 4 2 4 18 3" xfId="20042" xr:uid="{00000000-0005-0000-0000-00004A4E0000}"/>
    <cellStyle name="Normal 4 2 4 18 3 2" xfId="46502" xr:uid="{00000000-0005-0000-0000-0000A6B50000}"/>
    <cellStyle name="Normal 4 2 4 18 4" xfId="46503" xr:uid="{00000000-0005-0000-0000-0000A7B50000}"/>
    <cellStyle name="Normal 4 2 4 19" xfId="20043" xr:uid="{00000000-0005-0000-0000-00004B4E0000}"/>
    <cellStyle name="Normal 4 2 4 2" xfId="20044" xr:uid="{00000000-0005-0000-0000-00004C4E0000}"/>
    <cellStyle name="Normal 4 2 4 2 10" xfId="20045" xr:uid="{00000000-0005-0000-0000-00004D4E0000}"/>
    <cellStyle name="Normal 4 2 4 2 10 2" xfId="20046" xr:uid="{00000000-0005-0000-0000-00004E4E0000}"/>
    <cellStyle name="Normal 4 2 4 2 10 2 2" xfId="20047" xr:uid="{00000000-0005-0000-0000-00004F4E0000}"/>
    <cellStyle name="Normal 4 2 4 2 10 2 2 2" xfId="46504" xr:uid="{00000000-0005-0000-0000-0000A8B50000}"/>
    <cellStyle name="Normal 4 2 4 2 10 2 3" xfId="46505" xr:uid="{00000000-0005-0000-0000-0000A9B50000}"/>
    <cellStyle name="Normal 4 2 4 2 10 3" xfId="20048" xr:uid="{00000000-0005-0000-0000-0000504E0000}"/>
    <cellStyle name="Normal 4 2 4 2 10 3 2" xfId="46506" xr:uid="{00000000-0005-0000-0000-0000AAB50000}"/>
    <cellStyle name="Normal 4 2 4 2 10 4" xfId="46507" xr:uid="{00000000-0005-0000-0000-0000ABB50000}"/>
    <cellStyle name="Normal 4 2 4 2 11" xfId="20049" xr:uid="{00000000-0005-0000-0000-0000514E0000}"/>
    <cellStyle name="Normal 4 2 4 2 11 2" xfId="20050" xr:uid="{00000000-0005-0000-0000-0000524E0000}"/>
    <cellStyle name="Normal 4 2 4 2 11 2 2" xfId="20051" xr:uid="{00000000-0005-0000-0000-0000534E0000}"/>
    <cellStyle name="Normal 4 2 4 2 11 2 2 2" xfId="46508" xr:uid="{00000000-0005-0000-0000-0000ACB50000}"/>
    <cellStyle name="Normal 4 2 4 2 11 2 3" xfId="46509" xr:uid="{00000000-0005-0000-0000-0000ADB50000}"/>
    <cellStyle name="Normal 4 2 4 2 11 3" xfId="20052" xr:uid="{00000000-0005-0000-0000-0000544E0000}"/>
    <cellStyle name="Normal 4 2 4 2 11 3 2" xfId="46510" xr:uid="{00000000-0005-0000-0000-0000AEB50000}"/>
    <cellStyle name="Normal 4 2 4 2 11 4" xfId="46511" xr:uid="{00000000-0005-0000-0000-0000AFB50000}"/>
    <cellStyle name="Normal 4 2 4 2 12" xfId="20053" xr:uid="{00000000-0005-0000-0000-0000554E0000}"/>
    <cellStyle name="Normal 4 2 4 2 13" xfId="20054" xr:uid="{00000000-0005-0000-0000-0000564E0000}"/>
    <cellStyle name="Normal 4 2 4 2 2" xfId="20055" xr:uid="{00000000-0005-0000-0000-0000574E0000}"/>
    <cellStyle name="Normal 4 2 4 2 2 2" xfId="20056" xr:uid="{00000000-0005-0000-0000-0000584E0000}"/>
    <cellStyle name="Normal 4 2 4 2 2 2 2" xfId="20057" xr:uid="{00000000-0005-0000-0000-0000594E0000}"/>
    <cellStyle name="Normal 4 2 4 2 2 2 2 2" xfId="46512" xr:uid="{00000000-0005-0000-0000-0000B0B50000}"/>
    <cellStyle name="Normal 4 2 4 2 2 2 3" xfId="46513" xr:uid="{00000000-0005-0000-0000-0000B1B50000}"/>
    <cellStyle name="Normal 4 2 4 2 2 3" xfId="20058" xr:uid="{00000000-0005-0000-0000-00005A4E0000}"/>
    <cellStyle name="Normal 4 2 4 2 2 3 2" xfId="46514" xr:uid="{00000000-0005-0000-0000-0000B2B50000}"/>
    <cellStyle name="Normal 4 2 4 2 2 4" xfId="46515" xr:uid="{00000000-0005-0000-0000-0000B3B50000}"/>
    <cellStyle name="Normal 4 2 4 2 3" xfId="20059" xr:uid="{00000000-0005-0000-0000-00005B4E0000}"/>
    <cellStyle name="Normal 4 2 4 2 3 2" xfId="20060" xr:uid="{00000000-0005-0000-0000-00005C4E0000}"/>
    <cellStyle name="Normal 4 2 4 2 3 2 2" xfId="20061" xr:uid="{00000000-0005-0000-0000-00005D4E0000}"/>
    <cellStyle name="Normal 4 2 4 2 3 2 2 2" xfId="46516" xr:uid="{00000000-0005-0000-0000-0000B4B50000}"/>
    <cellStyle name="Normal 4 2 4 2 3 2 3" xfId="46517" xr:uid="{00000000-0005-0000-0000-0000B5B50000}"/>
    <cellStyle name="Normal 4 2 4 2 3 3" xfId="20062" xr:uid="{00000000-0005-0000-0000-00005E4E0000}"/>
    <cellStyle name="Normal 4 2 4 2 3 3 2" xfId="46518" xr:uid="{00000000-0005-0000-0000-0000B6B50000}"/>
    <cellStyle name="Normal 4 2 4 2 3 4" xfId="46519" xr:uid="{00000000-0005-0000-0000-0000B7B50000}"/>
    <cellStyle name="Normal 4 2 4 2 4" xfId="20063" xr:uid="{00000000-0005-0000-0000-00005F4E0000}"/>
    <cellStyle name="Normal 4 2 4 2 4 2" xfId="20064" xr:uid="{00000000-0005-0000-0000-0000604E0000}"/>
    <cellStyle name="Normal 4 2 4 2 4 2 2" xfId="20065" xr:uid="{00000000-0005-0000-0000-0000614E0000}"/>
    <cellStyle name="Normal 4 2 4 2 4 2 2 2" xfId="46520" xr:uid="{00000000-0005-0000-0000-0000B8B50000}"/>
    <cellStyle name="Normal 4 2 4 2 4 2 3" xfId="46521" xr:uid="{00000000-0005-0000-0000-0000B9B50000}"/>
    <cellStyle name="Normal 4 2 4 2 4 3" xfId="20066" xr:uid="{00000000-0005-0000-0000-0000624E0000}"/>
    <cellStyle name="Normal 4 2 4 2 4 3 2" xfId="46522" xr:uid="{00000000-0005-0000-0000-0000BAB50000}"/>
    <cellStyle name="Normal 4 2 4 2 4 4" xfId="46523" xr:uid="{00000000-0005-0000-0000-0000BBB50000}"/>
    <cellStyle name="Normal 4 2 4 2 5" xfId="20067" xr:uid="{00000000-0005-0000-0000-0000634E0000}"/>
    <cellStyle name="Normal 4 2 4 2 5 2" xfId="20068" xr:uid="{00000000-0005-0000-0000-0000644E0000}"/>
    <cellStyle name="Normal 4 2 4 2 5 2 2" xfId="20069" xr:uid="{00000000-0005-0000-0000-0000654E0000}"/>
    <cellStyle name="Normal 4 2 4 2 5 2 2 2" xfId="46524" xr:uid="{00000000-0005-0000-0000-0000BCB50000}"/>
    <cellStyle name="Normal 4 2 4 2 5 2 3" xfId="46525" xr:uid="{00000000-0005-0000-0000-0000BDB50000}"/>
    <cellStyle name="Normal 4 2 4 2 5 3" xfId="20070" xr:uid="{00000000-0005-0000-0000-0000664E0000}"/>
    <cellStyle name="Normal 4 2 4 2 5 3 2" xfId="46526" xr:uid="{00000000-0005-0000-0000-0000BEB50000}"/>
    <cellStyle name="Normal 4 2 4 2 5 4" xfId="46527" xr:uid="{00000000-0005-0000-0000-0000BFB50000}"/>
    <cellStyle name="Normal 4 2 4 2 6" xfId="20071" xr:uid="{00000000-0005-0000-0000-0000674E0000}"/>
    <cellStyle name="Normal 4 2 4 2 6 2" xfId="20072" xr:uid="{00000000-0005-0000-0000-0000684E0000}"/>
    <cellStyle name="Normal 4 2 4 2 6 2 2" xfId="20073" xr:uid="{00000000-0005-0000-0000-0000694E0000}"/>
    <cellStyle name="Normal 4 2 4 2 6 2 2 2" xfId="46528" xr:uid="{00000000-0005-0000-0000-0000C0B50000}"/>
    <cellStyle name="Normal 4 2 4 2 6 2 3" xfId="46529" xr:uid="{00000000-0005-0000-0000-0000C1B50000}"/>
    <cellStyle name="Normal 4 2 4 2 6 3" xfId="20074" xr:uid="{00000000-0005-0000-0000-00006A4E0000}"/>
    <cellStyle name="Normal 4 2 4 2 6 3 2" xfId="46530" xr:uid="{00000000-0005-0000-0000-0000C2B50000}"/>
    <cellStyle name="Normal 4 2 4 2 6 4" xfId="46531" xr:uid="{00000000-0005-0000-0000-0000C3B50000}"/>
    <cellStyle name="Normal 4 2 4 2 7" xfId="20075" xr:uid="{00000000-0005-0000-0000-00006B4E0000}"/>
    <cellStyle name="Normal 4 2 4 2 7 2" xfId="20076" xr:uid="{00000000-0005-0000-0000-00006C4E0000}"/>
    <cellStyle name="Normal 4 2 4 2 7 2 2" xfId="20077" xr:uid="{00000000-0005-0000-0000-00006D4E0000}"/>
    <cellStyle name="Normal 4 2 4 2 7 2 2 2" xfId="46532" xr:uid="{00000000-0005-0000-0000-0000C4B50000}"/>
    <cellStyle name="Normal 4 2 4 2 7 2 3" xfId="46533" xr:uid="{00000000-0005-0000-0000-0000C5B50000}"/>
    <cellStyle name="Normal 4 2 4 2 7 3" xfId="20078" xr:uid="{00000000-0005-0000-0000-00006E4E0000}"/>
    <cellStyle name="Normal 4 2 4 2 7 3 2" xfId="46534" xr:uid="{00000000-0005-0000-0000-0000C6B50000}"/>
    <cellStyle name="Normal 4 2 4 2 7 4" xfId="46535" xr:uid="{00000000-0005-0000-0000-0000C7B50000}"/>
    <cellStyle name="Normal 4 2 4 2 8" xfId="20079" xr:uid="{00000000-0005-0000-0000-00006F4E0000}"/>
    <cellStyle name="Normal 4 2 4 2 8 2" xfId="20080" xr:uid="{00000000-0005-0000-0000-0000704E0000}"/>
    <cellStyle name="Normal 4 2 4 2 8 2 2" xfId="20081" xr:uid="{00000000-0005-0000-0000-0000714E0000}"/>
    <cellStyle name="Normal 4 2 4 2 8 2 2 2" xfId="46536" xr:uid="{00000000-0005-0000-0000-0000C8B50000}"/>
    <cellStyle name="Normal 4 2 4 2 8 2 3" xfId="46537" xr:uid="{00000000-0005-0000-0000-0000C9B50000}"/>
    <cellStyle name="Normal 4 2 4 2 8 3" xfId="20082" xr:uid="{00000000-0005-0000-0000-0000724E0000}"/>
    <cellStyle name="Normal 4 2 4 2 8 3 2" xfId="46538" xr:uid="{00000000-0005-0000-0000-0000CAB50000}"/>
    <cellStyle name="Normal 4 2 4 2 8 4" xfId="46539" xr:uid="{00000000-0005-0000-0000-0000CBB50000}"/>
    <cellStyle name="Normal 4 2 4 2 9" xfId="20083" xr:uid="{00000000-0005-0000-0000-0000734E0000}"/>
    <cellStyle name="Normal 4 2 4 2 9 2" xfId="20084" xr:uid="{00000000-0005-0000-0000-0000744E0000}"/>
    <cellStyle name="Normal 4 2 4 2 9 2 2" xfId="20085" xr:uid="{00000000-0005-0000-0000-0000754E0000}"/>
    <cellStyle name="Normal 4 2 4 2 9 2 2 2" xfId="46540" xr:uid="{00000000-0005-0000-0000-0000CCB50000}"/>
    <cellStyle name="Normal 4 2 4 2 9 2 3" xfId="46541" xr:uid="{00000000-0005-0000-0000-0000CDB50000}"/>
    <cellStyle name="Normal 4 2 4 2 9 3" xfId="20086" xr:uid="{00000000-0005-0000-0000-0000764E0000}"/>
    <cellStyle name="Normal 4 2 4 2 9 3 2" xfId="46542" xr:uid="{00000000-0005-0000-0000-0000CEB50000}"/>
    <cellStyle name="Normal 4 2 4 2 9 4" xfId="46543" xr:uid="{00000000-0005-0000-0000-0000CFB50000}"/>
    <cellStyle name="Normal 4 2 4 20" xfId="20087" xr:uid="{00000000-0005-0000-0000-0000774E0000}"/>
    <cellStyle name="Normal 4 2 4 3" xfId="20088" xr:uid="{00000000-0005-0000-0000-0000784E0000}"/>
    <cellStyle name="Normal 4 2 4 3 10" xfId="20089" xr:uid="{00000000-0005-0000-0000-0000794E0000}"/>
    <cellStyle name="Normal 4 2 4 3 10 2" xfId="20090" xr:uid="{00000000-0005-0000-0000-00007A4E0000}"/>
    <cellStyle name="Normal 4 2 4 3 10 2 2" xfId="20091" xr:uid="{00000000-0005-0000-0000-00007B4E0000}"/>
    <cellStyle name="Normal 4 2 4 3 10 2 2 2" xfId="46544" xr:uid="{00000000-0005-0000-0000-0000D0B50000}"/>
    <cellStyle name="Normal 4 2 4 3 10 2 3" xfId="46545" xr:uid="{00000000-0005-0000-0000-0000D1B50000}"/>
    <cellStyle name="Normal 4 2 4 3 10 3" xfId="20092" xr:uid="{00000000-0005-0000-0000-00007C4E0000}"/>
    <cellStyle name="Normal 4 2 4 3 10 3 2" xfId="46546" xr:uid="{00000000-0005-0000-0000-0000D2B50000}"/>
    <cellStyle name="Normal 4 2 4 3 10 4" xfId="46547" xr:uid="{00000000-0005-0000-0000-0000D3B50000}"/>
    <cellStyle name="Normal 4 2 4 3 11" xfId="20093" xr:uid="{00000000-0005-0000-0000-00007D4E0000}"/>
    <cellStyle name="Normal 4 2 4 3 11 2" xfId="20094" xr:uid="{00000000-0005-0000-0000-00007E4E0000}"/>
    <cellStyle name="Normal 4 2 4 3 11 2 2" xfId="20095" xr:uid="{00000000-0005-0000-0000-00007F4E0000}"/>
    <cellStyle name="Normal 4 2 4 3 11 2 2 2" xfId="46548" xr:uid="{00000000-0005-0000-0000-0000D4B50000}"/>
    <cellStyle name="Normal 4 2 4 3 11 2 3" xfId="46549" xr:uid="{00000000-0005-0000-0000-0000D5B50000}"/>
    <cellStyle name="Normal 4 2 4 3 11 3" xfId="20096" xr:uid="{00000000-0005-0000-0000-0000804E0000}"/>
    <cellStyle name="Normal 4 2 4 3 11 3 2" xfId="46550" xr:uid="{00000000-0005-0000-0000-0000D6B50000}"/>
    <cellStyle name="Normal 4 2 4 3 11 4" xfId="46551" xr:uid="{00000000-0005-0000-0000-0000D7B50000}"/>
    <cellStyle name="Normal 4 2 4 3 12" xfId="20097" xr:uid="{00000000-0005-0000-0000-0000814E0000}"/>
    <cellStyle name="Normal 4 2 4 3 12 2" xfId="20098" xr:uid="{00000000-0005-0000-0000-0000824E0000}"/>
    <cellStyle name="Normal 4 2 4 3 12 2 2" xfId="46552" xr:uid="{00000000-0005-0000-0000-0000D8B50000}"/>
    <cellStyle name="Normal 4 2 4 3 12 3" xfId="46553" xr:uid="{00000000-0005-0000-0000-0000D9B50000}"/>
    <cellStyle name="Normal 4 2 4 3 13" xfId="20099" xr:uid="{00000000-0005-0000-0000-0000834E0000}"/>
    <cellStyle name="Normal 4 2 4 3 13 2" xfId="46554" xr:uid="{00000000-0005-0000-0000-0000DAB50000}"/>
    <cellStyle name="Normal 4 2 4 3 14" xfId="46555" xr:uid="{00000000-0005-0000-0000-0000DBB50000}"/>
    <cellStyle name="Normal 4 2 4 3 2" xfId="20100" xr:uid="{00000000-0005-0000-0000-0000844E0000}"/>
    <cellStyle name="Normal 4 2 4 3 2 2" xfId="20101" xr:uid="{00000000-0005-0000-0000-0000854E0000}"/>
    <cellStyle name="Normal 4 2 4 3 2 2 2" xfId="20102" xr:uid="{00000000-0005-0000-0000-0000864E0000}"/>
    <cellStyle name="Normal 4 2 4 3 2 2 2 2" xfId="46556" xr:uid="{00000000-0005-0000-0000-0000DCB50000}"/>
    <cellStyle name="Normal 4 2 4 3 2 2 3" xfId="46557" xr:uid="{00000000-0005-0000-0000-0000DDB50000}"/>
    <cellStyle name="Normal 4 2 4 3 2 3" xfId="20103" xr:uid="{00000000-0005-0000-0000-0000874E0000}"/>
    <cellStyle name="Normal 4 2 4 3 2 3 2" xfId="46558" xr:uid="{00000000-0005-0000-0000-0000DEB50000}"/>
    <cellStyle name="Normal 4 2 4 3 2 4" xfId="46559" xr:uid="{00000000-0005-0000-0000-0000DFB50000}"/>
    <cellStyle name="Normal 4 2 4 3 3" xfId="20104" xr:uid="{00000000-0005-0000-0000-0000884E0000}"/>
    <cellStyle name="Normal 4 2 4 3 3 2" xfId="20105" xr:uid="{00000000-0005-0000-0000-0000894E0000}"/>
    <cellStyle name="Normal 4 2 4 3 3 2 2" xfId="20106" xr:uid="{00000000-0005-0000-0000-00008A4E0000}"/>
    <cellStyle name="Normal 4 2 4 3 3 2 2 2" xfId="46560" xr:uid="{00000000-0005-0000-0000-0000E0B50000}"/>
    <cellStyle name="Normal 4 2 4 3 3 2 3" xfId="46561" xr:uid="{00000000-0005-0000-0000-0000E1B50000}"/>
    <cellStyle name="Normal 4 2 4 3 3 3" xfId="20107" xr:uid="{00000000-0005-0000-0000-00008B4E0000}"/>
    <cellStyle name="Normal 4 2 4 3 3 3 2" xfId="46562" xr:uid="{00000000-0005-0000-0000-0000E2B50000}"/>
    <cellStyle name="Normal 4 2 4 3 3 4" xfId="46563" xr:uid="{00000000-0005-0000-0000-0000E3B50000}"/>
    <cellStyle name="Normal 4 2 4 3 4" xfId="20108" xr:uid="{00000000-0005-0000-0000-00008C4E0000}"/>
    <cellStyle name="Normal 4 2 4 3 4 2" xfId="20109" xr:uid="{00000000-0005-0000-0000-00008D4E0000}"/>
    <cellStyle name="Normal 4 2 4 3 4 2 2" xfId="20110" xr:uid="{00000000-0005-0000-0000-00008E4E0000}"/>
    <cellStyle name="Normal 4 2 4 3 4 2 2 2" xfId="46564" xr:uid="{00000000-0005-0000-0000-0000E4B50000}"/>
    <cellStyle name="Normal 4 2 4 3 4 2 3" xfId="46565" xr:uid="{00000000-0005-0000-0000-0000E5B50000}"/>
    <cellStyle name="Normal 4 2 4 3 4 3" xfId="20111" xr:uid="{00000000-0005-0000-0000-00008F4E0000}"/>
    <cellStyle name="Normal 4 2 4 3 4 3 2" xfId="46566" xr:uid="{00000000-0005-0000-0000-0000E6B50000}"/>
    <cellStyle name="Normal 4 2 4 3 4 4" xfId="46567" xr:uid="{00000000-0005-0000-0000-0000E7B50000}"/>
    <cellStyle name="Normal 4 2 4 3 5" xfId="20112" xr:uid="{00000000-0005-0000-0000-0000904E0000}"/>
    <cellStyle name="Normal 4 2 4 3 5 2" xfId="20113" xr:uid="{00000000-0005-0000-0000-0000914E0000}"/>
    <cellStyle name="Normal 4 2 4 3 5 2 2" xfId="20114" xr:uid="{00000000-0005-0000-0000-0000924E0000}"/>
    <cellStyle name="Normal 4 2 4 3 5 2 2 2" xfId="46568" xr:uid="{00000000-0005-0000-0000-0000E8B50000}"/>
    <cellStyle name="Normal 4 2 4 3 5 2 3" xfId="46569" xr:uid="{00000000-0005-0000-0000-0000E9B50000}"/>
    <cellStyle name="Normal 4 2 4 3 5 3" xfId="20115" xr:uid="{00000000-0005-0000-0000-0000934E0000}"/>
    <cellStyle name="Normal 4 2 4 3 5 3 2" xfId="46570" xr:uid="{00000000-0005-0000-0000-0000EAB50000}"/>
    <cellStyle name="Normal 4 2 4 3 5 4" xfId="46571" xr:uid="{00000000-0005-0000-0000-0000EBB50000}"/>
    <cellStyle name="Normal 4 2 4 3 6" xfId="20116" xr:uid="{00000000-0005-0000-0000-0000944E0000}"/>
    <cellStyle name="Normal 4 2 4 3 6 2" xfId="20117" xr:uid="{00000000-0005-0000-0000-0000954E0000}"/>
    <cellStyle name="Normal 4 2 4 3 6 2 2" xfId="20118" xr:uid="{00000000-0005-0000-0000-0000964E0000}"/>
    <cellStyle name="Normal 4 2 4 3 6 2 2 2" xfId="46572" xr:uid="{00000000-0005-0000-0000-0000ECB50000}"/>
    <cellStyle name="Normal 4 2 4 3 6 2 3" xfId="46573" xr:uid="{00000000-0005-0000-0000-0000EDB50000}"/>
    <cellStyle name="Normal 4 2 4 3 6 3" xfId="20119" xr:uid="{00000000-0005-0000-0000-0000974E0000}"/>
    <cellStyle name="Normal 4 2 4 3 6 3 2" xfId="46574" xr:uid="{00000000-0005-0000-0000-0000EEB50000}"/>
    <cellStyle name="Normal 4 2 4 3 6 4" xfId="46575" xr:uid="{00000000-0005-0000-0000-0000EFB50000}"/>
    <cellStyle name="Normal 4 2 4 3 7" xfId="20120" xr:uid="{00000000-0005-0000-0000-0000984E0000}"/>
    <cellStyle name="Normal 4 2 4 3 7 2" xfId="20121" xr:uid="{00000000-0005-0000-0000-0000994E0000}"/>
    <cellStyle name="Normal 4 2 4 3 7 2 2" xfId="20122" xr:uid="{00000000-0005-0000-0000-00009A4E0000}"/>
    <cellStyle name="Normal 4 2 4 3 7 2 2 2" xfId="46576" xr:uid="{00000000-0005-0000-0000-0000F0B50000}"/>
    <cellStyle name="Normal 4 2 4 3 7 2 3" xfId="46577" xr:uid="{00000000-0005-0000-0000-0000F1B50000}"/>
    <cellStyle name="Normal 4 2 4 3 7 3" xfId="20123" xr:uid="{00000000-0005-0000-0000-00009B4E0000}"/>
    <cellStyle name="Normal 4 2 4 3 7 3 2" xfId="46578" xr:uid="{00000000-0005-0000-0000-0000F2B50000}"/>
    <cellStyle name="Normal 4 2 4 3 7 4" xfId="46579" xr:uid="{00000000-0005-0000-0000-0000F3B50000}"/>
    <cellStyle name="Normal 4 2 4 3 8" xfId="20124" xr:uid="{00000000-0005-0000-0000-00009C4E0000}"/>
    <cellStyle name="Normal 4 2 4 3 8 2" xfId="20125" xr:uid="{00000000-0005-0000-0000-00009D4E0000}"/>
    <cellStyle name="Normal 4 2 4 3 8 2 2" xfId="20126" xr:uid="{00000000-0005-0000-0000-00009E4E0000}"/>
    <cellStyle name="Normal 4 2 4 3 8 2 2 2" xfId="46580" xr:uid="{00000000-0005-0000-0000-0000F4B50000}"/>
    <cellStyle name="Normal 4 2 4 3 8 2 3" xfId="46581" xr:uid="{00000000-0005-0000-0000-0000F5B50000}"/>
    <cellStyle name="Normal 4 2 4 3 8 3" xfId="20127" xr:uid="{00000000-0005-0000-0000-00009F4E0000}"/>
    <cellStyle name="Normal 4 2 4 3 8 3 2" xfId="46582" xr:uid="{00000000-0005-0000-0000-0000F6B50000}"/>
    <cellStyle name="Normal 4 2 4 3 8 4" xfId="46583" xr:uid="{00000000-0005-0000-0000-0000F7B50000}"/>
    <cellStyle name="Normal 4 2 4 3 9" xfId="20128" xr:uid="{00000000-0005-0000-0000-0000A04E0000}"/>
    <cellStyle name="Normal 4 2 4 3 9 2" xfId="20129" xr:uid="{00000000-0005-0000-0000-0000A14E0000}"/>
    <cellStyle name="Normal 4 2 4 3 9 2 2" xfId="20130" xr:uid="{00000000-0005-0000-0000-0000A24E0000}"/>
    <cellStyle name="Normal 4 2 4 3 9 2 2 2" xfId="46584" xr:uid="{00000000-0005-0000-0000-0000F8B50000}"/>
    <cellStyle name="Normal 4 2 4 3 9 2 3" xfId="46585" xr:uid="{00000000-0005-0000-0000-0000F9B50000}"/>
    <cellStyle name="Normal 4 2 4 3 9 3" xfId="20131" xr:uid="{00000000-0005-0000-0000-0000A34E0000}"/>
    <cellStyle name="Normal 4 2 4 3 9 3 2" xfId="46586" xr:uid="{00000000-0005-0000-0000-0000FAB50000}"/>
    <cellStyle name="Normal 4 2 4 3 9 4" xfId="46587" xr:uid="{00000000-0005-0000-0000-0000FBB50000}"/>
    <cellStyle name="Normal 4 2 4 4" xfId="20132" xr:uid="{00000000-0005-0000-0000-0000A44E0000}"/>
    <cellStyle name="Normal 4 2 4 4 10" xfId="20133" xr:uid="{00000000-0005-0000-0000-0000A54E0000}"/>
    <cellStyle name="Normal 4 2 4 4 10 2" xfId="20134" xr:uid="{00000000-0005-0000-0000-0000A64E0000}"/>
    <cellStyle name="Normal 4 2 4 4 10 2 2" xfId="20135" xr:uid="{00000000-0005-0000-0000-0000A74E0000}"/>
    <cellStyle name="Normal 4 2 4 4 10 2 2 2" xfId="46588" xr:uid="{00000000-0005-0000-0000-0000FCB50000}"/>
    <cellStyle name="Normal 4 2 4 4 10 2 3" xfId="46589" xr:uid="{00000000-0005-0000-0000-0000FDB50000}"/>
    <cellStyle name="Normal 4 2 4 4 10 3" xfId="20136" xr:uid="{00000000-0005-0000-0000-0000A84E0000}"/>
    <cellStyle name="Normal 4 2 4 4 10 3 2" xfId="46590" xr:uid="{00000000-0005-0000-0000-0000FEB50000}"/>
    <cellStyle name="Normal 4 2 4 4 10 4" xfId="46591" xr:uid="{00000000-0005-0000-0000-0000FFB50000}"/>
    <cellStyle name="Normal 4 2 4 4 11" xfId="20137" xr:uid="{00000000-0005-0000-0000-0000A94E0000}"/>
    <cellStyle name="Normal 4 2 4 4 11 2" xfId="20138" xr:uid="{00000000-0005-0000-0000-0000AA4E0000}"/>
    <cellStyle name="Normal 4 2 4 4 11 2 2" xfId="20139" xr:uid="{00000000-0005-0000-0000-0000AB4E0000}"/>
    <cellStyle name="Normal 4 2 4 4 11 2 2 2" xfId="46592" xr:uid="{00000000-0005-0000-0000-000000B60000}"/>
    <cellStyle name="Normal 4 2 4 4 11 2 3" xfId="46593" xr:uid="{00000000-0005-0000-0000-000001B60000}"/>
    <cellStyle name="Normal 4 2 4 4 11 3" xfId="20140" xr:uid="{00000000-0005-0000-0000-0000AC4E0000}"/>
    <cellStyle name="Normal 4 2 4 4 11 3 2" xfId="46594" xr:uid="{00000000-0005-0000-0000-000002B60000}"/>
    <cellStyle name="Normal 4 2 4 4 11 4" xfId="46595" xr:uid="{00000000-0005-0000-0000-000003B60000}"/>
    <cellStyle name="Normal 4 2 4 4 12" xfId="20141" xr:uid="{00000000-0005-0000-0000-0000AD4E0000}"/>
    <cellStyle name="Normal 4 2 4 4 12 2" xfId="20142" xr:uid="{00000000-0005-0000-0000-0000AE4E0000}"/>
    <cellStyle name="Normal 4 2 4 4 12 2 2" xfId="46596" xr:uid="{00000000-0005-0000-0000-000004B60000}"/>
    <cellStyle name="Normal 4 2 4 4 12 3" xfId="46597" xr:uid="{00000000-0005-0000-0000-000005B60000}"/>
    <cellStyle name="Normal 4 2 4 4 13" xfId="20143" xr:uid="{00000000-0005-0000-0000-0000AF4E0000}"/>
    <cellStyle name="Normal 4 2 4 4 13 2" xfId="46598" xr:uid="{00000000-0005-0000-0000-000006B60000}"/>
    <cellStyle name="Normal 4 2 4 4 14" xfId="46599" xr:uid="{00000000-0005-0000-0000-000007B60000}"/>
    <cellStyle name="Normal 4 2 4 4 2" xfId="20144" xr:uid="{00000000-0005-0000-0000-0000B04E0000}"/>
    <cellStyle name="Normal 4 2 4 4 2 2" xfId="20145" xr:uid="{00000000-0005-0000-0000-0000B14E0000}"/>
    <cellStyle name="Normal 4 2 4 4 2 2 2" xfId="20146" xr:uid="{00000000-0005-0000-0000-0000B24E0000}"/>
    <cellStyle name="Normal 4 2 4 4 2 2 2 2" xfId="46600" xr:uid="{00000000-0005-0000-0000-000008B60000}"/>
    <cellStyle name="Normal 4 2 4 4 2 2 3" xfId="46601" xr:uid="{00000000-0005-0000-0000-000009B60000}"/>
    <cellStyle name="Normal 4 2 4 4 2 3" xfId="20147" xr:uid="{00000000-0005-0000-0000-0000B34E0000}"/>
    <cellStyle name="Normal 4 2 4 4 2 3 2" xfId="46602" xr:uid="{00000000-0005-0000-0000-00000AB60000}"/>
    <cellStyle name="Normal 4 2 4 4 2 4" xfId="46603" xr:uid="{00000000-0005-0000-0000-00000BB60000}"/>
    <cellStyle name="Normal 4 2 4 4 3" xfId="20148" xr:uid="{00000000-0005-0000-0000-0000B44E0000}"/>
    <cellStyle name="Normal 4 2 4 4 3 2" xfId="20149" xr:uid="{00000000-0005-0000-0000-0000B54E0000}"/>
    <cellStyle name="Normal 4 2 4 4 3 2 2" xfId="20150" xr:uid="{00000000-0005-0000-0000-0000B64E0000}"/>
    <cellStyle name="Normal 4 2 4 4 3 2 2 2" xfId="46604" xr:uid="{00000000-0005-0000-0000-00000CB60000}"/>
    <cellStyle name="Normal 4 2 4 4 3 2 3" xfId="46605" xr:uid="{00000000-0005-0000-0000-00000DB60000}"/>
    <cellStyle name="Normal 4 2 4 4 3 3" xfId="20151" xr:uid="{00000000-0005-0000-0000-0000B74E0000}"/>
    <cellStyle name="Normal 4 2 4 4 3 3 2" xfId="46606" xr:uid="{00000000-0005-0000-0000-00000EB60000}"/>
    <cellStyle name="Normal 4 2 4 4 3 4" xfId="46607" xr:uid="{00000000-0005-0000-0000-00000FB60000}"/>
    <cellStyle name="Normal 4 2 4 4 4" xfId="20152" xr:uid="{00000000-0005-0000-0000-0000B84E0000}"/>
    <cellStyle name="Normal 4 2 4 4 4 2" xfId="20153" xr:uid="{00000000-0005-0000-0000-0000B94E0000}"/>
    <cellStyle name="Normal 4 2 4 4 4 2 2" xfId="20154" xr:uid="{00000000-0005-0000-0000-0000BA4E0000}"/>
    <cellStyle name="Normal 4 2 4 4 4 2 2 2" xfId="46608" xr:uid="{00000000-0005-0000-0000-000010B60000}"/>
    <cellStyle name="Normal 4 2 4 4 4 2 3" xfId="46609" xr:uid="{00000000-0005-0000-0000-000011B60000}"/>
    <cellStyle name="Normal 4 2 4 4 4 3" xfId="20155" xr:uid="{00000000-0005-0000-0000-0000BB4E0000}"/>
    <cellStyle name="Normal 4 2 4 4 4 3 2" xfId="46610" xr:uid="{00000000-0005-0000-0000-000012B60000}"/>
    <cellStyle name="Normal 4 2 4 4 4 4" xfId="46611" xr:uid="{00000000-0005-0000-0000-000013B60000}"/>
    <cellStyle name="Normal 4 2 4 4 5" xfId="20156" xr:uid="{00000000-0005-0000-0000-0000BC4E0000}"/>
    <cellStyle name="Normal 4 2 4 4 5 2" xfId="20157" xr:uid="{00000000-0005-0000-0000-0000BD4E0000}"/>
    <cellStyle name="Normal 4 2 4 4 5 2 2" xfId="20158" xr:uid="{00000000-0005-0000-0000-0000BE4E0000}"/>
    <cellStyle name="Normal 4 2 4 4 5 2 2 2" xfId="46612" xr:uid="{00000000-0005-0000-0000-000014B60000}"/>
    <cellStyle name="Normal 4 2 4 4 5 2 3" xfId="46613" xr:uid="{00000000-0005-0000-0000-000015B60000}"/>
    <cellStyle name="Normal 4 2 4 4 5 3" xfId="20159" xr:uid="{00000000-0005-0000-0000-0000BF4E0000}"/>
    <cellStyle name="Normal 4 2 4 4 5 3 2" xfId="46614" xr:uid="{00000000-0005-0000-0000-000016B60000}"/>
    <cellStyle name="Normal 4 2 4 4 5 4" xfId="46615" xr:uid="{00000000-0005-0000-0000-000017B60000}"/>
    <cellStyle name="Normal 4 2 4 4 6" xfId="20160" xr:uid="{00000000-0005-0000-0000-0000C04E0000}"/>
    <cellStyle name="Normal 4 2 4 4 6 2" xfId="20161" xr:uid="{00000000-0005-0000-0000-0000C14E0000}"/>
    <cellStyle name="Normal 4 2 4 4 6 2 2" xfId="20162" xr:uid="{00000000-0005-0000-0000-0000C24E0000}"/>
    <cellStyle name="Normal 4 2 4 4 6 2 2 2" xfId="46616" xr:uid="{00000000-0005-0000-0000-000018B60000}"/>
    <cellStyle name="Normal 4 2 4 4 6 2 3" xfId="46617" xr:uid="{00000000-0005-0000-0000-000019B60000}"/>
    <cellStyle name="Normal 4 2 4 4 6 3" xfId="20163" xr:uid="{00000000-0005-0000-0000-0000C34E0000}"/>
    <cellStyle name="Normal 4 2 4 4 6 3 2" xfId="46618" xr:uid="{00000000-0005-0000-0000-00001AB60000}"/>
    <cellStyle name="Normal 4 2 4 4 6 4" xfId="46619" xr:uid="{00000000-0005-0000-0000-00001BB60000}"/>
    <cellStyle name="Normal 4 2 4 4 7" xfId="20164" xr:uid="{00000000-0005-0000-0000-0000C44E0000}"/>
    <cellStyle name="Normal 4 2 4 4 7 2" xfId="20165" xr:uid="{00000000-0005-0000-0000-0000C54E0000}"/>
    <cellStyle name="Normal 4 2 4 4 7 2 2" xfId="20166" xr:uid="{00000000-0005-0000-0000-0000C64E0000}"/>
    <cellStyle name="Normal 4 2 4 4 7 2 2 2" xfId="46620" xr:uid="{00000000-0005-0000-0000-00001CB60000}"/>
    <cellStyle name="Normal 4 2 4 4 7 2 3" xfId="46621" xr:uid="{00000000-0005-0000-0000-00001DB60000}"/>
    <cellStyle name="Normal 4 2 4 4 7 3" xfId="20167" xr:uid="{00000000-0005-0000-0000-0000C74E0000}"/>
    <cellStyle name="Normal 4 2 4 4 7 3 2" xfId="46622" xr:uid="{00000000-0005-0000-0000-00001EB60000}"/>
    <cellStyle name="Normal 4 2 4 4 7 4" xfId="46623" xr:uid="{00000000-0005-0000-0000-00001FB60000}"/>
    <cellStyle name="Normal 4 2 4 4 8" xfId="20168" xr:uid="{00000000-0005-0000-0000-0000C84E0000}"/>
    <cellStyle name="Normal 4 2 4 4 8 2" xfId="20169" xr:uid="{00000000-0005-0000-0000-0000C94E0000}"/>
    <cellStyle name="Normal 4 2 4 4 8 2 2" xfId="20170" xr:uid="{00000000-0005-0000-0000-0000CA4E0000}"/>
    <cellStyle name="Normal 4 2 4 4 8 2 2 2" xfId="46624" xr:uid="{00000000-0005-0000-0000-000020B60000}"/>
    <cellStyle name="Normal 4 2 4 4 8 2 3" xfId="46625" xr:uid="{00000000-0005-0000-0000-000021B60000}"/>
    <cellStyle name="Normal 4 2 4 4 8 3" xfId="20171" xr:uid="{00000000-0005-0000-0000-0000CB4E0000}"/>
    <cellStyle name="Normal 4 2 4 4 8 3 2" xfId="46626" xr:uid="{00000000-0005-0000-0000-000022B60000}"/>
    <cellStyle name="Normal 4 2 4 4 8 4" xfId="46627" xr:uid="{00000000-0005-0000-0000-000023B60000}"/>
    <cellStyle name="Normal 4 2 4 4 9" xfId="20172" xr:uid="{00000000-0005-0000-0000-0000CC4E0000}"/>
    <cellStyle name="Normal 4 2 4 4 9 2" xfId="20173" xr:uid="{00000000-0005-0000-0000-0000CD4E0000}"/>
    <cellStyle name="Normal 4 2 4 4 9 2 2" xfId="20174" xr:uid="{00000000-0005-0000-0000-0000CE4E0000}"/>
    <cellStyle name="Normal 4 2 4 4 9 2 2 2" xfId="46628" xr:uid="{00000000-0005-0000-0000-000024B60000}"/>
    <cellStyle name="Normal 4 2 4 4 9 2 3" xfId="46629" xr:uid="{00000000-0005-0000-0000-000025B60000}"/>
    <cellStyle name="Normal 4 2 4 4 9 3" xfId="20175" xr:uid="{00000000-0005-0000-0000-0000CF4E0000}"/>
    <cellStyle name="Normal 4 2 4 4 9 3 2" xfId="46630" xr:uid="{00000000-0005-0000-0000-000026B60000}"/>
    <cellStyle name="Normal 4 2 4 4 9 4" xfId="46631" xr:uid="{00000000-0005-0000-0000-000027B60000}"/>
    <cellStyle name="Normal 4 2 4 5" xfId="20176" xr:uid="{00000000-0005-0000-0000-0000D04E0000}"/>
    <cellStyle name="Normal 4 2 4 5 10" xfId="20177" xr:uid="{00000000-0005-0000-0000-0000D14E0000}"/>
    <cellStyle name="Normal 4 2 4 5 10 2" xfId="20178" xr:uid="{00000000-0005-0000-0000-0000D24E0000}"/>
    <cellStyle name="Normal 4 2 4 5 10 2 2" xfId="20179" xr:uid="{00000000-0005-0000-0000-0000D34E0000}"/>
    <cellStyle name="Normal 4 2 4 5 10 2 2 2" xfId="46632" xr:uid="{00000000-0005-0000-0000-000028B60000}"/>
    <cellStyle name="Normal 4 2 4 5 10 2 3" xfId="46633" xr:uid="{00000000-0005-0000-0000-000029B60000}"/>
    <cellStyle name="Normal 4 2 4 5 10 3" xfId="20180" xr:uid="{00000000-0005-0000-0000-0000D44E0000}"/>
    <cellStyle name="Normal 4 2 4 5 10 3 2" xfId="46634" xr:uid="{00000000-0005-0000-0000-00002AB60000}"/>
    <cellStyle name="Normal 4 2 4 5 10 4" xfId="46635" xr:uid="{00000000-0005-0000-0000-00002BB60000}"/>
    <cellStyle name="Normal 4 2 4 5 11" xfId="20181" xr:uid="{00000000-0005-0000-0000-0000D54E0000}"/>
    <cellStyle name="Normal 4 2 4 5 11 2" xfId="20182" xr:uid="{00000000-0005-0000-0000-0000D64E0000}"/>
    <cellStyle name="Normal 4 2 4 5 11 2 2" xfId="20183" xr:uid="{00000000-0005-0000-0000-0000D74E0000}"/>
    <cellStyle name="Normal 4 2 4 5 11 2 2 2" xfId="46636" xr:uid="{00000000-0005-0000-0000-00002CB60000}"/>
    <cellStyle name="Normal 4 2 4 5 11 2 3" xfId="46637" xr:uid="{00000000-0005-0000-0000-00002DB60000}"/>
    <cellStyle name="Normal 4 2 4 5 11 3" xfId="20184" xr:uid="{00000000-0005-0000-0000-0000D84E0000}"/>
    <cellStyle name="Normal 4 2 4 5 11 3 2" xfId="46638" xr:uid="{00000000-0005-0000-0000-00002EB60000}"/>
    <cellStyle name="Normal 4 2 4 5 11 4" xfId="46639" xr:uid="{00000000-0005-0000-0000-00002FB60000}"/>
    <cellStyle name="Normal 4 2 4 5 12" xfId="20185" xr:uid="{00000000-0005-0000-0000-0000D94E0000}"/>
    <cellStyle name="Normal 4 2 4 5 12 2" xfId="20186" xr:uid="{00000000-0005-0000-0000-0000DA4E0000}"/>
    <cellStyle name="Normal 4 2 4 5 12 2 2" xfId="46640" xr:uid="{00000000-0005-0000-0000-000030B60000}"/>
    <cellStyle name="Normal 4 2 4 5 12 3" xfId="46641" xr:uid="{00000000-0005-0000-0000-000031B60000}"/>
    <cellStyle name="Normal 4 2 4 5 13" xfId="20187" xr:uid="{00000000-0005-0000-0000-0000DB4E0000}"/>
    <cellStyle name="Normal 4 2 4 5 13 2" xfId="46642" xr:uid="{00000000-0005-0000-0000-000032B60000}"/>
    <cellStyle name="Normal 4 2 4 5 14" xfId="46643" xr:uid="{00000000-0005-0000-0000-000033B60000}"/>
    <cellStyle name="Normal 4 2 4 5 2" xfId="20188" xr:uid="{00000000-0005-0000-0000-0000DC4E0000}"/>
    <cellStyle name="Normal 4 2 4 5 2 2" xfId="20189" xr:uid="{00000000-0005-0000-0000-0000DD4E0000}"/>
    <cellStyle name="Normal 4 2 4 5 2 2 2" xfId="20190" xr:uid="{00000000-0005-0000-0000-0000DE4E0000}"/>
    <cellStyle name="Normal 4 2 4 5 2 2 2 2" xfId="46644" xr:uid="{00000000-0005-0000-0000-000034B60000}"/>
    <cellStyle name="Normal 4 2 4 5 2 2 3" xfId="46645" xr:uid="{00000000-0005-0000-0000-000035B60000}"/>
    <cellStyle name="Normal 4 2 4 5 2 3" xfId="20191" xr:uid="{00000000-0005-0000-0000-0000DF4E0000}"/>
    <cellStyle name="Normal 4 2 4 5 2 3 2" xfId="46646" xr:uid="{00000000-0005-0000-0000-000036B60000}"/>
    <cellStyle name="Normal 4 2 4 5 2 4" xfId="46647" xr:uid="{00000000-0005-0000-0000-000037B60000}"/>
    <cellStyle name="Normal 4 2 4 5 3" xfId="20192" xr:uid="{00000000-0005-0000-0000-0000E04E0000}"/>
    <cellStyle name="Normal 4 2 4 5 3 2" xfId="20193" xr:uid="{00000000-0005-0000-0000-0000E14E0000}"/>
    <cellStyle name="Normal 4 2 4 5 3 2 2" xfId="20194" xr:uid="{00000000-0005-0000-0000-0000E24E0000}"/>
    <cellStyle name="Normal 4 2 4 5 3 2 2 2" xfId="46648" xr:uid="{00000000-0005-0000-0000-000038B60000}"/>
    <cellStyle name="Normal 4 2 4 5 3 2 3" xfId="46649" xr:uid="{00000000-0005-0000-0000-000039B60000}"/>
    <cellStyle name="Normal 4 2 4 5 3 3" xfId="20195" xr:uid="{00000000-0005-0000-0000-0000E34E0000}"/>
    <cellStyle name="Normal 4 2 4 5 3 3 2" xfId="46650" xr:uid="{00000000-0005-0000-0000-00003AB60000}"/>
    <cellStyle name="Normal 4 2 4 5 3 4" xfId="46651" xr:uid="{00000000-0005-0000-0000-00003BB60000}"/>
    <cellStyle name="Normal 4 2 4 5 4" xfId="20196" xr:uid="{00000000-0005-0000-0000-0000E44E0000}"/>
    <cellStyle name="Normal 4 2 4 5 4 2" xfId="20197" xr:uid="{00000000-0005-0000-0000-0000E54E0000}"/>
    <cellStyle name="Normal 4 2 4 5 4 2 2" xfId="20198" xr:uid="{00000000-0005-0000-0000-0000E64E0000}"/>
    <cellStyle name="Normal 4 2 4 5 4 2 2 2" xfId="46652" xr:uid="{00000000-0005-0000-0000-00003CB60000}"/>
    <cellStyle name="Normal 4 2 4 5 4 2 3" xfId="46653" xr:uid="{00000000-0005-0000-0000-00003DB60000}"/>
    <cellStyle name="Normal 4 2 4 5 4 3" xfId="20199" xr:uid="{00000000-0005-0000-0000-0000E74E0000}"/>
    <cellStyle name="Normal 4 2 4 5 4 3 2" xfId="46654" xr:uid="{00000000-0005-0000-0000-00003EB60000}"/>
    <cellStyle name="Normal 4 2 4 5 4 4" xfId="46655" xr:uid="{00000000-0005-0000-0000-00003FB60000}"/>
    <cellStyle name="Normal 4 2 4 5 5" xfId="20200" xr:uid="{00000000-0005-0000-0000-0000E84E0000}"/>
    <cellStyle name="Normal 4 2 4 5 5 2" xfId="20201" xr:uid="{00000000-0005-0000-0000-0000E94E0000}"/>
    <cellStyle name="Normal 4 2 4 5 5 2 2" xfId="20202" xr:uid="{00000000-0005-0000-0000-0000EA4E0000}"/>
    <cellStyle name="Normal 4 2 4 5 5 2 2 2" xfId="46656" xr:uid="{00000000-0005-0000-0000-000040B60000}"/>
    <cellStyle name="Normal 4 2 4 5 5 2 3" xfId="46657" xr:uid="{00000000-0005-0000-0000-000041B60000}"/>
    <cellStyle name="Normal 4 2 4 5 5 3" xfId="20203" xr:uid="{00000000-0005-0000-0000-0000EB4E0000}"/>
    <cellStyle name="Normal 4 2 4 5 5 3 2" xfId="46658" xr:uid="{00000000-0005-0000-0000-000042B60000}"/>
    <cellStyle name="Normal 4 2 4 5 5 4" xfId="46659" xr:uid="{00000000-0005-0000-0000-000043B60000}"/>
    <cellStyle name="Normal 4 2 4 5 6" xfId="20204" xr:uid="{00000000-0005-0000-0000-0000EC4E0000}"/>
    <cellStyle name="Normal 4 2 4 5 6 2" xfId="20205" xr:uid="{00000000-0005-0000-0000-0000ED4E0000}"/>
    <cellStyle name="Normal 4 2 4 5 6 2 2" xfId="20206" xr:uid="{00000000-0005-0000-0000-0000EE4E0000}"/>
    <cellStyle name="Normal 4 2 4 5 6 2 2 2" xfId="46660" xr:uid="{00000000-0005-0000-0000-000044B60000}"/>
    <cellStyle name="Normal 4 2 4 5 6 2 3" xfId="46661" xr:uid="{00000000-0005-0000-0000-000045B60000}"/>
    <cellStyle name="Normal 4 2 4 5 6 3" xfId="20207" xr:uid="{00000000-0005-0000-0000-0000EF4E0000}"/>
    <cellStyle name="Normal 4 2 4 5 6 3 2" xfId="46662" xr:uid="{00000000-0005-0000-0000-000046B60000}"/>
    <cellStyle name="Normal 4 2 4 5 6 4" xfId="46663" xr:uid="{00000000-0005-0000-0000-000047B60000}"/>
    <cellStyle name="Normal 4 2 4 5 7" xfId="20208" xr:uid="{00000000-0005-0000-0000-0000F04E0000}"/>
    <cellStyle name="Normal 4 2 4 5 7 2" xfId="20209" xr:uid="{00000000-0005-0000-0000-0000F14E0000}"/>
    <cellStyle name="Normal 4 2 4 5 7 2 2" xfId="20210" xr:uid="{00000000-0005-0000-0000-0000F24E0000}"/>
    <cellStyle name="Normal 4 2 4 5 7 2 2 2" xfId="46664" xr:uid="{00000000-0005-0000-0000-000048B60000}"/>
    <cellStyle name="Normal 4 2 4 5 7 2 3" xfId="46665" xr:uid="{00000000-0005-0000-0000-000049B60000}"/>
    <cellStyle name="Normal 4 2 4 5 7 3" xfId="20211" xr:uid="{00000000-0005-0000-0000-0000F34E0000}"/>
    <cellStyle name="Normal 4 2 4 5 7 3 2" xfId="46666" xr:uid="{00000000-0005-0000-0000-00004AB60000}"/>
    <cellStyle name="Normal 4 2 4 5 7 4" xfId="46667" xr:uid="{00000000-0005-0000-0000-00004BB60000}"/>
    <cellStyle name="Normal 4 2 4 5 8" xfId="20212" xr:uid="{00000000-0005-0000-0000-0000F44E0000}"/>
    <cellStyle name="Normal 4 2 4 5 8 2" xfId="20213" xr:uid="{00000000-0005-0000-0000-0000F54E0000}"/>
    <cellStyle name="Normal 4 2 4 5 8 2 2" xfId="20214" xr:uid="{00000000-0005-0000-0000-0000F64E0000}"/>
    <cellStyle name="Normal 4 2 4 5 8 2 2 2" xfId="46668" xr:uid="{00000000-0005-0000-0000-00004CB60000}"/>
    <cellStyle name="Normal 4 2 4 5 8 2 3" xfId="46669" xr:uid="{00000000-0005-0000-0000-00004DB60000}"/>
    <cellStyle name="Normal 4 2 4 5 8 3" xfId="20215" xr:uid="{00000000-0005-0000-0000-0000F74E0000}"/>
    <cellStyle name="Normal 4 2 4 5 8 3 2" xfId="46670" xr:uid="{00000000-0005-0000-0000-00004EB60000}"/>
    <cellStyle name="Normal 4 2 4 5 8 4" xfId="46671" xr:uid="{00000000-0005-0000-0000-00004FB60000}"/>
    <cellStyle name="Normal 4 2 4 5 9" xfId="20216" xr:uid="{00000000-0005-0000-0000-0000F84E0000}"/>
    <cellStyle name="Normal 4 2 4 5 9 2" xfId="20217" xr:uid="{00000000-0005-0000-0000-0000F94E0000}"/>
    <cellStyle name="Normal 4 2 4 5 9 2 2" xfId="20218" xr:uid="{00000000-0005-0000-0000-0000FA4E0000}"/>
    <cellStyle name="Normal 4 2 4 5 9 2 2 2" xfId="46672" xr:uid="{00000000-0005-0000-0000-000050B60000}"/>
    <cellStyle name="Normal 4 2 4 5 9 2 3" xfId="46673" xr:uid="{00000000-0005-0000-0000-000051B60000}"/>
    <cellStyle name="Normal 4 2 4 5 9 3" xfId="20219" xr:uid="{00000000-0005-0000-0000-0000FB4E0000}"/>
    <cellStyle name="Normal 4 2 4 5 9 3 2" xfId="46674" xr:uid="{00000000-0005-0000-0000-000052B60000}"/>
    <cellStyle name="Normal 4 2 4 5 9 4" xfId="46675" xr:uid="{00000000-0005-0000-0000-000053B60000}"/>
    <cellStyle name="Normal 4 2 4 6" xfId="20220" xr:uid="{00000000-0005-0000-0000-0000FC4E0000}"/>
    <cellStyle name="Normal 4 2 4 6 10" xfId="20221" xr:uid="{00000000-0005-0000-0000-0000FD4E0000}"/>
    <cellStyle name="Normal 4 2 4 6 10 2" xfId="20222" xr:uid="{00000000-0005-0000-0000-0000FE4E0000}"/>
    <cellStyle name="Normal 4 2 4 6 10 2 2" xfId="20223" xr:uid="{00000000-0005-0000-0000-0000FF4E0000}"/>
    <cellStyle name="Normal 4 2 4 6 10 2 2 2" xfId="46676" xr:uid="{00000000-0005-0000-0000-000054B60000}"/>
    <cellStyle name="Normal 4 2 4 6 10 2 3" xfId="46677" xr:uid="{00000000-0005-0000-0000-000055B60000}"/>
    <cellStyle name="Normal 4 2 4 6 10 3" xfId="20224" xr:uid="{00000000-0005-0000-0000-0000004F0000}"/>
    <cellStyle name="Normal 4 2 4 6 10 3 2" xfId="46678" xr:uid="{00000000-0005-0000-0000-000056B60000}"/>
    <cellStyle name="Normal 4 2 4 6 10 4" xfId="46679" xr:uid="{00000000-0005-0000-0000-000057B60000}"/>
    <cellStyle name="Normal 4 2 4 6 11" xfId="20225" xr:uid="{00000000-0005-0000-0000-0000014F0000}"/>
    <cellStyle name="Normal 4 2 4 6 11 2" xfId="20226" xr:uid="{00000000-0005-0000-0000-0000024F0000}"/>
    <cellStyle name="Normal 4 2 4 6 11 2 2" xfId="20227" xr:uid="{00000000-0005-0000-0000-0000034F0000}"/>
    <cellStyle name="Normal 4 2 4 6 11 2 2 2" xfId="46680" xr:uid="{00000000-0005-0000-0000-000058B60000}"/>
    <cellStyle name="Normal 4 2 4 6 11 2 3" xfId="46681" xr:uid="{00000000-0005-0000-0000-000059B60000}"/>
    <cellStyle name="Normal 4 2 4 6 11 3" xfId="20228" xr:uid="{00000000-0005-0000-0000-0000044F0000}"/>
    <cellStyle name="Normal 4 2 4 6 11 3 2" xfId="46682" xr:uid="{00000000-0005-0000-0000-00005AB60000}"/>
    <cellStyle name="Normal 4 2 4 6 11 4" xfId="46683" xr:uid="{00000000-0005-0000-0000-00005BB60000}"/>
    <cellStyle name="Normal 4 2 4 6 12" xfId="20229" xr:uid="{00000000-0005-0000-0000-0000054F0000}"/>
    <cellStyle name="Normal 4 2 4 6 12 2" xfId="20230" xr:uid="{00000000-0005-0000-0000-0000064F0000}"/>
    <cellStyle name="Normal 4 2 4 6 12 2 2" xfId="46684" xr:uid="{00000000-0005-0000-0000-00005CB60000}"/>
    <cellStyle name="Normal 4 2 4 6 12 3" xfId="46685" xr:uid="{00000000-0005-0000-0000-00005DB60000}"/>
    <cellStyle name="Normal 4 2 4 6 13" xfId="20231" xr:uid="{00000000-0005-0000-0000-0000074F0000}"/>
    <cellStyle name="Normal 4 2 4 6 13 2" xfId="46686" xr:uid="{00000000-0005-0000-0000-00005EB60000}"/>
    <cellStyle name="Normal 4 2 4 6 14" xfId="46687" xr:uid="{00000000-0005-0000-0000-00005FB60000}"/>
    <cellStyle name="Normal 4 2 4 6 2" xfId="20232" xr:uid="{00000000-0005-0000-0000-0000084F0000}"/>
    <cellStyle name="Normal 4 2 4 6 2 2" xfId="20233" xr:uid="{00000000-0005-0000-0000-0000094F0000}"/>
    <cellStyle name="Normal 4 2 4 6 2 2 2" xfId="20234" xr:uid="{00000000-0005-0000-0000-00000A4F0000}"/>
    <cellStyle name="Normal 4 2 4 6 2 2 2 2" xfId="46688" xr:uid="{00000000-0005-0000-0000-000060B60000}"/>
    <cellStyle name="Normal 4 2 4 6 2 2 3" xfId="46689" xr:uid="{00000000-0005-0000-0000-000061B60000}"/>
    <cellStyle name="Normal 4 2 4 6 2 3" xfId="20235" xr:uid="{00000000-0005-0000-0000-00000B4F0000}"/>
    <cellStyle name="Normal 4 2 4 6 2 3 2" xfId="46690" xr:uid="{00000000-0005-0000-0000-000062B60000}"/>
    <cellStyle name="Normal 4 2 4 6 2 4" xfId="46691" xr:uid="{00000000-0005-0000-0000-000063B60000}"/>
    <cellStyle name="Normal 4 2 4 6 3" xfId="20236" xr:uid="{00000000-0005-0000-0000-00000C4F0000}"/>
    <cellStyle name="Normal 4 2 4 6 3 2" xfId="20237" xr:uid="{00000000-0005-0000-0000-00000D4F0000}"/>
    <cellStyle name="Normal 4 2 4 6 3 2 2" xfId="20238" xr:uid="{00000000-0005-0000-0000-00000E4F0000}"/>
    <cellStyle name="Normal 4 2 4 6 3 2 2 2" xfId="46692" xr:uid="{00000000-0005-0000-0000-000064B60000}"/>
    <cellStyle name="Normal 4 2 4 6 3 2 3" xfId="46693" xr:uid="{00000000-0005-0000-0000-000065B60000}"/>
    <cellStyle name="Normal 4 2 4 6 3 3" xfId="20239" xr:uid="{00000000-0005-0000-0000-00000F4F0000}"/>
    <cellStyle name="Normal 4 2 4 6 3 3 2" xfId="46694" xr:uid="{00000000-0005-0000-0000-000066B60000}"/>
    <cellStyle name="Normal 4 2 4 6 3 4" xfId="46695" xr:uid="{00000000-0005-0000-0000-000067B60000}"/>
    <cellStyle name="Normal 4 2 4 6 4" xfId="20240" xr:uid="{00000000-0005-0000-0000-0000104F0000}"/>
    <cellStyle name="Normal 4 2 4 6 4 2" xfId="20241" xr:uid="{00000000-0005-0000-0000-0000114F0000}"/>
    <cellStyle name="Normal 4 2 4 6 4 2 2" xfId="20242" xr:uid="{00000000-0005-0000-0000-0000124F0000}"/>
    <cellStyle name="Normal 4 2 4 6 4 2 2 2" xfId="46696" xr:uid="{00000000-0005-0000-0000-000068B60000}"/>
    <cellStyle name="Normal 4 2 4 6 4 2 3" xfId="46697" xr:uid="{00000000-0005-0000-0000-000069B60000}"/>
    <cellStyle name="Normal 4 2 4 6 4 3" xfId="20243" xr:uid="{00000000-0005-0000-0000-0000134F0000}"/>
    <cellStyle name="Normal 4 2 4 6 4 3 2" xfId="46698" xr:uid="{00000000-0005-0000-0000-00006AB60000}"/>
    <cellStyle name="Normal 4 2 4 6 4 4" xfId="46699" xr:uid="{00000000-0005-0000-0000-00006BB60000}"/>
    <cellStyle name="Normal 4 2 4 6 5" xfId="20244" xr:uid="{00000000-0005-0000-0000-0000144F0000}"/>
    <cellStyle name="Normal 4 2 4 6 5 2" xfId="20245" xr:uid="{00000000-0005-0000-0000-0000154F0000}"/>
    <cellStyle name="Normal 4 2 4 6 5 2 2" xfId="20246" xr:uid="{00000000-0005-0000-0000-0000164F0000}"/>
    <cellStyle name="Normal 4 2 4 6 5 2 2 2" xfId="46700" xr:uid="{00000000-0005-0000-0000-00006CB60000}"/>
    <cellStyle name="Normal 4 2 4 6 5 2 3" xfId="46701" xr:uid="{00000000-0005-0000-0000-00006DB60000}"/>
    <cellStyle name="Normal 4 2 4 6 5 3" xfId="20247" xr:uid="{00000000-0005-0000-0000-0000174F0000}"/>
    <cellStyle name="Normal 4 2 4 6 5 3 2" xfId="46702" xr:uid="{00000000-0005-0000-0000-00006EB60000}"/>
    <cellStyle name="Normal 4 2 4 6 5 4" xfId="46703" xr:uid="{00000000-0005-0000-0000-00006FB60000}"/>
    <cellStyle name="Normal 4 2 4 6 6" xfId="20248" xr:uid="{00000000-0005-0000-0000-0000184F0000}"/>
    <cellStyle name="Normal 4 2 4 6 6 2" xfId="20249" xr:uid="{00000000-0005-0000-0000-0000194F0000}"/>
    <cellStyle name="Normal 4 2 4 6 6 2 2" xfId="20250" xr:uid="{00000000-0005-0000-0000-00001A4F0000}"/>
    <cellStyle name="Normal 4 2 4 6 6 2 2 2" xfId="46704" xr:uid="{00000000-0005-0000-0000-000070B60000}"/>
    <cellStyle name="Normal 4 2 4 6 6 2 3" xfId="46705" xr:uid="{00000000-0005-0000-0000-000071B60000}"/>
    <cellStyle name="Normal 4 2 4 6 6 3" xfId="20251" xr:uid="{00000000-0005-0000-0000-00001B4F0000}"/>
    <cellStyle name="Normal 4 2 4 6 6 3 2" xfId="46706" xr:uid="{00000000-0005-0000-0000-000072B60000}"/>
    <cellStyle name="Normal 4 2 4 6 6 4" xfId="46707" xr:uid="{00000000-0005-0000-0000-000073B60000}"/>
    <cellStyle name="Normal 4 2 4 6 7" xfId="20252" xr:uid="{00000000-0005-0000-0000-00001C4F0000}"/>
    <cellStyle name="Normal 4 2 4 6 7 2" xfId="20253" xr:uid="{00000000-0005-0000-0000-00001D4F0000}"/>
    <cellStyle name="Normal 4 2 4 6 7 2 2" xfId="20254" xr:uid="{00000000-0005-0000-0000-00001E4F0000}"/>
    <cellStyle name="Normal 4 2 4 6 7 2 2 2" xfId="46708" xr:uid="{00000000-0005-0000-0000-000074B60000}"/>
    <cellStyle name="Normal 4 2 4 6 7 2 3" xfId="46709" xr:uid="{00000000-0005-0000-0000-000075B60000}"/>
    <cellStyle name="Normal 4 2 4 6 7 3" xfId="20255" xr:uid="{00000000-0005-0000-0000-00001F4F0000}"/>
    <cellStyle name="Normal 4 2 4 6 7 3 2" xfId="46710" xr:uid="{00000000-0005-0000-0000-000076B60000}"/>
    <cellStyle name="Normal 4 2 4 6 7 4" xfId="46711" xr:uid="{00000000-0005-0000-0000-000077B60000}"/>
    <cellStyle name="Normal 4 2 4 6 8" xfId="20256" xr:uid="{00000000-0005-0000-0000-0000204F0000}"/>
    <cellStyle name="Normal 4 2 4 6 8 2" xfId="20257" xr:uid="{00000000-0005-0000-0000-0000214F0000}"/>
    <cellStyle name="Normal 4 2 4 6 8 2 2" xfId="20258" xr:uid="{00000000-0005-0000-0000-0000224F0000}"/>
    <cellStyle name="Normal 4 2 4 6 8 2 2 2" xfId="46712" xr:uid="{00000000-0005-0000-0000-000078B60000}"/>
    <cellStyle name="Normal 4 2 4 6 8 2 3" xfId="46713" xr:uid="{00000000-0005-0000-0000-000079B60000}"/>
    <cellStyle name="Normal 4 2 4 6 8 3" xfId="20259" xr:uid="{00000000-0005-0000-0000-0000234F0000}"/>
    <cellStyle name="Normal 4 2 4 6 8 3 2" xfId="46714" xr:uid="{00000000-0005-0000-0000-00007AB60000}"/>
    <cellStyle name="Normal 4 2 4 6 8 4" xfId="46715" xr:uid="{00000000-0005-0000-0000-00007BB60000}"/>
    <cellStyle name="Normal 4 2 4 6 9" xfId="20260" xr:uid="{00000000-0005-0000-0000-0000244F0000}"/>
    <cellStyle name="Normal 4 2 4 6 9 2" xfId="20261" xr:uid="{00000000-0005-0000-0000-0000254F0000}"/>
    <cellStyle name="Normal 4 2 4 6 9 2 2" xfId="20262" xr:uid="{00000000-0005-0000-0000-0000264F0000}"/>
    <cellStyle name="Normal 4 2 4 6 9 2 2 2" xfId="46716" xr:uid="{00000000-0005-0000-0000-00007CB60000}"/>
    <cellStyle name="Normal 4 2 4 6 9 2 3" xfId="46717" xr:uid="{00000000-0005-0000-0000-00007DB60000}"/>
    <cellStyle name="Normal 4 2 4 6 9 3" xfId="20263" xr:uid="{00000000-0005-0000-0000-0000274F0000}"/>
    <cellStyle name="Normal 4 2 4 6 9 3 2" xfId="46718" xr:uid="{00000000-0005-0000-0000-00007EB60000}"/>
    <cellStyle name="Normal 4 2 4 6 9 4" xfId="46719" xr:uid="{00000000-0005-0000-0000-00007FB60000}"/>
    <cellStyle name="Normal 4 2 4 7" xfId="20264" xr:uid="{00000000-0005-0000-0000-0000284F0000}"/>
    <cellStyle name="Normal 4 2 4 7 10" xfId="20265" xr:uid="{00000000-0005-0000-0000-0000294F0000}"/>
    <cellStyle name="Normal 4 2 4 7 10 2" xfId="20266" xr:uid="{00000000-0005-0000-0000-00002A4F0000}"/>
    <cellStyle name="Normal 4 2 4 7 10 2 2" xfId="20267" xr:uid="{00000000-0005-0000-0000-00002B4F0000}"/>
    <cellStyle name="Normal 4 2 4 7 10 2 2 2" xfId="46720" xr:uid="{00000000-0005-0000-0000-000080B60000}"/>
    <cellStyle name="Normal 4 2 4 7 10 2 3" xfId="46721" xr:uid="{00000000-0005-0000-0000-000081B60000}"/>
    <cellStyle name="Normal 4 2 4 7 10 3" xfId="20268" xr:uid="{00000000-0005-0000-0000-00002C4F0000}"/>
    <cellStyle name="Normal 4 2 4 7 10 3 2" xfId="46722" xr:uid="{00000000-0005-0000-0000-000082B60000}"/>
    <cellStyle name="Normal 4 2 4 7 10 4" xfId="46723" xr:uid="{00000000-0005-0000-0000-000083B60000}"/>
    <cellStyle name="Normal 4 2 4 7 11" xfId="20269" xr:uid="{00000000-0005-0000-0000-00002D4F0000}"/>
    <cellStyle name="Normal 4 2 4 7 11 2" xfId="20270" xr:uid="{00000000-0005-0000-0000-00002E4F0000}"/>
    <cellStyle name="Normal 4 2 4 7 11 2 2" xfId="20271" xr:uid="{00000000-0005-0000-0000-00002F4F0000}"/>
    <cellStyle name="Normal 4 2 4 7 11 2 2 2" xfId="46724" xr:uid="{00000000-0005-0000-0000-000084B60000}"/>
    <cellStyle name="Normal 4 2 4 7 11 2 3" xfId="46725" xr:uid="{00000000-0005-0000-0000-000085B60000}"/>
    <cellStyle name="Normal 4 2 4 7 11 3" xfId="20272" xr:uid="{00000000-0005-0000-0000-0000304F0000}"/>
    <cellStyle name="Normal 4 2 4 7 11 3 2" xfId="46726" xr:uid="{00000000-0005-0000-0000-000086B60000}"/>
    <cellStyle name="Normal 4 2 4 7 11 4" xfId="46727" xr:uid="{00000000-0005-0000-0000-000087B60000}"/>
    <cellStyle name="Normal 4 2 4 7 12" xfId="20273" xr:uid="{00000000-0005-0000-0000-0000314F0000}"/>
    <cellStyle name="Normal 4 2 4 7 12 2" xfId="20274" xr:uid="{00000000-0005-0000-0000-0000324F0000}"/>
    <cellStyle name="Normal 4 2 4 7 12 2 2" xfId="46728" xr:uid="{00000000-0005-0000-0000-000088B60000}"/>
    <cellStyle name="Normal 4 2 4 7 12 3" xfId="46729" xr:uid="{00000000-0005-0000-0000-000089B60000}"/>
    <cellStyle name="Normal 4 2 4 7 13" xfId="20275" xr:uid="{00000000-0005-0000-0000-0000334F0000}"/>
    <cellStyle name="Normal 4 2 4 7 13 2" xfId="46730" xr:uid="{00000000-0005-0000-0000-00008AB60000}"/>
    <cellStyle name="Normal 4 2 4 7 14" xfId="46731" xr:uid="{00000000-0005-0000-0000-00008BB60000}"/>
    <cellStyle name="Normal 4 2 4 7 2" xfId="20276" xr:uid="{00000000-0005-0000-0000-0000344F0000}"/>
    <cellStyle name="Normal 4 2 4 7 2 2" xfId="20277" xr:uid="{00000000-0005-0000-0000-0000354F0000}"/>
    <cellStyle name="Normal 4 2 4 7 2 2 2" xfId="20278" xr:uid="{00000000-0005-0000-0000-0000364F0000}"/>
    <cellStyle name="Normal 4 2 4 7 2 2 2 2" xfId="46732" xr:uid="{00000000-0005-0000-0000-00008CB60000}"/>
    <cellStyle name="Normal 4 2 4 7 2 2 3" xfId="46733" xr:uid="{00000000-0005-0000-0000-00008DB60000}"/>
    <cellStyle name="Normal 4 2 4 7 2 3" xfId="20279" xr:uid="{00000000-0005-0000-0000-0000374F0000}"/>
    <cellStyle name="Normal 4 2 4 7 2 3 2" xfId="46734" xr:uid="{00000000-0005-0000-0000-00008EB60000}"/>
    <cellStyle name="Normal 4 2 4 7 2 4" xfId="46735" xr:uid="{00000000-0005-0000-0000-00008FB60000}"/>
    <cellStyle name="Normal 4 2 4 7 3" xfId="20280" xr:uid="{00000000-0005-0000-0000-0000384F0000}"/>
    <cellStyle name="Normal 4 2 4 7 3 2" xfId="20281" xr:uid="{00000000-0005-0000-0000-0000394F0000}"/>
    <cellStyle name="Normal 4 2 4 7 3 2 2" xfId="20282" xr:uid="{00000000-0005-0000-0000-00003A4F0000}"/>
    <cellStyle name="Normal 4 2 4 7 3 2 2 2" xfId="46736" xr:uid="{00000000-0005-0000-0000-000090B60000}"/>
    <cellStyle name="Normal 4 2 4 7 3 2 3" xfId="46737" xr:uid="{00000000-0005-0000-0000-000091B60000}"/>
    <cellStyle name="Normal 4 2 4 7 3 3" xfId="20283" xr:uid="{00000000-0005-0000-0000-00003B4F0000}"/>
    <cellStyle name="Normal 4 2 4 7 3 3 2" xfId="46738" xr:uid="{00000000-0005-0000-0000-000092B60000}"/>
    <cellStyle name="Normal 4 2 4 7 3 4" xfId="46739" xr:uid="{00000000-0005-0000-0000-000093B60000}"/>
    <cellStyle name="Normal 4 2 4 7 4" xfId="20284" xr:uid="{00000000-0005-0000-0000-00003C4F0000}"/>
    <cellStyle name="Normal 4 2 4 7 4 2" xfId="20285" xr:uid="{00000000-0005-0000-0000-00003D4F0000}"/>
    <cellStyle name="Normal 4 2 4 7 4 2 2" xfId="20286" xr:uid="{00000000-0005-0000-0000-00003E4F0000}"/>
    <cellStyle name="Normal 4 2 4 7 4 2 2 2" xfId="46740" xr:uid="{00000000-0005-0000-0000-000094B60000}"/>
    <cellStyle name="Normal 4 2 4 7 4 2 3" xfId="46741" xr:uid="{00000000-0005-0000-0000-000095B60000}"/>
    <cellStyle name="Normal 4 2 4 7 4 3" xfId="20287" xr:uid="{00000000-0005-0000-0000-00003F4F0000}"/>
    <cellStyle name="Normal 4 2 4 7 4 3 2" xfId="46742" xr:uid="{00000000-0005-0000-0000-000096B60000}"/>
    <cellStyle name="Normal 4 2 4 7 4 4" xfId="46743" xr:uid="{00000000-0005-0000-0000-000097B60000}"/>
    <cellStyle name="Normal 4 2 4 7 5" xfId="20288" xr:uid="{00000000-0005-0000-0000-0000404F0000}"/>
    <cellStyle name="Normal 4 2 4 7 5 2" xfId="20289" xr:uid="{00000000-0005-0000-0000-0000414F0000}"/>
    <cellStyle name="Normal 4 2 4 7 5 2 2" xfId="20290" xr:uid="{00000000-0005-0000-0000-0000424F0000}"/>
    <cellStyle name="Normal 4 2 4 7 5 2 2 2" xfId="46744" xr:uid="{00000000-0005-0000-0000-000098B60000}"/>
    <cellStyle name="Normal 4 2 4 7 5 2 3" xfId="46745" xr:uid="{00000000-0005-0000-0000-000099B60000}"/>
    <cellStyle name="Normal 4 2 4 7 5 3" xfId="20291" xr:uid="{00000000-0005-0000-0000-0000434F0000}"/>
    <cellStyle name="Normal 4 2 4 7 5 3 2" xfId="46746" xr:uid="{00000000-0005-0000-0000-00009AB60000}"/>
    <cellStyle name="Normal 4 2 4 7 5 4" xfId="46747" xr:uid="{00000000-0005-0000-0000-00009BB60000}"/>
    <cellStyle name="Normal 4 2 4 7 6" xfId="20292" xr:uid="{00000000-0005-0000-0000-0000444F0000}"/>
    <cellStyle name="Normal 4 2 4 7 6 2" xfId="20293" xr:uid="{00000000-0005-0000-0000-0000454F0000}"/>
    <cellStyle name="Normal 4 2 4 7 6 2 2" xfId="20294" xr:uid="{00000000-0005-0000-0000-0000464F0000}"/>
    <cellStyle name="Normal 4 2 4 7 6 2 2 2" xfId="46748" xr:uid="{00000000-0005-0000-0000-00009CB60000}"/>
    <cellStyle name="Normal 4 2 4 7 6 2 3" xfId="46749" xr:uid="{00000000-0005-0000-0000-00009DB60000}"/>
    <cellStyle name="Normal 4 2 4 7 6 3" xfId="20295" xr:uid="{00000000-0005-0000-0000-0000474F0000}"/>
    <cellStyle name="Normal 4 2 4 7 6 3 2" xfId="46750" xr:uid="{00000000-0005-0000-0000-00009EB60000}"/>
    <cellStyle name="Normal 4 2 4 7 6 4" xfId="46751" xr:uid="{00000000-0005-0000-0000-00009FB60000}"/>
    <cellStyle name="Normal 4 2 4 7 7" xfId="20296" xr:uid="{00000000-0005-0000-0000-0000484F0000}"/>
    <cellStyle name="Normal 4 2 4 7 7 2" xfId="20297" xr:uid="{00000000-0005-0000-0000-0000494F0000}"/>
    <cellStyle name="Normal 4 2 4 7 7 2 2" xfId="20298" xr:uid="{00000000-0005-0000-0000-00004A4F0000}"/>
    <cellStyle name="Normal 4 2 4 7 7 2 2 2" xfId="46752" xr:uid="{00000000-0005-0000-0000-0000A0B60000}"/>
    <cellStyle name="Normal 4 2 4 7 7 2 3" xfId="46753" xr:uid="{00000000-0005-0000-0000-0000A1B60000}"/>
    <cellStyle name="Normal 4 2 4 7 7 3" xfId="20299" xr:uid="{00000000-0005-0000-0000-00004B4F0000}"/>
    <cellStyle name="Normal 4 2 4 7 7 3 2" xfId="46754" xr:uid="{00000000-0005-0000-0000-0000A2B60000}"/>
    <cellStyle name="Normal 4 2 4 7 7 4" xfId="46755" xr:uid="{00000000-0005-0000-0000-0000A3B60000}"/>
    <cellStyle name="Normal 4 2 4 7 8" xfId="20300" xr:uid="{00000000-0005-0000-0000-00004C4F0000}"/>
    <cellStyle name="Normal 4 2 4 7 8 2" xfId="20301" xr:uid="{00000000-0005-0000-0000-00004D4F0000}"/>
    <cellStyle name="Normal 4 2 4 7 8 2 2" xfId="20302" xr:uid="{00000000-0005-0000-0000-00004E4F0000}"/>
    <cellStyle name="Normal 4 2 4 7 8 2 2 2" xfId="46756" xr:uid="{00000000-0005-0000-0000-0000A4B60000}"/>
    <cellStyle name="Normal 4 2 4 7 8 2 3" xfId="46757" xr:uid="{00000000-0005-0000-0000-0000A5B60000}"/>
    <cellStyle name="Normal 4 2 4 7 8 3" xfId="20303" xr:uid="{00000000-0005-0000-0000-00004F4F0000}"/>
    <cellStyle name="Normal 4 2 4 7 8 3 2" xfId="46758" xr:uid="{00000000-0005-0000-0000-0000A6B60000}"/>
    <cellStyle name="Normal 4 2 4 7 8 4" xfId="46759" xr:uid="{00000000-0005-0000-0000-0000A7B60000}"/>
    <cellStyle name="Normal 4 2 4 7 9" xfId="20304" xr:uid="{00000000-0005-0000-0000-0000504F0000}"/>
    <cellStyle name="Normal 4 2 4 7 9 2" xfId="20305" xr:uid="{00000000-0005-0000-0000-0000514F0000}"/>
    <cellStyle name="Normal 4 2 4 7 9 2 2" xfId="20306" xr:uid="{00000000-0005-0000-0000-0000524F0000}"/>
    <cellStyle name="Normal 4 2 4 7 9 2 2 2" xfId="46760" xr:uid="{00000000-0005-0000-0000-0000A8B60000}"/>
    <cellStyle name="Normal 4 2 4 7 9 2 3" xfId="46761" xr:uid="{00000000-0005-0000-0000-0000A9B60000}"/>
    <cellStyle name="Normal 4 2 4 7 9 3" xfId="20307" xr:uid="{00000000-0005-0000-0000-0000534F0000}"/>
    <cellStyle name="Normal 4 2 4 7 9 3 2" xfId="46762" xr:uid="{00000000-0005-0000-0000-0000AAB60000}"/>
    <cellStyle name="Normal 4 2 4 7 9 4" xfId="46763" xr:uid="{00000000-0005-0000-0000-0000ABB60000}"/>
    <cellStyle name="Normal 4 2 4 8" xfId="20308" xr:uid="{00000000-0005-0000-0000-0000544F0000}"/>
    <cellStyle name="Normal 4 2 4 8 10" xfId="20309" xr:uid="{00000000-0005-0000-0000-0000554F0000}"/>
    <cellStyle name="Normal 4 2 4 8 10 2" xfId="20310" xr:uid="{00000000-0005-0000-0000-0000564F0000}"/>
    <cellStyle name="Normal 4 2 4 8 10 2 2" xfId="20311" xr:uid="{00000000-0005-0000-0000-0000574F0000}"/>
    <cellStyle name="Normal 4 2 4 8 10 2 2 2" xfId="46764" xr:uid="{00000000-0005-0000-0000-0000ACB60000}"/>
    <cellStyle name="Normal 4 2 4 8 10 2 3" xfId="46765" xr:uid="{00000000-0005-0000-0000-0000ADB60000}"/>
    <cellStyle name="Normal 4 2 4 8 10 3" xfId="20312" xr:uid="{00000000-0005-0000-0000-0000584F0000}"/>
    <cellStyle name="Normal 4 2 4 8 10 3 2" xfId="46766" xr:uid="{00000000-0005-0000-0000-0000AEB60000}"/>
    <cellStyle name="Normal 4 2 4 8 10 4" xfId="46767" xr:uid="{00000000-0005-0000-0000-0000AFB60000}"/>
    <cellStyle name="Normal 4 2 4 8 11" xfId="20313" xr:uid="{00000000-0005-0000-0000-0000594F0000}"/>
    <cellStyle name="Normal 4 2 4 8 11 2" xfId="20314" xr:uid="{00000000-0005-0000-0000-00005A4F0000}"/>
    <cellStyle name="Normal 4 2 4 8 11 2 2" xfId="20315" xr:uid="{00000000-0005-0000-0000-00005B4F0000}"/>
    <cellStyle name="Normal 4 2 4 8 11 2 2 2" xfId="46768" xr:uid="{00000000-0005-0000-0000-0000B0B60000}"/>
    <cellStyle name="Normal 4 2 4 8 11 2 3" xfId="46769" xr:uid="{00000000-0005-0000-0000-0000B1B60000}"/>
    <cellStyle name="Normal 4 2 4 8 11 3" xfId="20316" xr:uid="{00000000-0005-0000-0000-00005C4F0000}"/>
    <cellStyle name="Normal 4 2 4 8 11 3 2" xfId="46770" xr:uid="{00000000-0005-0000-0000-0000B2B60000}"/>
    <cellStyle name="Normal 4 2 4 8 11 4" xfId="46771" xr:uid="{00000000-0005-0000-0000-0000B3B60000}"/>
    <cellStyle name="Normal 4 2 4 8 12" xfId="20317" xr:uid="{00000000-0005-0000-0000-00005D4F0000}"/>
    <cellStyle name="Normal 4 2 4 8 12 2" xfId="20318" xr:uid="{00000000-0005-0000-0000-00005E4F0000}"/>
    <cellStyle name="Normal 4 2 4 8 12 2 2" xfId="46772" xr:uid="{00000000-0005-0000-0000-0000B4B60000}"/>
    <cellStyle name="Normal 4 2 4 8 12 3" xfId="46773" xr:uid="{00000000-0005-0000-0000-0000B5B60000}"/>
    <cellStyle name="Normal 4 2 4 8 13" xfId="20319" xr:uid="{00000000-0005-0000-0000-00005F4F0000}"/>
    <cellStyle name="Normal 4 2 4 8 13 2" xfId="46774" xr:uid="{00000000-0005-0000-0000-0000B6B60000}"/>
    <cellStyle name="Normal 4 2 4 8 14" xfId="46775" xr:uid="{00000000-0005-0000-0000-0000B7B60000}"/>
    <cellStyle name="Normal 4 2 4 8 2" xfId="20320" xr:uid="{00000000-0005-0000-0000-0000604F0000}"/>
    <cellStyle name="Normal 4 2 4 8 2 2" xfId="20321" xr:uid="{00000000-0005-0000-0000-0000614F0000}"/>
    <cellStyle name="Normal 4 2 4 8 2 2 2" xfId="20322" xr:uid="{00000000-0005-0000-0000-0000624F0000}"/>
    <cellStyle name="Normal 4 2 4 8 2 2 2 2" xfId="46776" xr:uid="{00000000-0005-0000-0000-0000B8B60000}"/>
    <cellStyle name="Normal 4 2 4 8 2 2 3" xfId="46777" xr:uid="{00000000-0005-0000-0000-0000B9B60000}"/>
    <cellStyle name="Normal 4 2 4 8 2 3" xfId="20323" xr:uid="{00000000-0005-0000-0000-0000634F0000}"/>
    <cellStyle name="Normal 4 2 4 8 2 3 2" xfId="46778" xr:uid="{00000000-0005-0000-0000-0000BAB60000}"/>
    <cellStyle name="Normal 4 2 4 8 2 4" xfId="46779" xr:uid="{00000000-0005-0000-0000-0000BBB60000}"/>
    <cellStyle name="Normal 4 2 4 8 3" xfId="20324" xr:uid="{00000000-0005-0000-0000-0000644F0000}"/>
    <cellStyle name="Normal 4 2 4 8 3 2" xfId="20325" xr:uid="{00000000-0005-0000-0000-0000654F0000}"/>
    <cellStyle name="Normal 4 2 4 8 3 2 2" xfId="20326" xr:uid="{00000000-0005-0000-0000-0000664F0000}"/>
    <cellStyle name="Normal 4 2 4 8 3 2 2 2" xfId="46780" xr:uid="{00000000-0005-0000-0000-0000BCB60000}"/>
    <cellStyle name="Normal 4 2 4 8 3 2 3" xfId="46781" xr:uid="{00000000-0005-0000-0000-0000BDB60000}"/>
    <cellStyle name="Normal 4 2 4 8 3 3" xfId="20327" xr:uid="{00000000-0005-0000-0000-0000674F0000}"/>
    <cellStyle name="Normal 4 2 4 8 3 3 2" xfId="46782" xr:uid="{00000000-0005-0000-0000-0000BEB60000}"/>
    <cellStyle name="Normal 4 2 4 8 3 4" xfId="46783" xr:uid="{00000000-0005-0000-0000-0000BFB60000}"/>
    <cellStyle name="Normal 4 2 4 8 4" xfId="20328" xr:uid="{00000000-0005-0000-0000-0000684F0000}"/>
    <cellStyle name="Normal 4 2 4 8 4 2" xfId="20329" xr:uid="{00000000-0005-0000-0000-0000694F0000}"/>
    <cellStyle name="Normal 4 2 4 8 4 2 2" xfId="20330" xr:uid="{00000000-0005-0000-0000-00006A4F0000}"/>
    <cellStyle name="Normal 4 2 4 8 4 2 2 2" xfId="46784" xr:uid="{00000000-0005-0000-0000-0000C0B60000}"/>
    <cellStyle name="Normal 4 2 4 8 4 2 3" xfId="46785" xr:uid="{00000000-0005-0000-0000-0000C1B60000}"/>
    <cellStyle name="Normal 4 2 4 8 4 3" xfId="20331" xr:uid="{00000000-0005-0000-0000-00006B4F0000}"/>
    <cellStyle name="Normal 4 2 4 8 4 3 2" xfId="46786" xr:uid="{00000000-0005-0000-0000-0000C2B60000}"/>
    <cellStyle name="Normal 4 2 4 8 4 4" xfId="46787" xr:uid="{00000000-0005-0000-0000-0000C3B60000}"/>
    <cellStyle name="Normal 4 2 4 8 5" xfId="20332" xr:uid="{00000000-0005-0000-0000-00006C4F0000}"/>
    <cellStyle name="Normal 4 2 4 8 5 2" xfId="20333" xr:uid="{00000000-0005-0000-0000-00006D4F0000}"/>
    <cellStyle name="Normal 4 2 4 8 5 2 2" xfId="20334" xr:uid="{00000000-0005-0000-0000-00006E4F0000}"/>
    <cellStyle name="Normal 4 2 4 8 5 2 2 2" xfId="46788" xr:uid="{00000000-0005-0000-0000-0000C4B60000}"/>
    <cellStyle name="Normal 4 2 4 8 5 2 3" xfId="46789" xr:uid="{00000000-0005-0000-0000-0000C5B60000}"/>
    <cellStyle name="Normal 4 2 4 8 5 3" xfId="20335" xr:uid="{00000000-0005-0000-0000-00006F4F0000}"/>
    <cellStyle name="Normal 4 2 4 8 5 3 2" xfId="46790" xr:uid="{00000000-0005-0000-0000-0000C6B60000}"/>
    <cellStyle name="Normal 4 2 4 8 5 4" xfId="46791" xr:uid="{00000000-0005-0000-0000-0000C7B60000}"/>
    <cellStyle name="Normal 4 2 4 8 6" xfId="20336" xr:uid="{00000000-0005-0000-0000-0000704F0000}"/>
    <cellStyle name="Normal 4 2 4 8 6 2" xfId="20337" xr:uid="{00000000-0005-0000-0000-0000714F0000}"/>
    <cellStyle name="Normal 4 2 4 8 6 2 2" xfId="20338" xr:uid="{00000000-0005-0000-0000-0000724F0000}"/>
    <cellStyle name="Normal 4 2 4 8 6 2 2 2" xfId="46792" xr:uid="{00000000-0005-0000-0000-0000C8B60000}"/>
    <cellStyle name="Normal 4 2 4 8 6 2 3" xfId="46793" xr:uid="{00000000-0005-0000-0000-0000C9B60000}"/>
    <cellStyle name="Normal 4 2 4 8 6 3" xfId="20339" xr:uid="{00000000-0005-0000-0000-0000734F0000}"/>
    <cellStyle name="Normal 4 2 4 8 6 3 2" xfId="46794" xr:uid="{00000000-0005-0000-0000-0000CAB60000}"/>
    <cellStyle name="Normal 4 2 4 8 6 4" xfId="46795" xr:uid="{00000000-0005-0000-0000-0000CBB60000}"/>
    <cellStyle name="Normal 4 2 4 8 7" xfId="20340" xr:uid="{00000000-0005-0000-0000-0000744F0000}"/>
    <cellStyle name="Normal 4 2 4 8 7 2" xfId="20341" xr:uid="{00000000-0005-0000-0000-0000754F0000}"/>
    <cellStyle name="Normal 4 2 4 8 7 2 2" xfId="20342" xr:uid="{00000000-0005-0000-0000-0000764F0000}"/>
    <cellStyle name="Normal 4 2 4 8 7 2 2 2" xfId="46796" xr:uid="{00000000-0005-0000-0000-0000CCB60000}"/>
    <cellStyle name="Normal 4 2 4 8 7 2 3" xfId="46797" xr:uid="{00000000-0005-0000-0000-0000CDB60000}"/>
    <cellStyle name="Normal 4 2 4 8 7 3" xfId="20343" xr:uid="{00000000-0005-0000-0000-0000774F0000}"/>
    <cellStyle name="Normal 4 2 4 8 7 3 2" xfId="46798" xr:uid="{00000000-0005-0000-0000-0000CEB60000}"/>
    <cellStyle name="Normal 4 2 4 8 7 4" xfId="46799" xr:uid="{00000000-0005-0000-0000-0000CFB60000}"/>
    <cellStyle name="Normal 4 2 4 8 8" xfId="20344" xr:uid="{00000000-0005-0000-0000-0000784F0000}"/>
    <cellStyle name="Normal 4 2 4 8 8 2" xfId="20345" xr:uid="{00000000-0005-0000-0000-0000794F0000}"/>
    <cellStyle name="Normal 4 2 4 8 8 2 2" xfId="20346" xr:uid="{00000000-0005-0000-0000-00007A4F0000}"/>
    <cellStyle name="Normal 4 2 4 8 8 2 2 2" xfId="46800" xr:uid="{00000000-0005-0000-0000-0000D0B60000}"/>
    <cellStyle name="Normal 4 2 4 8 8 2 3" xfId="46801" xr:uid="{00000000-0005-0000-0000-0000D1B60000}"/>
    <cellStyle name="Normal 4 2 4 8 8 3" xfId="20347" xr:uid="{00000000-0005-0000-0000-00007B4F0000}"/>
    <cellStyle name="Normal 4 2 4 8 8 3 2" xfId="46802" xr:uid="{00000000-0005-0000-0000-0000D2B60000}"/>
    <cellStyle name="Normal 4 2 4 8 8 4" xfId="46803" xr:uid="{00000000-0005-0000-0000-0000D3B60000}"/>
    <cellStyle name="Normal 4 2 4 8 9" xfId="20348" xr:uid="{00000000-0005-0000-0000-00007C4F0000}"/>
    <cellStyle name="Normal 4 2 4 8 9 2" xfId="20349" xr:uid="{00000000-0005-0000-0000-00007D4F0000}"/>
    <cellStyle name="Normal 4 2 4 8 9 2 2" xfId="20350" xr:uid="{00000000-0005-0000-0000-00007E4F0000}"/>
    <cellStyle name="Normal 4 2 4 8 9 2 2 2" xfId="46804" xr:uid="{00000000-0005-0000-0000-0000D4B60000}"/>
    <cellStyle name="Normal 4 2 4 8 9 2 3" xfId="46805" xr:uid="{00000000-0005-0000-0000-0000D5B60000}"/>
    <cellStyle name="Normal 4 2 4 8 9 3" xfId="20351" xr:uid="{00000000-0005-0000-0000-00007F4F0000}"/>
    <cellStyle name="Normal 4 2 4 8 9 3 2" xfId="46806" xr:uid="{00000000-0005-0000-0000-0000D6B60000}"/>
    <cellStyle name="Normal 4 2 4 8 9 4" xfId="46807" xr:uid="{00000000-0005-0000-0000-0000D7B60000}"/>
    <cellStyle name="Normal 4 2 4 9" xfId="20352" xr:uid="{00000000-0005-0000-0000-0000804F0000}"/>
    <cellStyle name="Normal 4 2 4 9 2" xfId="20353" xr:uid="{00000000-0005-0000-0000-0000814F0000}"/>
    <cellStyle name="Normal 4 2 4 9 2 2" xfId="20354" xr:uid="{00000000-0005-0000-0000-0000824F0000}"/>
    <cellStyle name="Normal 4 2 4 9 2 2 2" xfId="46808" xr:uid="{00000000-0005-0000-0000-0000D8B60000}"/>
    <cellStyle name="Normal 4 2 4 9 2 3" xfId="46809" xr:uid="{00000000-0005-0000-0000-0000D9B60000}"/>
    <cellStyle name="Normal 4 2 4 9 3" xfId="20355" xr:uid="{00000000-0005-0000-0000-0000834F0000}"/>
    <cellStyle name="Normal 4 2 4 9 3 2" xfId="46810" xr:uid="{00000000-0005-0000-0000-0000DAB60000}"/>
    <cellStyle name="Normal 4 2 4 9 4" xfId="46811" xr:uid="{00000000-0005-0000-0000-0000DBB60000}"/>
    <cellStyle name="Normal 4 2 5" xfId="20356" xr:uid="{00000000-0005-0000-0000-0000844F0000}"/>
    <cellStyle name="Normal 4 2 5 10" xfId="20357" xr:uid="{00000000-0005-0000-0000-0000854F0000}"/>
    <cellStyle name="Normal 4 2 5 10 2" xfId="20358" xr:uid="{00000000-0005-0000-0000-0000864F0000}"/>
    <cellStyle name="Normal 4 2 5 10 2 2" xfId="20359" xr:uid="{00000000-0005-0000-0000-0000874F0000}"/>
    <cellStyle name="Normal 4 2 5 10 2 2 2" xfId="46812" xr:uid="{00000000-0005-0000-0000-0000DCB60000}"/>
    <cellStyle name="Normal 4 2 5 10 2 3" xfId="46813" xr:uid="{00000000-0005-0000-0000-0000DDB60000}"/>
    <cellStyle name="Normal 4 2 5 10 3" xfId="20360" xr:uid="{00000000-0005-0000-0000-0000884F0000}"/>
    <cellStyle name="Normal 4 2 5 10 3 2" xfId="46814" xr:uid="{00000000-0005-0000-0000-0000DEB60000}"/>
    <cellStyle name="Normal 4 2 5 10 4" xfId="46815" xr:uid="{00000000-0005-0000-0000-0000DFB60000}"/>
    <cellStyle name="Normal 4 2 5 11" xfId="20361" xr:uid="{00000000-0005-0000-0000-0000894F0000}"/>
    <cellStyle name="Normal 4 2 5 11 2" xfId="20362" xr:uid="{00000000-0005-0000-0000-00008A4F0000}"/>
    <cellStyle name="Normal 4 2 5 11 2 2" xfId="20363" xr:uid="{00000000-0005-0000-0000-00008B4F0000}"/>
    <cellStyle name="Normal 4 2 5 11 2 2 2" xfId="46816" xr:uid="{00000000-0005-0000-0000-0000E0B60000}"/>
    <cellStyle name="Normal 4 2 5 11 2 3" xfId="46817" xr:uid="{00000000-0005-0000-0000-0000E1B60000}"/>
    <cellStyle name="Normal 4 2 5 11 3" xfId="20364" xr:uid="{00000000-0005-0000-0000-00008C4F0000}"/>
    <cellStyle name="Normal 4 2 5 11 3 2" xfId="46818" xr:uid="{00000000-0005-0000-0000-0000E2B60000}"/>
    <cellStyle name="Normal 4 2 5 11 4" xfId="46819" xr:uid="{00000000-0005-0000-0000-0000E3B60000}"/>
    <cellStyle name="Normal 4 2 5 12" xfId="20365" xr:uid="{00000000-0005-0000-0000-00008D4F0000}"/>
    <cellStyle name="Normal 4 2 5 12 2" xfId="20366" xr:uid="{00000000-0005-0000-0000-00008E4F0000}"/>
    <cellStyle name="Normal 4 2 5 12 2 2" xfId="20367" xr:uid="{00000000-0005-0000-0000-00008F4F0000}"/>
    <cellStyle name="Normal 4 2 5 12 2 2 2" xfId="46820" xr:uid="{00000000-0005-0000-0000-0000E4B60000}"/>
    <cellStyle name="Normal 4 2 5 12 2 3" xfId="46821" xr:uid="{00000000-0005-0000-0000-0000E5B60000}"/>
    <cellStyle name="Normal 4 2 5 12 3" xfId="20368" xr:uid="{00000000-0005-0000-0000-0000904F0000}"/>
    <cellStyle name="Normal 4 2 5 12 3 2" xfId="46822" xr:uid="{00000000-0005-0000-0000-0000E6B60000}"/>
    <cellStyle name="Normal 4 2 5 12 4" xfId="46823" xr:uid="{00000000-0005-0000-0000-0000E7B60000}"/>
    <cellStyle name="Normal 4 2 5 13" xfId="20369" xr:uid="{00000000-0005-0000-0000-0000914F0000}"/>
    <cellStyle name="Normal 4 2 5 13 2" xfId="20370" xr:uid="{00000000-0005-0000-0000-0000924F0000}"/>
    <cellStyle name="Normal 4 2 5 13 2 2" xfId="20371" xr:uid="{00000000-0005-0000-0000-0000934F0000}"/>
    <cellStyle name="Normal 4 2 5 13 2 2 2" xfId="46824" xr:uid="{00000000-0005-0000-0000-0000E8B60000}"/>
    <cellStyle name="Normal 4 2 5 13 2 3" xfId="46825" xr:uid="{00000000-0005-0000-0000-0000E9B60000}"/>
    <cellStyle name="Normal 4 2 5 13 3" xfId="20372" xr:uid="{00000000-0005-0000-0000-0000944F0000}"/>
    <cellStyle name="Normal 4 2 5 13 3 2" xfId="46826" xr:uid="{00000000-0005-0000-0000-0000EAB60000}"/>
    <cellStyle name="Normal 4 2 5 13 4" xfId="46827" xr:uid="{00000000-0005-0000-0000-0000EBB60000}"/>
    <cellStyle name="Normal 4 2 5 14" xfId="20373" xr:uid="{00000000-0005-0000-0000-0000954F0000}"/>
    <cellStyle name="Normal 4 2 5 14 2" xfId="20374" xr:uid="{00000000-0005-0000-0000-0000964F0000}"/>
    <cellStyle name="Normal 4 2 5 14 2 2" xfId="20375" xr:uid="{00000000-0005-0000-0000-0000974F0000}"/>
    <cellStyle name="Normal 4 2 5 14 2 2 2" xfId="46828" xr:uid="{00000000-0005-0000-0000-0000ECB60000}"/>
    <cellStyle name="Normal 4 2 5 14 2 3" xfId="46829" xr:uid="{00000000-0005-0000-0000-0000EDB60000}"/>
    <cellStyle name="Normal 4 2 5 14 3" xfId="20376" xr:uid="{00000000-0005-0000-0000-0000984F0000}"/>
    <cellStyle name="Normal 4 2 5 14 3 2" xfId="46830" xr:uid="{00000000-0005-0000-0000-0000EEB60000}"/>
    <cellStyle name="Normal 4 2 5 14 4" xfId="46831" xr:uid="{00000000-0005-0000-0000-0000EFB60000}"/>
    <cellStyle name="Normal 4 2 5 15" xfId="20377" xr:uid="{00000000-0005-0000-0000-0000994F0000}"/>
    <cellStyle name="Normal 4 2 5 15 2" xfId="20378" xr:uid="{00000000-0005-0000-0000-00009A4F0000}"/>
    <cellStyle name="Normal 4 2 5 15 2 2" xfId="20379" xr:uid="{00000000-0005-0000-0000-00009B4F0000}"/>
    <cellStyle name="Normal 4 2 5 15 2 2 2" xfId="46832" xr:uid="{00000000-0005-0000-0000-0000F0B60000}"/>
    <cellStyle name="Normal 4 2 5 15 2 3" xfId="46833" xr:uid="{00000000-0005-0000-0000-0000F1B60000}"/>
    <cellStyle name="Normal 4 2 5 15 3" xfId="20380" xr:uid="{00000000-0005-0000-0000-00009C4F0000}"/>
    <cellStyle name="Normal 4 2 5 15 3 2" xfId="46834" xr:uid="{00000000-0005-0000-0000-0000F2B60000}"/>
    <cellStyle name="Normal 4 2 5 15 4" xfId="46835" xr:uid="{00000000-0005-0000-0000-0000F3B60000}"/>
    <cellStyle name="Normal 4 2 5 16" xfId="20381" xr:uid="{00000000-0005-0000-0000-00009D4F0000}"/>
    <cellStyle name="Normal 4 2 5 16 2" xfId="20382" xr:uid="{00000000-0005-0000-0000-00009E4F0000}"/>
    <cellStyle name="Normal 4 2 5 16 2 2" xfId="20383" xr:uid="{00000000-0005-0000-0000-00009F4F0000}"/>
    <cellStyle name="Normal 4 2 5 16 2 2 2" xfId="46836" xr:uid="{00000000-0005-0000-0000-0000F4B60000}"/>
    <cellStyle name="Normal 4 2 5 16 2 3" xfId="46837" xr:uid="{00000000-0005-0000-0000-0000F5B60000}"/>
    <cellStyle name="Normal 4 2 5 16 3" xfId="20384" xr:uid="{00000000-0005-0000-0000-0000A04F0000}"/>
    <cellStyle name="Normal 4 2 5 16 3 2" xfId="46838" xr:uid="{00000000-0005-0000-0000-0000F6B60000}"/>
    <cellStyle name="Normal 4 2 5 16 4" xfId="46839" xr:uid="{00000000-0005-0000-0000-0000F7B60000}"/>
    <cellStyle name="Normal 4 2 5 17" xfId="20385" xr:uid="{00000000-0005-0000-0000-0000A14F0000}"/>
    <cellStyle name="Normal 4 2 5 17 2" xfId="20386" xr:uid="{00000000-0005-0000-0000-0000A24F0000}"/>
    <cellStyle name="Normal 4 2 5 17 2 2" xfId="20387" xr:uid="{00000000-0005-0000-0000-0000A34F0000}"/>
    <cellStyle name="Normal 4 2 5 17 2 2 2" xfId="46840" xr:uid="{00000000-0005-0000-0000-0000F8B60000}"/>
    <cellStyle name="Normal 4 2 5 17 2 3" xfId="46841" xr:uid="{00000000-0005-0000-0000-0000F9B60000}"/>
    <cellStyle name="Normal 4 2 5 17 3" xfId="20388" xr:uid="{00000000-0005-0000-0000-0000A44F0000}"/>
    <cellStyle name="Normal 4 2 5 17 3 2" xfId="46842" xr:uid="{00000000-0005-0000-0000-0000FAB60000}"/>
    <cellStyle name="Normal 4 2 5 17 4" xfId="46843" xr:uid="{00000000-0005-0000-0000-0000FBB60000}"/>
    <cellStyle name="Normal 4 2 5 18" xfId="20389" xr:uid="{00000000-0005-0000-0000-0000A54F0000}"/>
    <cellStyle name="Normal 4 2 5 18 2" xfId="20390" xr:uid="{00000000-0005-0000-0000-0000A64F0000}"/>
    <cellStyle name="Normal 4 2 5 18 2 2" xfId="20391" xr:uid="{00000000-0005-0000-0000-0000A74F0000}"/>
    <cellStyle name="Normal 4 2 5 18 2 2 2" xfId="46844" xr:uid="{00000000-0005-0000-0000-0000FCB60000}"/>
    <cellStyle name="Normal 4 2 5 18 2 3" xfId="46845" xr:uid="{00000000-0005-0000-0000-0000FDB60000}"/>
    <cellStyle name="Normal 4 2 5 18 3" xfId="20392" xr:uid="{00000000-0005-0000-0000-0000A84F0000}"/>
    <cellStyle name="Normal 4 2 5 18 3 2" xfId="46846" xr:uid="{00000000-0005-0000-0000-0000FEB60000}"/>
    <cellStyle name="Normal 4 2 5 18 4" xfId="46847" xr:uid="{00000000-0005-0000-0000-0000FFB60000}"/>
    <cellStyle name="Normal 4 2 5 19" xfId="20393" xr:uid="{00000000-0005-0000-0000-0000A94F0000}"/>
    <cellStyle name="Normal 4 2 5 2" xfId="20394" xr:uid="{00000000-0005-0000-0000-0000AA4F0000}"/>
    <cellStyle name="Normal 4 2 5 2 10" xfId="20395" xr:uid="{00000000-0005-0000-0000-0000AB4F0000}"/>
    <cellStyle name="Normal 4 2 5 2 10 2" xfId="20396" xr:uid="{00000000-0005-0000-0000-0000AC4F0000}"/>
    <cellStyle name="Normal 4 2 5 2 10 2 2" xfId="20397" xr:uid="{00000000-0005-0000-0000-0000AD4F0000}"/>
    <cellStyle name="Normal 4 2 5 2 10 2 2 2" xfId="46848" xr:uid="{00000000-0005-0000-0000-000000B70000}"/>
    <cellStyle name="Normal 4 2 5 2 10 2 3" xfId="46849" xr:uid="{00000000-0005-0000-0000-000001B70000}"/>
    <cellStyle name="Normal 4 2 5 2 10 3" xfId="20398" xr:uid="{00000000-0005-0000-0000-0000AE4F0000}"/>
    <cellStyle name="Normal 4 2 5 2 10 3 2" xfId="46850" xr:uid="{00000000-0005-0000-0000-000002B70000}"/>
    <cellStyle name="Normal 4 2 5 2 10 4" xfId="46851" xr:uid="{00000000-0005-0000-0000-000003B70000}"/>
    <cellStyle name="Normal 4 2 5 2 11" xfId="20399" xr:uid="{00000000-0005-0000-0000-0000AF4F0000}"/>
    <cellStyle name="Normal 4 2 5 2 11 2" xfId="20400" xr:uid="{00000000-0005-0000-0000-0000B04F0000}"/>
    <cellStyle name="Normal 4 2 5 2 11 2 2" xfId="20401" xr:uid="{00000000-0005-0000-0000-0000B14F0000}"/>
    <cellStyle name="Normal 4 2 5 2 11 2 2 2" xfId="46852" xr:uid="{00000000-0005-0000-0000-000004B70000}"/>
    <cellStyle name="Normal 4 2 5 2 11 2 3" xfId="46853" xr:uid="{00000000-0005-0000-0000-000005B70000}"/>
    <cellStyle name="Normal 4 2 5 2 11 3" xfId="20402" xr:uid="{00000000-0005-0000-0000-0000B24F0000}"/>
    <cellStyle name="Normal 4 2 5 2 11 3 2" xfId="46854" xr:uid="{00000000-0005-0000-0000-000006B70000}"/>
    <cellStyle name="Normal 4 2 5 2 11 4" xfId="46855" xr:uid="{00000000-0005-0000-0000-000007B70000}"/>
    <cellStyle name="Normal 4 2 5 2 12" xfId="20403" xr:uid="{00000000-0005-0000-0000-0000B34F0000}"/>
    <cellStyle name="Normal 4 2 5 2 13" xfId="20404" xr:uid="{00000000-0005-0000-0000-0000B44F0000}"/>
    <cellStyle name="Normal 4 2 5 2 2" xfId="20405" xr:uid="{00000000-0005-0000-0000-0000B54F0000}"/>
    <cellStyle name="Normal 4 2 5 2 2 2" xfId="20406" xr:uid="{00000000-0005-0000-0000-0000B64F0000}"/>
    <cellStyle name="Normal 4 2 5 2 2 2 2" xfId="20407" xr:uid="{00000000-0005-0000-0000-0000B74F0000}"/>
    <cellStyle name="Normal 4 2 5 2 2 2 2 2" xfId="46856" xr:uid="{00000000-0005-0000-0000-000008B70000}"/>
    <cellStyle name="Normal 4 2 5 2 2 2 3" xfId="46857" xr:uid="{00000000-0005-0000-0000-000009B70000}"/>
    <cellStyle name="Normal 4 2 5 2 2 3" xfId="20408" xr:uid="{00000000-0005-0000-0000-0000B84F0000}"/>
    <cellStyle name="Normal 4 2 5 2 2 3 2" xfId="46858" xr:uid="{00000000-0005-0000-0000-00000AB70000}"/>
    <cellStyle name="Normal 4 2 5 2 2 4" xfId="46859" xr:uid="{00000000-0005-0000-0000-00000BB70000}"/>
    <cellStyle name="Normal 4 2 5 2 3" xfId="20409" xr:uid="{00000000-0005-0000-0000-0000B94F0000}"/>
    <cellStyle name="Normal 4 2 5 2 3 2" xfId="20410" xr:uid="{00000000-0005-0000-0000-0000BA4F0000}"/>
    <cellStyle name="Normal 4 2 5 2 3 2 2" xfId="20411" xr:uid="{00000000-0005-0000-0000-0000BB4F0000}"/>
    <cellStyle name="Normal 4 2 5 2 3 2 2 2" xfId="46860" xr:uid="{00000000-0005-0000-0000-00000CB70000}"/>
    <cellStyle name="Normal 4 2 5 2 3 2 3" xfId="46861" xr:uid="{00000000-0005-0000-0000-00000DB70000}"/>
    <cellStyle name="Normal 4 2 5 2 3 3" xfId="20412" xr:uid="{00000000-0005-0000-0000-0000BC4F0000}"/>
    <cellStyle name="Normal 4 2 5 2 3 3 2" xfId="46862" xr:uid="{00000000-0005-0000-0000-00000EB70000}"/>
    <cellStyle name="Normal 4 2 5 2 3 4" xfId="46863" xr:uid="{00000000-0005-0000-0000-00000FB70000}"/>
    <cellStyle name="Normal 4 2 5 2 4" xfId="20413" xr:uid="{00000000-0005-0000-0000-0000BD4F0000}"/>
    <cellStyle name="Normal 4 2 5 2 4 2" xfId="20414" xr:uid="{00000000-0005-0000-0000-0000BE4F0000}"/>
    <cellStyle name="Normal 4 2 5 2 4 2 2" xfId="20415" xr:uid="{00000000-0005-0000-0000-0000BF4F0000}"/>
    <cellStyle name="Normal 4 2 5 2 4 2 2 2" xfId="46864" xr:uid="{00000000-0005-0000-0000-000010B70000}"/>
    <cellStyle name="Normal 4 2 5 2 4 2 3" xfId="46865" xr:uid="{00000000-0005-0000-0000-000011B70000}"/>
    <cellStyle name="Normal 4 2 5 2 4 3" xfId="20416" xr:uid="{00000000-0005-0000-0000-0000C04F0000}"/>
    <cellStyle name="Normal 4 2 5 2 4 3 2" xfId="46866" xr:uid="{00000000-0005-0000-0000-000012B70000}"/>
    <cellStyle name="Normal 4 2 5 2 4 4" xfId="46867" xr:uid="{00000000-0005-0000-0000-000013B70000}"/>
    <cellStyle name="Normal 4 2 5 2 5" xfId="20417" xr:uid="{00000000-0005-0000-0000-0000C14F0000}"/>
    <cellStyle name="Normal 4 2 5 2 5 2" xfId="20418" xr:uid="{00000000-0005-0000-0000-0000C24F0000}"/>
    <cellStyle name="Normal 4 2 5 2 5 2 2" xfId="20419" xr:uid="{00000000-0005-0000-0000-0000C34F0000}"/>
    <cellStyle name="Normal 4 2 5 2 5 2 2 2" xfId="46868" xr:uid="{00000000-0005-0000-0000-000014B70000}"/>
    <cellStyle name="Normal 4 2 5 2 5 2 3" xfId="46869" xr:uid="{00000000-0005-0000-0000-000015B70000}"/>
    <cellStyle name="Normal 4 2 5 2 5 3" xfId="20420" xr:uid="{00000000-0005-0000-0000-0000C44F0000}"/>
    <cellStyle name="Normal 4 2 5 2 5 3 2" xfId="46870" xr:uid="{00000000-0005-0000-0000-000016B70000}"/>
    <cellStyle name="Normal 4 2 5 2 5 4" xfId="46871" xr:uid="{00000000-0005-0000-0000-000017B70000}"/>
    <cellStyle name="Normal 4 2 5 2 6" xfId="20421" xr:uid="{00000000-0005-0000-0000-0000C54F0000}"/>
    <cellStyle name="Normal 4 2 5 2 6 2" xfId="20422" xr:uid="{00000000-0005-0000-0000-0000C64F0000}"/>
    <cellStyle name="Normal 4 2 5 2 6 2 2" xfId="20423" xr:uid="{00000000-0005-0000-0000-0000C74F0000}"/>
    <cellStyle name="Normal 4 2 5 2 6 2 2 2" xfId="46872" xr:uid="{00000000-0005-0000-0000-000018B70000}"/>
    <cellStyle name="Normal 4 2 5 2 6 2 3" xfId="46873" xr:uid="{00000000-0005-0000-0000-000019B70000}"/>
    <cellStyle name="Normal 4 2 5 2 6 3" xfId="20424" xr:uid="{00000000-0005-0000-0000-0000C84F0000}"/>
    <cellStyle name="Normal 4 2 5 2 6 3 2" xfId="46874" xr:uid="{00000000-0005-0000-0000-00001AB70000}"/>
    <cellStyle name="Normal 4 2 5 2 6 4" xfId="46875" xr:uid="{00000000-0005-0000-0000-00001BB70000}"/>
    <cellStyle name="Normal 4 2 5 2 7" xfId="20425" xr:uid="{00000000-0005-0000-0000-0000C94F0000}"/>
    <cellStyle name="Normal 4 2 5 2 7 2" xfId="20426" xr:uid="{00000000-0005-0000-0000-0000CA4F0000}"/>
    <cellStyle name="Normal 4 2 5 2 7 2 2" xfId="20427" xr:uid="{00000000-0005-0000-0000-0000CB4F0000}"/>
    <cellStyle name="Normal 4 2 5 2 7 2 2 2" xfId="46876" xr:uid="{00000000-0005-0000-0000-00001CB70000}"/>
    <cellStyle name="Normal 4 2 5 2 7 2 3" xfId="46877" xr:uid="{00000000-0005-0000-0000-00001DB70000}"/>
    <cellStyle name="Normal 4 2 5 2 7 3" xfId="20428" xr:uid="{00000000-0005-0000-0000-0000CC4F0000}"/>
    <cellStyle name="Normal 4 2 5 2 7 3 2" xfId="46878" xr:uid="{00000000-0005-0000-0000-00001EB70000}"/>
    <cellStyle name="Normal 4 2 5 2 7 4" xfId="46879" xr:uid="{00000000-0005-0000-0000-00001FB70000}"/>
    <cellStyle name="Normal 4 2 5 2 8" xfId="20429" xr:uid="{00000000-0005-0000-0000-0000CD4F0000}"/>
    <cellStyle name="Normal 4 2 5 2 8 2" xfId="20430" xr:uid="{00000000-0005-0000-0000-0000CE4F0000}"/>
    <cellStyle name="Normal 4 2 5 2 8 2 2" xfId="20431" xr:uid="{00000000-0005-0000-0000-0000CF4F0000}"/>
    <cellStyle name="Normal 4 2 5 2 8 2 2 2" xfId="46880" xr:uid="{00000000-0005-0000-0000-000020B70000}"/>
    <cellStyle name="Normal 4 2 5 2 8 2 3" xfId="46881" xr:uid="{00000000-0005-0000-0000-000021B70000}"/>
    <cellStyle name="Normal 4 2 5 2 8 3" xfId="20432" xr:uid="{00000000-0005-0000-0000-0000D04F0000}"/>
    <cellStyle name="Normal 4 2 5 2 8 3 2" xfId="46882" xr:uid="{00000000-0005-0000-0000-000022B70000}"/>
    <cellStyle name="Normal 4 2 5 2 8 4" xfId="46883" xr:uid="{00000000-0005-0000-0000-000023B70000}"/>
    <cellStyle name="Normal 4 2 5 2 9" xfId="20433" xr:uid="{00000000-0005-0000-0000-0000D14F0000}"/>
    <cellStyle name="Normal 4 2 5 2 9 2" xfId="20434" xr:uid="{00000000-0005-0000-0000-0000D24F0000}"/>
    <cellStyle name="Normal 4 2 5 2 9 2 2" xfId="20435" xr:uid="{00000000-0005-0000-0000-0000D34F0000}"/>
    <cellStyle name="Normal 4 2 5 2 9 2 2 2" xfId="46884" xr:uid="{00000000-0005-0000-0000-000024B70000}"/>
    <cellStyle name="Normal 4 2 5 2 9 2 3" xfId="46885" xr:uid="{00000000-0005-0000-0000-000025B70000}"/>
    <cellStyle name="Normal 4 2 5 2 9 3" xfId="20436" xr:uid="{00000000-0005-0000-0000-0000D44F0000}"/>
    <cellStyle name="Normal 4 2 5 2 9 3 2" xfId="46886" xr:uid="{00000000-0005-0000-0000-000026B70000}"/>
    <cellStyle name="Normal 4 2 5 2 9 4" xfId="46887" xr:uid="{00000000-0005-0000-0000-000027B70000}"/>
    <cellStyle name="Normal 4 2 5 20" xfId="20437" xr:uid="{00000000-0005-0000-0000-0000D54F0000}"/>
    <cellStyle name="Normal 4 2 5 3" xfId="20438" xr:uid="{00000000-0005-0000-0000-0000D64F0000}"/>
    <cellStyle name="Normal 4 2 5 3 10" xfId="20439" xr:uid="{00000000-0005-0000-0000-0000D74F0000}"/>
    <cellStyle name="Normal 4 2 5 3 10 2" xfId="20440" xr:uid="{00000000-0005-0000-0000-0000D84F0000}"/>
    <cellStyle name="Normal 4 2 5 3 10 2 2" xfId="20441" xr:uid="{00000000-0005-0000-0000-0000D94F0000}"/>
    <cellStyle name="Normal 4 2 5 3 10 2 2 2" xfId="46888" xr:uid="{00000000-0005-0000-0000-000028B70000}"/>
    <cellStyle name="Normal 4 2 5 3 10 2 3" xfId="46889" xr:uid="{00000000-0005-0000-0000-000029B70000}"/>
    <cellStyle name="Normal 4 2 5 3 10 3" xfId="20442" xr:uid="{00000000-0005-0000-0000-0000DA4F0000}"/>
    <cellStyle name="Normal 4 2 5 3 10 3 2" xfId="46890" xr:uid="{00000000-0005-0000-0000-00002AB70000}"/>
    <cellStyle name="Normal 4 2 5 3 10 4" xfId="46891" xr:uid="{00000000-0005-0000-0000-00002BB70000}"/>
    <cellStyle name="Normal 4 2 5 3 11" xfId="20443" xr:uid="{00000000-0005-0000-0000-0000DB4F0000}"/>
    <cellStyle name="Normal 4 2 5 3 11 2" xfId="20444" xr:uid="{00000000-0005-0000-0000-0000DC4F0000}"/>
    <cellStyle name="Normal 4 2 5 3 11 2 2" xfId="20445" xr:uid="{00000000-0005-0000-0000-0000DD4F0000}"/>
    <cellStyle name="Normal 4 2 5 3 11 2 2 2" xfId="46892" xr:uid="{00000000-0005-0000-0000-00002CB70000}"/>
    <cellStyle name="Normal 4 2 5 3 11 2 3" xfId="46893" xr:uid="{00000000-0005-0000-0000-00002DB70000}"/>
    <cellStyle name="Normal 4 2 5 3 11 3" xfId="20446" xr:uid="{00000000-0005-0000-0000-0000DE4F0000}"/>
    <cellStyle name="Normal 4 2 5 3 11 3 2" xfId="46894" xr:uid="{00000000-0005-0000-0000-00002EB70000}"/>
    <cellStyle name="Normal 4 2 5 3 11 4" xfId="46895" xr:uid="{00000000-0005-0000-0000-00002FB70000}"/>
    <cellStyle name="Normal 4 2 5 3 12" xfId="20447" xr:uid="{00000000-0005-0000-0000-0000DF4F0000}"/>
    <cellStyle name="Normal 4 2 5 3 12 2" xfId="20448" xr:uid="{00000000-0005-0000-0000-0000E04F0000}"/>
    <cellStyle name="Normal 4 2 5 3 12 2 2" xfId="46896" xr:uid="{00000000-0005-0000-0000-000030B70000}"/>
    <cellStyle name="Normal 4 2 5 3 12 3" xfId="46897" xr:uid="{00000000-0005-0000-0000-000031B70000}"/>
    <cellStyle name="Normal 4 2 5 3 13" xfId="20449" xr:uid="{00000000-0005-0000-0000-0000E14F0000}"/>
    <cellStyle name="Normal 4 2 5 3 13 2" xfId="46898" xr:uid="{00000000-0005-0000-0000-000032B70000}"/>
    <cellStyle name="Normal 4 2 5 3 14" xfId="46899" xr:uid="{00000000-0005-0000-0000-000033B70000}"/>
    <cellStyle name="Normal 4 2 5 3 2" xfId="20450" xr:uid="{00000000-0005-0000-0000-0000E24F0000}"/>
    <cellStyle name="Normal 4 2 5 3 2 2" xfId="20451" xr:uid="{00000000-0005-0000-0000-0000E34F0000}"/>
    <cellStyle name="Normal 4 2 5 3 2 2 2" xfId="20452" xr:uid="{00000000-0005-0000-0000-0000E44F0000}"/>
    <cellStyle name="Normal 4 2 5 3 2 2 2 2" xfId="46900" xr:uid="{00000000-0005-0000-0000-000034B70000}"/>
    <cellStyle name="Normal 4 2 5 3 2 2 3" xfId="46901" xr:uid="{00000000-0005-0000-0000-000035B70000}"/>
    <cellStyle name="Normal 4 2 5 3 2 3" xfId="20453" xr:uid="{00000000-0005-0000-0000-0000E54F0000}"/>
    <cellStyle name="Normal 4 2 5 3 2 3 2" xfId="46902" xr:uid="{00000000-0005-0000-0000-000036B70000}"/>
    <cellStyle name="Normal 4 2 5 3 2 4" xfId="46903" xr:uid="{00000000-0005-0000-0000-000037B70000}"/>
    <cellStyle name="Normal 4 2 5 3 3" xfId="20454" xr:uid="{00000000-0005-0000-0000-0000E64F0000}"/>
    <cellStyle name="Normal 4 2 5 3 3 2" xfId="20455" xr:uid="{00000000-0005-0000-0000-0000E74F0000}"/>
    <cellStyle name="Normal 4 2 5 3 3 2 2" xfId="20456" xr:uid="{00000000-0005-0000-0000-0000E84F0000}"/>
    <cellStyle name="Normal 4 2 5 3 3 2 2 2" xfId="46904" xr:uid="{00000000-0005-0000-0000-000038B70000}"/>
    <cellStyle name="Normal 4 2 5 3 3 2 3" xfId="46905" xr:uid="{00000000-0005-0000-0000-000039B70000}"/>
    <cellStyle name="Normal 4 2 5 3 3 3" xfId="20457" xr:uid="{00000000-0005-0000-0000-0000E94F0000}"/>
    <cellStyle name="Normal 4 2 5 3 3 3 2" xfId="46906" xr:uid="{00000000-0005-0000-0000-00003AB70000}"/>
    <cellStyle name="Normal 4 2 5 3 3 4" xfId="46907" xr:uid="{00000000-0005-0000-0000-00003BB70000}"/>
    <cellStyle name="Normal 4 2 5 3 4" xfId="20458" xr:uid="{00000000-0005-0000-0000-0000EA4F0000}"/>
    <cellStyle name="Normal 4 2 5 3 4 2" xfId="20459" xr:uid="{00000000-0005-0000-0000-0000EB4F0000}"/>
    <cellStyle name="Normal 4 2 5 3 4 2 2" xfId="20460" xr:uid="{00000000-0005-0000-0000-0000EC4F0000}"/>
    <cellStyle name="Normal 4 2 5 3 4 2 2 2" xfId="46908" xr:uid="{00000000-0005-0000-0000-00003CB70000}"/>
    <cellStyle name="Normal 4 2 5 3 4 2 3" xfId="46909" xr:uid="{00000000-0005-0000-0000-00003DB70000}"/>
    <cellStyle name="Normal 4 2 5 3 4 3" xfId="20461" xr:uid="{00000000-0005-0000-0000-0000ED4F0000}"/>
    <cellStyle name="Normal 4 2 5 3 4 3 2" xfId="46910" xr:uid="{00000000-0005-0000-0000-00003EB70000}"/>
    <cellStyle name="Normal 4 2 5 3 4 4" xfId="46911" xr:uid="{00000000-0005-0000-0000-00003FB70000}"/>
    <cellStyle name="Normal 4 2 5 3 5" xfId="20462" xr:uid="{00000000-0005-0000-0000-0000EE4F0000}"/>
    <cellStyle name="Normal 4 2 5 3 5 2" xfId="20463" xr:uid="{00000000-0005-0000-0000-0000EF4F0000}"/>
    <cellStyle name="Normal 4 2 5 3 5 2 2" xfId="20464" xr:uid="{00000000-0005-0000-0000-0000F04F0000}"/>
    <cellStyle name="Normal 4 2 5 3 5 2 2 2" xfId="46912" xr:uid="{00000000-0005-0000-0000-000040B70000}"/>
    <cellStyle name="Normal 4 2 5 3 5 2 3" xfId="46913" xr:uid="{00000000-0005-0000-0000-000041B70000}"/>
    <cellStyle name="Normal 4 2 5 3 5 3" xfId="20465" xr:uid="{00000000-0005-0000-0000-0000F14F0000}"/>
    <cellStyle name="Normal 4 2 5 3 5 3 2" xfId="46914" xr:uid="{00000000-0005-0000-0000-000042B70000}"/>
    <cellStyle name="Normal 4 2 5 3 5 4" xfId="46915" xr:uid="{00000000-0005-0000-0000-000043B70000}"/>
    <cellStyle name="Normal 4 2 5 3 6" xfId="20466" xr:uid="{00000000-0005-0000-0000-0000F24F0000}"/>
    <cellStyle name="Normal 4 2 5 3 6 2" xfId="20467" xr:uid="{00000000-0005-0000-0000-0000F34F0000}"/>
    <cellStyle name="Normal 4 2 5 3 6 2 2" xfId="20468" xr:uid="{00000000-0005-0000-0000-0000F44F0000}"/>
    <cellStyle name="Normal 4 2 5 3 6 2 2 2" xfId="46916" xr:uid="{00000000-0005-0000-0000-000044B70000}"/>
    <cellStyle name="Normal 4 2 5 3 6 2 3" xfId="46917" xr:uid="{00000000-0005-0000-0000-000045B70000}"/>
    <cellStyle name="Normal 4 2 5 3 6 3" xfId="20469" xr:uid="{00000000-0005-0000-0000-0000F54F0000}"/>
    <cellStyle name="Normal 4 2 5 3 6 3 2" xfId="46918" xr:uid="{00000000-0005-0000-0000-000046B70000}"/>
    <cellStyle name="Normal 4 2 5 3 6 4" xfId="46919" xr:uid="{00000000-0005-0000-0000-000047B70000}"/>
    <cellStyle name="Normal 4 2 5 3 7" xfId="20470" xr:uid="{00000000-0005-0000-0000-0000F64F0000}"/>
    <cellStyle name="Normal 4 2 5 3 7 2" xfId="20471" xr:uid="{00000000-0005-0000-0000-0000F74F0000}"/>
    <cellStyle name="Normal 4 2 5 3 7 2 2" xfId="20472" xr:uid="{00000000-0005-0000-0000-0000F84F0000}"/>
    <cellStyle name="Normal 4 2 5 3 7 2 2 2" xfId="46920" xr:uid="{00000000-0005-0000-0000-000048B70000}"/>
    <cellStyle name="Normal 4 2 5 3 7 2 3" xfId="46921" xr:uid="{00000000-0005-0000-0000-000049B70000}"/>
    <cellStyle name="Normal 4 2 5 3 7 3" xfId="20473" xr:uid="{00000000-0005-0000-0000-0000F94F0000}"/>
    <cellStyle name="Normal 4 2 5 3 7 3 2" xfId="46922" xr:uid="{00000000-0005-0000-0000-00004AB70000}"/>
    <cellStyle name="Normal 4 2 5 3 7 4" xfId="46923" xr:uid="{00000000-0005-0000-0000-00004BB70000}"/>
    <cellStyle name="Normal 4 2 5 3 8" xfId="20474" xr:uid="{00000000-0005-0000-0000-0000FA4F0000}"/>
    <cellStyle name="Normal 4 2 5 3 8 2" xfId="20475" xr:uid="{00000000-0005-0000-0000-0000FB4F0000}"/>
    <cellStyle name="Normal 4 2 5 3 8 2 2" xfId="20476" xr:uid="{00000000-0005-0000-0000-0000FC4F0000}"/>
    <cellStyle name="Normal 4 2 5 3 8 2 2 2" xfId="46924" xr:uid="{00000000-0005-0000-0000-00004CB70000}"/>
    <cellStyle name="Normal 4 2 5 3 8 2 3" xfId="46925" xr:uid="{00000000-0005-0000-0000-00004DB70000}"/>
    <cellStyle name="Normal 4 2 5 3 8 3" xfId="20477" xr:uid="{00000000-0005-0000-0000-0000FD4F0000}"/>
    <cellStyle name="Normal 4 2 5 3 8 3 2" xfId="46926" xr:uid="{00000000-0005-0000-0000-00004EB70000}"/>
    <cellStyle name="Normal 4 2 5 3 8 4" xfId="46927" xr:uid="{00000000-0005-0000-0000-00004FB70000}"/>
    <cellStyle name="Normal 4 2 5 3 9" xfId="20478" xr:uid="{00000000-0005-0000-0000-0000FE4F0000}"/>
    <cellStyle name="Normal 4 2 5 3 9 2" xfId="20479" xr:uid="{00000000-0005-0000-0000-0000FF4F0000}"/>
    <cellStyle name="Normal 4 2 5 3 9 2 2" xfId="20480" xr:uid="{00000000-0005-0000-0000-000000500000}"/>
    <cellStyle name="Normal 4 2 5 3 9 2 2 2" xfId="46928" xr:uid="{00000000-0005-0000-0000-000050B70000}"/>
    <cellStyle name="Normal 4 2 5 3 9 2 3" xfId="46929" xr:uid="{00000000-0005-0000-0000-000051B70000}"/>
    <cellStyle name="Normal 4 2 5 3 9 3" xfId="20481" xr:uid="{00000000-0005-0000-0000-000001500000}"/>
    <cellStyle name="Normal 4 2 5 3 9 3 2" xfId="46930" xr:uid="{00000000-0005-0000-0000-000052B70000}"/>
    <cellStyle name="Normal 4 2 5 3 9 4" xfId="46931" xr:uid="{00000000-0005-0000-0000-000053B70000}"/>
    <cellStyle name="Normal 4 2 5 4" xfId="20482" xr:uid="{00000000-0005-0000-0000-000002500000}"/>
    <cellStyle name="Normal 4 2 5 4 10" xfId="20483" xr:uid="{00000000-0005-0000-0000-000003500000}"/>
    <cellStyle name="Normal 4 2 5 4 10 2" xfId="20484" xr:uid="{00000000-0005-0000-0000-000004500000}"/>
    <cellStyle name="Normal 4 2 5 4 10 2 2" xfId="20485" xr:uid="{00000000-0005-0000-0000-000005500000}"/>
    <cellStyle name="Normal 4 2 5 4 10 2 2 2" xfId="46932" xr:uid="{00000000-0005-0000-0000-000054B70000}"/>
    <cellStyle name="Normal 4 2 5 4 10 2 3" xfId="46933" xr:uid="{00000000-0005-0000-0000-000055B70000}"/>
    <cellStyle name="Normal 4 2 5 4 10 3" xfId="20486" xr:uid="{00000000-0005-0000-0000-000006500000}"/>
    <cellStyle name="Normal 4 2 5 4 10 3 2" xfId="46934" xr:uid="{00000000-0005-0000-0000-000056B70000}"/>
    <cellStyle name="Normal 4 2 5 4 10 4" xfId="46935" xr:uid="{00000000-0005-0000-0000-000057B70000}"/>
    <cellStyle name="Normal 4 2 5 4 11" xfId="20487" xr:uid="{00000000-0005-0000-0000-000007500000}"/>
    <cellStyle name="Normal 4 2 5 4 11 2" xfId="20488" xr:uid="{00000000-0005-0000-0000-000008500000}"/>
    <cellStyle name="Normal 4 2 5 4 11 2 2" xfId="20489" xr:uid="{00000000-0005-0000-0000-000009500000}"/>
    <cellStyle name="Normal 4 2 5 4 11 2 2 2" xfId="46936" xr:uid="{00000000-0005-0000-0000-000058B70000}"/>
    <cellStyle name="Normal 4 2 5 4 11 2 3" xfId="46937" xr:uid="{00000000-0005-0000-0000-000059B70000}"/>
    <cellStyle name="Normal 4 2 5 4 11 3" xfId="20490" xr:uid="{00000000-0005-0000-0000-00000A500000}"/>
    <cellStyle name="Normal 4 2 5 4 11 3 2" xfId="46938" xr:uid="{00000000-0005-0000-0000-00005AB70000}"/>
    <cellStyle name="Normal 4 2 5 4 11 4" xfId="46939" xr:uid="{00000000-0005-0000-0000-00005BB70000}"/>
    <cellStyle name="Normal 4 2 5 4 12" xfId="20491" xr:uid="{00000000-0005-0000-0000-00000B500000}"/>
    <cellStyle name="Normal 4 2 5 4 12 2" xfId="20492" xr:uid="{00000000-0005-0000-0000-00000C500000}"/>
    <cellStyle name="Normal 4 2 5 4 12 2 2" xfId="46940" xr:uid="{00000000-0005-0000-0000-00005CB70000}"/>
    <cellStyle name="Normal 4 2 5 4 12 3" xfId="46941" xr:uid="{00000000-0005-0000-0000-00005DB70000}"/>
    <cellStyle name="Normal 4 2 5 4 13" xfId="20493" xr:uid="{00000000-0005-0000-0000-00000D500000}"/>
    <cellStyle name="Normal 4 2 5 4 13 2" xfId="46942" xr:uid="{00000000-0005-0000-0000-00005EB70000}"/>
    <cellStyle name="Normal 4 2 5 4 14" xfId="46943" xr:uid="{00000000-0005-0000-0000-00005FB70000}"/>
    <cellStyle name="Normal 4 2 5 4 2" xfId="20494" xr:uid="{00000000-0005-0000-0000-00000E500000}"/>
    <cellStyle name="Normal 4 2 5 4 2 2" xfId="20495" xr:uid="{00000000-0005-0000-0000-00000F500000}"/>
    <cellStyle name="Normal 4 2 5 4 2 2 2" xfId="20496" xr:uid="{00000000-0005-0000-0000-000010500000}"/>
    <cellStyle name="Normal 4 2 5 4 2 2 2 2" xfId="46944" xr:uid="{00000000-0005-0000-0000-000060B70000}"/>
    <cellStyle name="Normal 4 2 5 4 2 2 3" xfId="46945" xr:uid="{00000000-0005-0000-0000-000061B70000}"/>
    <cellStyle name="Normal 4 2 5 4 2 3" xfId="20497" xr:uid="{00000000-0005-0000-0000-000011500000}"/>
    <cellStyle name="Normal 4 2 5 4 2 3 2" xfId="46946" xr:uid="{00000000-0005-0000-0000-000062B70000}"/>
    <cellStyle name="Normal 4 2 5 4 2 4" xfId="46947" xr:uid="{00000000-0005-0000-0000-000063B70000}"/>
    <cellStyle name="Normal 4 2 5 4 3" xfId="20498" xr:uid="{00000000-0005-0000-0000-000012500000}"/>
    <cellStyle name="Normal 4 2 5 4 3 2" xfId="20499" xr:uid="{00000000-0005-0000-0000-000013500000}"/>
    <cellStyle name="Normal 4 2 5 4 3 2 2" xfId="20500" xr:uid="{00000000-0005-0000-0000-000014500000}"/>
    <cellStyle name="Normal 4 2 5 4 3 2 2 2" xfId="46948" xr:uid="{00000000-0005-0000-0000-000064B70000}"/>
    <cellStyle name="Normal 4 2 5 4 3 2 3" xfId="46949" xr:uid="{00000000-0005-0000-0000-000065B70000}"/>
    <cellStyle name="Normal 4 2 5 4 3 3" xfId="20501" xr:uid="{00000000-0005-0000-0000-000015500000}"/>
    <cellStyle name="Normal 4 2 5 4 3 3 2" xfId="46950" xr:uid="{00000000-0005-0000-0000-000066B70000}"/>
    <cellStyle name="Normal 4 2 5 4 3 4" xfId="46951" xr:uid="{00000000-0005-0000-0000-000067B70000}"/>
    <cellStyle name="Normal 4 2 5 4 4" xfId="20502" xr:uid="{00000000-0005-0000-0000-000016500000}"/>
    <cellStyle name="Normal 4 2 5 4 4 2" xfId="20503" xr:uid="{00000000-0005-0000-0000-000017500000}"/>
    <cellStyle name="Normal 4 2 5 4 4 2 2" xfId="20504" xr:uid="{00000000-0005-0000-0000-000018500000}"/>
    <cellStyle name="Normal 4 2 5 4 4 2 2 2" xfId="46952" xr:uid="{00000000-0005-0000-0000-000068B70000}"/>
    <cellStyle name="Normal 4 2 5 4 4 2 3" xfId="46953" xr:uid="{00000000-0005-0000-0000-000069B70000}"/>
    <cellStyle name="Normal 4 2 5 4 4 3" xfId="20505" xr:uid="{00000000-0005-0000-0000-000019500000}"/>
    <cellStyle name="Normal 4 2 5 4 4 3 2" xfId="46954" xr:uid="{00000000-0005-0000-0000-00006AB70000}"/>
    <cellStyle name="Normal 4 2 5 4 4 4" xfId="46955" xr:uid="{00000000-0005-0000-0000-00006BB70000}"/>
    <cellStyle name="Normal 4 2 5 4 5" xfId="20506" xr:uid="{00000000-0005-0000-0000-00001A500000}"/>
    <cellStyle name="Normal 4 2 5 4 5 2" xfId="20507" xr:uid="{00000000-0005-0000-0000-00001B500000}"/>
    <cellStyle name="Normal 4 2 5 4 5 2 2" xfId="20508" xr:uid="{00000000-0005-0000-0000-00001C500000}"/>
    <cellStyle name="Normal 4 2 5 4 5 2 2 2" xfId="46956" xr:uid="{00000000-0005-0000-0000-00006CB70000}"/>
    <cellStyle name="Normal 4 2 5 4 5 2 3" xfId="46957" xr:uid="{00000000-0005-0000-0000-00006DB70000}"/>
    <cellStyle name="Normal 4 2 5 4 5 3" xfId="20509" xr:uid="{00000000-0005-0000-0000-00001D500000}"/>
    <cellStyle name="Normal 4 2 5 4 5 3 2" xfId="46958" xr:uid="{00000000-0005-0000-0000-00006EB70000}"/>
    <cellStyle name="Normal 4 2 5 4 5 4" xfId="46959" xr:uid="{00000000-0005-0000-0000-00006FB70000}"/>
    <cellStyle name="Normal 4 2 5 4 6" xfId="20510" xr:uid="{00000000-0005-0000-0000-00001E500000}"/>
    <cellStyle name="Normal 4 2 5 4 6 2" xfId="20511" xr:uid="{00000000-0005-0000-0000-00001F500000}"/>
    <cellStyle name="Normal 4 2 5 4 6 2 2" xfId="20512" xr:uid="{00000000-0005-0000-0000-000020500000}"/>
    <cellStyle name="Normal 4 2 5 4 6 2 2 2" xfId="46960" xr:uid="{00000000-0005-0000-0000-000070B70000}"/>
    <cellStyle name="Normal 4 2 5 4 6 2 3" xfId="46961" xr:uid="{00000000-0005-0000-0000-000071B70000}"/>
    <cellStyle name="Normal 4 2 5 4 6 3" xfId="20513" xr:uid="{00000000-0005-0000-0000-000021500000}"/>
    <cellStyle name="Normal 4 2 5 4 6 3 2" xfId="46962" xr:uid="{00000000-0005-0000-0000-000072B70000}"/>
    <cellStyle name="Normal 4 2 5 4 6 4" xfId="46963" xr:uid="{00000000-0005-0000-0000-000073B70000}"/>
    <cellStyle name="Normal 4 2 5 4 7" xfId="20514" xr:uid="{00000000-0005-0000-0000-000022500000}"/>
    <cellStyle name="Normal 4 2 5 4 7 2" xfId="20515" xr:uid="{00000000-0005-0000-0000-000023500000}"/>
    <cellStyle name="Normal 4 2 5 4 7 2 2" xfId="20516" xr:uid="{00000000-0005-0000-0000-000024500000}"/>
    <cellStyle name="Normal 4 2 5 4 7 2 2 2" xfId="46964" xr:uid="{00000000-0005-0000-0000-000074B70000}"/>
    <cellStyle name="Normal 4 2 5 4 7 2 3" xfId="46965" xr:uid="{00000000-0005-0000-0000-000075B70000}"/>
    <cellStyle name="Normal 4 2 5 4 7 3" xfId="20517" xr:uid="{00000000-0005-0000-0000-000025500000}"/>
    <cellStyle name="Normal 4 2 5 4 7 3 2" xfId="46966" xr:uid="{00000000-0005-0000-0000-000076B70000}"/>
    <cellStyle name="Normal 4 2 5 4 7 4" xfId="46967" xr:uid="{00000000-0005-0000-0000-000077B70000}"/>
    <cellStyle name="Normal 4 2 5 4 8" xfId="20518" xr:uid="{00000000-0005-0000-0000-000026500000}"/>
    <cellStyle name="Normal 4 2 5 4 8 2" xfId="20519" xr:uid="{00000000-0005-0000-0000-000027500000}"/>
    <cellStyle name="Normal 4 2 5 4 8 2 2" xfId="20520" xr:uid="{00000000-0005-0000-0000-000028500000}"/>
    <cellStyle name="Normal 4 2 5 4 8 2 2 2" xfId="46968" xr:uid="{00000000-0005-0000-0000-000078B70000}"/>
    <cellStyle name="Normal 4 2 5 4 8 2 3" xfId="46969" xr:uid="{00000000-0005-0000-0000-000079B70000}"/>
    <cellStyle name="Normal 4 2 5 4 8 3" xfId="20521" xr:uid="{00000000-0005-0000-0000-000029500000}"/>
    <cellStyle name="Normal 4 2 5 4 8 3 2" xfId="46970" xr:uid="{00000000-0005-0000-0000-00007AB70000}"/>
    <cellStyle name="Normal 4 2 5 4 8 4" xfId="46971" xr:uid="{00000000-0005-0000-0000-00007BB70000}"/>
    <cellStyle name="Normal 4 2 5 4 9" xfId="20522" xr:uid="{00000000-0005-0000-0000-00002A500000}"/>
    <cellStyle name="Normal 4 2 5 4 9 2" xfId="20523" xr:uid="{00000000-0005-0000-0000-00002B500000}"/>
    <cellStyle name="Normal 4 2 5 4 9 2 2" xfId="20524" xr:uid="{00000000-0005-0000-0000-00002C500000}"/>
    <cellStyle name="Normal 4 2 5 4 9 2 2 2" xfId="46972" xr:uid="{00000000-0005-0000-0000-00007CB70000}"/>
    <cellStyle name="Normal 4 2 5 4 9 2 3" xfId="46973" xr:uid="{00000000-0005-0000-0000-00007DB70000}"/>
    <cellStyle name="Normal 4 2 5 4 9 3" xfId="20525" xr:uid="{00000000-0005-0000-0000-00002D500000}"/>
    <cellStyle name="Normal 4 2 5 4 9 3 2" xfId="46974" xr:uid="{00000000-0005-0000-0000-00007EB70000}"/>
    <cellStyle name="Normal 4 2 5 4 9 4" xfId="46975" xr:uid="{00000000-0005-0000-0000-00007FB70000}"/>
    <cellStyle name="Normal 4 2 5 5" xfId="20526" xr:uid="{00000000-0005-0000-0000-00002E500000}"/>
    <cellStyle name="Normal 4 2 5 5 10" xfId="20527" xr:uid="{00000000-0005-0000-0000-00002F500000}"/>
    <cellStyle name="Normal 4 2 5 5 10 2" xfId="20528" xr:uid="{00000000-0005-0000-0000-000030500000}"/>
    <cellStyle name="Normal 4 2 5 5 10 2 2" xfId="20529" xr:uid="{00000000-0005-0000-0000-000031500000}"/>
    <cellStyle name="Normal 4 2 5 5 10 2 2 2" xfId="46976" xr:uid="{00000000-0005-0000-0000-000080B70000}"/>
    <cellStyle name="Normal 4 2 5 5 10 2 3" xfId="46977" xr:uid="{00000000-0005-0000-0000-000081B70000}"/>
    <cellStyle name="Normal 4 2 5 5 10 3" xfId="20530" xr:uid="{00000000-0005-0000-0000-000032500000}"/>
    <cellStyle name="Normal 4 2 5 5 10 3 2" xfId="46978" xr:uid="{00000000-0005-0000-0000-000082B70000}"/>
    <cellStyle name="Normal 4 2 5 5 10 4" xfId="46979" xr:uid="{00000000-0005-0000-0000-000083B70000}"/>
    <cellStyle name="Normal 4 2 5 5 11" xfId="20531" xr:uid="{00000000-0005-0000-0000-000033500000}"/>
    <cellStyle name="Normal 4 2 5 5 11 2" xfId="20532" xr:uid="{00000000-0005-0000-0000-000034500000}"/>
    <cellStyle name="Normal 4 2 5 5 11 2 2" xfId="20533" xr:uid="{00000000-0005-0000-0000-000035500000}"/>
    <cellStyle name="Normal 4 2 5 5 11 2 2 2" xfId="46980" xr:uid="{00000000-0005-0000-0000-000084B70000}"/>
    <cellStyle name="Normal 4 2 5 5 11 2 3" xfId="46981" xr:uid="{00000000-0005-0000-0000-000085B70000}"/>
    <cellStyle name="Normal 4 2 5 5 11 3" xfId="20534" xr:uid="{00000000-0005-0000-0000-000036500000}"/>
    <cellStyle name="Normal 4 2 5 5 11 3 2" xfId="46982" xr:uid="{00000000-0005-0000-0000-000086B70000}"/>
    <cellStyle name="Normal 4 2 5 5 11 4" xfId="46983" xr:uid="{00000000-0005-0000-0000-000087B70000}"/>
    <cellStyle name="Normal 4 2 5 5 12" xfId="20535" xr:uid="{00000000-0005-0000-0000-000037500000}"/>
    <cellStyle name="Normal 4 2 5 5 12 2" xfId="20536" xr:uid="{00000000-0005-0000-0000-000038500000}"/>
    <cellStyle name="Normal 4 2 5 5 12 2 2" xfId="46984" xr:uid="{00000000-0005-0000-0000-000088B70000}"/>
    <cellStyle name="Normal 4 2 5 5 12 3" xfId="46985" xr:uid="{00000000-0005-0000-0000-000089B70000}"/>
    <cellStyle name="Normal 4 2 5 5 13" xfId="20537" xr:uid="{00000000-0005-0000-0000-000039500000}"/>
    <cellStyle name="Normal 4 2 5 5 13 2" xfId="46986" xr:uid="{00000000-0005-0000-0000-00008AB70000}"/>
    <cellStyle name="Normal 4 2 5 5 14" xfId="46987" xr:uid="{00000000-0005-0000-0000-00008BB70000}"/>
    <cellStyle name="Normal 4 2 5 5 2" xfId="20538" xr:uid="{00000000-0005-0000-0000-00003A500000}"/>
    <cellStyle name="Normal 4 2 5 5 2 2" xfId="20539" xr:uid="{00000000-0005-0000-0000-00003B500000}"/>
    <cellStyle name="Normal 4 2 5 5 2 2 2" xfId="20540" xr:uid="{00000000-0005-0000-0000-00003C500000}"/>
    <cellStyle name="Normal 4 2 5 5 2 2 2 2" xfId="46988" xr:uid="{00000000-0005-0000-0000-00008CB70000}"/>
    <cellStyle name="Normal 4 2 5 5 2 2 3" xfId="46989" xr:uid="{00000000-0005-0000-0000-00008DB70000}"/>
    <cellStyle name="Normal 4 2 5 5 2 3" xfId="20541" xr:uid="{00000000-0005-0000-0000-00003D500000}"/>
    <cellStyle name="Normal 4 2 5 5 2 3 2" xfId="46990" xr:uid="{00000000-0005-0000-0000-00008EB70000}"/>
    <cellStyle name="Normal 4 2 5 5 2 4" xfId="46991" xr:uid="{00000000-0005-0000-0000-00008FB70000}"/>
    <cellStyle name="Normal 4 2 5 5 3" xfId="20542" xr:uid="{00000000-0005-0000-0000-00003E500000}"/>
    <cellStyle name="Normal 4 2 5 5 3 2" xfId="20543" xr:uid="{00000000-0005-0000-0000-00003F500000}"/>
    <cellStyle name="Normal 4 2 5 5 3 2 2" xfId="20544" xr:uid="{00000000-0005-0000-0000-000040500000}"/>
    <cellStyle name="Normal 4 2 5 5 3 2 2 2" xfId="46992" xr:uid="{00000000-0005-0000-0000-000090B70000}"/>
    <cellStyle name="Normal 4 2 5 5 3 2 3" xfId="46993" xr:uid="{00000000-0005-0000-0000-000091B70000}"/>
    <cellStyle name="Normal 4 2 5 5 3 3" xfId="20545" xr:uid="{00000000-0005-0000-0000-000041500000}"/>
    <cellStyle name="Normal 4 2 5 5 3 3 2" xfId="46994" xr:uid="{00000000-0005-0000-0000-000092B70000}"/>
    <cellStyle name="Normal 4 2 5 5 3 4" xfId="46995" xr:uid="{00000000-0005-0000-0000-000093B70000}"/>
    <cellStyle name="Normal 4 2 5 5 4" xfId="20546" xr:uid="{00000000-0005-0000-0000-000042500000}"/>
    <cellStyle name="Normal 4 2 5 5 4 2" xfId="20547" xr:uid="{00000000-0005-0000-0000-000043500000}"/>
    <cellStyle name="Normal 4 2 5 5 4 2 2" xfId="20548" xr:uid="{00000000-0005-0000-0000-000044500000}"/>
    <cellStyle name="Normal 4 2 5 5 4 2 2 2" xfId="46996" xr:uid="{00000000-0005-0000-0000-000094B70000}"/>
    <cellStyle name="Normal 4 2 5 5 4 2 3" xfId="46997" xr:uid="{00000000-0005-0000-0000-000095B70000}"/>
    <cellStyle name="Normal 4 2 5 5 4 3" xfId="20549" xr:uid="{00000000-0005-0000-0000-000045500000}"/>
    <cellStyle name="Normal 4 2 5 5 4 3 2" xfId="46998" xr:uid="{00000000-0005-0000-0000-000096B70000}"/>
    <cellStyle name="Normal 4 2 5 5 4 4" xfId="46999" xr:uid="{00000000-0005-0000-0000-000097B70000}"/>
    <cellStyle name="Normal 4 2 5 5 5" xfId="20550" xr:uid="{00000000-0005-0000-0000-000046500000}"/>
    <cellStyle name="Normal 4 2 5 5 5 2" xfId="20551" xr:uid="{00000000-0005-0000-0000-000047500000}"/>
    <cellStyle name="Normal 4 2 5 5 5 2 2" xfId="20552" xr:uid="{00000000-0005-0000-0000-000048500000}"/>
    <cellStyle name="Normal 4 2 5 5 5 2 2 2" xfId="47000" xr:uid="{00000000-0005-0000-0000-000098B70000}"/>
    <cellStyle name="Normal 4 2 5 5 5 2 3" xfId="47001" xr:uid="{00000000-0005-0000-0000-000099B70000}"/>
    <cellStyle name="Normal 4 2 5 5 5 3" xfId="20553" xr:uid="{00000000-0005-0000-0000-000049500000}"/>
    <cellStyle name="Normal 4 2 5 5 5 3 2" xfId="47002" xr:uid="{00000000-0005-0000-0000-00009AB70000}"/>
    <cellStyle name="Normal 4 2 5 5 5 4" xfId="47003" xr:uid="{00000000-0005-0000-0000-00009BB70000}"/>
    <cellStyle name="Normal 4 2 5 5 6" xfId="20554" xr:uid="{00000000-0005-0000-0000-00004A500000}"/>
    <cellStyle name="Normal 4 2 5 5 6 2" xfId="20555" xr:uid="{00000000-0005-0000-0000-00004B500000}"/>
    <cellStyle name="Normal 4 2 5 5 6 2 2" xfId="20556" xr:uid="{00000000-0005-0000-0000-00004C500000}"/>
    <cellStyle name="Normal 4 2 5 5 6 2 2 2" xfId="47004" xr:uid="{00000000-0005-0000-0000-00009CB70000}"/>
    <cellStyle name="Normal 4 2 5 5 6 2 3" xfId="47005" xr:uid="{00000000-0005-0000-0000-00009DB70000}"/>
    <cellStyle name="Normal 4 2 5 5 6 3" xfId="20557" xr:uid="{00000000-0005-0000-0000-00004D500000}"/>
    <cellStyle name="Normal 4 2 5 5 6 3 2" xfId="47006" xr:uid="{00000000-0005-0000-0000-00009EB70000}"/>
    <cellStyle name="Normal 4 2 5 5 6 4" xfId="47007" xr:uid="{00000000-0005-0000-0000-00009FB70000}"/>
    <cellStyle name="Normal 4 2 5 5 7" xfId="20558" xr:uid="{00000000-0005-0000-0000-00004E500000}"/>
    <cellStyle name="Normal 4 2 5 5 7 2" xfId="20559" xr:uid="{00000000-0005-0000-0000-00004F500000}"/>
    <cellStyle name="Normal 4 2 5 5 7 2 2" xfId="20560" xr:uid="{00000000-0005-0000-0000-000050500000}"/>
    <cellStyle name="Normal 4 2 5 5 7 2 2 2" xfId="47008" xr:uid="{00000000-0005-0000-0000-0000A0B70000}"/>
    <cellStyle name="Normal 4 2 5 5 7 2 3" xfId="47009" xr:uid="{00000000-0005-0000-0000-0000A1B70000}"/>
    <cellStyle name="Normal 4 2 5 5 7 3" xfId="20561" xr:uid="{00000000-0005-0000-0000-000051500000}"/>
    <cellStyle name="Normal 4 2 5 5 7 3 2" xfId="47010" xr:uid="{00000000-0005-0000-0000-0000A2B70000}"/>
    <cellStyle name="Normal 4 2 5 5 7 4" xfId="47011" xr:uid="{00000000-0005-0000-0000-0000A3B70000}"/>
    <cellStyle name="Normal 4 2 5 5 8" xfId="20562" xr:uid="{00000000-0005-0000-0000-000052500000}"/>
    <cellStyle name="Normal 4 2 5 5 8 2" xfId="20563" xr:uid="{00000000-0005-0000-0000-000053500000}"/>
    <cellStyle name="Normal 4 2 5 5 8 2 2" xfId="20564" xr:uid="{00000000-0005-0000-0000-000054500000}"/>
    <cellStyle name="Normal 4 2 5 5 8 2 2 2" xfId="47012" xr:uid="{00000000-0005-0000-0000-0000A4B70000}"/>
    <cellStyle name="Normal 4 2 5 5 8 2 3" xfId="47013" xr:uid="{00000000-0005-0000-0000-0000A5B70000}"/>
    <cellStyle name="Normal 4 2 5 5 8 3" xfId="20565" xr:uid="{00000000-0005-0000-0000-000055500000}"/>
    <cellStyle name="Normal 4 2 5 5 8 3 2" xfId="47014" xr:uid="{00000000-0005-0000-0000-0000A6B70000}"/>
    <cellStyle name="Normal 4 2 5 5 8 4" xfId="47015" xr:uid="{00000000-0005-0000-0000-0000A7B70000}"/>
    <cellStyle name="Normal 4 2 5 5 9" xfId="20566" xr:uid="{00000000-0005-0000-0000-000056500000}"/>
    <cellStyle name="Normal 4 2 5 5 9 2" xfId="20567" xr:uid="{00000000-0005-0000-0000-000057500000}"/>
    <cellStyle name="Normal 4 2 5 5 9 2 2" xfId="20568" xr:uid="{00000000-0005-0000-0000-000058500000}"/>
    <cellStyle name="Normal 4 2 5 5 9 2 2 2" xfId="47016" xr:uid="{00000000-0005-0000-0000-0000A8B70000}"/>
    <cellStyle name="Normal 4 2 5 5 9 2 3" xfId="47017" xr:uid="{00000000-0005-0000-0000-0000A9B70000}"/>
    <cellStyle name="Normal 4 2 5 5 9 3" xfId="20569" xr:uid="{00000000-0005-0000-0000-000059500000}"/>
    <cellStyle name="Normal 4 2 5 5 9 3 2" xfId="47018" xr:uid="{00000000-0005-0000-0000-0000AAB70000}"/>
    <cellStyle name="Normal 4 2 5 5 9 4" xfId="47019" xr:uid="{00000000-0005-0000-0000-0000ABB70000}"/>
    <cellStyle name="Normal 4 2 5 6" xfId="20570" xr:uid="{00000000-0005-0000-0000-00005A500000}"/>
    <cellStyle name="Normal 4 2 5 6 10" xfId="20571" xr:uid="{00000000-0005-0000-0000-00005B500000}"/>
    <cellStyle name="Normal 4 2 5 6 10 2" xfId="20572" xr:uid="{00000000-0005-0000-0000-00005C500000}"/>
    <cellStyle name="Normal 4 2 5 6 10 2 2" xfId="20573" xr:uid="{00000000-0005-0000-0000-00005D500000}"/>
    <cellStyle name="Normal 4 2 5 6 10 2 2 2" xfId="47020" xr:uid="{00000000-0005-0000-0000-0000ACB70000}"/>
    <cellStyle name="Normal 4 2 5 6 10 2 3" xfId="47021" xr:uid="{00000000-0005-0000-0000-0000ADB70000}"/>
    <cellStyle name="Normal 4 2 5 6 10 3" xfId="20574" xr:uid="{00000000-0005-0000-0000-00005E500000}"/>
    <cellStyle name="Normal 4 2 5 6 10 3 2" xfId="47022" xr:uid="{00000000-0005-0000-0000-0000AEB70000}"/>
    <cellStyle name="Normal 4 2 5 6 10 4" xfId="47023" xr:uid="{00000000-0005-0000-0000-0000AFB70000}"/>
    <cellStyle name="Normal 4 2 5 6 11" xfId="20575" xr:uid="{00000000-0005-0000-0000-00005F500000}"/>
    <cellStyle name="Normal 4 2 5 6 11 2" xfId="20576" xr:uid="{00000000-0005-0000-0000-000060500000}"/>
    <cellStyle name="Normal 4 2 5 6 11 2 2" xfId="20577" xr:uid="{00000000-0005-0000-0000-000061500000}"/>
    <cellStyle name="Normal 4 2 5 6 11 2 2 2" xfId="47024" xr:uid="{00000000-0005-0000-0000-0000B0B70000}"/>
    <cellStyle name="Normal 4 2 5 6 11 2 3" xfId="47025" xr:uid="{00000000-0005-0000-0000-0000B1B70000}"/>
    <cellStyle name="Normal 4 2 5 6 11 3" xfId="20578" xr:uid="{00000000-0005-0000-0000-000062500000}"/>
    <cellStyle name="Normal 4 2 5 6 11 3 2" xfId="47026" xr:uid="{00000000-0005-0000-0000-0000B2B70000}"/>
    <cellStyle name="Normal 4 2 5 6 11 4" xfId="47027" xr:uid="{00000000-0005-0000-0000-0000B3B70000}"/>
    <cellStyle name="Normal 4 2 5 6 12" xfId="20579" xr:uid="{00000000-0005-0000-0000-000063500000}"/>
    <cellStyle name="Normal 4 2 5 6 12 2" xfId="20580" xr:uid="{00000000-0005-0000-0000-000064500000}"/>
    <cellStyle name="Normal 4 2 5 6 12 2 2" xfId="47028" xr:uid="{00000000-0005-0000-0000-0000B4B70000}"/>
    <cellStyle name="Normal 4 2 5 6 12 3" xfId="47029" xr:uid="{00000000-0005-0000-0000-0000B5B70000}"/>
    <cellStyle name="Normal 4 2 5 6 13" xfId="20581" xr:uid="{00000000-0005-0000-0000-000065500000}"/>
    <cellStyle name="Normal 4 2 5 6 13 2" xfId="47030" xr:uid="{00000000-0005-0000-0000-0000B6B70000}"/>
    <cellStyle name="Normal 4 2 5 6 14" xfId="47031" xr:uid="{00000000-0005-0000-0000-0000B7B70000}"/>
    <cellStyle name="Normal 4 2 5 6 2" xfId="20582" xr:uid="{00000000-0005-0000-0000-000066500000}"/>
    <cellStyle name="Normal 4 2 5 6 2 2" xfId="20583" xr:uid="{00000000-0005-0000-0000-000067500000}"/>
    <cellStyle name="Normal 4 2 5 6 2 2 2" xfId="20584" xr:uid="{00000000-0005-0000-0000-000068500000}"/>
    <cellStyle name="Normal 4 2 5 6 2 2 2 2" xfId="47032" xr:uid="{00000000-0005-0000-0000-0000B8B70000}"/>
    <cellStyle name="Normal 4 2 5 6 2 2 3" xfId="47033" xr:uid="{00000000-0005-0000-0000-0000B9B70000}"/>
    <cellStyle name="Normal 4 2 5 6 2 3" xfId="20585" xr:uid="{00000000-0005-0000-0000-000069500000}"/>
    <cellStyle name="Normal 4 2 5 6 2 3 2" xfId="47034" xr:uid="{00000000-0005-0000-0000-0000BAB70000}"/>
    <cellStyle name="Normal 4 2 5 6 2 4" xfId="47035" xr:uid="{00000000-0005-0000-0000-0000BBB70000}"/>
    <cellStyle name="Normal 4 2 5 6 3" xfId="20586" xr:uid="{00000000-0005-0000-0000-00006A500000}"/>
    <cellStyle name="Normal 4 2 5 6 3 2" xfId="20587" xr:uid="{00000000-0005-0000-0000-00006B500000}"/>
    <cellStyle name="Normal 4 2 5 6 3 2 2" xfId="20588" xr:uid="{00000000-0005-0000-0000-00006C500000}"/>
    <cellStyle name="Normal 4 2 5 6 3 2 2 2" xfId="47036" xr:uid="{00000000-0005-0000-0000-0000BCB70000}"/>
    <cellStyle name="Normal 4 2 5 6 3 2 3" xfId="47037" xr:uid="{00000000-0005-0000-0000-0000BDB70000}"/>
    <cellStyle name="Normal 4 2 5 6 3 3" xfId="20589" xr:uid="{00000000-0005-0000-0000-00006D500000}"/>
    <cellStyle name="Normal 4 2 5 6 3 3 2" xfId="47038" xr:uid="{00000000-0005-0000-0000-0000BEB70000}"/>
    <cellStyle name="Normal 4 2 5 6 3 4" xfId="47039" xr:uid="{00000000-0005-0000-0000-0000BFB70000}"/>
    <cellStyle name="Normal 4 2 5 6 4" xfId="20590" xr:uid="{00000000-0005-0000-0000-00006E500000}"/>
    <cellStyle name="Normal 4 2 5 6 4 2" xfId="20591" xr:uid="{00000000-0005-0000-0000-00006F500000}"/>
    <cellStyle name="Normal 4 2 5 6 4 2 2" xfId="20592" xr:uid="{00000000-0005-0000-0000-000070500000}"/>
    <cellStyle name="Normal 4 2 5 6 4 2 2 2" xfId="47040" xr:uid="{00000000-0005-0000-0000-0000C0B70000}"/>
    <cellStyle name="Normal 4 2 5 6 4 2 3" xfId="47041" xr:uid="{00000000-0005-0000-0000-0000C1B70000}"/>
    <cellStyle name="Normal 4 2 5 6 4 3" xfId="20593" xr:uid="{00000000-0005-0000-0000-000071500000}"/>
    <cellStyle name="Normal 4 2 5 6 4 3 2" xfId="47042" xr:uid="{00000000-0005-0000-0000-0000C2B70000}"/>
    <cellStyle name="Normal 4 2 5 6 4 4" xfId="47043" xr:uid="{00000000-0005-0000-0000-0000C3B70000}"/>
    <cellStyle name="Normal 4 2 5 6 5" xfId="20594" xr:uid="{00000000-0005-0000-0000-000072500000}"/>
    <cellStyle name="Normal 4 2 5 6 5 2" xfId="20595" xr:uid="{00000000-0005-0000-0000-000073500000}"/>
    <cellStyle name="Normal 4 2 5 6 5 2 2" xfId="20596" xr:uid="{00000000-0005-0000-0000-000074500000}"/>
    <cellStyle name="Normal 4 2 5 6 5 2 2 2" xfId="47044" xr:uid="{00000000-0005-0000-0000-0000C4B70000}"/>
    <cellStyle name="Normal 4 2 5 6 5 2 3" xfId="47045" xr:uid="{00000000-0005-0000-0000-0000C5B70000}"/>
    <cellStyle name="Normal 4 2 5 6 5 3" xfId="20597" xr:uid="{00000000-0005-0000-0000-000075500000}"/>
    <cellStyle name="Normal 4 2 5 6 5 3 2" xfId="47046" xr:uid="{00000000-0005-0000-0000-0000C6B70000}"/>
    <cellStyle name="Normal 4 2 5 6 5 4" xfId="47047" xr:uid="{00000000-0005-0000-0000-0000C7B70000}"/>
    <cellStyle name="Normal 4 2 5 6 6" xfId="20598" xr:uid="{00000000-0005-0000-0000-000076500000}"/>
    <cellStyle name="Normal 4 2 5 6 6 2" xfId="20599" xr:uid="{00000000-0005-0000-0000-000077500000}"/>
    <cellStyle name="Normal 4 2 5 6 6 2 2" xfId="20600" xr:uid="{00000000-0005-0000-0000-000078500000}"/>
    <cellStyle name="Normal 4 2 5 6 6 2 2 2" xfId="47048" xr:uid="{00000000-0005-0000-0000-0000C8B70000}"/>
    <cellStyle name="Normal 4 2 5 6 6 2 3" xfId="47049" xr:uid="{00000000-0005-0000-0000-0000C9B70000}"/>
    <cellStyle name="Normal 4 2 5 6 6 3" xfId="20601" xr:uid="{00000000-0005-0000-0000-000079500000}"/>
    <cellStyle name="Normal 4 2 5 6 6 3 2" xfId="47050" xr:uid="{00000000-0005-0000-0000-0000CAB70000}"/>
    <cellStyle name="Normal 4 2 5 6 6 4" xfId="47051" xr:uid="{00000000-0005-0000-0000-0000CBB70000}"/>
    <cellStyle name="Normal 4 2 5 6 7" xfId="20602" xr:uid="{00000000-0005-0000-0000-00007A500000}"/>
    <cellStyle name="Normal 4 2 5 6 7 2" xfId="20603" xr:uid="{00000000-0005-0000-0000-00007B500000}"/>
    <cellStyle name="Normal 4 2 5 6 7 2 2" xfId="20604" xr:uid="{00000000-0005-0000-0000-00007C500000}"/>
    <cellStyle name="Normal 4 2 5 6 7 2 2 2" xfId="47052" xr:uid="{00000000-0005-0000-0000-0000CCB70000}"/>
    <cellStyle name="Normal 4 2 5 6 7 2 3" xfId="47053" xr:uid="{00000000-0005-0000-0000-0000CDB70000}"/>
    <cellStyle name="Normal 4 2 5 6 7 3" xfId="20605" xr:uid="{00000000-0005-0000-0000-00007D500000}"/>
    <cellStyle name="Normal 4 2 5 6 7 3 2" xfId="47054" xr:uid="{00000000-0005-0000-0000-0000CEB70000}"/>
    <cellStyle name="Normal 4 2 5 6 7 4" xfId="47055" xr:uid="{00000000-0005-0000-0000-0000CFB70000}"/>
    <cellStyle name="Normal 4 2 5 6 8" xfId="20606" xr:uid="{00000000-0005-0000-0000-00007E500000}"/>
    <cellStyle name="Normal 4 2 5 6 8 2" xfId="20607" xr:uid="{00000000-0005-0000-0000-00007F500000}"/>
    <cellStyle name="Normal 4 2 5 6 8 2 2" xfId="20608" xr:uid="{00000000-0005-0000-0000-000080500000}"/>
    <cellStyle name="Normal 4 2 5 6 8 2 2 2" xfId="47056" xr:uid="{00000000-0005-0000-0000-0000D0B70000}"/>
    <cellStyle name="Normal 4 2 5 6 8 2 3" xfId="47057" xr:uid="{00000000-0005-0000-0000-0000D1B70000}"/>
    <cellStyle name="Normal 4 2 5 6 8 3" xfId="20609" xr:uid="{00000000-0005-0000-0000-000081500000}"/>
    <cellStyle name="Normal 4 2 5 6 8 3 2" xfId="47058" xr:uid="{00000000-0005-0000-0000-0000D2B70000}"/>
    <cellStyle name="Normal 4 2 5 6 8 4" xfId="47059" xr:uid="{00000000-0005-0000-0000-0000D3B70000}"/>
    <cellStyle name="Normal 4 2 5 6 9" xfId="20610" xr:uid="{00000000-0005-0000-0000-000082500000}"/>
    <cellStyle name="Normal 4 2 5 6 9 2" xfId="20611" xr:uid="{00000000-0005-0000-0000-000083500000}"/>
    <cellStyle name="Normal 4 2 5 6 9 2 2" xfId="20612" xr:uid="{00000000-0005-0000-0000-000084500000}"/>
    <cellStyle name="Normal 4 2 5 6 9 2 2 2" xfId="47060" xr:uid="{00000000-0005-0000-0000-0000D4B70000}"/>
    <cellStyle name="Normal 4 2 5 6 9 2 3" xfId="47061" xr:uid="{00000000-0005-0000-0000-0000D5B70000}"/>
    <cellStyle name="Normal 4 2 5 6 9 3" xfId="20613" xr:uid="{00000000-0005-0000-0000-000085500000}"/>
    <cellStyle name="Normal 4 2 5 6 9 3 2" xfId="47062" xr:uid="{00000000-0005-0000-0000-0000D6B70000}"/>
    <cellStyle name="Normal 4 2 5 6 9 4" xfId="47063" xr:uid="{00000000-0005-0000-0000-0000D7B70000}"/>
    <cellStyle name="Normal 4 2 5 7" xfId="20614" xr:uid="{00000000-0005-0000-0000-000086500000}"/>
    <cellStyle name="Normal 4 2 5 7 10" xfId="20615" xr:uid="{00000000-0005-0000-0000-000087500000}"/>
    <cellStyle name="Normal 4 2 5 7 10 2" xfId="20616" xr:uid="{00000000-0005-0000-0000-000088500000}"/>
    <cellStyle name="Normal 4 2 5 7 10 2 2" xfId="20617" xr:uid="{00000000-0005-0000-0000-000089500000}"/>
    <cellStyle name="Normal 4 2 5 7 10 2 2 2" xfId="47064" xr:uid="{00000000-0005-0000-0000-0000D8B70000}"/>
    <cellStyle name="Normal 4 2 5 7 10 2 3" xfId="47065" xr:uid="{00000000-0005-0000-0000-0000D9B70000}"/>
    <cellStyle name="Normal 4 2 5 7 10 3" xfId="20618" xr:uid="{00000000-0005-0000-0000-00008A500000}"/>
    <cellStyle name="Normal 4 2 5 7 10 3 2" xfId="47066" xr:uid="{00000000-0005-0000-0000-0000DAB70000}"/>
    <cellStyle name="Normal 4 2 5 7 10 4" xfId="47067" xr:uid="{00000000-0005-0000-0000-0000DBB70000}"/>
    <cellStyle name="Normal 4 2 5 7 11" xfId="20619" xr:uid="{00000000-0005-0000-0000-00008B500000}"/>
    <cellStyle name="Normal 4 2 5 7 11 2" xfId="20620" xr:uid="{00000000-0005-0000-0000-00008C500000}"/>
    <cellStyle name="Normal 4 2 5 7 11 2 2" xfId="20621" xr:uid="{00000000-0005-0000-0000-00008D500000}"/>
    <cellStyle name="Normal 4 2 5 7 11 2 2 2" xfId="47068" xr:uid="{00000000-0005-0000-0000-0000DCB70000}"/>
    <cellStyle name="Normal 4 2 5 7 11 2 3" xfId="47069" xr:uid="{00000000-0005-0000-0000-0000DDB70000}"/>
    <cellStyle name="Normal 4 2 5 7 11 3" xfId="20622" xr:uid="{00000000-0005-0000-0000-00008E500000}"/>
    <cellStyle name="Normal 4 2 5 7 11 3 2" xfId="47070" xr:uid="{00000000-0005-0000-0000-0000DEB70000}"/>
    <cellStyle name="Normal 4 2 5 7 11 4" xfId="47071" xr:uid="{00000000-0005-0000-0000-0000DFB70000}"/>
    <cellStyle name="Normal 4 2 5 7 12" xfId="20623" xr:uid="{00000000-0005-0000-0000-00008F500000}"/>
    <cellStyle name="Normal 4 2 5 7 12 2" xfId="20624" xr:uid="{00000000-0005-0000-0000-000090500000}"/>
    <cellStyle name="Normal 4 2 5 7 12 2 2" xfId="47072" xr:uid="{00000000-0005-0000-0000-0000E0B70000}"/>
    <cellStyle name="Normal 4 2 5 7 12 3" xfId="47073" xr:uid="{00000000-0005-0000-0000-0000E1B70000}"/>
    <cellStyle name="Normal 4 2 5 7 13" xfId="20625" xr:uid="{00000000-0005-0000-0000-000091500000}"/>
    <cellStyle name="Normal 4 2 5 7 13 2" xfId="47074" xr:uid="{00000000-0005-0000-0000-0000E2B70000}"/>
    <cellStyle name="Normal 4 2 5 7 14" xfId="47075" xr:uid="{00000000-0005-0000-0000-0000E3B70000}"/>
    <cellStyle name="Normal 4 2 5 7 2" xfId="20626" xr:uid="{00000000-0005-0000-0000-000092500000}"/>
    <cellStyle name="Normal 4 2 5 7 2 2" xfId="20627" xr:uid="{00000000-0005-0000-0000-000093500000}"/>
    <cellStyle name="Normal 4 2 5 7 2 2 2" xfId="20628" xr:uid="{00000000-0005-0000-0000-000094500000}"/>
    <cellStyle name="Normal 4 2 5 7 2 2 2 2" xfId="47076" xr:uid="{00000000-0005-0000-0000-0000E4B70000}"/>
    <cellStyle name="Normal 4 2 5 7 2 2 3" xfId="47077" xr:uid="{00000000-0005-0000-0000-0000E5B70000}"/>
    <cellStyle name="Normal 4 2 5 7 2 3" xfId="20629" xr:uid="{00000000-0005-0000-0000-000095500000}"/>
    <cellStyle name="Normal 4 2 5 7 2 3 2" xfId="47078" xr:uid="{00000000-0005-0000-0000-0000E6B70000}"/>
    <cellStyle name="Normal 4 2 5 7 2 4" xfId="47079" xr:uid="{00000000-0005-0000-0000-0000E7B70000}"/>
    <cellStyle name="Normal 4 2 5 7 3" xfId="20630" xr:uid="{00000000-0005-0000-0000-000096500000}"/>
    <cellStyle name="Normal 4 2 5 7 3 2" xfId="20631" xr:uid="{00000000-0005-0000-0000-000097500000}"/>
    <cellStyle name="Normal 4 2 5 7 3 2 2" xfId="20632" xr:uid="{00000000-0005-0000-0000-000098500000}"/>
    <cellStyle name="Normal 4 2 5 7 3 2 2 2" xfId="47080" xr:uid="{00000000-0005-0000-0000-0000E8B70000}"/>
    <cellStyle name="Normal 4 2 5 7 3 2 3" xfId="47081" xr:uid="{00000000-0005-0000-0000-0000E9B70000}"/>
    <cellStyle name="Normal 4 2 5 7 3 3" xfId="20633" xr:uid="{00000000-0005-0000-0000-000099500000}"/>
    <cellStyle name="Normal 4 2 5 7 3 3 2" xfId="47082" xr:uid="{00000000-0005-0000-0000-0000EAB70000}"/>
    <cellStyle name="Normal 4 2 5 7 3 4" xfId="47083" xr:uid="{00000000-0005-0000-0000-0000EBB70000}"/>
    <cellStyle name="Normal 4 2 5 7 4" xfId="20634" xr:uid="{00000000-0005-0000-0000-00009A500000}"/>
    <cellStyle name="Normal 4 2 5 7 4 2" xfId="20635" xr:uid="{00000000-0005-0000-0000-00009B500000}"/>
    <cellStyle name="Normal 4 2 5 7 4 2 2" xfId="20636" xr:uid="{00000000-0005-0000-0000-00009C500000}"/>
    <cellStyle name="Normal 4 2 5 7 4 2 2 2" xfId="47084" xr:uid="{00000000-0005-0000-0000-0000ECB70000}"/>
    <cellStyle name="Normal 4 2 5 7 4 2 3" xfId="47085" xr:uid="{00000000-0005-0000-0000-0000EDB70000}"/>
    <cellStyle name="Normal 4 2 5 7 4 3" xfId="20637" xr:uid="{00000000-0005-0000-0000-00009D500000}"/>
    <cellStyle name="Normal 4 2 5 7 4 3 2" xfId="47086" xr:uid="{00000000-0005-0000-0000-0000EEB70000}"/>
    <cellStyle name="Normal 4 2 5 7 4 4" xfId="47087" xr:uid="{00000000-0005-0000-0000-0000EFB70000}"/>
    <cellStyle name="Normal 4 2 5 7 5" xfId="20638" xr:uid="{00000000-0005-0000-0000-00009E500000}"/>
    <cellStyle name="Normal 4 2 5 7 5 2" xfId="20639" xr:uid="{00000000-0005-0000-0000-00009F500000}"/>
    <cellStyle name="Normal 4 2 5 7 5 2 2" xfId="20640" xr:uid="{00000000-0005-0000-0000-0000A0500000}"/>
    <cellStyle name="Normal 4 2 5 7 5 2 2 2" xfId="47088" xr:uid="{00000000-0005-0000-0000-0000F0B70000}"/>
    <cellStyle name="Normal 4 2 5 7 5 2 3" xfId="47089" xr:uid="{00000000-0005-0000-0000-0000F1B70000}"/>
    <cellStyle name="Normal 4 2 5 7 5 3" xfId="20641" xr:uid="{00000000-0005-0000-0000-0000A1500000}"/>
    <cellStyle name="Normal 4 2 5 7 5 3 2" xfId="47090" xr:uid="{00000000-0005-0000-0000-0000F2B70000}"/>
    <cellStyle name="Normal 4 2 5 7 5 4" xfId="47091" xr:uid="{00000000-0005-0000-0000-0000F3B70000}"/>
    <cellStyle name="Normal 4 2 5 7 6" xfId="20642" xr:uid="{00000000-0005-0000-0000-0000A2500000}"/>
    <cellStyle name="Normal 4 2 5 7 6 2" xfId="20643" xr:uid="{00000000-0005-0000-0000-0000A3500000}"/>
    <cellStyle name="Normal 4 2 5 7 6 2 2" xfId="20644" xr:uid="{00000000-0005-0000-0000-0000A4500000}"/>
    <cellStyle name="Normal 4 2 5 7 6 2 2 2" xfId="47092" xr:uid="{00000000-0005-0000-0000-0000F4B70000}"/>
    <cellStyle name="Normal 4 2 5 7 6 2 3" xfId="47093" xr:uid="{00000000-0005-0000-0000-0000F5B70000}"/>
    <cellStyle name="Normal 4 2 5 7 6 3" xfId="20645" xr:uid="{00000000-0005-0000-0000-0000A5500000}"/>
    <cellStyle name="Normal 4 2 5 7 6 3 2" xfId="47094" xr:uid="{00000000-0005-0000-0000-0000F6B70000}"/>
    <cellStyle name="Normal 4 2 5 7 6 4" xfId="47095" xr:uid="{00000000-0005-0000-0000-0000F7B70000}"/>
    <cellStyle name="Normal 4 2 5 7 7" xfId="20646" xr:uid="{00000000-0005-0000-0000-0000A6500000}"/>
    <cellStyle name="Normal 4 2 5 7 7 2" xfId="20647" xr:uid="{00000000-0005-0000-0000-0000A7500000}"/>
    <cellStyle name="Normal 4 2 5 7 7 2 2" xfId="20648" xr:uid="{00000000-0005-0000-0000-0000A8500000}"/>
    <cellStyle name="Normal 4 2 5 7 7 2 2 2" xfId="47096" xr:uid="{00000000-0005-0000-0000-0000F8B70000}"/>
    <cellStyle name="Normal 4 2 5 7 7 2 3" xfId="47097" xr:uid="{00000000-0005-0000-0000-0000F9B70000}"/>
    <cellStyle name="Normal 4 2 5 7 7 3" xfId="20649" xr:uid="{00000000-0005-0000-0000-0000A9500000}"/>
    <cellStyle name="Normal 4 2 5 7 7 3 2" xfId="47098" xr:uid="{00000000-0005-0000-0000-0000FAB70000}"/>
    <cellStyle name="Normal 4 2 5 7 7 4" xfId="47099" xr:uid="{00000000-0005-0000-0000-0000FBB70000}"/>
    <cellStyle name="Normal 4 2 5 7 8" xfId="20650" xr:uid="{00000000-0005-0000-0000-0000AA500000}"/>
    <cellStyle name="Normal 4 2 5 7 8 2" xfId="20651" xr:uid="{00000000-0005-0000-0000-0000AB500000}"/>
    <cellStyle name="Normal 4 2 5 7 8 2 2" xfId="20652" xr:uid="{00000000-0005-0000-0000-0000AC500000}"/>
    <cellStyle name="Normal 4 2 5 7 8 2 2 2" xfId="47100" xr:uid="{00000000-0005-0000-0000-0000FCB70000}"/>
    <cellStyle name="Normal 4 2 5 7 8 2 3" xfId="47101" xr:uid="{00000000-0005-0000-0000-0000FDB70000}"/>
    <cellStyle name="Normal 4 2 5 7 8 3" xfId="20653" xr:uid="{00000000-0005-0000-0000-0000AD500000}"/>
    <cellStyle name="Normal 4 2 5 7 8 3 2" xfId="47102" xr:uid="{00000000-0005-0000-0000-0000FEB70000}"/>
    <cellStyle name="Normal 4 2 5 7 8 4" xfId="47103" xr:uid="{00000000-0005-0000-0000-0000FFB70000}"/>
    <cellStyle name="Normal 4 2 5 7 9" xfId="20654" xr:uid="{00000000-0005-0000-0000-0000AE500000}"/>
    <cellStyle name="Normal 4 2 5 7 9 2" xfId="20655" xr:uid="{00000000-0005-0000-0000-0000AF500000}"/>
    <cellStyle name="Normal 4 2 5 7 9 2 2" xfId="20656" xr:uid="{00000000-0005-0000-0000-0000B0500000}"/>
    <cellStyle name="Normal 4 2 5 7 9 2 2 2" xfId="47104" xr:uid="{00000000-0005-0000-0000-000000B80000}"/>
    <cellStyle name="Normal 4 2 5 7 9 2 3" xfId="47105" xr:uid="{00000000-0005-0000-0000-000001B80000}"/>
    <cellStyle name="Normal 4 2 5 7 9 3" xfId="20657" xr:uid="{00000000-0005-0000-0000-0000B1500000}"/>
    <cellStyle name="Normal 4 2 5 7 9 3 2" xfId="47106" xr:uid="{00000000-0005-0000-0000-000002B80000}"/>
    <cellStyle name="Normal 4 2 5 7 9 4" xfId="47107" xr:uid="{00000000-0005-0000-0000-000003B80000}"/>
    <cellStyle name="Normal 4 2 5 8" xfId="20658" xr:uid="{00000000-0005-0000-0000-0000B2500000}"/>
    <cellStyle name="Normal 4 2 5 8 10" xfId="20659" xr:uid="{00000000-0005-0000-0000-0000B3500000}"/>
    <cellStyle name="Normal 4 2 5 8 10 2" xfId="20660" xr:uid="{00000000-0005-0000-0000-0000B4500000}"/>
    <cellStyle name="Normal 4 2 5 8 10 2 2" xfId="20661" xr:uid="{00000000-0005-0000-0000-0000B5500000}"/>
    <cellStyle name="Normal 4 2 5 8 10 2 2 2" xfId="47108" xr:uid="{00000000-0005-0000-0000-000004B80000}"/>
    <cellStyle name="Normal 4 2 5 8 10 2 3" xfId="47109" xr:uid="{00000000-0005-0000-0000-000005B80000}"/>
    <cellStyle name="Normal 4 2 5 8 10 3" xfId="20662" xr:uid="{00000000-0005-0000-0000-0000B6500000}"/>
    <cellStyle name="Normal 4 2 5 8 10 3 2" xfId="47110" xr:uid="{00000000-0005-0000-0000-000006B80000}"/>
    <cellStyle name="Normal 4 2 5 8 10 4" xfId="47111" xr:uid="{00000000-0005-0000-0000-000007B80000}"/>
    <cellStyle name="Normal 4 2 5 8 11" xfId="20663" xr:uid="{00000000-0005-0000-0000-0000B7500000}"/>
    <cellStyle name="Normal 4 2 5 8 11 2" xfId="20664" xr:uid="{00000000-0005-0000-0000-0000B8500000}"/>
    <cellStyle name="Normal 4 2 5 8 11 2 2" xfId="20665" xr:uid="{00000000-0005-0000-0000-0000B9500000}"/>
    <cellStyle name="Normal 4 2 5 8 11 2 2 2" xfId="47112" xr:uid="{00000000-0005-0000-0000-000008B80000}"/>
    <cellStyle name="Normal 4 2 5 8 11 2 3" xfId="47113" xr:uid="{00000000-0005-0000-0000-000009B80000}"/>
    <cellStyle name="Normal 4 2 5 8 11 3" xfId="20666" xr:uid="{00000000-0005-0000-0000-0000BA500000}"/>
    <cellStyle name="Normal 4 2 5 8 11 3 2" xfId="47114" xr:uid="{00000000-0005-0000-0000-00000AB80000}"/>
    <cellStyle name="Normal 4 2 5 8 11 4" xfId="47115" xr:uid="{00000000-0005-0000-0000-00000BB80000}"/>
    <cellStyle name="Normal 4 2 5 8 12" xfId="20667" xr:uid="{00000000-0005-0000-0000-0000BB500000}"/>
    <cellStyle name="Normal 4 2 5 8 12 2" xfId="20668" xr:uid="{00000000-0005-0000-0000-0000BC500000}"/>
    <cellStyle name="Normal 4 2 5 8 12 2 2" xfId="47116" xr:uid="{00000000-0005-0000-0000-00000CB80000}"/>
    <cellStyle name="Normal 4 2 5 8 12 3" xfId="47117" xr:uid="{00000000-0005-0000-0000-00000DB80000}"/>
    <cellStyle name="Normal 4 2 5 8 13" xfId="20669" xr:uid="{00000000-0005-0000-0000-0000BD500000}"/>
    <cellStyle name="Normal 4 2 5 8 13 2" xfId="47118" xr:uid="{00000000-0005-0000-0000-00000EB80000}"/>
    <cellStyle name="Normal 4 2 5 8 14" xfId="47119" xr:uid="{00000000-0005-0000-0000-00000FB80000}"/>
    <cellStyle name="Normal 4 2 5 8 2" xfId="20670" xr:uid="{00000000-0005-0000-0000-0000BE500000}"/>
    <cellStyle name="Normal 4 2 5 8 2 2" xfId="20671" xr:uid="{00000000-0005-0000-0000-0000BF500000}"/>
    <cellStyle name="Normal 4 2 5 8 2 2 2" xfId="20672" xr:uid="{00000000-0005-0000-0000-0000C0500000}"/>
    <cellStyle name="Normal 4 2 5 8 2 2 2 2" xfId="47120" xr:uid="{00000000-0005-0000-0000-000010B80000}"/>
    <cellStyle name="Normal 4 2 5 8 2 2 3" xfId="47121" xr:uid="{00000000-0005-0000-0000-000011B80000}"/>
    <cellStyle name="Normal 4 2 5 8 2 3" xfId="20673" xr:uid="{00000000-0005-0000-0000-0000C1500000}"/>
    <cellStyle name="Normal 4 2 5 8 2 3 2" xfId="47122" xr:uid="{00000000-0005-0000-0000-000012B80000}"/>
    <cellStyle name="Normal 4 2 5 8 2 4" xfId="47123" xr:uid="{00000000-0005-0000-0000-000013B80000}"/>
    <cellStyle name="Normal 4 2 5 8 3" xfId="20674" xr:uid="{00000000-0005-0000-0000-0000C2500000}"/>
    <cellStyle name="Normal 4 2 5 8 3 2" xfId="20675" xr:uid="{00000000-0005-0000-0000-0000C3500000}"/>
    <cellStyle name="Normal 4 2 5 8 3 2 2" xfId="20676" xr:uid="{00000000-0005-0000-0000-0000C4500000}"/>
    <cellStyle name="Normal 4 2 5 8 3 2 2 2" xfId="47124" xr:uid="{00000000-0005-0000-0000-000014B80000}"/>
    <cellStyle name="Normal 4 2 5 8 3 2 3" xfId="47125" xr:uid="{00000000-0005-0000-0000-000015B80000}"/>
    <cellStyle name="Normal 4 2 5 8 3 3" xfId="20677" xr:uid="{00000000-0005-0000-0000-0000C5500000}"/>
    <cellStyle name="Normal 4 2 5 8 3 3 2" xfId="47126" xr:uid="{00000000-0005-0000-0000-000016B80000}"/>
    <cellStyle name="Normal 4 2 5 8 3 4" xfId="47127" xr:uid="{00000000-0005-0000-0000-000017B80000}"/>
    <cellStyle name="Normal 4 2 5 8 4" xfId="20678" xr:uid="{00000000-0005-0000-0000-0000C6500000}"/>
    <cellStyle name="Normal 4 2 5 8 4 2" xfId="20679" xr:uid="{00000000-0005-0000-0000-0000C7500000}"/>
    <cellStyle name="Normal 4 2 5 8 4 2 2" xfId="20680" xr:uid="{00000000-0005-0000-0000-0000C8500000}"/>
    <cellStyle name="Normal 4 2 5 8 4 2 2 2" xfId="47128" xr:uid="{00000000-0005-0000-0000-000018B80000}"/>
    <cellStyle name="Normal 4 2 5 8 4 2 3" xfId="47129" xr:uid="{00000000-0005-0000-0000-000019B80000}"/>
    <cellStyle name="Normal 4 2 5 8 4 3" xfId="20681" xr:uid="{00000000-0005-0000-0000-0000C9500000}"/>
    <cellStyle name="Normal 4 2 5 8 4 3 2" xfId="47130" xr:uid="{00000000-0005-0000-0000-00001AB80000}"/>
    <cellStyle name="Normal 4 2 5 8 4 4" xfId="47131" xr:uid="{00000000-0005-0000-0000-00001BB80000}"/>
    <cellStyle name="Normal 4 2 5 8 5" xfId="20682" xr:uid="{00000000-0005-0000-0000-0000CA500000}"/>
    <cellStyle name="Normal 4 2 5 8 5 2" xfId="20683" xr:uid="{00000000-0005-0000-0000-0000CB500000}"/>
    <cellStyle name="Normal 4 2 5 8 5 2 2" xfId="20684" xr:uid="{00000000-0005-0000-0000-0000CC500000}"/>
    <cellStyle name="Normal 4 2 5 8 5 2 2 2" xfId="47132" xr:uid="{00000000-0005-0000-0000-00001CB80000}"/>
    <cellStyle name="Normal 4 2 5 8 5 2 3" xfId="47133" xr:uid="{00000000-0005-0000-0000-00001DB80000}"/>
    <cellStyle name="Normal 4 2 5 8 5 3" xfId="20685" xr:uid="{00000000-0005-0000-0000-0000CD500000}"/>
    <cellStyle name="Normal 4 2 5 8 5 3 2" xfId="47134" xr:uid="{00000000-0005-0000-0000-00001EB80000}"/>
    <cellStyle name="Normal 4 2 5 8 5 4" xfId="47135" xr:uid="{00000000-0005-0000-0000-00001FB80000}"/>
    <cellStyle name="Normal 4 2 5 8 6" xfId="20686" xr:uid="{00000000-0005-0000-0000-0000CE500000}"/>
    <cellStyle name="Normal 4 2 5 8 6 2" xfId="20687" xr:uid="{00000000-0005-0000-0000-0000CF500000}"/>
    <cellStyle name="Normal 4 2 5 8 6 2 2" xfId="20688" xr:uid="{00000000-0005-0000-0000-0000D0500000}"/>
    <cellStyle name="Normal 4 2 5 8 6 2 2 2" xfId="47136" xr:uid="{00000000-0005-0000-0000-000020B80000}"/>
    <cellStyle name="Normal 4 2 5 8 6 2 3" xfId="47137" xr:uid="{00000000-0005-0000-0000-000021B80000}"/>
    <cellStyle name="Normal 4 2 5 8 6 3" xfId="20689" xr:uid="{00000000-0005-0000-0000-0000D1500000}"/>
    <cellStyle name="Normal 4 2 5 8 6 3 2" xfId="47138" xr:uid="{00000000-0005-0000-0000-000022B80000}"/>
    <cellStyle name="Normal 4 2 5 8 6 4" xfId="47139" xr:uid="{00000000-0005-0000-0000-000023B80000}"/>
    <cellStyle name="Normal 4 2 5 8 7" xfId="20690" xr:uid="{00000000-0005-0000-0000-0000D2500000}"/>
    <cellStyle name="Normal 4 2 5 8 7 2" xfId="20691" xr:uid="{00000000-0005-0000-0000-0000D3500000}"/>
    <cellStyle name="Normal 4 2 5 8 7 2 2" xfId="20692" xr:uid="{00000000-0005-0000-0000-0000D4500000}"/>
    <cellStyle name="Normal 4 2 5 8 7 2 2 2" xfId="47140" xr:uid="{00000000-0005-0000-0000-000024B80000}"/>
    <cellStyle name="Normal 4 2 5 8 7 2 3" xfId="47141" xr:uid="{00000000-0005-0000-0000-000025B80000}"/>
    <cellStyle name="Normal 4 2 5 8 7 3" xfId="20693" xr:uid="{00000000-0005-0000-0000-0000D5500000}"/>
    <cellStyle name="Normal 4 2 5 8 7 3 2" xfId="47142" xr:uid="{00000000-0005-0000-0000-000026B80000}"/>
    <cellStyle name="Normal 4 2 5 8 7 4" xfId="47143" xr:uid="{00000000-0005-0000-0000-000027B80000}"/>
    <cellStyle name="Normal 4 2 5 8 8" xfId="20694" xr:uid="{00000000-0005-0000-0000-0000D6500000}"/>
    <cellStyle name="Normal 4 2 5 8 8 2" xfId="20695" xr:uid="{00000000-0005-0000-0000-0000D7500000}"/>
    <cellStyle name="Normal 4 2 5 8 8 2 2" xfId="20696" xr:uid="{00000000-0005-0000-0000-0000D8500000}"/>
    <cellStyle name="Normal 4 2 5 8 8 2 2 2" xfId="47144" xr:uid="{00000000-0005-0000-0000-000028B80000}"/>
    <cellStyle name="Normal 4 2 5 8 8 2 3" xfId="47145" xr:uid="{00000000-0005-0000-0000-000029B80000}"/>
    <cellStyle name="Normal 4 2 5 8 8 3" xfId="20697" xr:uid="{00000000-0005-0000-0000-0000D9500000}"/>
    <cellStyle name="Normal 4 2 5 8 8 3 2" xfId="47146" xr:uid="{00000000-0005-0000-0000-00002AB80000}"/>
    <cellStyle name="Normal 4 2 5 8 8 4" xfId="47147" xr:uid="{00000000-0005-0000-0000-00002BB80000}"/>
    <cellStyle name="Normal 4 2 5 8 9" xfId="20698" xr:uid="{00000000-0005-0000-0000-0000DA500000}"/>
    <cellStyle name="Normal 4 2 5 8 9 2" xfId="20699" xr:uid="{00000000-0005-0000-0000-0000DB500000}"/>
    <cellStyle name="Normal 4 2 5 8 9 2 2" xfId="20700" xr:uid="{00000000-0005-0000-0000-0000DC500000}"/>
    <cellStyle name="Normal 4 2 5 8 9 2 2 2" xfId="47148" xr:uid="{00000000-0005-0000-0000-00002CB80000}"/>
    <cellStyle name="Normal 4 2 5 8 9 2 3" xfId="47149" xr:uid="{00000000-0005-0000-0000-00002DB80000}"/>
    <cellStyle name="Normal 4 2 5 8 9 3" xfId="20701" xr:uid="{00000000-0005-0000-0000-0000DD500000}"/>
    <cellStyle name="Normal 4 2 5 8 9 3 2" xfId="47150" xr:uid="{00000000-0005-0000-0000-00002EB80000}"/>
    <cellStyle name="Normal 4 2 5 8 9 4" xfId="47151" xr:uid="{00000000-0005-0000-0000-00002FB80000}"/>
    <cellStyle name="Normal 4 2 5 9" xfId="20702" xr:uid="{00000000-0005-0000-0000-0000DE500000}"/>
    <cellStyle name="Normal 4 2 5 9 2" xfId="20703" xr:uid="{00000000-0005-0000-0000-0000DF500000}"/>
    <cellStyle name="Normal 4 2 5 9 2 2" xfId="20704" xr:uid="{00000000-0005-0000-0000-0000E0500000}"/>
    <cellStyle name="Normal 4 2 5 9 2 2 2" xfId="47152" xr:uid="{00000000-0005-0000-0000-000030B80000}"/>
    <cellStyle name="Normal 4 2 5 9 2 3" xfId="47153" xr:uid="{00000000-0005-0000-0000-000031B80000}"/>
    <cellStyle name="Normal 4 2 5 9 3" xfId="20705" xr:uid="{00000000-0005-0000-0000-0000E1500000}"/>
    <cellStyle name="Normal 4 2 5 9 3 2" xfId="47154" xr:uid="{00000000-0005-0000-0000-000032B80000}"/>
    <cellStyle name="Normal 4 2 5 9 4" xfId="47155" xr:uid="{00000000-0005-0000-0000-000033B80000}"/>
    <cellStyle name="Normal 4 2 6" xfId="20706" xr:uid="{00000000-0005-0000-0000-0000E2500000}"/>
    <cellStyle name="Normal 4 2 6 10" xfId="20707" xr:uid="{00000000-0005-0000-0000-0000E3500000}"/>
    <cellStyle name="Normal 4 2 6 10 2" xfId="20708" xr:uid="{00000000-0005-0000-0000-0000E4500000}"/>
    <cellStyle name="Normal 4 2 6 10 2 2" xfId="20709" xr:uid="{00000000-0005-0000-0000-0000E5500000}"/>
    <cellStyle name="Normal 4 2 6 10 2 2 2" xfId="47156" xr:uid="{00000000-0005-0000-0000-000034B80000}"/>
    <cellStyle name="Normal 4 2 6 10 2 3" xfId="47157" xr:uid="{00000000-0005-0000-0000-000035B80000}"/>
    <cellStyle name="Normal 4 2 6 10 3" xfId="20710" xr:uid="{00000000-0005-0000-0000-0000E6500000}"/>
    <cellStyle name="Normal 4 2 6 10 3 2" xfId="47158" xr:uid="{00000000-0005-0000-0000-000036B80000}"/>
    <cellStyle name="Normal 4 2 6 10 4" xfId="47159" xr:uid="{00000000-0005-0000-0000-000037B80000}"/>
    <cellStyle name="Normal 4 2 6 11" xfId="20711" xr:uid="{00000000-0005-0000-0000-0000E7500000}"/>
    <cellStyle name="Normal 4 2 6 11 2" xfId="20712" xr:uid="{00000000-0005-0000-0000-0000E8500000}"/>
    <cellStyle name="Normal 4 2 6 11 2 2" xfId="20713" xr:uid="{00000000-0005-0000-0000-0000E9500000}"/>
    <cellStyle name="Normal 4 2 6 11 2 2 2" xfId="47160" xr:uid="{00000000-0005-0000-0000-000038B80000}"/>
    <cellStyle name="Normal 4 2 6 11 2 3" xfId="47161" xr:uid="{00000000-0005-0000-0000-000039B80000}"/>
    <cellStyle name="Normal 4 2 6 11 3" xfId="20714" xr:uid="{00000000-0005-0000-0000-0000EA500000}"/>
    <cellStyle name="Normal 4 2 6 11 3 2" xfId="47162" xr:uid="{00000000-0005-0000-0000-00003AB80000}"/>
    <cellStyle name="Normal 4 2 6 11 4" xfId="47163" xr:uid="{00000000-0005-0000-0000-00003BB80000}"/>
    <cellStyle name="Normal 4 2 6 12" xfId="20715" xr:uid="{00000000-0005-0000-0000-0000EB500000}"/>
    <cellStyle name="Normal 4 2 6 12 2" xfId="20716" xr:uid="{00000000-0005-0000-0000-0000EC500000}"/>
    <cellStyle name="Normal 4 2 6 12 2 2" xfId="20717" xr:uid="{00000000-0005-0000-0000-0000ED500000}"/>
    <cellStyle name="Normal 4 2 6 12 2 2 2" xfId="47164" xr:uid="{00000000-0005-0000-0000-00003CB80000}"/>
    <cellStyle name="Normal 4 2 6 12 2 3" xfId="47165" xr:uid="{00000000-0005-0000-0000-00003DB80000}"/>
    <cellStyle name="Normal 4 2 6 12 3" xfId="20718" xr:uid="{00000000-0005-0000-0000-0000EE500000}"/>
    <cellStyle name="Normal 4 2 6 12 3 2" xfId="47166" xr:uid="{00000000-0005-0000-0000-00003EB80000}"/>
    <cellStyle name="Normal 4 2 6 12 4" xfId="47167" xr:uid="{00000000-0005-0000-0000-00003FB80000}"/>
    <cellStyle name="Normal 4 2 6 13" xfId="20719" xr:uid="{00000000-0005-0000-0000-0000EF500000}"/>
    <cellStyle name="Normal 4 2 6 13 2" xfId="20720" xr:uid="{00000000-0005-0000-0000-0000F0500000}"/>
    <cellStyle name="Normal 4 2 6 13 2 2" xfId="20721" xr:uid="{00000000-0005-0000-0000-0000F1500000}"/>
    <cellStyle name="Normal 4 2 6 13 2 2 2" xfId="47168" xr:uid="{00000000-0005-0000-0000-000040B80000}"/>
    <cellStyle name="Normal 4 2 6 13 2 3" xfId="47169" xr:uid="{00000000-0005-0000-0000-000041B80000}"/>
    <cellStyle name="Normal 4 2 6 13 3" xfId="20722" xr:uid="{00000000-0005-0000-0000-0000F2500000}"/>
    <cellStyle name="Normal 4 2 6 13 3 2" xfId="47170" xr:uid="{00000000-0005-0000-0000-000042B80000}"/>
    <cellStyle name="Normal 4 2 6 13 4" xfId="47171" xr:uid="{00000000-0005-0000-0000-000043B80000}"/>
    <cellStyle name="Normal 4 2 6 14" xfId="20723" xr:uid="{00000000-0005-0000-0000-0000F3500000}"/>
    <cellStyle name="Normal 4 2 6 14 2" xfId="20724" xr:uid="{00000000-0005-0000-0000-0000F4500000}"/>
    <cellStyle name="Normal 4 2 6 14 2 2" xfId="20725" xr:uid="{00000000-0005-0000-0000-0000F5500000}"/>
    <cellStyle name="Normal 4 2 6 14 2 2 2" xfId="47172" xr:uid="{00000000-0005-0000-0000-000044B80000}"/>
    <cellStyle name="Normal 4 2 6 14 2 3" xfId="47173" xr:uid="{00000000-0005-0000-0000-000045B80000}"/>
    <cellStyle name="Normal 4 2 6 14 3" xfId="20726" xr:uid="{00000000-0005-0000-0000-0000F6500000}"/>
    <cellStyle name="Normal 4 2 6 14 3 2" xfId="47174" xr:uid="{00000000-0005-0000-0000-000046B80000}"/>
    <cellStyle name="Normal 4 2 6 14 4" xfId="47175" xr:uid="{00000000-0005-0000-0000-000047B80000}"/>
    <cellStyle name="Normal 4 2 6 15" xfId="20727" xr:uid="{00000000-0005-0000-0000-0000F7500000}"/>
    <cellStyle name="Normal 4 2 6 15 2" xfId="20728" xr:uid="{00000000-0005-0000-0000-0000F8500000}"/>
    <cellStyle name="Normal 4 2 6 15 2 2" xfId="20729" xr:uid="{00000000-0005-0000-0000-0000F9500000}"/>
    <cellStyle name="Normal 4 2 6 15 2 2 2" xfId="47176" xr:uid="{00000000-0005-0000-0000-000048B80000}"/>
    <cellStyle name="Normal 4 2 6 15 2 3" xfId="47177" xr:uid="{00000000-0005-0000-0000-000049B80000}"/>
    <cellStyle name="Normal 4 2 6 15 3" xfId="20730" xr:uid="{00000000-0005-0000-0000-0000FA500000}"/>
    <cellStyle name="Normal 4 2 6 15 3 2" xfId="47178" xr:uid="{00000000-0005-0000-0000-00004AB80000}"/>
    <cellStyle name="Normal 4 2 6 15 4" xfId="47179" xr:uid="{00000000-0005-0000-0000-00004BB80000}"/>
    <cellStyle name="Normal 4 2 6 16" xfId="20731" xr:uid="{00000000-0005-0000-0000-0000FB500000}"/>
    <cellStyle name="Normal 4 2 6 16 2" xfId="20732" xr:uid="{00000000-0005-0000-0000-0000FC500000}"/>
    <cellStyle name="Normal 4 2 6 16 2 2" xfId="20733" xr:uid="{00000000-0005-0000-0000-0000FD500000}"/>
    <cellStyle name="Normal 4 2 6 16 2 2 2" xfId="47180" xr:uid="{00000000-0005-0000-0000-00004CB80000}"/>
    <cellStyle name="Normal 4 2 6 16 2 3" xfId="47181" xr:uid="{00000000-0005-0000-0000-00004DB80000}"/>
    <cellStyle name="Normal 4 2 6 16 3" xfId="20734" xr:uid="{00000000-0005-0000-0000-0000FE500000}"/>
    <cellStyle name="Normal 4 2 6 16 3 2" xfId="47182" xr:uid="{00000000-0005-0000-0000-00004EB80000}"/>
    <cellStyle name="Normal 4 2 6 16 4" xfId="47183" xr:uid="{00000000-0005-0000-0000-00004FB80000}"/>
    <cellStyle name="Normal 4 2 6 17" xfId="20735" xr:uid="{00000000-0005-0000-0000-0000FF500000}"/>
    <cellStyle name="Normal 4 2 6 17 2" xfId="20736" xr:uid="{00000000-0005-0000-0000-000000510000}"/>
    <cellStyle name="Normal 4 2 6 17 2 2" xfId="20737" xr:uid="{00000000-0005-0000-0000-000001510000}"/>
    <cellStyle name="Normal 4 2 6 17 2 2 2" xfId="47184" xr:uid="{00000000-0005-0000-0000-000050B80000}"/>
    <cellStyle name="Normal 4 2 6 17 2 3" xfId="47185" xr:uid="{00000000-0005-0000-0000-000051B80000}"/>
    <cellStyle name="Normal 4 2 6 17 3" xfId="20738" xr:uid="{00000000-0005-0000-0000-000002510000}"/>
    <cellStyle name="Normal 4 2 6 17 3 2" xfId="47186" xr:uid="{00000000-0005-0000-0000-000052B80000}"/>
    <cellStyle name="Normal 4 2 6 17 4" xfId="47187" xr:uid="{00000000-0005-0000-0000-000053B80000}"/>
    <cellStyle name="Normal 4 2 6 18" xfId="20739" xr:uid="{00000000-0005-0000-0000-000003510000}"/>
    <cellStyle name="Normal 4 2 6 18 2" xfId="20740" xr:uid="{00000000-0005-0000-0000-000004510000}"/>
    <cellStyle name="Normal 4 2 6 18 2 2" xfId="20741" xr:uid="{00000000-0005-0000-0000-000005510000}"/>
    <cellStyle name="Normal 4 2 6 18 2 2 2" xfId="47188" xr:uid="{00000000-0005-0000-0000-000054B80000}"/>
    <cellStyle name="Normal 4 2 6 18 2 3" xfId="47189" xr:uid="{00000000-0005-0000-0000-000055B80000}"/>
    <cellStyle name="Normal 4 2 6 18 3" xfId="20742" xr:uid="{00000000-0005-0000-0000-000006510000}"/>
    <cellStyle name="Normal 4 2 6 18 3 2" xfId="47190" xr:uid="{00000000-0005-0000-0000-000056B80000}"/>
    <cellStyle name="Normal 4 2 6 18 4" xfId="47191" xr:uid="{00000000-0005-0000-0000-000057B80000}"/>
    <cellStyle name="Normal 4 2 6 19" xfId="20743" xr:uid="{00000000-0005-0000-0000-000007510000}"/>
    <cellStyle name="Normal 4 2 6 2" xfId="20744" xr:uid="{00000000-0005-0000-0000-000008510000}"/>
    <cellStyle name="Normal 4 2 6 2 10" xfId="20745" xr:uid="{00000000-0005-0000-0000-000009510000}"/>
    <cellStyle name="Normal 4 2 6 2 10 2" xfId="20746" xr:uid="{00000000-0005-0000-0000-00000A510000}"/>
    <cellStyle name="Normal 4 2 6 2 10 2 2" xfId="20747" xr:uid="{00000000-0005-0000-0000-00000B510000}"/>
    <cellStyle name="Normal 4 2 6 2 10 2 2 2" xfId="47192" xr:uid="{00000000-0005-0000-0000-000058B80000}"/>
    <cellStyle name="Normal 4 2 6 2 10 2 3" xfId="47193" xr:uid="{00000000-0005-0000-0000-000059B80000}"/>
    <cellStyle name="Normal 4 2 6 2 10 3" xfId="20748" xr:uid="{00000000-0005-0000-0000-00000C510000}"/>
    <cellStyle name="Normal 4 2 6 2 10 3 2" xfId="47194" xr:uid="{00000000-0005-0000-0000-00005AB80000}"/>
    <cellStyle name="Normal 4 2 6 2 10 4" xfId="47195" xr:uid="{00000000-0005-0000-0000-00005BB80000}"/>
    <cellStyle name="Normal 4 2 6 2 11" xfId="20749" xr:uid="{00000000-0005-0000-0000-00000D510000}"/>
    <cellStyle name="Normal 4 2 6 2 11 2" xfId="20750" xr:uid="{00000000-0005-0000-0000-00000E510000}"/>
    <cellStyle name="Normal 4 2 6 2 11 2 2" xfId="20751" xr:uid="{00000000-0005-0000-0000-00000F510000}"/>
    <cellStyle name="Normal 4 2 6 2 11 2 2 2" xfId="47196" xr:uid="{00000000-0005-0000-0000-00005CB80000}"/>
    <cellStyle name="Normal 4 2 6 2 11 2 3" xfId="47197" xr:uid="{00000000-0005-0000-0000-00005DB80000}"/>
    <cellStyle name="Normal 4 2 6 2 11 3" xfId="20752" xr:uid="{00000000-0005-0000-0000-000010510000}"/>
    <cellStyle name="Normal 4 2 6 2 11 3 2" xfId="47198" xr:uid="{00000000-0005-0000-0000-00005EB80000}"/>
    <cellStyle name="Normal 4 2 6 2 11 4" xfId="47199" xr:uid="{00000000-0005-0000-0000-00005FB80000}"/>
    <cellStyle name="Normal 4 2 6 2 12" xfId="20753" xr:uid="{00000000-0005-0000-0000-000011510000}"/>
    <cellStyle name="Normal 4 2 6 2 13" xfId="20754" xr:uid="{00000000-0005-0000-0000-000012510000}"/>
    <cellStyle name="Normal 4 2 6 2 2" xfId="20755" xr:uid="{00000000-0005-0000-0000-000013510000}"/>
    <cellStyle name="Normal 4 2 6 2 2 2" xfId="20756" xr:uid="{00000000-0005-0000-0000-000014510000}"/>
    <cellStyle name="Normal 4 2 6 2 2 2 2" xfId="20757" xr:uid="{00000000-0005-0000-0000-000015510000}"/>
    <cellStyle name="Normal 4 2 6 2 2 2 2 2" xfId="47200" xr:uid="{00000000-0005-0000-0000-000060B80000}"/>
    <cellStyle name="Normal 4 2 6 2 2 2 3" xfId="47201" xr:uid="{00000000-0005-0000-0000-000061B80000}"/>
    <cellStyle name="Normal 4 2 6 2 2 3" xfId="20758" xr:uid="{00000000-0005-0000-0000-000016510000}"/>
    <cellStyle name="Normal 4 2 6 2 2 3 2" xfId="47202" xr:uid="{00000000-0005-0000-0000-000062B80000}"/>
    <cellStyle name="Normal 4 2 6 2 2 4" xfId="47203" xr:uid="{00000000-0005-0000-0000-000063B80000}"/>
    <cellStyle name="Normal 4 2 6 2 3" xfId="20759" xr:uid="{00000000-0005-0000-0000-000017510000}"/>
    <cellStyle name="Normal 4 2 6 2 3 2" xfId="20760" xr:uid="{00000000-0005-0000-0000-000018510000}"/>
    <cellStyle name="Normal 4 2 6 2 3 2 2" xfId="20761" xr:uid="{00000000-0005-0000-0000-000019510000}"/>
    <cellStyle name="Normal 4 2 6 2 3 2 2 2" xfId="47204" xr:uid="{00000000-0005-0000-0000-000064B80000}"/>
    <cellStyle name="Normal 4 2 6 2 3 2 3" xfId="47205" xr:uid="{00000000-0005-0000-0000-000065B80000}"/>
    <cellStyle name="Normal 4 2 6 2 3 3" xfId="20762" xr:uid="{00000000-0005-0000-0000-00001A510000}"/>
    <cellStyle name="Normal 4 2 6 2 3 3 2" xfId="47206" xr:uid="{00000000-0005-0000-0000-000066B80000}"/>
    <cellStyle name="Normal 4 2 6 2 3 4" xfId="47207" xr:uid="{00000000-0005-0000-0000-000067B80000}"/>
    <cellStyle name="Normal 4 2 6 2 4" xfId="20763" xr:uid="{00000000-0005-0000-0000-00001B510000}"/>
    <cellStyle name="Normal 4 2 6 2 4 2" xfId="20764" xr:uid="{00000000-0005-0000-0000-00001C510000}"/>
    <cellStyle name="Normal 4 2 6 2 4 2 2" xfId="20765" xr:uid="{00000000-0005-0000-0000-00001D510000}"/>
    <cellStyle name="Normal 4 2 6 2 4 2 2 2" xfId="47208" xr:uid="{00000000-0005-0000-0000-000068B80000}"/>
    <cellStyle name="Normal 4 2 6 2 4 2 3" xfId="47209" xr:uid="{00000000-0005-0000-0000-000069B80000}"/>
    <cellStyle name="Normal 4 2 6 2 4 3" xfId="20766" xr:uid="{00000000-0005-0000-0000-00001E510000}"/>
    <cellStyle name="Normal 4 2 6 2 4 3 2" xfId="47210" xr:uid="{00000000-0005-0000-0000-00006AB80000}"/>
    <cellStyle name="Normal 4 2 6 2 4 4" xfId="47211" xr:uid="{00000000-0005-0000-0000-00006BB80000}"/>
    <cellStyle name="Normal 4 2 6 2 5" xfId="20767" xr:uid="{00000000-0005-0000-0000-00001F510000}"/>
    <cellStyle name="Normal 4 2 6 2 5 2" xfId="20768" xr:uid="{00000000-0005-0000-0000-000020510000}"/>
    <cellStyle name="Normal 4 2 6 2 5 2 2" xfId="20769" xr:uid="{00000000-0005-0000-0000-000021510000}"/>
    <cellStyle name="Normal 4 2 6 2 5 2 2 2" xfId="47212" xr:uid="{00000000-0005-0000-0000-00006CB80000}"/>
    <cellStyle name="Normal 4 2 6 2 5 2 3" xfId="47213" xr:uid="{00000000-0005-0000-0000-00006DB80000}"/>
    <cellStyle name="Normal 4 2 6 2 5 3" xfId="20770" xr:uid="{00000000-0005-0000-0000-000022510000}"/>
    <cellStyle name="Normal 4 2 6 2 5 3 2" xfId="47214" xr:uid="{00000000-0005-0000-0000-00006EB80000}"/>
    <cellStyle name="Normal 4 2 6 2 5 4" xfId="47215" xr:uid="{00000000-0005-0000-0000-00006FB80000}"/>
    <cellStyle name="Normal 4 2 6 2 6" xfId="20771" xr:uid="{00000000-0005-0000-0000-000023510000}"/>
    <cellStyle name="Normal 4 2 6 2 6 2" xfId="20772" xr:uid="{00000000-0005-0000-0000-000024510000}"/>
    <cellStyle name="Normal 4 2 6 2 6 2 2" xfId="20773" xr:uid="{00000000-0005-0000-0000-000025510000}"/>
    <cellStyle name="Normal 4 2 6 2 6 2 2 2" xfId="47216" xr:uid="{00000000-0005-0000-0000-000070B80000}"/>
    <cellStyle name="Normal 4 2 6 2 6 2 3" xfId="47217" xr:uid="{00000000-0005-0000-0000-000071B80000}"/>
    <cellStyle name="Normal 4 2 6 2 6 3" xfId="20774" xr:uid="{00000000-0005-0000-0000-000026510000}"/>
    <cellStyle name="Normal 4 2 6 2 6 3 2" xfId="47218" xr:uid="{00000000-0005-0000-0000-000072B80000}"/>
    <cellStyle name="Normal 4 2 6 2 6 4" xfId="47219" xr:uid="{00000000-0005-0000-0000-000073B80000}"/>
    <cellStyle name="Normal 4 2 6 2 7" xfId="20775" xr:uid="{00000000-0005-0000-0000-000027510000}"/>
    <cellStyle name="Normal 4 2 6 2 7 2" xfId="20776" xr:uid="{00000000-0005-0000-0000-000028510000}"/>
    <cellStyle name="Normal 4 2 6 2 7 2 2" xfId="20777" xr:uid="{00000000-0005-0000-0000-000029510000}"/>
    <cellStyle name="Normal 4 2 6 2 7 2 2 2" xfId="47220" xr:uid="{00000000-0005-0000-0000-000074B80000}"/>
    <cellStyle name="Normal 4 2 6 2 7 2 3" xfId="47221" xr:uid="{00000000-0005-0000-0000-000075B80000}"/>
    <cellStyle name="Normal 4 2 6 2 7 3" xfId="20778" xr:uid="{00000000-0005-0000-0000-00002A510000}"/>
    <cellStyle name="Normal 4 2 6 2 7 3 2" xfId="47222" xr:uid="{00000000-0005-0000-0000-000076B80000}"/>
    <cellStyle name="Normal 4 2 6 2 7 4" xfId="47223" xr:uid="{00000000-0005-0000-0000-000077B80000}"/>
    <cellStyle name="Normal 4 2 6 2 8" xfId="20779" xr:uid="{00000000-0005-0000-0000-00002B510000}"/>
    <cellStyle name="Normal 4 2 6 2 8 2" xfId="20780" xr:uid="{00000000-0005-0000-0000-00002C510000}"/>
    <cellStyle name="Normal 4 2 6 2 8 2 2" xfId="20781" xr:uid="{00000000-0005-0000-0000-00002D510000}"/>
    <cellStyle name="Normal 4 2 6 2 8 2 2 2" xfId="47224" xr:uid="{00000000-0005-0000-0000-000078B80000}"/>
    <cellStyle name="Normal 4 2 6 2 8 2 3" xfId="47225" xr:uid="{00000000-0005-0000-0000-000079B80000}"/>
    <cellStyle name="Normal 4 2 6 2 8 3" xfId="20782" xr:uid="{00000000-0005-0000-0000-00002E510000}"/>
    <cellStyle name="Normal 4 2 6 2 8 3 2" xfId="47226" xr:uid="{00000000-0005-0000-0000-00007AB80000}"/>
    <cellStyle name="Normal 4 2 6 2 8 4" xfId="47227" xr:uid="{00000000-0005-0000-0000-00007BB80000}"/>
    <cellStyle name="Normal 4 2 6 2 9" xfId="20783" xr:uid="{00000000-0005-0000-0000-00002F510000}"/>
    <cellStyle name="Normal 4 2 6 2 9 2" xfId="20784" xr:uid="{00000000-0005-0000-0000-000030510000}"/>
    <cellStyle name="Normal 4 2 6 2 9 2 2" xfId="20785" xr:uid="{00000000-0005-0000-0000-000031510000}"/>
    <cellStyle name="Normal 4 2 6 2 9 2 2 2" xfId="47228" xr:uid="{00000000-0005-0000-0000-00007CB80000}"/>
    <cellStyle name="Normal 4 2 6 2 9 2 3" xfId="47229" xr:uid="{00000000-0005-0000-0000-00007DB80000}"/>
    <cellStyle name="Normal 4 2 6 2 9 3" xfId="20786" xr:uid="{00000000-0005-0000-0000-000032510000}"/>
    <cellStyle name="Normal 4 2 6 2 9 3 2" xfId="47230" xr:uid="{00000000-0005-0000-0000-00007EB80000}"/>
    <cellStyle name="Normal 4 2 6 2 9 4" xfId="47231" xr:uid="{00000000-0005-0000-0000-00007FB80000}"/>
    <cellStyle name="Normal 4 2 6 20" xfId="20787" xr:uid="{00000000-0005-0000-0000-000033510000}"/>
    <cellStyle name="Normal 4 2 6 3" xfId="20788" xr:uid="{00000000-0005-0000-0000-000034510000}"/>
    <cellStyle name="Normal 4 2 6 3 10" xfId="20789" xr:uid="{00000000-0005-0000-0000-000035510000}"/>
    <cellStyle name="Normal 4 2 6 3 10 2" xfId="20790" xr:uid="{00000000-0005-0000-0000-000036510000}"/>
    <cellStyle name="Normal 4 2 6 3 10 2 2" xfId="20791" xr:uid="{00000000-0005-0000-0000-000037510000}"/>
    <cellStyle name="Normal 4 2 6 3 10 2 2 2" xfId="47232" xr:uid="{00000000-0005-0000-0000-000080B80000}"/>
    <cellStyle name="Normal 4 2 6 3 10 2 3" xfId="47233" xr:uid="{00000000-0005-0000-0000-000081B80000}"/>
    <cellStyle name="Normal 4 2 6 3 10 3" xfId="20792" xr:uid="{00000000-0005-0000-0000-000038510000}"/>
    <cellStyle name="Normal 4 2 6 3 10 3 2" xfId="47234" xr:uid="{00000000-0005-0000-0000-000082B80000}"/>
    <cellStyle name="Normal 4 2 6 3 10 4" xfId="47235" xr:uid="{00000000-0005-0000-0000-000083B80000}"/>
    <cellStyle name="Normal 4 2 6 3 11" xfId="20793" xr:uid="{00000000-0005-0000-0000-000039510000}"/>
    <cellStyle name="Normal 4 2 6 3 11 2" xfId="20794" xr:uid="{00000000-0005-0000-0000-00003A510000}"/>
    <cellStyle name="Normal 4 2 6 3 11 2 2" xfId="20795" xr:uid="{00000000-0005-0000-0000-00003B510000}"/>
    <cellStyle name="Normal 4 2 6 3 11 2 2 2" xfId="47236" xr:uid="{00000000-0005-0000-0000-000084B80000}"/>
    <cellStyle name="Normal 4 2 6 3 11 2 3" xfId="47237" xr:uid="{00000000-0005-0000-0000-000085B80000}"/>
    <cellStyle name="Normal 4 2 6 3 11 3" xfId="20796" xr:uid="{00000000-0005-0000-0000-00003C510000}"/>
    <cellStyle name="Normal 4 2 6 3 11 3 2" xfId="47238" xr:uid="{00000000-0005-0000-0000-000086B80000}"/>
    <cellStyle name="Normal 4 2 6 3 11 4" xfId="47239" xr:uid="{00000000-0005-0000-0000-000087B80000}"/>
    <cellStyle name="Normal 4 2 6 3 12" xfId="20797" xr:uid="{00000000-0005-0000-0000-00003D510000}"/>
    <cellStyle name="Normal 4 2 6 3 12 2" xfId="20798" xr:uid="{00000000-0005-0000-0000-00003E510000}"/>
    <cellStyle name="Normal 4 2 6 3 12 2 2" xfId="47240" xr:uid="{00000000-0005-0000-0000-000088B80000}"/>
    <cellStyle name="Normal 4 2 6 3 12 3" xfId="47241" xr:uid="{00000000-0005-0000-0000-000089B80000}"/>
    <cellStyle name="Normal 4 2 6 3 13" xfId="20799" xr:uid="{00000000-0005-0000-0000-00003F510000}"/>
    <cellStyle name="Normal 4 2 6 3 13 2" xfId="47242" xr:uid="{00000000-0005-0000-0000-00008AB80000}"/>
    <cellStyle name="Normal 4 2 6 3 14" xfId="47243" xr:uid="{00000000-0005-0000-0000-00008BB80000}"/>
    <cellStyle name="Normal 4 2 6 3 2" xfId="20800" xr:uid="{00000000-0005-0000-0000-000040510000}"/>
    <cellStyle name="Normal 4 2 6 3 2 2" xfId="20801" xr:uid="{00000000-0005-0000-0000-000041510000}"/>
    <cellStyle name="Normal 4 2 6 3 2 2 2" xfId="20802" xr:uid="{00000000-0005-0000-0000-000042510000}"/>
    <cellStyle name="Normal 4 2 6 3 2 2 2 2" xfId="47244" xr:uid="{00000000-0005-0000-0000-00008CB80000}"/>
    <cellStyle name="Normal 4 2 6 3 2 2 3" xfId="47245" xr:uid="{00000000-0005-0000-0000-00008DB80000}"/>
    <cellStyle name="Normal 4 2 6 3 2 3" xfId="20803" xr:uid="{00000000-0005-0000-0000-000043510000}"/>
    <cellStyle name="Normal 4 2 6 3 2 3 2" xfId="47246" xr:uid="{00000000-0005-0000-0000-00008EB80000}"/>
    <cellStyle name="Normal 4 2 6 3 2 4" xfId="47247" xr:uid="{00000000-0005-0000-0000-00008FB80000}"/>
    <cellStyle name="Normal 4 2 6 3 3" xfId="20804" xr:uid="{00000000-0005-0000-0000-000044510000}"/>
    <cellStyle name="Normal 4 2 6 3 3 2" xfId="20805" xr:uid="{00000000-0005-0000-0000-000045510000}"/>
    <cellStyle name="Normal 4 2 6 3 3 2 2" xfId="20806" xr:uid="{00000000-0005-0000-0000-000046510000}"/>
    <cellStyle name="Normal 4 2 6 3 3 2 2 2" xfId="47248" xr:uid="{00000000-0005-0000-0000-000090B80000}"/>
    <cellStyle name="Normal 4 2 6 3 3 2 3" xfId="47249" xr:uid="{00000000-0005-0000-0000-000091B80000}"/>
    <cellStyle name="Normal 4 2 6 3 3 3" xfId="20807" xr:uid="{00000000-0005-0000-0000-000047510000}"/>
    <cellStyle name="Normal 4 2 6 3 3 3 2" xfId="47250" xr:uid="{00000000-0005-0000-0000-000092B80000}"/>
    <cellStyle name="Normal 4 2 6 3 3 4" xfId="47251" xr:uid="{00000000-0005-0000-0000-000093B80000}"/>
    <cellStyle name="Normal 4 2 6 3 4" xfId="20808" xr:uid="{00000000-0005-0000-0000-000048510000}"/>
    <cellStyle name="Normal 4 2 6 3 4 2" xfId="20809" xr:uid="{00000000-0005-0000-0000-000049510000}"/>
    <cellStyle name="Normal 4 2 6 3 4 2 2" xfId="20810" xr:uid="{00000000-0005-0000-0000-00004A510000}"/>
    <cellStyle name="Normal 4 2 6 3 4 2 2 2" xfId="47252" xr:uid="{00000000-0005-0000-0000-000094B80000}"/>
    <cellStyle name="Normal 4 2 6 3 4 2 3" xfId="47253" xr:uid="{00000000-0005-0000-0000-000095B80000}"/>
    <cellStyle name="Normal 4 2 6 3 4 3" xfId="20811" xr:uid="{00000000-0005-0000-0000-00004B510000}"/>
    <cellStyle name="Normal 4 2 6 3 4 3 2" xfId="47254" xr:uid="{00000000-0005-0000-0000-000096B80000}"/>
    <cellStyle name="Normal 4 2 6 3 4 4" xfId="47255" xr:uid="{00000000-0005-0000-0000-000097B80000}"/>
    <cellStyle name="Normal 4 2 6 3 5" xfId="20812" xr:uid="{00000000-0005-0000-0000-00004C510000}"/>
    <cellStyle name="Normal 4 2 6 3 5 2" xfId="20813" xr:uid="{00000000-0005-0000-0000-00004D510000}"/>
    <cellStyle name="Normal 4 2 6 3 5 2 2" xfId="20814" xr:uid="{00000000-0005-0000-0000-00004E510000}"/>
    <cellStyle name="Normal 4 2 6 3 5 2 2 2" xfId="47256" xr:uid="{00000000-0005-0000-0000-000098B80000}"/>
    <cellStyle name="Normal 4 2 6 3 5 2 3" xfId="47257" xr:uid="{00000000-0005-0000-0000-000099B80000}"/>
    <cellStyle name="Normal 4 2 6 3 5 3" xfId="20815" xr:uid="{00000000-0005-0000-0000-00004F510000}"/>
    <cellStyle name="Normal 4 2 6 3 5 3 2" xfId="47258" xr:uid="{00000000-0005-0000-0000-00009AB80000}"/>
    <cellStyle name="Normal 4 2 6 3 5 4" xfId="47259" xr:uid="{00000000-0005-0000-0000-00009BB80000}"/>
    <cellStyle name="Normal 4 2 6 3 6" xfId="20816" xr:uid="{00000000-0005-0000-0000-000050510000}"/>
    <cellStyle name="Normal 4 2 6 3 6 2" xfId="20817" xr:uid="{00000000-0005-0000-0000-000051510000}"/>
    <cellStyle name="Normal 4 2 6 3 6 2 2" xfId="20818" xr:uid="{00000000-0005-0000-0000-000052510000}"/>
    <cellStyle name="Normal 4 2 6 3 6 2 2 2" xfId="47260" xr:uid="{00000000-0005-0000-0000-00009CB80000}"/>
    <cellStyle name="Normal 4 2 6 3 6 2 3" xfId="47261" xr:uid="{00000000-0005-0000-0000-00009DB80000}"/>
    <cellStyle name="Normal 4 2 6 3 6 3" xfId="20819" xr:uid="{00000000-0005-0000-0000-000053510000}"/>
    <cellStyle name="Normal 4 2 6 3 6 3 2" xfId="47262" xr:uid="{00000000-0005-0000-0000-00009EB80000}"/>
    <cellStyle name="Normal 4 2 6 3 6 4" xfId="47263" xr:uid="{00000000-0005-0000-0000-00009FB80000}"/>
    <cellStyle name="Normal 4 2 6 3 7" xfId="20820" xr:uid="{00000000-0005-0000-0000-000054510000}"/>
    <cellStyle name="Normal 4 2 6 3 7 2" xfId="20821" xr:uid="{00000000-0005-0000-0000-000055510000}"/>
    <cellStyle name="Normal 4 2 6 3 7 2 2" xfId="20822" xr:uid="{00000000-0005-0000-0000-000056510000}"/>
    <cellStyle name="Normal 4 2 6 3 7 2 2 2" xfId="47264" xr:uid="{00000000-0005-0000-0000-0000A0B80000}"/>
    <cellStyle name="Normal 4 2 6 3 7 2 3" xfId="47265" xr:uid="{00000000-0005-0000-0000-0000A1B80000}"/>
    <cellStyle name="Normal 4 2 6 3 7 3" xfId="20823" xr:uid="{00000000-0005-0000-0000-000057510000}"/>
    <cellStyle name="Normal 4 2 6 3 7 3 2" xfId="47266" xr:uid="{00000000-0005-0000-0000-0000A2B80000}"/>
    <cellStyle name="Normal 4 2 6 3 7 4" xfId="47267" xr:uid="{00000000-0005-0000-0000-0000A3B80000}"/>
    <cellStyle name="Normal 4 2 6 3 8" xfId="20824" xr:uid="{00000000-0005-0000-0000-000058510000}"/>
    <cellStyle name="Normal 4 2 6 3 8 2" xfId="20825" xr:uid="{00000000-0005-0000-0000-000059510000}"/>
    <cellStyle name="Normal 4 2 6 3 8 2 2" xfId="20826" xr:uid="{00000000-0005-0000-0000-00005A510000}"/>
    <cellStyle name="Normal 4 2 6 3 8 2 2 2" xfId="47268" xr:uid="{00000000-0005-0000-0000-0000A4B80000}"/>
    <cellStyle name="Normal 4 2 6 3 8 2 3" xfId="47269" xr:uid="{00000000-0005-0000-0000-0000A5B80000}"/>
    <cellStyle name="Normal 4 2 6 3 8 3" xfId="20827" xr:uid="{00000000-0005-0000-0000-00005B510000}"/>
    <cellStyle name="Normal 4 2 6 3 8 3 2" xfId="47270" xr:uid="{00000000-0005-0000-0000-0000A6B80000}"/>
    <cellStyle name="Normal 4 2 6 3 8 4" xfId="47271" xr:uid="{00000000-0005-0000-0000-0000A7B80000}"/>
    <cellStyle name="Normal 4 2 6 3 9" xfId="20828" xr:uid="{00000000-0005-0000-0000-00005C510000}"/>
    <cellStyle name="Normal 4 2 6 3 9 2" xfId="20829" xr:uid="{00000000-0005-0000-0000-00005D510000}"/>
    <cellStyle name="Normal 4 2 6 3 9 2 2" xfId="20830" xr:uid="{00000000-0005-0000-0000-00005E510000}"/>
    <cellStyle name="Normal 4 2 6 3 9 2 2 2" xfId="47272" xr:uid="{00000000-0005-0000-0000-0000A8B80000}"/>
    <cellStyle name="Normal 4 2 6 3 9 2 3" xfId="47273" xr:uid="{00000000-0005-0000-0000-0000A9B80000}"/>
    <cellStyle name="Normal 4 2 6 3 9 3" xfId="20831" xr:uid="{00000000-0005-0000-0000-00005F510000}"/>
    <cellStyle name="Normal 4 2 6 3 9 3 2" xfId="47274" xr:uid="{00000000-0005-0000-0000-0000AAB80000}"/>
    <cellStyle name="Normal 4 2 6 3 9 4" xfId="47275" xr:uid="{00000000-0005-0000-0000-0000ABB80000}"/>
    <cellStyle name="Normal 4 2 6 4" xfId="20832" xr:uid="{00000000-0005-0000-0000-000060510000}"/>
    <cellStyle name="Normal 4 2 6 4 10" xfId="20833" xr:uid="{00000000-0005-0000-0000-000061510000}"/>
    <cellStyle name="Normal 4 2 6 4 10 2" xfId="20834" xr:uid="{00000000-0005-0000-0000-000062510000}"/>
    <cellStyle name="Normal 4 2 6 4 10 2 2" xfId="20835" xr:uid="{00000000-0005-0000-0000-000063510000}"/>
    <cellStyle name="Normal 4 2 6 4 10 2 2 2" xfId="47276" xr:uid="{00000000-0005-0000-0000-0000ACB80000}"/>
    <cellStyle name="Normal 4 2 6 4 10 2 3" xfId="47277" xr:uid="{00000000-0005-0000-0000-0000ADB80000}"/>
    <cellStyle name="Normal 4 2 6 4 10 3" xfId="20836" xr:uid="{00000000-0005-0000-0000-000064510000}"/>
    <cellStyle name="Normal 4 2 6 4 10 3 2" xfId="47278" xr:uid="{00000000-0005-0000-0000-0000AEB80000}"/>
    <cellStyle name="Normal 4 2 6 4 10 4" xfId="47279" xr:uid="{00000000-0005-0000-0000-0000AFB80000}"/>
    <cellStyle name="Normal 4 2 6 4 11" xfId="20837" xr:uid="{00000000-0005-0000-0000-000065510000}"/>
    <cellStyle name="Normal 4 2 6 4 11 2" xfId="20838" xr:uid="{00000000-0005-0000-0000-000066510000}"/>
    <cellStyle name="Normal 4 2 6 4 11 2 2" xfId="20839" xr:uid="{00000000-0005-0000-0000-000067510000}"/>
    <cellStyle name="Normal 4 2 6 4 11 2 2 2" xfId="47280" xr:uid="{00000000-0005-0000-0000-0000B0B80000}"/>
    <cellStyle name="Normal 4 2 6 4 11 2 3" xfId="47281" xr:uid="{00000000-0005-0000-0000-0000B1B80000}"/>
    <cellStyle name="Normal 4 2 6 4 11 3" xfId="20840" xr:uid="{00000000-0005-0000-0000-000068510000}"/>
    <cellStyle name="Normal 4 2 6 4 11 3 2" xfId="47282" xr:uid="{00000000-0005-0000-0000-0000B2B80000}"/>
    <cellStyle name="Normal 4 2 6 4 11 4" xfId="47283" xr:uid="{00000000-0005-0000-0000-0000B3B80000}"/>
    <cellStyle name="Normal 4 2 6 4 12" xfId="20841" xr:uid="{00000000-0005-0000-0000-000069510000}"/>
    <cellStyle name="Normal 4 2 6 4 12 2" xfId="20842" xr:uid="{00000000-0005-0000-0000-00006A510000}"/>
    <cellStyle name="Normal 4 2 6 4 12 2 2" xfId="47284" xr:uid="{00000000-0005-0000-0000-0000B4B80000}"/>
    <cellStyle name="Normal 4 2 6 4 12 3" xfId="47285" xr:uid="{00000000-0005-0000-0000-0000B5B80000}"/>
    <cellStyle name="Normal 4 2 6 4 13" xfId="20843" xr:uid="{00000000-0005-0000-0000-00006B510000}"/>
    <cellStyle name="Normal 4 2 6 4 13 2" xfId="47286" xr:uid="{00000000-0005-0000-0000-0000B6B80000}"/>
    <cellStyle name="Normal 4 2 6 4 14" xfId="47287" xr:uid="{00000000-0005-0000-0000-0000B7B80000}"/>
    <cellStyle name="Normal 4 2 6 4 2" xfId="20844" xr:uid="{00000000-0005-0000-0000-00006C510000}"/>
    <cellStyle name="Normal 4 2 6 4 2 2" xfId="20845" xr:uid="{00000000-0005-0000-0000-00006D510000}"/>
    <cellStyle name="Normal 4 2 6 4 2 2 2" xfId="20846" xr:uid="{00000000-0005-0000-0000-00006E510000}"/>
    <cellStyle name="Normal 4 2 6 4 2 2 2 2" xfId="47288" xr:uid="{00000000-0005-0000-0000-0000B8B80000}"/>
    <cellStyle name="Normal 4 2 6 4 2 2 3" xfId="47289" xr:uid="{00000000-0005-0000-0000-0000B9B80000}"/>
    <cellStyle name="Normal 4 2 6 4 2 3" xfId="20847" xr:uid="{00000000-0005-0000-0000-00006F510000}"/>
    <cellStyle name="Normal 4 2 6 4 2 3 2" xfId="47290" xr:uid="{00000000-0005-0000-0000-0000BAB80000}"/>
    <cellStyle name="Normal 4 2 6 4 2 4" xfId="47291" xr:uid="{00000000-0005-0000-0000-0000BBB80000}"/>
    <cellStyle name="Normal 4 2 6 4 3" xfId="20848" xr:uid="{00000000-0005-0000-0000-000070510000}"/>
    <cellStyle name="Normal 4 2 6 4 3 2" xfId="20849" xr:uid="{00000000-0005-0000-0000-000071510000}"/>
    <cellStyle name="Normal 4 2 6 4 3 2 2" xfId="20850" xr:uid="{00000000-0005-0000-0000-000072510000}"/>
    <cellStyle name="Normal 4 2 6 4 3 2 2 2" xfId="47292" xr:uid="{00000000-0005-0000-0000-0000BCB80000}"/>
    <cellStyle name="Normal 4 2 6 4 3 2 3" xfId="47293" xr:uid="{00000000-0005-0000-0000-0000BDB80000}"/>
    <cellStyle name="Normal 4 2 6 4 3 3" xfId="20851" xr:uid="{00000000-0005-0000-0000-000073510000}"/>
    <cellStyle name="Normal 4 2 6 4 3 3 2" xfId="47294" xr:uid="{00000000-0005-0000-0000-0000BEB80000}"/>
    <cellStyle name="Normal 4 2 6 4 3 4" xfId="47295" xr:uid="{00000000-0005-0000-0000-0000BFB80000}"/>
    <cellStyle name="Normal 4 2 6 4 4" xfId="20852" xr:uid="{00000000-0005-0000-0000-000074510000}"/>
    <cellStyle name="Normal 4 2 6 4 4 2" xfId="20853" xr:uid="{00000000-0005-0000-0000-000075510000}"/>
    <cellStyle name="Normal 4 2 6 4 4 2 2" xfId="20854" xr:uid="{00000000-0005-0000-0000-000076510000}"/>
    <cellStyle name="Normal 4 2 6 4 4 2 2 2" xfId="47296" xr:uid="{00000000-0005-0000-0000-0000C0B80000}"/>
    <cellStyle name="Normal 4 2 6 4 4 2 3" xfId="47297" xr:uid="{00000000-0005-0000-0000-0000C1B80000}"/>
    <cellStyle name="Normal 4 2 6 4 4 3" xfId="20855" xr:uid="{00000000-0005-0000-0000-000077510000}"/>
    <cellStyle name="Normal 4 2 6 4 4 3 2" xfId="47298" xr:uid="{00000000-0005-0000-0000-0000C2B80000}"/>
    <cellStyle name="Normal 4 2 6 4 4 4" xfId="47299" xr:uid="{00000000-0005-0000-0000-0000C3B80000}"/>
    <cellStyle name="Normal 4 2 6 4 5" xfId="20856" xr:uid="{00000000-0005-0000-0000-000078510000}"/>
    <cellStyle name="Normal 4 2 6 4 5 2" xfId="20857" xr:uid="{00000000-0005-0000-0000-000079510000}"/>
    <cellStyle name="Normal 4 2 6 4 5 2 2" xfId="20858" xr:uid="{00000000-0005-0000-0000-00007A510000}"/>
    <cellStyle name="Normal 4 2 6 4 5 2 2 2" xfId="47300" xr:uid="{00000000-0005-0000-0000-0000C4B80000}"/>
    <cellStyle name="Normal 4 2 6 4 5 2 3" xfId="47301" xr:uid="{00000000-0005-0000-0000-0000C5B80000}"/>
    <cellStyle name="Normal 4 2 6 4 5 3" xfId="20859" xr:uid="{00000000-0005-0000-0000-00007B510000}"/>
    <cellStyle name="Normal 4 2 6 4 5 3 2" xfId="47302" xr:uid="{00000000-0005-0000-0000-0000C6B80000}"/>
    <cellStyle name="Normal 4 2 6 4 5 4" xfId="47303" xr:uid="{00000000-0005-0000-0000-0000C7B80000}"/>
    <cellStyle name="Normal 4 2 6 4 6" xfId="20860" xr:uid="{00000000-0005-0000-0000-00007C510000}"/>
    <cellStyle name="Normal 4 2 6 4 6 2" xfId="20861" xr:uid="{00000000-0005-0000-0000-00007D510000}"/>
    <cellStyle name="Normal 4 2 6 4 6 2 2" xfId="20862" xr:uid="{00000000-0005-0000-0000-00007E510000}"/>
    <cellStyle name="Normal 4 2 6 4 6 2 2 2" xfId="47304" xr:uid="{00000000-0005-0000-0000-0000C8B80000}"/>
    <cellStyle name="Normal 4 2 6 4 6 2 3" xfId="47305" xr:uid="{00000000-0005-0000-0000-0000C9B80000}"/>
    <cellStyle name="Normal 4 2 6 4 6 3" xfId="20863" xr:uid="{00000000-0005-0000-0000-00007F510000}"/>
    <cellStyle name="Normal 4 2 6 4 6 3 2" xfId="47306" xr:uid="{00000000-0005-0000-0000-0000CAB80000}"/>
    <cellStyle name="Normal 4 2 6 4 6 4" xfId="47307" xr:uid="{00000000-0005-0000-0000-0000CBB80000}"/>
    <cellStyle name="Normal 4 2 6 4 7" xfId="20864" xr:uid="{00000000-0005-0000-0000-000080510000}"/>
    <cellStyle name="Normal 4 2 6 4 7 2" xfId="20865" xr:uid="{00000000-0005-0000-0000-000081510000}"/>
    <cellStyle name="Normal 4 2 6 4 7 2 2" xfId="20866" xr:uid="{00000000-0005-0000-0000-000082510000}"/>
    <cellStyle name="Normal 4 2 6 4 7 2 2 2" xfId="47308" xr:uid="{00000000-0005-0000-0000-0000CCB80000}"/>
    <cellStyle name="Normal 4 2 6 4 7 2 3" xfId="47309" xr:uid="{00000000-0005-0000-0000-0000CDB80000}"/>
    <cellStyle name="Normal 4 2 6 4 7 3" xfId="20867" xr:uid="{00000000-0005-0000-0000-000083510000}"/>
    <cellStyle name="Normal 4 2 6 4 7 3 2" xfId="47310" xr:uid="{00000000-0005-0000-0000-0000CEB80000}"/>
    <cellStyle name="Normal 4 2 6 4 7 4" xfId="47311" xr:uid="{00000000-0005-0000-0000-0000CFB80000}"/>
    <cellStyle name="Normal 4 2 6 4 8" xfId="20868" xr:uid="{00000000-0005-0000-0000-000084510000}"/>
    <cellStyle name="Normal 4 2 6 4 8 2" xfId="20869" xr:uid="{00000000-0005-0000-0000-000085510000}"/>
    <cellStyle name="Normal 4 2 6 4 8 2 2" xfId="20870" xr:uid="{00000000-0005-0000-0000-000086510000}"/>
    <cellStyle name="Normal 4 2 6 4 8 2 2 2" xfId="47312" xr:uid="{00000000-0005-0000-0000-0000D0B80000}"/>
    <cellStyle name="Normal 4 2 6 4 8 2 3" xfId="47313" xr:uid="{00000000-0005-0000-0000-0000D1B80000}"/>
    <cellStyle name="Normal 4 2 6 4 8 3" xfId="20871" xr:uid="{00000000-0005-0000-0000-000087510000}"/>
    <cellStyle name="Normal 4 2 6 4 8 3 2" xfId="47314" xr:uid="{00000000-0005-0000-0000-0000D2B80000}"/>
    <cellStyle name="Normal 4 2 6 4 8 4" xfId="47315" xr:uid="{00000000-0005-0000-0000-0000D3B80000}"/>
    <cellStyle name="Normal 4 2 6 4 9" xfId="20872" xr:uid="{00000000-0005-0000-0000-000088510000}"/>
    <cellStyle name="Normal 4 2 6 4 9 2" xfId="20873" xr:uid="{00000000-0005-0000-0000-000089510000}"/>
    <cellStyle name="Normal 4 2 6 4 9 2 2" xfId="20874" xr:uid="{00000000-0005-0000-0000-00008A510000}"/>
    <cellStyle name="Normal 4 2 6 4 9 2 2 2" xfId="47316" xr:uid="{00000000-0005-0000-0000-0000D4B80000}"/>
    <cellStyle name="Normal 4 2 6 4 9 2 3" xfId="47317" xr:uid="{00000000-0005-0000-0000-0000D5B80000}"/>
    <cellStyle name="Normal 4 2 6 4 9 3" xfId="20875" xr:uid="{00000000-0005-0000-0000-00008B510000}"/>
    <cellStyle name="Normal 4 2 6 4 9 3 2" xfId="47318" xr:uid="{00000000-0005-0000-0000-0000D6B80000}"/>
    <cellStyle name="Normal 4 2 6 4 9 4" xfId="47319" xr:uid="{00000000-0005-0000-0000-0000D7B80000}"/>
    <cellStyle name="Normal 4 2 6 5" xfId="20876" xr:uid="{00000000-0005-0000-0000-00008C510000}"/>
    <cellStyle name="Normal 4 2 6 5 10" xfId="20877" xr:uid="{00000000-0005-0000-0000-00008D510000}"/>
    <cellStyle name="Normal 4 2 6 5 10 2" xfId="20878" xr:uid="{00000000-0005-0000-0000-00008E510000}"/>
    <cellStyle name="Normal 4 2 6 5 10 2 2" xfId="20879" xr:uid="{00000000-0005-0000-0000-00008F510000}"/>
    <cellStyle name="Normal 4 2 6 5 10 2 2 2" xfId="47320" xr:uid="{00000000-0005-0000-0000-0000D8B80000}"/>
    <cellStyle name="Normal 4 2 6 5 10 2 3" xfId="47321" xr:uid="{00000000-0005-0000-0000-0000D9B80000}"/>
    <cellStyle name="Normal 4 2 6 5 10 3" xfId="20880" xr:uid="{00000000-0005-0000-0000-000090510000}"/>
    <cellStyle name="Normal 4 2 6 5 10 3 2" xfId="47322" xr:uid="{00000000-0005-0000-0000-0000DAB80000}"/>
    <cellStyle name="Normal 4 2 6 5 10 4" xfId="47323" xr:uid="{00000000-0005-0000-0000-0000DBB80000}"/>
    <cellStyle name="Normal 4 2 6 5 11" xfId="20881" xr:uid="{00000000-0005-0000-0000-000091510000}"/>
    <cellStyle name="Normal 4 2 6 5 11 2" xfId="20882" xr:uid="{00000000-0005-0000-0000-000092510000}"/>
    <cellStyle name="Normal 4 2 6 5 11 2 2" xfId="20883" xr:uid="{00000000-0005-0000-0000-000093510000}"/>
    <cellStyle name="Normal 4 2 6 5 11 2 2 2" xfId="47324" xr:uid="{00000000-0005-0000-0000-0000DCB80000}"/>
    <cellStyle name="Normal 4 2 6 5 11 2 3" xfId="47325" xr:uid="{00000000-0005-0000-0000-0000DDB80000}"/>
    <cellStyle name="Normal 4 2 6 5 11 3" xfId="20884" xr:uid="{00000000-0005-0000-0000-000094510000}"/>
    <cellStyle name="Normal 4 2 6 5 11 3 2" xfId="47326" xr:uid="{00000000-0005-0000-0000-0000DEB80000}"/>
    <cellStyle name="Normal 4 2 6 5 11 4" xfId="47327" xr:uid="{00000000-0005-0000-0000-0000DFB80000}"/>
    <cellStyle name="Normal 4 2 6 5 12" xfId="20885" xr:uid="{00000000-0005-0000-0000-000095510000}"/>
    <cellStyle name="Normal 4 2 6 5 12 2" xfId="20886" xr:uid="{00000000-0005-0000-0000-000096510000}"/>
    <cellStyle name="Normal 4 2 6 5 12 2 2" xfId="47328" xr:uid="{00000000-0005-0000-0000-0000E0B80000}"/>
    <cellStyle name="Normal 4 2 6 5 12 3" xfId="47329" xr:uid="{00000000-0005-0000-0000-0000E1B80000}"/>
    <cellStyle name="Normal 4 2 6 5 13" xfId="20887" xr:uid="{00000000-0005-0000-0000-000097510000}"/>
    <cellStyle name="Normal 4 2 6 5 13 2" xfId="47330" xr:uid="{00000000-0005-0000-0000-0000E2B80000}"/>
    <cellStyle name="Normal 4 2 6 5 14" xfId="47331" xr:uid="{00000000-0005-0000-0000-0000E3B80000}"/>
    <cellStyle name="Normal 4 2 6 5 2" xfId="20888" xr:uid="{00000000-0005-0000-0000-000098510000}"/>
    <cellStyle name="Normal 4 2 6 5 2 2" xfId="20889" xr:uid="{00000000-0005-0000-0000-000099510000}"/>
    <cellStyle name="Normal 4 2 6 5 2 2 2" xfId="20890" xr:uid="{00000000-0005-0000-0000-00009A510000}"/>
    <cellStyle name="Normal 4 2 6 5 2 2 2 2" xfId="47332" xr:uid="{00000000-0005-0000-0000-0000E4B80000}"/>
    <cellStyle name="Normal 4 2 6 5 2 2 3" xfId="47333" xr:uid="{00000000-0005-0000-0000-0000E5B80000}"/>
    <cellStyle name="Normal 4 2 6 5 2 3" xfId="20891" xr:uid="{00000000-0005-0000-0000-00009B510000}"/>
    <cellStyle name="Normal 4 2 6 5 2 3 2" xfId="47334" xr:uid="{00000000-0005-0000-0000-0000E6B80000}"/>
    <cellStyle name="Normal 4 2 6 5 2 4" xfId="47335" xr:uid="{00000000-0005-0000-0000-0000E7B80000}"/>
    <cellStyle name="Normal 4 2 6 5 3" xfId="20892" xr:uid="{00000000-0005-0000-0000-00009C510000}"/>
    <cellStyle name="Normal 4 2 6 5 3 2" xfId="20893" xr:uid="{00000000-0005-0000-0000-00009D510000}"/>
    <cellStyle name="Normal 4 2 6 5 3 2 2" xfId="20894" xr:uid="{00000000-0005-0000-0000-00009E510000}"/>
    <cellStyle name="Normal 4 2 6 5 3 2 2 2" xfId="47336" xr:uid="{00000000-0005-0000-0000-0000E8B80000}"/>
    <cellStyle name="Normal 4 2 6 5 3 2 3" xfId="47337" xr:uid="{00000000-0005-0000-0000-0000E9B80000}"/>
    <cellStyle name="Normal 4 2 6 5 3 3" xfId="20895" xr:uid="{00000000-0005-0000-0000-00009F510000}"/>
    <cellStyle name="Normal 4 2 6 5 3 3 2" xfId="47338" xr:uid="{00000000-0005-0000-0000-0000EAB80000}"/>
    <cellStyle name="Normal 4 2 6 5 3 4" xfId="47339" xr:uid="{00000000-0005-0000-0000-0000EBB80000}"/>
    <cellStyle name="Normal 4 2 6 5 4" xfId="20896" xr:uid="{00000000-0005-0000-0000-0000A0510000}"/>
    <cellStyle name="Normal 4 2 6 5 4 2" xfId="20897" xr:uid="{00000000-0005-0000-0000-0000A1510000}"/>
    <cellStyle name="Normal 4 2 6 5 4 2 2" xfId="20898" xr:uid="{00000000-0005-0000-0000-0000A2510000}"/>
    <cellStyle name="Normal 4 2 6 5 4 2 2 2" xfId="47340" xr:uid="{00000000-0005-0000-0000-0000ECB80000}"/>
    <cellStyle name="Normal 4 2 6 5 4 2 3" xfId="47341" xr:uid="{00000000-0005-0000-0000-0000EDB80000}"/>
    <cellStyle name="Normal 4 2 6 5 4 3" xfId="20899" xr:uid="{00000000-0005-0000-0000-0000A3510000}"/>
    <cellStyle name="Normal 4 2 6 5 4 3 2" xfId="47342" xr:uid="{00000000-0005-0000-0000-0000EEB80000}"/>
    <cellStyle name="Normal 4 2 6 5 4 4" xfId="47343" xr:uid="{00000000-0005-0000-0000-0000EFB80000}"/>
    <cellStyle name="Normal 4 2 6 5 5" xfId="20900" xr:uid="{00000000-0005-0000-0000-0000A4510000}"/>
    <cellStyle name="Normal 4 2 6 5 5 2" xfId="20901" xr:uid="{00000000-0005-0000-0000-0000A5510000}"/>
    <cellStyle name="Normal 4 2 6 5 5 2 2" xfId="20902" xr:uid="{00000000-0005-0000-0000-0000A6510000}"/>
    <cellStyle name="Normal 4 2 6 5 5 2 2 2" xfId="47344" xr:uid="{00000000-0005-0000-0000-0000F0B80000}"/>
    <cellStyle name="Normal 4 2 6 5 5 2 3" xfId="47345" xr:uid="{00000000-0005-0000-0000-0000F1B80000}"/>
    <cellStyle name="Normal 4 2 6 5 5 3" xfId="20903" xr:uid="{00000000-0005-0000-0000-0000A7510000}"/>
    <cellStyle name="Normal 4 2 6 5 5 3 2" xfId="47346" xr:uid="{00000000-0005-0000-0000-0000F2B80000}"/>
    <cellStyle name="Normal 4 2 6 5 5 4" xfId="47347" xr:uid="{00000000-0005-0000-0000-0000F3B80000}"/>
    <cellStyle name="Normal 4 2 6 5 6" xfId="20904" xr:uid="{00000000-0005-0000-0000-0000A8510000}"/>
    <cellStyle name="Normal 4 2 6 5 6 2" xfId="20905" xr:uid="{00000000-0005-0000-0000-0000A9510000}"/>
    <cellStyle name="Normal 4 2 6 5 6 2 2" xfId="20906" xr:uid="{00000000-0005-0000-0000-0000AA510000}"/>
    <cellStyle name="Normal 4 2 6 5 6 2 2 2" xfId="47348" xr:uid="{00000000-0005-0000-0000-0000F4B80000}"/>
    <cellStyle name="Normal 4 2 6 5 6 2 3" xfId="47349" xr:uid="{00000000-0005-0000-0000-0000F5B80000}"/>
    <cellStyle name="Normal 4 2 6 5 6 3" xfId="20907" xr:uid="{00000000-0005-0000-0000-0000AB510000}"/>
    <cellStyle name="Normal 4 2 6 5 6 3 2" xfId="47350" xr:uid="{00000000-0005-0000-0000-0000F6B80000}"/>
    <cellStyle name="Normal 4 2 6 5 6 4" xfId="47351" xr:uid="{00000000-0005-0000-0000-0000F7B80000}"/>
    <cellStyle name="Normal 4 2 6 5 7" xfId="20908" xr:uid="{00000000-0005-0000-0000-0000AC510000}"/>
    <cellStyle name="Normal 4 2 6 5 7 2" xfId="20909" xr:uid="{00000000-0005-0000-0000-0000AD510000}"/>
    <cellStyle name="Normal 4 2 6 5 7 2 2" xfId="20910" xr:uid="{00000000-0005-0000-0000-0000AE510000}"/>
    <cellStyle name="Normal 4 2 6 5 7 2 2 2" xfId="47352" xr:uid="{00000000-0005-0000-0000-0000F8B80000}"/>
    <cellStyle name="Normal 4 2 6 5 7 2 3" xfId="47353" xr:uid="{00000000-0005-0000-0000-0000F9B80000}"/>
    <cellStyle name="Normal 4 2 6 5 7 3" xfId="20911" xr:uid="{00000000-0005-0000-0000-0000AF510000}"/>
    <cellStyle name="Normal 4 2 6 5 7 3 2" xfId="47354" xr:uid="{00000000-0005-0000-0000-0000FAB80000}"/>
    <cellStyle name="Normal 4 2 6 5 7 4" xfId="47355" xr:uid="{00000000-0005-0000-0000-0000FBB80000}"/>
    <cellStyle name="Normal 4 2 6 5 8" xfId="20912" xr:uid="{00000000-0005-0000-0000-0000B0510000}"/>
    <cellStyle name="Normal 4 2 6 5 8 2" xfId="20913" xr:uid="{00000000-0005-0000-0000-0000B1510000}"/>
    <cellStyle name="Normal 4 2 6 5 8 2 2" xfId="20914" xr:uid="{00000000-0005-0000-0000-0000B2510000}"/>
    <cellStyle name="Normal 4 2 6 5 8 2 2 2" xfId="47356" xr:uid="{00000000-0005-0000-0000-0000FCB80000}"/>
    <cellStyle name="Normal 4 2 6 5 8 2 3" xfId="47357" xr:uid="{00000000-0005-0000-0000-0000FDB80000}"/>
    <cellStyle name="Normal 4 2 6 5 8 3" xfId="20915" xr:uid="{00000000-0005-0000-0000-0000B3510000}"/>
    <cellStyle name="Normal 4 2 6 5 8 3 2" xfId="47358" xr:uid="{00000000-0005-0000-0000-0000FEB80000}"/>
    <cellStyle name="Normal 4 2 6 5 8 4" xfId="47359" xr:uid="{00000000-0005-0000-0000-0000FFB80000}"/>
    <cellStyle name="Normal 4 2 6 5 9" xfId="20916" xr:uid="{00000000-0005-0000-0000-0000B4510000}"/>
    <cellStyle name="Normal 4 2 6 5 9 2" xfId="20917" xr:uid="{00000000-0005-0000-0000-0000B5510000}"/>
    <cellStyle name="Normal 4 2 6 5 9 2 2" xfId="20918" xr:uid="{00000000-0005-0000-0000-0000B6510000}"/>
    <cellStyle name="Normal 4 2 6 5 9 2 2 2" xfId="47360" xr:uid="{00000000-0005-0000-0000-000000B90000}"/>
    <cellStyle name="Normal 4 2 6 5 9 2 3" xfId="47361" xr:uid="{00000000-0005-0000-0000-000001B90000}"/>
    <cellStyle name="Normal 4 2 6 5 9 3" xfId="20919" xr:uid="{00000000-0005-0000-0000-0000B7510000}"/>
    <cellStyle name="Normal 4 2 6 5 9 3 2" xfId="47362" xr:uid="{00000000-0005-0000-0000-000002B90000}"/>
    <cellStyle name="Normal 4 2 6 5 9 4" xfId="47363" xr:uid="{00000000-0005-0000-0000-000003B90000}"/>
    <cellStyle name="Normal 4 2 6 6" xfId="20920" xr:uid="{00000000-0005-0000-0000-0000B8510000}"/>
    <cellStyle name="Normal 4 2 6 6 10" xfId="20921" xr:uid="{00000000-0005-0000-0000-0000B9510000}"/>
    <cellStyle name="Normal 4 2 6 6 10 2" xfId="20922" xr:uid="{00000000-0005-0000-0000-0000BA510000}"/>
    <cellStyle name="Normal 4 2 6 6 10 2 2" xfId="20923" xr:uid="{00000000-0005-0000-0000-0000BB510000}"/>
    <cellStyle name="Normal 4 2 6 6 10 2 2 2" xfId="47364" xr:uid="{00000000-0005-0000-0000-000004B90000}"/>
    <cellStyle name="Normal 4 2 6 6 10 2 3" xfId="47365" xr:uid="{00000000-0005-0000-0000-000005B90000}"/>
    <cellStyle name="Normal 4 2 6 6 10 3" xfId="20924" xr:uid="{00000000-0005-0000-0000-0000BC510000}"/>
    <cellStyle name="Normal 4 2 6 6 10 3 2" xfId="47366" xr:uid="{00000000-0005-0000-0000-000006B90000}"/>
    <cellStyle name="Normal 4 2 6 6 10 4" xfId="47367" xr:uid="{00000000-0005-0000-0000-000007B90000}"/>
    <cellStyle name="Normal 4 2 6 6 11" xfId="20925" xr:uid="{00000000-0005-0000-0000-0000BD510000}"/>
    <cellStyle name="Normal 4 2 6 6 11 2" xfId="20926" xr:uid="{00000000-0005-0000-0000-0000BE510000}"/>
    <cellStyle name="Normal 4 2 6 6 11 2 2" xfId="20927" xr:uid="{00000000-0005-0000-0000-0000BF510000}"/>
    <cellStyle name="Normal 4 2 6 6 11 2 2 2" xfId="47368" xr:uid="{00000000-0005-0000-0000-000008B90000}"/>
    <cellStyle name="Normal 4 2 6 6 11 2 3" xfId="47369" xr:uid="{00000000-0005-0000-0000-000009B90000}"/>
    <cellStyle name="Normal 4 2 6 6 11 3" xfId="20928" xr:uid="{00000000-0005-0000-0000-0000C0510000}"/>
    <cellStyle name="Normal 4 2 6 6 11 3 2" xfId="47370" xr:uid="{00000000-0005-0000-0000-00000AB90000}"/>
    <cellStyle name="Normal 4 2 6 6 11 4" xfId="47371" xr:uid="{00000000-0005-0000-0000-00000BB90000}"/>
    <cellStyle name="Normal 4 2 6 6 12" xfId="20929" xr:uid="{00000000-0005-0000-0000-0000C1510000}"/>
    <cellStyle name="Normal 4 2 6 6 12 2" xfId="20930" xr:uid="{00000000-0005-0000-0000-0000C2510000}"/>
    <cellStyle name="Normal 4 2 6 6 12 2 2" xfId="47372" xr:uid="{00000000-0005-0000-0000-00000CB90000}"/>
    <cellStyle name="Normal 4 2 6 6 12 3" xfId="47373" xr:uid="{00000000-0005-0000-0000-00000DB90000}"/>
    <cellStyle name="Normal 4 2 6 6 13" xfId="20931" xr:uid="{00000000-0005-0000-0000-0000C3510000}"/>
    <cellStyle name="Normal 4 2 6 6 13 2" xfId="47374" xr:uid="{00000000-0005-0000-0000-00000EB90000}"/>
    <cellStyle name="Normal 4 2 6 6 14" xfId="47375" xr:uid="{00000000-0005-0000-0000-00000FB90000}"/>
    <cellStyle name="Normal 4 2 6 6 2" xfId="20932" xr:uid="{00000000-0005-0000-0000-0000C4510000}"/>
    <cellStyle name="Normal 4 2 6 6 2 2" xfId="20933" xr:uid="{00000000-0005-0000-0000-0000C5510000}"/>
    <cellStyle name="Normal 4 2 6 6 2 2 2" xfId="20934" xr:uid="{00000000-0005-0000-0000-0000C6510000}"/>
    <cellStyle name="Normal 4 2 6 6 2 2 2 2" xfId="47376" xr:uid="{00000000-0005-0000-0000-000010B90000}"/>
    <cellStyle name="Normal 4 2 6 6 2 2 3" xfId="47377" xr:uid="{00000000-0005-0000-0000-000011B90000}"/>
    <cellStyle name="Normal 4 2 6 6 2 3" xfId="20935" xr:uid="{00000000-0005-0000-0000-0000C7510000}"/>
    <cellStyle name="Normal 4 2 6 6 2 3 2" xfId="47378" xr:uid="{00000000-0005-0000-0000-000012B90000}"/>
    <cellStyle name="Normal 4 2 6 6 2 4" xfId="47379" xr:uid="{00000000-0005-0000-0000-000013B90000}"/>
    <cellStyle name="Normal 4 2 6 6 3" xfId="20936" xr:uid="{00000000-0005-0000-0000-0000C8510000}"/>
    <cellStyle name="Normal 4 2 6 6 3 2" xfId="20937" xr:uid="{00000000-0005-0000-0000-0000C9510000}"/>
    <cellStyle name="Normal 4 2 6 6 3 2 2" xfId="20938" xr:uid="{00000000-0005-0000-0000-0000CA510000}"/>
    <cellStyle name="Normal 4 2 6 6 3 2 2 2" xfId="47380" xr:uid="{00000000-0005-0000-0000-000014B90000}"/>
    <cellStyle name="Normal 4 2 6 6 3 2 3" xfId="47381" xr:uid="{00000000-0005-0000-0000-000015B90000}"/>
    <cellStyle name="Normal 4 2 6 6 3 3" xfId="20939" xr:uid="{00000000-0005-0000-0000-0000CB510000}"/>
    <cellStyle name="Normal 4 2 6 6 3 3 2" xfId="47382" xr:uid="{00000000-0005-0000-0000-000016B90000}"/>
    <cellStyle name="Normal 4 2 6 6 3 4" xfId="47383" xr:uid="{00000000-0005-0000-0000-000017B90000}"/>
    <cellStyle name="Normal 4 2 6 6 4" xfId="20940" xr:uid="{00000000-0005-0000-0000-0000CC510000}"/>
    <cellStyle name="Normal 4 2 6 6 4 2" xfId="20941" xr:uid="{00000000-0005-0000-0000-0000CD510000}"/>
    <cellStyle name="Normal 4 2 6 6 4 2 2" xfId="20942" xr:uid="{00000000-0005-0000-0000-0000CE510000}"/>
    <cellStyle name="Normal 4 2 6 6 4 2 2 2" xfId="47384" xr:uid="{00000000-0005-0000-0000-000018B90000}"/>
    <cellStyle name="Normal 4 2 6 6 4 2 3" xfId="47385" xr:uid="{00000000-0005-0000-0000-000019B90000}"/>
    <cellStyle name="Normal 4 2 6 6 4 3" xfId="20943" xr:uid="{00000000-0005-0000-0000-0000CF510000}"/>
    <cellStyle name="Normal 4 2 6 6 4 3 2" xfId="47386" xr:uid="{00000000-0005-0000-0000-00001AB90000}"/>
    <cellStyle name="Normal 4 2 6 6 4 4" xfId="47387" xr:uid="{00000000-0005-0000-0000-00001BB90000}"/>
    <cellStyle name="Normal 4 2 6 6 5" xfId="20944" xr:uid="{00000000-0005-0000-0000-0000D0510000}"/>
    <cellStyle name="Normal 4 2 6 6 5 2" xfId="20945" xr:uid="{00000000-0005-0000-0000-0000D1510000}"/>
    <cellStyle name="Normal 4 2 6 6 5 2 2" xfId="20946" xr:uid="{00000000-0005-0000-0000-0000D2510000}"/>
    <cellStyle name="Normal 4 2 6 6 5 2 2 2" xfId="47388" xr:uid="{00000000-0005-0000-0000-00001CB90000}"/>
    <cellStyle name="Normal 4 2 6 6 5 2 3" xfId="47389" xr:uid="{00000000-0005-0000-0000-00001DB90000}"/>
    <cellStyle name="Normal 4 2 6 6 5 3" xfId="20947" xr:uid="{00000000-0005-0000-0000-0000D3510000}"/>
    <cellStyle name="Normal 4 2 6 6 5 3 2" xfId="47390" xr:uid="{00000000-0005-0000-0000-00001EB90000}"/>
    <cellStyle name="Normal 4 2 6 6 5 4" xfId="47391" xr:uid="{00000000-0005-0000-0000-00001FB90000}"/>
    <cellStyle name="Normal 4 2 6 6 6" xfId="20948" xr:uid="{00000000-0005-0000-0000-0000D4510000}"/>
    <cellStyle name="Normal 4 2 6 6 6 2" xfId="20949" xr:uid="{00000000-0005-0000-0000-0000D5510000}"/>
    <cellStyle name="Normal 4 2 6 6 6 2 2" xfId="20950" xr:uid="{00000000-0005-0000-0000-0000D6510000}"/>
    <cellStyle name="Normal 4 2 6 6 6 2 2 2" xfId="47392" xr:uid="{00000000-0005-0000-0000-000020B90000}"/>
    <cellStyle name="Normal 4 2 6 6 6 2 3" xfId="47393" xr:uid="{00000000-0005-0000-0000-000021B90000}"/>
    <cellStyle name="Normal 4 2 6 6 6 3" xfId="20951" xr:uid="{00000000-0005-0000-0000-0000D7510000}"/>
    <cellStyle name="Normal 4 2 6 6 6 3 2" xfId="47394" xr:uid="{00000000-0005-0000-0000-000022B90000}"/>
    <cellStyle name="Normal 4 2 6 6 6 4" xfId="47395" xr:uid="{00000000-0005-0000-0000-000023B90000}"/>
    <cellStyle name="Normal 4 2 6 6 7" xfId="20952" xr:uid="{00000000-0005-0000-0000-0000D8510000}"/>
    <cellStyle name="Normal 4 2 6 6 7 2" xfId="20953" xr:uid="{00000000-0005-0000-0000-0000D9510000}"/>
    <cellStyle name="Normal 4 2 6 6 7 2 2" xfId="20954" xr:uid="{00000000-0005-0000-0000-0000DA510000}"/>
    <cellStyle name="Normal 4 2 6 6 7 2 2 2" xfId="47396" xr:uid="{00000000-0005-0000-0000-000024B90000}"/>
    <cellStyle name="Normal 4 2 6 6 7 2 3" xfId="47397" xr:uid="{00000000-0005-0000-0000-000025B90000}"/>
    <cellStyle name="Normal 4 2 6 6 7 3" xfId="20955" xr:uid="{00000000-0005-0000-0000-0000DB510000}"/>
    <cellStyle name="Normal 4 2 6 6 7 3 2" xfId="47398" xr:uid="{00000000-0005-0000-0000-000026B90000}"/>
    <cellStyle name="Normal 4 2 6 6 7 4" xfId="47399" xr:uid="{00000000-0005-0000-0000-000027B90000}"/>
    <cellStyle name="Normal 4 2 6 6 8" xfId="20956" xr:uid="{00000000-0005-0000-0000-0000DC510000}"/>
    <cellStyle name="Normal 4 2 6 6 8 2" xfId="20957" xr:uid="{00000000-0005-0000-0000-0000DD510000}"/>
    <cellStyle name="Normal 4 2 6 6 8 2 2" xfId="20958" xr:uid="{00000000-0005-0000-0000-0000DE510000}"/>
    <cellStyle name="Normal 4 2 6 6 8 2 2 2" xfId="47400" xr:uid="{00000000-0005-0000-0000-000028B90000}"/>
    <cellStyle name="Normal 4 2 6 6 8 2 3" xfId="47401" xr:uid="{00000000-0005-0000-0000-000029B90000}"/>
    <cellStyle name="Normal 4 2 6 6 8 3" xfId="20959" xr:uid="{00000000-0005-0000-0000-0000DF510000}"/>
    <cellStyle name="Normal 4 2 6 6 8 3 2" xfId="47402" xr:uid="{00000000-0005-0000-0000-00002AB90000}"/>
    <cellStyle name="Normal 4 2 6 6 8 4" xfId="47403" xr:uid="{00000000-0005-0000-0000-00002BB90000}"/>
    <cellStyle name="Normal 4 2 6 6 9" xfId="20960" xr:uid="{00000000-0005-0000-0000-0000E0510000}"/>
    <cellStyle name="Normal 4 2 6 6 9 2" xfId="20961" xr:uid="{00000000-0005-0000-0000-0000E1510000}"/>
    <cellStyle name="Normal 4 2 6 6 9 2 2" xfId="20962" xr:uid="{00000000-0005-0000-0000-0000E2510000}"/>
    <cellStyle name="Normal 4 2 6 6 9 2 2 2" xfId="47404" xr:uid="{00000000-0005-0000-0000-00002CB90000}"/>
    <cellStyle name="Normal 4 2 6 6 9 2 3" xfId="47405" xr:uid="{00000000-0005-0000-0000-00002DB90000}"/>
    <cellStyle name="Normal 4 2 6 6 9 3" xfId="20963" xr:uid="{00000000-0005-0000-0000-0000E3510000}"/>
    <cellStyle name="Normal 4 2 6 6 9 3 2" xfId="47406" xr:uid="{00000000-0005-0000-0000-00002EB90000}"/>
    <cellStyle name="Normal 4 2 6 6 9 4" xfId="47407" xr:uid="{00000000-0005-0000-0000-00002FB90000}"/>
    <cellStyle name="Normal 4 2 6 7" xfId="20964" xr:uid="{00000000-0005-0000-0000-0000E4510000}"/>
    <cellStyle name="Normal 4 2 6 7 10" xfId="20965" xr:uid="{00000000-0005-0000-0000-0000E5510000}"/>
    <cellStyle name="Normal 4 2 6 7 10 2" xfId="20966" xr:uid="{00000000-0005-0000-0000-0000E6510000}"/>
    <cellStyle name="Normal 4 2 6 7 10 2 2" xfId="20967" xr:uid="{00000000-0005-0000-0000-0000E7510000}"/>
    <cellStyle name="Normal 4 2 6 7 10 2 2 2" xfId="47408" xr:uid="{00000000-0005-0000-0000-000030B90000}"/>
    <cellStyle name="Normal 4 2 6 7 10 2 3" xfId="47409" xr:uid="{00000000-0005-0000-0000-000031B90000}"/>
    <cellStyle name="Normal 4 2 6 7 10 3" xfId="20968" xr:uid="{00000000-0005-0000-0000-0000E8510000}"/>
    <cellStyle name="Normal 4 2 6 7 10 3 2" xfId="47410" xr:uid="{00000000-0005-0000-0000-000032B90000}"/>
    <cellStyle name="Normal 4 2 6 7 10 4" xfId="47411" xr:uid="{00000000-0005-0000-0000-000033B90000}"/>
    <cellStyle name="Normal 4 2 6 7 11" xfId="20969" xr:uid="{00000000-0005-0000-0000-0000E9510000}"/>
    <cellStyle name="Normal 4 2 6 7 11 2" xfId="20970" xr:uid="{00000000-0005-0000-0000-0000EA510000}"/>
    <cellStyle name="Normal 4 2 6 7 11 2 2" xfId="20971" xr:uid="{00000000-0005-0000-0000-0000EB510000}"/>
    <cellStyle name="Normal 4 2 6 7 11 2 2 2" xfId="47412" xr:uid="{00000000-0005-0000-0000-000034B90000}"/>
    <cellStyle name="Normal 4 2 6 7 11 2 3" xfId="47413" xr:uid="{00000000-0005-0000-0000-000035B90000}"/>
    <cellStyle name="Normal 4 2 6 7 11 3" xfId="20972" xr:uid="{00000000-0005-0000-0000-0000EC510000}"/>
    <cellStyle name="Normal 4 2 6 7 11 3 2" xfId="47414" xr:uid="{00000000-0005-0000-0000-000036B90000}"/>
    <cellStyle name="Normal 4 2 6 7 11 4" xfId="47415" xr:uid="{00000000-0005-0000-0000-000037B90000}"/>
    <cellStyle name="Normal 4 2 6 7 12" xfId="20973" xr:uid="{00000000-0005-0000-0000-0000ED510000}"/>
    <cellStyle name="Normal 4 2 6 7 12 2" xfId="20974" xr:uid="{00000000-0005-0000-0000-0000EE510000}"/>
    <cellStyle name="Normal 4 2 6 7 12 2 2" xfId="47416" xr:uid="{00000000-0005-0000-0000-000038B90000}"/>
    <cellStyle name="Normal 4 2 6 7 12 3" xfId="47417" xr:uid="{00000000-0005-0000-0000-000039B90000}"/>
    <cellStyle name="Normal 4 2 6 7 13" xfId="20975" xr:uid="{00000000-0005-0000-0000-0000EF510000}"/>
    <cellStyle name="Normal 4 2 6 7 13 2" xfId="47418" xr:uid="{00000000-0005-0000-0000-00003AB90000}"/>
    <cellStyle name="Normal 4 2 6 7 14" xfId="47419" xr:uid="{00000000-0005-0000-0000-00003BB90000}"/>
    <cellStyle name="Normal 4 2 6 7 2" xfId="20976" xr:uid="{00000000-0005-0000-0000-0000F0510000}"/>
    <cellStyle name="Normal 4 2 6 7 2 2" xfId="20977" xr:uid="{00000000-0005-0000-0000-0000F1510000}"/>
    <cellStyle name="Normal 4 2 6 7 2 2 2" xfId="20978" xr:uid="{00000000-0005-0000-0000-0000F2510000}"/>
    <cellStyle name="Normal 4 2 6 7 2 2 2 2" xfId="47420" xr:uid="{00000000-0005-0000-0000-00003CB90000}"/>
    <cellStyle name="Normal 4 2 6 7 2 2 3" xfId="47421" xr:uid="{00000000-0005-0000-0000-00003DB90000}"/>
    <cellStyle name="Normal 4 2 6 7 2 3" xfId="20979" xr:uid="{00000000-0005-0000-0000-0000F3510000}"/>
    <cellStyle name="Normal 4 2 6 7 2 3 2" xfId="47422" xr:uid="{00000000-0005-0000-0000-00003EB90000}"/>
    <cellStyle name="Normal 4 2 6 7 2 4" xfId="47423" xr:uid="{00000000-0005-0000-0000-00003FB90000}"/>
    <cellStyle name="Normal 4 2 6 7 3" xfId="20980" xr:uid="{00000000-0005-0000-0000-0000F4510000}"/>
    <cellStyle name="Normal 4 2 6 7 3 2" xfId="20981" xr:uid="{00000000-0005-0000-0000-0000F5510000}"/>
    <cellStyle name="Normal 4 2 6 7 3 2 2" xfId="20982" xr:uid="{00000000-0005-0000-0000-0000F6510000}"/>
    <cellStyle name="Normal 4 2 6 7 3 2 2 2" xfId="47424" xr:uid="{00000000-0005-0000-0000-000040B90000}"/>
    <cellStyle name="Normal 4 2 6 7 3 2 3" xfId="47425" xr:uid="{00000000-0005-0000-0000-000041B90000}"/>
    <cellStyle name="Normal 4 2 6 7 3 3" xfId="20983" xr:uid="{00000000-0005-0000-0000-0000F7510000}"/>
    <cellStyle name="Normal 4 2 6 7 3 3 2" xfId="47426" xr:uid="{00000000-0005-0000-0000-000042B90000}"/>
    <cellStyle name="Normal 4 2 6 7 3 4" xfId="47427" xr:uid="{00000000-0005-0000-0000-000043B90000}"/>
    <cellStyle name="Normal 4 2 6 7 4" xfId="20984" xr:uid="{00000000-0005-0000-0000-0000F8510000}"/>
    <cellStyle name="Normal 4 2 6 7 4 2" xfId="20985" xr:uid="{00000000-0005-0000-0000-0000F9510000}"/>
    <cellStyle name="Normal 4 2 6 7 4 2 2" xfId="20986" xr:uid="{00000000-0005-0000-0000-0000FA510000}"/>
    <cellStyle name="Normal 4 2 6 7 4 2 2 2" xfId="47428" xr:uid="{00000000-0005-0000-0000-000044B90000}"/>
    <cellStyle name="Normal 4 2 6 7 4 2 3" xfId="47429" xr:uid="{00000000-0005-0000-0000-000045B90000}"/>
    <cellStyle name="Normal 4 2 6 7 4 3" xfId="20987" xr:uid="{00000000-0005-0000-0000-0000FB510000}"/>
    <cellStyle name="Normal 4 2 6 7 4 3 2" xfId="47430" xr:uid="{00000000-0005-0000-0000-000046B90000}"/>
    <cellStyle name="Normal 4 2 6 7 4 4" xfId="47431" xr:uid="{00000000-0005-0000-0000-000047B90000}"/>
    <cellStyle name="Normal 4 2 6 7 5" xfId="20988" xr:uid="{00000000-0005-0000-0000-0000FC510000}"/>
    <cellStyle name="Normal 4 2 6 7 5 2" xfId="20989" xr:uid="{00000000-0005-0000-0000-0000FD510000}"/>
    <cellStyle name="Normal 4 2 6 7 5 2 2" xfId="20990" xr:uid="{00000000-0005-0000-0000-0000FE510000}"/>
    <cellStyle name="Normal 4 2 6 7 5 2 2 2" xfId="47432" xr:uid="{00000000-0005-0000-0000-000048B90000}"/>
    <cellStyle name="Normal 4 2 6 7 5 2 3" xfId="47433" xr:uid="{00000000-0005-0000-0000-000049B90000}"/>
    <cellStyle name="Normal 4 2 6 7 5 3" xfId="20991" xr:uid="{00000000-0005-0000-0000-0000FF510000}"/>
    <cellStyle name="Normal 4 2 6 7 5 3 2" xfId="47434" xr:uid="{00000000-0005-0000-0000-00004AB90000}"/>
    <cellStyle name="Normal 4 2 6 7 5 4" xfId="47435" xr:uid="{00000000-0005-0000-0000-00004BB90000}"/>
    <cellStyle name="Normal 4 2 6 7 6" xfId="20992" xr:uid="{00000000-0005-0000-0000-000000520000}"/>
    <cellStyle name="Normal 4 2 6 7 6 2" xfId="20993" xr:uid="{00000000-0005-0000-0000-000001520000}"/>
    <cellStyle name="Normal 4 2 6 7 6 2 2" xfId="20994" xr:uid="{00000000-0005-0000-0000-000002520000}"/>
    <cellStyle name="Normal 4 2 6 7 6 2 2 2" xfId="47436" xr:uid="{00000000-0005-0000-0000-00004CB90000}"/>
    <cellStyle name="Normal 4 2 6 7 6 2 3" xfId="47437" xr:uid="{00000000-0005-0000-0000-00004DB90000}"/>
    <cellStyle name="Normal 4 2 6 7 6 3" xfId="20995" xr:uid="{00000000-0005-0000-0000-000003520000}"/>
    <cellStyle name="Normal 4 2 6 7 6 3 2" xfId="47438" xr:uid="{00000000-0005-0000-0000-00004EB90000}"/>
    <cellStyle name="Normal 4 2 6 7 6 4" xfId="47439" xr:uid="{00000000-0005-0000-0000-00004FB90000}"/>
    <cellStyle name="Normal 4 2 6 7 7" xfId="20996" xr:uid="{00000000-0005-0000-0000-000004520000}"/>
    <cellStyle name="Normal 4 2 6 7 7 2" xfId="20997" xr:uid="{00000000-0005-0000-0000-000005520000}"/>
    <cellStyle name="Normal 4 2 6 7 7 2 2" xfId="20998" xr:uid="{00000000-0005-0000-0000-000006520000}"/>
    <cellStyle name="Normal 4 2 6 7 7 2 2 2" xfId="47440" xr:uid="{00000000-0005-0000-0000-000050B90000}"/>
    <cellStyle name="Normal 4 2 6 7 7 2 3" xfId="47441" xr:uid="{00000000-0005-0000-0000-000051B90000}"/>
    <cellStyle name="Normal 4 2 6 7 7 3" xfId="20999" xr:uid="{00000000-0005-0000-0000-000007520000}"/>
    <cellStyle name="Normal 4 2 6 7 7 3 2" xfId="47442" xr:uid="{00000000-0005-0000-0000-000052B90000}"/>
    <cellStyle name="Normal 4 2 6 7 7 4" xfId="47443" xr:uid="{00000000-0005-0000-0000-000053B90000}"/>
    <cellStyle name="Normal 4 2 6 7 8" xfId="21000" xr:uid="{00000000-0005-0000-0000-000008520000}"/>
    <cellStyle name="Normal 4 2 6 7 8 2" xfId="21001" xr:uid="{00000000-0005-0000-0000-000009520000}"/>
    <cellStyle name="Normal 4 2 6 7 8 2 2" xfId="21002" xr:uid="{00000000-0005-0000-0000-00000A520000}"/>
    <cellStyle name="Normal 4 2 6 7 8 2 2 2" xfId="47444" xr:uid="{00000000-0005-0000-0000-000054B90000}"/>
    <cellStyle name="Normal 4 2 6 7 8 2 3" xfId="47445" xr:uid="{00000000-0005-0000-0000-000055B90000}"/>
    <cellStyle name="Normal 4 2 6 7 8 3" xfId="21003" xr:uid="{00000000-0005-0000-0000-00000B520000}"/>
    <cellStyle name="Normal 4 2 6 7 8 3 2" xfId="47446" xr:uid="{00000000-0005-0000-0000-000056B90000}"/>
    <cellStyle name="Normal 4 2 6 7 8 4" xfId="47447" xr:uid="{00000000-0005-0000-0000-000057B90000}"/>
    <cellStyle name="Normal 4 2 6 7 9" xfId="21004" xr:uid="{00000000-0005-0000-0000-00000C520000}"/>
    <cellStyle name="Normal 4 2 6 7 9 2" xfId="21005" xr:uid="{00000000-0005-0000-0000-00000D520000}"/>
    <cellStyle name="Normal 4 2 6 7 9 2 2" xfId="21006" xr:uid="{00000000-0005-0000-0000-00000E520000}"/>
    <cellStyle name="Normal 4 2 6 7 9 2 2 2" xfId="47448" xr:uid="{00000000-0005-0000-0000-000058B90000}"/>
    <cellStyle name="Normal 4 2 6 7 9 2 3" xfId="47449" xr:uid="{00000000-0005-0000-0000-000059B90000}"/>
    <cellStyle name="Normal 4 2 6 7 9 3" xfId="21007" xr:uid="{00000000-0005-0000-0000-00000F520000}"/>
    <cellStyle name="Normal 4 2 6 7 9 3 2" xfId="47450" xr:uid="{00000000-0005-0000-0000-00005AB90000}"/>
    <cellStyle name="Normal 4 2 6 7 9 4" xfId="47451" xr:uid="{00000000-0005-0000-0000-00005BB90000}"/>
    <cellStyle name="Normal 4 2 6 8" xfId="21008" xr:uid="{00000000-0005-0000-0000-000010520000}"/>
    <cellStyle name="Normal 4 2 6 8 10" xfId="21009" xr:uid="{00000000-0005-0000-0000-000011520000}"/>
    <cellStyle name="Normal 4 2 6 8 10 2" xfId="21010" xr:uid="{00000000-0005-0000-0000-000012520000}"/>
    <cellStyle name="Normal 4 2 6 8 10 2 2" xfId="21011" xr:uid="{00000000-0005-0000-0000-000013520000}"/>
    <cellStyle name="Normal 4 2 6 8 10 2 2 2" xfId="47452" xr:uid="{00000000-0005-0000-0000-00005CB90000}"/>
    <cellStyle name="Normal 4 2 6 8 10 2 3" xfId="47453" xr:uid="{00000000-0005-0000-0000-00005DB90000}"/>
    <cellStyle name="Normal 4 2 6 8 10 3" xfId="21012" xr:uid="{00000000-0005-0000-0000-000014520000}"/>
    <cellStyle name="Normal 4 2 6 8 10 3 2" xfId="47454" xr:uid="{00000000-0005-0000-0000-00005EB90000}"/>
    <cellStyle name="Normal 4 2 6 8 10 4" xfId="47455" xr:uid="{00000000-0005-0000-0000-00005FB90000}"/>
    <cellStyle name="Normal 4 2 6 8 11" xfId="21013" xr:uid="{00000000-0005-0000-0000-000015520000}"/>
    <cellStyle name="Normal 4 2 6 8 11 2" xfId="21014" xr:uid="{00000000-0005-0000-0000-000016520000}"/>
    <cellStyle name="Normal 4 2 6 8 11 2 2" xfId="21015" xr:uid="{00000000-0005-0000-0000-000017520000}"/>
    <cellStyle name="Normal 4 2 6 8 11 2 2 2" xfId="47456" xr:uid="{00000000-0005-0000-0000-000060B90000}"/>
    <cellStyle name="Normal 4 2 6 8 11 2 3" xfId="47457" xr:uid="{00000000-0005-0000-0000-000061B90000}"/>
    <cellStyle name="Normal 4 2 6 8 11 3" xfId="21016" xr:uid="{00000000-0005-0000-0000-000018520000}"/>
    <cellStyle name="Normal 4 2 6 8 11 3 2" xfId="47458" xr:uid="{00000000-0005-0000-0000-000062B90000}"/>
    <cellStyle name="Normal 4 2 6 8 11 4" xfId="47459" xr:uid="{00000000-0005-0000-0000-000063B90000}"/>
    <cellStyle name="Normal 4 2 6 8 12" xfId="21017" xr:uid="{00000000-0005-0000-0000-000019520000}"/>
    <cellStyle name="Normal 4 2 6 8 12 2" xfId="21018" xr:uid="{00000000-0005-0000-0000-00001A520000}"/>
    <cellStyle name="Normal 4 2 6 8 12 2 2" xfId="47460" xr:uid="{00000000-0005-0000-0000-000064B90000}"/>
    <cellStyle name="Normal 4 2 6 8 12 3" xfId="47461" xr:uid="{00000000-0005-0000-0000-000065B90000}"/>
    <cellStyle name="Normal 4 2 6 8 13" xfId="21019" xr:uid="{00000000-0005-0000-0000-00001B520000}"/>
    <cellStyle name="Normal 4 2 6 8 13 2" xfId="47462" xr:uid="{00000000-0005-0000-0000-000066B90000}"/>
    <cellStyle name="Normal 4 2 6 8 14" xfId="47463" xr:uid="{00000000-0005-0000-0000-000067B90000}"/>
    <cellStyle name="Normal 4 2 6 8 2" xfId="21020" xr:uid="{00000000-0005-0000-0000-00001C520000}"/>
    <cellStyle name="Normal 4 2 6 8 2 2" xfId="21021" xr:uid="{00000000-0005-0000-0000-00001D520000}"/>
    <cellStyle name="Normal 4 2 6 8 2 2 2" xfId="21022" xr:uid="{00000000-0005-0000-0000-00001E520000}"/>
    <cellStyle name="Normal 4 2 6 8 2 2 2 2" xfId="47464" xr:uid="{00000000-0005-0000-0000-000068B90000}"/>
    <cellStyle name="Normal 4 2 6 8 2 2 3" xfId="47465" xr:uid="{00000000-0005-0000-0000-000069B90000}"/>
    <cellStyle name="Normal 4 2 6 8 2 3" xfId="21023" xr:uid="{00000000-0005-0000-0000-00001F520000}"/>
    <cellStyle name="Normal 4 2 6 8 2 3 2" xfId="47466" xr:uid="{00000000-0005-0000-0000-00006AB90000}"/>
    <cellStyle name="Normal 4 2 6 8 2 4" xfId="47467" xr:uid="{00000000-0005-0000-0000-00006BB90000}"/>
    <cellStyle name="Normal 4 2 6 8 3" xfId="21024" xr:uid="{00000000-0005-0000-0000-000020520000}"/>
    <cellStyle name="Normal 4 2 6 8 3 2" xfId="21025" xr:uid="{00000000-0005-0000-0000-000021520000}"/>
    <cellStyle name="Normal 4 2 6 8 3 2 2" xfId="21026" xr:uid="{00000000-0005-0000-0000-000022520000}"/>
    <cellStyle name="Normal 4 2 6 8 3 2 2 2" xfId="47468" xr:uid="{00000000-0005-0000-0000-00006CB90000}"/>
    <cellStyle name="Normal 4 2 6 8 3 2 3" xfId="47469" xr:uid="{00000000-0005-0000-0000-00006DB90000}"/>
    <cellStyle name="Normal 4 2 6 8 3 3" xfId="21027" xr:uid="{00000000-0005-0000-0000-000023520000}"/>
    <cellStyle name="Normal 4 2 6 8 3 3 2" xfId="47470" xr:uid="{00000000-0005-0000-0000-00006EB90000}"/>
    <cellStyle name="Normal 4 2 6 8 3 4" xfId="47471" xr:uid="{00000000-0005-0000-0000-00006FB90000}"/>
    <cellStyle name="Normal 4 2 6 8 4" xfId="21028" xr:uid="{00000000-0005-0000-0000-000024520000}"/>
    <cellStyle name="Normal 4 2 6 8 4 2" xfId="21029" xr:uid="{00000000-0005-0000-0000-000025520000}"/>
    <cellStyle name="Normal 4 2 6 8 4 2 2" xfId="21030" xr:uid="{00000000-0005-0000-0000-000026520000}"/>
    <cellStyle name="Normal 4 2 6 8 4 2 2 2" xfId="47472" xr:uid="{00000000-0005-0000-0000-000070B90000}"/>
    <cellStyle name="Normal 4 2 6 8 4 2 3" xfId="47473" xr:uid="{00000000-0005-0000-0000-000071B90000}"/>
    <cellStyle name="Normal 4 2 6 8 4 3" xfId="21031" xr:uid="{00000000-0005-0000-0000-000027520000}"/>
    <cellStyle name="Normal 4 2 6 8 4 3 2" xfId="47474" xr:uid="{00000000-0005-0000-0000-000072B90000}"/>
    <cellStyle name="Normal 4 2 6 8 4 4" xfId="47475" xr:uid="{00000000-0005-0000-0000-000073B90000}"/>
    <cellStyle name="Normal 4 2 6 8 5" xfId="21032" xr:uid="{00000000-0005-0000-0000-000028520000}"/>
    <cellStyle name="Normal 4 2 6 8 5 2" xfId="21033" xr:uid="{00000000-0005-0000-0000-000029520000}"/>
    <cellStyle name="Normal 4 2 6 8 5 2 2" xfId="21034" xr:uid="{00000000-0005-0000-0000-00002A520000}"/>
    <cellStyle name="Normal 4 2 6 8 5 2 2 2" xfId="47476" xr:uid="{00000000-0005-0000-0000-000074B90000}"/>
    <cellStyle name="Normal 4 2 6 8 5 2 3" xfId="47477" xr:uid="{00000000-0005-0000-0000-000075B90000}"/>
    <cellStyle name="Normal 4 2 6 8 5 3" xfId="21035" xr:uid="{00000000-0005-0000-0000-00002B520000}"/>
    <cellStyle name="Normal 4 2 6 8 5 3 2" xfId="47478" xr:uid="{00000000-0005-0000-0000-000076B90000}"/>
    <cellStyle name="Normal 4 2 6 8 5 4" xfId="47479" xr:uid="{00000000-0005-0000-0000-000077B90000}"/>
    <cellStyle name="Normal 4 2 6 8 6" xfId="21036" xr:uid="{00000000-0005-0000-0000-00002C520000}"/>
    <cellStyle name="Normal 4 2 6 8 6 2" xfId="21037" xr:uid="{00000000-0005-0000-0000-00002D520000}"/>
    <cellStyle name="Normal 4 2 6 8 6 2 2" xfId="21038" xr:uid="{00000000-0005-0000-0000-00002E520000}"/>
    <cellStyle name="Normal 4 2 6 8 6 2 2 2" xfId="47480" xr:uid="{00000000-0005-0000-0000-000078B90000}"/>
    <cellStyle name="Normal 4 2 6 8 6 2 3" xfId="47481" xr:uid="{00000000-0005-0000-0000-000079B90000}"/>
    <cellStyle name="Normal 4 2 6 8 6 3" xfId="21039" xr:uid="{00000000-0005-0000-0000-00002F520000}"/>
    <cellStyle name="Normal 4 2 6 8 6 3 2" xfId="47482" xr:uid="{00000000-0005-0000-0000-00007AB90000}"/>
    <cellStyle name="Normal 4 2 6 8 6 4" xfId="47483" xr:uid="{00000000-0005-0000-0000-00007BB90000}"/>
    <cellStyle name="Normal 4 2 6 8 7" xfId="21040" xr:uid="{00000000-0005-0000-0000-000030520000}"/>
    <cellStyle name="Normal 4 2 6 8 7 2" xfId="21041" xr:uid="{00000000-0005-0000-0000-000031520000}"/>
    <cellStyle name="Normal 4 2 6 8 7 2 2" xfId="21042" xr:uid="{00000000-0005-0000-0000-000032520000}"/>
    <cellStyle name="Normal 4 2 6 8 7 2 2 2" xfId="47484" xr:uid="{00000000-0005-0000-0000-00007CB90000}"/>
    <cellStyle name="Normal 4 2 6 8 7 2 3" xfId="47485" xr:uid="{00000000-0005-0000-0000-00007DB90000}"/>
    <cellStyle name="Normal 4 2 6 8 7 3" xfId="21043" xr:uid="{00000000-0005-0000-0000-000033520000}"/>
    <cellStyle name="Normal 4 2 6 8 7 3 2" xfId="47486" xr:uid="{00000000-0005-0000-0000-00007EB90000}"/>
    <cellStyle name="Normal 4 2 6 8 7 4" xfId="47487" xr:uid="{00000000-0005-0000-0000-00007FB90000}"/>
    <cellStyle name="Normal 4 2 6 8 8" xfId="21044" xr:uid="{00000000-0005-0000-0000-000034520000}"/>
    <cellStyle name="Normal 4 2 6 8 8 2" xfId="21045" xr:uid="{00000000-0005-0000-0000-000035520000}"/>
    <cellStyle name="Normal 4 2 6 8 8 2 2" xfId="21046" xr:uid="{00000000-0005-0000-0000-000036520000}"/>
    <cellStyle name="Normal 4 2 6 8 8 2 2 2" xfId="47488" xr:uid="{00000000-0005-0000-0000-000080B90000}"/>
    <cellStyle name="Normal 4 2 6 8 8 2 3" xfId="47489" xr:uid="{00000000-0005-0000-0000-000081B90000}"/>
    <cellStyle name="Normal 4 2 6 8 8 3" xfId="21047" xr:uid="{00000000-0005-0000-0000-000037520000}"/>
    <cellStyle name="Normal 4 2 6 8 8 3 2" xfId="47490" xr:uid="{00000000-0005-0000-0000-000082B90000}"/>
    <cellStyle name="Normal 4 2 6 8 8 4" xfId="47491" xr:uid="{00000000-0005-0000-0000-000083B90000}"/>
    <cellStyle name="Normal 4 2 6 8 9" xfId="21048" xr:uid="{00000000-0005-0000-0000-000038520000}"/>
    <cellStyle name="Normal 4 2 6 8 9 2" xfId="21049" xr:uid="{00000000-0005-0000-0000-000039520000}"/>
    <cellStyle name="Normal 4 2 6 8 9 2 2" xfId="21050" xr:uid="{00000000-0005-0000-0000-00003A520000}"/>
    <cellStyle name="Normal 4 2 6 8 9 2 2 2" xfId="47492" xr:uid="{00000000-0005-0000-0000-000084B90000}"/>
    <cellStyle name="Normal 4 2 6 8 9 2 3" xfId="47493" xr:uid="{00000000-0005-0000-0000-000085B90000}"/>
    <cellStyle name="Normal 4 2 6 8 9 3" xfId="21051" xr:uid="{00000000-0005-0000-0000-00003B520000}"/>
    <cellStyle name="Normal 4 2 6 8 9 3 2" xfId="47494" xr:uid="{00000000-0005-0000-0000-000086B90000}"/>
    <cellStyle name="Normal 4 2 6 8 9 4" xfId="47495" xr:uid="{00000000-0005-0000-0000-000087B90000}"/>
    <cellStyle name="Normal 4 2 6 9" xfId="21052" xr:uid="{00000000-0005-0000-0000-00003C520000}"/>
    <cellStyle name="Normal 4 2 6 9 2" xfId="21053" xr:uid="{00000000-0005-0000-0000-00003D520000}"/>
    <cellStyle name="Normal 4 2 6 9 2 2" xfId="21054" xr:uid="{00000000-0005-0000-0000-00003E520000}"/>
    <cellStyle name="Normal 4 2 6 9 2 2 2" xfId="47496" xr:uid="{00000000-0005-0000-0000-000088B90000}"/>
    <cellStyle name="Normal 4 2 6 9 2 3" xfId="47497" xr:uid="{00000000-0005-0000-0000-000089B90000}"/>
    <cellStyle name="Normal 4 2 6 9 3" xfId="21055" xr:uid="{00000000-0005-0000-0000-00003F520000}"/>
    <cellStyle name="Normal 4 2 6 9 3 2" xfId="47498" xr:uid="{00000000-0005-0000-0000-00008AB90000}"/>
    <cellStyle name="Normal 4 2 6 9 4" xfId="47499" xr:uid="{00000000-0005-0000-0000-00008BB90000}"/>
    <cellStyle name="Normal 4 2 7" xfId="21056" xr:uid="{00000000-0005-0000-0000-000040520000}"/>
    <cellStyle name="Normal 4 2 7 10" xfId="21057" xr:uid="{00000000-0005-0000-0000-000041520000}"/>
    <cellStyle name="Normal 4 2 7 10 2" xfId="21058" xr:uid="{00000000-0005-0000-0000-000042520000}"/>
    <cellStyle name="Normal 4 2 7 10 2 2" xfId="21059" xr:uid="{00000000-0005-0000-0000-000043520000}"/>
    <cellStyle name="Normal 4 2 7 10 2 2 2" xfId="47500" xr:uid="{00000000-0005-0000-0000-00008CB90000}"/>
    <cellStyle name="Normal 4 2 7 10 2 3" xfId="47501" xr:uid="{00000000-0005-0000-0000-00008DB90000}"/>
    <cellStyle name="Normal 4 2 7 10 3" xfId="21060" xr:uid="{00000000-0005-0000-0000-000044520000}"/>
    <cellStyle name="Normal 4 2 7 10 3 2" xfId="47502" xr:uid="{00000000-0005-0000-0000-00008EB90000}"/>
    <cellStyle name="Normal 4 2 7 10 4" xfId="47503" xr:uid="{00000000-0005-0000-0000-00008FB90000}"/>
    <cellStyle name="Normal 4 2 7 11" xfId="21061" xr:uid="{00000000-0005-0000-0000-000045520000}"/>
    <cellStyle name="Normal 4 2 7 11 2" xfId="21062" xr:uid="{00000000-0005-0000-0000-000046520000}"/>
    <cellStyle name="Normal 4 2 7 11 2 2" xfId="21063" xr:uid="{00000000-0005-0000-0000-000047520000}"/>
    <cellStyle name="Normal 4 2 7 11 2 2 2" xfId="47504" xr:uid="{00000000-0005-0000-0000-000090B90000}"/>
    <cellStyle name="Normal 4 2 7 11 2 3" xfId="47505" xr:uid="{00000000-0005-0000-0000-000091B90000}"/>
    <cellStyle name="Normal 4 2 7 11 3" xfId="21064" xr:uid="{00000000-0005-0000-0000-000048520000}"/>
    <cellStyle name="Normal 4 2 7 11 3 2" xfId="47506" xr:uid="{00000000-0005-0000-0000-000092B90000}"/>
    <cellStyle name="Normal 4 2 7 11 4" xfId="47507" xr:uid="{00000000-0005-0000-0000-000093B90000}"/>
    <cellStyle name="Normal 4 2 7 12" xfId="21065" xr:uid="{00000000-0005-0000-0000-000049520000}"/>
    <cellStyle name="Normal 4 2 7 12 2" xfId="21066" xr:uid="{00000000-0005-0000-0000-00004A520000}"/>
    <cellStyle name="Normal 4 2 7 12 2 2" xfId="21067" xr:uid="{00000000-0005-0000-0000-00004B520000}"/>
    <cellStyle name="Normal 4 2 7 12 2 2 2" xfId="47508" xr:uid="{00000000-0005-0000-0000-000094B90000}"/>
    <cellStyle name="Normal 4 2 7 12 2 3" xfId="47509" xr:uid="{00000000-0005-0000-0000-000095B90000}"/>
    <cellStyle name="Normal 4 2 7 12 3" xfId="21068" xr:uid="{00000000-0005-0000-0000-00004C520000}"/>
    <cellStyle name="Normal 4 2 7 12 3 2" xfId="47510" xr:uid="{00000000-0005-0000-0000-000096B90000}"/>
    <cellStyle name="Normal 4 2 7 12 4" xfId="47511" xr:uid="{00000000-0005-0000-0000-000097B90000}"/>
    <cellStyle name="Normal 4 2 7 13" xfId="21069" xr:uid="{00000000-0005-0000-0000-00004D520000}"/>
    <cellStyle name="Normal 4 2 7 13 2" xfId="21070" xr:uid="{00000000-0005-0000-0000-00004E520000}"/>
    <cellStyle name="Normal 4 2 7 13 2 2" xfId="21071" xr:uid="{00000000-0005-0000-0000-00004F520000}"/>
    <cellStyle name="Normal 4 2 7 13 2 2 2" xfId="47512" xr:uid="{00000000-0005-0000-0000-000098B90000}"/>
    <cellStyle name="Normal 4 2 7 13 2 3" xfId="47513" xr:uid="{00000000-0005-0000-0000-000099B90000}"/>
    <cellStyle name="Normal 4 2 7 13 3" xfId="21072" xr:uid="{00000000-0005-0000-0000-000050520000}"/>
    <cellStyle name="Normal 4 2 7 13 3 2" xfId="47514" xr:uid="{00000000-0005-0000-0000-00009AB90000}"/>
    <cellStyle name="Normal 4 2 7 13 4" xfId="47515" xr:uid="{00000000-0005-0000-0000-00009BB90000}"/>
    <cellStyle name="Normal 4 2 7 14" xfId="21073" xr:uid="{00000000-0005-0000-0000-000051520000}"/>
    <cellStyle name="Normal 4 2 7 14 2" xfId="21074" xr:uid="{00000000-0005-0000-0000-000052520000}"/>
    <cellStyle name="Normal 4 2 7 14 2 2" xfId="21075" xr:uid="{00000000-0005-0000-0000-000053520000}"/>
    <cellStyle name="Normal 4 2 7 14 2 2 2" xfId="47516" xr:uid="{00000000-0005-0000-0000-00009CB90000}"/>
    <cellStyle name="Normal 4 2 7 14 2 3" xfId="47517" xr:uid="{00000000-0005-0000-0000-00009DB90000}"/>
    <cellStyle name="Normal 4 2 7 14 3" xfId="21076" xr:uid="{00000000-0005-0000-0000-000054520000}"/>
    <cellStyle name="Normal 4 2 7 14 3 2" xfId="47518" xr:uid="{00000000-0005-0000-0000-00009EB90000}"/>
    <cellStyle name="Normal 4 2 7 14 4" xfId="47519" xr:uid="{00000000-0005-0000-0000-00009FB90000}"/>
    <cellStyle name="Normal 4 2 7 15" xfId="21077" xr:uid="{00000000-0005-0000-0000-000055520000}"/>
    <cellStyle name="Normal 4 2 7 15 2" xfId="21078" xr:uid="{00000000-0005-0000-0000-000056520000}"/>
    <cellStyle name="Normal 4 2 7 15 2 2" xfId="21079" xr:uid="{00000000-0005-0000-0000-000057520000}"/>
    <cellStyle name="Normal 4 2 7 15 2 2 2" xfId="47520" xr:uid="{00000000-0005-0000-0000-0000A0B90000}"/>
    <cellStyle name="Normal 4 2 7 15 2 3" xfId="47521" xr:uid="{00000000-0005-0000-0000-0000A1B90000}"/>
    <cellStyle name="Normal 4 2 7 15 3" xfId="21080" xr:uid="{00000000-0005-0000-0000-000058520000}"/>
    <cellStyle name="Normal 4 2 7 15 3 2" xfId="47522" xr:uid="{00000000-0005-0000-0000-0000A2B90000}"/>
    <cellStyle name="Normal 4 2 7 15 4" xfId="47523" xr:uid="{00000000-0005-0000-0000-0000A3B90000}"/>
    <cellStyle name="Normal 4 2 7 16" xfId="21081" xr:uid="{00000000-0005-0000-0000-000059520000}"/>
    <cellStyle name="Normal 4 2 7 16 2" xfId="21082" xr:uid="{00000000-0005-0000-0000-00005A520000}"/>
    <cellStyle name="Normal 4 2 7 16 2 2" xfId="21083" xr:uid="{00000000-0005-0000-0000-00005B520000}"/>
    <cellStyle name="Normal 4 2 7 16 2 2 2" xfId="47524" xr:uid="{00000000-0005-0000-0000-0000A4B90000}"/>
    <cellStyle name="Normal 4 2 7 16 2 3" xfId="47525" xr:uid="{00000000-0005-0000-0000-0000A5B90000}"/>
    <cellStyle name="Normal 4 2 7 16 3" xfId="21084" xr:uid="{00000000-0005-0000-0000-00005C520000}"/>
    <cellStyle name="Normal 4 2 7 16 3 2" xfId="47526" xr:uid="{00000000-0005-0000-0000-0000A6B90000}"/>
    <cellStyle name="Normal 4 2 7 16 4" xfId="47527" xr:uid="{00000000-0005-0000-0000-0000A7B90000}"/>
    <cellStyle name="Normal 4 2 7 17" xfId="21085" xr:uid="{00000000-0005-0000-0000-00005D520000}"/>
    <cellStyle name="Normal 4 2 7 17 2" xfId="21086" xr:uid="{00000000-0005-0000-0000-00005E520000}"/>
    <cellStyle name="Normal 4 2 7 17 2 2" xfId="21087" xr:uid="{00000000-0005-0000-0000-00005F520000}"/>
    <cellStyle name="Normal 4 2 7 17 2 2 2" xfId="47528" xr:uid="{00000000-0005-0000-0000-0000A8B90000}"/>
    <cellStyle name="Normal 4 2 7 17 2 3" xfId="47529" xr:uid="{00000000-0005-0000-0000-0000A9B90000}"/>
    <cellStyle name="Normal 4 2 7 17 3" xfId="21088" xr:uid="{00000000-0005-0000-0000-000060520000}"/>
    <cellStyle name="Normal 4 2 7 17 3 2" xfId="47530" xr:uid="{00000000-0005-0000-0000-0000AAB90000}"/>
    <cellStyle name="Normal 4 2 7 17 4" xfId="47531" xr:uid="{00000000-0005-0000-0000-0000ABB90000}"/>
    <cellStyle name="Normal 4 2 7 18" xfId="21089" xr:uid="{00000000-0005-0000-0000-000061520000}"/>
    <cellStyle name="Normal 4 2 7 18 2" xfId="21090" xr:uid="{00000000-0005-0000-0000-000062520000}"/>
    <cellStyle name="Normal 4 2 7 18 2 2" xfId="21091" xr:uid="{00000000-0005-0000-0000-000063520000}"/>
    <cellStyle name="Normal 4 2 7 18 2 2 2" xfId="47532" xr:uid="{00000000-0005-0000-0000-0000ACB90000}"/>
    <cellStyle name="Normal 4 2 7 18 2 3" xfId="47533" xr:uid="{00000000-0005-0000-0000-0000ADB90000}"/>
    <cellStyle name="Normal 4 2 7 18 3" xfId="21092" xr:uid="{00000000-0005-0000-0000-000064520000}"/>
    <cellStyle name="Normal 4 2 7 18 3 2" xfId="47534" xr:uid="{00000000-0005-0000-0000-0000AEB90000}"/>
    <cellStyle name="Normal 4 2 7 18 4" xfId="47535" xr:uid="{00000000-0005-0000-0000-0000AFB90000}"/>
    <cellStyle name="Normal 4 2 7 19" xfId="21093" xr:uid="{00000000-0005-0000-0000-000065520000}"/>
    <cellStyle name="Normal 4 2 7 2" xfId="21094" xr:uid="{00000000-0005-0000-0000-000066520000}"/>
    <cellStyle name="Normal 4 2 7 2 10" xfId="21095" xr:uid="{00000000-0005-0000-0000-000067520000}"/>
    <cellStyle name="Normal 4 2 7 2 10 2" xfId="21096" xr:uid="{00000000-0005-0000-0000-000068520000}"/>
    <cellStyle name="Normal 4 2 7 2 10 2 2" xfId="21097" xr:uid="{00000000-0005-0000-0000-000069520000}"/>
    <cellStyle name="Normal 4 2 7 2 10 2 2 2" xfId="47536" xr:uid="{00000000-0005-0000-0000-0000B0B90000}"/>
    <cellStyle name="Normal 4 2 7 2 10 2 3" xfId="47537" xr:uid="{00000000-0005-0000-0000-0000B1B90000}"/>
    <cellStyle name="Normal 4 2 7 2 10 3" xfId="21098" xr:uid="{00000000-0005-0000-0000-00006A520000}"/>
    <cellStyle name="Normal 4 2 7 2 10 3 2" xfId="47538" xr:uid="{00000000-0005-0000-0000-0000B2B90000}"/>
    <cellStyle name="Normal 4 2 7 2 10 4" xfId="47539" xr:uid="{00000000-0005-0000-0000-0000B3B90000}"/>
    <cellStyle name="Normal 4 2 7 2 11" xfId="21099" xr:uid="{00000000-0005-0000-0000-00006B520000}"/>
    <cellStyle name="Normal 4 2 7 2 11 2" xfId="21100" xr:uid="{00000000-0005-0000-0000-00006C520000}"/>
    <cellStyle name="Normal 4 2 7 2 11 2 2" xfId="21101" xr:uid="{00000000-0005-0000-0000-00006D520000}"/>
    <cellStyle name="Normal 4 2 7 2 11 2 2 2" xfId="47540" xr:uid="{00000000-0005-0000-0000-0000B4B90000}"/>
    <cellStyle name="Normal 4 2 7 2 11 2 3" xfId="47541" xr:uid="{00000000-0005-0000-0000-0000B5B90000}"/>
    <cellStyle name="Normal 4 2 7 2 11 3" xfId="21102" xr:uid="{00000000-0005-0000-0000-00006E520000}"/>
    <cellStyle name="Normal 4 2 7 2 11 3 2" xfId="47542" xr:uid="{00000000-0005-0000-0000-0000B6B90000}"/>
    <cellStyle name="Normal 4 2 7 2 11 4" xfId="47543" xr:uid="{00000000-0005-0000-0000-0000B7B90000}"/>
    <cellStyle name="Normal 4 2 7 2 12" xfId="21103" xr:uid="{00000000-0005-0000-0000-00006F520000}"/>
    <cellStyle name="Normal 4 2 7 2 13" xfId="21104" xr:uid="{00000000-0005-0000-0000-000070520000}"/>
    <cellStyle name="Normal 4 2 7 2 2" xfId="21105" xr:uid="{00000000-0005-0000-0000-000071520000}"/>
    <cellStyle name="Normal 4 2 7 2 2 2" xfId="21106" xr:uid="{00000000-0005-0000-0000-000072520000}"/>
    <cellStyle name="Normal 4 2 7 2 2 2 2" xfId="21107" xr:uid="{00000000-0005-0000-0000-000073520000}"/>
    <cellStyle name="Normal 4 2 7 2 2 2 2 2" xfId="47544" xr:uid="{00000000-0005-0000-0000-0000B8B90000}"/>
    <cellStyle name="Normal 4 2 7 2 2 2 3" xfId="47545" xr:uid="{00000000-0005-0000-0000-0000B9B90000}"/>
    <cellStyle name="Normal 4 2 7 2 2 3" xfId="21108" xr:uid="{00000000-0005-0000-0000-000074520000}"/>
    <cellStyle name="Normal 4 2 7 2 2 3 2" xfId="47546" xr:uid="{00000000-0005-0000-0000-0000BAB90000}"/>
    <cellStyle name="Normal 4 2 7 2 2 4" xfId="47547" xr:uid="{00000000-0005-0000-0000-0000BBB90000}"/>
    <cellStyle name="Normal 4 2 7 2 3" xfId="21109" xr:uid="{00000000-0005-0000-0000-000075520000}"/>
    <cellStyle name="Normal 4 2 7 2 3 2" xfId="21110" xr:uid="{00000000-0005-0000-0000-000076520000}"/>
    <cellStyle name="Normal 4 2 7 2 3 2 2" xfId="21111" xr:uid="{00000000-0005-0000-0000-000077520000}"/>
    <cellStyle name="Normal 4 2 7 2 3 2 2 2" xfId="47548" xr:uid="{00000000-0005-0000-0000-0000BCB90000}"/>
    <cellStyle name="Normal 4 2 7 2 3 2 3" xfId="47549" xr:uid="{00000000-0005-0000-0000-0000BDB90000}"/>
    <cellStyle name="Normal 4 2 7 2 3 3" xfId="21112" xr:uid="{00000000-0005-0000-0000-000078520000}"/>
    <cellStyle name="Normal 4 2 7 2 3 3 2" xfId="47550" xr:uid="{00000000-0005-0000-0000-0000BEB90000}"/>
    <cellStyle name="Normal 4 2 7 2 3 4" xfId="47551" xr:uid="{00000000-0005-0000-0000-0000BFB90000}"/>
    <cellStyle name="Normal 4 2 7 2 4" xfId="21113" xr:uid="{00000000-0005-0000-0000-000079520000}"/>
    <cellStyle name="Normal 4 2 7 2 4 2" xfId="21114" xr:uid="{00000000-0005-0000-0000-00007A520000}"/>
    <cellStyle name="Normal 4 2 7 2 4 2 2" xfId="21115" xr:uid="{00000000-0005-0000-0000-00007B520000}"/>
    <cellStyle name="Normal 4 2 7 2 4 2 2 2" xfId="47552" xr:uid="{00000000-0005-0000-0000-0000C0B90000}"/>
    <cellStyle name="Normal 4 2 7 2 4 2 3" xfId="47553" xr:uid="{00000000-0005-0000-0000-0000C1B90000}"/>
    <cellStyle name="Normal 4 2 7 2 4 3" xfId="21116" xr:uid="{00000000-0005-0000-0000-00007C520000}"/>
    <cellStyle name="Normal 4 2 7 2 4 3 2" xfId="47554" xr:uid="{00000000-0005-0000-0000-0000C2B90000}"/>
    <cellStyle name="Normal 4 2 7 2 4 4" xfId="47555" xr:uid="{00000000-0005-0000-0000-0000C3B90000}"/>
    <cellStyle name="Normal 4 2 7 2 5" xfId="21117" xr:uid="{00000000-0005-0000-0000-00007D520000}"/>
    <cellStyle name="Normal 4 2 7 2 5 2" xfId="21118" xr:uid="{00000000-0005-0000-0000-00007E520000}"/>
    <cellStyle name="Normal 4 2 7 2 5 2 2" xfId="21119" xr:uid="{00000000-0005-0000-0000-00007F520000}"/>
    <cellStyle name="Normal 4 2 7 2 5 2 2 2" xfId="47556" xr:uid="{00000000-0005-0000-0000-0000C4B90000}"/>
    <cellStyle name="Normal 4 2 7 2 5 2 3" xfId="47557" xr:uid="{00000000-0005-0000-0000-0000C5B90000}"/>
    <cellStyle name="Normal 4 2 7 2 5 3" xfId="21120" xr:uid="{00000000-0005-0000-0000-000080520000}"/>
    <cellStyle name="Normal 4 2 7 2 5 3 2" xfId="47558" xr:uid="{00000000-0005-0000-0000-0000C6B90000}"/>
    <cellStyle name="Normal 4 2 7 2 5 4" xfId="47559" xr:uid="{00000000-0005-0000-0000-0000C7B90000}"/>
    <cellStyle name="Normal 4 2 7 2 6" xfId="21121" xr:uid="{00000000-0005-0000-0000-000081520000}"/>
    <cellStyle name="Normal 4 2 7 2 6 2" xfId="21122" xr:uid="{00000000-0005-0000-0000-000082520000}"/>
    <cellStyle name="Normal 4 2 7 2 6 2 2" xfId="21123" xr:uid="{00000000-0005-0000-0000-000083520000}"/>
    <cellStyle name="Normal 4 2 7 2 6 2 2 2" xfId="47560" xr:uid="{00000000-0005-0000-0000-0000C8B90000}"/>
    <cellStyle name="Normal 4 2 7 2 6 2 3" xfId="47561" xr:uid="{00000000-0005-0000-0000-0000C9B90000}"/>
    <cellStyle name="Normal 4 2 7 2 6 3" xfId="21124" xr:uid="{00000000-0005-0000-0000-000084520000}"/>
    <cellStyle name="Normal 4 2 7 2 6 3 2" xfId="47562" xr:uid="{00000000-0005-0000-0000-0000CAB90000}"/>
    <cellStyle name="Normal 4 2 7 2 6 4" xfId="47563" xr:uid="{00000000-0005-0000-0000-0000CBB90000}"/>
    <cellStyle name="Normal 4 2 7 2 7" xfId="21125" xr:uid="{00000000-0005-0000-0000-000085520000}"/>
    <cellStyle name="Normal 4 2 7 2 7 2" xfId="21126" xr:uid="{00000000-0005-0000-0000-000086520000}"/>
    <cellStyle name="Normal 4 2 7 2 7 2 2" xfId="21127" xr:uid="{00000000-0005-0000-0000-000087520000}"/>
    <cellStyle name="Normal 4 2 7 2 7 2 2 2" xfId="47564" xr:uid="{00000000-0005-0000-0000-0000CCB90000}"/>
    <cellStyle name="Normal 4 2 7 2 7 2 3" xfId="47565" xr:uid="{00000000-0005-0000-0000-0000CDB90000}"/>
    <cellStyle name="Normal 4 2 7 2 7 3" xfId="21128" xr:uid="{00000000-0005-0000-0000-000088520000}"/>
    <cellStyle name="Normal 4 2 7 2 7 3 2" xfId="47566" xr:uid="{00000000-0005-0000-0000-0000CEB90000}"/>
    <cellStyle name="Normal 4 2 7 2 7 4" xfId="47567" xr:uid="{00000000-0005-0000-0000-0000CFB90000}"/>
    <cellStyle name="Normal 4 2 7 2 8" xfId="21129" xr:uid="{00000000-0005-0000-0000-000089520000}"/>
    <cellStyle name="Normal 4 2 7 2 8 2" xfId="21130" xr:uid="{00000000-0005-0000-0000-00008A520000}"/>
    <cellStyle name="Normal 4 2 7 2 8 2 2" xfId="21131" xr:uid="{00000000-0005-0000-0000-00008B520000}"/>
    <cellStyle name="Normal 4 2 7 2 8 2 2 2" xfId="47568" xr:uid="{00000000-0005-0000-0000-0000D0B90000}"/>
    <cellStyle name="Normal 4 2 7 2 8 2 3" xfId="47569" xr:uid="{00000000-0005-0000-0000-0000D1B90000}"/>
    <cellStyle name="Normal 4 2 7 2 8 3" xfId="21132" xr:uid="{00000000-0005-0000-0000-00008C520000}"/>
    <cellStyle name="Normal 4 2 7 2 8 3 2" xfId="47570" xr:uid="{00000000-0005-0000-0000-0000D2B90000}"/>
    <cellStyle name="Normal 4 2 7 2 8 4" xfId="47571" xr:uid="{00000000-0005-0000-0000-0000D3B90000}"/>
    <cellStyle name="Normal 4 2 7 2 9" xfId="21133" xr:uid="{00000000-0005-0000-0000-00008D520000}"/>
    <cellStyle name="Normal 4 2 7 2 9 2" xfId="21134" xr:uid="{00000000-0005-0000-0000-00008E520000}"/>
    <cellStyle name="Normal 4 2 7 2 9 2 2" xfId="21135" xr:uid="{00000000-0005-0000-0000-00008F520000}"/>
    <cellStyle name="Normal 4 2 7 2 9 2 2 2" xfId="47572" xr:uid="{00000000-0005-0000-0000-0000D4B90000}"/>
    <cellStyle name="Normal 4 2 7 2 9 2 3" xfId="47573" xr:uid="{00000000-0005-0000-0000-0000D5B90000}"/>
    <cellStyle name="Normal 4 2 7 2 9 3" xfId="21136" xr:uid="{00000000-0005-0000-0000-000090520000}"/>
    <cellStyle name="Normal 4 2 7 2 9 3 2" xfId="47574" xr:uid="{00000000-0005-0000-0000-0000D6B90000}"/>
    <cellStyle name="Normal 4 2 7 2 9 4" xfId="47575" xr:uid="{00000000-0005-0000-0000-0000D7B90000}"/>
    <cellStyle name="Normal 4 2 7 20" xfId="21137" xr:uid="{00000000-0005-0000-0000-000091520000}"/>
    <cellStyle name="Normal 4 2 7 3" xfId="21138" xr:uid="{00000000-0005-0000-0000-000092520000}"/>
    <cellStyle name="Normal 4 2 7 3 10" xfId="21139" xr:uid="{00000000-0005-0000-0000-000093520000}"/>
    <cellStyle name="Normal 4 2 7 3 10 2" xfId="21140" xr:uid="{00000000-0005-0000-0000-000094520000}"/>
    <cellStyle name="Normal 4 2 7 3 10 2 2" xfId="21141" xr:uid="{00000000-0005-0000-0000-000095520000}"/>
    <cellStyle name="Normal 4 2 7 3 10 2 2 2" xfId="47576" xr:uid="{00000000-0005-0000-0000-0000D8B90000}"/>
    <cellStyle name="Normal 4 2 7 3 10 2 3" xfId="47577" xr:uid="{00000000-0005-0000-0000-0000D9B90000}"/>
    <cellStyle name="Normal 4 2 7 3 10 3" xfId="21142" xr:uid="{00000000-0005-0000-0000-000096520000}"/>
    <cellStyle name="Normal 4 2 7 3 10 3 2" xfId="47578" xr:uid="{00000000-0005-0000-0000-0000DAB90000}"/>
    <cellStyle name="Normal 4 2 7 3 10 4" xfId="47579" xr:uid="{00000000-0005-0000-0000-0000DBB90000}"/>
    <cellStyle name="Normal 4 2 7 3 11" xfId="21143" xr:uid="{00000000-0005-0000-0000-000097520000}"/>
    <cellStyle name="Normal 4 2 7 3 11 2" xfId="21144" xr:uid="{00000000-0005-0000-0000-000098520000}"/>
    <cellStyle name="Normal 4 2 7 3 11 2 2" xfId="21145" xr:uid="{00000000-0005-0000-0000-000099520000}"/>
    <cellStyle name="Normal 4 2 7 3 11 2 2 2" xfId="47580" xr:uid="{00000000-0005-0000-0000-0000DCB90000}"/>
    <cellStyle name="Normal 4 2 7 3 11 2 3" xfId="47581" xr:uid="{00000000-0005-0000-0000-0000DDB90000}"/>
    <cellStyle name="Normal 4 2 7 3 11 3" xfId="21146" xr:uid="{00000000-0005-0000-0000-00009A520000}"/>
    <cellStyle name="Normal 4 2 7 3 11 3 2" xfId="47582" xr:uid="{00000000-0005-0000-0000-0000DEB90000}"/>
    <cellStyle name="Normal 4 2 7 3 11 4" xfId="47583" xr:uid="{00000000-0005-0000-0000-0000DFB90000}"/>
    <cellStyle name="Normal 4 2 7 3 12" xfId="21147" xr:uid="{00000000-0005-0000-0000-00009B520000}"/>
    <cellStyle name="Normal 4 2 7 3 12 2" xfId="21148" xr:uid="{00000000-0005-0000-0000-00009C520000}"/>
    <cellStyle name="Normal 4 2 7 3 12 2 2" xfId="47584" xr:uid="{00000000-0005-0000-0000-0000E0B90000}"/>
    <cellStyle name="Normal 4 2 7 3 12 3" xfId="47585" xr:uid="{00000000-0005-0000-0000-0000E1B90000}"/>
    <cellStyle name="Normal 4 2 7 3 13" xfId="21149" xr:uid="{00000000-0005-0000-0000-00009D520000}"/>
    <cellStyle name="Normal 4 2 7 3 13 2" xfId="47586" xr:uid="{00000000-0005-0000-0000-0000E2B90000}"/>
    <cellStyle name="Normal 4 2 7 3 14" xfId="47587" xr:uid="{00000000-0005-0000-0000-0000E3B90000}"/>
    <cellStyle name="Normal 4 2 7 3 2" xfId="21150" xr:uid="{00000000-0005-0000-0000-00009E520000}"/>
    <cellStyle name="Normal 4 2 7 3 2 2" xfId="21151" xr:uid="{00000000-0005-0000-0000-00009F520000}"/>
    <cellStyle name="Normal 4 2 7 3 2 2 2" xfId="21152" xr:uid="{00000000-0005-0000-0000-0000A0520000}"/>
    <cellStyle name="Normal 4 2 7 3 2 2 2 2" xfId="47588" xr:uid="{00000000-0005-0000-0000-0000E4B90000}"/>
    <cellStyle name="Normal 4 2 7 3 2 2 3" xfId="47589" xr:uid="{00000000-0005-0000-0000-0000E5B90000}"/>
    <cellStyle name="Normal 4 2 7 3 2 3" xfId="21153" xr:uid="{00000000-0005-0000-0000-0000A1520000}"/>
    <cellStyle name="Normal 4 2 7 3 2 3 2" xfId="47590" xr:uid="{00000000-0005-0000-0000-0000E6B90000}"/>
    <cellStyle name="Normal 4 2 7 3 2 4" xfId="47591" xr:uid="{00000000-0005-0000-0000-0000E7B90000}"/>
    <cellStyle name="Normal 4 2 7 3 3" xfId="21154" xr:uid="{00000000-0005-0000-0000-0000A2520000}"/>
    <cellStyle name="Normal 4 2 7 3 3 2" xfId="21155" xr:uid="{00000000-0005-0000-0000-0000A3520000}"/>
    <cellStyle name="Normal 4 2 7 3 3 2 2" xfId="21156" xr:uid="{00000000-0005-0000-0000-0000A4520000}"/>
    <cellStyle name="Normal 4 2 7 3 3 2 2 2" xfId="47592" xr:uid="{00000000-0005-0000-0000-0000E8B90000}"/>
    <cellStyle name="Normal 4 2 7 3 3 2 3" xfId="47593" xr:uid="{00000000-0005-0000-0000-0000E9B90000}"/>
    <cellStyle name="Normal 4 2 7 3 3 3" xfId="21157" xr:uid="{00000000-0005-0000-0000-0000A5520000}"/>
    <cellStyle name="Normal 4 2 7 3 3 3 2" xfId="47594" xr:uid="{00000000-0005-0000-0000-0000EAB90000}"/>
    <cellStyle name="Normal 4 2 7 3 3 4" xfId="47595" xr:uid="{00000000-0005-0000-0000-0000EBB90000}"/>
    <cellStyle name="Normal 4 2 7 3 4" xfId="21158" xr:uid="{00000000-0005-0000-0000-0000A6520000}"/>
    <cellStyle name="Normal 4 2 7 3 4 2" xfId="21159" xr:uid="{00000000-0005-0000-0000-0000A7520000}"/>
    <cellStyle name="Normal 4 2 7 3 4 2 2" xfId="21160" xr:uid="{00000000-0005-0000-0000-0000A8520000}"/>
    <cellStyle name="Normal 4 2 7 3 4 2 2 2" xfId="47596" xr:uid="{00000000-0005-0000-0000-0000ECB90000}"/>
    <cellStyle name="Normal 4 2 7 3 4 2 3" xfId="47597" xr:uid="{00000000-0005-0000-0000-0000EDB90000}"/>
    <cellStyle name="Normal 4 2 7 3 4 3" xfId="21161" xr:uid="{00000000-0005-0000-0000-0000A9520000}"/>
    <cellStyle name="Normal 4 2 7 3 4 3 2" xfId="47598" xr:uid="{00000000-0005-0000-0000-0000EEB90000}"/>
    <cellStyle name="Normal 4 2 7 3 4 4" xfId="47599" xr:uid="{00000000-0005-0000-0000-0000EFB90000}"/>
    <cellStyle name="Normal 4 2 7 3 5" xfId="21162" xr:uid="{00000000-0005-0000-0000-0000AA520000}"/>
    <cellStyle name="Normal 4 2 7 3 5 2" xfId="21163" xr:uid="{00000000-0005-0000-0000-0000AB520000}"/>
    <cellStyle name="Normal 4 2 7 3 5 2 2" xfId="21164" xr:uid="{00000000-0005-0000-0000-0000AC520000}"/>
    <cellStyle name="Normal 4 2 7 3 5 2 2 2" xfId="47600" xr:uid="{00000000-0005-0000-0000-0000F0B90000}"/>
    <cellStyle name="Normal 4 2 7 3 5 2 3" xfId="47601" xr:uid="{00000000-0005-0000-0000-0000F1B90000}"/>
    <cellStyle name="Normal 4 2 7 3 5 3" xfId="21165" xr:uid="{00000000-0005-0000-0000-0000AD520000}"/>
    <cellStyle name="Normal 4 2 7 3 5 3 2" xfId="47602" xr:uid="{00000000-0005-0000-0000-0000F2B90000}"/>
    <cellStyle name="Normal 4 2 7 3 5 4" xfId="47603" xr:uid="{00000000-0005-0000-0000-0000F3B90000}"/>
    <cellStyle name="Normal 4 2 7 3 6" xfId="21166" xr:uid="{00000000-0005-0000-0000-0000AE520000}"/>
    <cellStyle name="Normal 4 2 7 3 6 2" xfId="21167" xr:uid="{00000000-0005-0000-0000-0000AF520000}"/>
    <cellStyle name="Normal 4 2 7 3 6 2 2" xfId="21168" xr:uid="{00000000-0005-0000-0000-0000B0520000}"/>
    <cellStyle name="Normal 4 2 7 3 6 2 2 2" xfId="47604" xr:uid="{00000000-0005-0000-0000-0000F4B90000}"/>
    <cellStyle name="Normal 4 2 7 3 6 2 3" xfId="47605" xr:uid="{00000000-0005-0000-0000-0000F5B90000}"/>
    <cellStyle name="Normal 4 2 7 3 6 3" xfId="21169" xr:uid="{00000000-0005-0000-0000-0000B1520000}"/>
    <cellStyle name="Normal 4 2 7 3 6 3 2" xfId="47606" xr:uid="{00000000-0005-0000-0000-0000F6B90000}"/>
    <cellStyle name="Normal 4 2 7 3 6 4" xfId="47607" xr:uid="{00000000-0005-0000-0000-0000F7B90000}"/>
    <cellStyle name="Normal 4 2 7 3 7" xfId="21170" xr:uid="{00000000-0005-0000-0000-0000B2520000}"/>
    <cellStyle name="Normal 4 2 7 3 7 2" xfId="21171" xr:uid="{00000000-0005-0000-0000-0000B3520000}"/>
    <cellStyle name="Normal 4 2 7 3 7 2 2" xfId="21172" xr:uid="{00000000-0005-0000-0000-0000B4520000}"/>
    <cellStyle name="Normal 4 2 7 3 7 2 2 2" xfId="47608" xr:uid="{00000000-0005-0000-0000-0000F8B90000}"/>
    <cellStyle name="Normal 4 2 7 3 7 2 3" xfId="47609" xr:uid="{00000000-0005-0000-0000-0000F9B90000}"/>
    <cellStyle name="Normal 4 2 7 3 7 3" xfId="21173" xr:uid="{00000000-0005-0000-0000-0000B5520000}"/>
    <cellStyle name="Normal 4 2 7 3 7 3 2" xfId="47610" xr:uid="{00000000-0005-0000-0000-0000FAB90000}"/>
    <cellStyle name="Normal 4 2 7 3 7 4" xfId="47611" xr:uid="{00000000-0005-0000-0000-0000FBB90000}"/>
    <cellStyle name="Normal 4 2 7 3 8" xfId="21174" xr:uid="{00000000-0005-0000-0000-0000B6520000}"/>
    <cellStyle name="Normal 4 2 7 3 8 2" xfId="21175" xr:uid="{00000000-0005-0000-0000-0000B7520000}"/>
    <cellStyle name="Normal 4 2 7 3 8 2 2" xfId="21176" xr:uid="{00000000-0005-0000-0000-0000B8520000}"/>
    <cellStyle name="Normal 4 2 7 3 8 2 2 2" xfId="47612" xr:uid="{00000000-0005-0000-0000-0000FCB90000}"/>
    <cellStyle name="Normal 4 2 7 3 8 2 3" xfId="47613" xr:uid="{00000000-0005-0000-0000-0000FDB90000}"/>
    <cellStyle name="Normal 4 2 7 3 8 3" xfId="21177" xr:uid="{00000000-0005-0000-0000-0000B9520000}"/>
    <cellStyle name="Normal 4 2 7 3 8 3 2" xfId="47614" xr:uid="{00000000-0005-0000-0000-0000FEB90000}"/>
    <cellStyle name="Normal 4 2 7 3 8 4" xfId="47615" xr:uid="{00000000-0005-0000-0000-0000FFB90000}"/>
    <cellStyle name="Normal 4 2 7 3 9" xfId="21178" xr:uid="{00000000-0005-0000-0000-0000BA520000}"/>
    <cellStyle name="Normal 4 2 7 3 9 2" xfId="21179" xr:uid="{00000000-0005-0000-0000-0000BB520000}"/>
    <cellStyle name="Normal 4 2 7 3 9 2 2" xfId="21180" xr:uid="{00000000-0005-0000-0000-0000BC520000}"/>
    <cellStyle name="Normal 4 2 7 3 9 2 2 2" xfId="47616" xr:uid="{00000000-0005-0000-0000-000000BA0000}"/>
    <cellStyle name="Normal 4 2 7 3 9 2 3" xfId="47617" xr:uid="{00000000-0005-0000-0000-000001BA0000}"/>
    <cellStyle name="Normal 4 2 7 3 9 3" xfId="21181" xr:uid="{00000000-0005-0000-0000-0000BD520000}"/>
    <cellStyle name="Normal 4 2 7 3 9 3 2" xfId="47618" xr:uid="{00000000-0005-0000-0000-000002BA0000}"/>
    <cellStyle name="Normal 4 2 7 3 9 4" xfId="47619" xr:uid="{00000000-0005-0000-0000-000003BA0000}"/>
    <cellStyle name="Normal 4 2 7 4" xfId="21182" xr:uid="{00000000-0005-0000-0000-0000BE520000}"/>
    <cellStyle name="Normal 4 2 7 4 10" xfId="21183" xr:uid="{00000000-0005-0000-0000-0000BF520000}"/>
    <cellStyle name="Normal 4 2 7 4 10 2" xfId="21184" xr:uid="{00000000-0005-0000-0000-0000C0520000}"/>
    <cellStyle name="Normal 4 2 7 4 10 2 2" xfId="21185" xr:uid="{00000000-0005-0000-0000-0000C1520000}"/>
    <cellStyle name="Normal 4 2 7 4 10 2 2 2" xfId="47620" xr:uid="{00000000-0005-0000-0000-000004BA0000}"/>
    <cellStyle name="Normal 4 2 7 4 10 2 3" xfId="47621" xr:uid="{00000000-0005-0000-0000-000005BA0000}"/>
    <cellStyle name="Normal 4 2 7 4 10 3" xfId="21186" xr:uid="{00000000-0005-0000-0000-0000C2520000}"/>
    <cellStyle name="Normal 4 2 7 4 10 3 2" xfId="47622" xr:uid="{00000000-0005-0000-0000-000006BA0000}"/>
    <cellStyle name="Normal 4 2 7 4 10 4" xfId="47623" xr:uid="{00000000-0005-0000-0000-000007BA0000}"/>
    <cellStyle name="Normal 4 2 7 4 11" xfId="21187" xr:uid="{00000000-0005-0000-0000-0000C3520000}"/>
    <cellStyle name="Normal 4 2 7 4 11 2" xfId="21188" xr:uid="{00000000-0005-0000-0000-0000C4520000}"/>
    <cellStyle name="Normal 4 2 7 4 11 2 2" xfId="21189" xr:uid="{00000000-0005-0000-0000-0000C5520000}"/>
    <cellStyle name="Normal 4 2 7 4 11 2 2 2" xfId="47624" xr:uid="{00000000-0005-0000-0000-000008BA0000}"/>
    <cellStyle name="Normal 4 2 7 4 11 2 3" xfId="47625" xr:uid="{00000000-0005-0000-0000-000009BA0000}"/>
    <cellStyle name="Normal 4 2 7 4 11 3" xfId="21190" xr:uid="{00000000-0005-0000-0000-0000C6520000}"/>
    <cellStyle name="Normal 4 2 7 4 11 3 2" xfId="47626" xr:uid="{00000000-0005-0000-0000-00000ABA0000}"/>
    <cellStyle name="Normal 4 2 7 4 11 4" xfId="47627" xr:uid="{00000000-0005-0000-0000-00000BBA0000}"/>
    <cellStyle name="Normal 4 2 7 4 12" xfId="21191" xr:uid="{00000000-0005-0000-0000-0000C7520000}"/>
    <cellStyle name="Normal 4 2 7 4 12 2" xfId="21192" xr:uid="{00000000-0005-0000-0000-0000C8520000}"/>
    <cellStyle name="Normal 4 2 7 4 12 2 2" xfId="47628" xr:uid="{00000000-0005-0000-0000-00000CBA0000}"/>
    <cellStyle name="Normal 4 2 7 4 12 3" xfId="47629" xr:uid="{00000000-0005-0000-0000-00000DBA0000}"/>
    <cellStyle name="Normal 4 2 7 4 13" xfId="21193" xr:uid="{00000000-0005-0000-0000-0000C9520000}"/>
    <cellStyle name="Normal 4 2 7 4 13 2" xfId="47630" xr:uid="{00000000-0005-0000-0000-00000EBA0000}"/>
    <cellStyle name="Normal 4 2 7 4 14" xfId="47631" xr:uid="{00000000-0005-0000-0000-00000FBA0000}"/>
    <cellStyle name="Normal 4 2 7 4 2" xfId="21194" xr:uid="{00000000-0005-0000-0000-0000CA520000}"/>
    <cellStyle name="Normal 4 2 7 4 2 2" xfId="21195" xr:uid="{00000000-0005-0000-0000-0000CB520000}"/>
    <cellStyle name="Normal 4 2 7 4 2 2 2" xfId="21196" xr:uid="{00000000-0005-0000-0000-0000CC520000}"/>
    <cellStyle name="Normal 4 2 7 4 2 2 2 2" xfId="47632" xr:uid="{00000000-0005-0000-0000-000010BA0000}"/>
    <cellStyle name="Normal 4 2 7 4 2 2 3" xfId="47633" xr:uid="{00000000-0005-0000-0000-000011BA0000}"/>
    <cellStyle name="Normal 4 2 7 4 2 3" xfId="21197" xr:uid="{00000000-0005-0000-0000-0000CD520000}"/>
    <cellStyle name="Normal 4 2 7 4 2 3 2" xfId="47634" xr:uid="{00000000-0005-0000-0000-000012BA0000}"/>
    <cellStyle name="Normal 4 2 7 4 2 4" xfId="47635" xr:uid="{00000000-0005-0000-0000-000013BA0000}"/>
    <cellStyle name="Normal 4 2 7 4 3" xfId="21198" xr:uid="{00000000-0005-0000-0000-0000CE520000}"/>
    <cellStyle name="Normal 4 2 7 4 3 2" xfId="21199" xr:uid="{00000000-0005-0000-0000-0000CF520000}"/>
    <cellStyle name="Normal 4 2 7 4 3 2 2" xfId="21200" xr:uid="{00000000-0005-0000-0000-0000D0520000}"/>
    <cellStyle name="Normal 4 2 7 4 3 2 2 2" xfId="47636" xr:uid="{00000000-0005-0000-0000-000014BA0000}"/>
    <cellStyle name="Normal 4 2 7 4 3 2 3" xfId="47637" xr:uid="{00000000-0005-0000-0000-000015BA0000}"/>
    <cellStyle name="Normal 4 2 7 4 3 3" xfId="21201" xr:uid="{00000000-0005-0000-0000-0000D1520000}"/>
    <cellStyle name="Normal 4 2 7 4 3 3 2" xfId="47638" xr:uid="{00000000-0005-0000-0000-000016BA0000}"/>
    <cellStyle name="Normal 4 2 7 4 3 4" xfId="47639" xr:uid="{00000000-0005-0000-0000-000017BA0000}"/>
    <cellStyle name="Normal 4 2 7 4 4" xfId="21202" xr:uid="{00000000-0005-0000-0000-0000D2520000}"/>
    <cellStyle name="Normal 4 2 7 4 4 2" xfId="21203" xr:uid="{00000000-0005-0000-0000-0000D3520000}"/>
    <cellStyle name="Normal 4 2 7 4 4 2 2" xfId="21204" xr:uid="{00000000-0005-0000-0000-0000D4520000}"/>
    <cellStyle name="Normal 4 2 7 4 4 2 2 2" xfId="47640" xr:uid="{00000000-0005-0000-0000-000018BA0000}"/>
    <cellStyle name="Normal 4 2 7 4 4 2 3" xfId="47641" xr:uid="{00000000-0005-0000-0000-000019BA0000}"/>
    <cellStyle name="Normal 4 2 7 4 4 3" xfId="21205" xr:uid="{00000000-0005-0000-0000-0000D5520000}"/>
    <cellStyle name="Normal 4 2 7 4 4 3 2" xfId="47642" xr:uid="{00000000-0005-0000-0000-00001ABA0000}"/>
    <cellStyle name="Normal 4 2 7 4 4 4" xfId="47643" xr:uid="{00000000-0005-0000-0000-00001BBA0000}"/>
    <cellStyle name="Normal 4 2 7 4 5" xfId="21206" xr:uid="{00000000-0005-0000-0000-0000D6520000}"/>
    <cellStyle name="Normal 4 2 7 4 5 2" xfId="21207" xr:uid="{00000000-0005-0000-0000-0000D7520000}"/>
    <cellStyle name="Normal 4 2 7 4 5 2 2" xfId="21208" xr:uid="{00000000-0005-0000-0000-0000D8520000}"/>
    <cellStyle name="Normal 4 2 7 4 5 2 2 2" xfId="47644" xr:uid="{00000000-0005-0000-0000-00001CBA0000}"/>
    <cellStyle name="Normal 4 2 7 4 5 2 3" xfId="47645" xr:uid="{00000000-0005-0000-0000-00001DBA0000}"/>
    <cellStyle name="Normal 4 2 7 4 5 3" xfId="21209" xr:uid="{00000000-0005-0000-0000-0000D9520000}"/>
    <cellStyle name="Normal 4 2 7 4 5 3 2" xfId="47646" xr:uid="{00000000-0005-0000-0000-00001EBA0000}"/>
    <cellStyle name="Normal 4 2 7 4 5 4" xfId="47647" xr:uid="{00000000-0005-0000-0000-00001FBA0000}"/>
    <cellStyle name="Normal 4 2 7 4 6" xfId="21210" xr:uid="{00000000-0005-0000-0000-0000DA520000}"/>
    <cellStyle name="Normal 4 2 7 4 6 2" xfId="21211" xr:uid="{00000000-0005-0000-0000-0000DB520000}"/>
    <cellStyle name="Normal 4 2 7 4 6 2 2" xfId="21212" xr:uid="{00000000-0005-0000-0000-0000DC520000}"/>
    <cellStyle name="Normal 4 2 7 4 6 2 2 2" xfId="47648" xr:uid="{00000000-0005-0000-0000-000020BA0000}"/>
    <cellStyle name="Normal 4 2 7 4 6 2 3" xfId="47649" xr:uid="{00000000-0005-0000-0000-000021BA0000}"/>
    <cellStyle name="Normal 4 2 7 4 6 3" xfId="21213" xr:uid="{00000000-0005-0000-0000-0000DD520000}"/>
    <cellStyle name="Normal 4 2 7 4 6 3 2" xfId="47650" xr:uid="{00000000-0005-0000-0000-000022BA0000}"/>
    <cellStyle name="Normal 4 2 7 4 6 4" xfId="47651" xr:uid="{00000000-0005-0000-0000-000023BA0000}"/>
    <cellStyle name="Normal 4 2 7 4 7" xfId="21214" xr:uid="{00000000-0005-0000-0000-0000DE520000}"/>
    <cellStyle name="Normal 4 2 7 4 7 2" xfId="21215" xr:uid="{00000000-0005-0000-0000-0000DF520000}"/>
    <cellStyle name="Normal 4 2 7 4 7 2 2" xfId="21216" xr:uid="{00000000-0005-0000-0000-0000E0520000}"/>
    <cellStyle name="Normal 4 2 7 4 7 2 2 2" xfId="47652" xr:uid="{00000000-0005-0000-0000-000024BA0000}"/>
    <cellStyle name="Normal 4 2 7 4 7 2 3" xfId="47653" xr:uid="{00000000-0005-0000-0000-000025BA0000}"/>
    <cellStyle name="Normal 4 2 7 4 7 3" xfId="21217" xr:uid="{00000000-0005-0000-0000-0000E1520000}"/>
    <cellStyle name="Normal 4 2 7 4 7 3 2" xfId="47654" xr:uid="{00000000-0005-0000-0000-000026BA0000}"/>
    <cellStyle name="Normal 4 2 7 4 7 4" xfId="47655" xr:uid="{00000000-0005-0000-0000-000027BA0000}"/>
    <cellStyle name="Normal 4 2 7 4 8" xfId="21218" xr:uid="{00000000-0005-0000-0000-0000E2520000}"/>
    <cellStyle name="Normal 4 2 7 4 8 2" xfId="21219" xr:uid="{00000000-0005-0000-0000-0000E3520000}"/>
    <cellStyle name="Normal 4 2 7 4 8 2 2" xfId="21220" xr:uid="{00000000-0005-0000-0000-0000E4520000}"/>
    <cellStyle name="Normal 4 2 7 4 8 2 2 2" xfId="47656" xr:uid="{00000000-0005-0000-0000-000028BA0000}"/>
    <cellStyle name="Normal 4 2 7 4 8 2 3" xfId="47657" xr:uid="{00000000-0005-0000-0000-000029BA0000}"/>
    <cellStyle name="Normal 4 2 7 4 8 3" xfId="21221" xr:uid="{00000000-0005-0000-0000-0000E5520000}"/>
    <cellStyle name="Normal 4 2 7 4 8 3 2" xfId="47658" xr:uid="{00000000-0005-0000-0000-00002ABA0000}"/>
    <cellStyle name="Normal 4 2 7 4 8 4" xfId="47659" xr:uid="{00000000-0005-0000-0000-00002BBA0000}"/>
    <cellStyle name="Normal 4 2 7 4 9" xfId="21222" xr:uid="{00000000-0005-0000-0000-0000E6520000}"/>
    <cellStyle name="Normal 4 2 7 4 9 2" xfId="21223" xr:uid="{00000000-0005-0000-0000-0000E7520000}"/>
    <cellStyle name="Normal 4 2 7 4 9 2 2" xfId="21224" xr:uid="{00000000-0005-0000-0000-0000E8520000}"/>
    <cellStyle name="Normal 4 2 7 4 9 2 2 2" xfId="47660" xr:uid="{00000000-0005-0000-0000-00002CBA0000}"/>
    <cellStyle name="Normal 4 2 7 4 9 2 3" xfId="47661" xr:uid="{00000000-0005-0000-0000-00002DBA0000}"/>
    <cellStyle name="Normal 4 2 7 4 9 3" xfId="21225" xr:uid="{00000000-0005-0000-0000-0000E9520000}"/>
    <cellStyle name="Normal 4 2 7 4 9 3 2" xfId="47662" xr:uid="{00000000-0005-0000-0000-00002EBA0000}"/>
    <cellStyle name="Normal 4 2 7 4 9 4" xfId="47663" xr:uid="{00000000-0005-0000-0000-00002FBA0000}"/>
    <cellStyle name="Normal 4 2 7 5" xfId="21226" xr:uid="{00000000-0005-0000-0000-0000EA520000}"/>
    <cellStyle name="Normal 4 2 7 5 10" xfId="21227" xr:uid="{00000000-0005-0000-0000-0000EB520000}"/>
    <cellStyle name="Normal 4 2 7 5 10 2" xfId="21228" xr:uid="{00000000-0005-0000-0000-0000EC520000}"/>
    <cellStyle name="Normal 4 2 7 5 10 2 2" xfId="21229" xr:uid="{00000000-0005-0000-0000-0000ED520000}"/>
    <cellStyle name="Normal 4 2 7 5 10 2 2 2" xfId="47664" xr:uid="{00000000-0005-0000-0000-000030BA0000}"/>
    <cellStyle name="Normal 4 2 7 5 10 2 3" xfId="47665" xr:uid="{00000000-0005-0000-0000-000031BA0000}"/>
    <cellStyle name="Normal 4 2 7 5 10 3" xfId="21230" xr:uid="{00000000-0005-0000-0000-0000EE520000}"/>
    <cellStyle name="Normal 4 2 7 5 10 3 2" xfId="47666" xr:uid="{00000000-0005-0000-0000-000032BA0000}"/>
    <cellStyle name="Normal 4 2 7 5 10 4" xfId="47667" xr:uid="{00000000-0005-0000-0000-000033BA0000}"/>
    <cellStyle name="Normal 4 2 7 5 11" xfId="21231" xr:uid="{00000000-0005-0000-0000-0000EF520000}"/>
    <cellStyle name="Normal 4 2 7 5 11 2" xfId="21232" xr:uid="{00000000-0005-0000-0000-0000F0520000}"/>
    <cellStyle name="Normal 4 2 7 5 11 2 2" xfId="21233" xr:uid="{00000000-0005-0000-0000-0000F1520000}"/>
    <cellStyle name="Normal 4 2 7 5 11 2 2 2" xfId="47668" xr:uid="{00000000-0005-0000-0000-000034BA0000}"/>
    <cellStyle name="Normal 4 2 7 5 11 2 3" xfId="47669" xr:uid="{00000000-0005-0000-0000-000035BA0000}"/>
    <cellStyle name="Normal 4 2 7 5 11 3" xfId="21234" xr:uid="{00000000-0005-0000-0000-0000F2520000}"/>
    <cellStyle name="Normal 4 2 7 5 11 3 2" xfId="47670" xr:uid="{00000000-0005-0000-0000-000036BA0000}"/>
    <cellStyle name="Normal 4 2 7 5 11 4" xfId="47671" xr:uid="{00000000-0005-0000-0000-000037BA0000}"/>
    <cellStyle name="Normal 4 2 7 5 12" xfId="21235" xr:uid="{00000000-0005-0000-0000-0000F3520000}"/>
    <cellStyle name="Normal 4 2 7 5 12 2" xfId="21236" xr:uid="{00000000-0005-0000-0000-0000F4520000}"/>
    <cellStyle name="Normal 4 2 7 5 12 2 2" xfId="47672" xr:uid="{00000000-0005-0000-0000-000038BA0000}"/>
    <cellStyle name="Normal 4 2 7 5 12 3" xfId="47673" xr:uid="{00000000-0005-0000-0000-000039BA0000}"/>
    <cellStyle name="Normal 4 2 7 5 13" xfId="21237" xr:uid="{00000000-0005-0000-0000-0000F5520000}"/>
    <cellStyle name="Normal 4 2 7 5 13 2" xfId="47674" xr:uid="{00000000-0005-0000-0000-00003ABA0000}"/>
    <cellStyle name="Normal 4 2 7 5 14" xfId="47675" xr:uid="{00000000-0005-0000-0000-00003BBA0000}"/>
    <cellStyle name="Normal 4 2 7 5 2" xfId="21238" xr:uid="{00000000-0005-0000-0000-0000F6520000}"/>
    <cellStyle name="Normal 4 2 7 5 2 2" xfId="21239" xr:uid="{00000000-0005-0000-0000-0000F7520000}"/>
    <cellStyle name="Normal 4 2 7 5 2 2 2" xfId="21240" xr:uid="{00000000-0005-0000-0000-0000F8520000}"/>
    <cellStyle name="Normal 4 2 7 5 2 2 2 2" xfId="47676" xr:uid="{00000000-0005-0000-0000-00003CBA0000}"/>
    <cellStyle name="Normal 4 2 7 5 2 2 3" xfId="47677" xr:uid="{00000000-0005-0000-0000-00003DBA0000}"/>
    <cellStyle name="Normal 4 2 7 5 2 3" xfId="21241" xr:uid="{00000000-0005-0000-0000-0000F9520000}"/>
    <cellStyle name="Normal 4 2 7 5 2 3 2" xfId="47678" xr:uid="{00000000-0005-0000-0000-00003EBA0000}"/>
    <cellStyle name="Normal 4 2 7 5 2 4" xfId="47679" xr:uid="{00000000-0005-0000-0000-00003FBA0000}"/>
    <cellStyle name="Normal 4 2 7 5 3" xfId="21242" xr:uid="{00000000-0005-0000-0000-0000FA520000}"/>
    <cellStyle name="Normal 4 2 7 5 3 2" xfId="21243" xr:uid="{00000000-0005-0000-0000-0000FB520000}"/>
    <cellStyle name="Normal 4 2 7 5 3 2 2" xfId="21244" xr:uid="{00000000-0005-0000-0000-0000FC520000}"/>
    <cellStyle name="Normal 4 2 7 5 3 2 2 2" xfId="47680" xr:uid="{00000000-0005-0000-0000-000040BA0000}"/>
    <cellStyle name="Normal 4 2 7 5 3 2 3" xfId="47681" xr:uid="{00000000-0005-0000-0000-000041BA0000}"/>
    <cellStyle name="Normal 4 2 7 5 3 3" xfId="21245" xr:uid="{00000000-0005-0000-0000-0000FD520000}"/>
    <cellStyle name="Normal 4 2 7 5 3 3 2" xfId="47682" xr:uid="{00000000-0005-0000-0000-000042BA0000}"/>
    <cellStyle name="Normal 4 2 7 5 3 4" xfId="47683" xr:uid="{00000000-0005-0000-0000-000043BA0000}"/>
    <cellStyle name="Normal 4 2 7 5 4" xfId="21246" xr:uid="{00000000-0005-0000-0000-0000FE520000}"/>
    <cellStyle name="Normal 4 2 7 5 4 2" xfId="21247" xr:uid="{00000000-0005-0000-0000-0000FF520000}"/>
    <cellStyle name="Normal 4 2 7 5 4 2 2" xfId="21248" xr:uid="{00000000-0005-0000-0000-000000530000}"/>
    <cellStyle name="Normal 4 2 7 5 4 2 2 2" xfId="47684" xr:uid="{00000000-0005-0000-0000-000044BA0000}"/>
    <cellStyle name="Normal 4 2 7 5 4 2 3" xfId="47685" xr:uid="{00000000-0005-0000-0000-000045BA0000}"/>
    <cellStyle name="Normal 4 2 7 5 4 3" xfId="21249" xr:uid="{00000000-0005-0000-0000-000001530000}"/>
    <cellStyle name="Normal 4 2 7 5 4 3 2" xfId="47686" xr:uid="{00000000-0005-0000-0000-000046BA0000}"/>
    <cellStyle name="Normal 4 2 7 5 4 4" xfId="47687" xr:uid="{00000000-0005-0000-0000-000047BA0000}"/>
    <cellStyle name="Normal 4 2 7 5 5" xfId="21250" xr:uid="{00000000-0005-0000-0000-000002530000}"/>
    <cellStyle name="Normal 4 2 7 5 5 2" xfId="21251" xr:uid="{00000000-0005-0000-0000-000003530000}"/>
    <cellStyle name="Normal 4 2 7 5 5 2 2" xfId="21252" xr:uid="{00000000-0005-0000-0000-000004530000}"/>
    <cellStyle name="Normal 4 2 7 5 5 2 2 2" xfId="47688" xr:uid="{00000000-0005-0000-0000-000048BA0000}"/>
    <cellStyle name="Normal 4 2 7 5 5 2 3" xfId="47689" xr:uid="{00000000-0005-0000-0000-000049BA0000}"/>
    <cellStyle name="Normal 4 2 7 5 5 3" xfId="21253" xr:uid="{00000000-0005-0000-0000-000005530000}"/>
    <cellStyle name="Normal 4 2 7 5 5 3 2" xfId="47690" xr:uid="{00000000-0005-0000-0000-00004ABA0000}"/>
    <cellStyle name="Normal 4 2 7 5 5 4" xfId="47691" xr:uid="{00000000-0005-0000-0000-00004BBA0000}"/>
    <cellStyle name="Normal 4 2 7 5 6" xfId="21254" xr:uid="{00000000-0005-0000-0000-000006530000}"/>
    <cellStyle name="Normal 4 2 7 5 6 2" xfId="21255" xr:uid="{00000000-0005-0000-0000-000007530000}"/>
    <cellStyle name="Normal 4 2 7 5 6 2 2" xfId="21256" xr:uid="{00000000-0005-0000-0000-000008530000}"/>
    <cellStyle name="Normal 4 2 7 5 6 2 2 2" xfId="47692" xr:uid="{00000000-0005-0000-0000-00004CBA0000}"/>
    <cellStyle name="Normal 4 2 7 5 6 2 3" xfId="47693" xr:uid="{00000000-0005-0000-0000-00004DBA0000}"/>
    <cellStyle name="Normal 4 2 7 5 6 3" xfId="21257" xr:uid="{00000000-0005-0000-0000-000009530000}"/>
    <cellStyle name="Normal 4 2 7 5 6 3 2" xfId="47694" xr:uid="{00000000-0005-0000-0000-00004EBA0000}"/>
    <cellStyle name="Normal 4 2 7 5 6 4" xfId="47695" xr:uid="{00000000-0005-0000-0000-00004FBA0000}"/>
    <cellStyle name="Normal 4 2 7 5 7" xfId="21258" xr:uid="{00000000-0005-0000-0000-00000A530000}"/>
    <cellStyle name="Normal 4 2 7 5 7 2" xfId="21259" xr:uid="{00000000-0005-0000-0000-00000B530000}"/>
    <cellStyle name="Normal 4 2 7 5 7 2 2" xfId="21260" xr:uid="{00000000-0005-0000-0000-00000C530000}"/>
    <cellStyle name="Normal 4 2 7 5 7 2 2 2" xfId="47696" xr:uid="{00000000-0005-0000-0000-000050BA0000}"/>
    <cellStyle name="Normal 4 2 7 5 7 2 3" xfId="47697" xr:uid="{00000000-0005-0000-0000-000051BA0000}"/>
    <cellStyle name="Normal 4 2 7 5 7 3" xfId="21261" xr:uid="{00000000-0005-0000-0000-00000D530000}"/>
    <cellStyle name="Normal 4 2 7 5 7 3 2" xfId="47698" xr:uid="{00000000-0005-0000-0000-000052BA0000}"/>
    <cellStyle name="Normal 4 2 7 5 7 4" xfId="47699" xr:uid="{00000000-0005-0000-0000-000053BA0000}"/>
    <cellStyle name="Normal 4 2 7 5 8" xfId="21262" xr:uid="{00000000-0005-0000-0000-00000E530000}"/>
    <cellStyle name="Normal 4 2 7 5 8 2" xfId="21263" xr:uid="{00000000-0005-0000-0000-00000F530000}"/>
    <cellStyle name="Normal 4 2 7 5 8 2 2" xfId="21264" xr:uid="{00000000-0005-0000-0000-000010530000}"/>
    <cellStyle name="Normal 4 2 7 5 8 2 2 2" xfId="47700" xr:uid="{00000000-0005-0000-0000-000054BA0000}"/>
    <cellStyle name="Normal 4 2 7 5 8 2 3" xfId="47701" xr:uid="{00000000-0005-0000-0000-000055BA0000}"/>
    <cellStyle name="Normal 4 2 7 5 8 3" xfId="21265" xr:uid="{00000000-0005-0000-0000-000011530000}"/>
    <cellStyle name="Normal 4 2 7 5 8 3 2" xfId="47702" xr:uid="{00000000-0005-0000-0000-000056BA0000}"/>
    <cellStyle name="Normal 4 2 7 5 8 4" xfId="47703" xr:uid="{00000000-0005-0000-0000-000057BA0000}"/>
    <cellStyle name="Normal 4 2 7 5 9" xfId="21266" xr:uid="{00000000-0005-0000-0000-000012530000}"/>
    <cellStyle name="Normal 4 2 7 5 9 2" xfId="21267" xr:uid="{00000000-0005-0000-0000-000013530000}"/>
    <cellStyle name="Normal 4 2 7 5 9 2 2" xfId="21268" xr:uid="{00000000-0005-0000-0000-000014530000}"/>
    <cellStyle name="Normal 4 2 7 5 9 2 2 2" xfId="47704" xr:uid="{00000000-0005-0000-0000-000058BA0000}"/>
    <cellStyle name="Normal 4 2 7 5 9 2 3" xfId="47705" xr:uid="{00000000-0005-0000-0000-000059BA0000}"/>
    <cellStyle name="Normal 4 2 7 5 9 3" xfId="21269" xr:uid="{00000000-0005-0000-0000-000015530000}"/>
    <cellStyle name="Normal 4 2 7 5 9 3 2" xfId="47706" xr:uid="{00000000-0005-0000-0000-00005ABA0000}"/>
    <cellStyle name="Normal 4 2 7 5 9 4" xfId="47707" xr:uid="{00000000-0005-0000-0000-00005BBA0000}"/>
    <cellStyle name="Normal 4 2 7 6" xfId="21270" xr:uid="{00000000-0005-0000-0000-000016530000}"/>
    <cellStyle name="Normal 4 2 7 6 10" xfId="21271" xr:uid="{00000000-0005-0000-0000-000017530000}"/>
    <cellStyle name="Normal 4 2 7 6 10 2" xfId="21272" xr:uid="{00000000-0005-0000-0000-000018530000}"/>
    <cellStyle name="Normal 4 2 7 6 10 2 2" xfId="21273" xr:uid="{00000000-0005-0000-0000-000019530000}"/>
    <cellStyle name="Normal 4 2 7 6 10 2 2 2" xfId="47708" xr:uid="{00000000-0005-0000-0000-00005CBA0000}"/>
    <cellStyle name="Normal 4 2 7 6 10 2 3" xfId="47709" xr:uid="{00000000-0005-0000-0000-00005DBA0000}"/>
    <cellStyle name="Normal 4 2 7 6 10 3" xfId="21274" xr:uid="{00000000-0005-0000-0000-00001A530000}"/>
    <cellStyle name="Normal 4 2 7 6 10 3 2" xfId="47710" xr:uid="{00000000-0005-0000-0000-00005EBA0000}"/>
    <cellStyle name="Normal 4 2 7 6 10 4" xfId="47711" xr:uid="{00000000-0005-0000-0000-00005FBA0000}"/>
    <cellStyle name="Normal 4 2 7 6 11" xfId="21275" xr:uid="{00000000-0005-0000-0000-00001B530000}"/>
    <cellStyle name="Normal 4 2 7 6 11 2" xfId="21276" xr:uid="{00000000-0005-0000-0000-00001C530000}"/>
    <cellStyle name="Normal 4 2 7 6 11 2 2" xfId="21277" xr:uid="{00000000-0005-0000-0000-00001D530000}"/>
    <cellStyle name="Normal 4 2 7 6 11 2 2 2" xfId="47712" xr:uid="{00000000-0005-0000-0000-000060BA0000}"/>
    <cellStyle name="Normal 4 2 7 6 11 2 3" xfId="47713" xr:uid="{00000000-0005-0000-0000-000061BA0000}"/>
    <cellStyle name="Normal 4 2 7 6 11 3" xfId="21278" xr:uid="{00000000-0005-0000-0000-00001E530000}"/>
    <cellStyle name="Normal 4 2 7 6 11 3 2" xfId="47714" xr:uid="{00000000-0005-0000-0000-000062BA0000}"/>
    <cellStyle name="Normal 4 2 7 6 11 4" xfId="47715" xr:uid="{00000000-0005-0000-0000-000063BA0000}"/>
    <cellStyle name="Normal 4 2 7 6 12" xfId="21279" xr:uid="{00000000-0005-0000-0000-00001F530000}"/>
    <cellStyle name="Normal 4 2 7 6 12 2" xfId="21280" xr:uid="{00000000-0005-0000-0000-000020530000}"/>
    <cellStyle name="Normal 4 2 7 6 12 2 2" xfId="47716" xr:uid="{00000000-0005-0000-0000-000064BA0000}"/>
    <cellStyle name="Normal 4 2 7 6 12 3" xfId="47717" xr:uid="{00000000-0005-0000-0000-000065BA0000}"/>
    <cellStyle name="Normal 4 2 7 6 13" xfId="21281" xr:uid="{00000000-0005-0000-0000-000021530000}"/>
    <cellStyle name="Normal 4 2 7 6 13 2" xfId="47718" xr:uid="{00000000-0005-0000-0000-000066BA0000}"/>
    <cellStyle name="Normal 4 2 7 6 14" xfId="47719" xr:uid="{00000000-0005-0000-0000-000067BA0000}"/>
    <cellStyle name="Normal 4 2 7 6 2" xfId="21282" xr:uid="{00000000-0005-0000-0000-000022530000}"/>
    <cellStyle name="Normal 4 2 7 6 2 2" xfId="21283" xr:uid="{00000000-0005-0000-0000-000023530000}"/>
    <cellStyle name="Normal 4 2 7 6 2 2 2" xfId="21284" xr:uid="{00000000-0005-0000-0000-000024530000}"/>
    <cellStyle name="Normal 4 2 7 6 2 2 2 2" xfId="47720" xr:uid="{00000000-0005-0000-0000-000068BA0000}"/>
    <cellStyle name="Normal 4 2 7 6 2 2 3" xfId="47721" xr:uid="{00000000-0005-0000-0000-000069BA0000}"/>
    <cellStyle name="Normal 4 2 7 6 2 3" xfId="21285" xr:uid="{00000000-0005-0000-0000-000025530000}"/>
    <cellStyle name="Normal 4 2 7 6 2 3 2" xfId="47722" xr:uid="{00000000-0005-0000-0000-00006ABA0000}"/>
    <cellStyle name="Normal 4 2 7 6 2 4" xfId="47723" xr:uid="{00000000-0005-0000-0000-00006BBA0000}"/>
    <cellStyle name="Normal 4 2 7 6 3" xfId="21286" xr:uid="{00000000-0005-0000-0000-000026530000}"/>
    <cellStyle name="Normal 4 2 7 6 3 2" xfId="21287" xr:uid="{00000000-0005-0000-0000-000027530000}"/>
    <cellStyle name="Normal 4 2 7 6 3 2 2" xfId="21288" xr:uid="{00000000-0005-0000-0000-000028530000}"/>
    <cellStyle name="Normal 4 2 7 6 3 2 2 2" xfId="47724" xr:uid="{00000000-0005-0000-0000-00006CBA0000}"/>
    <cellStyle name="Normal 4 2 7 6 3 2 3" xfId="47725" xr:uid="{00000000-0005-0000-0000-00006DBA0000}"/>
    <cellStyle name="Normal 4 2 7 6 3 3" xfId="21289" xr:uid="{00000000-0005-0000-0000-000029530000}"/>
    <cellStyle name="Normal 4 2 7 6 3 3 2" xfId="47726" xr:uid="{00000000-0005-0000-0000-00006EBA0000}"/>
    <cellStyle name="Normal 4 2 7 6 3 4" xfId="47727" xr:uid="{00000000-0005-0000-0000-00006FBA0000}"/>
    <cellStyle name="Normal 4 2 7 6 4" xfId="21290" xr:uid="{00000000-0005-0000-0000-00002A530000}"/>
    <cellStyle name="Normal 4 2 7 6 4 2" xfId="21291" xr:uid="{00000000-0005-0000-0000-00002B530000}"/>
    <cellStyle name="Normal 4 2 7 6 4 2 2" xfId="21292" xr:uid="{00000000-0005-0000-0000-00002C530000}"/>
    <cellStyle name="Normal 4 2 7 6 4 2 2 2" xfId="47728" xr:uid="{00000000-0005-0000-0000-000070BA0000}"/>
    <cellStyle name="Normal 4 2 7 6 4 2 3" xfId="47729" xr:uid="{00000000-0005-0000-0000-000071BA0000}"/>
    <cellStyle name="Normal 4 2 7 6 4 3" xfId="21293" xr:uid="{00000000-0005-0000-0000-00002D530000}"/>
    <cellStyle name="Normal 4 2 7 6 4 3 2" xfId="47730" xr:uid="{00000000-0005-0000-0000-000072BA0000}"/>
    <cellStyle name="Normal 4 2 7 6 4 4" xfId="47731" xr:uid="{00000000-0005-0000-0000-000073BA0000}"/>
    <cellStyle name="Normal 4 2 7 6 5" xfId="21294" xr:uid="{00000000-0005-0000-0000-00002E530000}"/>
    <cellStyle name="Normal 4 2 7 6 5 2" xfId="21295" xr:uid="{00000000-0005-0000-0000-00002F530000}"/>
    <cellStyle name="Normal 4 2 7 6 5 2 2" xfId="21296" xr:uid="{00000000-0005-0000-0000-000030530000}"/>
    <cellStyle name="Normal 4 2 7 6 5 2 2 2" xfId="47732" xr:uid="{00000000-0005-0000-0000-000074BA0000}"/>
    <cellStyle name="Normal 4 2 7 6 5 2 3" xfId="47733" xr:uid="{00000000-0005-0000-0000-000075BA0000}"/>
    <cellStyle name="Normal 4 2 7 6 5 3" xfId="21297" xr:uid="{00000000-0005-0000-0000-000031530000}"/>
    <cellStyle name="Normal 4 2 7 6 5 3 2" xfId="47734" xr:uid="{00000000-0005-0000-0000-000076BA0000}"/>
    <cellStyle name="Normal 4 2 7 6 5 4" xfId="47735" xr:uid="{00000000-0005-0000-0000-000077BA0000}"/>
    <cellStyle name="Normal 4 2 7 6 6" xfId="21298" xr:uid="{00000000-0005-0000-0000-000032530000}"/>
    <cellStyle name="Normal 4 2 7 6 6 2" xfId="21299" xr:uid="{00000000-0005-0000-0000-000033530000}"/>
    <cellStyle name="Normal 4 2 7 6 6 2 2" xfId="21300" xr:uid="{00000000-0005-0000-0000-000034530000}"/>
    <cellStyle name="Normal 4 2 7 6 6 2 2 2" xfId="47736" xr:uid="{00000000-0005-0000-0000-000078BA0000}"/>
    <cellStyle name="Normal 4 2 7 6 6 2 3" xfId="47737" xr:uid="{00000000-0005-0000-0000-000079BA0000}"/>
    <cellStyle name="Normal 4 2 7 6 6 3" xfId="21301" xr:uid="{00000000-0005-0000-0000-000035530000}"/>
    <cellStyle name="Normal 4 2 7 6 6 3 2" xfId="47738" xr:uid="{00000000-0005-0000-0000-00007ABA0000}"/>
    <cellStyle name="Normal 4 2 7 6 6 4" xfId="47739" xr:uid="{00000000-0005-0000-0000-00007BBA0000}"/>
    <cellStyle name="Normal 4 2 7 6 7" xfId="21302" xr:uid="{00000000-0005-0000-0000-000036530000}"/>
    <cellStyle name="Normal 4 2 7 6 7 2" xfId="21303" xr:uid="{00000000-0005-0000-0000-000037530000}"/>
    <cellStyle name="Normal 4 2 7 6 7 2 2" xfId="21304" xr:uid="{00000000-0005-0000-0000-000038530000}"/>
    <cellStyle name="Normal 4 2 7 6 7 2 2 2" xfId="47740" xr:uid="{00000000-0005-0000-0000-00007CBA0000}"/>
    <cellStyle name="Normal 4 2 7 6 7 2 3" xfId="47741" xr:uid="{00000000-0005-0000-0000-00007DBA0000}"/>
    <cellStyle name="Normal 4 2 7 6 7 3" xfId="21305" xr:uid="{00000000-0005-0000-0000-000039530000}"/>
    <cellStyle name="Normal 4 2 7 6 7 3 2" xfId="47742" xr:uid="{00000000-0005-0000-0000-00007EBA0000}"/>
    <cellStyle name="Normal 4 2 7 6 7 4" xfId="47743" xr:uid="{00000000-0005-0000-0000-00007FBA0000}"/>
    <cellStyle name="Normal 4 2 7 6 8" xfId="21306" xr:uid="{00000000-0005-0000-0000-00003A530000}"/>
    <cellStyle name="Normal 4 2 7 6 8 2" xfId="21307" xr:uid="{00000000-0005-0000-0000-00003B530000}"/>
    <cellStyle name="Normal 4 2 7 6 8 2 2" xfId="21308" xr:uid="{00000000-0005-0000-0000-00003C530000}"/>
    <cellStyle name="Normal 4 2 7 6 8 2 2 2" xfId="47744" xr:uid="{00000000-0005-0000-0000-000080BA0000}"/>
    <cellStyle name="Normal 4 2 7 6 8 2 3" xfId="47745" xr:uid="{00000000-0005-0000-0000-000081BA0000}"/>
    <cellStyle name="Normal 4 2 7 6 8 3" xfId="21309" xr:uid="{00000000-0005-0000-0000-00003D530000}"/>
    <cellStyle name="Normal 4 2 7 6 8 3 2" xfId="47746" xr:uid="{00000000-0005-0000-0000-000082BA0000}"/>
    <cellStyle name="Normal 4 2 7 6 8 4" xfId="47747" xr:uid="{00000000-0005-0000-0000-000083BA0000}"/>
    <cellStyle name="Normal 4 2 7 6 9" xfId="21310" xr:uid="{00000000-0005-0000-0000-00003E530000}"/>
    <cellStyle name="Normal 4 2 7 6 9 2" xfId="21311" xr:uid="{00000000-0005-0000-0000-00003F530000}"/>
    <cellStyle name="Normal 4 2 7 6 9 2 2" xfId="21312" xr:uid="{00000000-0005-0000-0000-000040530000}"/>
    <cellStyle name="Normal 4 2 7 6 9 2 2 2" xfId="47748" xr:uid="{00000000-0005-0000-0000-000084BA0000}"/>
    <cellStyle name="Normal 4 2 7 6 9 2 3" xfId="47749" xr:uid="{00000000-0005-0000-0000-000085BA0000}"/>
    <cellStyle name="Normal 4 2 7 6 9 3" xfId="21313" xr:uid="{00000000-0005-0000-0000-000041530000}"/>
    <cellStyle name="Normal 4 2 7 6 9 3 2" xfId="47750" xr:uid="{00000000-0005-0000-0000-000086BA0000}"/>
    <cellStyle name="Normal 4 2 7 6 9 4" xfId="47751" xr:uid="{00000000-0005-0000-0000-000087BA0000}"/>
    <cellStyle name="Normal 4 2 7 7" xfId="21314" xr:uid="{00000000-0005-0000-0000-000042530000}"/>
    <cellStyle name="Normal 4 2 7 7 10" xfId="21315" xr:uid="{00000000-0005-0000-0000-000043530000}"/>
    <cellStyle name="Normal 4 2 7 7 10 2" xfId="21316" xr:uid="{00000000-0005-0000-0000-000044530000}"/>
    <cellStyle name="Normal 4 2 7 7 10 2 2" xfId="21317" xr:uid="{00000000-0005-0000-0000-000045530000}"/>
    <cellStyle name="Normal 4 2 7 7 10 2 2 2" xfId="47752" xr:uid="{00000000-0005-0000-0000-000088BA0000}"/>
    <cellStyle name="Normal 4 2 7 7 10 2 3" xfId="47753" xr:uid="{00000000-0005-0000-0000-000089BA0000}"/>
    <cellStyle name="Normal 4 2 7 7 10 3" xfId="21318" xr:uid="{00000000-0005-0000-0000-000046530000}"/>
    <cellStyle name="Normal 4 2 7 7 10 3 2" xfId="47754" xr:uid="{00000000-0005-0000-0000-00008ABA0000}"/>
    <cellStyle name="Normal 4 2 7 7 10 4" xfId="47755" xr:uid="{00000000-0005-0000-0000-00008BBA0000}"/>
    <cellStyle name="Normal 4 2 7 7 11" xfId="21319" xr:uid="{00000000-0005-0000-0000-000047530000}"/>
    <cellStyle name="Normal 4 2 7 7 11 2" xfId="21320" xr:uid="{00000000-0005-0000-0000-000048530000}"/>
    <cellStyle name="Normal 4 2 7 7 11 2 2" xfId="21321" xr:uid="{00000000-0005-0000-0000-000049530000}"/>
    <cellStyle name="Normal 4 2 7 7 11 2 2 2" xfId="47756" xr:uid="{00000000-0005-0000-0000-00008CBA0000}"/>
    <cellStyle name="Normal 4 2 7 7 11 2 3" xfId="47757" xr:uid="{00000000-0005-0000-0000-00008DBA0000}"/>
    <cellStyle name="Normal 4 2 7 7 11 3" xfId="21322" xr:uid="{00000000-0005-0000-0000-00004A530000}"/>
    <cellStyle name="Normal 4 2 7 7 11 3 2" xfId="47758" xr:uid="{00000000-0005-0000-0000-00008EBA0000}"/>
    <cellStyle name="Normal 4 2 7 7 11 4" xfId="47759" xr:uid="{00000000-0005-0000-0000-00008FBA0000}"/>
    <cellStyle name="Normal 4 2 7 7 12" xfId="21323" xr:uid="{00000000-0005-0000-0000-00004B530000}"/>
    <cellStyle name="Normal 4 2 7 7 12 2" xfId="21324" xr:uid="{00000000-0005-0000-0000-00004C530000}"/>
    <cellStyle name="Normal 4 2 7 7 12 2 2" xfId="47760" xr:uid="{00000000-0005-0000-0000-000090BA0000}"/>
    <cellStyle name="Normal 4 2 7 7 12 3" xfId="47761" xr:uid="{00000000-0005-0000-0000-000091BA0000}"/>
    <cellStyle name="Normal 4 2 7 7 13" xfId="21325" xr:uid="{00000000-0005-0000-0000-00004D530000}"/>
    <cellStyle name="Normal 4 2 7 7 13 2" xfId="47762" xr:uid="{00000000-0005-0000-0000-000092BA0000}"/>
    <cellStyle name="Normal 4 2 7 7 14" xfId="47763" xr:uid="{00000000-0005-0000-0000-000093BA0000}"/>
    <cellStyle name="Normal 4 2 7 7 2" xfId="21326" xr:uid="{00000000-0005-0000-0000-00004E530000}"/>
    <cellStyle name="Normal 4 2 7 7 2 2" xfId="21327" xr:uid="{00000000-0005-0000-0000-00004F530000}"/>
    <cellStyle name="Normal 4 2 7 7 2 2 2" xfId="21328" xr:uid="{00000000-0005-0000-0000-000050530000}"/>
    <cellStyle name="Normal 4 2 7 7 2 2 2 2" xfId="47764" xr:uid="{00000000-0005-0000-0000-000094BA0000}"/>
    <cellStyle name="Normal 4 2 7 7 2 2 3" xfId="47765" xr:uid="{00000000-0005-0000-0000-000095BA0000}"/>
    <cellStyle name="Normal 4 2 7 7 2 3" xfId="21329" xr:uid="{00000000-0005-0000-0000-000051530000}"/>
    <cellStyle name="Normal 4 2 7 7 2 3 2" xfId="47766" xr:uid="{00000000-0005-0000-0000-000096BA0000}"/>
    <cellStyle name="Normal 4 2 7 7 2 4" xfId="47767" xr:uid="{00000000-0005-0000-0000-000097BA0000}"/>
    <cellStyle name="Normal 4 2 7 7 3" xfId="21330" xr:uid="{00000000-0005-0000-0000-000052530000}"/>
    <cellStyle name="Normal 4 2 7 7 3 2" xfId="21331" xr:uid="{00000000-0005-0000-0000-000053530000}"/>
    <cellStyle name="Normal 4 2 7 7 3 2 2" xfId="21332" xr:uid="{00000000-0005-0000-0000-000054530000}"/>
    <cellStyle name="Normal 4 2 7 7 3 2 2 2" xfId="47768" xr:uid="{00000000-0005-0000-0000-000098BA0000}"/>
    <cellStyle name="Normal 4 2 7 7 3 2 3" xfId="47769" xr:uid="{00000000-0005-0000-0000-000099BA0000}"/>
    <cellStyle name="Normal 4 2 7 7 3 3" xfId="21333" xr:uid="{00000000-0005-0000-0000-000055530000}"/>
    <cellStyle name="Normal 4 2 7 7 3 3 2" xfId="47770" xr:uid="{00000000-0005-0000-0000-00009ABA0000}"/>
    <cellStyle name="Normal 4 2 7 7 3 4" xfId="47771" xr:uid="{00000000-0005-0000-0000-00009BBA0000}"/>
    <cellStyle name="Normal 4 2 7 7 4" xfId="21334" xr:uid="{00000000-0005-0000-0000-000056530000}"/>
    <cellStyle name="Normal 4 2 7 7 4 2" xfId="21335" xr:uid="{00000000-0005-0000-0000-000057530000}"/>
    <cellStyle name="Normal 4 2 7 7 4 2 2" xfId="21336" xr:uid="{00000000-0005-0000-0000-000058530000}"/>
    <cellStyle name="Normal 4 2 7 7 4 2 2 2" xfId="47772" xr:uid="{00000000-0005-0000-0000-00009CBA0000}"/>
    <cellStyle name="Normal 4 2 7 7 4 2 3" xfId="47773" xr:uid="{00000000-0005-0000-0000-00009DBA0000}"/>
    <cellStyle name="Normal 4 2 7 7 4 3" xfId="21337" xr:uid="{00000000-0005-0000-0000-000059530000}"/>
    <cellStyle name="Normal 4 2 7 7 4 3 2" xfId="47774" xr:uid="{00000000-0005-0000-0000-00009EBA0000}"/>
    <cellStyle name="Normal 4 2 7 7 4 4" xfId="47775" xr:uid="{00000000-0005-0000-0000-00009FBA0000}"/>
    <cellStyle name="Normal 4 2 7 7 5" xfId="21338" xr:uid="{00000000-0005-0000-0000-00005A530000}"/>
    <cellStyle name="Normal 4 2 7 7 5 2" xfId="21339" xr:uid="{00000000-0005-0000-0000-00005B530000}"/>
    <cellStyle name="Normal 4 2 7 7 5 2 2" xfId="21340" xr:uid="{00000000-0005-0000-0000-00005C530000}"/>
    <cellStyle name="Normal 4 2 7 7 5 2 2 2" xfId="47776" xr:uid="{00000000-0005-0000-0000-0000A0BA0000}"/>
    <cellStyle name="Normal 4 2 7 7 5 2 3" xfId="47777" xr:uid="{00000000-0005-0000-0000-0000A1BA0000}"/>
    <cellStyle name="Normal 4 2 7 7 5 3" xfId="21341" xr:uid="{00000000-0005-0000-0000-00005D530000}"/>
    <cellStyle name="Normal 4 2 7 7 5 3 2" xfId="47778" xr:uid="{00000000-0005-0000-0000-0000A2BA0000}"/>
    <cellStyle name="Normal 4 2 7 7 5 4" xfId="47779" xr:uid="{00000000-0005-0000-0000-0000A3BA0000}"/>
    <cellStyle name="Normal 4 2 7 7 6" xfId="21342" xr:uid="{00000000-0005-0000-0000-00005E530000}"/>
    <cellStyle name="Normal 4 2 7 7 6 2" xfId="21343" xr:uid="{00000000-0005-0000-0000-00005F530000}"/>
    <cellStyle name="Normal 4 2 7 7 6 2 2" xfId="21344" xr:uid="{00000000-0005-0000-0000-000060530000}"/>
    <cellStyle name="Normal 4 2 7 7 6 2 2 2" xfId="47780" xr:uid="{00000000-0005-0000-0000-0000A4BA0000}"/>
    <cellStyle name="Normal 4 2 7 7 6 2 3" xfId="47781" xr:uid="{00000000-0005-0000-0000-0000A5BA0000}"/>
    <cellStyle name="Normal 4 2 7 7 6 3" xfId="21345" xr:uid="{00000000-0005-0000-0000-000061530000}"/>
    <cellStyle name="Normal 4 2 7 7 6 3 2" xfId="47782" xr:uid="{00000000-0005-0000-0000-0000A6BA0000}"/>
    <cellStyle name="Normal 4 2 7 7 6 4" xfId="47783" xr:uid="{00000000-0005-0000-0000-0000A7BA0000}"/>
    <cellStyle name="Normal 4 2 7 7 7" xfId="21346" xr:uid="{00000000-0005-0000-0000-000062530000}"/>
    <cellStyle name="Normal 4 2 7 7 7 2" xfId="21347" xr:uid="{00000000-0005-0000-0000-000063530000}"/>
    <cellStyle name="Normal 4 2 7 7 7 2 2" xfId="21348" xr:uid="{00000000-0005-0000-0000-000064530000}"/>
    <cellStyle name="Normal 4 2 7 7 7 2 2 2" xfId="47784" xr:uid="{00000000-0005-0000-0000-0000A8BA0000}"/>
    <cellStyle name="Normal 4 2 7 7 7 2 3" xfId="47785" xr:uid="{00000000-0005-0000-0000-0000A9BA0000}"/>
    <cellStyle name="Normal 4 2 7 7 7 3" xfId="21349" xr:uid="{00000000-0005-0000-0000-000065530000}"/>
    <cellStyle name="Normal 4 2 7 7 7 3 2" xfId="47786" xr:uid="{00000000-0005-0000-0000-0000AABA0000}"/>
    <cellStyle name="Normal 4 2 7 7 7 4" xfId="47787" xr:uid="{00000000-0005-0000-0000-0000ABBA0000}"/>
    <cellStyle name="Normal 4 2 7 7 8" xfId="21350" xr:uid="{00000000-0005-0000-0000-000066530000}"/>
    <cellStyle name="Normal 4 2 7 7 8 2" xfId="21351" xr:uid="{00000000-0005-0000-0000-000067530000}"/>
    <cellStyle name="Normal 4 2 7 7 8 2 2" xfId="21352" xr:uid="{00000000-0005-0000-0000-000068530000}"/>
    <cellStyle name="Normal 4 2 7 7 8 2 2 2" xfId="47788" xr:uid="{00000000-0005-0000-0000-0000ACBA0000}"/>
    <cellStyle name="Normal 4 2 7 7 8 2 3" xfId="47789" xr:uid="{00000000-0005-0000-0000-0000ADBA0000}"/>
    <cellStyle name="Normal 4 2 7 7 8 3" xfId="21353" xr:uid="{00000000-0005-0000-0000-000069530000}"/>
    <cellStyle name="Normal 4 2 7 7 8 3 2" xfId="47790" xr:uid="{00000000-0005-0000-0000-0000AEBA0000}"/>
    <cellStyle name="Normal 4 2 7 7 8 4" xfId="47791" xr:uid="{00000000-0005-0000-0000-0000AFBA0000}"/>
    <cellStyle name="Normal 4 2 7 7 9" xfId="21354" xr:uid="{00000000-0005-0000-0000-00006A530000}"/>
    <cellStyle name="Normal 4 2 7 7 9 2" xfId="21355" xr:uid="{00000000-0005-0000-0000-00006B530000}"/>
    <cellStyle name="Normal 4 2 7 7 9 2 2" xfId="21356" xr:uid="{00000000-0005-0000-0000-00006C530000}"/>
    <cellStyle name="Normal 4 2 7 7 9 2 2 2" xfId="47792" xr:uid="{00000000-0005-0000-0000-0000B0BA0000}"/>
    <cellStyle name="Normal 4 2 7 7 9 2 3" xfId="47793" xr:uid="{00000000-0005-0000-0000-0000B1BA0000}"/>
    <cellStyle name="Normal 4 2 7 7 9 3" xfId="21357" xr:uid="{00000000-0005-0000-0000-00006D530000}"/>
    <cellStyle name="Normal 4 2 7 7 9 3 2" xfId="47794" xr:uid="{00000000-0005-0000-0000-0000B2BA0000}"/>
    <cellStyle name="Normal 4 2 7 7 9 4" xfId="47795" xr:uid="{00000000-0005-0000-0000-0000B3BA0000}"/>
    <cellStyle name="Normal 4 2 7 8" xfId="21358" xr:uid="{00000000-0005-0000-0000-00006E530000}"/>
    <cellStyle name="Normal 4 2 7 8 10" xfId="21359" xr:uid="{00000000-0005-0000-0000-00006F530000}"/>
    <cellStyle name="Normal 4 2 7 8 10 2" xfId="21360" xr:uid="{00000000-0005-0000-0000-000070530000}"/>
    <cellStyle name="Normal 4 2 7 8 10 2 2" xfId="21361" xr:uid="{00000000-0005-0000-0000-000071530000}"/>
    <cellStyle name="Normal 4 2 7 8 10 2 2 2" xfId="47796" xr:uid="{00000000-0005-0000-0000-0000B4BA0000}"/>
    <cellStyle name="Normal 4 2 7 8 10 2 3" xfId="47797" xr:uid="{00000000-0005-0000-0000-0000B5BA0000}"/>
    <cellStyle name="Normal 4 2 7 8 10 3" xfId="21362" xr:uid="{00000000-0005-0000-0000-000072530000}"/>
    <cellStyle name="Normal 4 2 7 8 10 3 2" xfId="47798" xr:uid="{00000000-0005-0000-0000-0000B6BA0000}"/>
    <cellStyle name="Normal 4 2 7 8 10 4" xfId="47799" xr:uid="{00000000-0005-0000-0000-0000B7BA0000}"/>
    <cellStyle name="Normal 4 2 7 8 11" xfId="21363" xr:uid="{00000000-0005-0000-0000-000073530000}"/>
    <cellStyle name="Normal 4 2 7 8 11 2" xfId="21364" xr:uid="{00000000-0005-0000-0000-000074530000}"/>
    <cellStyle name="Normal 4 2 7 8 11 2 2" xfId="21365" xr:uid="{00000000-0005-0000-0000-000075530000}"/>
    <cellStyle name="Normal 4 2 7 8 11 2 2 2" xfId="47800" xr:uid="{00000000-0005-0000-0000-0000B8BA0000}"/>
    <cellStyle name="Normal 4 2 7 8 11 2 3" xfId="47801" xr:uid="{00000000-0005-0000-0000-0000B9BA0000}"/>
    <cellStyle name="Normal 4 2 7 8 11 3" xfId="21366" xr:uid="{00000000-0005-0000-0000-000076530000}"/>
    <cellStyle name="Normal 4 2 7 8 11 3 2" xfId="47802" xr:uid="{00000000-0005-0000-0000-0000BABA0000}"/>
    <cellStyle name="Normal 4 2 7 8 11 4" xfId="47803" xr:uid="{00000000-0005-0000-0000-0000BBBA0000}"/>
    <cellStyle name="Normal 4 2 7 8 12" xfId="21367" xr:uid="{00000000-0005-0000-0000-000077530000}"/>
    <cellStyle name="Normal 4 2 7 8 12 2" xfId="21368" xr:uid="{00000000-0005-0000-0000-000078530000}"/>
    <cellStyle name="Normal 4 2 7 8 12 2 2" xfId="47804" xr:uid="{00000000-0005-0000-0000-0000BCBA0000}"/>
    <cellStyle name="Normal 4 2 7 8 12 3" xfId="47805" xr:uid="{00000000-0005-0000-0000-0000BDBA0000}"/>
    <cellStyle name="Normal 4 2 7 8 13" xfId="21369" xr:uid="{00000000-0005-0000-0000-000079530000}"/>
    <cellStyle name="Normal 4 2 7 8 13 2" xfId="47806" xr:uid="{00000000-0005-0000-0000-0000BEBA0000}"/>
    <cellStyle name="Normal 4 2 7 8 14" xfId="47807" xr:uid="{00000000-0005-0000-0000-0000BFBA0000}"/>
    <cellStyle name="Normal 4 2 7 8 2" xfId="21370" xr:uid="{00000000-0005-0000-0000-00007A530000}"/>
    <cellStyle name="Normal 4 2 7 8 2 2" xfId="21371" xr:uid="{00000000-0005-0000-0000-00007B530000}"/>
    <cellStyle name="Normal 4 2 7 8 2 2 2" xfId="21372" xr:uid="{00000000-0005-0000-0000-00007C530000}"/>
    <cellStyle name="Normal 4 2 7 8 2 2 2 2" xfId="47808" xr:uid="{00000000-0005-0000-0000-0000C0BA0000}"/>
    <cellStyle name="Normal 4 2 7 8 2 2 3" xfId="47809" xr:uid="{00000000-0005-0000-0000-0000C1BA0000}"/>
    <cellStyle name="Normal 4 2 7 8 2 3" xfId="21373" xr:uid="{00000000-0005-0000-0000-00007D530000}"/>
    <cellStyle name="Normal 4 2 7 8 2 3 2" xfId="47810" xr:uid="{00000000-0005-0000-0000-0000C2BA0000}"/>
    <cellStyle name="Normal 4 2 7 8 2 4" xfId="47811" xr:uid="{00000000-0005-0000-0000-0000C3BA0000}"/>
    <cellStyle name="Normal 4 2 7 8 3" xfId="21374" xr:uid="{00000000-0005-0000-0000-00007E530000}"/>
    <cellStyle name="Normal 4 2 7 8 3 2" xfId="21375" xr:uid="{00000000-0005-0000-0000-00007F530000}"/>
    <cellStyle name="Normal 4 2 7 8 3 2 2" xfId="21376" xr:uid="{00000000-0005-0000-0000-000080530000}"/>
    <cellStyle name="Normal 4 2 7 8 3 2 2 2" xfId="47812" xr:uid="{00000000-0005-0000-0000-0000C4BA0000}"/>
    <cellStyle name="Normal 4 2 7 8 3 2 3" xfId="47813" xr:uid="{00000000-0005-0000-0000-0000C5BA0000}"/>
    <cellStyle name="Normal 4 2 7 8 3 3" xfId="21377" xr:uid="{00000000-0005-0000-0000-000081530000}"/>
    <cellStyle name="Normal 4 2 7 8 3 3 2" xfId="47814" xr:uid="{00000000-0005-0000-0000-0000C6BA0000}"/>
    <cellStyle name="Normal 4 2 7 8 3 4" xfId="47815" xr:uid="{00000000-0005-0000-0000-0000C7BA0000}"/>
    <cellStyle name="Normal 4 2 7 8 4" xfId="21378" xr:uid="{00000000-0005-0000-0000-000082530000}"/>
    <cellStyle name="Normal 4 2 7 8 4 2" xfId="21379" xr:uid="{00000000-0005-0000-0000-000083530000}"/>
    <cellStyle name="Normal 4 2 7 8 4 2 2" xfId="21380" xr:uid="{00000000-0005-0000-0000-000084530000}"/>
    <cellStyle name="Normal 4 2 7 8 4 2 2 2" xfId="47816" xr:uid="{00000000-0005-0000-0000-0000C8BA0000}"/>
    <cellStyle name="Normal 4 2 7 8 4 2 3" xfId="47817" xr:uid="{00000000-0005-0000-0000-0000C9BA0000}"/>
    <cellStyle name="Normal 4 2 7 8 4 3" xfId="21381" xr:uid="{00000000-0005-0000-0000-000085530000}"/>
    <cellStyle name="Normal 4 2 7 8 4 3 2" xfId="47818" xr:uid="{00000000-0005-0000-0000-0000CABA0000}"/>
    <cellStyle name="Normal 4 2 7 8 4 4" xfId="47819" xr:uid="{00000000-0005-0000-0000-0000CBBA0000}"/>
    <cellStyle name="Normal 4 2 7 8 5" xfId="21382" xr:uid="{00000000-0005-0000-0000-000086530000}"/>
    <cellStyle name="Normal 4 2 7 8 5 2" xfId="21383" xr:uid="{00000000-0005-0000-0000-000087530000}"/>
    <cellStyle name="Normal 4 2 7 8 5 2 2" xfId="21384" xr:uid="{00000000-0005-0000-0000-000088530000}"/>
    <cellStyle name="Normal 4 2 7 8 5 2 2 2" xfId="47820" xr:uid="{00000000-0005-0000-0000-0000CCBA0000}"/>
    <cellStyle name="Normal 4 2 7 8 5 2 3" xfId="47821" xr:uid="{00000000-0005-0000-0000-0000CDBA0000}"/>
    <cellStyle name="Normal 4 2 7 8 5 3" xfId="21385" xr:uid="{00000000-0005-0000-0000-000089530000}"/>
    <cellStyle name="Normal 4 2 7 8 5 3 2" xfId="47822" xr:uid="{00000000-0005-0000-0000-0000CEBA0000}"/>
    <cellStyle name="Normal 4 2 7 8 5 4" xfId="47823" xr:uid="{00000000-0005-0000-0000-0000CFBA0000}"/>
    <cellStyle name="Normal 4 2 7 8 6" xfId="21386" xr:uid="{00000000-0005-0000-0000-00008A530000}"/>
    <cellStyle name="Normal 4 2 7 8 6 2" xfId="21387" xr:uid="{00000000-0005-0000-0000-00008B530000}"/>
    <cellStyle name="Normal 4 2 7 8 6 2 2" xfId="21388" xr:uid="{00000000-0005-0000-0000-00008C530000}"/>
    <cellStyle name="Normal 4 2 7 8 6 2 2 2" xfId="47824" xr:uid="{00000000-0005-0000-0000-0000D0BA0000}"/>
    <cellStyle name="Normal 4 2 7 8 6 2 3" xfId="47825" xr:uid="{00000000-0005-0000-0000-0000D1BA0000}"/>
    <cellStyle name="Normal 4 2 7 8 6 3" xfId="21389" xr:uid="{00000000-0005-0000-0000-00008D530000}"/>
    <cellStyle name="Normal 4 2 7 8 6 3 2" xfId="47826" xr:uid="{00000000-0005-0000-0000-0000D2BA0000}"/>
    <cellStyle name="Normal 4 2 7 8 6 4" xfId="47827" xr:uid="{00000000-0005-0000-0000-0000D3BA0000}"/>
    <cellStyle name="Normal 4 2 7 8 7" xfId="21390" xr:uid="{00000000-0005-0000-0000-00008E530000}"/>
    <cellStyle name="Normal 4 2 7 8 7 2" xfId="21391" xr:uid="{00000000-0005-0000-0000-00008F530000}"/>
    <cellStyle name="Normal 4 2 7 8 7 2 2" xfId="21392" xr:uid="{00000000-0005-0000-0000-000090530000}"/>
    <cellStyle name="Normal 4 2 7 8 7 2 2 2" xfId="47828" xr:uid="{00000000-0005-0000-0000-0000D4BA0000}"/>
    <cellStyle name="Normal 4 2 7 8 7 2 3" xfId="47829" xr:uid="{00000000-0005-0000-0000-0000D5BA0000}"/>
    <cellStyle name="Normal 4 2 7 8 7 3" xfId="21393" xr:uid="{00000000-0005-0000-0000-000091530000}"/>
    <cellStyle name="Normal 4 2 7 8 7 3 2" xfId="47830" xr:uid="{00000000-0005-0000-0000-0000D6BA0000}"/>
    <cellStyle name="Normal 4 2 7 8 7 4" xfId="47831" xr:uid="{00000000-0005-0000-0000-0000D7BA0000}"/>
    <cellStyle name="Normal 4 2 7 8 8" xfId="21394" xr:uid="{00000000-0005-0000-0000-000092530000}"/>
    <cellStyle name="Normal 4 2 7 8 8 2" xfId="21395" xr:uid="{00000000-0005-0000-0000-000093530000}"/>
    <cellStyle name="Normal 4 2 7 8 8 2 2" xfId="21396" xr:uid="{00000000-0005-0000-0000-000094530000}"/>
    <cellStyle name="Normal 4 2 7 8 8 2 2 2" xfId="47832" xr:uid="{00000000-0005-0000-0000-0000D8BA0000}"/>
    <cellStyle name="Normal 4 2 7 8 8 2 3" xfId="47833" xr:uid="{00000000-0005-0000-0000-0000D9BA0000}"/>
    <cellStyle name="Normal 4 2 7 8 8 3" xfId="21397" xr:uid="{00000000-0005-0000-0000-000095530000}"/>
    <cellStyle name="Normal 4 2 7 8 8 3 2" xfId="47834" xr:uid="{00000000-0005-0000-0000-0000DABA0000}"/>
    <cellStyle name="Normal 4 2 7 8 8 4" xfId="47835" xr:uid="{00000000-0005-0000-0000-0000DBBA0000}"/>
    <cellStyle name="Normal 4 2 7 8 9" xfId="21398" xr:uid="{00000000-0005-0000-0000-000096530000}"/>
    <cellStyle name="Normal 4 2 7 8 9 2" xfId="21399" xr:uid="{00000000-0005-0000-0000-000097530000}"/>
    <cellStyle name="Normal 4 2 7 8 9 2 2" xfId="21400" xr:uid="{00000000-0005-0000-0000-000098530000}"/>
    <cellStyle name="Normal 4 2 7 8 9 2 2 2" xfId="47836" xr:uid="{00000000-0005-0000-0000-0000DCBA0000}"/>
    <cellStyle name="Normal 4 2 7 8 9 2 3" xfId="47837" xr:uid="{00000000-0005-0000-0000-0000DDBA0000}"/>
    <cellStyle name="Normal 4 2 7 8 9 3" xfId="21401" xr:uid="{00000000-0005-0000-0000-000099530000}"/>
    <cellStyle name="Normal 4 2 7 8 9 3 2" xfId="47838" xr:uid="{00000000-0005-0000-0000-0000DEBA0000}"/>
    <cellStyle name="Normal 4 2 7 8 9 4" xfId="47839" xr:uid="{00000000-0005-0000-0000-0000DFBA0000}"/>
    <cellStyle name="Normal 4 2 7 9" xfId="21402" xr:uid="{00000000-0005-0000-0000-00009A530000}"/>
    <cellStyle name="Normal 4 2 7 9 2" xfId="21403" xr:uid="{00000000-0005-0000-0000-00009B530000}"/>
    <cellStyle name="Normal 4 2 7 9 2 2" xfId="21404" xr:uid="{00000000-0005-0000-0000-00009C530000}"/>
    <cellStyle name="Normal 4 2 7 9 2 2 2" xfId="47840" xr:uid="{00000000-0005-0000-0000-0000E0BA0000}"/>
    <cellStyle name="Normal 4 2 7 9 2 3" xfId="47841" xr:uid="{00000000-0005-0000-0000-0000E1BA0000}"/>
    <cellStyle name="Normal 4 2 7 9 3" xfId="21405" xr:uid="{00000000-0005-0000-0000-00009D530000}"/>
    <cellStyle name="Normal 4 2 7 9 3 2" xfId="47842" xr:uid="{00000000-0005-0000-0000-0000E2BA0000}"/>
    <cellStyle name="Normal 4 2 7 9 4" xfId="47843" xr:uid="{00000000-0005-0000-0000-0000E3BA0000}"/>
    <cellStyle name="Normal 4 2 8" xfId="21406" xr:uid="{00000000-0005-0000-0000-00009E530000}"/>
    <cellStyle name="Normal 4 2 8 10" xfId="21407" xr:uid="{00000000-0005-0000-0000-00009F530000}"/>
    <cellStyle name="Normal 4 2 8 10 2" xfId="21408" xr:uid="{00000000-0005-0000-0000-0000A0530000}"/>
    <cellStyle name="Normal 4 2 8 10 2 2" xfId="21409" xr:uid="{00000000-0005-0000-0000-0000A1530000}"/>
    <cellStyle name="Normal 4 2 8 10 2 2 2" xfId="47844" xr:uid="{00000000-0005-0000-0000-0000E4BA0000}"/>
    <cellStyle name="Normal 4 2 8 10 2 3" xfId="47845" xr:uid="{00000000-0005-0000-0000-0000E5BA0000}"/>
    <cellStyle name="Normal 4 2 8 10 3" xfId="21410" xr:uid="{00000000-0005-0000-0000-0000A2530000}"/>
    <cellStyle name="Normal 4 2 8 10 3 2" xfId="47846" xr:uid="{00000000-0005-0000-0000-0000E6BA0000}"/>
    <cellStyle name="Normal 4 2 8 10 4" xfId="47847" xr:uid="{00000000-0005-0000-0000-0000E7BA0000}"/>
    <cellStyle name="Normal 4 2 8 11" xfId="21411" xr:uid="{00000000-0005-0000-0000-0000A3530000}"/>
    <cellStyle name="Normal 4 2 8 11 2" xfId="21412" xr:uid="{00000000-0005-0000-0000-0000A4530000}"/>
    <cellStyle name="Normal 4 2 8 11 2 2" xfId="21413" xr:uid="{00000000-0005-0000-0000-0000A5530000}"/>
    <cellStyle name="Normal 4 2 8 11 2 2 2" xfId="47848" xr:uid="{00000000-0005-0000-0000-0000E8BA0000}"/>
    <cellStyle name="Normal 4 2 8 11 2 3" xfId="47849" xr:uid="{00000000-0005-0000-0000-0000E9BA0000}"/>
    <cellStyle name="Normal 4 2 8 11 3" xfId="21414" xr:uid="{00000000-0005-0000-0000-0000A6530000}"/>
    <cellStyle name="Normal 4 2 8 11 3 2" xfId="47850" xr:uid="{00000000-0005-0000-0000-0000EABA0000}"/>
    <cellStyle name="Normal 4 2 8 11 4" xfId="47851" xr:uid="{00000000-0005-0000-0000-0000EBBA0000}"/>
    <cellStyle name="Normal 4 2 8 12" xfId="21415" xr:uid="{00000000-0005-0000-0000-0000A7530000}"/>
    <cellStyle name="Normal 4 2 8 12 2" xfId="21416" xr:uid="{00000000-0005-0000-0000-0000A8530000}"/>
    <cellStyle name="Normal 4 2 8 12 2 2" xfId="21417" xr:uid="{00000000-0005-0000-0000-0000A9530000}"/>
    <cellStyle name="Normal 4 2 8 12 2 2 2" xfId="47852" xr:uid="{00000000-0005-0000-0000-0000ECBA0000}"/>
    <cellStyle name="Normal 4 2 8 12 2 3" xfId="47853" xr:uid="{00000000-0005-0000-0000-0000EDBA0000}"/>
    <cellStyle name="Normal 4 2 8 12 3" xfId="21418" xr:uid="{00000000-0005-0000-0000-0000AA530000}"/>
    <cellStyle name="Normal 4 2 8 12 3 2" xfId="47854" xr:uid="{00000000-0005-0000-0000-0000EEBA0000}"/>
    <cellStyle name="Normal 4 2 8 12 4" xfId="47855" xr:uid="{00000000-0005-0000-0000-0000EFBA0000}"/>
    <cellStyle name="Normal 4 2 8 13" xfId="21419" xr:uid="{00000000-0005-0000-0000-0000AB530000}"/>
    <cellStyle name="Normal 4 2 8 13 2" xfId="21420" xr:uid="{00000000-0005-0000-0000-0000AC530000}"/>
    <cellStyle name="Normal 4 2 8 13 2 2" xfId="21421" xr:uid="{00000000-0005-0000-0000-0000AD530000}"/>
    <cellStyle name="Normal 4 2 8 13 2 2 2" xfId="47856" xr:uid="{00000000-0005-0000-0000-0000F0BA0000}"/>
    <cellStyle name="Normal 4 2 8 13 2 3" xfId="47857" xr:uid="{00000000-0005-0000-0000-0000F1BA0000}"/>
    <cellStyle name="Normal 4 2 8 13 3" xfId="21422" xr:uid="{00000000-0005-0000-0000-0000AE530000}"/>
    <cellStyle name="Normal 4 2 8 13 3 2" xfId="47858" xr:uid="{00000000-0005-0000-0000-0000F2BA0000}"/>
    <cellStyle name="Normal 4 2 8 13 4" xfId="47859" xr:uid="{00000000-0005-0000-0000-0000F3BA0000}"/>
    <cellStyle name="Normal 4 2 8 14" xfId="21423" xr:uid="{00000000-0005-0000-0000-0000AF530000}"/>
    <cellStyle name="Normal 4 2 8 14 2" xfId="21424" xr:uid="{00000000-0005-0000-0000-0000B0530000}"/>
    <cellStyle name="Normal 4 2 8 14 2 2" xfId="21425" xr:uid="{00000000-0005-0000-0000-0000B1530000}"/>
    <cellStyle name="Normal 4 2 8 14 2 2 2" xfId="47860" xr:uid="{00000000-0005-0000-0000-0000F4BA0000}"/>
    <cellStyle name="Normal 4 2 8 14 2 3" xfId="47861" xr:uid="{00000000-0005-0000-0000-0000F5BA0000}"/>
    <cellStyle name="Normal 4 2 8 14 3" xfId="21426" xr:uid="{00000000-0005-0000-0000-0000B2530000}"/>
    <cellStyle name="Normal 4 2 8 14 3 2" xfId="47862" xr:uid="{00000000-0005-0000-0000-0000F6BA0000}"/>
    <cellStyle name="Normal 4 2 8 14 4" xfId="47863" xr:uid="{00000000-0005-0000-0000-0000F7BA0000}"/>
    <cellStyle name="Normal 4 2 8 15" xfId="21427" xr:uid="{00000000-0005-0000-0000-0000B3530000}"/>
    <cellStyle name="Normal 4 2 8 15 2" xfId="21428" xr:uid="{00000000-0005-0000-0000-0000B4530000}"/>
    <cellStyle name="Normal 4 2 8 15 2 2" xfId="21429" xr:uid="{00000000-0005-0000-0000-0000B5530000}"/>
    <cellStyle name="Normal 4 2 8 15 2 2 2" xfId="47864" xr:uid="{00000000-0005-0000-0000-0000F8BA0000}"/>
    <cellStyle name="Normal 4 2 8 15 2 3" xfId="47865" xr:uid="{00000000-0005-0000-0000-0000F9BA0000}"/>
    <cellStyle name="Normal 4 2 8 15 3" xfId="21430" xr:uid="{00000000-0005-0000-0000-0000B6530000}"/>
    <cellStyle name="Normal 4 2 8 15 3 2" xfId="47866" xr:uid="{00000000-0005-0000-0000-0000FABA0000}"/>
    <cellStyle name="Normal 4 2 8 15 4" xfId="47867" xr:uid="{00000000-0005-0000-0000-0000FBBA0000}"/>
    <cellStyle name="Normal 4 2 8 16" xfId="21431" xr:uid="{00000000-0005-0000-0000-0000B7530000}"/>
    <cellStyle name="Normal 4 2 8 16 2" xfId="21432" xr:uid="{00000000-0005-0000-0000-0000B8530000}"/>
    <cellStyle name="Normal 4 2 8 16 2 2" xfId="21433" xr:uid="{00000000-0005-0000-0000-0000B9530000}"/>
    <cellStyle name="Normal 4 2 8 16 2 2 2" xfId="47868" xr:uid="{00000000-0005-0000-0000-0000FCBA0000}"/>
    <cellStyle name="Normal 4 2 8 16 2 3" xfId="47869" xr:uid="{00000000-0005-0000-0000-0000FDBA0000}"/>
    <cellStyle name="Normal 4 2 8 16 3" xfId="21434" xr:uid="{00000000-0005-0000-0000-0000BA530000}"/>
    <cellStyle name="Normal 4 2 8 16 3 2" xfId="47870" xr:uid="{00000000-0005-0000-0000-0000FEBA0000}"/>
    <cellStyle name="Normal 4 2 8 16 4" xfId="47871" xr:uid="{00000000-0005-0000-0000-0000FFBA0000}"/>
    <cellStyle name="Normal 4 2 8 17" xfId="21435" xr:uid="{00000000-0005-0000-0000-0000BB530000}"/>
    <cellStyle name="Normal 4 2 8 17 2" xfId="21436" xr:uid="{00000000-0005-0000-0000-0000BC530000}"/>
    <cellStyle name="Normal 4 2 8 17 2 2" xfId="21437" xr:uid="{00000000-0005-0000-0000-0000BD530000}"/>
    <cellStyle name="Normal 4 2 8 17 2 2 2" xfId="47872" xr:uid="{00000000-0005-0000-0000-000000BB0000}"/>
    <cellStyle name="Normal 4 2 8 17 2 3" xfId="47873" xr:uid="{00000000-0005-0000-0000-000001BB0000}"/>
    <cellStyle name="Normal 4 2 8 17 3" xfId="21438" xr:uid="{00000000-0005-0000-0000-0000BE530000}"/>
    <cellStyle name="Normal 4 2 8 17 3 2" xfId="47874" xr:uid="{00000000-0005-0000-0000-000002BB0000}"/>
    <cellStyle name="Normal 4 2 8 17 4" xfId="47875" xr:uid="{00000000-0005-0000-0000-000003BB0000}"/>
    <cellStyle name="Normal 4 2 8 18" xfId="21439" xr:uid="{00000000-0005-0000-0000-0000BF530000}"/>
    <cellStyle name="Normal 4 2 8 18 2" xfId="21440" xr:uid="{00000000-0005-0000-0000-0000C0530000}"/>
    <cellStyle name="Normal 4 2 8 18 2 2" xfId="21441" xr:uid="{00000000-0005-0000-0000-0000C1530000}"/>
    <cellStyle name="Normal 4 2 8 18 2 2 2" xfId="47876" xr:uid="{00000000-0005-0000-0000-000004BB0000}"/>
    <cellStyle name="Normal 4 2 8 18 2 3" xfId="47877" xr:uid="{00000000-0005-0000-0000-000005BB0000}"/>
    <cellStyle name="Normal 4 2 8 18 3" xfId="21442" xr:uid="{00000000-0005-0000-0000-0000C2530000}"/>
    <cellStyle name="Normal 4 2 8 18 3 2" xfId="47878" xr:uid="{00000000-0005-0000-0000-000006BB0000}"/>
    <cellStyle name="Normal 4 2 8 18 4" xfId="47879" xr:uid="{00000000-0005-0000-0000-000007BB0000}"/>
    <cellStyle name="Normal 4 2 8 19" xfId="21443" xr:uid="{00000000-0005-0000-0000-0000C3530000}"/>
    <cellStyle name="Normal 4 2 8 2" xfId="21444" xr:uid="{00000000-0005-0000-0000-0000C4530000}"/>
    <cellStyle name="Normal 4 2 8 2 10" xfId="21445" xr:uid="{00000000-0005-0000-0000-0000C5530000}"/>
    <cellStyle name="Normal 4 2 8 2 10 2" xfId="21446" xr:uid="{00000000-0005-0000-0000-0000C6530000}"/>
    <cellStyle name="Normal 4 2 8 2 10 2 2" xfId="21447" xr:uid="{00000000-0005-0000-0000-0000C7530000}"/>
    <cellStyle name="Normal 4 2 8 2 10 2 2 2" xfId="47880" xr:uid="{00000000-0005-0000-0000-000008BB0000}"/>
    <cellStyle name="Normal 4 2 8 2 10 2 3" xfId="47881" xr:uid="{00000000-0005-0000-0000-000009BB0000}"/>
    <cellStyle name="Normal 4 2 8 2 10 3" xfId="21448" xr:uid="{00000000-0005-0000-0000-0000C8530000}"/>
    <cellStyle name="Normal 4 2 8 2 10 3 2" xfId="47882" xr:uid="{00000000-0005-0000-0000-00000ABB0000}"/>
    <cellStyle name="Normal 4 2 8 2 10 4" xfId="47883" xr:uid="{00000000-0005-0000-0000-00000BBB0000}"/>
    <cellStyle name="Normal 4 2 8 2 11" xfId="21449" xr:uid="{00000000-0005-0000-0000-0000C9530000}"/>
    <cellStyle name="Normal 4 2 8 2 11 2" xfId="21450" xr:uid="{00000000-0005-0000-0000-0000CA530000}"/>
    <cellStyle name="Normal 4 2 8 2 11 2 2" xfId="21451" xr:uid="{00000000-0005-0000-0000-0000CB530000}"/>
    <cellStyle name="Normal 4 2 8 2 11 2 2 2" xfId="47884" xr:uid="{00000000-0005-0000-0000-00000CBB0000}"/>
    <cellStyle name="Normal 4 2 8 2 11 2 3" xfId="47885" xr:uid="{00000000-0005-0000-0000-00000DBB0000}"/>
    <cellStyle name="Normal 4 2 8 2 11 3" xfId="21452" xr:uid="{00000000-0005-0000-0000-0000CC530000}"/>
    <cellStyle name="Normal 4 2 8 2 11 3 2" xfId="47886" xr:uid="{00000000-0005-0000-0000-00000EBB0000}"/>
    <cellStyle name="Normal 4 2 8 2 11 4" xfId="47887" xr:uid="{00000000-0005-0000-0000-00000FBB0000}"/>
    <cellStyle name="Normal 4 2 8 2 12" xfId="21453" xr:uid="{00000000-0005-0000-0000-0000CD530000}"/>
    <cellStyle name="Normal 4 2 8 2 13" xfId="21454" xr:uid="{00000000-0005-0000-0000-0000CE530000}"/>
    <cellStyle name="Normal 4 2 8 2 2" xfId="21455" xr:uid="{00000000-0005-0000-0000-0000CF530000}"/>
    <cellStyle name="Normal 4 2 8 2 2 2" xfId="21456" xr:uid="{00000000-0005-0000-0000-0000D0530000}"/>
    <cellStyle name="Normal 4 2 8 2 2 2 2" xfId="21457" xr:uid="{00000000-0005-0000-0000-0000D1530000}"/>
    <cellStyle name="Normal 4 2 8 2 2 2 2 2" xfId="47888" xr:uid="{00000000-0005-0000-0000-000010BB0000}"/>
    <cellStyle name="Normal 4 2 8 2 2 2 3" xfId="47889" xr:uid="{00000000-0005-0000-0000-000011BB0000}"/>
    <cellStyle name="Normal 4 2 8 2 2 3" xfId="21458" xr:uid="{00000000-0005-0000-0000-0000D2530000}"/>
    <cellStyle name="Normal 4 2 8 2 2 3 2" xfId="47890" xr:uid="{00000000-0005-0000-0000-000012BB0000}"/>
    <cellStyle name="Normal 4 2 8 2 2 4" xfId="47891" xr:uid="{00000000-0005-0000-0000-000013BB0000}"/>
    <cellStyle name="Normal 4 2 8 2 3" xfId="21459" xr:uid="{00000000-0005-0000-0000-0000D3530000}"/>
    <cellStyle name="Normal 4 2 8 2 3 2" xfId="21460" xr:uid="{00000000-0005-0000-0000-0000D4530000}"/>
    <cellStyle name="Normal 4 2 8 2 3 2 2" xfId="21461" xr:uid="{00000000-0005-0000-0000-0000D5530000}"/>
    <cellStyle name="Normal 4 2 8 2 3 2 2 2" xfId="47892" xr:uid="{00000000-0005-0000-0000-000014BB0000}"/>
    <cellStyle name="Normal 4 2 8 2 3 2 3" xfId="47893" xr:uid="{00000000-0005-0000-0000-000015BB0000}"/>
    <cellStyle name="Normal 4 2 8 2 3 3" xfId="21462" xr:uid="{00000000-0005-0000-0000-0000D6530000}"/>
    <cellStyle name="Normal 4 2 8 2 3 3 2" xfId="47894" xr:uid="{00000000-0005-0000-0000-000016BB0000}"/>
    <cellStyle name="Normal 4 2 8 2 3 4" xfId="47895" xr:uid="{00000000-0005-0000-0000-000017BB0000}"/>
    <cellStyle name="Normal 4 2 8 2 4" xfId="21463" xr:uid="{00000000-0005-0000-0000-0000D7530000}"/>
    <cellStyle name="Normal 4 2 8 2 4 2" xfId="21464" xr:uid="{00000000-0005-0000-0000-0000D8530000}"/>
    <cellStyle name="Normal 4 2 8 2 4 2 2" xfId="21465" xr:uid="{00000000-0005-0000-0000-0000D9530000}"/>
    <cellStyle name="Normal 4 2 8 2 4 2 2 2" xfId="47896" xr:uid="{00000000-0005-0000-0000-000018BB0000}"/>
    <cellStyle name="Normal 4 2 8 2 4 2 3" xfId="47897" xr:uid="{00000000-0005-0000-0000-000019BB0000}"/>
    <cellStyle name="Normal 4 2 8 2 4 3" xfId="21466" xr:uid="{00000000-0005-0000-0000-0000DA530000}"/>
    <cellStyle name="Normal 4 2 8 2 4 3 2" xfId="47898" xr:uid="{00000000-0005-0000-0000-00001ABB0000}"/>
    <cellStyle name="Normal 4 2 8 2 4 4" xfId="47899" xr:uid="{00000000-0005-0000-0000-00001BBB0000}"/>
    <cellStyle name="Normal 4 2 8 2 5" xfId="21467" xr:uid="{00000000-0005-0000-0000-0000DB530000}"/>
    <cellStyle name="Normal 4 2 8 2 5 2" xfId="21468" xr:uid="{00000000-0005-0000-0000-0000DC530000}"/>
    <cellStyle name="Normal 4 2 8 2 5 2 2" xfId="21469" xr:uid="{00000000-0005-0000-0000-0000DD530000}"/>
    <cellStyle name="Normal 4 2 8 2 5 2 2 2" xfId="47900" xr:uid="{00000000-0005-0000-0000-00001CBB0000}"/>
    <cellStyle name="Normal 4 2 8 2 5 2 3" xfId="47901" xr:uid="{00000000-0005-0000-0000-00001DBB0000}"/>
    <cellStyle name="Normal 4 2 8 2 5 3" xfId="21470" xr:uid="{00000000-0005-0000-0000-0000DE530000}"/>
    <cellStyle name="Normal 4 2 8 2 5 3 2" xfId="47902" xr:uid="{00000000-0005-0000-0000-00001EBB0000}"/>
    <cellStyle name="Normal 4 2 8 2 5 4" xfId="47903" xr:uid="{00000000-0005-0000-0000-00001FBB0000}"/>
    <cellStyle name="Normal 4 2 8 2 6" xfId="21471" xr:uid="{00000000-0005-0000-0000-0000DF530000}"/>
    <cellStyle name="Normal 4 2 8 2 6 2" xfId="21472" xr:uid="{00000000-0005-0000-0000-0000E0530000}"/>
    <cellStyle name="Normal 4 2 8 2 6 2 2" xfId="21473" xr:uid="{00000000-0005-0000-0000-0000E1530000}"/>
    <cellStyle name="Normal 4 2 8 2 6 2 2 2" xfId="47904" xr:uid="{00000000-0005-0000-0000-000020BB0000}"/>
    <cellStyle name="Normal 4 2 8 2 6 2 3" xfId="47905" xr:uid="{00000000-0005-0000-0000-000021BB0000}"/>
    <cellStyle name="Normal 4 2 8 2 6 3" xfId="21474" xr:uid="{00000000-0005-0000-0000-0000E2530000}"/>
    <cellStyle name="Normal 4 2 8 2 6 3 2" xfId="47906" xr:uid="{00000000-0005-0000-0000-000022BB0000}"/>
    <cellStyle name="Normal 4 2 8 2 6 4" xfId="47907" xr:uid="{00000000-0005-0000-0000-000023BB0000}"/>
    <cellStyle name="Normal 4 2 8 2 7" xfId="21475" xr:uid="{00000000-0005-0000-0000-0000E3530000}"/>
    <cellStyle name="Normal 4 2 8 2 7 2" xfId="21476" xr:uid="{00000000-0005-0000-0000-0000E4530000}"/>
    <cellStyle name="Normal 4 2 8 2 7 2 2" xfId="21477" xr:uid="{00000000-0005-0000-0000-0000E5530000}"/>
    <cellStyle name="Normal 4 2 8 2 7 2 2 2" xfId="47908" xr:uid="{00000000-0005-0000-0000-000024BB0000}"/>
    <cellStyle name="Normal 4 2 8 2 7 2 3" xfId="47909" xr:uid="{00000000-0005-0000-0000-000025BB0000}"/>
    <cellStyle name="Normal 4 2 8 2 7 3" xfId="21478" xr:uid="{00000000-0005-0000-0000-0000E6530000}"/>
    <cellStyle name="Normal 4 2 8 2 7 3 2" xfId="47910" xr:uid="{00000000-0005-0000-0000-000026BB0000}"/>
    <cellStyle name="Normal 4 2 8 2 7 4" xfId="47911" xr:uid="{00000000-0005-0000-0000-000027BB0000}"/>
    <cellStyle name="Normal 4 2 8 2 8" xfId="21479" xr:uid="{00000000-0005-0000-0000-0000E7530000}"/>
    <cellStyle name="Normal 4 2 8 2 8 2" xfId="21480" xr:uid="{00000000-0005-0000-0000-0000E8530000}"/>
    <cellStyle name="Normal 4 2 8 2 8 2 2" xfId="21481" xr:uid="{00000000-0005-0000-0000-0000E9530000}"/>
    <cellStyle name="Normal 4 2 8 2 8 2 2 2" xfId="47912" xr:uid="{00000000-0005-0000-0000-000028BB0000}"/>
    <cellStyle name="Normal 4 2 8 2 8 2 3" xfId="47913" xr:uid="{00000000-0005-0000-0000-000029BB0000}"/>
    <cellStyle name="Normal 4 2 8 2 8 3" xfId="21482" xr:uid="{00000000-0005-0000-0000-0000EA530000}"/>
    <cellStyle name="Normal 4 2 8 2 8 3 2" xfId="47914" xr:uid="{00000000-0005-0000-0000-00002ABB0000}"/>
    <cellStyle name="Normal 4 2 8 2 8 4" xfId="47915" xr:uid="{00000000-0005-0000-0000-00002BBB0000}"/>
    <cellStyle name="Normal 4 2 8 2 9" xfId="21483" xr:uid="{00000000-0005-0000-0000-0000EB530000}"/>
    <cellStyle name="Normal 4 2 8 2 9 2" xfId="21484" xr:uid="{00000000-0005-0000-0000-0000EC530000}"/>
    <cellStyle name="Normal 4 2 8 2 9 2 2" xfId="21485" xr:uid="{00000000-0005-0000-0000-0000ED530000}"/>
    <cellStyle name="Normal 4 2 8 2 9 2 2 2" xfId="47916" xr:uid="{00000000-0005-0000-0000-00002CBB0000}"/>
    <cellStyle name="Normal 4 2 8 2 9 2 3" xfId="47917" xr:uid="{00000000-0005-0000-0000-00002DBB0000}"/>
    <cellStyle name="Normal 4 2 8 2 9 3" xfId="21486" xr:uid="{00000000-0005-0000-0000-0000EE530000}"/>
    <cellStyle name="Normal 4 2 8 2 9 3 2" xfId="47918" xr:uid="{00000000-0005-0000-0000-00002EBB0000}"/>
    <cellStyle name="Normal 4 2 8 2 9 4" xfId="47919" xr:uid="{00000000-0005-0000-0000-00002FBB0000}"/>
    <cellStyle name="Normal 4 2 8 20" xfId="21487" xr:uid="{00000000-0005-0000-0000-0000EF530000}"/>
    <cellStyle name="Normal 4 2 8 3" xfId="21488" xr:uid="{00000000-0005-0000-0000-0000F0530000}"/>
    <cellStyle name="Normal 4 2 8 3 10" xfId="21489" xr:uid="{00000000-0005-0000-0000-0000F1530000}"/>
    <cellStyle name="Normal 4 2 8 3 10 2" xfId="21490" xr:uid="{00000000-0005-0000-0000-0000F2530000}"/>
    <cellStyle name="Normal 4 2 8 3 10 2 2" xfId="21491" xr:uid="{00000000-0005-0000-0000-0000F3530000}"/>
    <cellStyle name="Normal 4 2 8 3 10 2 2 2" xfId="47920" xr:uid="{00000000-0005-0000-0000-000030BB0000}"/>
    <cellStyle name="Normal 4 2 8 3 10 2 3" xfId="47921" xr:uid="{00000000-0005-0000-0000-000031BB0000}"/>
    <cellStyle name="Normal 4 2 8 3 10 3" xfId="21492" xr:uid="{00000000-0005-0000-0000-0000F4530000}"/>
    <cellStyle name="Normal 4 2 8 3 10 3 2" xfId="47922" xr:uid="{00000000-0005-0000-0000-000032BB0000}"/>
    <cellStyle name="Normal 4 2 8 3 10 4" xfId="47923" xr:uid="{00000000-0005-0000-0000-000033BB0000}"/>
    <cellStyle name="Normal 4 2 8 3 11" xfId="21493" xr:uid="{00000000-0005-0000-0000-0000F5530000}"/>
    <cellStyle name="Normal 4 2 8 3 11 2" xfId="21494" xr:uid="{00000000-0005-0000-0000-0000F6530000}"/>
    <cellStyle name="Normal 4 2 8 3 11 2 2" xfId="21495" xr:uid="{00000000-0005-0000-0000-0000F7530000}"/>
    <cellStyle name="Normal 4 2 8 3 11 2 2 2" xfId="47924" xr:uid="{00000000-0005-0000-0000-000034BB0000}"/>
    <cellStyle name="Normal 4 2 8 3 11 2 3" xfId="47925" xr:uid="{00000000-0005-0000-0000-000035BB0000}"/>
    <cellStyle name="Normal 4 2 8 3 11 3" xfId="21496" xr:uid="{00000000-0005-0000-0000-0000F8530000}"/>
    <cellStyle name="Normal 4 2 8 3 11 3 2" xfId="47926" xr:uid="{00000000-0005-0000-0000-000036BB0000}"/>
    <cellStyle name="Normal 4 2 8 3 11 4" xfId="47927" xr:uid="{00000000-0005-0000-0000-000037BB0000}"/>
    <cellStyle name="Normal 4 2 8 3 12" xfId="21497" xr:uid="{00000000-0005-0000-0000-0000F9530000}"/>
    <cellStyle name="Normal 4 2 8 3 12 2" xfId="21498" xr:uid="{00000000-0005-0000-0000-0000FA530000}"/>
    <cellStyle name="Normal 4 2 8 3 12 2 2" xfId="47928" xr:uid="{00000000-0005-0000-0000-000038BB0000}"/>
    <cellStyle name="Normal 4 2 8 3 12 3" xfId="47929" xr:uid="{00000000-0005-0000-0000-000039BB0000}"/>
    <cellStyle name="Normal 4 2 8 3 13" xfId="21499" xr:uid="{00000000-0005-0000-0000-0000FB530000}"/>
    <cellStyle name="Normal 4 2 8 3 13 2" xfId="47930" xr:uid="{00000000-0005-0000-0000-00003ABB0000}"/>
    <cellStyle name="Normal 4 2 8 3 14" xfId="47931" xr:uid="{00000000-0005-0000-0000-00003BBB0000}"/>
    <cellStyle name="Normal 4 2 8 3 2" xfId="21500" xr:uid="{00000000-0005-0000-0000-0000FC530000}"/>
    <cellStyle name="Normal 4 2 8 3 2 2" xfId="21501" xr:uid="{00000000-0005-0000-0000-0000FD530000}"/>
    <cellStyle name="Normal 4 2 8 3 2 2 2" xfId="21502" xr:uid="{00000000-0005-0000-0000-0000FE530000}"/>
    <cellStyle name="Normal 4 2 8 3 2 2 2 2" xfId="47932" xr:uid="{00000000-0005-0000-0000-00003CBB0000}"/>
    <cellStyle name="Normal 4 2 8 3 2 2 3" xfId="47933" xr:uid="{00000000-0005-0000-0000-00003DBB0000}"/>
    <cellStyle name="Normal 4 2 8 3 2 3" xfId="21503" xr:uid="{00000000-0005-0000-0000-0000FF530000}"/>
    <cellStyle name="Normal 4 2 8 3 2 3 2" xfId="47934" xr:uid="{00000000-0005-0000-0000-00003EBB0000}"/>
    <cellStyle name="Normal 4 2 8 3 2 4" xfId="47935" xr:uid="{00000000-0005-0000-0000-00003FBB0000}"/>
    <cellStyle name="Normal 4 2 8 3 3" xfId="21504" xr:uid="{00000000-0005-0000-0000-000000540000}"/>
    <cellStyle name="Normal 4 2 8 3 3 2" xfId="21505" xr:uid="{00000000-0005-0000-0000-000001540000}"/>
    <cellStyle name="Normal 4 2 8 3 3 2 2" xfId="21506" xr:uid="{00000000-0005-0000-0000-000002540000}"/>
    <cellStyle name="Normal 4 2 8 3 3 2 2 2" xfId="47936" xr:uid="{00000000-0005-0000-0000-000040BB0000}"/>
    <cellStyle name="Normal 4 2 8 3 3 2 3" xfId="47937" xr:uid="{00000000-0005-0000-0000-000041BB0000}"/>
    <cellStyle name="Normal 4 2 8 3 3 3" xfId="21507" xr:uid="{00000000-0005-0000-0000-000003540000}"/>
    <cellStyle name="Normal 4 2 8 3 3 3 2" xfId="47938" xr:uid="{00000000-0005-0000-0000-000042BB0000}"/>
    <cellStyle name="Normal 4 2 8 3 3 4" xfId="47939" xr:uid="{00000000-0005-0000-0000-000043BB0000}"/>
    <cellStyle name="Normal 4 2 8 3 4" xfId="21508" xr:uid="{00000000-0005-0000-0000-000004540000}"/>
    <cellStyle name="Normal 4 2 8 3 4 2" xfId="21509" xr:uid="{00000000-0005-0000-0000-000005540000}"/>
    <cellStyle name="Normal 4 2 8 3 4 2 2" xfId="21510" xr:uid="{00000000-0005-0000-0000-000006540000}"/>
    <cellStyle name="Normal 4 2 8 3 4 2 2 2" xfId="47940" xr:uid="{00000000-0005-0000-0000-000044BB0000}"/>
    <cellStyle name="Normal 4 2 8 3 4 2 3" xfId="47941" xr:uid="{00000000-0005-0000-0000-000045BB0000}"/>
    <cellStyle name="Normal 4 2 8 3 4 3" xfId="21511" xr:uid="{00000000-0005-0000-0000-000007540000}"/>
    <cellStyle name="Normal 4 2 8 3 4 3 2" xfId="47942" xr:uid="{00000000-0005-0000-0000-000046BB0000}"/>
    <cellStyle name="Normal 4 2 8 3 4 4" xfId="47943" xr:uid="{00000000-0005-0000-0000-000047BB0000}"/>
    <cellStyle name="Normal 4 2 8 3 5" xfId="21512" xr:uid="{00000000-0005-0000-0000-000008540000}"/>
    <cellStyle name="Normal 4 2 8 3 5 2" xfId="21513" xr:uid="{00000000-0005-0000-0000-000009540000}"/>
    <cellStyle name="Normal 4 2 8 3 5 2 2" xfId="21514" xr:uid="{00000000-0005-0000-0000-00000A540000}"/>
    <cellStyle name="Normal 4 2 8 3 5 2 2 2" xfId="47944" xr:uid="{00000000-0005-0000-0000-000048BB0000}"/>
    <cellStyle name="Normal 4 2 8 3 5 2 3" xfId="47945" xr:uid="{00000000-0005-0000-0000-000049BB0000}"/>
    <cellStyle name="Normal 4 2 8 3 5 3" xfId="21515" xr:uid="{00000000-0005-0000-0000-00000B540000}"/>
    <cellStyle name="Normal 4 2 8 3 5 3 2" xfId="47946" xr:uid="{00000000-0005-0000-0000-00004ABB0000}"/>
    <cellStyle name="Normal 4 2 8 3 5 4" xfId="47947" xr:uid="{00000000-0005-0000-0000-00004BBB0000}"/>
    <cellStyle name="Normal 4 2 8 3 6" xfId="21516" xr:uid="{00000000-0005-0000-0000-00000C540000}"/>
    <cellStyle name="Normal 4 2 8 3 6 2" xfId="21517" xr:uid="{00000000-0005-0000-0000-00000D540000}"/>
    <cellStyle name="Normal 4 2 8 3 6 2 2" xfId="21518" xr:uid="{00000000-0005-0000-0000-00000E540000}"/>
    <cellStyle name="Normal 4 2 8 3 6 2 2 2" xfId="47948" xr:uid="{00000000-0005-0000-0000-00004CBB0000}"/>
    <cellStyle name="Normal 4 2 8 3 6 2 3" xfId="47949" xr:uid="{00000000-0005-0000-0000-00004DBB0000}"/>
    <cellStyle name="Normal 4 2 8 3 6 3" xfId="21519" xr:uid="{00000000-0005-0000-0000-00000F540000}"/>
    <cellStyle name="Normal 4 2 8 3 6 3 2" xfId="47950" xr:uid="{00000000-0005-0000-0000-00004EBB0000}"/>
    <cellStyle name="Normal 4 2 8 3 6 4" xfId="47951" xr:uid="{00000000-0005-0000-0000-00004FBB0000}"/>
    <cellStyle name="Normal 4 2 8 3 7" xfId="21520" xr:uid="{00000000-0005-0000-0000-000010540000}"/>
    <cellStyle name="Normal 4 2 8 3 7 2" xfId="21521" xr:uid="{00000000-0005-0000-0000-000011540000}"/>
    <cellStyle name="Normal 4 2 8 3 7 2 2" xfId="21522" xr:uid="{00000000-0005-0000-0000-000012540000}"/>
    <cellStyle name="Normal 4 2 8 3 7 2 2 2" xfId="47952" xr:uid="{00000000-0005-0000-0000-000050BB0000}"/>
    <cellStyle name="Normal 4 2 8 3 7 2 3" xfId="47953" xr:uid="{00000000-0005-0000-0000-000051BB0000}"/>
    <cellStyle name="Normal 4 2 8 3 7 3" xfId="21523" xr:uid="{00000000-0005-0000-0000-000013540000}"/>
    <cellStyle name="Normal 4 2 8 3 7 3 2" xfId="47954" xr:uid="{00000000-0005-0000-0000-000052BB0000}"/>
    <cellStyle name="Normal 4 2 8 3 7 4" xfId="47955" xr:uid="{00000000-0005-0000-0000-000053BB0000}"/>
    <cellStyle name="Normal 4 2 8 3 8" xfId="21524" xr:uid="{00000000-0005-0000-0000-000014540000}"/>
    <cellStyle name="Normal 4 2 8 3 8 2" xfId="21525" xr:uid="{00000000-0005-0000-0000-000015540000}"/>
    <cellStyle name="Normal 4 2 8 3 8 2 2" xfId="21526" xr:uid="{00000000-0005-0000-0000-000016540000}"/>
    <cellStyle name="Normal 4 2 8 3 8 2 2 2" xfId="47956" xr:uid="{00000000-0005-0000-0000-000054BB0000}"/>
    <cellStyle name="Normal 4 2 8 3 8 2 3" xfId="47957" xr:uid="{00000000-0005-0000-0000-000055BB0000}"/>
    <cellStyle name="Normal 4 2 8 3 8 3" xfId="21527" xr:uid="{00000000-0005-0000-0000-000017540000}"/>
    <cellStyle name="Normal 4 2 8 3 8 3 2" xfId="47958" xr:uid="{00000000-0005-0000-0000-000056BB0000}"/>
    <cellStyle name="Normal 4 2 8 3 8 4" xfId="47959" xr:uid="{00000000-0005-0000-0000-000057BB0000}"/>
    <cellStyle name="Normal 4 2 8 3 9" xfId="21528" xr:uid="{00000000-0005-0000-0000-000018540000}"/>
    <cellStyle name="Normal 4 2 8 3 9 2" xfId="21529" xr:uid="{00000000-0005-0000-0000-000019540000}"/>
    <cellStyle name="Normal 4 2 8 3 9 2 2" xfId="21530" xr:uid="{00000000-0005-0000-0000-00001A540000}"/>
    <cellStyle name="Normal 4 2 8 3 9 2 2 2" xfId="47960" xr:uid="{00000000-0005-0000-0000-000058BB0000}"/>
    <cellStyle name="Normal 4 2 8 3 9 2 3" xfId="47961" xr:uid="{00000000-0005-0000-0000-000059BB0000}"/>
    <cellStyle name="Normal 4 2 8 3 9 3" xfId="21531" xr:uid="{00000000-0005-0000-0000-00001B540000}"/>
    <cellStyle name="Normal 4 2 8 3 9 3 2" xfId="47962" xr:uid="{00000000-0005-0000-0000-00005ABB0000}"/>
    <cellStyle name="Normal 4 2 8 3 9 4" xfId="47963" xr:uid="{00000000-0005-0000-0000-00005BBB0000}"/>
    <cellStyle name="Normal 4 2 8 4" xfId="21532" xr:uid="{00000000-0005-0000-0000-00001C540000}"/>
    <cellStyle name="Normal 4 2 8 4 10" xfId="21533" xr:uid="{00000000-0005-0000-0000-00001D540000}"/>
    <cellStyle name="Normal 4 2 8 4 10 2" xfId="21534" xr:uid="{00000000-0005-0000-0000-00001E540000}"/>
    <cellStyle name="Normal 4 2 8 4 10 2 2" xfId="21535" xr:uid="{00000000-0005-0000-0000-00001F540000}"/>
    <cellStyle name="Normal 4 2 8 4 10 2 2 2" xfId="47964" xr:uid="{00000000-0005-0000-0000-00005CBB0000}"/>
    <cellStyle name="Normal 4 2 8 4 10 2 3" xfId="47965" xr:uid="{00000000-0005-0000-0000-00005DBB0000}"/>
    <cellStyle name="Normal 4 2 8 4 10 3" xfId="21536" xr:uid="{00000000-0005-0000-0000-000020540000}"/>
    <cellStyle name="Normal 4 2 8 4 10 3 2" xfId="47966" xr:uid="{00000000-0005-0000-0000-00005EBB0000}"/>
    <cellStyle name="Normal 4 2 8 4 10 4" xfId="47967" xr:uid="{00000000-0005-0000-0000-00005FBB0000}"/>
    <cellStyle name="Normal 4 2 8 4 11" xfId="21537" xr:uid="{00000000-0005-0000-0000-000021540000}"/>
    <cellStyle name="Normal 4 2 8 4 11 2" xfId="21538" xr:uid="{00000000-0005-0000-0000-000022540000}"/>
    <cellStyle name="Normal 4 2 8 4 11 2 2" xfId="21539" xr:uid="{00000000-0005-0000-0000-000023540000}"/>
    <cellStyle name="Normal 4 2 8 4 11 2 2 2" xfId="47968" xr:uid="{00000000-0005-0000-0000-000060BB0000}"/>
    <cellStyle name="Normal 4 2 8 4 11 2 3" xfId="47969" xr:uid="{00000000-0005-0000-0000-000061BB0000}"/>
    <cellStyle name="Normal 4 2 8 4 11 3" xfId="21540" xr:uid="{00000000-0005-0000-0000-000024540000}"/>
    <cellStyle name="Normal 4 2 8 4 11 3 2" xfId="47970" xr:uid="{00000000-0005-0000-0000-000062BB0000}"/>
    <cellStyle name="Normal 4 2 8 4 11 4" xfId="47971" xr:uid="{00000000-0005-0000-0000-000063BB0000}"/>
    <cellStyle name="Normal 4 2 8 4 12" xfId="21541" xr:uid="{00000000-0005-0000-0000-000025540000}"/>
    <cellStyle name="Normal 4 2 8 4 12 2" xfId="21542" xr:uid="{00000000-0005-0000-0000-000026540000}"/>
    <cellStyle name="Normal 4 2 8 4 12 2 2" xfId="47972" xr:uid="{00000000-0005-0000-0000-000064BB0000}"/>
    <cellStyle name="Normal 4 2 8 4 12 3" xfId="47973" xr:uid="{00000000-0005-0000-0000-000065BB0000}"/>
    <cellStyle name="Normal 4 2 8 4 13" xfId="21543" xr:uid="{00000000-0005-0000-0000-000027540000}"/>
    <cellStyle name="Normal 4 2 8 4 13 2" xfId="47974" xr:uid="{00000000-0005-0000-0000-000066BB0000}"/>
    <cellStyle name="Normal 4 2 8 4 14" xfId="47975" xr:uid="{00000000-0005-0000-0000-000067BB0000}"/>
    <cellStyle name="Normal 4 2 8 4 2" xfId="21544" xr:uid="{00000000-0005-0000-0000-000028540000}"/>
    <cellStyle name="Normal 4 2 8 4 2 2" xfId="21545" xr:uid="{00000000-0005-0000-0000-000029540000}"/>
    <cellStyle name="Normal 4 2 8 4 2 2 2" xfId="21546" xr:uid="{00000000-0005-0000-0000-00002A540000}"/>
    <cellStyle name="Normal 4 2 8 4 2 2 2 2" xfId="47976" xr:uid="{00000000-0005-0000-0000-000068BB0000}"/>
    <cellStyle name="Normal 4 2 8 4 2 2 3" xfId="47977" xr:uid="{00000000-0005-0000-0000-000069BB0000}"/>
    <cellStyle name="Normal 4 2 8 4 2 3" xfId="21547" xr:uid="{00000000-0005-0000-0000-00002B540000}"/>
    <cellStyle name="Normal 4 2 8 4 2 3 2" xfId="47978" xr:uid="{00000000-0005-0000-0000-00006ABB0000}"/>
    <cellStyle name="Normal 4 2 8 4 2 4" xfId="47979" xr:uid="{00000000-0005-0000-0000-00006BBB0000}"/>
    <cellStyle name="Normal 4 2 8 4 3" xfId="21548" xr:uid="{00000000-0005-0000-0000-00002C540000}"/>
    <cellStyle name="Normal 4 2 8 4 3 2" xfId="21549" xr:uid="{00000000-0005-0000-0000-00002D540000}"/>
    <cellStyle name="Normal 4 2 8 4 3 2 2" xfId="21550" xr:uid="{00000000-0005-0000-0000-00002E540000}"/>
    <cellStyle name="Normal 4 2 8 4 3 2 2 2" xfId="47980" xr:uid="{00000000-0005-0000-0000-00006CBB0000}"/>
    <cellStyle name="Normal 4 2 8 4 3 2 3" xfId="47981" xr:uid="{00000000-0005-0000-0000-00006DBB0000}"/>
    <cellStyle name="Normal 4 2 8 4 3 3" xfId="21551" xr:uid="{00000000-0005-0000-0000-00002F540000}"/>
    <cellStyle name="Normal 4 2 8 4 3 3 2" xfId="47982" xr:uid="{00000000-0005-0000-0000-00006EBB0000}"/>
    <cellStyle name="Normal 4 2 8 4 3 4" xfId="47983" xr:uid="{00000000-0005-0000-0000-00006FBB0000}"/>
    <cellStyle name="Normal 4 2 8 4 4" xfId="21552" xr:uid="{00000000-0005-0000-0000-000030540000}"/>
    <cellStyle name="Normal 4 2 8 4 4 2" xfId="21553" xr:uid="{00000000-0005-0000-0000-000031540000}"/>
    <cellStyle name="Normal 4 2 8 4 4 2 2" xfId="21554" xr:uid="{00000000-0005-0000-0000-000032540000}"/>
    <cellStyle name="Normal 4 2 8 4 4 2 2 2" xfId="47984" xr:uid="{00000000-0005-0000-0000-000070BB0000}"/>
    <cellStyle name="Normal 4 2 8 4 4 2 3" xfId="47985" xr:uid="{00000000-0005-0000-0000-000071BB0000}"/>
    <cellStyle name="Normal 4 2 8 4 4 3" xfId="21555" xr:uid="{00000000-0005-0000-0000-000033540000}"/>
    <cellStyle name="Normal 4 2 8 4 4 3 2" xfId="47986" xr:uid="{00000000-0005-0000-0000-000072BB0000}"/>
    <cellStyle name="Normal 4 2 8 4 4 4" xfId="47987" xr:uid="{00000000-0005-0000-0000-000073BB0000}"/>
    <cellStyle name="Normal 4 2 8 4 5" xfId="21556" xr:uid="{00000000-0005-0000-0000-000034540000}"/>
    <cellStyle name="Normal 4 2 8 4 5 2" xfId="21557" xr:uid="{00000000-0005-0000-0000-000035540000}"/>
    <cellStyle name="Normal 4 2 8 4 5 2 2" xfId="21558" xr:uid="{00000000-0005-0000-0000-000036540000}"/>
    <cellStyle name="Normal 4 2 8 4 5 2 2 2" xfId="47988" xr:uid="{00000000-0005-0000-0000-000074BB0000}"/>
    <cellStyle name="Normal 4 2 8 4 5 2 3" xfId="47989" xr:uid="{00000000-0005-0000-0000-000075BB0000}"/>
    <cellStyle name="Normal 4 2 8 4 5 3" xfId="21559" xr:uid="{00000000-0005-0000-0000-000037540000}"/>
    <cellStyle name="Normal 4 2 8 4 5 3 2" xfId="47990" xr:uid="{00000000-0005-0000-0000-000076BB0000}"/>
    <cellStyle name="Normal 4 2 8 4 5 4" xfId="47991" xr:uid="{00000000-0005-0000-0000-000077BB0000}"/>
    <cellStyle name="Normal 4 2 8 4 6" xfId="21560" xr:uid="{00000000-0005-0000-0000-000038540000}"/>
    <cellStyle name="Normal 4 2 8 4 6 2" xfId="21561" xr:uid="{00000000-0005-0000-0000-000039540000}"/>
    <cellStyle name="Normal 4 2 8 4 6 2 2" xfId="21562" xr:uid="{00000000-0005-0000-0000-00003A540000}"/>
    <cellStyle name="Normal 4 2 8 4 6 2 2 2" xfId="47992" xr:uid="{00000000-0005-0000-0000-000078BB0000}"/>
    <cellStyle name="Normal 4 2 8 4 6 2 3" xfId="47993" xr:uid="{00000000-0005-0000-0000-000079BB0000}"/>
    <cellStyle name="Normal 4 2 8 4 6 3" xfId="21563" xr:uid="{00000000-0005-0000-0000-00003B540000}"/>
    <cellStyle name="Normal 4 2 8 4 6 3 2" xfId="47994" xr:uid="{00000000-0005-0000-0000-00007ABB0000}"/>
    <cellStyle name="Normal 4 2 8 4 6 4" xfId="47995" xr:uid="{00000000-0005-0000-0000-00007BBB0000}"/>
    <cellStyle name="Normal 4 2 8 4 7" xfId="21564" xr:uid="{00000000-0005-0000-0000-00003C540000}"/>
    <cellStyle name="Normal 4 2 8 4 7 2" xfId="21565" xr:uid="{00000000-0005-0000-0000-00003D540000}"/>
    <cellStyle name="Normal 4 2 8 4 7 2 2" xfId="21566" xr:uid="{00000000-0005-0000-0000-00003E540000}"/>
    <cellStyle name="Normal 4 2 8 4 7 2 2 2" xfId="47996" xr:uid="{00000000-0005-0000-0000-00007CBB0000}"/>
    <cellStyle name="Normal 4 2 8 4 7 2 3" xfId="47997" xr:uid="{00000000-0005-0000-0000-00007DBB0000}"/>
    <cellStyle name="Normal 4 2 8 4 7 3" xfId="21567" xr:uid="{00000000-0005-0000-0000-00003F540000}"/>
    <cellStyle name="Normal 4 2 8 4 7 3 2" xfId="47998" xr:uid="{00000000-0005-0000-0000-00007EBB0000}"/>
    <cellStyle name="Normal 4 2 8 4 7 4" xfId="47999" xr:uid="{00000000-0005-0000-0000-00007FBB0000}"/>
    <cellStyle name="Normal 4 2 8 4 8" xfId="21568" xr:uid="{00000000-0005-0000-0000-000040540000}"/>
    <cellStyle name="Normal 4 2 8 4 8 2" xfId="21569" xr:uid="{00000000-0005-0000-0000-000041540000}"/>
    <cellStyle name="Normal 4 2 8 4 8 2 2" xfId="21570" xr:uid="{00000000-0005-0000-0000-000042540000}"/>
    <cellStyle name="Normal 4 2 8 4 8 2 2 2" xfId="48000" xr:uid="{00000000-0005-0000-0000-000080BB0000}"/>
    <cellStyle name="Normal 4 2 8 4 8 2 3" xfId="48001" xr:uid="{00000000-0005-0000-0000-000081BB0000}"/>
    <cellStyle name="Normal 4 2 8 4 8 3" xfId="21571" xr:uid="{00000000-0005-0000-0000-000043540000}"/>
    <cellStyle name="Normal 4 2 8 4 8 3 2" xfId="48002" xr:uid="{00000000-0005-0000-0000-000082BB0000}"/>
    <cellStyle name="Normal 4 2 8 4 8 4" xfId="48003" xr:uid="{00000000-0005-0000-0000-000083BB0000}"/>
    <cellStyle name="Normal 4 2 8 4 9" xfId="21572" xr:uid="{00000000-0005-0000-0000-000044540000}"/>
    <cellStyle name="Normal 4 2 8 4 9 2" xfId="21573" xr:uid="{00000000-0005-0000-0000-000045540000}"/>
    <cellStyle name="Normal 4 2 8 4 9 2 2" xfId="21574" xr:uid="{00000000-0005-0000-0000-000046540000}"/>
    <cellStyle name="Normal 4 2 8 4 9 2 2 2" xfId="48004" xr:uid="{00000000-0005-0000-0000-000084BB0000}"/>
    <cellStyle name="Normal 4 2 8 4 9 2 3" xfId="48005" xr:uid="{00000000-0005-0000-0000-000085BB0000}"/>
    <cellStyle name="Normal 4 2 8 4 9 3" xfId="21575" xr:uid="{00000000-0005-0000-0000-000047540000}"/>
    <cellStyle name="Normal 4 2 8 4 9 3 2" xfId="48006" xr:uid="{00000000-0005-0000-0000-000086BB0000}"/>
    <cellStyle name="Normal 4 2 8 4 9 4" xfId="48007" xr:uid="{00000000-0005-0000-0000-000087BB0000}"/>
    <cellStyle name="Normal 4 2 8 5" xfId="21576" xr:uid="{00000000-0005-0000-0000-000048540000}"/>
    <cellStyle name="Normal 4 2 8 5 10" xfId="21577" xr:uid="{00000000-0005-0000-0000-000049540000}"/>
    <cellStyle name="Normal 4 2 8 5 10 2" xfId="21578" xr:uid="{00000000-0005-0000-0000-00004A540000}"/>
    <cellStyle name="Normal 4 2 8 5 10 2 2" xfId="21579" xr:uid="{00000000-0005-0000-0000-00004B540000}"/>
    <cellStyle name="Normal 4 2 8 5 10 2 2 2" xfId="48008" xr:uid="{00000000-0005-0000-0000-000088BB0000}"/>
    <cellStyle name="Normal 4 2 8 5 10 2 3" xfId="48009" xr:uid="{00000000-0005-0000-0000-000089BB0000}"/>
    <cellStyle name="Normal 4 2 8 5 10 3" xfId="21580" xr:uid="{00000000-0005-0000-0000-00004C540000}"/>
    <cellStyle name="Normal 4 2 8 5 10 3 2" xfId="48010" xr:uid="{00000000-0005-0000-0000-00008ABB0000}"/>
    <cellStyle name="Normal 4 2 8 5 10 4" xfId="48011" xr:uid="{00000000-0005-0000-0000-00008BBB0000}"/>
    <cellStyle name="Normal 4 2 8 5 11" xfId="21581" xr:uid="{00000000-0005-0000-0000-00004D540000}"/>
    <cellStyle name="Normal 4 2 8 5 11 2" xfId="21582" xr:uid="{00000000-0005-0000-0000-00004E540000}"/>
    <cellStyle name="Normal 4 2 8 5 11 2 2" xfId="21583" xr:uid="{00000000-0005-0000-0000-00004F540000}"/>
    <cellStyle name="Normal 4 2 8 5 11 2 2 2" xfId="48012" xr:uid="{00000000-0005-0000-0000-00008CBB0000}"/>
    <cellStyle name="Normal 4 2 8 5 11 2 3" xfId="48013" xr:uid="{00000000-0005-0000-0000-00008DBB0000}"/>
    <cellStyle name="Normal 4 2 8 5 11 3" xfId="21584" xr:uid="{00000000-0005-0000-0000-000050540000}"/>
    <cellStyle name="Normal 4 2 8 5 11 3 2" xfId="48014" xr:uid="{00000000-0005-0000-0000-00008EBB0000}"/>
    <cellStyle name="Normal 4 2 8 5 11 4" xfId="48015" xr:uid="{00000000-0005-0000-0000-00008FBB0000}"/>
    <cellStyle name="Normal 4 2 8 5 12" xfId="21585" xr:uid="{00000000-0005-0000-0000-000051540000}"/>
    <cellStyle name="Normal 4 2 8 5 12 2" xfId="21586" xr:uid="{00000000-0005-0000-0000-000052540000}"/>
    <cellStyle name="Normal 4 2 8 5 12 2 2" xfId="48016" xr:uid="{00000000-0005-0000-0000-000090BB0000}"/>
    <cellStyle name="Normal 4 2 8 5 12 3" xfId="48017" xr:uid="{00000000-0005-0000-0000-000091BB0000}"/>
    <cellStyle name="Normal 4 2 8 5 13" xfId="21587" xr:uid="{00000000-0005-0000-0000-000053540000}"/>
    <cellStyle name="Normal 4 2 8 5 13 2" xfId="48018" xr:uid="{00000000-0005-0000-0000-000092BB0000}"/>
    <cellStyle name="Normal 4 2 8 5 14" xfId="48019" xr:uid="{00000000-0005-0000-0000-000093BB0000}"/>
    <cellStyle name="Normal 4 2 8 5 2" xfId="21588" xr:uid="{00000000-0005-0000-0000-000054540000}"/>
    <cellStyle name="Normal 4 2 8 5 2 2" xfId="21589" xr:uid="{00000000-0005-0000-0000-000055540000}"/>
    <cellStyle name="Normal 4 2 8 5 2 2 2" xfId="21590" xr:uid="{00000000-0005-0000-0000-000056540000}"/>
    <cellStyle name="Normal 4 2 8 5 2 2 2 2" xfId="48020" xr:uid="{00000000-0005-0000-0000-000094BB0000}"/>
    <cellStyle name="Normal 4 2 8 5 2 2 3" xfId="48021" xr:uid="{00000000-0005-0000-0000-000095BB0000}"/>
    <cellStyle name="Normal 4 2 8 5 2 3" xfId="21591" xr:uid="{00000000-0005-0000-0000-000057540000}"/>
    <cellStyle name="Normal 4 2 8 5 2 3 2" xfId="48022" xr:uid="{00000000-0005-0000-0000-000096BB0000}"/>
    <cellStyle name="Normal 4 2 8 5 2 4" xfId="48023" xr:uid="{00000000-0005-0000-0000-000097BB0000}"/>
    <cellStyle name="Normal 4 2 8 5 3" xfId="21592" xr:uid="{00000000-0005-0000-0000-000058540000}"/>
    <cellStyle name="Normal 4 2 8 5 3 2" xfId="21593" xr:uid="{00000000-0005-0000-0000-000059540000}"/>
    <cellStyle name="Normal 4 2 8 5 3 2 2" xfId="21594" xr:uid="{00000000-0005-0000-0000-00005A540000}"/>
    <cellStyle name="Normal 4 2 8 5 3 2 2 2" xfId="48024" xr:uid="{00000000-0005-0000-0000-000098BB0000}"/>
    <cellStyle name="Normal 4 2 8 5 3 2 3" xfId="48025" xr:uid="{00000000-0005-0000-0000-000099BB0000}"/>
    <cellStyle name="Normal 4 2 8 5 3 3" xfId="21595" xr:uid="{00000000-0005-0000-0000-00005B540000}"/>
    <cellStyle name="Normal 4 2 8 5 3 3 2" xfId="48026" xr:uid="{00000000-0005-0000-0000-00009ABB0000}"/>
    <cellStyle name="Normal 4 2 8 5 3 4" xfId="48027" xr:uid="{00000000-0005-0000-0000-00009BBB0000}"/>
    <cellStyle name="Normal 4 2 8 5 4" xfId="21596" xr:uid="{00000000-0005-0000-0000-00005C540000}"/>
    <cellStyle name="Normal 4 2 8 5 4 2" xfId="21597" xr:uid="{00000000-0005-0000-0000-00005D540000}"/>
    <cellStyle name="Normal 4 2 8 5 4 2 2" xfId="21598" xr:uid="{00000000-0005-0000-0000-00005E540000}"/>
    <cellStyle name="Normal 4 2 8 5 4 2 2 2" xfId="48028" xr:uid="{00000000-0005-0000-0000-00009CBB0000}"/>
    <cellStyle name="Normal 4 2 8 5 4 2 3" xfId="48029" xr:uid="{00000000-0005-0000-0000-00009DBB0000}"/>
    <cellStyle name="Normal 4 2 8 5 4 3" xfId="21599" xr:uid="{00000000-0005-0000-0000-00005F540000}"/>
    <cellStyle name="Normal 4 2 8 5 4 3 2" xfId="48030" xr:uid="{00000000-0005-0000-0000-00009EBB0000}"/>
    <cellStyle name="Normal 4 2 8 5 4 4" xfId="48031" xr:uid="{00000000-0005-0000-0000-00009FBB0000}"/>
    <cellStyle name="Normal 4 2 8 5 5" xfId="21600" xr:uid="{00000000-0005-0000-0000-000060540000}"/>
    <cellStyle name="Normal 4 2 8 5 5 2" xfId="21601" xr:uid="{00000000-0005-0000-0000-000061540000}"/>
    <cellStyle name="Normal 4 2 8 5 5 2 2" xfId="21602" xr:uid="{00000000-0005-0000-0000-000062540000}"/>
    <cellStyle name="Normal 4 2 8 5 5 2 2 2" xfId="48032" xr:uid="{00000000-0005-0000-0000-0000A0BB0000}"/>
    <cellStyle name="Normal 4 2 8 5 5 2 3" xfId="48033" xr:uid="{00000000-0005-0000-0000-0000A1BB0000}"/>
    <cellStyle name="Normal 4 2 8 5 5 3" xfId="21603" xr:uid="{00000000-0005-0000-0000-000063540000}"/>
    <cellStyle name="Normal 4 2 8 5 5 3 2" xfId="48034" xr:uid="{00000000-0005-0000-0000-0000A2BB0000}"/>
    <cellStyle name="Normal 4 2 8 5 5 4" xfId="48035" xr:uid="{00000000-0005-0000-0000-0000A3BB0000}"/>
    <cellStyle name="Normal 4 2 8 5 6" xfId="21604" xr:uid="{00000000-0005-0000-0000-000064540000}"/>
    <cellStyle name="Normal 4 2 8 5 6 2" xfId="21605" xr:uid="{00000000-0005-0000-0000-000065540000}"/>
    <cellStyle name="Normal 4 2 8 5 6 2 2" xfId="21606" xr:uid="{00000000-0005-0000-0000-000066540000}"/>
    <cellStyle name="Normal 4 2 8 5 6 2 2 2" xfId="48036" xr:uid="{00000000-0005-0000-0000-0000A4BB0000}"/>
    <cellStyle name="Normal 4 2 8 5 6 2 3" xfId="48037" xr:uid="{00000000-0005-0000-0000-0000A5BB0000}"/>
    <cellStyle name="Normal 4 2 8 5 6 3" xfId="21607" xr:uid="{00000000-0005-0000-0000-000067540000}"/>
    <cellStyle name="Normal 4 2 8 5 6 3 2" xfId="48038" xr:uid="{00000000-0005-0000-0000-0000A6BB0000}"/>
    <cellStyle name="Normal 4 2 8 5 6 4" xfId="48039" xr:uid="{00000000-0005-0000-0000-0000A7BB0000}"/>
    <cellStyle name="Normal 4 2 8 5 7" xfId="21608" xr:uid="{00000000-0005-0000-0000-000068540000}"/>
    <cellStyle name="Normal 4 2 8 5 7 2" xfId="21609" xr:uid="{00000000-0005-0000-0000-000069540000}"/>
    <cellStyle name="Normal 4 2 8 5 7 2 2" xfId="21610" xr:uid="{00000000-0005-0000-0000-00006A540000}"/>
    <cellStyle name="Normal 4 2 8 5 7 2 2 2" xfId="48040" xr:uid="{00000000-0005-0000-0000-0000A8BB0000}"/>
    <cellStyle name="Normal 4 2 8 5 7 2 3" xfId="48041" xr:uid="{00000000-0005-0000-0000-0000A9BB0000}"/>
    <cellStyle name="Normal 4 2 8 5 7 3" xfId="21611" xr:uid="{00000000-0005-0000-0000-00006B540000}"/>
    <cellStyle name="Normal 4 2 8 5 7 3 2" xfId="48042" xr:uid="{00000000-0005-0000-0000-0000AABB0000}"/>
    <cellStyle name="Normal 4 2 8 5 7 4" xfId="48043" xr:uid="{00000000-0005-0000-0000-0000ABBB0000}"/>
    <cellStyle name="Normal 4 2 8 5 8" xfId="21612" xr:uid="{00000000-0005-0000-0000-00006C540000}"/>
    <cellStyle name="Normal 4 2 8 5 8 2" xfId="21613" xr:uid="{00000000-0005-0000-0000-00006D540000}"/>
    <cellStyle name="Normal 4 2 8 5 8 2 2" xfId="21614" xr:uid="{00000000-0005-0000-0000-00006E540000}"/>
    <cellStyle name="Normal 4 2 8 5 8 2 2 2" xfId="48044" xr:uid="{00000000-0005-0000-0000-0000ACBB0000}"/>
    <cellStyle name="Normal 4 2 8 5 8 2 3" xfId="48045" xr:uid="{00000000-0005-0000-0000-0000ADBB0000}"/>
    <cellStyle name="Normal 4 2 8 5 8 3" xfId="21615" xr:uid="{00000000-0005-0000-0000-00006F540000}"/>
    <cellStyle name="Normal 4 2 8 5 8 3 2" xfId="48046" xr:uid="{00000000-0005-0000-0000-0000AEBB0000}"/>
    <cellStyle name="Normal 4 2 8 5 8 4" xfId="48047" xr:uid="{00000000-0005-0000-0000-0000AFBB0000}"/>
    <cellStyle name="Normal 4 2 8 5 9" xfId="21616" xr:uid="{00000000-0005-0000-0000-000070540000}"/>
    <cellStyle name="Normal 4 2 8 5 9 2" xfId="21617" xr:uid="{00000000-0005-0000-0000-000071540000}"/>
    <cellStyle name="Normal 4 2 8 5 9 2 2" xfId="21618" xr:uid="{00000000-0005-0000-0000-000072540000}"/>
    <cellStyle name="Normal 4 2 8 5 9 2 2 2" xfId="48048" xr:uid="{00000000-0005-0000-0000-0000B0BB0000}"/>
    <cellStyle name="Normal 4 2 8 5 9 2 3" xfId="48049" xr:uid="{00000000-0005-0000-0000-0000B1BB0000}"/>
    <cellStyle name="Normal 4 2 8 5 9 3" xfId="21619" xr:uid="{00000000-0005-0000-0000-000073540000}"/>
    <cellStyle name="Normal 4 2 8 5 9 3 2" xfId="48050" xr:uid="{00000000-0005-0000-0000-0000B2BB0000}"/>
    <cellStyle name="Normal 4 2 8 5 9 4" xfId="48051" xr:uid="{00000000-0005-0000-0000-0000B3BB0000}"/>
    <cellStyle name="Normal 4 2 8 6" xfId="21620" xr:uid="{00000000-0005-0000-0000-000074540000}"/>
    <cellStyle name="Normal 4 2 8 6 10" xfId="21621" xr:uid="{00000000-0005-0000-0000-000075540000}"/>
    <cellStyle name="Normal 4 2 8 6 10 2" xfId="21622" xr:uid="{00000000-0005-0000-0000-000076540000}"/>
    <cellStyle name="Normal 4 2 8 6 10 2 2" xfId="21623" xr:uid="{00000000-0005-0000-0000-000077540000}"/>
    <cellStyle name="Normal 4 2 8 6 10 2 2 2" xfId="48052" xr:uid="{00000000-0005-0000-0000-0000B4BB0000}"/>
    <cellStyle name="Normal 4 2 8 6 10 2 3" xfId="48053" xr:uid="{00000000-0005-0000-0000-0000B5BB0000}"/>
    <cellStyle name="Normal 4 2 8 6 10 3" xfId="21624" xr:uid="{00000000-0005-0000-0000-000078540000}"/>
    <cellStyle name="Normal 4 2 8 6 10 3 2" xfId="48054" xr:uid="{00000000-0005-0000-0000-0000B6BB0000}"/>
    <cellStyle name="Normal 4 2 8 6 10 4" xfId="48055" xr:uid="{00000000-0005-0000-0000-0000B7BB0000}"/>
    <cellStyle name="Normal 4 2 8 6 11" xfId="21625" xr:uid="{00000000-0005-0000-0000-000079540000}"/>
    <cellStyle name="Normal 4 2 8 6 11 2" xfId="21626" xr:uid="{00000000-0005-0000-0000-00007A540000}"/>
    <cellStyle name="Normal 4 2 8 6 11 2 2" xfId="21627" xr:uid="{00000000-0005-0000-0000-00007B540000}"/>
    <cellStyle name="Normal 4 2 8 6 11 2 2 2" xfId="48056" xr:uid="{00000000-0005-0000-0000-0000B8BB0000}"/>
    <cellStyle name="Normal 4 2 8 6 11 2 3" xfId="48057" xr:uid="{00000000-0005-0000-0000-0000B9BB0000}"/>
    <cellStyle name="Normal 4 2 8 6 11 3" xfId="21628" xr:uid="{00000000-0005-0000-0000-00007C540000}"/>
    <cellStyle name="Normal 4 2 8 6 11 3 2" xfId="48058" xr:uid="{00000000-0005-0000-0000-0000BABB0000}"/>
    <cellStyle name="Normal 4 2 8 6 11 4" xfId="48059" xr:uid="{00000000-0005-0000-0000-0000BBBB0000}"/>
    <cellStyle name="Normal 4 2 8 6 12" xfId="21629" xr:uid="{00000000-0005-0000-0000-00007D540000}"/>
    <cellStyle name="Normal 4 2 8 6 12 2" xfId="21630" xr:uid="{00000000-0005-0000-0000-00007E540000}"/>
    <cellStyle name="Normal 4 2 8 6 12 2 2" xfId="48060" xr:uid="{00000000-0005-0000-0000-0000BCBB0000}"/>
    <cellStyle name="Normal 4 2 8 6 12 3" xfId="48061" xr:uid="{00000000-0005-0000-0000-0000BDBB0000}"/>
    <cellStyle name="Normal 4 2 8 6 13" xfId="21631" xr:uid="{00000000-0005-0000-0000-00007F540000}"/>
    <cellStyle name="Normal 4 2 8 6 13 2" xfId="48062" xr:uid="{00000000-0005-0000-0000-0000BEBB0000}"/>
    <cellStyle name="Normal 4 2 8 6 14" xfId="48063" xr:uid="{00000000-0005-0000-0000-0000BFBB0000}"/>
    <cellStyle name="Normal 4 2 8 6 2" xfId="21632" xr:uid="{00000000-0005-0000-0000-000080540000}"/>
    <cellStyle name="Normal 4 2 8 6 2 2" xfId="21633" xr:uid="{00000000-0005-0000-0000-000081540000}"/>
    <cellStyle name="Normal 4 2 8 6 2 2 2" xfId="21634" xr:uid="{00000000-0005-0000-0000-000082540000}"/>
    <cellStyle name="Normal 4 2 8 6 2 2 2 2" xfId="48064" xr:uid="{00000000-0005-0000-0000-0000C0BB0000}"/>
    <cellStyle name="Normal 4 2 8 6 2 2 3" xfId="48065" xr:uid="{00000000-0005-0000-0000-0000C1BB0000}"/>
    <cellStyle name="Normal 4 2 8 6 2 3" xfId="21635" xr:uid="{00000000-0005-0000-0000-000083540000}"/>
    <cellStyle name="Normal 4 2 8 6 2 3 2" xfId="48066" xr:uid="{00000000-0005-0000-0000-0000C2BB0000}"/>
    <cellStyle name="Normal 4 2 8 6 2 4" xfId="48067" xr:uid="{00000000-0005-0000-0000-0000C3BB0000}"/>
    <cellStyle name="Normal 4 2 8 6 3" xfId="21636" xr:uid="{00000000-0005-0000-0000-000084540000}"/>
    <cellStyle name="Normal 4 2 8 6 3 2" xfId="21637" xr:uid="{00000000-0005-0000-0000-000085540000}"/>
    <cellStyle name="Normal 4 2 8 6 3 2 2" xfId="21638" xr:uid="{00000000-0005-0000-0000-000086540000}"/>
    <cellStyle name="Normal 4 2 8 6 3 2 2 2" xfId="48068" xr:uid="{00000000-0005-0000-0000-0000C4BB0000}"/>
    <cellStyle name="Normal 4 2 8 6 3 2 3" xfId="48069" xr:uid="{00000000-0005-0000-0000-0000C5BB0000}"/>
    <cellStyle name="Normal 4 2 8 6 3 3" xfId="21639" xr:uid="{00000000-0005-0000-0000-000087540000}"/>
    <cellStyle name="Normal 4 2 8 6 3 3 2" xfId="48070" xr:uid="{00000000-0005-0000-0000-0000C6BB0000}"/>
    <cellStyle name="Normal 4 2 8 6 3 4" xfId="48071" xr:uid="{00000000-0005-0000-0000-0000C7BB0000}"/>
    <cellStyle name="Normal 4 2 8 6 4" xfId="21640" xr:uid="{00000000-0005-0000-0000-000088540000}"/>
    <cellStyle name="Normal 4 2 8 6 4 2" xfId="21641" xr:uid="{00000000-0005-0000-0000-000089540000}"/>
    <cellStyle name="Normal 4 2 8 6 4 2 2" xfId="21642" xr:uid="{00000000-0005-0000-0000-00008A540000}"/>
    <cellStyle name="Normal 4 2 8 6 4 2 2 2" xfId="48072" xr:uid="{00000000-0005-0000-0000-0000C8BB0000}"/>
    <cellStyle name="Normal 4 2 8 6 4 2 3" xfId="48073" xr:uid="{00000000-0005-0000-0000-0000C9BB0000}"/>
    <cellStyle name="Normal 4 2 8 6 4 3" xfId="21643" xr:uid="{00000000-0005-0000-0000-00008B540000}"/>
    <cellStyle name="Normal 4 2 8 6 4 3 2" xfId="48074" xr:uid="{00000000-0005-0000-0000-0000CABB0000}"/>
    <cellStyle name="Normal 4 2 8 6 4 4" xfId="48075" xr:uid="{00000000-0005-0000-0000-0000CBBB0000}"/>
    <cellStyle name="Normal 4 2 8 6 5" xfId="21644" xr:uid="{00000000-0005-0000-0000-00008C540000}"/>
    <cellStyle name="Normal 4 2 8 6 5 2" xfId="21645" xr:uid="{00000000-0005-0000-0000-00008D540000}"/>
    <cellStyle name="Normal 4 2 8 6 5 2 2" xfId="21646" xr:uid="{00000000-0005-0000-0000-00008E540000}"/>
    <cellStyle name="Normal 4 2 8 6 5 2 2 2" xfId="48076" xr:uid="{00000000-0005-0000-0000-0000CCBB0000}"/>
    <cellStyle name="Normal 4 2 8 6 5 2 3" xfId="48077" xr:uid="{00000000-0005-0000-0000-0000CDBB0000}"/>
    <cellStyle name="Normal 4 2 8 6 5 3" xfId="21647" xr:uid="{00000000-0005-0000-0000-00008F540000}"/>
    <cellStyle name="Normal 4 2 8 6 5 3 2" xfId="48078" xr:uid="{00000000-0005-0000-0000-0000CEBB0000}"/>
    <cellStyle name="Normal 4 2 8 6 5 4" xfId="48079" xr:uid="{00000000-0005-0000-0000-0000CFBB0000}"/>
    <cellStyle name="Normal 4 2 8 6 6" xfId="21648" xr:uid="{00000000-0005-0000-0000-000090540000}"/>
    <cellStyle name="Normal 4 2 8 6 6 2" xfId="21649" xr:uid="{00000000-0005-0000-0000-000091540000}"/>
    <cellStyle name="Normal 4 2 8 6 6 2 2" xfId="21650" xr:uid="{00000000-0005-0000-0000-000092540000}"/>
    <cellStyle name="Normal 4 2 8 6 6 2 2 2" xfId="48080" xr:uid="{00000000-0005-0000-0000-0000D0BB0000}"/>
    <cellStyle name="Normal 4 2 8 6 6 2 3" xfId="48081" xr:uid="{00000000-0005-0000-0000-0000D1BB0000}"/>
    <cellStyle name="Normal 4 2 8 6 6 3" xfId="21651" xr:uid="{00000000-0005-0000-0000-000093540000}"/>
    <cellStyle name="Normal 4 2 8 6 6 3 2" xfId="48082" xr:uid="{00000000-0005-0000-0000-0000D2BB0000}"/>
    <cellStyle name="Normal 4 2 8 6 6 4" xfId="48083" xr:uid="{00000000-0005-0000-0000-0000D3BB0000}"/>
    <cellStyle name="Normal 4 2 8 6 7" xfId="21652" xr:uid="{00000000-0005-0000-0000-000094540000}"/>
    <cellStyle name="Normal 4 2 8 6 7 2" xfId="21653" xr:uid="{00000000-0005-0000-0000-000095540000}"/>
    <cellStyle name="Normal 4 2 8 6 7 2 2" xfId="21654" xr:uid="{00000000-0005-0000-0000-000096540000}"/>
    <cellStyle name="Normal 4 2 8 6 7 2 2 2" xfId="48084" xr:uid="{00000000-0005-0000-0000-0000D4BB0000}"/>
    <cellStyle name="Normal 4 2 8 6 7 2 3" xfId="48085" xr:uid="{00000000-0005-0000-0000-0000D5BB0000}"/>
    <cellStyle name="Normal 4 2 8 6 7 3" xfId="21655" xr:uid="{00000000-0005-0000-0000-000097540000}"/>
    <cellStyle name="Normal 4 2 8 6 7 3 2" xfId="48086" xr:uid="{00000000-0005-0000-0000-0000D6BB0000}"/>
    <cellStyle name="Normal 4 2 8 6 7 4" xfId="48087" xr:uid="{00000000-0005-0000-0000-0000D7BB0000}"/>
    <cellStyle name="Normal 4 2 8 6 8" xfId="21656" xr:uid="{00000000-0005-0000-0000-000098540000}"/>
    <cellStyle name="Normal 4 2 8 6 8 2" xfId="21657" xr:uid="{00000000-0005-0000-0000-000099540000}"/>
    <cellStyle name="Normal 4 2 8 6 8 2 2" xfId="21658" xr:uid="{00000000-0005-0000-0000-00009A540000}"/>
    <cellStyle name="Normal 4 2 8 6 8 2 2 2" xfId="48088" xr:uid="{00000000-0005-0000-0000-0000D8BB0000}"/>
    <cellStyle name="Normal 4 2 8 6 8 2 3" xfId="48089" xr:uid="{00000000-0005-0000-0000-0000D9BB0000}"/>
    <cellStyle name="Normal 4 2 8 6 8 3" xfId="21659" xr:uid="{00000000-0005-0000-0000-00009B540000}"/>
    <cellStyle name="Normal 4 2 8 6 8 3 2" xfId="48090" xr:uid="{00000000-0005-0000-0000-0000DABB0000}"/>
    <cellStyle name="Normal 4 2 8 6 8 4" xfId="48091" xr:uid="{00000000-0005-0000-0000-0000DBBB0000}"/>
    <cellStyle name="Normal 4 2 8 6 9" xfId="21660" xr:uid="{00000000-0005-0000-0000-00009C540000}"/>
    <cellStyle name="Normal 4 2 8 6 9 2" xfId="21661" xr:uid="{00000000-0005-0000-0000-00009D540000}"/>
    <cellStyle name="Normal 4 2 8 6 9 2 2" xfId="21662" xr:uid="{00000000-0005-0000-0000-00009E540000}"/>
    <cellStyle name="Normal 4 2 8 6 9 2 2 2" xfId="48092" xr:uid="{00000000-0005-0000-0000-0000DCBB0000}"/>
    <cellStyle name="Normal 4 2 8 6 9 2 3" xfId="48093" xr:uid="{00000000-0005-0000-0000-0000DDBB0000}"/>
    <cellStyle name="Normal 4 2 8 6 9 3" xfId="21663" xr:uid="{00000000-0005-0000-0000-00009F540000}"/>
    <cellStyle name="Normal 4 2 8 6 9 3 2" xfId="48094" xr:uid="{00000000-0005-0000-0000-0000DEBB0000}"/>
    <cellStyle name="Normal 4 2 8 6 9 4" xfId="48095" xr:uid="{00000000-0005-0000-0000-0000DFBB0000}"/>
    <cellStyle name="Normal 4 2 8 7" xfId="21664" xr:uid="{00000000-0005-0000-0000-0000A0540000}"/>
    <cellStyle name="Normal 4 2 8 7 10" xfId="21665" xr:uid="{00000000-0005-0000-0000-0000A1540000}"/>
    <cellStyle name="Normal 4 2 8 7 10 2" xfId="21666" xr:uid="{00000000-0005-0000-0000-0000A2540000}"/>
    <cellStyle name="Normal 4 2 8 7 10 2 2" xfId="21667" xr:uid="{00000000-0005-0000-0000-0000A3540000}"/>
    <cellStyle name="Normal 4 2 8 7 10 2 2 2" xfId="48096" xr:uid="{00000000-0005-0000-0000-0000E0BB0000}"/>
    <cellStyle name="Normal 4 2 8 7 10 2 3" xfId="48097" xr:uid="{00000000-0005-0000-0000-0000E1BB0000}"/>
    <cellStyle name="Normal 4 2 8 7 10 3" xfId="21668" xr:uid="{00000000-0005-0000-0000-0000A4540000}"/>
    <cellStyle name="Normal 4 2 8 7 10 3 2" xfId="48098" xr:uid="{00000000-0005-0000-0000-0000E2BB0000}"/>
    <cellStyle name="Normal 4 2 8 7 10 4" xfId="48099" xr:uid="{00000000-0005-0000-0000-0000E3BB0000}"/>
    <cellStyle name="Normal 4 2 8 7 11" xfId="21669" xr:uid="{00000000-0005-0000-0000-0000A5540000}"/>
    <cellStyle name="Normal 4 2 8 7 11 2" xfId="21670" xr:uid="{00000000-0005-0000-0000-0000A6540000}"/>
    <cellStyle name="Normal 4 2 8 7 11 2 2" xfId="21671" xr:uid="{00000000-0005-0000-0000-0000A7540000}"/>
    <cellStyle name="Normal 4 2 8 7 11 2 2 2" xfId="48100" xr:uid="{00000000-0005-0000-0000-0000E4BB0000}"/>
    <cellStyle name="Normal 4 2 8 7 11 2 3" xfId="48101" xr:uid="{00000000-0005-0000-0000-0000E5BB0000}"/>
    <cellStyle name="Normal 4 2 8 7 11 3" xfId="21672" xr:uid="{00000000-0005-0000-0000-0000A8540000}"/>
    <cellStyle name="Normal 4 2 8 7 11 3 2" xfId="48102" xr:uid="{00000000-0005-0000-0000-0000E6BB0000}"/>
    <cellStyle name="Normal 4 2 8 7 11 4" xfId="48103" xr:uid="{00000000-0005-0000-0000-0000E7BB0000}"/>
    <cellStyle name="Normal 4 2 8 7 12" xfId="21673" xr:uid="{00000000-0005-0000-0000-0000A9540000}"/>
    <cellStyle name="Normal 4 2 8 7 12 2" xfId="21674" xr:uid="{00000000-0005-0000-0000-0000AA540000}"/>
    <cellStyle name="Normal 4 2 8 7 12 2 2" xfId="48104" xr:uid="{00000000-0005-0000-0000-0000E8BB0000}"/>
    <cellStyle name="Normal 4 2 8 7 12 3" xfId="48105" xr:uid="{00000000-0005-0000-0000-0000E9BB0000}"/>
    <cellStyle name="Normal 4 2 8 7 13" xfId="21675" xr:uid="{00000000-0005-0000-0000-0000AB540000}"/>
    <cellStyle name="Normal 4 2 8 7 13 2" xfId="48106" xr:uid="{00000000-0005-0000-0000-0000EABB0000}"/>
    <cellStyle name="Normal 4 2 8 7 14" xfId="48107" xr:uid="{00000000-0005-0000-0000-0000EBBB0000}"/>
    <cellStyle name="Normal 4 2 8 7 2" xfId="21676" xr:uid="{00000000-0005-0000-0000-0000AC540000}"/>
    <cellStyle name="Normal 4 2 8 7 2 2" xfId="21677" xr:uid="{00000000-0005-0000-0000-0000AD540000}"/>
    <cellStyle name="Normal 4 2 8 7 2 2 2" xfId="21678" xr:uid="{00000000-0005-0000-0000-0000AE540000}"/>
    <cellStyle name="Normal 4 2 8 7 2 2 2 2" xfId="48108" xr:uid="{00000000-0005-0000-0000-0000ECBB0000}"/>
    <cellStyle name="Normal 4 2 8 7 2 2 3" xfId="48109" xr:uid="{00000000-0005-0000-0000-0000EDBB0000}"/>
    <cellStyle name="Normal 4 2 8 7 2 3" xfId="21679" xr:uid="{00000000-0005-0000-0000-0000AF540000}"/>
    <cellStyle name="Normal 4 2 8 7 2 3 2" xfId="48110" xr:uid="{00000000-0005-0000-0000-0000EEBB0000}"/>
    <cellStyle name="Normal 4 2 8 7 2 4" xfId="48111" xr:uid="{00000000-0005-0000-0000-0000EFBB0000}"/>
    <cellStyle name="Normal 4 2 8 7 3" xfId="21680" xr:uid="{00000000-0005-0000-0000-0000B0540000}"/>
    <cellStyle name="Normal 4 2 8 7 3 2" xfId="21681" xr:uid="{00000000-0005-0000-0000-0000B1540000}"/>
    <cellStyle name="Normal 4 2 8 7 3 2 2" xfId="21682" xr:uid="{00000000-0005-0000-0000-0000B2540000}"/>
    <cellStyle name="Normal 4 2 8 7 3 2 2 2" xfId="48112" xr:uid="{00000000-0005-0000-0000-0000F0BB0000}"/>
    <cellStyle name="Normal 4 2 8 7 3 2 3" xfId="48113" xr:uid="{00000000-0005-0000-0000-0000F1BB0000}"/>
    <cellStyle name="Normal 4 2 8 7 3 3" xfId="21683" xr:uid="{00000000-0005-0000-0000-0000B3540000}"/>
    <cellStyle name="Normal 4 2 8 7 3 3 2" xfId="48114" xr:uid="{00000000-0005-0000-0000-0000F2BB0000}"/>
    <cellStyle name="Normal 4 2 8 7 3 4" xfId="48115" xr:uid="{00000000-0005-0000-0000-0000F3BB0000}"/>
    <cellStyle name="Normal 4 2 8 7 4" xfId="21684" xr:uid="{00000000-0005-0000-0000-0000B4540000}"/>
    <cellStyle name="Normal 4 2 8 7 4 2" xfId="21685" xr:uid="{00000000-0005-0000-0000-0000B5540000}"/>
    <cellStyle name="Normal 4 2 8 7 4 2 2" xfId="21686" xr:uid="{00000000-0005-0000-0000-0000B6540000}"/>
    <cellStyle name="Normal 4 2 8 7 4 2 2 2" xfId="48116" xr:uid="{00000000-0005-0000-0000-0000F4BB0000}"/>
    <cellStyle name="Normal 4 2 8 7 4 2 3" xfId="48117" xr:uid="{00000000-0005-0000-0000-0000F5BB0000}"/>
    <cellStyle name="Normal 4 2 8 7 4 3" xfId="21687" xr:uid="{00000000-0005-0000-0000-0000B7540000}"/>
    <cellStyle name="Normal 4 2 8 7 4 3 2" xfId="48118" xr:uid="{00000000-0005-0000-0000-0000F6BB0000}"/>
    <cellStyle name="Normal 4 2 8 7 4 4" xfId="48119" xr:uid="{00000000-0005-0000-0000-0000F7BB0000}"/>
    <cellStyle name="Normal 4 2 8 7 5" xfId="21688" xr:uid="{00000000-0005-0000-0000-0000B8540000}"/>
    <cellStyle name="Normal 4 2 8 7 5 2" xfId="21689" xr:uid="{00000000-0005-0000-0000-0000B9540000}"/>
    <cellStyle name="Normal 4 2 8 7 5 2 2" xfId="21690" xr:uid="{00000000-0005-0000-0000-0000BA540000}"/>
    <cellStyle name="Normal 4 2 8 7 5 2 2 2" xfId="48120" xr:uid="{00000000-0005-0000-0000-0000F8BB0000}"/>
    <cellStyle name="Normal 4 2 8 7 5 2 3" xfId="48121" xr:uid="{00000000-0005-0000-0000-0000F9BB0000}"/>
    <cellStyle name="Normal 4 2 8 7 5 3" xfId="21691" xr:uid="{00000000-0005-0000-0000-0000BB540000}"/>
    <cellStyle name="Normal 4 2 8 7 5 3 2" xfId="48122" xr:uid="{00000000-0005-0000-0000-0000FABB0000}"/>
    <cellStyle name="Normal 4 2 8 7 5 4" xfId="48123" xr:uid="{00000000-0005-0000-0000-0000FBBB0000}"/>
    <cellStyle name="Normal 4 2 8 7 6" xfId="21692" xr:uid="{00000000-0005-0000-0000-0000BC540000}"/>
    <cellStyle name="Normal 4 2 8 7 6 2" xfId="21693" xr:uid="{00000000-0005-0000-0000-0000BD540000}"/>
    <cellStyle name="Normal 4 2 8 7 6 2 2" xfId="21694" xr:uid="{00000000-0005-0000-0000-0000BE540000}"/>
    <cellStyle name="Normal 4 2 8 7 6 2 2 2" xfId="48124" xr:uid="{00000000-0005-0000-0000-0000FCBB0000}"/>
    <cellStyle name="Normal 4 2 8 7 6 2 3" xfId="48125" xr:uid="{00000000-0005-0000-0000-0000FDBB0000}"/>
    <cellStyle name="Normal 4 2 8 7 6 3" xfId="21695" xr:uid="{00000000-0005-0000-0000-0000BF540000}"/>
    <cellStyle name="Normal 4 2 8 7 6 3 2" xfId="48126" xr:uid="{00000000-0005-0000-0000-0000FEBB0000}"/>
    <cellStyle name="Normal 4 2 8 7 6 4" xfId="48127" xr:uid="{00000000-0005-0000-0000-0000FFBB0000}"/>
    <cellStyle name="Normal 4 2 8 7 7" xfId="21696" xr:uid="{00000000-0005-0000-0000-0000C0540000}"/>
    <cellStyle name="Normal 4 2 8 7 7 2" xfId="21697" xr:uid="{00000000-0005-0000-0000-0000C1540000}"/>
    <cellStyle name="Normal 4 2 8 7 7 2 2" xfId="21698" xr:uid="{00000000-0005-0000-0000-0000C2540000}"/>
    <cellStyle name="Normal 4 2 8 7 7 2 2 2" xfId="48128" xr:uid="{00000000-0005-0000-0000-000000BC0000}"/>
    <cellStyle name="Normal 4 2 8 7 7 2 3" xfId="48129" xr:uid="{00000000-0005-0000-0000-000001BC0000}"/>
    <cellStyle name="Normal 4 2 8 7 7 3" xfId="21699" xr:uid="{00000000-0005-0000-0000-0000C3540000}"/>
    <cellStyle name="Normal 4 2 8 7 7 3 2" xfId="48130" xr:uid="{00000000-0005-0000-0000-000002BC0000}"/>
    <cellStyle name="Normal 4 2 8 7 7 4" xfId="48131" xr:uid="{00000000-0005-0000-0000-000003BC0000}"/>
    <cellStyle name="Normal 4 2 8 7 8" xfId="21700" xr:uid="{00000000-0005-0000-0000-0000C4540000}"/>
    <cellStyle name="Normal 4 2 8 7 8 2" xfId="21701" xr:uid="{00000000-0005-0000-0000-0000C5540000}"/>
    <cellStyle name="Normal 4 2 8 7 8 2 2" xfId="21702" xr:uid="{00000000-0005-0000-0000-0000C6540000}"/>
    <cellStyle name="Normal 4 2 8 7 8 2 2 2" xfId="48132" xr:uid="{00000000-0005-0000-0000-000004BC0000}"/>
    <cellStyle name="Normal 4 2 8 7 8 2 3" xfId="48133" xr:uid="{00000000-0005-0000-0000-000005BC0000}"/>
    <cellStyle name="Normal 4 2 8 7 8 3" xfId="21703" xr:uid="{00000000-0005-0000-0000-0000C7540000}"/>
    <cellStyle name="Normal 4 2 8 7 8 3 2" xfId="48134" xr:uid="{00000000-0005-0000-0000-000006BC0000}"/>
    <cellStyle name="Normal 4 2 8 7 8 4" xfId="48135" xr:uid="{00000000-0005-0000-0000-000007BC0000}"/>
    <cellStyle name="Normal 4 2 8 7 9" xfId="21704" xr:uid="{00000000-0005-0000-0000-0000C8540000}"/>
    <cellStyle name="Normal 4 2 8 7 9 2" xfId="21705" xr:uid="{00000000-0005-0000-0000-0000C9540000}"/>
    <cellStyle name="Normal 4 2 8 7 9 2 2" xfId="21706" xr:uid="{00000000-0005-0000-0000-0000CA540000}"/>
    <cellStyle name="Normal 4 2 8 7 9 2 2 2" xfId="48136" xr:uid="{00000000-0005-0000-0000-000008BC0000}"/>
    <cellStyle name="Normal 4 2 8 7 9 2 3" xfId="48137" xr:uid="{00000000-0005-0000-0000-000009BC0000}"/>
    <cellStyle name="Normal 4 2 8 7 9 3" xfId="21707" xr:uid="{00000000-0005-0000-0000-0000CB540000}"/>
    <cellStyle name="Normal 4 2 8 7 9 3 2" xfId="48138" xr:uid="{00000000-0005-0000-0000-00000ABC0000}"/>
    <cellStyle name="Normal 4 2 8 7 9 4" xfId="48139" xr:uid="{00000000-0005-0000-0000-00000BBC0000}"/>
    <cellStyle name="Normal 4 2 8 8" xfId="21708" xr:uid="{00000000-0005-0000-0000-0000CC540000}"/>
    <cellStyle name="Normal 4 2 8 8 10" xfId="21709" xr:uid="{00000000-0005-0000-0000-0000CD540000}"/>
    <cellStyle name="Normal 4 2 8 8 10 2" xfId="21710" xr:uid="{00000000-0005-0000-0000-0000CE540000}"/>
    <cellStyle name="Normal 4 2 8 8 10 2 2" xfId="21711" xr:uid="{00000000-0005-0000-0000-0000CF540000}"/>
    <cellStyle name="Normal 4 2 8 8 10 2 2 2" xfId="48140" xr:uid="{00000000-0005-0000-0000-00000CBC0000}"/>
    <cellStyle name="Normal 4 2 8 8 10 2 3" xfId="48141" xr:uid="{00000000-0005-0000-0000-00000DBC0000}"/>
    <cellStyle name="Normal 4 2 8 8 10 3" xfId="21712" xr:uid="{00000000-0005-0000-0000-0000D0540000}"/>
    <cellStyle name="Normal 4 2 8 8 10 3 2" xfId="48142" xr:uid="{00000000-0005-0000-0000-00000EBC0000}"/>
    <cellStyle name="Normal 4 2 8 8 10 4" xfId="48143" xr:uid="{00000000-0005-0000-0000-00000FBC0000}"/>
    <cellStyle name="Normal 4 2 8 8 11" xfId="21713" xr:uid="{00000000-0005-0000-0000-0000D1540000}"/>
    <cellStyle name="Normal 4 2 8 8 11 2" xfId="21714" xr:uid="{00000000-0005-0000-0000-0000D2540000}"/>
    <cellStyle name="Normal 4 2 8 8 11 2 2" xfId="21715" xr:uid="{00000000-0005-0000-0000-0000D3540000}"/>
    <cellStyle name="Normal 4 2 8 8 11 2 2 2" xfId="48144" xr:uid="{00000000-0005-0000-0000-000010BC0000}"/>
    <cellStyle name="Normal 4 2 8 8 11 2 3" xfId="48145" xr:uid="{00000000-0005-0000-0000-000011BC0000}"/>
    <cellStyle name="Normal 4 2 8 8 11 3" xfId="21716" xr:uid="{00000000-0005-0000-0000-0000D4540000}"/>
    <cellStyle name="Normal 4 2 8 8 11 3 2" xfId="48146" xr:uid="{00000000-0005-0000-0000-000012BC0000}"/>
    <cellStyle name="Normal 4 2 8 8 11 4" xfId="48147" xr:uid="{00000000-0005-0000-0000-000013BC0000}"/>
    <cellStyle name="Normal 4 2 8 8 12" xfId="21717" xr:uid="{00000000-0005-0000-0000-0000D5540000}"/>
    <cellStyle name="Normal 4 2 8 8 12 2" xfId="21718" xr:uid="{00000000-0005-0000-0000-0000D6540000}"/>
    <cellStyle name="Normal 4 2 8 8 12 2 2" xfId="48148" xr:uid="{00000000-0005-0000-0000-000014BC0000}"/>
    <cellStyle name="Normal 4 2 8 8 12 3" xfId="48149" xr:uid="{00000000-0005-0000-0000-000015BC0000}"/>
    <cellStyle name="Normal 4 2 8 8 13" xfId="21719" xr:uid="{00000000-0005-0000-0000-0000D7540000}"/>
    <cellStyle name="Normal 4 2 8 8 13 2" xfId="48150" xr:uid="{00000000-0005-0000-0000-000016BC0000}"/>
    <cellStyle name="Normal 4 2 8 8 14" xfId="48151" xr:uid="{00000000-0005-0000-0000-000017BC0000}"/>
    <cellStyle name="Normal 4 2 8 8 2" xfId="21720" xr:uid="{00000000-0005-0000-0000-0000D8540000}"/>
    <cellStyle name="Normal 4 2 8 8 2 2" xfId="21721" xr:uid="{00000000-0005-0000-0000-0000D9540000}"/>
    <cellStyle name="Normal 4 2 8 8 2 2 2" xfId="21722" xr:uid="{00000000-0005-0000-0000-0000DA540000}"/>
    <cellStyle name="Normal 4 2 8 8 2 2 2 2" xfId="48152" xr:uid="{00000000-0005-0000-0000-000018BC0000}"/>
    <cellStyle name="Normal 4 2 8 8 2 2 3" xfId="48153" xr:uid="{00000000-0005-0000-0000-000019BC0000}"/>
    <cellStyle name="Normal 4 2 8 8 2 3" xfId="21723" xr:uid="{00000000-0005-0000-0000-0000DB540000}"/>
    <cellStyle name="Normal 4 2 8 8 2 3 2" xfId="48154" xr:uid="{00000000-0005-0000-0000-00001ABC0000}"/>
    <cellStyle name="Normal 4 2 8 8 2 4" xfId="48155" xr:uid="{00000000-0005-0000-0000-00001BBC0000}"/>
    <cellStyle name="Normal 4 2 8 8 3" xfId="21724" xr:uid="{00000000-0005-0000-0000-0000DC540000}"/>
    <cellStyle name="Normal 4 2 8 8 3 2" xfId="21725" xr:uid="{00000000-0005-0000-0000-0000DD540000}"/>
    <cellStyle name="Normal 4 2 8 8 3 2 2" xfId="21726" xr:uid="{00000000-0005-0000-0000-0000DE540000}"/>
    <cellStyle name="Normal 4 2 8 8 3 2 2 2" xfId="48156" xr:uid="{00000000-0005-0000-0000-00001CBC0000}"/>
    <cellStyle name="Normal 4 2 8 8 3 2 3" xfId="48157" xr:uid="{00000000-0005-0000-0000-00001DBC0000}"/>
    <cellStyle name="Normal 4 2 8 8 3 3" xfId="21727" xr:uid="{00000000-0005-0000-0000-0000DF540000}"/>
    <cellStyle name="Normal 4 2 8 8 3 3 2" xfId="48158" xr:uid="{00000000-0005-0000-0000-00001EBC0000}"/>
    <cellStyle name="Normal 4 2 8 8 3 4" xfId="48159" xr:uid="{00000000-0005-0000-0000-00001FBC0000}"/>
    <cellStyle name="Normal 4 2 8 8 4" xfId="21728" xr:uid="{00000000-0005-0000-0000-0000E0540000}"/>
    <cellStyle name="Normal 4 2 8 8 4 2" xfId="21729" xr:uid="{00000000-0005-0000-0000-0000E1540000}"/>
    <cellStyle name="Normal 4 2 8 8 4 2 2" xfId="21730" xr:uid="{00000000-0005-0000-0000-0000E2540000}"/>
    <cellStyle name="Normal 4 2 8 8 4 2 2 2" xfId="48160" xr:uid="{00000000-0005-0000-0000-000020BC0000}"/>
    <cellStyle name="Normal 4 2 8 8 4 2 3" xfId="48161" xr:uid="{00000000-0005-0000-0000-000021BC0000}"/>
    <cellStyle name="Normal 4 2 8 8 4 3" xfId="21731" xr:uid="{00000000-0005-0000-0000-0000E3540000}"/>
    <cellStyle name="Normal 4 2 8 8 4 3 2" xfId="48162" xr:uid="{00000000-0005-0000-0000-000022BC0000}"/>
    <cellStyle name="Normal 4 2 8 8 4 4" xfId="48163" xr:uid="{00000000-0005-0000-0000-000023BC0000}"/>
    <cellStyle name="Normal 4 2 8 8 5" xfId="21732" xr:uid="{00000000-0005-0000-0000-0000E4540000}"/>
    <cellStyle name="Normal 4 2 8 8 5 2" xfId="21733" xr:uid="{00000000-0005-0000-0000-0000E5540000}"/>
    <cellStyle name="Normal 4 2 8 8 5 2 2" xfId="21734" xr:uid="{00000000-0005-0000-0000-0000E6540000}"/>
    <cellStyle name="Normal 4 2 8 8 5 2 2 2" xfId="48164" xr:uid="{00000000-0005-0000-0000-000024BC0000}"/>
    <cellStyle name="Normal 4 2 8 8 5 2 3" xfId="48165" xr:uid="{00000000-0005-0000-0000-000025BC0000}"/>
    <cellStyle name="Normal 4 2 8 8 5 3" xfId="21735" xr:uid="{00000000-0005-0000-0000-0000E7540000}"/>
    <cellStyle name="Normal 4 2 8 8 5 3 2" xfId="48166" xr:uid="{00000000-0005-0000-0000-000026BC0000}"/>
    <cellStyle name="Normal 4 2 8 8 5 4" xfId="48167" xr:uid="{00000000-0005-0000-0000-000027BC0000}"/>
    <cellStyle name="Normal 4 2 8 8 6" xfId="21736" xr:uid="{00000000-0005-0000-0000-0000E8540000}"/>
    <cellStyle name="Normal 4 2 8 8 6 2" xfId="21737" xr:uid="{00000000-0005-0000-0000-0000E9540000}"/>
    <cellStyle name="Normal 4 2 8 8 6 2 2" xfId="21738" xr:uid="{00000000-0005-0000-0000-0000EA540000}"/>
    <cellStyle name="Normal 4 2 8 8 6 2 2 2" xfId="48168" xr:uid="{00000000-0005-0000-0000-000028BC0000}"/>
    <cellStyle name="Normal 4 2 8 8 6 2 3" xfId="48169" xr:uid="{00000000-0005-0000-0000-000029BC0000}"/>
    <cellStyle name="Normal 4 2 8 8 6 3" xfId="21739" xr:uid="{00000000-0005-0000-0000-0000EB540000}"/>
    <cellStyle name="Normal 4 2 8 8 6 3 2" xfId="48170" xr:uid="{00000000-0005-0000-0000-00002ABC0000}"/>
    <cellStyle name="Normal 4 2 8 8 6 4" xfId="48171" xr:uid="{00000000-0005-0000-0000-00002BBC0000}"/>
    <cellStyle name="Normal 4 2 8 8 7" xfId="21740" xr:uid="{00000000-0005-0000-0000-0000EC540000}"/>
    <cellStyle name="Normal 4 2 8 8 7 2" xfId="21741" xr:uid="{00000000-0005-0000-0000-0000ED540000}"/>
    <cellStyle name="Normal 4 2 8 8 7 2 2" xfId="21742" xr:uid="{00000000-0005-0000-0000-0000EE540000}"/>
    <cellStyle name="Normal 4 2 8 8 7 2 2 2" xfId="48172" xr:uid="{00000000-0005-0000-0000-00002CBC0000}"/>
    <cellStyle name="Normal 4 2 8 8 7 2 3" xfId="48173" xr:uid="{00000000-0005-0000-0000-00002DBC0000}"/>
    <cellStyle name="Normal 4 2 8 8 7 3" xfId="21743" xr:uid="{00000000-0005-0000-0000-0000EF540000}"/>
    <cellStyle name="Normal 4 2 8 8 7 3 2" xfId="48174" xr:uid="{00000000-0005-0000-0000-00002EBC0000}"/>
    <cellStyle name="Normal 4 2 8 8 7 4" xfId="48175" xr:uid="{00000000-0005-0000-0000-00002FBC0000}"/>
    <cellStyle name="Normal 4 2 8 8 8" xfId="21744" xr:uid="{00000000-0005-0000-0000-0000F0540000}"/>
    <cellStyle name="Normal 4 2 8 8 8 2" xfId="21745" xr:uid="{00000000-0005-0000-0000-0000F1540000}"/>
    <cellStyle name="Normal 4 2 8 8 8 2 2" xfId="21746" xr:uid="{00000000-0005-0000-0000-0000F2540000}"/>
    <cellStyle name="Normal 4 2 8 8 8 2 2 2" xfId="48176" xr:uid="{00000000-0005-0000-0000-000030BC0000}"/>
    <cellStyle name="Normal 4 2 8 8 8 2 3" xfId="48177" xr:uid="{00000000-0005-0000-0000-000031BC0000}"/>
    <cellStyle name="Normal 4 2 8 8 8 3" xfId="21747" xr:uid="{00000000-0005-0000-0000-0000F3540000}"/>
    <cellStyle name="Normal 4 2 8 8 8 3 2" xfId="48178" xr:uid="{00000000-0005-0000-0000-000032BC0000}"/>
    <cellStyle name="Normal 4 2 8 8 8 4" xfId="48179" xr:uid="{00000000-0005-0000-0000-000033BC0000}"/>
    <cellStyle name="Normal 4 2 8 8 9" xfId="21748" xr:uid="{00000000-0005-0000-0000-0000F4540000}"/>
    <cellStyle name="Normal 4 2 8 8 9 2" xfId="21749" xr:uid="{00000000-0005-0000-0000-0000F5540000}"/>
    <cellStyle name="Normal 4 2 8 8 9 2 2" xfId="21750" xr:uid="{00000000-0005-0000-0000-0000F6540000}"/>
    <cellStyle name="Normal 4 2 8 8 9 2 2 2" xfId="48180" xr:uid="{00000000-0005-0000-0000-000034BC0000}"/>
    <cellStyle name="Normal 4 2 8 8 9 2 3" xfId="48181" xr:uid="{00000000-0005-0000-0000-000035BC0000}"/>
    <cellStyle name="Normal 4 2 8 8 9 3" xfId="21751" xr:uid="{00000000-0005-0000-0000-0000F7540000}"/>
    <cellStyle name="Normal 4 2 8 8 9 3 2" xfId="48182" xr:uid="{00000000-0005-0000-0000-000036BC0000}"/>
    <cellStyle name="Normal 4 2 8 8 9 4" xfId="48183" xr:uid="{00000000-0005-0000-0000-000037BC0000}"/>
    <cellStyle name="Normal 4 2 8 9" xfId="21752" xr:uid="{00000000-0005-0000-0000-0000F8540000}"/>
    <cellStyle name="Normal 4 2 8 9 2" xfId="21753" xr:uid="{00000000-0005-0000-0000-0000F9540000}"/>
    <cellStyle name="Normal 4 2 8 9 2 2" xfId="21754" xr:uid="{00000000-0005-0000-0000-0000FA540000}"/>
    <cellStyle name="Normal 4 2 8 9 2 2 2" xfId="48184" xr:uid="{00000000-0005-0000-0000-000038BC0000}"/>
    <cellStyle name="Normal 4 2 8 9 2 3" xfId="48185" xr:uid="{00000000-0005-0000-0000-000039BC0000}"/>
    <cellStyle name="Normal 4 2 8 9 3" xfId="21755" xr:uid="{00000000-0005-0000-0000-0000FB540000}"/>
    <cellStyle name="Normal 4 2 8 9 3 2" xfId="48186" xr:uid="{00000000-0005-0000-0000-00003ABC0000}"/>
    <cellStyle name="Normal 4 2 8 9 4" xfId="48187" xr:uid="{00000000-0005-0000-0000-00003BBC0000}"/>
    <cellStyle name="Normal 4 2 9" xfId="21756" xr:uid="{00000000-0005-0000-0000-0000FC540000}"/>
    <cellStyle name="Normal 4 2 9 10" xfId="21757" xr:uid="{00000000-0005-0000-0000-0000FD540000}"/>
    <cellStyle name="Normal 4 2 9 10 2" xfId="21758" xr:uid="{00000000-0005-0000-0000-0000FE540000}"/>
    <cellStyle name="Normal 4 2 9 10 2 2" xfId="21759" xr:uid="{00000000-0005-0000-0000-0000FF540000}"/>
    <cellStyle name="Normal 4 2 9 10 2 2 2" xfId="48188" xr:uid="{00000000-0005-0000-0000-00003CBC0000}"/>
    <cellStyle name="Normal 4 2 9 10 2 3" xfId="48189" xr:uid="{00000000-0005-0000-0000-00003DBC0000}"/>
    <cellStyle name="Normal 4 2 9 10 3" xfId="21760" xr:uid="{00000000-0005-0000-0000-000000550000}"/>
    <cellStyle name="Normal 4 2 9 10 3 2" xfId="48190" xr:uid="{00000000-0005-0000-0000-00003EBC0000}"/>
    <cellStyle name="Normal 4 2 9 10 4" xfId="48191" xr:uid="{00000000-0005-0000-0000-00003FBC0000}"/>
    <cellStyle name="Normal 4 2 9 11" xfId="21761" xr:uid="{00000000-0005-0000-0000-000001550000}"/>
    <cellStyle name="Normal 4 2 9 11 2" xfId="21762" xr:uid="{00000000-0005-0000-0000-000002550000}"/>
    <cellStyle name="Normal 4 2 9 11 2 2" xfId="21763" xr:uid="{00000000-0005-0000-0000-000003550000}"/>
    <cellStyle name="Normal 4 2 9 11 2 2 2" xfId="48192" xr:uid="{00000000-0005-0000-0000-000040BC0000}"/>
    <cellStyle name="Normal 4 2 9 11 2 3" xfId="48193" xr:uid="{00000000-0005-0000-0000-000041BC0000}"/>
    <cellStyle name="Normal 4 2 9 11 3" xfId="21764" xr:uid="{00000000-0005-0000-0000-000004550000}"/>
    <cellStyle name="Normal 4 2 9 11 3 2" xfId="48194" xr:uid="{00000000-0005-0000-0000-000042BC0000}"/>
    <cellStyle name="Normal 4 2 9 11 4" xfId="48195" xr:uid="{00000000-0005-0000-0000-000043BC0000}"/>
    <cellStyle name="Normal 4 2 9 12" xfId="21765" xr:uid="{00000000-0005-0000-0000-000005550000}"/>
    <cellStyle name="Normal 4 2 9 12 2" xfId="21766" xr:uid="{00000000-0005-0000-0000-000006550000}"/>
    <cellStyle name="Normal 4 2 9 12 2 2" xfId="21767" xr:uid="{00000000-0005-0000-0000-000007550000}"/>
    <cellStyle name="Normal 4 2 9 12 2 2 2" xfId="48196" xr:uid="{00000000-0005-0000-0000-000044BC0000}"/>
    <cellStyle name="Normal 4 2 9 12 2 3" xfId="48197" xr:uid="{00000000-0005-0000-0000-000045BC0000}"/>
    <cellStyle name="Normal 4 2 9 12 3" xfId="21768" xr:uid="{00000000-0005-0000-0000-000008550000}"/>
    <cellStyle name="Normal 4 2 9 12 3 2" xfId="48198" xr:uid="{00000000-0005-0000-0000-000046BC0000}"/>
    <cellStyle name="Normal 4 2 9 12 4" xfId="48199" xr:uid="{00000000-0005-0000-0000-000047BC0000}"/>
    <cellStyle name="Normal 4 2 9 13" xfId="21769" xr:uid="{00000000-0005-0000-0000-000009550000}"/>
    <cellStyle name="Normal 4 2 9 13 2" xfId="21770" xr:uid="{00000000-0005-0000-0000-00000A550000}"/>
    <cellStyle name="Normal 4 2 9 13 2 2" xfId="21771" xr:uid="{00000000-0005-0000-0000-00000B550000}"/>
    <cellStyle name="Normal 4 2 9 13 2 2 2" xfId="48200" xr:uid="{00000000-0005-0000-0000-000048BC0000}"/>
    <cellStyle name="Normal 4 2 9 13 2 3" xfId="48201" xr:uid="{00000000-0005-0000-0000-000049BC0000}"/>
    <cellStyle name="Normal 4 2 9 13 3" xfId="21772" xr:uid="{00000000-0005-0000-0000-00000C550000}"/>
    <cellStyle name="Normal 4 2 9 13 3 2" xfId="48202" xr:uid="{00000000-0005-0000-0000-00004ABC0000}"/>
    <cellStyle name="Normal 4 2 9 13 4" xfId="48203" xr:uid="{00000000-0005-0000-0000-00004BBC0000}"/>
    <cellStyle name="Normal 4 2 9 14" xfId="21773" xr:uid="{00000000-0005-0000-0000-00000D550000}"/>
    <cellStyle name="Normal 4 2 9 14 2" xfId="21774" xr:uid="{00000000-0005-0000-0000-00000E550000}"/>
    <cellStyle name="Normal 4 2 9 14 2 2" xfId="21775" xr:uid="{00000000-0005-0000-0000-00000F550000}"/>
    <cellStyle name="Normal 4 2 9 14 2 2 2" xfId="48204" xr:uid="{00000000-0005-0000-0000-00004CBC0000}"/>
    <cellStyle name="Normal 4 2 9 14 2 3" xfId="48205" xr:uid="{00000000-0005-0000-0000-00004DBC0000}"/>
    <cellStyle name="Normal 4 2 9 14 3" xfId="21776" xr:uid="{00000000-0005-0000-0000-000010550000}"/>
    <cellStyle name="Normal 4 2 9 14 3 2" xfId="48206" xr:uid="{00000000-0005-0000-0000-00004EBC0000}"/>
    <cellStyle name="Normal 4 2 9 14 4" xfId="48207" xr:uid="{00000000-0005-0000-0000-00004FBC0000}"/>
    <cellStyle name="Normal 4 2 9 15" xfId="21777" xr:uid="{00000000-0005-0000-0000-000011550000}"/>
    <cellStyle name="Normal 4 2 9 15 2" xfId="21778" xr:uid="{00000000-0005-0000-0000-000012550000}"/>
    <cellStyle name="Normal 4 2 9 15 2 2" xfId="21779" xr:uid="{00000000-0005-0000-0000-000013550000}"/>
    <cellStyle name="Normal 4 2 9 15 2 2 2" xfId="48208" xr:uid="{00000000-0005-0000-0000-000050BC0000}"/>
    <cellStyle name="Normal 4 2 9 15 2 3" xfId="48209" xr:uid="{00000000-0005-0000-0000-000051BC0000}"/>
    <cellStyle name="Normal 4 2 9 15 3" xfId="21780" xr:uid="{00000000-0005-0000-0000-000014550000}"/>
    <cellStyle name="Normal 4 2 9 15 3 2" xfId="48210" xr:uid="{00000000-0005-0000-0000-000052BC0000}"/>
    <cellStyle name="Normal 4 2 9 15 4" xfId="48211" xr:uid="{00000000-0005-0000-0000-000053BC0000}"/>
    <cellStyle name="Normal 4 2 9 16" xfId="21781" xr:uid="{00000000-0005-0000-0000-000015550000}"/>
    <cellStyle name="Normal 4 2 9 16 2" xfId="21782" xr:uid="{00000000-0005-0000-0000-000016550000}"/>
    <cellStyle name="Normal 4 2 9 16 2 2" xfId="21783" xr:uid="{00000000-0005-0000-0000-000017550000}"/>
    <cellStyle name="Normal 4 2 9 16 2 2 2" xfId="48212" xr:uid="{00000000-0005-0000-0000-000054BC0000}"/>
    <cellStyle name="Normal 4 2 9 16 2 3" xfId="48213" xr:uid="{00000000-0005-0000-0000-000055BC0000}"/>
    <cellStyle name="Normal 4 2 9 16 3" xfId="21784" xr:uid="{00000000-0005-0000-0000-000018550000}"/>
    <cellStyle name="Normal 4 2 9 16 3 2" xfId="48214" xr:uid="{00000000-0005-0000-0000-000056BC0000}"/>
    <cellStyle name="Normal 4 2 9 16 4" xfId="48215" xr:uid="{00000000-0005-0000-0000-000057BC0000}"/>
    <cellStyle name="Normal 4 2 9 17" xfId="21785" xr:uid="{00000000-0005-0000-0000-000019550000}"/>
    <cellStyle name="Normal 4 2 9 17 2" xfId="21786" xr:uid="{00000000-0005-0000-0000-00001A550000}"/>
    <cellStyle name="Normal 4 2 9 17 2 2" xfId="21787" xr:uid="{00000000-0005-0000-0000-00001B550000}"/>
    <cellStyle name="Normal 4 2 9 17 2 2 2" xfId="48216" xr:uid="{00000000-0005-0000-0000-000058BC0000}"/>
    <cellStyle name="Normal 4 2 9 17 2 3" xfId="48217" xr:uid="{00000000-0005-0000-0000-000059BC0000}"/>
    <cellStyle name="Normal 4 2 9 17 3" xfId="21788" xr:uid="{00000000-0005-0000-0000-00001C550000}"/>
    <cellStyle name="Normal 4 2 9 17 3 2" xfId="48218" xr:uid="{00000000-0005-0000-0000-00005ABC0000}"/>
    <cellStyle name="Normal 4 2 9 17 4" xfId="48219" xr:uid="{00000000-0005-0000-0000-00005BBC0000}"/>
    <cellStyle name="Normal 4 2 9 18" xfId="21789" xr:uid="{00000000-0005-0000-0000-00001D550000}"/>
    <cellStyle name="Normal 4 2 9 18 2" xfId="21790" xr:uid="{00000000-0005-0000-0000-00001E550000}"/>
    <cellStyle name="Normal 4 2 9 18 2 2" xfId="21791" xr:uid="{00000000-0005-0000-0000-00001F550000}"/>
    <cellStyle name="Normal 4 2 9 18 2 2 2" xfId="48220" xr:uid="{00000000-0005-0000-0000-00005CBC0000}"/>
    <cellStyle name="Normal 4 2 9 18 2 3" xfId="48221" xr:uid="{00000000-0005-0000-0000-00005DBC0000}"/>
    <cellStyle name="Normal 4 2 9 18 3" xfId="21792" xr:uid="{00000000-0005-0000-0000-000020550000}"/>
    <cellStyle name="Normal 4 2 9 18 3 2" xfId="48222" xr:uid="{00000000-0005-0000-0000-00005EBC0000}"/>
    <cellStyle name="Normal 4 2 9 18 4" xfId="48223" xr:uid="{00000000-0005-0000-0000-00005FBC0000}"/>
    <cellStyle name="Normal 4 2 9 19" xfId="21793" xr:uid="{00000000-0005-0000-0000-000021550000}"/>
    <cellStyle name="Normal 4 2 9 2" xfId="21794" xr:uid="{00000000-0005-0000-0000-000022550000}"/>
    <cellStyle name="Normal 4 2 9 2 10" xfId="21795" xr:uid="{00000000-0005-0000-0000-000023550000}"/>
    <cellStyle name="Normal 4 2 9 2 10 2" xfId="21796" xr:uid="{00000000-0005-0000-0000-000024550000}"/>
    <cellStyle name="Normal 4 2 9 2 10 2 2" xfId="21797" xr:uid="{00000000-0005-0000-0000-000025550000}"/>
    <cellStyle name="Normal 4 2 9 2 10 2 2 2" xfId="48224" xr:uid="{00000000-0005-0000-0000-000060BC0000}"/>
    <cellStyle name="Normal 4 2 9 2 10 2 3" xfId="48225" xr:uid="{00000000-0005-0000-0000-000061BC0000}"/>
    <cellStyle name="Normal 4 2 9 2 10 3" xfId="21798" xr:uid="{00000000-0005-0000-0000-000026550000}"/>
    <cellStyle name="Normal 4 2 9 2 10 3 2" xfId="48226" xr:uid="{00000000-0005-0000-0000-000062BC0000}"/>
    <cellStyle name="Normal 4 2 9 2 10 4" xfId="48227" xr:uid="{00000000-0005-0000-0000-000063BC0000}"/>
    <cellStyle name="Normal 4 2 9 2 11" xfId="21799" xr:uid="{00000000-0005-0000-0000-000027550000}"/>
    <cellStyle name="Normal 4 2 9 2 11 2" xfId="21800" xr:uid="{00000000-0005-0000-0000-000028550000}"/>
    <cellStyle name="Normal 4 2 9 2 11 2 2" xfId="21801" xr:uid="{00000000-0005-0000-0000-000029550000}"/>
    <cellStyle name="Normal 4 2 9 2 11 2 2 2" xfId="48228" xr:uid="{00000000-0005-0000-0000-000064BC0000}"/>
    <cellStyle name="Normal 4 2 9 2 11 2 3" xfId="48229" xr:uid="{00000000-0005-0000-0000-000065BC0000}"/>
    <cellStyle name="Normal 4 2 9 2 11 3" xfId="21802" xr:uid="{00000000-0005-0000-0000-00002A550000}"/>
    <cellStyle name="Normal 4 2 9 2 11 3 2" xfId="48230" xr:uid="{00000000-0005-0000-0000-000066BC0000}"/>
    <cellStyle name="Normal 4 2 9 2 11 4" xfId="48231" xr:uid="{00000000-0005-0000-0000-000067BC0000}"/>
    <cellStyle name="Normal 4 2 9 2 12" xfId="21803" xr:uid="{00000000-0005-0000-0000-00002B550000}"/>
    <cellStyle name="Normal 4 2 9 2 13" xfId="21804" xr:uid="{00000000-0005-0000-0000-00002C550000}"/>
    <cellStyle name="Normal 4 2 9 2 2" xfId="21805" xr:uid="{00000000-0005-0000-0000-00002D550000}"/>
    <cellStyle name="Normal 4 2 9 2 2 2" xfId="21806" xr:uid="{00000000-0005-0000-0000-00002E550000}"/>
    <cellStyle name="Normal 4 2 9 2 2 2 2" xfId="21807" xr:uid="{00000000-0005-0000-0000-00002F550000}"/>
    <cellStyle name="Normal 4 2 9 2 2 2 2 2" xfId="48232" xr:uid="{00000000-0005-0000-0000-000068BC0000}"/>
    <cellStyle name="Normal 4 2 9 2 2 2 3" xfId="48233" xr:uid="{00000000-0005-0000-0000-000069BC0000}"/>
    <cellStyle name="Normal 4 2 9 2 2 3" xfId="21808" xr:uid="{00000000-0005-0000-0000-000030550000}"/>
    <cellStyle name="Normal 4 2 9 2 2 3 2" xfId="48234" xr:uid="{00000000-0005-0000-0000-00006ABC0000}"/>
    <cellStyle name="Normal 4 2 9 2 2 4" xfId="48235" xr:uid="{00000000-0005-0000-0000-00006BBC0000}"/>
    <cellStyle name="Normal 4 2 9 2 3" xfId="21809" xr:uid="{00000000-0005-0000-0000-000031550000}"/>
    <cellStyle name="Normal 4 2 9 2 3 2" xfId="21810" xr:uid="{00000000-0005-0000-0000-000032550000}"/>
    <cellStyle name="Normal 4 2 9 2 3 2 2" xfId="21811" xr:uid="{00000000-0005-0000-0000-000033550000}"/>
    <cellStyle name="Normal 4 2 9 2 3 2 2 2" xfId="48236" xr:uid="{00000000-0005-0000-0000-00006CBC0000}"/>
    <cellStyle name="Normal 4 2 9 2 3 2 3" xfId="48237" xr:uid="{00000000-0005-0000-0000-00006DBC0000}"/>
    <cellStyle name="Normal 4 2 9 2 3 3" xfId="21812" xr:uid="{00000000-0005-0000-0000-000034550000}"/>
    <cellStyle name="Normal 4 2 9 2 3 3 2" xfId="48238" xr:uid="{00000000-0005-0000-0000-00006EBC0000}"/>
    <cellStyle name="Normal 4 2 9 2 3 4" xfId="48239" xr:uid="{00000000-0005-0000-0000-00006FBC0000}"/>
    <cellStyle name="Normal 4 2 9 2 4" xfId="21813" xr:uid="{00000000-0005-0000-0000-000035550000}"/>
    <cellStyle name="Normal 4 2 9 2 4 2" xfId="21814" xr:uid="{00000000-0005-0000-0000-000036550000}"/>
    <cellStyle name="Normal 4 2 9 2 4 2 2" xfId="21815" xr:uid="{00000000-0005-0000-0000-000037550000}"/>
    <cellStyle name="Normal 4 2 9 2 4 2 2 2" xfId="48240" xr:uid="{00000000-0005-0000-0000-000070BC0000}"/>
    <cellStyle name="Normal 4 2 9 2 4 2 3" xfId="48241" xr:uid="{00000000-0005-0000-0000-000071BC0000}"/>
    <cellStyle name="Normal 4 2 9 2 4 3" xfId="21816" xr:uid="{00000000-0005-0000-0000-000038550000}"/>
    <cellStyle name="Normal 4 2 9 2 4 3 2" xfId="48242" xr:uid="{00000000-0005-0000-0000-000072BC0000}"/>
    <cellStyle name="Normal 4 2 9 2 4 4" xfId="48243" xr:uid="{00000000-0005-0000-0000-000073BC0000}"/>
    <cellStyle name="Normal 4 2 9 2 5" xfId="21817" xr:uid="{00000000-0005-0000-0000-000039550000}"/>
    <cellStyle name="Normal 4 2 9 2 5 2" xfId="21818" xr:uid="{00000000-0005-0000-0000-00003A550000}"/>
    <cellStyle name="Normal 4 2 9 2 5 2 2" xfId="21819" xr:uid="{00000000-0005-0000-0000-00003B550000}"/>
    <cellStyle name="Normal 4 2 9 2 5 2 2 2" xfId="48244" xr:uid="{00000000-0005-0000-0000-000074BC0000}"/>
    <cellStyle name="Normal 4 2 9 2 5 2 3" xfId="48245" xr:uid="{00000000-0005-0000-0000-000075BC0000}"/>
    <cellStyle name="Normal 4 2 9 2 5 3" xfId="21820" xr:uid="{00000000-0005-0000-0000-00003C550000}"/>
    <cellStyle name="Normal 4 2 9 2 5 3 2" xfId="48246" xr:uid="{00000000-0005-0000-0000-000076BC0000}"/>
    <cellStyle name="Normal 4 2 9 2 5 4" xfId="48247" xr:uid="{00000000-0005-0000-0000-000077BC0000}"/>
    <cellStyle name="Normal 4 2 9 2 6" xfId="21821" xr:uid="{00000000-0005-0000-0000-00003D550000}"/>
    <cellStyle name="Normal 4 2 9 2 6 2" xfId="21822" xr:uid="{00000000-0005-0000-0000-00003E550000}"/>
    <cellStyle name="Normal 4 2 9 2 6 2 2" xfId="21823" xr:uid="{00000000-0005-0000-0000-00003F550000}"/>
    <cellStyle name="Normal 4 2 9 2 6 2 2 2" xfId="48248" xr:uid="{00000000-0005-0000-0000-000078BC0000}"/>
    <cellStyle name="Normal 4 2 9 2 6 2 3" xfId="48249" xr:uid="{00000000-0005-0000-0000-000079BC0000}"/>
    <cellStyle name="Normal 4 2 9 2 6 3" xfId="21824" xr:uid="{00000000-0005-0000-0000-000040550000}"/>
    <cellStyle name="Normal 4 2 9 2 6 3 2" xfId="48250" xr:uid="{00000000-0005-0000-0000-00007ABC0000}"/>
    <cellStyle name="Normal 4 2 9 2 6 4" xfId="48251" xr:uid="{00000000-0005-0000-0000-00007BBC0000}"/>
    <cellStyle name="Normal 4 2 9 2 7" xfId="21825" xr:uid="{00000000-0005-0000-0000-000041550000}"/>
    <cellStyle name="Normal 4 2 9 2 7 2" xfId="21826" xr:uid="{00000000-0005-0000-0000-000042550000}"/>
    <cellStyle name="Normal 4 2 9 2 7 2 2" xfId="21827" xr:uid="{00000000-0005-0000-0000-000043550000}"/>
    <cellStyle name="Normal 4 2 9 2 7 2 2 2" xfId="48252" xr:uid="{00000000-0005-0000-0000-00007CBC0000}"/>
    <cellStyle name="Normal 4 2 9 2 7 2 3" xfId="48253" xr:uid="{00000000-0005-0000-0000-00007DBC0000}"/>
    <cellStyle name="Normal 4 2 9 2 7 3" xfId="21828" xr:uid="{00000000-0005-0000-0000-000044550000}"/>
    <cellStyle name="Normal 4 2 9 2 7 3 2" xfId="48254" xr:uid="{00000000-0005-0000-0000-00007EBC0000}"/>
    <cellStyle name="Normal 4 2 9 2 7 4" xfId="48255" xr:uid="{00000000-0005-0000-0000-00007FBC0000}"/>
    <cellStyle name="Normal 4 2 9 2 8" xfId="21829" xr:uid="{00000000-0005-0000-0000-000045550000}"/>
    <cellStyle name="Normal 4 2 9 2 8 2" xfId="21830" xr:uid="{00000000-0005-0000-0000-000046550000}"/>
    <cellStyle name="Normal 4 2 9 2 8 2 2" xfId="21831" xr:uid="{00000000-0005-0000-0000-000047550000}"/>
    <cellStyle name="Normal 4 2 9 2 8 2 2 2" xfId="48256" xr:uid="{00000000-0005-0000-0000-000080BC0000}"/>
    <cellStyle name="Normal 4 2 9 2 8 2 3" xfId="48257" xr:uid="{00000000-0005-0000-0000-000081BC0000}"/>
    <cellStyle name="Normal 4 2 9 2 8 3" xfId="21832" xr:uid="{00000000-0005-0000-0000-000048550000}"/>
    <cellStyle name="Normal 4 2 9 2 8 3 2" xfId="48258" xr:uid="{00000000-0005-0000-0000-000082BC0000}"/>
    <cellStyle name="Normal 4 2 9 2 8 4" xfId="48259" xr:uid="{00000000-0005-0000-0000-000083BC0000}"/>
    <cellStyle name="Normal 4 2 9 2 9" xfId="21833" xr:uid="{00000000-0005-0000-0000-000049550000}"/>
    <cellStyle name="Normal 4 2 9 2 9 2" xfId="21834" xr:uid="{00000000-0005-0000-0000-00004A550000}"/>
    <cellStyle name="Normal 4 2 9 2 9 2 2" xfId="21835" xr:uid="{00000000-0005-0000-0000-00004B550000}"/>
    <cellStyle name="Normal 4 2 9 2 9 2 2 2" xfId="48260" xr:uid="{00000000-0005-0000-0000-000084BC0000}"/>
    <cellStyle name="Normal 4 2 9 2 9 2 3" xfId="48261" xr:uid="{00000000-0005-0000-0000-000085BC0000}"/>
    <cellStyle name="Normal 4 2 9 2 9 3" xfId="21836" xr:uid="{00000000-0005-0000-0000-00004C550000}"/>
    <cellStyle name="Normal 4 2 9 2 9 3 2" xfId="48262" xr:uid="{00000000-0005-0000-0000-000086BC0000}"/>
    <cellStyle name="Normal 4 2 9 2 9 4" xfId="48263" xr:uid="{00000000-0005-0000-0000-000087BC0000}"/>
    <cellStyle name="Normal 4 2 9 20" xfId="21837" xr:uid="{00000000-0005-0000-0000-00004D550000}"/>
    <cellStyle name="Normal 4 2 9 3" xfId="21838" xr:uid="{00000000-0005-0000-0000-00004E550000}"/>
    <cellStyle name="Normal 4 2 9 3 10" xfId="21839" xr:uid="{00000000-0005-0000-0000-00004F550000}"/>
    <cellStyle name="Normal 4 2 9 3 10 2" xfId="21840" xr:uid="{00000000-0005-0000-0000-000050550000}"/>
    <cellStyle name="Normal 4 2 9 3 10 2 2" xfId="21841" xr:uid="{00000000-0005-0000-0000-000051550000}"/>
    <cellStyle name="Normal 4 2 9 3 10 2 2 2" xfId="48264" xr:uid="{00000000-0005-0000-0000-000088BC0000}"/>
    <cellStyle name="Normal 4 2 9 3 10 2 3" xfId="48265" xr:uid="{00000000-0005-0000-0000-000089BC0000}"/>
    <cellStyle name="Normal 4 2 9 3 10 3" xfId="21842" xr:uid="{00000000-0005-0000-0000-000052550000}"/>
    <cellStyle name="Normal 4 2 9 3 10 3 2" xfId="48266" xr:uid="{00000000-0005-0000-0000-00008ABC0000}"/>
    <cellStyle name="Normal 4 2 9 3 10 4" xfId="48267" xr:uid="{00000000-0005-0000-0000-00008BBC0000}"/>
    <cellStyle name="Normal 4 2 9 3 11" xfId="21843" xr:uid="{00000000-0005-0000-0000-000053550000}"/>
    <cellStyle name="Normal 4 2 9 3 11 2" xfId="21844" xr:uid="{00000000-0005-0000-0000-000054550000}"/>
    <cellStyle name="Normal 4 2 9 3 11 2 2" xfId="21845" xr:uid="{00000000-0005-0000-0000-000055550000}"/>
    <cellStyle name="Normal 4 2 9 3 11 2 2 2" xfId="48268" xr:uid="{00000000-0005-0000-0000-00008CBC0000}"/>
    <cellStyle name="Normal 4 2 9 3 11 2 3" xfId="48269" xr:uid="{00000000-0005-0000-0000-00008DBC0000}"/>
    <cellStyle name="Normal 4 2 9 3 11 3" xfId="21846" xr:uid="{00000000-0005-0000-0000-000056550000}"/>
    <cellStyle name="Normal 4 2 9 3 11 3 2" xfId="48270" xr:uid="{00000000-0005-0000-0000-00008EBC0000}"/>
    <cellStyle name="Normal 4 2 9 3 11 4" xfId="48271" xr:uid="{00000000-0005-0000-0000-00008FBC0000}"/>
    <cellStyle name="Normal 4 2 9 3 12" xfId="21847" xr:uid="{00000000-0005-0000-0000-000057550000}"/>
    <cellStyle name="Normal 4 2 9 3 12 2" xfId="21848" xr:uid="{00000000-0005-0000-0000-000058550000}"/>
    <cellStyle name="Normal 4 2 9 3 12 2 2" xfId="48272" xr:uid="{00000000-0005-0000-0000-000090BC0000}"/>
    <cellStyle name="Normal 4 2 9 3 12 3" xfId="48273" xr:uid="{00000000-0005-0000-0000-000091BC0000}"/>
    <cellStyle name="Normal 4 2 9 3 13" xfId="21849" xr:uid="{00000000-0005-0000-0000-000059550000}"/>
    <cellStyle name="Normal 4 2 9 3 13 2" xfId="48274" xr:uid="{00000000-0005-0000-0000-000092BC0000}"/>
    <cellStyle name="Normal 4 2 9 3 14" xfId="48275" xr:uid="{00000000-0005-0000-0000-000093BC0000}"/>
    <cellStyle name="Normal 4 2 9 3 2" xfId="21850" xr:uid="{00000000-0005-0000-0000-00005A550000}"/>
    <cellStyle name="Normal 4 2 9 3 2 2" xfId="21851" xr:uid="{00000000-0005-0000-0000-00005B550000}"/>
    <cellStyle name="Normal 4 2 9 3 2 2 2" xfId="21852" xr:uid="{00000000-0005-0000-0000-00005C550000}"/>
    <cellStyle name="Normal 4 2 9 3 2 2 2 2" xfId="48276" xr:uid="{00000000-0005-0000-0000-000094BC0000}"/>
    <cellStyle name="Normal 4 2 9 3 2 2 3" xfId="48277" xr:uid="{00000000-0005-0000-0000-000095BC0000}"/>
    <cellStyle name="Normal 4 2 9 3 2 3" xfId="21853" xr:uid="{00000000-0005-0000-0000-00005D550000}"/>
    <cellStyle name="Normal 4 2 9 3 2 3 2" xfId="48278" xr:uid="{00000000-0005-0000-0000-000096BC0000}"/>
    <cellStyle name="Normal 4 2 9 3 2 4" xfId="48279" xr:uid="{00000000-0005-0000-0000-000097BC0000}"/>
    <cellStyle name="Normal 4 2 9 3 3" xfId="21854" xr:uid="{00000000-0005-0000-0000-00005E550000}"/>
    <cellStyle name="Normal 4 2 9 3 3 2" xfId="21855" xr:uid="{00000000-0005-0000-0000-00005F550000}"/>
    <cellStyle name="Normal 4 2 9 3 3 2 2" xfId="21856" xr:uid="{00000000-0005-0000-0000-000060550000}"/>
    <cellStyle name="Normal 4 2 9 3 3 2 2 2" xfId="48280" xr:uid="{00000000-0005-0000-0000-000098BC0000}"/>
    <cellStyle name="Normal 4 2 9 3 3 2 3" xfId="48281" xr:uid="{00000000-0005-0000-0000-000099BC0000}"/>
    <cellStyle name="Normal 4 2 9 3 3 3" xfId="21857" xr:uid="{00000000-0005-0000-0000-000061550000}"/>
    <cellStyle name="Normal 4 2 9 3 3 3 2" xfId="48282" xr:uid="{00000000-0005-0000-0000-00009ABC0000}"/>
    <cellStyle name="Normal 4 2 9 3 3 4" xfId="48283" xr:uid="{00000000-0005-0000-0000-00009BBC0000}"/>
    <cellStyle name="Normal 4 2 9 3 4" xfId="21858" xr:uid="{00000000-0005-0000-0000-000062550000}"/>
    <cellStyle name="Normal 4 2 9 3 4 2" xfId="21859" xr:uid="{00000000-0005-0000-0000-000063550000}"/>
    <cellStyle name="Normal 4 2 9 3 4 2 2" xfId="21860" xr:uid="{00000000-0005-0000-0000-000064550000}"/>
    <cellStyle name="Normal 4 2 9 3 4 2 2 2" xfId="48284" xr:uid="{00000000-0005-0000-0000-00009CBC0000}"/>
    <cellStyle name="Normal 4 2 9 3 4 2 3" xfId="48285" xr:uid="{00000000-0005-0000-0000-00009DBC0000}"/>
    <cellStyle name="Normal 4 2 9 3 4 3" xfId="21861" xr:uid="{00000000-0005-0000-0000-000065550000}"/>
    <cellStyle name="Normal 4 2 9 3 4 3 2" xfId="48286" xr:uid="{00000000-0005-0000-0000-00009EBC0000}"/>
    <cellStyle name="Normal 4 2 9 3 4 4" xfId="48287" xr:uid="{00000000-0005-0000-0000-00009FBC0000}"/>
    <cellStyle name="Normal 4 2 9 3 5" xfId="21862" xr:uid="{00000000-0005-0000-0000-000066550000}"/>
    <cellStyle name="Normal 4 2 9 3 5 2" xfId="21863" xr:uid="{00000000-0005-0000-0000-000067550000}"/>
    <cellStyle name="Normal 4 2 9 3 5 2 2" xfId="21864" xr:uid="{00000000-0005-0000-0000-000068550000}"/>
    <cellStyle name="Normal 4 2 9 3 5 2 2 2" xfId="48288" xr:uid="{00000000-0005-0000-0000-0000A0BC0000}"/>
    <cellStyle name="Normal 4 2 9 3 5 2 3" xfId="48289" xr:uid="{00000000-0005-0000-0000-0000A1BC0000}"/>
    <cellStyle name="Normal 4 2 9 3 5 3" xfId="21865" xr:uid="{00000000-0005-0000-0000-000069550000}"/>
    <cellStyle name="Normal 4 2 9 3 5 3 2" xfId="48290" xr:uid="{00000000-0005-0000-0000-0000A2BC0000}"/>
    <cellStyle name="Normal 4 2 9 3 5 4" xfId="48291" xr:uid="{00000000-0005-0000-0000-0000A3BC0000}"/>
    <cellStyle name="Normal 4 2 9 3 6" xfId="21866" xr:uid="{00000000-0005-0000-0000-00006A550000}"/>
    <cellStyle name="Normal 4 2 9 3 6 2" xfId="21867" xr:uid="{00000000-0005-0000-0000-00006B550000}"/>
    <cellStyle name="Normal 4 2 9 3 6 2 2" xfId="21868" xr:uid="{00000000-0005-0000-0000-00006C550000}"/>
    <cellStyle name="Normal 4 2 9 3 6 2 2 2" xfId="48292" xr:uid="{00000000-0005-0000-0000-0000A4BC0000}"/>
    <cellStyle name="Normal 4 2 9 3 6 2 3" xfId="48293" xr:uid="{00000000-0005-0000-0000-0000A5BC0000}"/>
    <cellStyle name="Normal 4 2 9 3 6 3" xfId="21869" xr:uid="{00000000-0005-0000-0000-00006D550000}"/>
    <cellStyle name="Normal 4 2 9 3 6 3 2" xfId="48294" xr:uid="{00000000-0005-0000-0000-0000A6BC0000}"/>
    <cellStyle name="Normal 4 2 9 3 6 4" xfId="48295" xr:uid="{00000000-0005-0000-0000-0000A7BC0000}"/>
    <cellStyle name="Normal 4 2 9 3 7" xfId="21870" xr:uid="{00000000-0005-0000-0000-00006E550000}"/>
    <cellStyle name="Normal 4 2 9 3 7 2" xfId="21871" xr:uid="{00000000-0005-0000-0000-00006F550000}"/>
    <cellStyle name="Normal 4 2 9 3 7 2 2" xfId="21872" xr:uid="{00000000-0005-0000-0000-000070550000}"/>
    <cellStyle name="Normal 4 2 9 3 7 2 2 2" xfId="48296" xr:uid="{00000000-0005-0000-0000-0000A8BC0000}"/>
    <cellStyle name="Normal 4 2 9 3 7 2 3" xfId="48297" xr:uid="{00000000-0005-0000-0000-0000A9BC0000}"/>
    <cellStyle name="Normal 4 2 9 3 7 3" xfId="21873" xr:uid="{00000000-0005-0000-0000-000071550000}"/>
    <cellStyle name="Normal 4 2 9 3 7 3 2" xfId="48298" xr:uid="{00000000-0005-0000-0000-0000AABC0000}"/>
    <cellStyle name="Normal 4 2 9 3 7 4" xfId="48299" xr:uid="{00000000-0005-0000-0000-0000ABBC0000}"/>
    <cellStyle name="Normal 4 2 9 3 8" xfId="21874" xr:uid="{00000000-0005-0000-0000-000072550000}"/>
    <cellStyle name="Normal 4 2 9 3 8 2" xfId="21875" xr:uid="{00000000-0005-0000-0000-000073550000}"/>
    <cellStyle name="Normal 4 2 9 3 8 2 2" xfId="21876" xr:uid="{00000000-0005-0000-0000-000074550000}"/>
    <cellStyle name="Normal 4 2 9 3 8 2 2 2" xfId="48300" xr:uid="{00000000-0005-0000-0000-0000ACBC0000}"/>
    <cellStyle name="Normal 4 2 9 3 8 2 3" xfId="48301" xr:uid="{00000000-0005-0000-0000-0000ADBC0000}"/>
    <cellStyle name="Normal 4 2 9 3 8 3" xfId="21877" xr:uid="{00000000-0005-0000-0000-000075550000}"/>
    <cellStyle name="Normal 4 2 9 3 8 3 2" xfId="48302" xr:uid="{00000000-0005-0000-0000-0000AEBC0000}"/>
    <cellStyle name="Normal 4 2 9 3 8 4" xfId="48303" xr:uid="{00000000-0005-0000-0000-0000AFBC0000}"/>
    <cellStyle name="Normal 4 2 9 3 9" xfId="21878" xr:uid="{00000000-0005-0000-0000-000076550000}"/>
    <cellStyle name="Normal 4 2 9 3 9 2" xfId="21879" xr:uid="{00000000-0005-0000-0000-000077550000}"/>
    <cellStyle name="Normal 4 2 9 3 9 2 2" xfId="21880" xr:uid="{00000000-0005-0000-0000-000078550000}"/>
    <cellStyle name="Normal 4 2 9 3 9 2 2 2" xfId="48304" xr:uid="{00000000-0005-0000-0000-0000B0BC0000}"/>
    <cellStyle name="Normal 4 2 9 3 9 2 3" xfId="48305" xr:uid="{00000000-0005-0000-0000-0000B1BC0000}"/>
    <cellStyle name="Normal 4 2 9 3 9 3" xfId="21881" xr:uid="{00000000-0005-0000-0000-000079550000}"/>
    <cellStyle name="Normal 4 2 9 3 9 3 2" xfId="48306" xr:uid="{00000000-0005-0000-0000-0000B2BC0000}"/>
    <cellStyle name="Normal 4 2 9 3 9 4" xfId="48307" xr:uid="{00000000-0005-0000-0000-0000B3BC0000}"/>
    <cellStyle name="Normal 4 2 9 4" xfId="21882" xr:uid="{00000000-0005-0000-0000-00007A550000}"/>
    <cellStyle name="Normal 4 2 9 4 10" xfId="21883" xr:uid="{00000000-0005-0000-0000-00007B550000}"/>
    <cellStyle name="Normal 4 2 9 4 10 2" xfId="21884" xr:uid="{00000000-0005-0000-0000-00007C550000}"/>
    <cellStyle name="Normal 4 2 9 4 10 2 2" xfId="21885" xr:uid="{00000000-0005-0000-0000-00007D550000}"/>
    <cellStyle name="Normal 4 2 9 4 10 2 2 2" xfId="48308" xr:uid="{00000000-0005-0000-0000-0000B4BC0000}"/>
    <cellStyle name="Normal 4 2 9 4 10 2 3" xfId="48309" xr:uid="{00000000-0005-0000-0000-0000B5BC0000}"/>
    <cellStyle name="Normal 4 2 9 4 10 3" xfId="21886" xr:uid="{00000000-0005-0000-0000-00007E550000}"/>
    <cellStyle name="Normal 4 2 9 4 10 3 2" xfId="48310" xr:uid="{00000000-0005-0000-0000-0000B6BC0000}"/>
    <cellStyle name="Normal 4 2 9 4 10 4" xfId="48311" xr:uid="{00000000-0005-0000-0000-0000B7BC0000}"/>
    <cellStyle name="Normal 4 2 9 4 11" xfId="21887" xr:uid="{00000000-0005-0000-0000-00007F550000}"/>
    <cellStyle name="Normal 4 2 9 4 11 2" xfId="21888" xr:uid="{00000000-0005-0000-0000-000080550000}"/>
    <cellStyle name="Normal 4 2 9 4 11 2 2" xfId="21889" xr:uid="{00000000-0005-0000-0000-000081550000}"/>
    <cellStyle name="Normal 4 2 9 4 11 2 2 2" xfId="48312" xr:uid="{00000000-0005-0000-0000-0000B8BC0000}"/>
    <cellStyle name="Normal 4 2 9 4 11 2 3" xfId="48313" xr:uid="{00000000-0005-0000-0000-0000B9BC0000}"/>
    <cellStyle name="Normal 4 2 9 4 11 3" xfId="21890" xr:uid="{00000000-0005-0000-0000-000082550000}"/>
    <cellStyle name="Normal 4 2 9 4 11 3 2" xfId="48314" xr:uid="{00000000-0005-0000-0000-0000BABC0000}"/>
    <cellStyle name="Normal 4 2 9 4 11 4" xfId="48315" xr:uid="{00000000-0005-0000-0000-0000BBBC0000}"/>
    <cellStyle name="Normal 4 2 9 4 12" xfId="21891" xr:uid="{00000000-0005-0000-0000-000083550000}"/>
    <cellStyle name="Normal 4 2 9 4 12 2" xfId="21892" xr:uid="{00000000-0005-0000-0000-000084550000}"/>
    <cellStyle name="Normal 4 2 9 4 12 2 2" xfId="48316" xr:uid="{00000000-0005-0000-0000-0000BCBC0000}"/>
    <cellStyle name="Normal 4 2 9 4 12 3" xfId="48317" xr:uid="{00000000-0005-0000-0000-0000BDBC0000}"/>
    <cellStyle name="Normal 4 2 9 4 13" xfId="21893" xr:uid="{00000000-0005-0000-0000-000085550000}"/>
    <cellStyle name="Normal 4 2 9 4 13 2" xfId="48318" xr:uid="{00000000-0005-0000-0000-0000BEBC0000}"/>
    <cellStyle name="Normal 4 2 9 4 14" xfId="48319" xr:uid="{00000000-0005-0000-0000-0000BFBC0000}"/>
    <cellStyle name="Normal 4 2 9 4 2" xfId="21894" xr:uid="{00000000-0005-0000-0000-000086550000}"/>
    <cellStyle name="Normal 4 2 9 4 2 2" xfId="21895" xr:uid="{00000000-0005-0000-0000-000087550000}"/>
    <cellStyle name="Normal 4 2 9 4 2 2 2" xfId="21896" xr:uid="{00000000-0005-0000-0000-000088550000}"/>
    <cellStyle name="Normal 4 2 9 4 2 2 2 2" xfId="48320" xr:uid="{00000000-0005-0000-0000-0000C0BC0000}"/>
    <cellStyle name="Normal 4 2 9 4 2 2 3" xfId="48321" xr:uid="{00000000-0005-0000-0000-0000C1BC0000}"/>
    <cellStyle name="Normal 4 2 9 4 2 3" xfId="21897" xr:uid="{00000000-0005-0000-0000-000089550000}"/>
    <cellStyle name="Normal 4 2 9 4 2 3 2" xfId="48322" xr:uid="{00000000-0005-0000-0000-0000C2BC0000}"/>
    <cellStyle name="Normal 4 2 9 4 2 4" xfId="48323" xr:uid="{00000000-0005-0000-0000-0000C3BC0000}"/>
    <cellStyle name="Normal 4 2 9 4 3" xfId="21898" xr:uid="{00000000-0005-0000-0000-00008A550000}"/>
    <cellStyle name="Normal 4 2 9 4 3 2" xfId="21899" xr:uid="{00000000-0005-0000-0000-00008B550000}"/>
    <cellStyle name="Normal 4 2 9 4 3 2 2" xfId="21900" xr:uid="{00000000-0005-0000-0000-00008C550000}"/>
    <cellStyle name="Normal 4 2 9 4 3 2 2 2" xfId="48324" xr:uid="{00000000-0005-0000-0000-0000C4BC0000}"/>
    <cellStyle name="Normal 4 2 9 4 3 2 3" xfId="48325" xr:uid="{00000000-0005-0000-0000-0000C5BC0000}"/>
    <cellStyle name="Normal 4 2 9 4 3 3" xfId="21901" xr:uid="{00000000-0005-0000-0000-00008D550000}"/>
    <cellStyle name="Normal 4 2 9 4 3 3 2" xfId="48326" xr:uid="{00000000-0005-0000-0000-0000C6BC0000}"/>
    <cellStyle name="Normal 4 2 9 4 3 4" xfId="48327" xr:uid="{00000000-0005-0000-0000-0000C7BC0000}"/>
    <cellStyle name="Normal 4 2 9 4 4" xfId="21902" xr:uid="{00000000-0005-0000-0000-00008E550000}"/>
    <cellStyle name="Normal 4 2 9 4 4 2" xfId="21903" xr:uid="{00000000-0005-0000-0000-00008F550000}"/>
    <cellStyle name="Normal 4 2 9 4 4 2 2" xfId="21904" xr:uid="{00000000-0005-0000-0000-000090550000}"/>
    <cellStyle name="Normal 4 2 9 4 4 2 2 2" xfId="48328" xr:uid="{00000000-0005-0000-0000-0000C8BC0000}"/>
    <cellStyle name="Normal 4 2 9 4 4 2 3" xfId="48329" xr:uid="{00000000-0005-0000-0000-0000C9BC0000}"/>
    <cellStyle name="Normal 4 2 9 4 4 3" xfId="21905" xr:uid="{00000000-0005-0000-0000-000091550000}"/>
    <cellStyle name="Normal 4 2 9 4 4 3 2" xfId="48330" xr:uid="{00000000-0005-0000-0000-0000CABC0000}"/>
    <cellStyle name="Normal 4 2 9 4 4 4" xfId="48331" xr:uid="{00000000-0005-0000-0000-0000CBBC0000}"/>
    <cellStyle name="Normal 4 2 9 4 5" xfId="21906" xr:uid="{00000000-0005-0000-0000-000092550000}"/>
    <cellStyle name="Normal 4 2 9 4 5 2" xfId="21907" xr:uid="{00000000-0005-0000-0000-000093550000}"/>
    <cellStyle name="Normal 4 2 9 4 5 2 2" xfId="21908" xr:uid="{00000000-0005-0000-0000-000094550000}"/>
    <cellStyle name="Normal 4 2 9 4 5 2 2 2" xfId="48332" xr:uid="{00000000-0005-0000-0000-0000CCBC0000}"/>
    <cellStyle name="Normal 4 2 9 4 5 2 3" xfId="48333" xr:uid="{00000000-0005-0000-0000-0000CDBC0000}"/>
    <cellStyle name="Normal 4 2 9 4 5 3" xfId="21909" xr:uid="{00000000-0005-0000-0000-000095550000}"/>
    <cellStyle name="Normal 4 2 9 4 5 3 2" xfId="48334" xr:uid="{00000000-0005-0000-0000-0000CEBC0000}"/>
    <cellStyle name="Normal 4 2 9 4 5 4" xfId="48335" xr:uid="{00000000-0005-0000-0000-0000CFBC0000}"/>
    <cellStyle name="Normal 4 2 9 4 6" xfId="21910" xr:uid="{00000000-0005-0000-0000-000096550000}"/>
    <cellStyle name="Normal 4 2 9 4 6 2" xfId="21911" xr:uid="{00000000-0005-0000-0000-000097550000}"/>
    <cellStyle name="Normal 4 2 9 4 6 2 2" xfId="21912" xr:uid="{00000000-0005-0000-0000-000098550000}"/>
    <cellStyle name="Normal 4 2 9 4 6 2 2 2" xfId="48336" xr:uid="{00000000-0005-0000-0000-0000D0BC0000}"/>
    <cellStyle name="Normal 4 2 9 4 6 2 3" xfId="48337" xr:uid="{00000000-0005-0000-0000-0000D1BC0000}"/>
    <cellStyle name="Normal 4 2 9 4 6 3" xfId="21913" xr:uid="{00000000-0005-0000-0000-000099550000}"/>
    <cellStyle name="Normal 4 2 9 4 6 3 2" xfId="48338" xr:uid="{00000000-0005-0000-0000-0000D2BC0000}"/>
    <cellStyle name="Normal 4 2 9 4 6 4" xfId="48339" xr:uid="{00000000-0005-0000-0000-0000D3BC0000}"/>
    <cellStyle name="Normal 4 2 9 4 7" xfId="21914" xr:uid="{00000000-0005-0000-0000-00009A550000}"/>
    <cellStyle name="Normal 4 2 9 4 7 2" xfId="21915" xr:uid="{00000000-0005-0000-0000-00009B550000}"/>
    <cellStyle name="Normal 4 2 9 4 7 2 2" xfId="21916" xr:uid="{00000000-0005-0000-0000-00009C550000}"/>
    <cellStyle name="Normal 4 2 9 4 7 2 2 2" xfId="48340" xr:uid="{00000000-0005-0000-0000-0000D4BC0000}"/>
    <cellStyle name="Normal 4 2 9 4 7 2 3" xfId="48341" xr:uid="{00000000-0005-0000-0000-0000D5BC0000}"/>
    <cellStyle name="Normal 4 2 9 4 7 3" xfId="21917" xr:uid="{00000000-0005-0000-0000-00009D550000}"/>
    <cellStyle name="Normal 4 2 9 4 7 3 2" xfId="48342" xr:uid="{00000000-0005-0000-0000-0000D6BC0000}"/>
    <cellStyle name="Normal 4 2 9 4 7 4" xfId="48343" xr:uid="{00000000-0005-0000-0000-0000D7BC0000}"/>
    <cellStyle name="Normal 4 2 9 4 8" xfId="21918" xr:uid="{00000000-0005-0000-0000-00009E550000}"/>
    <cellStyle name="Normal 4 2 9 4 8 2" xfId="21919" xr:uid="{00000000-0005-0000-0000-00009F550000}"/>
    <cellStyle name="Normal 4 2 9 4 8 2 2" xfId="21920" xr:uid="{00000000-0005-0000-0000-0000A0550000}"/>
    <cellStyle name="Normal 4 2 9 4 8 2 2 2" xfId="48344" xr:uid="{00000000-0005-0000-0000-0000D8BC0000}"/>
    <cellStyle name="Normal 4 2 9 4 8 2 3" xfId="48345" xr:uid="{00000000-0005-0000-0000-0000D9BC0000}"/>
    <cellStyle name="Normal 4 2 9 4 8 3" xfId="21921" xr:uid="{00000000-0005-0000-0000-0000A1550000}"/>
    <cellStyle name="Normal 4 2 9 4 8 3 2" xfId="48346" xr:uid="{00000000-0005-0000-0000-0000DABC0000}"/>
    <cellStyle name="Normal 4 2 9 4 8 4" xfId="48347" xr:uid="{00000000-0005-0000-0000-0000DBBC0000}"/>
    <cellStyle name="Normal 4 2 9 4 9" xfId="21922" xr:uid="{00000000-0005-0000-0000-0000A2550000}"/>
    <cellStyle name="Normal 4 2 9 4 9 2" xfId="21923" xr:uid="{00000000-0005-0000-0000-0000A3550000}"/>
    <cellStyle name="Normal 4 2 9 4 9 2 2" xfId="21924" xr:uid="{00000000-0005-0000-0000-0000A4550000}"/>
    <cellStyle name="Normal 4 2 9 4 9 2 2 2" xfId="48348" xr:uid="{00000000-0005-0000-0000-0000DCBC0000}"/>
    <cellStyle name="Normal 4 2 9 4 9 2 3" xfId="48349" xr:uid="{00000000-0005-0000-0000-0000DDBC0000}"/>
    <cellStyle name="Normal 4 2 9 4 9 3" xfId="21925" xr:uid="{00000000-0005-0000-0000-0000A5550000}"/>
    <cellStyle name="Normal 4 2 9 4 9 3 2" xfId="48350" xr:uid="{00000000-0005-0000-0000-0000DEBC0000}"/>
    <cellStyle name="Normal 4 2 9 4 9 4" xfId="48351" xr:uid="{00000000-0005-0000-0000-0000DFBC0000}"/>
    <cellStyle name="Normal 4 2 9 5" xfId="21926" xr:uid="{00000000-0005-0000-0000-0000A6550000}"/>
    <cellStyle name="Normal 4 2 9 5 10" xfId="21927" xr:uid="{00000000-0005-0000-0000-0000A7550000}"/>
    <cellStyle name="Normal 4 2 9 5 10 2" xfId="21928" xr:uid="{00000000-0005-0000-0000-0000A8550000}"/>
    <cellStyle name="Normal 4 2 9 5 10 2 2" xfId="21929" xr:uid="{00000000-0005-0000-0000-0000A9550000}"/>
    <cellStyle name="Normal 4 2 9 5 10 2 2 2" xfId="48352" xr:uid="{00000000-0005-0000-0000-0000E0BC0000}"/>
    <cellStyle name="Normal 4 2 9 5 10 2 3" xfId="48353" xr:uid="{00000000-0005-0000-0000-0000E1BC0000}"/>
    <cellStyle name="Normal 4 2 9 5 10 3" xfId="21930" xr:uid="{00000000-0005-0000-0000-0000AA550000}"/>
    <cellStyle name="Normal 4 2 9 5 10 3 2" xfId="48354" xr:uid="{00000000-0005-0000-0000-0000E2BC0000}"/>
    <cellStyle name="Normal 4 2 9 5 10 4" xfId="48355" xr:uid="{00000000-0005-0000-0000-0000E3BC0000}"/>
    <cellStyle name="Normal 4 2 9 5 11" xfId="21931" xr:uid="{00000000-0005-0000-0000-0000AB550000}"/>
    <cellStyle name="Normal 4 2 9 5 11 2" xfId="21932" xr:uid="{00000000-0005-0000-0000-0000AC550000}"/>
    <cellStyle name="Normal 4 2 9 5 11 2 2" xfId="21933" xr:uid="{00000000-0005-0000-0000-0000AD550000}"/>
    <cellStyle name="Normal 4 2 9 5 11 2 2 2" xfId="48356" xr:uid="{00000000-0005-0000-0000-0000E4BC0000}"/>
    <cellStyle name="Normal 4 2 9 5 11 2 3" xfId="48357" xr:uid="{00000000-0005-0000-0000-0000E5BC0000}"/>
    <cellStyle name="Normal 4 2 9 5 11 3" xfId="21934" xr:uid="{00000000-0005-0000-0000-0000AE550000}"/>
    <cellStyle name="Normal 4 2 9 5 11 3 2" xfId="48358" xr:uid="{00000000-0005-0000-0000-0000E6BC0000}"/>
    <cellStyle name="Normal 4 2 9 5 11 4" xfId="48359" xr:uid="{00000000-0005-0000-0000-0000E7BC0000}"/>
    <cellStyle name="Normal 4 2 9 5 12" xfId="21935" xr:uid="{00000000-0005-0000-0000-0000AF550000}"/>
    <cellStyle name="Normal 4 2 9 5 12 2" xfId="21936" xr:uid="{00000000-0005-0000-0000-0000B0550000}"/>
    <cellStyle name="Normal 4 2 9 5 12 2 2" xfId="48360" xr:uid="{00000000-0005-0000-0000-0000E8BC0000}"/>
    <cellStyle name="Normal 4 2 9 5 12 3" xfId="48361" xr:uid="{00000000-0005-0000-0000-0000E9BC0000}"/>
    <cellStyle name="Normal 4 2 9 5 13" xfId="21937" xr:uid="{00000000-0005-0000-0000-0000B1550000}"/>
    <cellStyle name="Normal 4 2 9 5 13 2" xfId="48362" xr:uid="{00000000-0005-0000-0000-0000EABC0000}"/>
    <cellStyle name="Normal 4 2 9 5 14" xfId="48363" xr:uid="{00000000-0005-0000-0000-0000EBBC0000}"/>
    <cellStyle name="Normal 4 2 9 5 2" xfId="21938" xr:uid="{00000000-0005-0000-0000-0000B2550000}"/>
    <cellStyle name="Normal 4 2 9 5 2 2" xfId="21939" xr:uid="{00000000-0005-0000-0000-0000B3550000}"/>
    <cellStyle name="Normal 4 2 9 5 2 2 2" xfId="21940" xr:uid="{00000000-0005-0000-0000-0000B4550000}"/>
    <cellStyle name="Normal 4 2 9 5 2 2 2 2" xfId="48364" xr:uid="{00000000-0005-0000-0000-0000ECBC0000}"/>
    <cellStyle name="Normal 4 2 9 5 2 2 3" xfId="48365" xr:uid="{00000000-0005-0000-0000-0000EDBC0000}"/>
    <cellStyle name="Normal 4 2 9 5 2 3" xfId="21941" xr:uid="{00000000-0005-0000-0000-0000B5550000}"/>
    <cellStyle name="Normal 4 2 9 5 2 3 2" xfId="48366" xr:uid="{00000000-0005-0000-0000-0000EEBC0000}"/>
    <cellStyle name="Normal 4 2 9 5 2 4" xfId="48367" xr:uid="{00000000-0005-0000-0000-0000EFBC0000}"/>
    <cellStyle name="Normal 4 2 9 5 3" xfId="21942" xr:uid="{00000000-0005-0000-0000-0000B6550000}"/>
    <cellStyle name="Normal 4 2 9 5 3 2" xfId="21943" xr:uid="{00000000-0005-0000-0000-0000B7550000}"/>
    <cellStyle name="Normal 4 2 9 5 3 2 2" xfId="21944" xr:uid="{00000000-0005-0000-0000-0000B8550000}"/>
    <cellStyle name="Normal 4 2 9 5 3 2 2 2" xfId="48368" xr:uid="{00000000-0005-0000-0000-0000F0BC0000}"/>
    <cellStyle name="Normal 4 2 9 5 3 2 3" xfId="48369" xr:uid="{00000000-0005-0000-0000-0000F1BC0000}"/>
    <cellStyle name="Normal 4 2 9 5 3 3" xfId="21945" xr:uid="{00000000-0005-0000-0000-0000B9550000}"/>
    <cellStyle name="Normal 4 2 9 5 3 3 2" xfId="48370" xr:uid="{00000000-0005-0000-0000-0000F2BC0000}"/>
    <cellStyle name="Normal 4 2 9 5 3 4" xfId="48371" xr:uid="{00000000-0005-0000-0000-0000F3BC0000}"/>
    <cellStyle name="Normal 4 2 9 5 4" xfId="21946" xr:uid="{00000000-0005-0000-0000-0000BA550000}"/>
    <cellStyle name="Normal 4 2 9 5 4 2" xfId="21947" xr:uid="{00000000-0005-0000-0000-0000BB550000}"/>
    <cellStyle name="Normal 4 2 9 5 4 2 2" xfId="21948" xr:uid="{00000000-0005-0000-0000-0000BC550000}"/>
    <cellStyle name="Normal 4 2 9 5 4 2 2 2" xfId="48372" xr:uid="{00000000-0005-0000-0000-0000F4BC0000}"/>
    <cellStyle name="Normal 4 2 9 5 4 2 3" xfId="48373" xr:uid="{00000000-0005-0000-0000-0000F5BC0000}"/>
    <cellStyle name="Normal 4 2 9 5 4 3" xfId="21949" xr:uid="{00000000-0005-0000-0000-0000BD550000}"/>
    <cellStyle name="Normal 4 2 9 5 4 3 2" xfId="48374" xr:uid="{00000000-0005-0000-0000-0000F6BC0000}"/>
    <cellStyle name="Normal 4 2 9 5 4 4" xfId="48375" xr:uid="{00000000-0005-0000-0000-0000F7BC0000}"/>
    <cellStyle name="Normal 4 2 9 5 5" xfId="21950" xr:uid="{00000000-0005-0000-0000-0000BE550000}"/>
    <cellStyle name="Normal 4 2 9 5 5 2" xfId="21951" xr:uid="{00000000-0005-0000-0000-0000BF550000}"/>
    <cellStyle name="Normal 4 2 9 5 5 2 2" xfId="21952" xr:uid="{00000000-0005-0000-0000-0000C0550000}"/>
    <cellStyle name="Normal 4 2 9 5 5 2 2 2" xfId="48376" xr:uid="{00000000-0005-0000-0000-0000F8BC0000}"/>
    <cellStyle name="Normal 4 2 9 5 5 2 3" xfId="48377" xr:uid="{00000000-0005-0000-0000-0000F9BC0000}"/>
    <cellStyle name="Normal 4 2 9 5 5 3" xfId="21953" xr:uid="{00000000-0005-0000-0000-0000C1550000}"/>
    <cellStyle name="Normal 4 2 9 5 5 3 2" xfId="48378" xr:uid="{00000000-0005-0000-0000-0000FABC0000}"/>
    <cellStyle name="Normal 4 2 9 5 5 4" xfId="48379" xr:uid="{00000000-0005-0000-0000-0000FBBC0000}"/>
    <cellStyle name="Normal 4 2 9 5 6" xfId="21954" xr:uid="{00000000-0005-0000-0000-0000C2550000}"/>
    <cellStyle name="Normal 4 2 9 5 6 2" xfId="21955" xr:uid="{00000000-0005-0000-0000-0000C3550000}"/>
    <cellStyle name="Normal 4 2 9 5 6 2 2" xfId="21956" xr:uid="{00000000-0005-0000-0000-0000C4550000}"/>
    <cellStyle name="Normal 4 2 9 5 6 2 2 2" xfId="48380" xr:uid="{00000000-0005-0000-0000-0000FCBC0000}"/>
    <cellStyle name="Normal 4 2 9 5 6 2 3" xfId="48381" xr:uid="{00000000-0005-0000-0000-0000FDBC0000}"/>
    <cellStyle name="Normal 4 2 9 5 6 3" xfId="21957" xr:uid="{00000000-0005-0000-0000-0000C5550000}"/>
    <cellStyle name="Normal 4 2 9 5 6 3 2" xfId="48382" xr:uid="{00000000-0005-0000-0000-0000FEBC0000}"/>
    <cellStyle name="Normal 4 2 9 5 6 4" xfId="48383" xr:uid="{00000000-0005-0000-0000-0000FFBC0000}"/>
    <cellStyle name="Normal 4 2 9 5 7" xfId="21958" xr:uid="{00000000-0005-0000-0000-0000C6550000}"/>
    <cellStyle name="Normal 4 2 9 5 7 2" xfId="21959" xr:uid="{00000000-0005-0000-0000-0000C7550000}"/>
    <cellStyle name="Normal 4 2 9 5 7 2 2" xfId="21960" xr:uid="{00000000-0005-0000-0000-0000C8550000}"/>
    <cellStyle name="Normal 4 2 9 5 7 2 2 2" xfId="48384" xr:uid="{00000000-0005-0000-0000-000000BD0000}"/>
    <cellStyle name="Normal 4 2 9 5 7 2 3" xfId="48385" xr:uid="{00000000-0005-0000-0000-000001BD0000}"/>
    <cellStyle name="Normal 4 2 9 5 7 3" xfId="21961" xr:uid="{00000000-0005-0000-0000-0000C9550000}"/>
    <cellStyle name="Normal 4 2 9 5 7 3 2" xfId="48386" xr:uid="{00000000-0005-0000-0000-000002BD0000}"/>
    <cellStyle name="Normal 4 2 9 5 7 4" xfId="48387" xr:uid="{00000000-0005-0000-0000-000003BD0000}"/>
    <cellStyle name="Normal 4 2 9 5 8" xfId="21962" xr:uid="{00000000-0005-0000-0000-0000CA550000}"/>
    <cellStyle name="Normal 4 2 9 5 8 2" xfId="21963" xr:uid="{00000000-0005-0000-0000-0000CB550000}"/>
    <cellStyle name="Normal 4 2 9 5 8 2 2" xfId="21964" xr:uid="{00000000-0005-0000-0000-0000CC550000}"/>
    <cellStyle name="Normal 4 2 9 5 8 2 2 2" xfId="48388" xr:uid="{00000000-0005-0000-0000-000004BD0000}"/>
    <cellStyle name="Normal 4 2 9 5 8 2 3" xfId="48389" xr:uid="{00000000-0005-0000-0000-000005BD0000}"/>
    <cellStyle name="Normal 4 2 9 5 8 3" xfId="21965" xr:uid="{00000000-0005-0000-0000-0000CD550000}"/>
    <cellStyle name="Normal 4 2 9 5 8 3 2" xfId="48390" xr:uid="{00000000-0005-0000-0000-000006BD0000}"/>
    <cellStyle name="Normal 4 2 9 5 8 4" xfId="48391" xr:uid="{00000000-0005-0000-0000-000007BD0000}"/>
    <cellStyle name="Normal 4 2 9 5 9" xfId="21966" xr:uid="{00000000-0005-0000-0000-0000CE550000}"/>
    <cellStyle name="Normal 4 2 9 5 9 2" xfId="21967" xr:uid="{00000000-0005-0000-0000-0000CF550000}"/>
    <cellStyle name="Normal 4 2 9 5 9 2 2" xfId="21968" xr:uid="{00000000-0005-0000-0000-0000D0550000}"/>
    <cellStyle name="Normal 4 2 9 5 9 2 2 2" xfId="48392" xr:uid="{00000000-0005-0000-0000-000008BD0000}"/>
    <cellStyle name="Normal 4 2 9 5 9 2 3" xfId="48393" xr:uid="{00000000-0005-0000-0000-000009BD0000}"/>
    <cellStyle name="Normal 4 2 9 5 9 3" xfId="21969" xr:uid="{00000000-0005-0000-0000-0000D1550000}"/>
    <cellStyle name="Normal 4 2 9 5 9 3 2" xfId="48394" xr:uid="{00000000-0005-0000-0000-00000ABD0000}"/>
    <cellStyle name="Normal 4 2 9 5 9 4" xfId="48395" xr:uid="{00000000-0005-0000-0000-00000BBD0000}"/>
    <cellStyle name="Normal 4 2 9 6" xfId="21970" xr:uid="{00000000-0005-0000-0000-0000D2550000}"/>
    <cellStyle name="Normal 4 2 9 6 10" xfId="21971" xr:uid="{00000000-0005-0000-0000-0000D3550000}"/>
    <cellStyle name="Normal 4 2 9 6 10 2" xfId="21972" xr:uid="{00000000-0005-0000-0000-0000D4550000}"/>
    <cellStyle name="Normal 4 2 9 6 10 2 2" xfId="21973" xr:uid="{00000000-0005-0000-0000-0000D5550000}"/>
    <cellStyle name="Normal 4 2 9 6 10 2 2 2" xfId="48396" xr:uid="{00000000-0005-0000-0000-00000CBD0000}"/>
    <cellStyle name="Normal 4 2 9 6 10 2 3" xfId="48397" xr:uid="{00000000-0005-0000-0000-00000DBD0000}"/>
    <cellStyle name="Normal 4 2 9 6 10 3" xfId="21974" xr:uid="{00000000-0005-0000-0000-0000D6550000}"/>
    <cellStyle name="Normal 4 2 9 6 10 3 2" xfId="48398" xr:uid="{00000000-0005-0000-0000-00000EBD0000}"/>
    <cellStyle name="Normal 4 2 9 6 10 4" xfId="48399" xr:uid="{00000000-0005-0000-0000-00000FBD0000}"/>
    <cellStyle name="Normal 4 2 9 6 11" xfId="21975" xr:uid="{00000000-0005-0000-0000-0000D7550000}"/>
    <cellStyle name="Normal 4 2 9 6 11 2" xfId="21976" xr:uid="{00000000-0005-0000-0000-0000D8550000}"/>
    <cellStyle name="Normal 4 2 9 6 11 2 2" xfId="21977" xr:uid="{00000000-0005-0000-0000-0000D9550000}"/>
    <cellStyle name="Normal 4 2 9 6 11 2 2 2" xfId="48400" xr:uid="{00000000-0005-0000-0000-000010BD0000}"/>
    <cellStyle name="Normal 4 2 9 6 11 2 3" xfId="48401" xr:uid="{00000000-0005-0000-0000-000011BD0000}"/>
    <cellStyle name="Normal 4 2 9 6 11 3" xfId="21978" xr:uid="{00000000-0005-0000-0000-0000DA550000}"/>
    <cellStyle name="Normal 4 2 9 6 11 3 2" xfId="48402" xr:uid="{00000000-0005-0000-0000-000012BD0000}"/>
    <cellStyle name="Normal 4 2 9 6 11 4" xfId="48403" xr:uid="{00000000-0005-0000-0000-000013BD0000}"/>
    <cellStyle name="Normal 4 2 9 6 12" xfId="21979" xr:uid="{00000000-0005-0000-0000-0000DB550000}"/>
    <cellStyle name="Normal 4 2 9 6 12 2" xfId="21980" xr:uid="{00000000-0005-0000-0000-0000DC550000}"/>
    <cellStyle name="Normal 4 2 9 6 12 2 2" xfId="48404" xr:uid="{00000000-0005-0000-0000-000014BD0000}"/>
    <cellStyle name="Normal 4 2 9 6 12 3" xfId="48405" xr:uid="{00000000-0005-0000-0000-000015BD0000}"/>
    <cellStyle name="Normal 4 2 9 6 13" xfId="21981" xr:uid="{00000000-0005-0000-0000-0000DD550000}"/>
    <cellStyle name="Normal 4 2 9 6 13 2" xfId="48406" xr:uid="{00000000-0005-0000-0000-000016BD0000}"/>
    <cellStyle name="Normal 4 2 9 6 14" xfId="48407" xr:uid="{00000000-0005-0000-0000-000017BD0000}"/>
    <cellStyle name="Normal 4 2 9 6 2" xfId="21982" xr:uid="{00000000-0005-0000-0000-0000DE550000}"/>
    <cellStyle name="Normal 4 2 9 6 2 2" xfId="21983" xr:uid="{00000000-0005-0000-0000-0000DF550000}"/>
    <cellStyle name="Normal 4 2 9 6 2 2 2" xfId="21984" xr:uid="{00000000-0005-0000-0000-0000E0550000}"/>
    <cellStyle name="Normal 4 2 9 6 2 2 2 2" xfId="48408" xr:uid="{00000000-0005-0000-0000-000018BD0000}"/>
    <cellStyle name="Normal 4 2 9 6 2 2 3" xfId="48409" xr:uid="{00000000-0005-0000-0000-000019BD0000}"/>
    <cellStyle name="Normal 4 2 9 6 2 3" xfId="21985" xr:uid="{00000000-0005-0000-0000-0000E1550000}"/>
    <cellStyle name="Normal 4 2 9 6 2 3 2" xfId="48410" xr:uid="{00000000-0005-0000-0000-00001ABD0000}"/>
    <cellStyle name="Normal 4 2 9 6 2 4" xfId="48411" xr:uid="{00000000-0005-0000-0000-00001BBD0000}"/>
    <cellStyle name="Normal 4 2 9 6 3" xfId="21986" xr:uid="{00000000-0005-0000-0000-0000E2550000}"/>
    <cellStyle name="Normal 4 2 9 6 3 2" xfId="21987" xr:uid="{00000000-0005-0000-0000-0000E3550000}"/>
    <cellStyle name="Normal 4 2 9 6 3 2 2" xfId="21988" xr:uid="{00000000-0005-0000-0000-0000E4550000}"/>
    <cellStyle name="Normal 4 2 9 6 3 2 2 2" xfId="48412" xr:uid="{00000000-0005-0000-0000-00001CBD0000}"/>
    <cellStyle name="Normal 4 2 9 6 3 2 3" xfId="48413" xr:uid="{00000000-0005-0000-0000-00001DBD0000}"/>
    <cellStyle name="Normal 4 2 9 6 3 3" xfId="21989" xr:uid="{00000000-0005-0000-0000-0000E5550000}"/>
    <cellStyle name="Normal 4 2 9 6 3 3 2" xfId="48414" xr:uid="{00000000-0005-0000-0000-00001EBD0000}"/>
    <cellStyle name="Normal 4 2 9 6 3 4" xfId="48415" xr:uid="{00000000-0005-0000-0000-00001FBD0000}"/>
    <cellStyle name="Normal 4 2 9 6 4" xfId="21990" xr:uid="{00000000-0005-0000-0000-0000E6550000}"/>
    <cellStyle name="Normal 4 2 9 6 4 2" xfId="21991" xr:uid="{00000000-0005-0000-0000-0000E7550000}"/>
    <cellStyle name="Normal 4 2 9 6 4 2 2" xfId="21992" xr:uid="{00000000-0005-0000-0000-0000E8550000}"/>
    <cellStyle name="Normal 4 2 9 6 4 2 2 2" xfId="48416" xr:uid="{00000000-0005-0000-0000-000020BD0000}"/>
    <cellStyle name="Normal 4 2 9 6 4 2 3" xfId="48417" xr:uid="{00000000-0005-0000-0000-000021BD0000}"/>
    <cellStyle name="Normal 4 2 9 6 4 3" xfId="21993" xr:uid="{00000000-0005-0000-0000-0000E9550000}"/>
    <cellStyle name="Normal 4 2 9 6 4 3 2" xfId="48418" xr:uid="{00000000-0005-0000-0000-000022BD0000}"/>
    <cellStyle name="Normal 4 2 9 6 4 4" xfId="48419" xr:uid="{00000000-0005-0000-0000-000023BD0000}"/>
    <cellStyle name="Normal 4 2 9 6 5" xfId="21994" xr:uid="{00000000-0005-0000-0000-0000EA550000}"/>
    <cellStyle name="Normal 4 2 9 6 5 2" xfId="21995" xr:uid="{00000000-0005-0000-0000-0000EB550000}"/>
    <cellStyle name="Normal 4 2 9 6 5 2 2" xfId="21996" xr:uid="{00000000-0005-0000-0000-0000EC550000}"/>
    <cellStyle name="Normal 4 2 9 6 5 2 2 2" xfId="48420" xr:uid="{00000000-0005-0000-0000-000024BD0000}"/>
    <cellStyle name="Normal 4 2 9 6 5 2 3" xfId="48421" xr:uid="{00000000-0005-0000-0000-000025BD0000}"/>
    <cellStyle name="Normal 4 2 9 6 5 3" xfId="21997" xr:uid="{00000000-0005-0000-0000-0000ED550000}"/>
    <cellStyle name="Normal 4 2 9 6 5 3 2" xfId="48422" xr:uid="{00000000-0005-0000-0000-000026BD0000}"/>
    <cellStyle name="Normal 4 2 9 6 5 4" xfId="48423" xr:uid="{00000000-0005-0000-0000-000027BD0000}"/>
    <cellStyle name="Normal 4 2 9 6 6" xfId="21998" xr:uid="{00000000-0005-0000-0000-0000EE550000}"/>
    <cellStyle name="Normal 4 2 9 6 6 2" xfId="21999" xr:uid="{00000000-0005-0000-0000-0000EF550000}"/>
    <cellStyle name="Normal 4 2 9 6 6 2 2" xfId="22000" xr:uid="{00000000-0005-0000-0000-0000F0550000}"/>
    <cellStyle name="Normal 4 2 9 6 6 2 2 2" xfId="48424" xr:uid="{00000000-0005-0000-0000-000028BD0000}"/>
    <cellStyle name="Normal 4 2 9 6 6 2 3" xfId="48425" xr:uid="{00000000-0005-0000-0000-000029BD0000}"/>
    <cellStyle name="Normal 4 2 9 6 6 3" xfId="22001" xr:uid="{00000000-0005-0000-0000-0000F1550000}"/>
    <cellStyle name="Normal 4 2 9 6 6 3 2" xfId="48426" xr:uid="{00000000-0005-0000-0000-00002ABD0000}"/>
    <cellStyle name="Normal 4 2 9 6 6 4" xfId="48427" xr:uid="{00000000-0005-0000-0000-00002BBD0000}"/>
    <cellStyle name="Normal 4 2 9 6 7" xfId="22002" xr:uid="{00000000-0005-0000-0000-0000F2550000}"/>
    <cellStyle name="Normal 4 2 9 6 7 2" xfId="22003" xr:uid="{00000000-0005-0000-0000-0000F3550000}"/>
    <cellStyle name="Normal 4 2 9 6 7 2 2" xfId="22004" xr:uid="{00000000-0005-0000-0000-0000F4550000}"/>
    <cellStyle name="Normal 4 2 9 6 7 2 2 2" xfId="48428" xr:uid="{00000000-0005-0000-0000-00002CBD0000}"/>
    <cellStyle name="Normal 4 2 9 6 7 2 3" xfId="48429" xr:uid="{00000000-0005-0000-0000-00002DBD0000}"/>
    <cellStyle name="Normal 4 2 9 6 7 3" xfId="22005" xr:uid="{00000000-0005-0000-0000-0000F5550000}"/>
    <cellStyle name="Normal 4 2 9 6 7 3 2" xfId="48430" xr:uid="{00000000-0005-0000-0000-00002EBD0000}"/>
    <cellStyle name="Normal 4 2 9 6 7 4" xfId="48431" xr:uid="{00000000-0005-0000-0000-00002FBD0000}"/>
    <cellStyle name="Normal 4 2 9 6 8" xfId="22006" xr:uid="{00000000-0005-0000-0000-0000F6550000}"/>
    <cellStyle name="Normal 4 2 9 6 8 2" xfId="22007" xr:uid="{00000000-0005-0000-0000-0000F7550000}"/>
    <cellStyle name="Normal 4 2 9 6 8 2 2" xfId="22008" xr:uid="{00000000-0005-0000-0000-0000F8550000}"/>
    <cellStyle name="Normal 4 2 9 6 8 2 2 2" xfId="48432" xr:uid="{00000000-0005-0000-0000-000030BD0000}"/>
    <cellStyle name="Normal 4 2 9 6 8 2 3" xfId="48433" xr:uid="{00000000-0005-0000-0000-000031BD0000}"/>
    <cellStyle name="Normal 4 2 9 6 8 3" xfId="22009" xr:uid="{00000000-0005-0000-0000-0000F9550000}"/>
    <cellStyle name="Normal 4 2 9 6 8 3 2" xfId="48434" xr:uid="{00000000-0005-0000-0000-000032BD0000}"/>
    <cellStyle name="Normal 4 2 9 6 8 4" xfId="48435" xr:uid="{00000000-0005-0000-0000-000033BD0000}"/>
    <cellStyle name="Normal 4 2 9 6 9" xfId="22010" xr:uid="{00000000-0005-0000-0000-0000FA550000}"/>
    <cellStyle name="Normal 4 2 9 6 9 2" xfId="22011" xr:uid="{00000000-0005-0000-0000-0000FB550000}"/>
    <cellStyle name="Normal 4 2 9 6 9 2 2" xfId="22012" xr:uid="{00000000-0005-0000-0000-0000FC550000}"/>
    <cellStyle name="Normal 4 2 9 6 9 2 2 2" xfId="48436" xr:uid="{00000000-0005-0000-0000-000034BD0000}"/>
    <cellStyle name="Normal 4 2 9 6 9 2 3" xfId="48437" xr:uid="{00000000-0005-0000-0000-000035BD0000}"/>
    <cellStyle name="Normal 4 2 9 6 9 3" xfId="22013" xr:uid="{00000000-0005-0000-0000-0000FD550000}"/>
    <cellStyle name="Normal 4 2 9 6 9 3 2" xfId="48438" xr:uid="{00000000-0005-0000-0000-000036BD0000}"/>
    <cellStyle name="Normal 4 2 9 6 9 4" xfId="48439" xr:uid="{00000000-0005-0000-0000-000037BD0000}"/>
    <cellStyle name="Normal 4 2 9 7" xfId="22014" xr:uid="{00000000-0005-0000-0000-0000FE550000}"/>
    <cellStyle name="Normal 4 2 9 7 10" xfId="22015" xr:uid="{00000000-0005-0000-0000-0000FF550000}"/>
    <cellStyle name="Normal 4 2 9 7 10 2" xfId="22016" xr:uid="{00000000-0005-0000-0000-000000560000}"/>
    <cellStyle name="Normal 4 2 9 7 10 2 2" xfId="22017" xr:uid="{00000000-0005-0000-0000-000001560000}"/>
    <cellStyle name="Normal 4 2 9 7 10 2 2 2" xfId="48440" xr:uid="{00000000-0005-0000-0000-000038BD0000}"/>
    <cellStyle name="Normal 4 2 9 7 10 2 3" xfId="48441" xr:uid="{00000000-0005-0000-0000-000039BD0000}"/>
    <cellStyle name="Normal 4 2 9 7 10 3" xfId="22018" xr:uid="{00000000-0005-0000-0000-000002560000}"/>
    <cellStyle name="Normal 4 2 9 7 10 3 2" xfId="48442" xr:uid="{00000000-0005-0000-0000-00003ABD0000}"/>
    <cellStyle name="Normal 4 2 9 7 10 4" xfId="48443" xr:uid="{00000000-0005-0000-0000-00003BBD0000}"/>
    <cellStyle name="Normal 4 2 9 7 11" xfId="22019" xr:uid="{00000000-0005-0000-0000-000003560000}"/>
    <cellStyle name="Normal 4 2 9 7 11 2" xfId="22020" xr:uid="{00000000-0005-0000-0000-000004560000}"/>
    <cellStyle name="Normal 4 2 9 7 11 2 2" xfId="22021" xr:uid="{00000000-0005-0000-0000-000005560000}"/>
    <cellStyle name="Normal 4 2 9 7 11 2 2 2" xfId="48444" xr:uid="{00000000-0005-0000-0000-00003CBD0000}"/>
    <cellStyle name="Normal 4 2 9 7 11 2 3" xfId="48445" xr:uid="{00000000-0005-0000-0000-00003DBD0000}"/>
    <cellStyle name="Normal 4 2 9 7 11 3" xfId="22022" xr:uid="{00000000-0005-0000-0000-000006560000}"/>
    <cellStyle name="Normal 4 2 9 7 11 3 2" xfId="48446" xr:uid="{00000000-0005-0000-0000-00003EBD0000}"/>
    <cellStyle name="Normal 4 2 9 7 11 4" xfId="48447" xr:uid="{00000000-0005-0000-0000-00003FBD0000}"/>
    <cellStyle name="Normal 4 2 9 7 12" xfId="22023" xr:uid="{00000000-0005-0000-0000-000007560000}"/>
    <cellStyle name="Normal 4 2 9 7 12 2" xfId="22024" xr:uid="{00000000-0005-0000-0000-000008560000}"/>
    <cellStyle name="Normal 4 2 9 7 12 2 2" xfId="48448" xr:uid="{00000000-0005-0000-0000-000040BD0000}"/>
    <cellStyle name="Normal 4 2 9 7 12 3" xfId="48449" xr:uid="{00000000-0005-0000-0000-000041BD0000}"/>
    <cellStyle name="Normal 4 2 9 7 13" xfId="22025" xr:uid="{00000000-0005-0000-0000-000009560000}"/>
    <cellStyle name="Normal 4 2 9 7 13 2" xfId="48450" xr:uid="{00000000-0005-0000-0000-000042BD0000}"/>
    <cellStyle name="Normal 4 2 9 7 14" xfId="48451" xr:uid="{00000000-0005-0000-0000-000043BD0000}"/>
    <cellStyle name="Normal 4 2 9 7 2" xfId="22026" xr:uid="{00000000-0005-0000-0000-00000A560000}"/>
    <cellStyle name="Normal 4 2 9 7 2 2" xfId="22027" xr:uid="{00000000-0005-0000-0000-00000B560000}"/>
    <cellStyle name="Normal 4 2 9 7 2 2 2" xfId="22028" xr:uid="{00000000-0005-0000-0000-00000C560000}"/>
    <cellStyle name="Normal 4 2 9 7 2 2 2 2" xfId="48452" xr:uid="{00000000-0005-0000-0000-000044BD0000}"/>
    <cellStyle name="Normal 4 2 9 7 2 2 3" xfId="48453" xr:uid="{00000000-0005-0000-0000-000045BD0000}"/>
    <cellStyle name="Normal 4 2 9 7 2 3" xfId="22029" xr:uid="{00000000-0005-0000-0000-00000D560000}"/>
    <cellStyle name="Normal 4 2 9 7 2 3 2" xfId="48454" xr:uid="{00000000-0005-0000-0000-000046BD0000}"/>
    <cellStyle name="Normal 4 2 9 7 2 4" xfId="48455" xr:uid="{00000000-0005-0000-0000-000047BD0000}"/>
    <cellStyle name="Normal 4 2 9 7 3" xfId="22030" xr:uid="{00000000-0005-0000-0000-00000E560000}"/>
    <cellStyle name="Normal 4 2 9 7 3 2" xfId="22031" xr:uid="{00000000-0005-0000-0000-00000F560000}"/>
    <cellStyle name="Normal 4 2 9 7 3 2 2" xfId="22032" xr:uid="{00000000-0005-0000-0000-000010560000}"/>
    <cellStyle name="Normal 4 2 9 7 3 2 2 2" xfId="48456" xr:uid="{00000000-0005-0000-0000-000048BD0000}"/>
    <cellStyle name="Normal 4 2 9 7 3 2 3" xfId="48457" xr:uid="{00000000-0005-0000-0000-000049BD0000}"/>
    <cellStyle name="Normal 4 2 9 7 3 3" xfId="22033" xr:uid="{00000000-0005-0000-0000-000011560000}"/>
    <cellStyle name="Normal 4 2 9 7 3 3 2" xfId="48458" xr:uid="{00000000-0005-0000-0000-00004ABD0000}"/>
    <cellStyle name="Normal 4 2 9 7 3 4" xfId="48459" xr:uid="{00000000-0005-0000-0000-00004BBD0000}"/>
    <cellStyle name="Normal 4 2 9 7 4" xfId="22034" xr:uid="{00000000-0005-0000-0000-000012560000}"/>
    <cellStyle name="Normal 4 2 9 7 4 2" xfId="22035" xr:uid="{00000000-0005-0000-0000-000013560000}"/>
    <cellStyle name="Normal 4 2 9 7 4 2 2" xfId="22036" xr:uid="{00000000-0005-0000-0000-000014560000}"/>
    <cellStyle name="Normal 4 2 9 7 4 2 2 2" xfId="48460" xr:uid="{00000000-0005-0000-0000-00004CBD0000}"/>
    <cellStyle name="Normal 4 2 9 7 4 2 3" xfId="48461" xr:uid="{00000000-0005-0000-0000-00004DBD0000}"/>
    <cellStyle name="Normal 4 2 9 7 4 3" xfId="22037" xr:uid="{00000000-0005-0000-0000-000015560000}"/>
    <cellStyle name="Normal 4 2 9 7 4 3 2" xfId="48462" xr:uid="{00000000-0005-0000-0000-00004EBD0000}"/>
    <cellStyle name="Normal 4 2 9 7 4 4" xfId="48463" xr:uid="{00000000-0005-0000-0000-00004FBD0000}"/>
    <cellStyle name="Normal 4 2 9 7 5" xfId="22038" xr:uid="{00000000-0005-0000-0000-000016560000}"/>
    <cellStyle name="Normal 4 2 9 7 5 2" xfId="22039" xr:uid="{00000000-0005-0000-0000-000017560000}"/>
    <cellStyle name="Normal 4 2 9 7 5 2 2" xfId="22040" xr:uid="{00000000-0005-0000-0000-000018560000}"/>
    <cellStyle name="Normal 4 2 9 7 5 2 2 2" xfId="48464" xr:uid="{00000000-0005-0000-0000-000050BD0000}"/>
    <cellStyle name="Normal 4 2 9 7 5 2 3" xfId="48465" xr:uid="{00000000-0005-0000-0000-000051BD0000}"/>
    <cellStyle name="Normal 4 2 9 7 5 3" xfId="22041" xr:uid="{00000000-0005-0000-0000-000019560000}"/>
    <cellStyle name="Normal 4 2 9 7 5 3 2" xfId="48466" xr:uid="{00000000-0005-0000-0000-000052BD0000}"/>
    <cellStyle name="Normal 4 2 9 7 5 4" xfId="48467" xr:uid="{00000000-0005-0000-0000-000053BD0000}"/>
    <cellStyle name="Normal 4 2 9 7 6" xfId="22042" xr:uid="{00000000-0005-0000-0000-00001A560000}"/>
    <cellStyle name="Normal 4 2 9 7 6 2" xfId="22043" xr:uid="{00000000-0005-0000-0000-00001B560000}"/>
    <cellStyle name="Normal 4 2 9 7 6 2 2" xfId="22044" xr:uid="{00000000-0005-0000-0000-00001C560000}"/>
    <cellStyle name="Normal 4 2 9 7 6 2 2 2" xfId="48468" xr:uid="{00000000-0005-0000-0000-000054BD0000}"/>
    <cellStyle name="Normal 4 2 9 7 6 2 3" xfId="48469" xr:uid="{00000000-0005-0000-0000-000055BD0000}"/>
    <cellStyle name="Normal 4 2 9 7 6 3" xfId="22045" xr:uid="{00000000-0005-0000-0000-00001D560000}"/>
    <cellStyle name="Normal 4 2 9 7 6 3 2" xfId="48470" xr:uid="{00000000-0005-0000-0000-000056BD0000}"/>
    <cellStyle name="Normal 4 2 9 7 6 4" xfId="48471" xr:uid="{00000000-0005-0000-0000-000057BD0000}"/>
    <cellStyle name="Normal 4 2 9 7 7" xfId="22046" xr:uid="{00000000-0005-0000-0000-00001E560000}"/>
    <cellStyle name="Normal 4 2 9 7 7 2" xfId="22047" xr:uid="{00000000-0005-0000-0000-00001F560000}"/>
    <cellStyle name="Normal 4 2 9 7 7 2 2" xfId="22048" xr:uid="{00000000-0005-0000-0000-000020560000}"/>
    <cellStyle name="Normal 4 2 9 7 7 2 2 2" xfId="48472" xr:uid="{00000000-0005-0000-0000-000058BD0000}"/>
    <cellStyle name="Normal 4 2 9 7 7 2 3" xfId="48473" xr:uid="{00000000-0005-0000-0000-000059BD0000}"/>
    <cellStyle name="Normal 4 2 9 7 7 3" xfId="22049" xr:uid="{00000000-0005-0000-0000-000021560000}"/>
    <cellStyle name="Normal 4 2 9 7 7 3 2" xfId="48474" xr:uid="{00000000-0005-0000-0000-00005ABD0000}"/>
    <cellStyle name="Normal 4 2 9 7 7 4" xfId="48475" xr:uid="{00000000-0005-0000-0000-00005BBD0000}"/>
    <cellStyle name="Normal 4 2 9 7 8" xfId="22050" xr:uid="{00000000-0005-0000-0000-000022560000}"/>
    <cellStyle name="Normal 4 2 9 7 8 2" xfId="22051" xr:uid="{00000000-0005-0000-0000-000023560000}"/>
    <cellStyle name="Normal 4 2 9 7 8 2 2" xfId="22052" xr:uid="{00000000-0005-0000-0000-000024560000}"/>
    <cellStyle name="Normal 4 2 9 7 8 2 2 2" xfId="48476" xr:uid="{00000000-0005-0000-0000-00005CBD0000}"/>
    <cellStyle name="Normal 4 2 9 7 8 2 3" xfId="48477" xr:uid="{00000000-0005-0000-0000-00005DBD0000}"/>
    <cellStyle name="Normal 4 2 9 7 8 3" xfId="22053" xr:uid="{00000000-0005-0000-0000-000025560000}"/>
    <cellStyle name="Normal 4 2 9 7 8 3 2" xfId="48478" xr:uid="{00000000-0005-0000-0000-00005EBD0000}"/>
    <cellStyle name="Normal 4 2 9 7 8 4" xfId="48479" xr:uid="{00000000-0005-0000-0000-00005FBD0000}"/>
    <cellStyle name="Normal 4 2 9 7 9" xfId="22054" xr:uid="{00000000-0005-0000-0000-000026560000}"/>
    <cellStyle name="Normal 4 2 9 7 9 2" xfId="22055" xr:uid="{00000000-0005-0000-0000-000027560000}"/>
    <cellStyle name="Normal 4 2 9 7 9 2 2" xfId="22056" xr:uid="{00000000-0005-0000-0000-000028560000}"/>
    <cellStyle name="Normal 4 2 9 7 9 2 2 2" xfId="48480" xr:uid="{00000000-0005-0000-0000-000060BD0000}"/>
    <cellStyle name="Normal 4 2 9 7 9 2 3" xfId="48481" xr:uid="{00000000-0005-0000-0000-000061BD0000}"/>
    <cellStyle name="Normal 4 2 9 7 9 3" xfId="22057" xr:uid="{00000000-0005-0000-0000-000029560000}"/>
    <cellStyle name="Normal 4 2 9 7 9 3 2" xfId="48482" xr:uid="{00000000-0005-0000-0000-000062BD0000}"/>
    <cellStyle name="Normal 4 2 9 7 9 4" xfId="48483" xr:uid="{00000000-0005-0000-0000-000063BD0000}"/>
    <cellStyle name="Normal 4 2 9 8" xfId="22058" xr:uid="{00000000-0005-0000-0000-00002A560000}"/>
    <cellStyle name="Normal 4 2 9 8 10" xfId="22059" xr:uid="{00000000-0005-0000-0000-00002B560000}"/>
    <cellStyle name="Normal 4 2 9 8 10 2" xfId="22060" xr:uid="{00000000-0005-0000-0000-00002C560000}"/>
    <cellStyle name="Normal 4 2 9 8 10 2 2" xfId="22061" xr:uid="{00000000-0005-0000-0000-00002D560000}"/>
    <cellStyle name="Normal 4 2 9 8 10 2 2 2" xfId="48484" xr:uid="{00000000-0005-0000-0000-000064BD0000}"/>
    <cellStyle name="Normal 4 2 9 8 10 2 3" xfId="48485" xr:uid="{00000000-0005-0000-0000-000065BD0000}"/>
    <cellStyle name="Normal 4 2 9 8 10 3" xfId="22062" xr:uid="{00000000-0005-0000-0000-00002E560000}"/>
    <cellStyle name="Normal 4 2 9 8 10 3 2" xfId="48486" xr:uid="{00000000-0005-0000-0000-000066BD0000}"/>
    <cellStyle name="Normal 4 2 9 8 10 4" xfId="48487" xr:uid="{00000000-0005-0000-0000-000067BD0000}"/>
    <cellStyle name="Normal 4 2 9 8 11" xfId="22063" xr:uid="{00000000-0005-0000-0000-00002F560000}"/>
    <cellStyle name="Normal 4 2 9 8 11 2" xfId="22064" xr:uid="{00000000-0005-0000-0000-000030560000}"/>
    <cellStyle name="Normal 4 2 9 8 11 2 2" xfId="22065" xr:uid="{00000000-0005-0000-0000-000031560000}"/>
    <cellStyle name="Normal 4 2 9 8 11 2 2 2" xfId="48488" xr:uid="{00000000-0005-0000-0000-000068BD0000}"/>
    <cellStyle name="Normal 4 2 9 8 11 2 3" xfId="48489" xr:uid="{00000000-0005-0000-0000-000069BD0000}"/>
    <cellStyle name="Normal 4 2 9 8 11 3" xfId="22066" xr:uid="{00000000-0005-0000-0000-000032560000}"/>
    <cellStyle name="Normal 4 2 9 8 11 3 2" xfId="48490" xr:uid="{00000000-0005-0000-0000-00006ABD0000}"/>
    <cellStyle name="Normal 4 2 9 8 11 4" xfId="48491" xr:uid="{00000000-0005-0000-0000-00006BBD0000}"/>
    <cellStyle name="Normal 4 2 9 8 12" xfId="22067" xr:uid="{00000000-0005-0000-0000-000033560000}"/>
    <cellStyle name="Normal 4 2 9 8 12 2" xfId="22068" xr:uid="{00000000-0005-0000-0000-000034560000}"/>
    <cellStyle name="Normal 4 2 9 8 12 2 2" xfId="48492" xr:uid="{00000000-0005-0000-0000-00006CBD0000}"/>
    <cellStyle name="Normal 4 2 9 8 12 3" xfId="48493" xr:uid="{00000000-0005-0000-0000-00006DBD0000}"/>
    <cellStyle name="Normal 4 2 9 8 13" xfId="22069" xr:uid="{00000000-0005-0000-0000-000035560000}"/>
    <cellStyle name="Normal 4 2 9 8 13 2" xfId="48494" xr:uid="{00000000-0005-0000-0000-00006EBD0000}"/>
    <cellStyle name="Normal 4 2 9 8 14" xfId="48495" xr:uid="{00000000-0005-0000-0000-00006FBD0000}"/>
    <cellStyle name="Normal 4 2 9 8 2" xfId="22070" xr:uid="{00000000-0005-0000-0000-000036560000}"/>
    <cellStyle name="Normal 4 2 9 8 2 2" xfId="22071" xr:uid="{00000000-0005-0000-0000-000037560000}"/>
    <cellStyle name="Normal 4 2 9 8 2 2 2" xfId="22072" xr:uid="{00000000-0005-0000-0000-000038560000}"/>
    <cellStyle name="Normal 4 2 9 8 2 2 2 2" xfId="48496" xr:uid="{00000000-0005-0000-0000-000070BD0000}"/>
    <cellStyle name="Normal 4 2 9 8 2 2 3" xfId="48497" xr:uid="{00000000-0005-0000-0000-000071BD0000}"/>
    <cellStyle name="Normal 4 2 9 8 2 3" xfId="22073" xr:uid="{00000000-0005-0000-0000-000039560000}"/>
    <cellStyle name="Normal 4 2 9 8 2 3 2" xfId="48498" xr:uid="{00000000-0005-0000-0000-000072BD0000}"/>
    <cellStyle name="Normal 4 2 9 8 2 4" xfId="48499" xr:uid="{00000000-0005-0000-0000-000073BD0000}"/>
    <cellStyle name="Normal 4 2 9 8 3" xfId="22074" xr:uid="{00000000-0005-0000-0000-00003A560000}"/>
    <cellStyle name="Normal 4 2 9 8 3 2" xfId="22075" xr:uid="{00000000-0005-0000-0000-00003B560000}"/>
    <cellStyle name="Normal 4 2 9 8 3 2 2" xfId="22076" xr:uid="{00000000-0005-0000-0000-00003C560000}"/>
    <cellStyle name="Normal 4 2 9 8 3 2 2 2" xfId="48500" xr:uid="{00000000-0005-0000-0000-000074BD0000}"/>
    <cellStyle name="Normal 4 2 9 8 3 2 3" xfId="48501" xr:uid="{00000000-0005-0000-0000-000075BD0000}"/>
    <cellStyle name="Normal 4 2 9 8 3 3" xfId="22077" xr:uid="{00000000-0005-0000-0000-00003D560000}"/>
    <cellStyle name="Normal 4 2 9 8 3 3 2" xfId="48502" xr:uid="{00000000-0005-0000-0000-000076BD0000}"/>
    <cellStyle name="Normal 4 2 9 8 3 4" xfId="48503" xr:uid="{00000000-0005-0000-0000-000077BD0000}"/>
    <cellStyle name="Normal 4 2 9 8 4" xfId="22078" xr:uid="{00000000-0005-0000-0000-00003E560000}"/>
    <cellStyle name="Normal 4 2 9 8 4 2" xfId="22079" xr:uid="{00000000-0005-0000-0000-00003F560000}"/>
    <cellStyle name="Normal 4 2 9 8 4 2 2" xfId="22080" xr:uid="{00000000-0005-0000-0000-000040560000}"/>
    <cellStyle name="Normal 4 2 9 8 4 2 2 2" xfId="48504" xr:uid="{00000000-0005-0000-0000-000078BD0000}"/>
    <cellStyle name="Normal 4 2 9 8 4 2 3" xfId="48505" xr:uid="{00000000-0005-0000-0000-000079BD0000}"/>
    <cellStyle name="Normal 4 2 9 8 4 3" xfId="22081" xr:uid="{00000000-0005-0000-0000-000041560000}"/>
    <cellStyle name="Normal 4 2 9 8 4 3 2" xfId="48506" xr:uid="{00000000-0005-0000-0000-00007ABD0000}"/>
    <cellStyle name="Normal 4 2 9 8 4 4" xfId="48507" xr:uid="{00000000-0005-0000-0000-00007BBD0000}"/>
    <cellStyle name="Normal 4 2 9 8 5" xfId="22082" xr:uid="{00000000-0005-0000-0000-000042560000}"/>
    <cellStyle name="Normal 4 2 9 8 5 2" xfId="22083" xr:uid="{00000000-0005-0000-0000-000043560000}"/>
    <cellStyle name="Normal 4 2 9 8 5 2 2" xfId="22084" xr:uid="{00000000-0005-0000-0000-000044560000}"/>
    <cellStyle name="Normal 4 2 9 8 5 2 2 2" xfId="48508" xr:uid="{00000000-0005-0000-0000-00007CBD0000}"/>
    <cellStyle name="Normal 4 2 9 8 5 2 3" xfId="48509" xr:uid="{00000000-0005-0000-0000-00007DBD0000}"/>
    <cellStyle name="Normal 4 2 9 8 5 3" xfId="22085" xr:uid="{00000000-0005-0000-0000-000045560000}"/>
    <cellStyle name="Normal 4 2 9 8 5 3 2" xfId="48510" xr:uid="{00000000-0005-0000-0000-00007EBD0000}"/>
    <cellStyle name="Normal 4 2 9 8 5 4" xfId="48511" xr:uid="{00000000-0005-0000-0000-00007FBD0000}"/>
    <cellStyle name="Normal 4 2 9 8 6" xfId="22086" xr:uid="{00000000-0005-0000-0000-000046560000}"/>
    <cellStyle name="Normal 4 2 9 8 6 2" xfId="22087" xr:uid="{00000000-0005-0000-0000-000047560000}"/>
    <cellStyle name="Normal 4 2 9 8 6 2 2" xfId="22088" xr:uid="{00000000-0005-0000-0000-000048560000}"/>
    <cellStyle name="Normal 4 2 9 8 6 2 2 2" xfId="48512" xr:uid="{00000000-0005-0000-0000-000080BD0000}"/>
    <cellStyle name="Normal 4 2 9 8 6 2 3" xfId="48513" xr:uid="{00000000-0005-0000-0000-000081BD0000}"/>
    <cellStyle name="Normal 4 2 9 8 6 3" xfId="22089" xr:uid="{00000000-0005-0000-0000-000049560000}"/>
    <cellStyle name="Normal 4 2 9 8 6 3 2" xfId="48514" xr:uid="{00000000-0005-0000-0000-000082BD0000}"/>
    <cellStyle name="Normal 4 2 9 8 6 4" xfId="48515" xr:uid="{00000000-0005-0000-0000-000083BD0000}"/>
    <cellStyle name="Normal 4 2 9 8 7" xfId="22090" xr:uid="{00000000-0005-0000-0000-00004A560000}"/>
    <cellStyle name="Normal 4 2 9 8 7 2" xfId="22091" xr:uid="{00000000-0005-0000-0000-00004B560000}"/>
    <cellStyle name="Normal 4 2 9 8 7 2 2" xfId="22092" xr:uid="{00000000-0005-0000-0000-00004C560000}"/>
    <cellStyle name="Normal 4 2 9 8 7 2 2 2" xfId="48516" xr:uid="{00000000-0005-0000-0000-000084BD0000}"/>
    <cellStyle name="Normal 4 2 9 8 7 2 3" xfId="48517" xr:uid="{00000000-0005-0000-0000-000085BD0000}"/>
    <cellStyle name="Normal 4 2 9 8 7 3" xfId="22093" xr:uid="{00000000-0005-0000-0000-00004D560000}"/>
    <cellStyle name="Normal 4 2 9 8 7 3 2" xfId="48518" xr:uid="{00000000-0005-0000-0000-000086BD0000}"/>
    <cellStyle name="Normal 4 2 9 8 7 4" xfId="48519" xr:uid="{00000000-0005-0000-0000-000087BD0000}"/>
    <cellStyle name="Normal 4 2 9 8 8" xfId="22094" xr:uid="{00000000-0005-0000-0000-00004E560000}"/>
    <cellStyle name="Normal 4 2 9 8 8 2" xfId="22095" xr:uid="{00000000-0005-0000-0000-00004F560000}"/>
    <cellStyle name="Normal 4 2 9 8 8 2 2" xfId="22096" xr:uid="{00000000-0005-0000-0000-000050560000}"/>
    <cellStyle name="Normal 4 2 9 8 8 2 2 2" xfId="48520" xr:uid="{00000000-0005-0000-0000-000088BD0000}"/>
    <cellStyle name="Normal 4 2 9 8 8 2 3" xfId="48521" xr:uid="{00000000-0005-0000-0000-000089BD0000}"/>
    <cellStyle name="Normal 4 2 9 8 8 3" xfId="22097" xr:uid="{00000000-0005-0000-0000-000051560000}"/>
    <cellStyle name="Normal 4 2 9 8 8 3 2" xfId="48522" xr:uid="{00000000-0005-0000-0000-00008ABD0000}"/>
    <cellStyle name="Normal 4 2 9 8 8 4" xfId="48523" xr:uid="{00000000-0005-0000-0000-00008BBD0000}"/>
    <cellStyle name="Normal 4 2 9 8 9" xfId="22098" xr:uid="{00000000-0005-0000-0000-000052560000}"/>
    <cellStyle name="Normal 4 2 9 8 9 2" xfId="22099" xr:uid="{00000000-0005-0000-0000-000053560000}"/>
    <cellStyle name="Normal 4 2 9 8 9 2 2" xfId="22100" xr:uid="{00000000-0005-0000-0000-000054560000}"/>
    <cellStyle name="Normal 4 2 9 8 9 2 2 2" xfId="48524" xr:uid="{00000000-0005-0000-0000-00008CBD0000}"/>
    <cellStyle name="Normal 4 2 9 8 9 2 3" xfId="48525" xr:uid="{00000000-0005-0000-0000-00008DBD0000}"/>
    <cellStyle name="Normal 4 2 9 8 9 3" xfId="22101" xr:uid="{00000000-0005-0000-0000-000055560000}"/>
    <cellStyle name="Normal 4 2 9 8 9 3 2" xfId="48526" xr:uid="{00000000-0005-0000-0000-00008EBD0000}"/>
    <cellStyle name="Normal 4 2 9 8 9 4" xfId="48527" xr:uid="{00000000-0005-0000-0000-00008FBD0000}"/>
    <cellStyle name="Normal 4 2 9 9" xfId="22102" xr:uid="{00000000-0005-0000-0000-000056560000}"/>
    <cellStyle name="Normal 4 2 9 9 2" xfId="22103" xr:uid="{00000000-0005-0000-0000-000057560000}"/>
    <cellStyle name="Normal 4 2 9 9 2 2" xfId="22104" xr:uid="{00000000-0005-0000-0000-000058560000}"/>
    <cellStyle name="Normal 4 2 9 9 2 2 2" xfId="48528" xr:uid="{00000000-0005-0000-0000-000090BD0000}"/>
    <cellStyle name="Normal 4 2 9 9 2 3" xfId="48529" xr:uid="{00000000-0005-0000-0000-000091BD0000}"/>
    <cellStyle name="Normal 4 2 9 9 3" xfId="22105" xr:uid="{00000000-0005-0000-0000-000059560000}"/>
    <cellStyle name="Normal 4 2 9 9 3 2" xfId="48530" xr:uid="{00000000-0005-0000-0000-000092BD0000}"/>
    <cellStyle name="Normal 4 2 9 9 4" xfId="48531" xr:uid="{00000000-0005-0000-0000-000093BD0000}"/>
    <cellStyle name="Normal 4 20" xfId="22106" xr:uid="{00000000-0005-0000-0000-00005A560000}"/>
    <cellStyle name="Normal 4 20 2" xfId="22107" xr:uid="{00000000-0005-0000-0000-00005B560000}"/>
    <cellStyle name="Normal 4 20 2 2" xfId="22108" xr:uid="{00000000-0005-0000-0000-00005C560000}"/>
    <cellStyle name="Normal 4 20 3" xfId="22109" xr:uid="{00000000-0005-0000-0000-00005D560000}"/>
    <cellStyle name="Normal 4 21" xfId="22110" xr:uid="{00000000-0005-0000-0000-00005E560000}"/>
    <cellStyle name="Normal 4 21 10" xfId="22111" xr:uid="{00000000-0005-0000-0000-00005F560000}"/>
    <cellStyle name="Normal 4 21 10 2" xfId="22112" xr:uid="{00000000-0005-0000-0000-000060560000}"/>
    <cellStyle name="Normal 4 21 10 2 2" xfId="22113" xr:uid="{00000000-0005-0000-0000-000061560000}"/>
    <cellStyle name="Normal 4 21 10 2 2 2" xfId="48532" xr:uid="{00000000-0005-0000-0000-000094BD0000}"/>
    <cellStyle name="Normal 4 21 10 2 3" xfId="48533" xr:uid="{00000000-0005-0000-0000-000095BD0000}"/>
    <cellStyle name="Normal 4 21 10 3" xfId="22114" xr:uid="{00000000-0005-0000-0000-000062560000}"/>
    <cellStyle name="Normal 4 21 10 3 2" xfId="48534" xr:uid="{00000000-0005-0000-0000-000096BD0000}"/>
    <cellStyle name="Normal 4 21 10 4" xfId="48535" xr:uid="{00000000-0005-0000-0000-000097BD0000}"/>
    <cellStyle name="Normal 4 21 11" xfId="22115" xr:uid="{00000000-0005-0000-0000-000063560000}"/>
    <cellStyle name="Normal 4 21 11 2" xfId="22116" xr:uid="{00000000-0005-0000-0000-000064560000}"/>
    <cellStyle name="Normal 4 21 11 2 2" xfId="22117" xr:uid="{00000000-0005-0000-0000-000065560000}"/>
    <cellStyle name="Normal 4 21 11 2 2 2" xfId="48536" xr:uid="{00000000-0005-0000-0000-000098BD0000}"/>
    <cellStyle name="Normal 4 21 11 2 3" xfId="48537" xr:uid="{00000000-0005-0000-0000-000099BD0000}"/>
    <cellStyle name="Normal 4 21 11 3" xfId="22118" xr:uid="{00000000-0005-0000-0000-000066560000}"/>
    <cellStyle name="Normal 4 21 11 3 2" xfId="48538" xr:uid="{00000000-0005-0000-0000-00009ABD0000}"/>
    <cellStyle name="Normal 4 21 11 4" xfId="48539" xr:uid="{00000000-0005-0000-0000-00009BBD0000}"/>
    <cellStyle name="Normal 4 21 12" xfId="22119" xr:uid="{00000000-0005-0000-0000-000067560000}"/>
    <cellStyle name="Normal 4 21 12 2" xfId="22120" xr:uid="{00000000-0005-0000-0000-000068560000}"/>
    <cellStyle name="Normal 4 21 12 2 2" xfId="22121" xr:uid="{00000000-0005-0000-0000-000069560000}"/>
    <cellStyle name="Normal 4 21 12 2 2 2" xfId="48540" xr:uid="{00000000-0005-0000-0000-00009CBD0000}"/>
    <cellStyle name="Normal 4 21 12 2 3" xfId="48541" xr:uid="{00000000-0005-0000-0000-00009DBD0000}"/>
    <cellStyle name="Normal 4 21 12 3" xfId="22122" xr:uid="{00000000-0005-0000-0000-00006A560000}"/>
    <cellStyle name="Normal 4 21 12 3 2" xfId="48542" xr:uid="{00000000-0005-0000-0000-00009EBD0000}"/>
    <cellStyle name="Normal 4 21 12 4" xfId="48543" xr:uid="{00000000-0005-0000-0000-00009FBD0000}"/>
    <cellStyle name="Normal 4 21 13" xfId="22123" xr:uid="{00000000-0005-0000-0000-00006B560000}"/>
    <cellStyle name="Normal 4 21 13 2" xfId="22124" xr:uid="{00000000-0005-0000-0000-00006C560000}"/>
    <cellStyle name="Normal 4 21 13 2 2" xfId="22125" xr:uid="{00000000-0005-0000-0000-00006D560000}"/>
    <cellStyle name="Normal 4 21 13 2 2 2" xfId="48544" xr:uid="{00000000-0005-0000-0000-0000A0BD0000}"/>
    <cellStyle name="Normal 4 21 13 2 3" xfId="48545" xr:uid="{00000000-0005-0000-0000-0000A1BD0000}"/>
    <cellStyle name="Normal 4 21 13 3" xfId="22126" xr:uid="{00000000-0005-0000-0000-00006E560000}"/>
    <cellStyle name="Normal 4 21 13 3 2" xfId="48546" xr:uid="{00000000-0005-0000-0000-0000A2BD0000}"/>
    <cellStyle name="Normal 4 21 13 4" xfId="48547" xr:uid="{00000000-0005-0000-0000-0000A3BD0000}"/>
    <cellStyle name="Normal 4 21 14" xfId="22127" xr:uid="{00000000-0005-0000-0000-00006F560000}"/>
    <cellStyle name="Normal 4 21 14 2" xfId="22128" xr:uid="{00000000-0005-0000-0000-000070560000}"/>
    <cellStyle name="Normal 4 21 14 2 2" xfId="22129" xr:uid="{00000000-0005-0000-0000-000071560000}"/>
    <cellStyle name="Normal 4 21 14 2 2 2" xfId="48548" xr:uid="{00000000-0005-0000-0000-0000A4BD0000}"/>
    <cellStyle name="Normal 4 21 14 2 3" xfId="48549" xr:uid="{00000000-0005-0000-0000-0000A5BD0000}"/>
    <cellStyle name="Normal 4 21 14 3" xfId="22130" xr:uid="{00000000-0005-0000-0000-000072560000}"/>
    <cellStyle name="Normal 4 21 14 3 2" xfId="48550" xr:uid="{00000000-0005-0000-0000-0000A6BD0000}"/>
    <cellStyle name="Normal 4 21 14 4" xfId="48551" xr:uid="{00000000-0005-0000-0000-0000A7BD0000}"/>
    <cellStyle name="Normal 4 21 15" xfId="22131" xr:uid="{00000000-0005-0000-0000-000073560000}"/>
    <cellStyle name="Normal 4 21 15 2" xfId="22132" xr:uid="{00000000-0005-0000-0000-000074560000}"/>
    <cellStyle name="Normal 4 21 15 2 2" xfId="22133" xr:uid="{00000000-0005-0000-0000-000075560000}"/>
    <cellStyle name="Normal 4 21 15 2 2 2" xfId="48552" xr:uid="{00000000-0005-0000-0000-0000A8BD0000}"/>
    <cellStyle name="Normal 4 21 15 2 3" xfId="48553" xr:uid="{00000000-0005-0000-0000-0000A9BD0000}"/>
    <cellStyle name="Normal 4 21 15 3" xfId="22134" xr:uid="{00000000-0005-0000-0000-000076560000}"/>
    <cellStyle name="Normal 4 21 15 3 2" xfId="48554" xr:uid="{00000000-0005-0000-0000-0000AABD0000}"/>
    <cellStyle name="Normal 4 21 15 4" xfId="48555" xr:uid="{00000000-0005-0000-0000-0000ABBD0000}"/>
    <cellStyle name="Normal 4 21 16" xfId="22135" xr:uid="{00000000-0005-0000-0000-000077560000}"/>
    <cellStyle name="Normal 4 21 16 2" xfId="22136" xr:uid="{00000000-0005-0000-0000-000078560000}"/>
    <cellStyle name="Normal 4 21 16 2 2" xfId="22137" xr:uid="{00000000-0005-0000-0000-000079560000}"/>
    <cellStyle name="Normal 4 21 16 2 2 2" xfId="48556" xr:uid="{00000000-0005-0000-0000-0000ACBD0000}"/>
    <cellStyle name="Normal 4 21 16 2 3" xfId="48557" xr:uid="{00000000-0005-0000-0000-0000ADBD0000}"/>
    <cellStyle name="Normal 4 21 16 3" xfId="22138" xr:uid="{00000000-0005-0000-0000-00007A560000}"/>
    <cellStyle name="Normal 4 21 16 3 2" xfId="48558" xr:uid="{00000000-0005-0000-0000-0000AEBD0000}"/>
    <cellStyle name="Normal 4 21 16 4" xfId="48559" xr:uid="{00000000-0005-0000-0000-0000AFBD0000}"/>
    <cellStyle name="Normal 4 21 17" xfId="22139" xr:uid="{00000000-0005-0000-0000-00007B560000}"/>
    <cellStyle name="Normal 4 21 17 2" xfId="22140" xr:uid="{00000000-0005-0000-0000-00007C560000}"/>
    <cellStyle name="Normal 4 21 17 2 2" xfId="22141" xr:uid="{00000000-0005-0000-0000-00007D560000}"/>
    <cellStyle name="Normal 4 21 17 2 2 2" xfId="48560" xr:uid="{00000000-0005-0000-0000-0000B0BD0000}"/>
    <cellStyle name="Normal 4 21 17 2 3" xfId="48561" xr:uid="{00000000-0005-0000-0000-0000B1BD0000}"/>
    <cellStyle name="Normal 4 21 17 3" xfId="22142" xr:uid="{00000000-0005-0000-0000-00007E560000}"/>
    <cellStyle name="Normal 4 21 17 3 2" xfId="48562" xr:uid="{00000000-0005-0000-0000-0000B2BD0000}"/>
    <cellStyle name="Normal 4 21 17 4" xfId="48563" xr:uid="{00000000-0005-0000-0000-0000B3BD0000}"/>
    <cellStyle name="Normal 4 21 18" xfId="22143" xr:uid="{00000000-0005-0000-0000-00007F560000}"/>
    <cellStyle name="Normal 4 21 18 2" xfId="22144" xr:uid="{00000000-0005-0000-0000-000080560000}"/>
    <cellStyle name="Normal 4 21 18 2 2" xfId="22145" xr:uid="{00000000-0005-0000-0000-000081560000}"/>
    <cellStyle name="Normal 4 21 18 2 2 2" xfId="48564" xr:uid="{00000000-0005-0000-0000-0000B4BD0000}"/>
    <cellStyle name="Normal 4 21 18 2 3" xfId="48565" xr:uid="{00000000-0005-0000-0000-0000B5BD0000}"/>
    <cellStyle name="Normal 4 21 18 3" xfId="22146" xr:uid="{00000000-0005-0000-0000-000082560000}"/>
    <cellStyle name="Normal 4 21 18 3 2" xfId="48566" xr:uid="{00000000-0005-0000-0000-0000B6BD0000}"/>
    <cellStyle name="Normal 4 21 18 4" xfId="48567" xr:uid="{00000000-0005-0000-0000-0000B7BD0000}"/>
    <cellStyle name="Normal 4 21 2" xfId="22147" xr:uid="{00000000-0005-0000-0000-000083560000}"/>
    <cellStyle name="Normal 4 21 3" xfId="22148" xr:uid="{00000000-0005-0000-0000-000084560000}"/>
    <cellStyle name="Normal 4 21 4" xfId="22149" xr:uid="{00000000-0005-0000-0000-000085560000}"/>
    <cellStyle name="Normal 4 21 5" xfId="22150" xr:uid="{00000000-0005-0000-0000-000086560000}"/>
    <cellStyle name="Normal 4 21 6" xfId="22151" xr:uid="{00000000-0005-0000-0000-000087560000}"/>
    <cellStyle name="Normal 4 21 7" xfId="22152" xr:uid="{00000000-0005-0000-0000-000088560000}"/>
    <cellStyle name="Normal 4 21 8" xfId="22153" xr:uid="{00000000-0005-0000-0000-000089560000}"/>
    <cellStyle name="Normal 4 21 9" xfId="22154" xr:uid="{00000000-0005-0000-0000-00008A560000}"/>
    <cellStyle name="Normal 4 21 9 2" xfId="22155" xr:uid="{00000000-0005-0000-0000-00008B560000}"/>
    <cellStyle name="Normal 4 21 9 2 2" xfId="22156" xr:uid="{00000000-0005-0000-0000-00008C560000}"/>
    <cellStyle name="Normal 4 21 9 2 2 2" xfId="48568" xr:uid="{00000000-0005-0000-0000-0000B8BD0000}"/>
    <cellStyle name="Normal 4 21 9 2 3" xfId="48569" xr:uid="{00000000-0005-0000-0000-0000B9BD0000}"/>
    <cellStyle name="Normal 4 21 9 3" xfId="22157" xr:uid="{00000000-0005-0000-0000-00008D560000}"/>
    <cellStyle name="Normal 4 21 9 3 2" xfId="48570" xr:uid="{00000000-0005-0000-0000-0000BABD0000}"/>
    <cellStyle name="Normal 4 21 9 4" xfId="48571" xr:uid="{00000000-0005-0000-0000-0000BBBD0000}"/>
    <cellStyle name="Normal 4 22" xfId="22158" xr:uid="{00000000-0005-0000-0000-00008E560000}"/>
    <cellStyle name="Normal 4 22 2" xfId="22159" xr:uid="{00000000-0005-0000-0000-00008F560000}"/>
    <cellStyle name="Normal 4 22 3" xfId="30026" xr:uid="{00000000-0005-0000-0000-00004A750000}"/>
    <cellStyle name="Normal 4 23" xfId="22160" xr:uid="{00000000-0005-0000-0000-000090560000}"/>
    <cellStyle name="Normal 4 24" xfId="22161" xr:uid="{00000000-0005-0000-0000-000091560000}"/>
    <cellStyle name="Normal 4 25" xfId="22162" xr:uid="{00000000-0005-0000-0000-000092560000}"/>
    <cellStyle name="Normal 4 26" xfId="22163" xr:uid="{00000000-0005-0000-0000-000093560000}"/>
    <cellStyle name="Normal 4 27" xfId="22164" xr:uid="{00000000-0005-0000-0000-000094560000}"/>
    <cellStyle name="Normal 4 27 10" xfId="22165" xr:uid="{00000000-0005-0000-0000-000095560000}"/>
    <cellStyle name="Normal 4 27 10 2" xfId="22166" xr:uid="{00000000-0005-0000-0000-000096560000}"/>
    <cellStyle name="Normal 4 27 10 2 2" xfId="22167" xr:uid="{00000000-0005-0000-0000-000097560000}"/>
    <cellStyle name="Normal 4 27 10 2 2 2" xfId="48572" xr:uid="{00000000-0005-0000-0000-0000BCBD0000}"/>
    <cellStyle name="Normal 4 27 10 2 3" xfId="48573" xr:uid="{00000000-0005-0000-0000-0000BDBD0000}"/>
    <cellStyle name="Normal 4 27 10 3" xfId="22168" xr:uid="{00000000-0005-0000-0000-000098560000}"/>
    <cellStyle name="Normal 4 27 10 3 2" xfId="48574" xr:uid="{00000000-0005-0000-0000-0000BEBD0000}"/>
    <cellStyle name="Normal 4 27 10 4" xfId="48575" xr:uid="{00000000-0005-0000-0000-0000BFBD0000}"/>
    <cellStyle name="Normal 4 27 11" xfId="22169" xr:uid="{00000000-0005-0000-0000-000099560000}"/>
    <cellStyle name="Normal 4 27 11 2" xfId="22170" xr:uid="{00000000-0005-0000-0000-00009A560000}"/>
    <cellStyle name="Normal 4 27 11 2 2" xfId="22171" xr:uid="{00000000-0005-0000-0000-00009B560000}"/>
    <cellStyle name="Normal 4 27 11 2 2 2" xfId="48576" xr:uid="{00000000-0005-0000-0000-0000C0BD0000}"/>
    <cellStyle name="Normal 4 27 11 2 3" xfId="48577" xr:uid="{00000000-0005-0000-0000-0000C1BD0000}"/>
    <cellStyle name="Normal 4 27 11 3" xfId="22172" xr:uid="{00000000-0005-0000-0000-00009C560000}"/>
    <cellStyle name="Normal 4 27 11 3 2" xfId="48578" xr:uid="{00000000-0005-0000-0000-0000C2BD0000}"/>
    <cellStyle name="Normal 4 27 11 4" xfId="48579" xr:uid="{00000000-0005-0000-0000-0000C3BD0000}"/>
    <cellStyle name="Normal 4 27 12" xfId="22173" xr:uid="{00000000-0005-0000-0000-00009D560000}"/>
    <cellStyle name="Normal 4 27 12 2" xfId="22174" xr:uid="{00000000-0005-0000-0000-00009E560000}"/>
    <cellStyle name="Normal 4 27 12 2 2" xfId="48580" xr:uid="{00000000-0005-0000-0000-0000C4BD0000}"/>
    <cellStyle name="Normal 4 27 12 3" xfId="48581" xr:uid="{00000000-0005-0000-0000-0000C5BD0000}"/>
    <cellStyle name="Normal 4 27 13" xfId="22175" xr:uid="{00000000-0005-0000-0000-00009F560000}"/>
    <cellStyle name="Normal 4 27 13 2" xfId="48582" xr:uid="{00000000-0005-0000-0000-0000C6BD0000}"/>
    <cellStyle name="Normal 4 27 14" xfId="48583" xr:uid="{00000000-0005-0000-0000-0000C7BD0000}"/>
    <cellStyle name="Normal 4 27 2" xfId="22176" xr:uid="{00000000-0005-0000-0000-0000A0560000}"/>
    <cellStyle name="Normal 4 27 2 2" xfId="22177" xr:uid="{00000000-0005-0000-0000-0000A1560000}"/>
    <cellStyle name="Normal 4 27 2 2 2" xfId="22178" xr:uid="{00000000-0005-0000-0000-0000A2560000}"/>
    <cellStyle name="Normal 4 27 2 2 2 2" xfId="48584" xr:uid="{00000000-0005-0000-0000-0000C8BD0000}"/>
    <cellStyle name="Normal 4 27 2 2 3" xfId="48585" xr:uid="{00000000-0005-0000-0000-0000C9BD0000}"/>
    <cellStyle name="Normal 4 27 2 3" xfId="22179" xr:uid="{00000000-0005-0000-0000-0000A3560000}"/>
    <cellStyle name="Normal 4 27 2 3 2" xfId="48586" xr:uid="{00000000-0005-0000-0000-0000CABD0000}"/>
    <cellStyle name="Normal 4 27 2 4" xfId="48587" xr:uid="{00000000-0005-0000-0000-0000CBBD0000}"/>
    <cellStyle name="Normal 4 27 3" xfId="22180" xr:uid="{00000000-0005-0000-0000-0000A4560000}"/>
    <cellStyle name="Normal 4 27 3 2" xfId="22181" xr:uid="{00000000-0005-0000-0000-0000A5560000}"/>
    <cellStyle name="Normal 4 27 3 2 2" xfId="22182" xr:uid="{00000000-0005-0000-0000-0000A6560000}"/>
    <cellStyle name="Normal 4 27 3 2 2 2" xfId="48588" xr:uid="{00000000-0005-0000-0000-0000CCBD0000}"/>
    <cellStyle name="Normal 4 27 3 2 3" xfId="48589" xr:uid="{00000000-0005-0000-0000-0000CDBD0000}"/>
    <cellStyle name="Normal 4 27 3 3" xfId="22183" xr:uid="{00000000-0005-0000-0000-0000A7560000}"/>
    <cellStyle name="Normal 4 27 3 3 2" xfId="48590" xr:uid="{00000000-0005-0000-0000-0000CEBD0000}"/>
    <cellStyle name="Normal 4 27 3 4" xfId="48591" xr:uid="{00000000-0005-0000-0000-0000CFBD0000}"/>
    <cellStyle name="Normal 4 27 4" xfId="22184" xr:uid="{00000000-0005-0000-0000-0000A8560000}"/>
    <cellStyle name="Normal 4 27 4 2" xfId="22185" xr:uid="{00000000-0005-0000-0000-0000A9560000}"/>
    <cellStyle name="Normal 4 27 4 2 2" xfId="22186" xr:uid="{00000000-0005-0000-0000-0000AA560000}"/>
    <cellStyle name="Normal 4 27 4 2 2 2" xfId="48592" xr:uid="{00000000-0005-0000-0000-0000D0BD0000}"/>
    <cellStyle name="Normal 4 27 4 2 3" xfId="48593" xr:uid="{00000000-0005-0000-0000-0000D1BD0000}"/>
    <cellStyle name="Normal 4 27 4 3" xfId="22187" xr:uid="{00000000-0005-0000-0000-0000AB560000}"/>
    <cellStyle name="Normal 4 27 4 3 2" xfId="48594" xr:uid="{00000000-0005-0000-0000-0000D2BD0000}"/>
    <cellStyle name="Normal 4 27 4 4" xfId="48595" xr:uid="{00000000-0005-0000-0000-0000D3BD0000}"/>
    <cellStyle name="Normal 4 27 5" xfId="22188" xr:uid="{00000000-0005-0000-0000-0000AC560000}"/>
    <cellStyle name="Normal 4 27 5 2" xfId="22189" xr:uid="{00000000-0005-0000-0000-0000AD560000}"/>
    <cellStyle name="Normal 4 27 5 2 2" xfId="22190" xr:uid="{00000000-0005-0000-0000-0000AE560000}"/>
    <cellStyle name="Normal 4 27 5 2 2 2" xfId="48596" xr:uid="{00000000-0005-0000-0000-0000D4BD0000}"/>
    <cellStyle name="Normal 4 27 5 2 3" xfId="48597" xr:uid="{00000000-0005-0000-0000-0000D5BD0000}"/>
    <cellStyle name="Normal 4 27 5 3" xfId="22191" xr:uid="{00000000-0005-0000-0000-0000AF560000}"/>
    <cellStyle name="Normal 4 27 5 3 2" xfId="48598" xr:uid="{00000000-0005-0000-0000-0000D6BD0000}"/>
    <cellStyle name="Normal 4 27 5 4" xfId="48599" xr:uid="{00000000-0005-0000-0000-0000D7BD0000}"/>
    <cellStyle name="Normal 4 27 6" xfId="22192" xr:uid="{00000000-0005-0000-0000-0000B0560000}"/>
    <cellStyle name="Normal 4 27 6 2" xfId="22193" xr:uid="{00000000-0005-0000-0000-0000B1560000}"/>
    <cellStyle name="Normal 4 27 6 2 2" xfId="22194" xr:uid="{00000000-0005-0000-0000-0000B2560000}"/>
    <cellStyle name="Normal 4 27 6 2 2 2" xfId="48600" xr:uid="{00000000-0005-0000-0000-0000D8BD0000}"/>
    <cellStyle name="Normal 4 27 6 2 3" xfId="48601" xr:uid="{00000000-0005-0000-0000-0000D9BD0000}"/>
    <cellStyle name="Normal 4 27 6 3" xfId="22195" xr:uid="{00000000-0005-0000-0000-0000B3560000}"/>
    <cellStyle name="Normal 4 27 6 3 2" xfId="48602" xr:uid="{00000000-0005-0000-0000-0000DABD0000}"/>
    <cellStyle name="Normal 4 27 6 4" xfId="48603" xr:uid="{00000000-0005-0000-0000-0000DBBD0000}"/>
    <cellStyle name="Normal 4 27 7" xfId="22196" xr:uid="{00000000-0005-0000-0000-0000B4560000}"/>
    <cellStyle name="Normal 4 27 7 2" xfId="22197" xr:uid="{00000000-0005-0000-0000-0000B5560000}"/>
    <cellStyle name="Normal 4 27 7 2 2" xfId="22198" xr:uid="{00000000-0005-0000-0000-0000B6560000}"/>
    <cellStyle name="Normal 4 27 7 2 2 2" xfId="48604" xr:uid="{00000000-0005-0000-0000-0000DCBD0000}"/>
    <cellStyle name="Normal 4 27 7 2 3" xfId="48605" xr:uid="{00000000-0005-0000-0000-0000DDBD0000}"/>
    <cellStyle name="Normal 4 27 7 3" xfId="22199" xr:uid="{00000000-0005-0000-0000-0000B7560000}"/>
    <cellStyle name="Normal 4 27 7 3 2" xfId="48606" xr:uid="{00000000-0005-0000-0000-0000DEBD0000}"/>
    <cellStyle name="Normal 4 27 7 4" xfId="48607" xr:uid="{00000000-0005-0000-0000-0000DFBD0000}"/>
    <cellStyle name="Normal 4 27 8" xfId="22200" xr:uid="{00000000-0005-0000-0000-0000B8560000}"/>
    <cellStyle name="Normal 4 27 8 2" xfId="22201" xr:uid="{00000000-0005-0000-0000-0000B9560000}"/>
    <cellStyle name="Normal 4 27 8 2 2" xfId="22202" xr:uid="{00000000-0005-0000-0000-0000BA560000}"/>
    <cellStyle name="Normal 4 27 8 2 2 2" xfId="48608" xr:uid="{00000000-0005-0000-0000-0000E0BD0000}"/>
    <cellStyle name="Normal 4 27 8 2 3" xfId="48609" xr:uid="{00000000-0005-0000-0000-0000E1BD0000}"/>
    <cellStyle name="Normal 4 27 8 3" xfId="22203" xr:uid="{00000000-0005-0000-0000-0000BB560000}"/>
    <cellStyle name="Normal 4 27 8 3 2" xfId="48610" xr:uid="{00000000-0005-0000-0000-0000E2BD0000}"/>
    <cellStyle name="Normal 4 27 8 4" xfId="48611" xr:uid="{00000000-0005-0000-0000-0000E3BD0000}"/>
    <cellStyle name="Normal 4 27 9" xfId="22204" xr:uid="{00000000-0005-0000-0000-0000BC560000}"/>
    <cellStyle name="Normal 4 27 9 2" xfId="22205" xr:uid="{00000000-0005-0000-0000-0000BD560000}"/>
    <cellStyle name="Normal 4 27 9 2 2" xfId="22206" xr:uid="{00000000-0005-0000-0000-0000BE560000}"/>
    <cellStyle name="Normal 4 27 9 2 2 2" xfId="48612" xr:uid="{00000000-0005-0000-0000-0000E4BD0000}"/>
    <cellStyle name="Normal 4 27 9 2 3" xfId="48613" xr:uid="{00000000-0005-0000-0000-0000E5BD0000}"/>
    <cellStyle name="Normal 4 27 9 3" xfId="22207" xr:uid="{00000000-0005-0000-0000-0000BF560000}"/>
    <cellStyle name="Normal 4 27 9 3 2" xfId="48614" xr:uid="{00000000-0005-0000-0000-0000E6BD0000}"/>
    <cellStyle name="Normal 4 27 9 4" xfId="48615" xr:uid="{00000000-0005-0000-0000-0000E7BD0000}"/>
    <cellStyle name="Normal 4 28" xfId="22208" xr:uid="{00000000-0005-0000-0000-0000C0560000}"/>
    <cellStyle name="Normal 4 28 10" xfId="22209" xr:uid="{00000000-0005-0000-0000-0000C1560000}"/>
    <cellStyle name="Normal 4 28 10 2" xfId="22210" xr:uid="{00000000-0005-0000-0000-0000C2560000}"/>
    <cellStyle name="Normal 4 28 10 2 2" xfId="22211" xr:uid="{00000000-0005-0000-0000-0000C3560000}"/>
    <cellStyle name="Normal 4 28 10 2 2 2" xfId="48616" xr:uid="{00000000-0005-0000-0000-0000E8BD0000}"/>
    <cellStyle name="Normal 4 28 10 2 3" xfId="48617" xr:uid="{00000000-0005-0000-0000-0000E9BD0000}"/>
    <cellStyle name="Normal 4 28 10 3" xfId="22212" xr:uid="{00000000-0005-0000-0000-0000C4560000}"/>
    <cellStyle name="Normal 4 28 10 3 2" xfId="48618" xr:uid="{00000000-0005-0000-0000-0000EABD0000}"/>
    <cellStyle name="Normal 4 28 10 4" xfId="48619" xr:uid="{00000000-0005-0000-0000-0000EBBD0000}"/>
    <cellStyle name="Normal 4 28 11" xfId="22213" xr:uid="{00000000-0005-0000-0000-0000C5560000}"/>
    <cellStyle name="Normal 4 28 11 2" xfId="22214" xr:uid="{00000000-0005-0000-0000-0000C6560000}"/>
    <cellStyle name="Normal 4 28 11 2 2" xfId="22215" xr:uid="{00000000-0005-0000-0000-0000C7560000}"/>
    <cellStyle name="Normal 4 28 11 2 2 2" xfId="48620" xr:uid="{00000000-0005-0000-0000-0000ECBD0000}"/>
    <cellStyle name="Normal 4 28 11 2 3" xfId="48621" xr:uid="{00000000-0005-0000-0000-0000EDBD0000}"/>
    <cellStyle name="Normal 4 28 11 3" xfId="22216" xr:uid="{00000000-0005-0000-0000-0000C8560000}"/>
    <cellStyle name="Normal 4 28 11 3 2" xfId="48622" xr:uid="{00000000-0005-0000-0000-0000EEBD0000}"/>
    <cellStyle name="Normal 4 28 11 4" xfId="48623" xr:uid="{00000000-0005-0000-0000-0000EFBD0000}"/>
    <cellStyle name="Normal 4 28 12" xfId="22217" xr:uid="{00000000-0005-0000-0000-0000C9560000}"/>
    <cellStyle name="Normal 4 28 12 2" xfId="22218" xr:uid="{00000000-0005-0000-0000-0000CA560000}"/>
    <cellStyle name="Normal 4 28 12 2 2" xfId="48624" xr:uid="{00000000-0005-0000-0000-0000F0BD0000}"/>
    <cellStyle name="Normal 4 28 12 3" xfId="48625" xr:uid="{00000000-0005-0000-0000-0000F1BD0000}"/>
    <cellStyle name="Normal 4 28 13" xfId="22219" xr:uid="{00000000-0005-0000-0000-0000CB560000}"/>
    <cellStyle name="Normal 4 28 13 2" xfId="48626" xr:uid="{00000000-0005-0000-0000-0000F2BD0000}"/>
    <cellStyle name="Normal 4 28 14" xfId="48627" xr:uid="{00000000-0005-0000-0000-0000F3BD0000}"/>
    <cellStyle name="Normal 4 28 2" xfId="22220" xr:uid="{00000000-0005-0000-0000-0000CC560000}"/>
    <cellStyle name="Normal 4 28 2 2" xfId="22221" xr:uid="{00000000-0005-0000-0000-0000CD560000}"/>
    <cellStyle name="Normal 4 28 2 2 2" xfId="22222" xr:uid="{00000000-0005-0000-0000-0000CE560000}"/>
    <cellStyle name="Normal 4 28 2 2 2 2" xfId="48628" xr:uid="{00000000-0005-0000-0000-0000F4BD0000}"/>
    <cellStyle name="Normal 4 28 2 2 3" xfId="48629" xr:uid="{00000000-0005-0000-0000-0000F5BD0000}"/>
    <cellStyle name="Normal 4 28 2 3" xfId="22223" xr:uid="{00000000-0005-0000-0000-0000CF560000}"/>
    <cellStyle name="Normal 4 28 2 3 2" xfId="48630" xr:uid="{00000000-0005-0000-0000-0000F6BD0000}"/>
    <cellStyle name="Normal 4 28 2 4" xfId="48631" xr:uid="{00000000-0005-0000-0000-0000F7BD0000}"/>
    <cellStyle name="Normal 4 28 3" xfId="22224" xr:uid="{00000000-0005-0000-0000-0000D0560000}"/>
    <cellStyle name="Normal 4 28 3 2" xfId="22225" xr:uid="{00000000-0005-0000-0000-0000D1560000}"/>
    <cellStyle name="Normal 4 28 3 2 2" xfId="22226" xr:uid="{00000000-0005-0000-0000-0000D2560000}"/>
    <cellStyle name="Normal 4 28 3 2 2 2" xfId="48632" xr:uid="{00000000-0005-0000-0000-0000F8BD0000}"/>
    <cellStyle name="Normal 4 28 3 2 3" xfId="48633" xr:uid="{00000000-0005-0000-0000-0000F9BD0000}"/>
    <cellStyle name="Normal 4 28 3 3" xfId="22227" xr:uid="{00000000-0005-0000-0000-0000D3560000}"/>
    <cellStyle name="Normal 4 28 3 3 2" xfId="48634" xr:uid="{00000000-0005-0000-0000-0000FABD0000}"/>
    <cellStyle name="Normal 4 28 3 4" xfId="48635" xr:uid="{00000000-0005-0000-0000-0000FBBD0000}"/>
    <cellStyle name="Normal 4 28 4" xfId="22228" xr:uid="{00000000-0005-0000-0000-0000D4560000}"/>
    <cellStyle name="Normal 4 28 4 2" xfId="22229" xr:uid="{00000000-0005-0000-0000-0000D5560000}"/>
    <cellStyle name="Normal 4 28 4 2 2" xfId="22230" xr:uid="{00000000-0005-0000-0000-0000D6560000}"/>
    <cellStyle name="Normal 4 28 4 2 2 2" xfId="48636" xr:uid="{00000000-0005-0000-0000-0000FCBD0000}"/>
    <cellStyle name="Normal 4 28 4 2 3" xfId="48637" xr:uid="{00000000-0005-0000-0000-0000FDBD0000}"/>
    <cellStyle name="Normal 4 28 4 3" xfId="22231" xr:uid="{00000000-0005-0000-0000-0000D7560000}"/>
    <cellStyle name="Normal 4 28 4 3 2" xfId="48638" xr:uid="{00000000-0005-0000-0000-0000FEBD0000}"/>
    <cellStyle name="Normal 4 28 4 4" xfId="48639" xr:uid="{00000000-0005-0000-0000-0000FFBD0000}"/>
    <cellStyle name="Normal 4 28 5" xfId="22232" xr:uid="{00000000-0005-0000-0000-0000D8560000}"/>
    <cellStyle name="Normal 4 28 5 2" xfId="22233" xr:uid="{00000000-0005-0000-0000-0000D9560000}"/>
    <cellStyle name="Normal 4 28 5 2 2" xfId="22234" xr:uid="{00000000-0005-0000-0000-0000DA560000}"/>
    <cellStyle name="Normal 4 28 5 2 2 2" xfId="48640" xr:uid="{00000000-0005-0000-0000-000000BE0000}"/>
    <cellStyle name="Normal 4 28 5 2 3" xfId="48641" xr:uid="{00000000-0005-0000-0000-000001BE0000}"/>
    <cellStyle name="Normal 4 28 5 3" xfId="22235" xr:uid="{00000000-0005-0000-0000-0000DB560000}"/>
    <cellStyle name="Normal 4 28 5 3 2" xfId="48642" xr:uid="{00000000-0005-0000-0000-000002BE0000}"/>
    <cellStyle name="Normal 4 28 5 4" xfId="48643" xr:uid="{00000000-0005-0000-0000-000003BE0000}"/>
    <cellStyle name="Normal 4 28 6" xfId="22236" xr:uid="{00000000-0005-0000-0000-0000DC560000}"/>
    <cellStyle name="Normal 4 28 6 2" xfId="22237" xr:uid="{00000000-0005-0000-0000-0000DD560000}"/>
    <cellStyle name="Normal 4 28 6 2 2" xfId="22238" xr:uid="{00000000-0005-0000-0000-0000DE560000}"/>
    <cellStyle name="Normal 4 28 6 2 2 2" xfId="48644" xr:uid="{00000000-0005-0000-0000-000004BE0000}"/>
    <cellStyle name="Normal 4 28 6 2 3" xfId="48645" xr:uid="{00000000-0005-0000-0000-000005BE0000}"/>
    <cellStyle name="Normal 4 28 6 3" xfId="22239" xr:uid="{00000000-0005-0000-0000-0000DF560000}"/>
    <cellStyle name="Normal 4 28 6 3 2" xfId="48646" xr:uid="{00000000-0005-0000-0000-000006BE0000}"/>
    <cellStyle name="Normal 4 28 6 4" xfId="48647" xr:uid="{00000000-0005-0000-0000-000007BE0000}"/>
    <cellStyle name="Normal 4 28 7" xfId="22240" xr:uid="{00000000-0005-0000-0000-0000E0560000}"/>
    <cellStyle name="Normal 4 28 7 2" xfId="22241" xr:uid="{00000000-0005-0000-0000-0000E1560000}"/>
    <cellStyle name="Normal 4 28 7 2 2" xfId="22242" xr:uid="{00000000-0005-0000-0000-0000E2560000}"/>
    <cellStyle name="Normal 4 28 7 2 2 2" xfId="48648" xr:uid="{00000000-0005-0000-0000-000008BE0000}"/>
    <cellStyle name="Normal 4 28 7 2 3" xfId="48649" xr:uid="{00000000-0005-0000-0000-000009BE0000}"/>
    <cellStyle name="Normal 4 28 7 3" xfId="22243" xr:uid="{00000000-0005-0000-0000-0000E3560000}"/>
    <cellStyle name="Normal 4 28 7 3 2" xfId="48650" xr:uid="{00000000-0005-0000-0000-00000ABE0000}"/>
    <cellStyle name="Normal 4 28 7 4" xfId="48651" xr:uid="{00000000-0005-0000-0000-00000BBE0000}"/>
    <cellStyle name="Normal 4 28 8" xfId="22244" xr:uid="{00000000-0005-0000-0000-0000E4560000}"/>
    <cellStyle name="Normal 4 28 8 2" xfId="22245" xr:uid="{00000000-0005-0000-0000-0000E5560000}"/>
    <cellStyle name="Normal 4 28 8 2 2" xfId="22246" xr:uid="{00000000-0005-0000-0000-0000E6560000}"/>
    <cellStyle name="Normal 4 28 8 2 2 2" xfId="48652" xr:uid="{00000000-0005-0000-0000-00000CBE0000}"/>
    <cellStyle name="Normal 4 28 8 2 3" xfId="48653" xr:uid="{00000000-0005-0000-0000-00000DBE0000}"/>
    <cellStyle name="Normal 4 28 8 3" xfId="22247" xr:uid="{00000000-0005-0000-0000-0000E7560000}"/>
    <cellStyle name="Normal 4 28 8 3 2" xfId="48654" xr:uid="{00000000-0005-0000-0000-00000EBE0000}"/>
    <cellStyle name="Normal 4 28 8 4" xfId="48655" xr:uid="{00000000-0005-0000-0000-00000FBE0000}"/>
    <cellStyle name="Normal 4 28 9" xfId="22248" xr:uid="{00000000-0005-0000-0000-0000E8560000}"/>
    <cellStyle name="Normal 4 28 9 2" xfId="22249" xr:uid="{00000000-0005-0000-0000-0000E9560000}"/>
    <cellStyle name="Normal 4 28 9 2 2" xfId="22250" xr:uid="{00000000-0005-0000-0000-0000EA560000}"/>
    <cellStyle name="Normal 4 28 9 2 2 2" xfId="48656" xr:uid="{00000000-0005-0000-0000-000010BE0000}"/>
    <cellStyle name="Normal 4 28 9 2 3" xfId="48657" xr:uid="{00000000-0005-0000-0000-000011BE0000}"/>
    <cellStyle name="Normal 4 28 9 3" xfId="22251" xr:uid="{00000000-0005-0000-0000-0000EB560000}"/>
    <cellStyle name="Normal 4 28 9 3 2" xfId="48658" xr:uid="{00000000-0005-0000-0000-000012BE0000}"/>
    <cellStyle name="Normal 4 28 9 4" xfId="48659" xr:uid="{00000000-0005-0000-0000-000013BE0000}"/>
    <cellStyle name="Normal 4 29" xfId="22252" xr:uid="{00000000-0005-0000-0000-0000EC560000}"/>
    <cellStyle name="Normal 4 29 10" xfId="22253" xr:uid="{00000000-0005-0000-0000-0000ED560000}"/>
    <cellStyle name="Normal 4 29 10 2" xfId="22254" xr:uid="{00000000-0005-0000-0000-0000EE560000}"/>
    <cellStyle name="Normal 4 29 10 2 2" xfId="22255" xr:uid="{00000000-0005-0000-0000-0000EF560000}"/>
    <cellStyle name="Normal 4 29 10 2 2 2" xfId="48660" xr:uid="{00000000-0005-0000-0000-000014BE0000}"/>
    <cellStyle name="Normal 4 29 10 2 3" xfId="48661" xr:uid="{00000000-0005-0000-0000-000015BE0000}"/>
    <cellStyle name="Normal 4 29 10 3" xfId="22256" xr:uid="{00000000-0005-0000-0000-0000F0560000}"/>
    <cellStyle name="Normal 4 29 10 3 2" xfId="48662" xr:uid="{00000000-0005-0000-0000-000016BE0000}"/>
    <cellStyle name="Normal 4 29 10 4" xfId="48663" xr:uid="{00000000-0005-0000-0000-000017BE0000}"/>
    <cellStyle name="Normal 4 29 11" xfId="22257" xr:uid="{00000000-0005-0000-0000-0000F1560000}"/>
    <cellStyle name="Normal 4 29 11 2" xfId="22258" xr:uid="{00000000-0005-0000-0000-0000F2560000}"/>
    <cellStyle name="Normal 4 29 11 2 2" xfId="22259" xr:uid="{00000000-0005-0000-0000-0000F3560000}"/>
    <cellStyle name="Normal 4 29 11 2 2 2" xfId="48664" xr:uid="{00000000-0005-0000-0000-000018BE0000}"/>
    <cellStyle name="Normal 4 29 11 2 3" xfId="48665" xr:uid="{00000000-0005-0000-0000-000019BE0000}"/>
    <cellStyle name="Normal 4 29 11 3" xfId="22260" xr:uid="{00000000-0005-0000-0000-0000F4560000}"/>
    <cellStyle name="Normal 4 29 11 3 2" xfId="48666" xr:uid="{00000000-0005-0000-0000-00001ABE0000}"/>
    <cellStyle name="Normal 4 29 11 4" xfId="48667" xr:uid="{00000000-0005-0000-0000-00001BBE0000}"/>
    <cellStyle name="Normal 4 29 12" xfId="22261" xr:uid="{00000000-0005-0000-0000-0000F5560000}"/>
    <cellStyle name="Normal 4 29 12 2" xfId="22262" xr:uid="{00000000-0005-0000-0000-0000F6560000}"/>
    <cellStyle name="Normal 4 29 12 2 2" xfId="48668" xr:uid="{00000000-0005-0000-0000-00001CBE0000}"/>
    <cellStyle name="Normal 4 29 12 3" xfId="48669" xr:uid="{00000000-0005-0000-0000-00001DBE0000}"/>
    <cellStyle name="Normal 4 29 13" xfId="22263" xr:uid="{00000000-0005-0000-0000-0000F7560000}"/>
    <cellStyle name="Normal 4 29 13 2" xfId="48670" xr:uid="{00000000-0005-0000-0000-00001EBE0000}"/>
    <cellStyle name="Normal 4 29 14" xfId="48671" xr:uid="{00000000-0005-0000-0000-00001FBE0000}"/>
    <cellStyle name="Normal 4 29 2" xfId="22264" xr:uid="{00000000-0005-0000-0000-0000F8560000}"/>
    <cellStyle name="Normal 4 29 2 2" xfId="22265" xr:uid="{00000000-0005-0000-0000-0000F9560000}"/>
    <cellStyle name="Normal 4 29 2 2 2" xfId="22266" xr:uid="{00000000-0005-0000-0000-0000FA560000}"/>
    <cellStyle name="Normal 4 29 2 2 2 2" xfId="48672" xr:uid="{00000000-0005-0000-0000-000020BE0000}"/>
    <cellStyle name="Normal 4 29 2 2 3" xfId="48673" xr:uid="{00000000-0005-0000-0000-000021BE0000}"/>
    <cellStyle name="Normal 4 29 2 3" xfId="22267" xr:uid="{00000000-0005-0000-0000-0000FB560000}"/>
    <cellStyle name="Normal 4 29 2 3 2" xfId="48674" xr:uid="{00000000-0005-0000-0000-000022BE0000}"/>
    <cellStyle name="Normal 4 29 2 4" xfId="48675" xr:uid="{00000000-0005-0000-0000-000023BE0000}"/>
    <cellStyle name="Normal 4 29 3" xfId="22268" xr:uid="{00000000-0005-0000-0000-0000FC560000}"/>
    <cellStyle name="Normal 4 29 3 2" xfId="22269" xr:uid="{00000000-0005-0000-0000-0000FD560000}"/>
    <cellStyle name="Normal 4 29 3 2 2" xfId="22270" xr:uid="{00000000-0005-0000-0000-0000FE560000}"/>
    <cellStyle name="Normal 4 29 3 2 2 2" xfId="48676" xr:uid="{00000000-0005-0000-0000-000024BE0000}"/>
    <cellStyle name="Normal 4 29 3 2 3" xfId="48677" xr:uid="{00000000-0005-0000-0000-000025BE0000}"/>
    <cellStyle name="Normal 4 29 3 3" xfId="22271" xr:uid="{00000000-0005-0000-0000-0000FF560000}"/>
    <cellStyle name="Normal 4 29 3 3 2" xfId="48678" xr:uid="{00000000-0005-0000-0000-000026BE0000}"/>
    <cellStyle name="Normal 4 29 3 4" xfId="48679" xr:uid="{00000000-0005-0000-0000-000027BE0000}"/>
    <cellStyle name="Normal 4 29 4" xfId="22272" xr:uid="{00000000-0005-0000-0000-000000570000}"/>
    <cellStyle name="Normal 4 29 4 2" xfId="22273" xr:uid="{00000000-0005-0000-0000-000001570000}"/>
    <cellStyle name="Normal 4 29 4 2 2" xfId="22274" xr:uid="{00000000-0005-0000-0000-000002570000}"/>
    <cellStyle name="Normal 4 29 4 2 2 2" xfId="48680" xr:uid="{00000000-0005-0000-0000-000028BE0000}"/>
    <cellStyle name="Normal 4 29 4 2 3" xfId="48681" xr:uid="{00000000-0005-0000-0000-000029BE0000}"/>
    <cellStyle name="Normal 4 29 4 3" xfId="22275" xr:uid="{00000000-0005-0000-0000-000003570000}"/>
    <cellStyle name="Normal 4 29 4 3 2" xfId="48682" xr:uid="{00000000-0005-0000-0000-00002ABE0000}"/>
    <cellStyle name="Normal 4 29 4 4" xfId="48683" xr:uid="{00000000-0005-0000-0000-00002BBE0000}"/>
    <cellStyle name="Normal 4 29 5" xfId="22276" xr:uid="{00000000-0005-0000-0000-000004570000}"/>
    <cellStyle name="Normal 4 29 5 2" xfId="22277" xr:uid="{00000000-0005-0000-0000-000005570000}"/>
    <cellStyle name="Normal 4 29 5 2 2" xfId="22278" xr:uid="{00000000-0005-0000-0000-000006570000}"/>
    <cellStyle name="Normal 4 29 5 2 2 2" xfId="48684" xr:uid="{00000000-0005-0000-0000-00002CBE0000}"/>
    <cellStyle name="Normal 4 29 5 2 3" xfId="48685" xr:uid="{00000000-0005-0000-0000-00002DBE0000}"/>
    <cellStyle name="Normal 4 29 5 3" xfId="22279" xr:uid="{00000000-0005-0000-0000-000007570000}"/>
    <cellStyle name="Normal 4 29 5 3 2" xfId="48686" xr:uid="{00000000-0005-0000-0000-00002EBE0000}"/>
    <cellStyle name="Normal 4 29 5 4" xfId="48687" xr:uid="{00000000-0005-0000-0000-00002FBE0000}"/>
    <cellStyle name="Normal 4 29 6" xfId="22280" xr:uid="{00000000-0005-0000-0000-000008570000}"/>
    <cellStyle name="Normal 4 29 6 2" xfId="22281" xr:uid="{00000000-0005-0000-0000-000009570000}"/>
    <cellStyle name="Normal 4 29 6 2 2" xfId="22282" xr:uid="{00000000-0005-0000-0000-00000A570000}"/>
    <cellStyle name="Normal 4 29 6 2 2 2" xfId="48688" xr:uid="{00000000-0005-0000-0000-000030BE0000}"/>
    <cellStyle name="Normal 4 29 6 2 3" xfId="48689" xr:uid="{00000000-0005-0000-0000-000031BE0000}"/>
    <cellStyle name="Normal 4 29 6 3" xfId="22283" xr:uid="{00000000-0005-0000-0000-00000B570000}"/>
    <cellStyle name="Normal 4 29 6 3 2" xfId="48690" xr:uid="{00000000-0005-0000-0000-000032BE0000}"/>
    <cellStyle name="Normal 4 29 6 4" xfId="48691" xr:uid="{00000000-0005-0000-0000-000033BE0000}"/>
    <cellStyle name="Normal 4 29 7" xfId="22284" xr:uid="{00000000-0005-0000-0000-00000C570000}"/>
    <cellStyle name="Normal 4 29 7 2" xfId="22285" xr:uid="{00000000-0005-0000-0000-00000D570000}"/>
    <cellStyle name="Normal 4 29 7 2 2" xfId="22286" xr:uid="{00000000-0005-0000-0000-00000E570000}"/>
    <cellStyle name="Normal 4 29 7 2 2 2" xfId="48692" xr:uid="{00000000-0005-0000-0000-000034BE0000}"/>
    <cellStyle name="Normal 4 29 7 2 3" xfId="48693" xr:uid="{00000000-0005-0000-0000-000035BE0000}"/>
    <cellStyle name="Normal 4 29 7 3" xfId="22287" xr:uid="{00000000-0005-0000-0000-00000F570000}"/>
    <cellStyle name="Normal 4 29 7 3 2" xfId="48694" xr:uid="{00000000-0005-0000-0000-000036BE0000}"/>
    <cellStyle name="Normal 4 29 7 4" xfId="48695" xr:uid="{00000000-0005-0000-0000-000037BE0000}"/>
    <cellStyle name="Normal 4 29 8" xfId="22288" xr:uid="{00000000-0005-0000-0000-000010570000}"/>
    <cellStyle name="Normal 4 29 8 2" xfId="22289" xr:uid="{00000000-0005-0000-0000-000011570000}"/>
    <cellStyle name="Normal 4 29 8 2 2" xfId="22290" xr:uid="{00000000-0005-0000-0000-000012570000}"/>
    <cellStyle name="Normal 4 29 8 2 2 2" xfId="48696" xr:uid="{00000000-0005-0000-0000-000038BE0000}"/>
    <cellStyle name="Normal 4 29 8 2 3" xfId="48697" xr:uid="{00000000-0005-0000-0000-000039BE0000}"/>
    <cellStyle name="Normal 4 29 8 3" xfId="22291" xr:uid="{00000000-0005-0000-0000-000013570000}"/>
    <cellStyle name="Normal 4 29 8 3 2" xfId="48698" xr:uid="{00000000-0005-0000-0000-00003ABE0000}"/>
    <cellStyle name="Normal 4 29 8 4" xfId="48699" xr:uid="{00000000-0005-0000-0000-00003BBE0000}"/>
    <cellStyle name="Normal 4 29 9" xfId="22292" xr:uid="{00000000-0005-0000-0000-000014570000}"/>
    <cellStyle name="Normal 4 29 9 2" xfId="22293" xr:uid="{00000000-0005-0000-0000-000015570000}"/>
    <cellStyle name="Normal 4 29 9 2 2" xfId="22294" xr:uid="{00000000-0005-0000-0000-000016570000}"/>
    <cellStyle name="Normal 4 29 9 2 2 2" xfId="48700" xr:uid="{00000000-0005-0000-0000-00003CBE0000}"/>
    <cellStyle name="Normal 4 29 9 2 3" xfId="48701" xr:uid="{00000000-0005-0000-0000-00003DBE0000}"/>
    <cellStyle name="Normal 4 29 9 3" xfId="22295" xr:uid="{00000000-0005-0000-0000-000017570000}"/>
    <cellStyle name="Normal 4 29 9 3 2" xfId="48702" xr:uid="{00000000-0005-0000-0000-00003EBE0000}"/>
    <cellStyle name="Normal 4 29 9 4" xfId="48703" xr:uid="{00000000-0005-0000-0000-00003FBE0000}"/>
    <cellStyle name="Normal 4 3" xfId="22296" xr:uid="{00000000-0005-0000-0000-000018570000}"/>
    <cellStyle name="Normal 4 3 2" xfId="22297" xr:uid="{00000000-0005-0000-0000-000019570000}"/>
    <cellStyle name="Normal 4 3 2 2" xfId="22298" xr:uid="{00000000-0005-0000-0000-00001A570000}"/>
    <cellStyle name="Normal 4 3 3" xfId="22299" xr:uid="{00000000-0005-0000-0000-00001B570000}"/>
    <cellStyle name="Normal 4 3 4" xfId="54797" xr:uid="{00000000-0005-0000-0000-00000DD60000}"/>
    <cellStyle name="Normal 4 30" xfId="22300" xr:uid="{00000000-0005-0000-0000-00001C570000}"/>
    <cellStyle name="Normal 4 30 10" xfId="22301" xr:uid="{00000000-0005-0000-0000-00001D570000}"/>
    <cellStyle name="Normal 4 30 10 2" xfId="22302" xr:uid="{00000000-0005-0000-0000-00001E570000}"/>
    <cellStyle name="Normal 4 30 10 2 2" xfId="22303" xr:uid="{00000000-0005-0000-0000-00001F570000}"/>
    <cellStyle name="Normal 4 30 10 2 2 2" xfId="48704" xr:uid="{00000000-0005-0000-0000-000040BE0000}"/>
    <cellStyle name="Normal 4 30 10 2 3" xfId="48705" xr:uid="{00000000-0005-0000-0000-000041BE0000}"/>
    <cellStyle name="Normal 4 30 10 3" xfId="22304" xr:uid="{00000000-0005-0000-0000-000020570000}"/>
    <cellStyle name="Normal 4 30 10 3 2" xfId="48706" xr:uid="{00000000-0005-0000-0000-000042BE0000}"/>
    <cellStyle name="Normal 4 30 10 4" xfId="48707" xr:uid="{00000000-0005-0000-0000-000043BE0000}"/>
    <cellStyle name="Normal 4 30 11" xfId="22305" xr:uid="{00000000-0005-0000-0000-000021570000}"/>
    <cellStyle name="Normal 4 30 11 2" xfId="22306" xr:uid="{00000000-0005-0000-0000-000022570000}"/>
    <cellStyle name="Normal 4 30 11 2 2" xfId="22307" xr:uid="{00000000-0005-0000-0000-000023570000}"/>
    <cellStyle name="Normal 4 30 11 2 2 2" xfId="48708" xr:uid="{00000000-0005-0000-0000-000044BE0000}"/>
    <cellStyle name="Normal 4 30 11 2 3" xfId="48709" xr:uid="{00000000-0005-0000-0000-000045BE0000}"/>
    <cellStyle name="Normal 4 30 11 3" xfId="22308" xr:uid="{00000000-0005-0000-0000-000024570000}"/>
    <cellStyle name="Normal 4 30 11 3 2" xfId="48710" xr:uid="{00000000-0005-0000-0000-000046BE0000}"/>
    <cellStyle name="Normal 4 30 11 4" xfId="48711" xr:uid="{00000000-0005-0000-0000-000047BE0000}"/>
    <cellStyle name="Normal 4 30 12" xfId="22309" xr:uid="{00000000-0005-0000-0000-000025570000}"/>
    <cellStyle name="Normal 4 30 12 2" xfId="22310" xr:uid="{00000000-0005-0000-0000-000026570000}"/>
    <cellStyle name="Normal 4 30 12 2 2" xfId="48712" xr:uid="{00000000-0005-0000-0000-000048BE0000}"/>
    <cellStyle name="Normal 4 30 12 3" xfId="48713" xr:uid="{00000000-0005-0000-0000-000049BE0000}"/>
    <cellStyle name="Normal 4 30 13" xfId="22311" xr:uid="{00000000-0005-0000-0000-000027570000}"/>
    <cellStyle name="Normal 4 30 13 2" xfId="48714" xr:uid="{00000000-0005-0000-0000-00004ABE0000}"/>
    <cellStyle name="Normal 4 30 14" xfId="48715" xr:uid="{00000000-0005-0000-0000-00004BBE0000}"/>
    <cellStyle name="Normal 4 30 2" xfId="22312" xr:uid="{00000000-0005-0000-0000-000028570000}"/>
    <cellStyle name="Normal 4 30 2 2" xfId="22313" xr:uid="{00000000-0005-0000-0000-000029570000}"/>
    <cellStyle name="Normal 4 30 2 2 2" xfId="22314" xr:uid="{00000000-0005-0000-0000-00002A570000}"/>
    <cellStyle name="Normal 4 30 2 2 2 2" xfId="48716" xr:uid="{00000000-0005-0000-0000-00004CBE0000}"/>
    <cellStyle name="Normal 4 30 2 2 3" xfId="48717" xr:uid="{00000000-0005-0000-0000-00004DBE0000}"/>
    <cellStyle name="Normal 4 30 2 3" xfId="22315" xr:uid="{00000000-0005-0000-0000-00002B570000}"/>
    <cellStyle name="Normal 4 30 2 3 2" xfId="48718" xr:uid="{00000000-0005-0000-0000-00004EBE0000}"/>
    <cellStyle name="Normal 4 30 2 4" xfId="48719" xr:uid="{00000000-0005-0000-0000-00004FBE0000}"/>
    <cellStyle name="Normal 4 30 3" xfId="22316" xr:uid="{00000000-0005-0000-0000-00002C570000}"/>
    <cellStyle name="Normal 4 30 3 2" xfId="22317" xr:uid="{00000000-0005-0000-0000-00002D570000}"/>
    <cellStyle name="Normal 4 30 3 2 2" xfId="22318" xr:uid="{00000000-0005-0000-0000-00002E570000}"/>
    <cellStyle name="Normal 4 30 3 2 2 2" xfId="48720" xr:uid="{00000000-0005-0000-0000-000050BE0000}"/>
    <cellStyle name="Normal 4 30 3 2 3" xfId="48721" xr:uid="{00000000-0005-0000-0000-000051BE0000}"/>
    <cellStyle name="Normal 4 30 3 3" xfId="22319" xr:uid="{00000000-0005-0000-0000-00002F570000}"/>
    <cellStyle name="Normal 4 30 3 3 2" xfId="48722" xr:uid="{00000000-0005-0000-0000-000052BE0000}"/>
    <cellStyle name="Normal 4 30 3 4" xfId="48723" xr:uid="{00000000-0005-0000-0000-000053BE0000}"/>
    <cellStyle name="Normal 4 30 4" xfId="22320" xr:uid="{00000000-0005-0000-0000-000030570000}"/>
    <cellStyle name="Normal 4 30 4 2" xfId="22321" xr:uid="{00000000-0005-0000-0000-000031570000}"/>
    <cellStyle name="Normal 4 30 4 2 2" xfId="22322" xr:uid="{00000000-0005-0000-0000-000032570000}"/>
    <cellStyle name="Normal 4 30 4 2 2 2" xfId="48724" xr:uid="{00000000-0005-0000-0000-000054BE0000}"/>
    <cellStyle name="Normal 4 30 4 2 3" xfId="48725" xr:uid="{00000000-0005-0000-0000-000055BE0000}"/>
    <cellStyle name="Normal 4 30 4 3" xfId="22323" xr:uid="{00000000-0005-0000-0000-000033570000}"/>
    <cellStyle name="Normal 4 30 4 3 2" xfId="48726" xr:uid="{00000000-0005-0000-0000-000056BE0000}"/>
    <cellStyle name="Normal 4 30 4 4" xfId="48727" xr:uid="{00000000-0005-0000-0000-000057BE0000}"/>
    <cellStyle name="Normal 4 30 5" xfId="22324" xr:uid="{00000000-0005-0000-0000-000034570000}"/>
    <cellStyle name="Normal 4 30 5 2" xfId="22325" xr:uid="{00000000-0005-0000-0000-000035570000}"/>
    <cellStyle name="Normal 4 30 5 2 2" xfId="22326" xr:uid="{00000000-0005-0000-0000-000036570000}"/>
    <cellStyle name="Normal 4 30 5 2 2 2" xfId="48728" xr:uid="{00000000-0005-0000-0000-000058BE0000}"/>
    <cellStyle name="Normal 4 30 5 2 3" xfId="48729" xr:uid="{00000000-0005-0000-0000-000059BE0000}"/>
    <cellStyle name="Normal 4 30 5 3" xfId="22327" xr:uid="{00000000-0005-0000-0000-000037570000}"/>
    <cellStyle name="Normal 4 30 5 3 2" xfId="48730" xr:uid="{00000000-0005-0000-0000-00005ABE0000}"/>
    <cellStyle name="Normal 4 30 5 4" xfId="48731" xr:uid="{00000000-0005-0000-0000-00005BBE0000}"/>
    <cellStyle name="Normal 4 30 6" xfId="22328" xr:uid="{00000000-0005-0000-0000-000038570000}"/>
    <cellStyle name="Normal 4 30 6 2" xfId="22329" xr:uid="{00000000-0005-0000-0000-000039570000}"/>
    <cellStyle name="Normal 4 30 6 2 2" xfId="22330" xr:uid="{00000000-0005-0000-0000-00003A570000}"/>
    <cellStyle name="Normal 4 30 6 2 2 2" xfId="48732" xr:uid="{00000000-0005-0000-0000-00005CBE0000}"/>
    <cellStyle name="Normal 4 30 6 2 3" xfId="48733" xr:uid="{00000000-0005-0000-0000-00005DBE0000}"/>
    <cellStyle name="Normal 4 30 6 3" xfId="22331" xr:uid="{00000000-0005-0000-0000-00003B570000}"/>
    <cellStyle name="Normal 4 30 6 3 2" xfId="48734" xr:uid="{00000000-0005-0000-0000-00005EBE0000}"/>
    <cellStyle name="Normal 4 30 6 4" xfId="48735" xr:uid="{00000000-0005-0000-0000-00005FBE0000}"/>
    <cellStyle name="Normal 4 30 7" xfId="22332" xr:uid="{00000000-0005-0000-0000-00003C570000}"/>
    <cellStyle name="Normal 4 30 7 2" xfId="22333" xr:uid="{00000000-0005-0000-0000-00003D570000}"/>
    <cellStyle name="Normal 4 30 7 2 2" xfId="22334" xr:uid="{00000000-0005-0000-0000-00003E570000}"/>
    <cellStyle name="Normal 4 30 7 2 2 2" xfId="48736" xr:uid="{00000000-0005-0000-0000-000060BE0000}"/>
    <cellStyle name="Normal 4 30 7 2 3" xfId="48737" xr:uid="{00000000-0005-0000-0000-000061BE0000}"/>
    <cellStyle name="Normal 4 30 7 3" xfId="22335" xr:uid="{00000000-0005-0000-0000-00003F570000}"/>
    <cellStyle name="Normal 4 30 7 3 2" xfId="48738" xr:uid="{00000000-0005-0000-0000-000062BE0000}"/>
    <cellStyle name="Normal 4 30 7 4" xfId="48739" xr:uid="{00000000-0005-0000-0000-000063BE0000}"/>
    <cellStyle name="Normal 4 30 8" xfId="22336" xr:uid="{00000000-0005-0000-0000-000040570000}"/>
    <cellStyle name="Normal 4 30 8 2" xfId="22337" xr:uid="{00000000-0005-0000-0000-000041570000}"/>
    <cellStyle name="Normal 4 30 8 2 2" xfId="22338" xr:uid="{00000000-0005-0000-0000-000042570000}"/>
    <cellStyle name="Normal 4 30 8 2 2 2" xfId="48740" xr:uid="{00000000-0005-0000-0000-000064BE0000}"/>
    <cellStyle name="Normal 4 30 8 2 3" xfId="48741" xr:uid="{00000000-0005-0000-0000-000065BE0000}"/>
    <cellStyle name="Normal 4 30 8 3" xfId="22339" xr:uid="{00000000-0005-0000-0000-000043570000}"/>
    <cellStyle name="Normal 4 30 8 3 2" xfId="48742" xr:uid="{00000000-0005-0000-0000-000066BE0000}"/>
    <cellStyle name="Normal 4 30 8 4" xfId="48743" xr:uid="{00000000-0005-0000-0000-000067BE0000}"/>
    <cellStyle name="Normal 4 30 9" xfId="22340" xr:uid="{00000000-0005-0000-0000-000044570000}"/>
    <cellStyle name="Normal 4 30 9 2" xfId="22341" xr:uid="{00000000-0005-0000-0000-000045570000}"/>
    <cellStyle name="Normal 4 30 9 2 2" xfId="22342" xr:uid="{00000000-0005-0000-0000-000046570000}"/>
    <cellStyle name="Normal 4 30 9 2 2 2" xfId="48744" xr:uid="{00000000-0005-0000-0000-000068BE0000}"/>
    <cellStyle name="Normal 4 30 9 2 3" xfId="48745" xr:uid="{00000000-0005-0000-0000-000069BE0000}"/>
    <cellStyle name="Normal 4 30 9 3" xfId="22343" xr:uid="{00000000-0005-0000-0000-000047570000}"/>
    <cellStyle name="Normal 4 30 9 3 2" xfId="48746" xr:uid="{00000000-0005-0000-0000-00006ABE0000}"/>
    <cellStyle name="Normal 4 30 9 4" xfId="48747" xr:uid="{00000000-0005-0000-0000-00006BBE0000}"/>
    <cellStyle name="Normal 4 31" xfId="22344" xr:uid="{00000000-0005-0000-0000-000048570000}"/>
    <cellStyle name="Normal 4 31 10" xfId="22345" xr:uid="{00000000-0005-0000-0000-000049570000}"/>
    <cellStyle name="Normal 4 31 10 2" xfId="22346" xr:uid="{00000000-0005-0000-0000-00004A570000}"/>
    <cellStyle name="Normal 4 31 10 2 2" xfId="22347" xr:uid="{00000000-0005-0000-0000-00004B570000}"/>
    <cellStyle name="Normal 4 31 10 2 2 2" xfId="48748" xr:uid="{00000000-0005-0000-0000-00006CBE0000}"/>
    <cellStyle name="Normal 4 31 10 2 3" xfId="48749" xr:uid="{00000000-0005-0000-0000-00006DBE0000}"/>
    <cellStyle name="Normal 4 31 10 3" xfId="22348" xr:uid="{00000000-0005-0000-0000-00004C570000}"/>
    <cellStyle name="Normal 4 31 10 3 2" xfId="48750" xr:uid="{00000000-0005-0000-0000-00006EBE0000}"/>
    <cellStyle name="Normal 4 31 10 4" xfId="48751" xr:uid="{00000000-0005-0000-0000-00006FBE0000}"/>
    <cellStyle name="Normal 4 31 11" xfId="22349" xr:uid="{00000000-0005-0000-0000-00004D570000}"/>
    <cellStyle name="Normal 4 31 11 2" xfId="22350" xr:uid="{00000000-0005-0000-0000-00004E570000}"/>
    <cellStyle name="Normal 4 31 11 2 2" xfId="22351" xr:uid="{00000000-0005-0000-0000-00004F570000}"/>
    <cellStyle name="Normal 4 31 11 2 2 2" xfId="48752" xr:uid="{00000000-0005-0000-0000-000070BE0000}"/>
    <cellStyle name="Normal 4 31 11 2 3" xfId="48753" xr:uid="{00000000-0005-0000-0000-000071BE0000}"/>
    <cellStyle name="Normal 4 31 11 3" xfId="22352" xr:uid="{00000000-0005-0000-0000-000050570000}"/>
    <cellStyle name="Normal 4 31 11 3 2" xfId="48754" xr:uid="{00000000-0005-0000-0000-000072BE0000}"/>
    <cellStyle name="Normal 4 31 11 4" xfId="48755" xr:uid="{00000000-0005-0000-0000-000073BE0000}"/>
    <cellStyle name="Normal 4 31 12" xfId="22353" xr:uid="{00000000-0005-0000-0000-000051570000}"/>
    <cellStyle name="Normal 4 31 12 2" xfId="22354" xr:uid="{00000000-0005-0000-0000-000052570000}"/>
    <cellStyle name="Normal 4 31 12 2 2" xfId="48756" xr:uid="{00000000-0005-0000-0000-000074BE0000}"/>
    <cellStyle name="Normal 4 31 12 3" xfId="48757" xr:uid="{00000000-0005-0000-0000-000075BE0000}"/>
    <cellStyle name="Normal 4 31 13" xfId="22355" xr:uid="{00000000-0005-0000-0000-000053570000}"/>
    <cellStyle name="Normal 4 31 13 2" xfId="48758" xr:uid="{00000000-0005-0000-0000-000076BE0000}"/>
    <cellStyle name="Normal 4 31 14" xfId="48759" xr:uid="{00000000-0005-0000-0000-000077BE0000}"/>
    <cellStyle name="Normal 4 31 2" xfId="22356" xr:uid="{00000000-0005-0000-0000-000054570000}"/>
    <cellStyle name="Normal 4 31 2 2" xfId="22357" xr:uid="{00000000-0005-0000-0000-000055570000}"/>
    <cellStyle name="Normal 4 31 2 2 2" xfId="22358" xr:uid="{00000000-0005-0000-0000-000056570000}"/>
    <cellStyle name="Normal 4 31 2 2 2 2" xfId="48760" xr:uid="{00000000-0005-0000-0000-000078BE0000}"/>
    <cellStyle name="Normal 4 31 2 2 3" xfId="48761" xr:uid="{00000000-0005-0000-0000-000079BE0000}"/>
    <cellStyle name="Normal 4 31 2 3" xfId="22359" xr:uid="{00000000-0005-0000-0000-000057570000}"/>
    <cellStyle name="Normal 4 31 2 3 2" xfId="48762" xr:uid="{00000000-0005-0000-0000-00007ABE0000}"/>
    <cellStyle name="Normal 4 31 2 4" xfId="48763" xr:uid="{00000000-0005-0000-0000-00007BBE0000}"/>
    <cellStyle name="Normal 4 31 3" xfId="22360" xr:uid="{00000000-0005-0000-0000-000058570000}"/>
    <cellStyle name="Normal 4 31 3 2" xfId="22361" xr:uid="{00000000-0005-0000-0000-000059570000}"/>
    <cellStyle name="Normal 4 31 3 2 2" xfId="22362" xr:uid="{00000000-0005-0000-0000-00005A570000}"/>
    <cellStyle name="Normal 4 31 3 2 2 2" xfId="48764" xr:uid="{00000000-0005-0000-0000-00007CBE0000}"/>
    <cellStyle name="Normal 4 31 3 2 3" xfId="48765" xr:uid="{00000000-0005-0000-0000-00007DBE0000}"/>
    <cellStyle name="Normal 4 31 3 3" xfId="22363" xr:uid="{00000000-0005-0000-0000-00005B570000}"/>
    <cellStyle name="Normal 4 31 3 3 2" xfId="48766" xr:uid="{00000000-0005-0000-0000-00007EBE0000}"/>
    <cellStyle name="Normal 4 31 3 4" xfId="48767" xr:uid="{00000000-0005-0000-0000-00007FBE0000}"/>
    <cellStyle name="Normal 4 31 4" xfId="22364" xr:uid="{00000000-0005-0000-0000-00005C570000}"/>
    <cellStyle name="Normal 4 31 4 2" xfId="22365" xr:uid="{00000000-0005-0000-0000-00005D570000}"/>
    <cellStyle name="Normal 4 31 4 2 2" xfId="22366" xr:uid="{00000000-0005-0000-0000-00005E570000}"/>
    <cellStyle name="Normal 4 31 4 2 2 2" xfId="48768" xr:uid="{00000000-0005-0000-0000-000080BE0000}"/>
    <cellStyle name="Normal 4 31 4 2 3" xfId="48769" xr:uid="{00000000-0005-0000-0000-000081BE0000}"/>
    <cellStyle name="Normal 4 31 4 3" xfId="22367" xr:uid="{00000000-0005-0000-0000-00005F570000}"/>
    <cellStyle name="Normal 4 31 4 3 2" xfId="48770" xr:uid="{00000000-0005-0000-0000-000082BE0000}"/>
    <cellStyle name="Normal 4 31 4 4" xfId="48771" xr:uid="{00000000-0005-0000-0000-000083BE0000}"/>
    <cellStyle name="Normal 4 31 5" xfId="22368" xr:uid="{00000000-0005-0000-0000-000060570000}"/>
    <cellStyle name="Normal 4 31 5 2" xfId="22369" xr:uid="{00000000-0005-0000-0000-000061570000}"/>
    <cellStyle name="Normal 4 31 5 2 2" xfId="22370" xr:uid="{00000000-0005-0000-0000-000062570000}"/>
    <cellStyle name="Normal 4 31 5 2 2 2" xfId="48772" xr:uid="{00000000-0005-0000-0000-000084BE0000}"/>
    <cellStyle name="Normal 4 31 5 2 3" xfId="48773" xr:uid="{00000000-0005-0000-0000-000085BE0000}"/>
    <cellStyle name="Normal 4 31 5 3" xfId="22371" xr:uid="{00000000-0005-0000-0000-000063570000}"/>
    <cellStyle name="Normal 4 31 5 3 2" xfId="48774" xr:uid="{00000000-0005-0000-0000-000086BE0000}"/>
    <cellStyle name="Normal 4 31 5 4" xfId="48775" xr:uid="{00000000-0005-0000-0000-000087BE0000}"/>
    <cellStyle name="Normal 4 31 6" xfId="22372" xr:uid="{00000000-0005-0000-0000-000064570000}"/>
    <cellStyle name="Normal 4 31 6 2" xfId="22373" xr:uid="{00000000-0005-0000-0000-000065570000}"/>
    <cellStyle name="Normal 4 31 6 2 2" xfId="22374" xr:uid="{00000000-0005-0000-0000-000066570000}"/>
    <cellStyle name="Normal 4 31 6 2 2 2" xfId="48776" xr:uid="{00000000-0005-0000-0000-000088BE0000}"/>
    <cellStyle name="Normal 4 31 6 2 3" xfId="48777" xr:uid="{00000000-0005-0000-0000-000089BE0000}"/>
    <cellStyle name="Normal 4 31 6 3" xfId="22375" xr:uid="{00000000-0005-0000-0000-000067570000}"/>
    <cellStyle name="Normal 4 31 6 3 2" xfId="48778" xr:uid="{00000000-0005-0000-0000-00008ABE0000}"/>
    <cellStyle name="Normal 4 31 6 4" xfId="48779" xr:uid="{00000000-0005-0000-0000-00008BBE0000}"/>
    <cellStyle name="Normal 4 31 7" xfId="22376" xr:uid="{00000000-0005-0000-0000-000068570000}"/>
    <cellStyle name="Normal 4 31 7 2" xfId="22377" xr:uid="{00000000-0005-0000-0000-000069570000}"/>
    <cellStyle name="Normal 4 31 7 2 2" xfId="22378" xr:uid="{00000000-0005-0000-0000-00006A570000}"/>
    <cellStyle name="Normal 4 31 7 2 2 2" xfId="48780" xr:uid="{00000000-0005-0000-0000-00008CBE0000}"/>
    <cellStyle name="Normal 4 31 7 2 3" xfId="48781" xr:uid="{00000000-0005-0000-0000-00008DBE0000}"/>
    <cellStyle name="Normal 4 31 7 3" xfId="22379" xr:uid="{00000000-0005-0000-0000-00006B570000}"/>
    <cellStyle name="Normal 4 31 7 3 2" xfId="48782" xr:uid="{00000000-0005-0000-0000-00008EBE0000}"/>
    <cellStyle name="Normal 4 31 7 4" xfId="48783" xr:uid="{00000000-0005-0000-0000-00008FBE0000}"/>
    <cellStyle name="Normal 4 31 8" xfId="22380" xr:uid="{00000000-0005-0000-0000-00006C570000}"/>
    <cellStyle name="Normal 4 31 8 2" xfId="22381" xr:uid="{00000000-0005-0000-0000-00006D570000}"/>
    <cellStyle name="Normal 4 31 8 2 2" xfId="22382" xr:uid="{00000000-0005-0000-0000-00006E570000}"/>
    <cellStyle name="Normal 4 31 8 2 2 2" xfId="48784" xr:uid="{00000000-0005-0000-0000-000090BE0000}"/>
    <cellStyle name="Normal 4 31 8 2 3" xfId="48785" xr:uid="{00000000-0005-0000-0000-000091BE0000}"/>
    <cellStyle name="Normal 4 31 8 3" xfId="22383" xr:uid="{00000000-0005-0000-0000-00006F570000}"/>
    <cellStyle name="Normal 4 31 8 3 2" xfId="48786" xr:uid="{00000000-0005-0000-0000-000092BE0000}"/>
    <cellStyle name="Normal 4 31 8 4" xfId="48787" xr:uid="{00000000-0005-0000-0000-000093BE0000}"/>
    <cellStyle name="Normal 4 31 9" xfId="22384" xr:uid="{00000000-0005-0000-0000-000070570000}"/>
    <cellStyle name="Normal 4 31 9 2" xfId="22385" xr:uid="{00000000-0005-0000-0000-000071570000}"/>
    <cellStyle name="Normal 4 31 9 2 2" xfId="22386" xr:uid="{00000000-0005-0000-0000-000072570000}"/>
    <cellStyle name="Normal 4 31 9 2 2 2" xfId="48788" xr:uid="{00000000-0005-0000-0000-000094BE0000}"/>
    <cellStyle name="Normal 4 31 9 2 3" xfId="48789" xr:uid="{00000000-0005-0000-0000-000095BE0000}"/>
    <cellStyle name="Normal 4 31 9 3" xfId="22387" xr:uid="{00000000-0005-0000-0000-000073570000}"/>
    <cellStyle name="Normal 4 31 9 3 2" xfId="48790" xr:uid="{00000000-0005-0000-0000-000096BE0000}"/>
    <cellStyle name="Normal 4 31 9 4" xfId="48791" xr:uid="{00000000-0005-0000-0000-000097BE0000}"/>
    <cellStyle name="Normal 4 32" xfId="22388" xr:uid="{00000000-0005-0000-0000-000074570000}"/>
    <cellStyle name="Normal 4 32 10" xfId="22389" xr:uid="{00000000-0005-0000-0000-000075570000}"/>
    <cellStyle name="Normal 4 32 10 2" xfId="22390" xr:uid="{00000000-0005-0000-0000-000076570000}"/>
    <cellStyle name="Normal 4 32 10 2 2" xfId="22391" xr:uid="{00000000-0005-0000-0000-000077570000}"/>
    <cellStyle name="Normal 4 32 10 2 2 2" xfId="48792" xr:uid="{00000000-0005-0000-0000-000098BE0000}"/>
    <cellStyle name="Normal 4 32 10 2 3" xfId="48793" xr:uid="{00000000-0005-0000-0000-000099BE0000}"/>
    <cellStyle name="Normal 4 32 10 3" xfId="22392" xr:uid="{00000000-0005-0000-0000-000078570000}"/>
    <cellStyle name="Normal 4 32 10 3 2" xfId="48794" xr:uid="{00000000-0005-0000-0000-00009ABE0000}"/>
    <cellStyle name="Normal 4 32 10 4" xfId="48795" xr:uid="{00000000-0005-0000-0000-00009BBE0000}"/>
    <cellStyle name="Normal 4 32 11" xfId="22393" xr:uid="{00000000-0005-0000-0000-000079570000}"/>
    <cellStyle name="Normal 4 32 11 2" xfId="22394" xr:uid="{00000000-0005-0000-0000-00007A570000}"/>
    <cellStyle name="Normal 4 32 11 2 2" xfId="22395" xr:uid="{00000000-0005-0000-0000-00007B570000}"/>
    <cellStyle name="Normal 4 32 11 2 2 2" xfId="48796" xr:uid="{00000000-0005-0000-0000-00009CBE0000}"/>
    <cellStyle name="Normal 4 32 11 2 3" xfId="48797" xr:uid="{00000000-0005-0000-0000-00009DBE0000}"/>
    <cellStyle name="Normal 4 32 11 3" xfId="22396" xr:uid="{00000000-0005-0000-0000-00007C570000}"/>
    <cellStyle name="Normal 4 32 11 3 2" xfId="48798" xr:uid="{00000000-0005-0000-0000-00009EBE0000}"/>
    <cellStyle name="Normal 4 32 11 4" xfId="48799" xr:uid="{00000000-0005-0000-0000-00009FBE0000}"/>
    <cellStyle name="Normal 4 32 12" xfId="22397" xr:uid="{00000000-0005-0000-0000-00007D570000}"/>
    <cellStyle name="Normal 4 32 12 2" xfId="22398" xr:uid="{00000000-0005-0000-0000-00007E570000}"/>
    <cellStyle name="Normal 4 32 12 2 2" xfId="48800" xr:uid="{00000000-0005-0000-0000-0000A0BE0000}"/>
    <cellStyle name="Normal 4 32 12 3" xfId="48801" xr:uid="{00000000-0005-0000-0000-0000A1BE0000}"/>
    <cellStyle name="Normal 4 32 13" xfId="22399" xr:uid="{00000000-0005-0000-0000-00007F570000}"/>
    <cellStyle name="Normal 4 32 13 2" xfId="48802" xr:uid="{00000000-0005-0000-0000-0000A2BE0000}"/>
    <cellStyle name="Normal 4 32 14" xfId="48803" xr:uid="{00000000-0005-0000-0000-0000A3BE0000}"/>
    <cellStyle name="Normal 4 32 2" xfId="22400" xr:uid="{00000000-0005-0000-0000-000080570000}"/>
    <cellStyle name="Normal 4 32 2 2" xfId="22401" xr:uid="{00000000-0005-0000-0000-000081570000}"/>
    <cellStyle name="Normal 4 32 2 2 2" xfId="22402" xr:uid="{00000000-0005-0000-0000-000082570000}"/>
    <cellStyle name="Normal 4 32 2 2 2 2" xfId="48804" xr:uid="{00000000-0005-0000-0000-0000A4BE0000}"/>
    <cellStyle name="Normal 4 32 2 2 3" xfId="48805" xr:uid="{00000000-0005-0000-0000-0000A5BE0000}"/>
    <cellStyle name="Normal 4 32 2 3" xfId="22403" xr:uid="{00000000-0005-0000-0000-000083570000}"/>
    <cellStyle name="Normal 4 32 2 3 2" xfId="48806" xr:uid="{00000000-0005-0000-0000-0000A6BE0000}"/>
    <cellStyle name="Normal 4 32 2 4" xfId="48807" xr:uid="{00000000-0005-0000-0000-0000A7BE0000}"/>
    <cellStyle name="Normal 4 32 3" xfId="22404" xr:uid="{00000000-0005-0000-0000-000084570000}"/>
    <cellStyle name="Normal 4 32 3 2" xfId="22405" xr:uid="{00000000-0005-0000-0000-000085570000}"/>
    <cellStyle name="Normal 4 32 3 2 2" xfId="22406" xr:uid="{00000000-0005-0000-0000-000086570000}"/>
    <cellStyle name="Normal 4 32 3 2 2 2" xfId="48808" xr:uid="{00000000-0005-0000-0000-0000A8BE0000}"/>
    <cellStyle name="Normal 4 32 3 2 3" xfId="48809" xr:uid="{00000000-0005-0000-0000-0000A9BE0000}"/>
    <cellStyle name="Normal 4 32 3 3" xfId="22407" xr:uid="{00000000-0005-0000-0000-000087570000}"/>
    <cellStyle name="Normal 4 32 3 3 2" xfId="48810" xr:uid="{00000000-0005-0000-0000-0000AABE0000}"/>
    <cellStyle name="Normal 4 32 3 4" xfId="48811" xr:uid="{00000000-0005-0000-0000-0000ABBE0000}"/>
    <cellStyle name="Normal 4 32 4" xfId="22408" xr:uid="{00000000-0005-0000-0000-000088570000}"/>
    <cellStyle name="Normal 4 32 4 2" xfId="22409" xr:uid="{00000000-0005-0000-0000-000089570000}"/>
    <cellStyle name="Normal 4 32 4 2 2" xfId="22410" xr:uid="{00000000-0005-0000-0000-00008A570000}"/>
    <cellStyle name="Normal 4 32 4 2 2 2" xfId="48812" xr:uid="{00000000-0005-0000-0000-0000ACBE0000}"/>
    <cellStyle name="Normal 4 32 4 2 3" xfId="48813" xr:uid="{00000000-0005-0000-0000-0000ADBE0000}"/>
    <cellStyle name="Normal 4 32 4 3" xfId="22411" xr:uid="{00000000-0005-0000-0000-00008B570000}"/>
    <cellStyle name="Normal 4 32 4 3 2" xfId="48814" xr:uid="{00000000-0005-0000-0000-0000AEBE0000}"/>
    <cellStyle name="Normal 4 32 4 4" xfId="48815" xr:uid="{00000000-0005-0000-0000-0000AFBE0000}"/>
    <cellStyle name="Normal 4 32 5" xfId="22412" xr:uid="{00000000-0005-0000-0000-00008C570000}"/>
    <cellStyle name="Normal 4 32 5 2" xfId="22413" xr:uid="{00000000-0005-0000-0000-00008D570000}"/>
    <cellStyle name="Normal 4 32 5 2 2" xfId="22414" xr:uid="{00000000-0005-0000-0000-00008E570000}"/>
    <cellStyle name="Normal 4 32 5 2 2 2" xfId="48816" xr:uid="{00000000-0005-0000-0000-0000B0BE0000}"/>
    <cellStyle name="Normal 4 32 5 2 3" xfId="48817" xr:uid="{00000000-0005-0000-0000-0000B1BE0000}"/>
    <cellStyle name="Normal 4 32 5 3" xfId="22415" xr:uid="{00000000-0005-0000-0000-00008F570000}"/>
    <cellStyle name="Normal 4 32 5 3 2" xfId="48818" xr:uid="{00000000-0005-0000-0000-0000B2BE0000}"/>
    <cellStyle name="Normal 4 32 5 4" xfId="48819" xr:uid="{00000000-0005-0000-0000-0000B3BE0000}"/>
    <cellStyle name="Normal 4 32 6" xfId="22416" xr:uid="{00000000-0005-0000-0000-000090570000}"/>
    <cellStyle name="Normal 4 32 6 2" xfId="22417" xr:uid="{00000000-0005-0000-0000-000091570000}"/>
    <cellStyle name="Normal 4 32 6 2 2" xfId="22418" xr:uid="{00000000-0005-0000-0000-000092570000}"/>
    <cellStyle name="Normal 4 32 6 2 2 2" xfId="48820" xr:uid="{00000000-0005-0000-0000-0000B4BE0000}"/>
    <cellStyle name="Normal 4 32 6 2 3" xfId="48821" xr:uid="{00000000-0005-0000-0000-0000B5BE0000}"/>
    <cellStyle name="Normal 4 32 6 3" xfId="22419" xr:uid="{00000000-0005-0000-0000-000093570000}"/>
    <cellStyle name="Normal 4 32 6 3 2" xfId="48822" xr:uid="{00000000-0005-0000-0000-0000B6BE0000}"/>
    <cellStyle name="Normal 4 32 6 4" xfId="48823" xr:uid="{00000000-0005-0000-0000-0000B7BE0000}"/>
    <cellStyle name="Normal 4 32 7" xfId="22420" xr:uid="{00000000-0005-0000-0000-000094570000}"/>
    <cellStyle name="Normal 4 32 7 2" xfId="22421" xr:uid="{00000000-0005-0000-0000-000095570000}"/>
    <cellStyle name="Normal 4 32 7 2 2" xfId="22422" xr:uid="{00000000-0005-0000-0000-000096570000}"/>
    <cellStyle name="Normal 4 32 7 2 2 2" xfId="48824" xr:uid="{00000000-0005-0000-0000-0000B8BE0000}"/>
    <cellStyle name="Normal 4 32 7 2 3" xfId="48825" xr:uid="{00000000-0005-0000-0000-0000B9BE0000}"/>
    <cellStyle name="Normal 4 32 7 3" xfId="22423" xr:uid="{00000000-0005-0000-0000-000097570000}"/>
    <cellStyle name="Normal 4 32 7 3 2" xfId="48826" xr:uid="{00000000-0005-0000-0000-0000BABE0000}"/>
    <cellStyle name="Normal 4 32 7 4" xfId="48827" xr:uid="{00000000-0005-0000-0000-0000BBBE0000}"/>
    <cellStyle name="Normal 4 32 8" xfId="22424" xr:uid="{00000000-0005-0000-0000-000098570000}"/>
    <cellStyle name="Normal 4 32 8 2" xfId="22425" xr:uid="{00000000-0005-0000-0000-000099570000}"/>
    <cellStyle name="Normal 4 32 8 2 2" xfId="22426" xr:uid="{00000000-0005-0000-0000-00009A570000}"/>
    <cellStyle name="Normal 4 32 8 2 2 2" xfId="48828" xr:uid="{00000000-0005-0000-0000-0000BCBE0000}"/>
    <cellStyle name="Normal 4 32 8 2 3" xfId="48829" xr:uid="{00000000-0005-0000-0000-0000BDBE0000}"/>
    <cellStyle name="Normal 4 32 8 3" xfId="22427" xr:uid="{00000000-0005-0000-0000-00009B570000}"/>
    <cellStyle name="Normal 4 32 8 3 2" xfId="48830" xr:uid="{00000000-0005-0000-0000-0000BEBE0000}"/>
    <cellStyle name="Normal 4 32 8 4" xfId="48831" xr:uid="{00000000-0005-0000-0000-0000BFBE0000}"/>
    <cellStyle name="Normal 4 32 9" xfId="22428" xr:uid="{00000000-0005-0000-0000-00009C570000}"/>
    <cellStyle name="Normal 4 32 9 2" xfId="22429" xr:uid="{00000000-0005-0000-0000-00009D570000}"/>
    <cellStyle name="Normal 4 32 9 2 2" xfId="22430" xr:uid="{00000000-0005-0000-0000-00009E570000}"/>
    <cellStyle name="Normal 4 32 9 2 2 2" xfId="48832" xr:uid="{00000000-0005-0000-0000-0000C0BE0000}"/>
    <cellStyle name="Normal 4 32 9 2 3" xfId="48833" xr:uid="{00000000-0005-0000-0000-0000C1BE0000}"/>
    <cellStyle name="Normal 4 32 9 3" xfId="22431" xr:uid="{00000000-0005-0000-0000-00009F570000}"/>
    <cellStyle name="Normal 4 32 9 3 2" xfId="48834" xr:uid="{00000000-0005-0000-0000-0000C2BE0000}"/>
    <cellStyle name="Normal 4 32 9 4" xfId="48835" xr:uid="{00000000-0005-0000-0000-0000C3BE0000}"/>
    <cellStyle name="Normal 4 33" xfId="22432" xr:uid="{00000000-0005-0000-0000-0000A0570000}"/>
    <cellStyle name="Normal 4 33 2" xfId="22433" xr:uid="{00000000-0005-0000-0000-0000A1570000}"/>
    <cellStyle name="Normal 4 33 2 2" xfId="22434" xr:uid="{00000000-0005-0000-0000-0000A2570000}"/>
    <cellStyle name="Normal 4 33 2 2 2" xfId="48836" xr:uid="{00000000-0005-0000-0000-0000C4BE0000}"/>
    <cellStyle name="Normal 4 33 2 3" xfId="48837" xr:uid="{00000000-0005-0000-0000-0000C5BE0000}"/>
    <cellStyle name="Normal 4 33 3" xfId="22435" xr:uid="{00000000-0005-0000-0000-0000A3570000}"/>
    <cellStyle name="Normal 4 33 3 2" xfId="48838" xr:uid="{00000000-0005-0000-0000-0000C6BE0000}"/>
    <cellStyle name="Normal 4 33 4" xfId="48839" xr:uid="{00000000-0005-0000-0000-0000C7BE0000}"/>
    <cellStyle name="Normal 4 34" xfId="22436" xr:uid="{00000000-0005-0000-0000-0000A4570000}"/>
    <cellStyle name="Normal 4 34 2" xfId="22437" xr:uid="{00000000-0005-0000-0000-0000A5570000}"/>
    <cellStyle name="Normal 4 34 2 2" xfId="22438" xr:uid="{00000000-0005-0000-0000-0000A6570000}"/>
    <cellStyle name="Normal 4 34 2 2 2" xfId="48840" xr:uid="{00000000-0005-0000-0000-0000C8BE0000}"/>
    <cellStyle name="Normal 4 34 2 3" xfId="48841" xr:uid="{00000000-0005-0000-0000-0000C9BE0000}"/>
    <cellStyle name="Normal 4 34 3" xfId="22439" xr:uid="{00000000-0005-0000-0000-0000A7570000}"/>
    <cellStyle name="Normal 4 34 3 2" xfId="48842" xr:uid="{00000000-0005-0000-0000-0000CABE0000}"/>
    <cellStyle name="Normal 4 34 4" xfId="48843" xr:uid="{00000000-0005-0000-0000-0000CBBE0000}"/>
    <cellStyle name="Normal 4 35" xfId="22440" xr:uid="{00000000-0005-0000-0000-0000A8570000}"/>
    <cellStyle name="Normal 4 35 2" xfId="22441" xr:uid="{00000000-0005-0000-0000-0000A9570000}"/>
    <cellStyle name="Normal 4 35 2 2" xfId="22442" xr:uid="{00000000-0005-0000-0000-0000AA570000}"/>
    <cellStyle name="Normal 4 35 2 2 2" xfId="48844" xr:uid="{00000000-0005-0000-0000-0000CCBE0000}"/>
    <cellStyle name="Normal 4 35 2 3" xfId="48845" xr:uid="{00000000-0005-0000-0000-0000CDBE0000}"/>
    <cellStyle name="Normal 4 35 3" xfId="22443" xr:uid="{00000000-0005-0000-0000-0000AB570000}"/>
    <cellStyle name="Normal 4 35 3 2" xfId="48846" xr:uid="{00000000-0005-0000-0000-0000CEBE0000}"/>
    <cellStyle name="Normal 4 35 4" xfId="48847" xr:uid="{00000000-0005-0000-0000-0000CFBE0000}"/>
    <cellStyle name="Normal 4 36" xfId="22444" xr:uid="{00000000-0005-0000-0000-0000AC570000}"/>
    <cellStyle name="Normal 4 36 2" xfId="22445" xr:uid="{00000000-0005-0000-0000-0000AD570000}"/>
    <cellStyle name="Normal 4 36 2 2" xfId="22446" xr:uid="{00000000-0005-0000-0000-0000AE570000}"/>
    <cellStyle name="Normal 4 36 2 2 2" xfId="48848" xr:uid="{00000000-0005-0000-0000-0000D0BE0000}"/>
    <cellStyle name="Normal 4 36 2 3" xfId="48849" xr:uid="{00000000-0005-0000-0000-0000D1BE0000}"/>
    <cellStyle name="Normal 4 36 3" xfId="22447" xr:uid="{00000000-0005-0000-0000-0000AF570000}"/>
    <cellStyle name="Normal 4 36 3 2" xfId="48850" xr:uid="{00000000-0005-0000-0000-0000D2BE0000}"/>
    <cellStyle name="Normal 4 36 4" xfId="48851" xr:uid="{00000000-0005-0000-0000-0000D3BE0000}"/>
    <cellStyle name="Normal 4 37" xfId="22448" xr:uid="{00000000-0005-0000-0000-0000B0570000}"/>
    <cellStyle name="Normal 4 37 2" xfId="22449" xr:uid="{00000000-0005-0000-0000-0000B1570000}"/>
    <cellStyle name="Normal 4 37 2 2" xfId="22450" xr:uid="{00000000-0005-0000-0000-0000B2570000}"/>
    <cellStyle name="Normal 4 37 2 2 2" xfId="48852" xr:uid="{00000000-0005-0000-0000-0000D4BE0000}"/>
    <cellStyle name="Normal 4 37 2 3" xfId="48853" xr:uid="{00000000-0005-0000-0000-0000D5BE0000}"/>
    <cellStyle name="Normal 4 37 3" xfId="22451" xr:uid="{00000000-0005-0000-0000-0000B3570000}"/>
    <cellStyle name="Normal 4 37 3 2" xfId="48854" xr:uid="{00000000-0005-0000-0000-0000D6BE0000}"/>
    <cellStyle name="Normal 4 37 4" xfId="48855" xr:uid="{00000000-0005-0000-0000-0000D7BE0000}"/>
    <cellStyle name="Normal 4 38" xfId="22452" xr:uid="{00000000-0005-0000-0000-0000B4570000}"/>
    <cellStyle name="Normal 4 38 2" xfId="22453" xr:uid="{00000000-0005-0000-0000-0000B5570000}"/>
    <cellStyle name="Normal 4 38 2 2" xfId="22454" xr:uid="{00000000-0005-0000-0000-0000B6570000}"/>
    <cellStyle name="Normal 4 38 2 2 2" xfId="48856" xr:uid="{00000000-0005-0000-0000-0000D8BE0000}"/>
    <cellStyle name="Normal 4 38 2 3" xfId="48857" xr:uid="{00000000-0005-0000-0000-0000D9BE0000}"/>
    <cellStyle name="Normal 4 38 3" xfId="22455" xr:uid="{00000000-0005-0000-0000-0000B7570000}"/>
    <cellStyle name="Normal 4 38 3 2" xfId="48858" xr:uid="{00000000-0005-0000-0000-0000DABE0000}"/>
    <cellStyle name="Normal 4 38 4" xfId="48859" xr:uid="{00000000-0005-0000-0000-0000DBBE0000}"/>
    <cellStyle name="Normal 4 39" xfId="22456" xr:uid="{00000000-0005-0000-0000-0000B8570000}"/>
    <cellStyle name="Normal 4 39 2" xfId="22457" xr:uid="{00000000-0005-0000-0000-0000B9570000}"/>
    <cellStyle name="Normal 4 39 2 2" xfId="22458" xr:uid="{00000000-0005-0000-0000-0000BA570000}"/>
    <cellStyle name="Normal 4 39 2 2 2" xfId="48860" xr:uid="{00000000-0005-0000-0000-0000DCBE0000}"/>
    <cellStyle name="Normal 4 39 2 3" xfId="48861" xr:uid="{00000000-0005-0000-0000-0000DDBE0000}"/>
    <cellStyle name="Normal 4 39 3" xfId="22459" xr:uid="{00000000-0005-0000-0000-0000BB570000}"/>
    <cellStyle name="Normal 4 39 3 2" xfId="48862" xr:uid="{00000000-0005-0000-0000-0000DEBE0000}"/>
    <cellStyle name="Normal 4 39 4" xfId="48863" xr:uid="{00000000-0005-0000-0000-0000DFBE0000}"/>
    <cellStyle name="Normal 4 4" xfId="22460" xr:uid="{00000000-0005-0000-0000-0000BC570000}"/>
    <cellStyle name="Normal 4 4 2" xfId="22461" xr:uid="{00000000-0005-0000-0000-0000BD570000}"/>
    <cellStyle name="Normal 4 4 2 2" xfId="22462" xr:uid="{00000000-0005-0000-0000-0000BE570000}"/>
    <cellStyle name="Normal 4 4 3" xfId="22463" xr:uid="{00000000-0005-0000-0000-0000BF570000}"/>
    <cellStyle name="Normal 4 40" xfId="22464" xr:uid="{00000000-0005-0000-0000-0000C0570000}"/>
    <cellStyle name="Normal 4 40 2" xfId="22465" xr:uid="{00000000-0005-0000-0000-0000C1570000}"/>
    <cellStyle name="Normal 4 40 2 2" xfId="22466" xr:uid="{00000000-0005-0000-0000-0000C2570000}"/>
    <cellStyle name="Normal 4 40 2 2 2" xfId="48864" xr:uid="{00000000-0005-0000-0000-0000E0BE0000}"/>
    <cellStyle name="Normal 4 40 2 3" xfId="48865" xr:uid="{00000000-0005-0000-0000-0000E1BE0000}"/>
    <cellStyle name="Normal 4 40 3" xfId="22467" xr:uid="{00000000-0005-0000-0000-0000C3570000}"/>
    <cellStyle name="Normal 4 40 3 2" xfId="48866" xr:uid="{00000000-0005-0000-0000-0000E2BE0000}"/>
    <cellStyle name="Normal 4 40 4" xfId="48867" xr:uid="{00000000-0005-0000-0000-0000E3BE0000}"/>
    <cellStyle name="Normal 4 41" xfId="22468" xr:uid="{00000000-0005-0000-0000-0000C4570000}"/>
    <cellStyle name="Normal 4 41 2" xfId="22469" xr:uid="{00000000-0005-0000-0000-0000C5570000}"/>
    <cellStyle name="Normal 4 41 2 2" xfId="22470" xr:uid="{00000000-0005-0000-0000-0000C6570000}"/>
    <cellStyle name="Normal 4 41 2 2 2" xfId="48868" xr:uid="{00000000-0005-0000-0000-0000E4BE0000}"/>
    <cellStyle name="Normal 4 41 2 3" xfId="48869" xr:uid="{00000000-0005-0000-0000-0000E5BE0000}"/>
    <cellStyle name="Normal 4 41 3" xfId="22471" xr:uid="{00000000-0005-0000-0000-0000C7570000}"/>
    <cellStyle name="Normal 4 41 3 2" xfId="48870" xr:uid="{00000000-0005-0000-0000-0000E6BE0000}"/>
    <cellStyle name="Normal 4 41 4" xfId="48871" xr:uid="{00000000-0005-0000-0000-0000E7BE0000}"/>
    <cellStyle name="Normal 4 42" xfId="22472" xr:uid="{00000000-0005-0000-0000-0000C8570000}"/>
    <cellStyle name="Normal 4 42 2" xfId="22473" xr:uid="{00000000-0005-0000-0000-0000C9570000}"/>
    <cellStyle name="Normal 4 42 2 2" xfId="22474" xr:uid="{00000000-0005-0000-0000-0000CA570000}"/>
    <cellStyle name="Normal 4 42 2 2 2" xfId="48872" xr:uid="{00000000-0005-0000-0000-0000E8BE0000}"/>
    <cellStyle name="Normal 4 42 2 3" xfId="48873" xr:uid="{00000000-0005-0000-0000-0000E9BE0000}"/>
    <cellStyle name="Normal 4 42 3" xfId="22475" xr:uid="{00000000-0005-0000-0000-0000CB570000}"/>
    <cellStyle name="Normal 4 42 3 2" xfId="48874" xr:uid="{00000000-0005-0000-0000-0000EABE0000}"/>
    <cellStyle name="Normal 4 42 4" xfId="48875" xr:uid="{00000000-0005-0000-0000-0000EBBE0000}"/>
    <cellStyle name="Normal 4 43" xfId="22476" xr:uid="{00000000-0005-0000-0000-0000CC570000}"/>
    <cellStyle name="Normal 4 44" xfId="22477" xr:uid="{00000000-0005-0000-0000-0000CD570000}"/>
    <cellStyle name="Normal 4 5" xfId="22478" xr:uid="{00000000-0005-0000-0000-0000CE570000}"/>
    <cellStyle name="Normal 4 5 2" xfId="22479" xr:uid="{00000000-0005-0000-0000-0000CF570000}"/>
    <cellStyle name="Normal 4 5 2 2" xfId="22480" xr:uid="{00000000-0005-0000-0000-0000D0570000}"/>
    <cellStyle name="Normal 4 5 3" xfId="22481" xr:uid="{00000000-0005-0000-0000-0000D1570000}"/>
    <cellStyle name="Normal 4 6" xfId="22482" xr:uid="{00000000-0005-0000-0000-0000D2570000}"/>
    <cellStyle name="Normal 4 6 2" xfId="22483" xr:uid="{00000000-0005-0000-0000-0000D3570000}"/>
    <cellStyle name="Normal 4 6 2 2" xfId="22484" xr:uid="{00000000-0005-0000-0000-0000D4570000}"/>
    <cellStyle name="Normal 4 6 3" xfId="22485" xr:uid="{00000000-0005-0000-0000-0000D5570000}"/>
    <cellStyle name="Normal 4 7" xfId="22486" xr:uid="{00000000-0005-0000-0000-0000D6570000}"/>
    <cellStyle name="Normal 4 7 2" xfId="22487" xr:uid="{00000000-0005-0000-0000-0000D7570000}"/>
    <cellStyle name="Normal 4 7 2 2" xfId="22488" xr:uid="{00000000-0005-0000-0000-0000D8570000}"/>
    <cellStyle name="Normal 4 7 3" xfId="22489" xr:uid="{00000000-0005-0000-0000-0000D9570000}"/>
    <cellStyle name="Normal 4 8" xfId="22490" xr:uid="{00000000-0005-0000-0000-0000DA570000}"/>
    <cellStyle name="Normal 4 8 2" xfId="22491" xr:uid="{00000000-0005-0000-0000-0000DB570000}"/>
    <cellStyle name="Normal 4 8 2 2" xfId="22492" xr:uid="{00000000-0005-0000-0000-0000DC570000}"/>
    <cellStyle name="Normal 4 8 3" xfId="22493" xr:uid="{00000000-0005-0000-0000-0000DD570000}"/>
    <cellStyle name="Normal 4 9" xfId="22494" xr:uid="{00000000-0005-0000-0000-0000DE570000}"/>
    <cellStyle name="Normal 4 9 2" xfId="22495" xr:uid="{00000000-0005-0000-0000-0000DF570000}"/>
    <cellStyle name="Normal 4 9 2 2" xfId="22496" xr:uid="{00000000-0005-0000-0000-0000E0570000}"/>
    <cellStyle name="Normal 4 9 3" xfId="22497" xr:uid="{00000000-0005-0000-0000-0000E1570000}"/>
    <cellStyle name="Normal 4_03. FS &amp; WP_KDAC_31.12.08_combine" xfId="30027" xr:uid="{00000000-0005-0000-0000-00004B750000}"/>
    <cellStyle name="Normal 40" xfId="22498" xr:uid="{00000000-0005-0000-0000-0000E2570000}"/>
    <cellStyle name="Normal 40 10" xfId="22499" xr:uid="{00000000-0005-0000-0000-0000E3570000}"/>
    <cellStyle name="Normal 40 10 2" xfId="22500" xr:uid="{00000000-0005-0000-0000-0000E4570000}"/>
    <cellStyle name="Normal 40 10 2 2" xfId="22501" xr:uid="{00000000-0005-0000-0000-0000E5570000}"/>
    <cellStyle name="Normal 40 10 2 2 2" xfId="48876" xr:uid="{00000000-0005-0000-0000-0000ECBE0000}"/>
    <cellStyle name="Normal 40 10 2 3" xfId="48877" xr:uid="{00000000-0005-0000-0000-0000EDBE0000}"/>
    <cellStyle name="Normal 40 10 3" xfId="22502" xr:uid="{00000000-0005-0000-0000-0000E6570000}"/>
    <cellStyle name="Normal 40 10 3 2" xfId="48878" xr:uid="{00000000-0005-0000-0000-0000EEBE0000}"/>
    <cellStyle name="Normal 40 10 4" xfId="48879" xr:uid="{00000000-0005-0000-0000-0000EFBE0000}"/>
    <cellStyle name="Normal 40 11" xfId="22503" xr:uid="{00000000-0005-0000-0000-0000E7570000}"/>
    <cellStyle name="Normal 40 11 2" xfId="22504" xr:uid="{00000000-0005-0000-0000-0000E8570000}"/>
    <cellStyle name="Normal 40 11 2 2" xfId="22505" xr:uid="{00000000-0005-0000-0000-0000E9570000}"/>
    <cellStyle name="Normal 40 11 2 2 2" xfId="48880" xr:uid="{00000000-0005-0000-0000-0000F0BE0000}"/>
    <cellStyle name="Normal 40 11 2 3" xfId="48881" xr:uid="{00000000-0005-0000-0000-0000F1BE0000}"/>
    <cellStyle name="Normal 40 11 3" xfId="22506" xr:uid="{00000000-0005-0000-0000-0000EA570000}"/>
    <cellStyle name="Normal 40 11 3 2" xfId="48882" xr:uid="{00000000-0005-0000-0000-0000F2BE0000}"/>
    <cellStyle name="Normal 40 11 4" xfId="48883" xr:uid="{00000000-0005-0000-0000-0000F3BE0000}"/>
    <cellStyle name="Normal 40 12" xfId="22507" xr:uid="{00000000-0005-0000-0000-0000EB570000}"/>
    <cellStyle name="Normal 40 12 2" xfId="22508" xr:uid="{00000000-0005-0000-0000-0000EC570000}"/>
    <cellStyle name="Normal 40 12 2 2" xfId="22509" xr:uid="{00000000-0005-0000-0000-0000ED570000}"/>
    <cellStyle name="Normal 40 12 2 2 2" xfId="48884" xr:uid="{00000000-0005-0000-0000-0000F4BE0000}"/>
    <cellStyle name="Normal 40 12 2 3" xfId="48885" xr:uid="{00000000-0005-0000-0000-0000F5BE0000}"/>
    <cellStyle name="Normal 40 12 3" xfId="22510" xr:uid="{00000000-0005-0000-0000-0000EE570000}"/>
    <cellStyle name="Normal 40 12 3 2" xfId="48886" xr:uid="{00000000-0005-0000-0000-0000F6BE0000}"/>
    <cellStyle name="Normal 40 12 4" xfId="48887" xr:uid="{00000000-0005-0000-0000-0000F7BE0000}"/>
    <cellStyle name="Normal 40 13" xfId="22511" xr:uid="{00000000-0005-0000-0000-0000EF570000}"/>
    <cellStyle name="Normal 40 13 2" xfId="22512" xr:uid="{00000000-0005-0000-0000-0000F0570000}"/>
    <cellStyle name="Normal 40 13 2 2" xfId="48888" xr:uid="{00000000-0005-0000-0000-0000F8BE0000}"/>
    <cellStyle name="Normal 40 13 3" xfId="48889" xr:uid="{00000000-0005-0000-0000-0000F9BE0000}"/>
    <cellStyle name="Normal 40 14" xfId="22513" xr:uid="{00000000-0005-0000-0000-0000F1570000}"/>
    <cellStyle name="Normal 40 14 2" xfId="48890" xr:uid="{00000000-0005-0000-0000-0000FABE0000}"/>
    <cellStyle name="Normal 40 15" xfId="48891" xr:uid="{00000000-0005-0000-0000-0000FBBE0000}"/>
    <cellStyle name="Normal 40 2" xfId="22514" xr:uid="{00000000-0005-0000-0000-0000F2570000}"/>
    <cellStyle name="Normal 40 2 2" xfId="22515" xr:uid="{00000000-0005-0000-0000-0000F3570000}"/>
    <cellStyle name="Normal 40 2 2 2" xfId="22516" xr:uid="{00000000-0005-0000-0000-0000F4570000}"/>
    <cellStyle name="Normal 40 2 2 2 2" xfId="48892" xr:uid="{00000000-0005-0000-0000-0000FCBE0000}"/>
    <cellStyle name="Normal 40 2 2 3" xfId="48893" xr:uid="{00000000-0005-0000-0000-0000FDBE0000}"/>
    <cellStyle name="Normal 40 2 3" xfId="22517" xr:uid="{00000000-0005-0000-0000-0000F5570000}"/>
    <cellStyle name="Normal 40 2 3 2" xfId="48894" xr:uid="{00000000-0005-0000-0000-0000FEBE0000}"/>
    <cellStyle name="Normal 40 2 4" xfId="48895" xr:uid="{00000000-0005-0000-0000-0000FFBE0000}"/>
    <cellStyle name="Normal 40 3" xfId="22518" xr:uid="{00000000-0005-0000-0000-0000F6570000}"/>
    <cellStyle name="Normal 40 3 2" xfId="22519" xr:uid="{00000000-0005-0000-0000-0000F7570000}"/>
    <cellStyle name="Normal 40 3 2 2" xfId="22520" xr:uid="{00000000-0005-0000-0000-0000F8570000}"/>
    <cellStyle name="Normal 40 3 2 2 2" xfId="48896" xr:uid="{00000000-0005-0000-0000-000000BF0000}"/>
    <cellStyle name="Normal 40 3 2 3" xfId="48897" xr:uid="{00000000-0005-0000-0000-000001BF0000}"/>
    <cellStyle name="Normal 40 3 3" xfId="22521" xr:uid="{00000000-0005-0000-0000-0000F9570000}"/>
    <cellStyle name="Normal 40 3 3 2" xfId="48898" xr:uid="{00000000-0005-0000-0000-000002BF0000}"/>
    <cellStyle name="Normal 40 3 4" xfId="48899" xr:uid="{00000000-0005-0000-0000-000003BF0000}"/>
    <cellStyle name="Normal 40 4" xfId="22522" xr:uid="{00000000-0005-0000-0000-0000FA570000}"/>
    <cellStyle name="Normal 40 4 2" xfId="22523" xr:uid="{00000000-0005-0000-0000-0000FB570000}"/>
    <cellStyle name="Normal 40 4 2 2" xfId="22524" xr:uid="{00000000-0005-0000-0000-0000FC570000}"/>
    <cellStyle name="Normal 40 4 2 2 2" xfId="48900" xr:uid="{00000000-0005-0000-0000-000004BF0000}"/>
    <cellStyle name="Normal 40 4 2 3" xfId="48901" xr:uid="{00000000-0005-0000-0000-000005BF0000}"/>
    <cellStyle name="Normal 40 4 3" xfId="22525" xr:uid="{00000000-0005-0000-0000-0000FD570000}"/>
    <cellStyle name="Normal 40 4 3 2" xfId="48902" xr:uid="{00000000-0005-0000-0000-000006BF0000}"/>
    <cellStyle name="Normal 40 4 4" xfId="48903" xr:uid="{00000000-0005-0000-0000-000007BF0000}"/>
    <cellStyle name="Normal 40 5" xfId="22526" xr:uid="{00000000-0005-0000-0000-0000FE570000}"/>
    <cellStyle name="Normal 40 5 2" xfId="22527" xr:uid="{00000000-0005-0000-0000-0000FF570000}"/>
    <cellStyle name="Normal 40 5 2 2" xfId="22528" xr:uid="{00000000-0005-0000-0000-000000580000}"/>
    <cellStyle name="Normal 40 5 2 2 2" xfId="48904" xr:uid="{00000000-0005-0000-0000-000008BF0000}"/>
    <cellStyle name="Normal 40 5 2 3" xfId="48905" xr:uid="{00000000-0005-0000-0000-000009BF0000}"/>
    <cellStyle name="Normal 40 5 3" xfId="22529" xr:uid="{00000000-0005-0000-0000-000001580000}"/>
    <cellStyle name="Normal 40 5 3 2" xfId="48906" xr:uid="{00000000-0005-0000-0000-00000ABF0000}"/>
    <cellStyle name="Normal 40 5 4" xfId="48907" xr:uid="{00000000-0005-0000-0000-00000BBF0000}"/>
    <cellStyle name="Normal 40 6" xfId="22530" xr:uid="{00000000-0005-0000-0000-000002580000}"/>
    <cellStyle name="Normal 40 6 2" xfId="22531" xr:uid="{00000000-0005-0000-0000-000003580000}"/>
    <cellStyle name="Normal 40 6 2 2" xfId="22532" xr:uid="{00000000-0005-0000-0000-000004580000}"/>
    <cellStyle name="Normal 40 6 2 2 2" xfId="48908" xr:uid="{00000000-0005-0000-0000-00000CBF0000}"/>
    <cellStyle name="Normal 40 6 2 3" xfId="48909" xr:uid="{00000000-0005-0000-0000-00000DBF0000}"/>
    <cellStyle name="Normal 40 6 3" xfId="22533" xr:uid="{00000000-0005-0000-0000-000005580000}"/>
    <cellStyle name="Normal 40 6 3 2" xfId="48910" xr:uid="{00000000-0005-0000-0000-00000EBF0000}"/>
    <cellStyle name="Normal 40 6 4" xfId="48911" xr:uid="{00000000-0005-0000-0000-00000FBF0000}"/>
    <cellStyle name="Normal 40 7" xfId="22534" xr:uid="{00000000-0005-0000-0000-000006580000}"/>
    <cellStyle name="Normal 40 7 2" xfId="22535" xr:uid="{00000000-0005-0000-0000-000007580000}"/>
    <cellStyle name="Normal 40 7 2 2" xfId="22536" xr:uid="{00000000-0005-0000-0000-000008580000}"/>
    <cellStyle name="Normal 40 7 2 2 2" xfId="48912" xr:uid="{00000000-0005-0000-0000-000010BF0000}"/>
    <cellStyle name="Normal 40 7 2 3" xfId="48913" xr:uid="{00000000-0005-0000-0000-000011BF0000}"/>
    <cellStyle name="Normal 40 7 3" xfId="22537" xr:uid="{00000000-0005-0000-0000-000009580000}"/>
    <cellStyle name="Normal 40 7 3 2" xfId="48914" xr:uid="{00000000-0005-0000-0000-000012BF0000}"/>
    <cellStyle name="Normal 40 7 4" xfId="48915" xr:uid="{00000000-0005-0000-0000-000013BF0000}"/>
    <cellStyle name="Normal 40 8" xfId="22538" xr:uid="{00000000-0005-0000-0000-00000A580000}"/>
    <cellStyle name="Normal 40 8 2" xfId="22539" xr:uid="{00000000-0005-0000-0000-00000B580000}"/>
    <cellStyle name="Normal 40 8 2 2" xfId="22540" xr:uid="{00000000-0005-0000-0000-00000C580000}"/>
    <cellStyle name="Normal 40 8 2 2 2" xfId="48916" xr:uid="{00000000-0005-0000-0000-000014BF0000}"/>
    <cellStyle name="Normal 40 8 2 3" xfId="48917" xr:uid="{00000000-0005-0000-0000-000015BF0000}"/>
    <cellStyle name="Normal 40 8 3" xfId="22541" xr:uid="{00000000-0005-0000-0000-00000D580000}"/>
    <cellStyle name="Normal 40 8 3 2" xfId="48918" xr:uid="{00000000-0005-0000-0000-000016BF0000}"/>
    <cellStyle name="Normal 40 8 4" xfId="48919" xr:uid="{00000000-0005-0000-0000-000017BF0000}"/>
    <cellStyle name="Normal 40 9" xfId="22542" xr:uid="{00000000-0005-0000-0000-00000E580000}"/>
    <cellStyle name="Normal 40 9 2" xfId="22543" xr:uid="{00000000-0005-0000-0000-00000F580000}"/>
    <cellStyle name="Normal 40 9 2 2" xfId="22544" xr:uid="{00000000-0005-0000-0000-000010580000}"/>
    <cellStyle name="Normal 40 9 2 2 2" xfId="48920" xr:uid="{00000000-0005-0000-0000-000018BF0000}"/>
    <cellStyle name="Normal 40 9 2 3" xfId="48921" xr:uid="{00000000-0005-0000-0000-000019BF0000}"/>
    <cellStyle name="Normal 40 9 3" xfId="22545" xr:uid="{00000000-0005-0000-0000-000011580000}"/>
    <cellStyle name="Normal 40 9 3 2" xfId="48922" xr:uid="{00000000-0005-0000-0000-00001ABF0000}"/>
    <cellStyle name="Normal 40 9 4" xfId="48923" xr:uid="{00000000-0005-0000-0000-00001BBF0000}"/>
    <cellStyle name="Normal 400" xfId="30028" xr:uid="{00000000-0005-0000-0000-00004C750000}"/>
    <cellStyle name="Normal 401" xfId="30029" xr:uid="{00000000-0005-0000-0000-00004D750000}"/>
    <cellStyle name="Normal 402" xfId="30030" xr:uid="{00000000-0005-0000-0000-00004E750000}"/>
    <cellStyle name="Normal 403" xfId="30031" xr:uid="{00000000-0005-0000-0000-00004F750000}"/>
    <cellStyle name="Normal 404" xfId="30032" xr:uid="{00000000-0005-0000-0000-000050750000}"/>
    <cellStyle name="Normal 405" xfId="30033" xr:uid="{00000000-0005-0000-0000-000051750000}"/>
    <cellStyle name="Normal 406" xfId="30034" xr:uid="{00000000-0005-0000-0000-000052750000}"/>
    <cellStyle name="Normal 407" xfId="30035" xr:uid="{00000000-0005-0000-0000-000053750000}"/>
    <cellStyle name="Normal 408" xfId="30036" xr:uid="{00000000-0005-0000-0000-000054750000}"/>
    <cellStyle name="Normal 409" xfId="30037" xr:uid="{00000000-0005-0000-0000-000055750000}"/>
    <cellStyle name="Normal 41" xfId="22546" xr:uid="{00000000-0005-0000-0000-000012580000}"/>
    <cellStyle name="Normal 41 10" xfId="22547" xr:uid="{00000000-0005-0000-0000-000013580000}"/>
    <cellStyle name="Normal 41 10 2" xfId="22548" xr:uid="{00000000-0005-0000-0000-000014580000}"/>
    <cellStyle name="Normal 41 10 2 2" xfId="22549" xr:uid="{00000000-0005-0000-0000-000015580000}"/>
    <cellStyle name="Normal 41 10 2 2 2" xfId="48924" xr:uid="{00000000-0005-0000-0000-00001CBF0000}"/>
    <cellStyle name="Normal 41 10 2 3" xfId="48925" xr:uid="{00000000-0005-0000-0000-00001DBF0000}"/>
    <cellStyle name="Normal 41 10 3" xfId="22550" xr:uid="{00000000-0005-0000-0000-000016580000}"/>
    <cellStyle name="Normal 41 10 3 2" xfId="48926" xr:uid="{00000000-0005-0000-0000-00001EBF0000}"/>
    <cellStyle name="Normal 41 10 4" xfId="48927" xr:uid="{00000000-0005-0000-0000-00001FBF0000}"/>
    <cellStyle name="Normal 41 11" xfId="22551" xr:uid="{00000000-0005-0000-0000-000017580000}"/>
    <cellStyle name="Normal 41 11 2" xfId="22552" xr:uid="{00000000-0005-0000-0000-000018580000}"/>
    <cellStyle name="Normal 41 11 2 2" xfId="22553" xr:uid="{00000000-0005-0000-0000-000019580000}"/>
    <cellStyle name="Normal 41 11 2 2 2" xfId="48928" xr:uid="{00000000-0005-0000-0000-000020BF0000}"/>
    <cellStyle name="Normal 41 11 2 3" xfId="48929" xr:uid="{00000000-0005-0000-0000-000021BF0000}"/>
    <cellStyle name="Normal 41 11 3" xfId="22554" xr:uid="{00000000-0005-0000-0000-00001A580000}"/>
    <cellStyle name="Normal 41 11 3 2" xfId="48930" xr:uid="{00000000-0005-0000-0000-000022BF0000}"/>
    <cellStyle name="Normal 41 11 4" xfId="48931" xr:uid="{00000000-0005-0000-0000-000023BF0000}"/>
    <cellStyle name="Normal 41 12" xfId="22555" xr:uid="{00000000-0005-0000-0000-00001B580000}"/>
    <cellStyle name="Normal 41 12 2" xfId="22556" xr:uid="{00000000-0005-0000-0000-00001C580000}"/>
    <cellStyle name="Normal 41 12 2 2" xfId="22557" xr:uid="{00000000-0005-0000-0000-00001D580000}"/>
    <cellStyle name="Normal 41 12 2 2 2" xfId="48932" xr:uid="{00000000-0005-0000-0000-000024BF0000}"/>
    <cellStyle name="Normal 41 12 2 3" xfId="48933" xr:uid="{00000000-0005-0000-0000-000025BF0000}"/>
    <cellStyle name="Normal 41 12 3" xfId="22558" xr:uid="{00000000-0005-0000-0000-00001E580000}"/>
    <cellStyle name="Normal 41 12 3 2" xfId="48934" xr:uid="{00000000-0005-0000-0000-000026BF0000}"/>
    <cellStyle name="Normal 41 12 4" xfId="48935" xr:uid="{00000000-0005-0000-0000-000027BF0000}"/>
    <cellStyle name="Normal 41 13" xfId="22559" xr:uid="{00000000-0005-0000-0000-00001F580000}"/>
    <cellStyle name="Normal 41 13 2" xfId="22560" xr:uid="{00000000-0005-0000-0000-000020580000}"/>
    <cellStyle name="Normal 41 13 2 2" xfId="48936" xr:uid="{00000000-0005-0000-0000-000028BF0000}"/>
    <cellStyle name="Normal 41 13 3" xfId="48937" xr:uid="{00000000-0005-0000-0000-000029BF0000}"/>
    <cellStyle name="Normal 41 14" xfId="22561" xr:uid="{00000000-0005-0000-0000-000021580000}"/>
    <cellStyle name="Normal 41 14 2" xfId="48938" xr:uid="{00000000-0005-0000-0000-00002ABF0000}"/>
    <cellStyle name="Normal 41 15" xfId="48939" xr:uid="{00000000-0005-0000-0000-00002BBF0000}"/>
    <cellStyle name="Normal 41 2" xfId="22562" xr:uid="{00000000-0005-0000-0000-000022580000}"/>
    <cellStyle name="Normal 41 2 2" xfId="22563" xr:uid="{00000000-0005-0000-0000-000023580000}"/>
    <cellStyle name="Normal 41 2 2 2" xfId="22564" xr:uid="{00000000-0005-0000-0000-000024580000}"/>
    <cellStyle name="Normal 41 2 2 2 2" xfId="48940" xr:uid="{00000000-0005-0000-0000-00002CBF0000}"/>
    <cellStyle name="Normal 41 2 2 3" xfId="48941" xr:uid="{00000000-0005-0000-0000-00002DBF0000}"/>
    <cellStyle name="Normal 41 2 3" xfId="22565" xr:uid="{00000000-0005-0000-0000-000025580000}"/>
    <cellStyle name="Normal 41 2 3 2" xfId="48942" xr:uid="{00000000-0005-0000-0000-00002EBF0000}"/>
    <cellStyle name="Normal 41 2 4" xfId="48943" xr:uid="{00000000-0005-0000-0000-00002FBF0000}"/>
    <cellStyle name="Normal 41 3" xfId="22566" xr:uid="{00000000-0005-0000-0000-000026580000}"/>
    <cellStyle name="Normal 41 3 2" xfId="22567" xr:uid="{00000000-0005-0000-0000-000027580000}"/>
    <cellStyle name="Normal 41 3 2 2" xfId="22568" xr:uid="{00000000-0005-0000-0000-000028580000}"/>
    <cellStyle name="Normal 41 3 2 2 2" xfId="48944" xr:uid="{00000000-0005-0000-0000-000030BF0000}"/>
    <cellStyle name="Normal 41 3 2 3" xfId="48945" xr:uid="{00000000-0005-0000-0000-000031BF0000}"/>
    <cellStyle name="Normal 41 3 3" xfId="22569" xr:uid="{00000000-0005-0000-0000-000029580000}"/>
    <cellStyle name="Normal 41 3 3 2" xfId="48946" xr:uid="{00000000-0005-0000-0000-000032BF0000}"/>
    <cellStyle name="Normal 41 3 4" xfId="48947" xr:uid="{00000000-0005-0000-0000-000033BF0000}"/>
    <cellStyle name="Normal 41 4" xfId="22570" xr:uid="{00000000-0005-0000-0000-00002A580000}"/>
    <cellStyle name="Normal 41 4 2" xfId="22571" xr:uid="{00000000-0005-0000-0000-00002B580000}"/>
    <cellStyle name="Normal 41 4 2 2" xfId="22572" xr:uid="{00000000-0005-0000-0000-00002C580000}"/>
    <cellStyle name="Normal 41 4 2 2 2" xfId="48948" xr:uid="{00000000-0005-0000-0000-000034BF0000}"/>
    <cellStyle name="Normal 41 4 2 3" xfId="48949" xr:uid="{00000000-0005-0000-0000-000035BF0000}"/>
    <cellStyle name="Normal 41 4 3" xfId="22573" xr:uid="{00000000-0005-0000-0000-00002D580000}"/>
    <cellStyle name="Normal 41 4 3 2" xfId="48950" xr:uid="{00000000-0005-0000-0000-000036BF0000}"/>
    <cellStyle name="Normal 41 4 4" xfId="48951" xr:uid="{00000000-0005-0000-0000-000037BF0000}"/>
    <cellStyle name="Normal 41 5" xfId="22574" xr:uid="{00000000-0005-0000-0000-00002E580000}"/>
    <cellStyle name="Normal 41 5 2" xfId="22575" xr:uid="{00000000-0005-0000-0000-00002F580000}"/>
    <cellStyle name="Normal 41 5 2 2" xfId="22576" xr:uid="{00000000-0005-0000-0000-000030580000}"/>
    <cellStyle name="Normal 41 5 2 2 2" xfId="48952" xr:uid="{00000000-0005-0000-0000-000038BF0000}"/>
    <cellStyle name="Normal 41 5 2 3" xfId="48953" xr:uid="{00000000-0005-0000-0000-000039BF0000}"/>
    <cellStyle name="Normal 41 5 3" xfId="22577" xr:uid="{00000000-0005-0000-0000-000031580000}"/>
    <cellStyle name="Normal 41 5 3 2" xfId="48954" xr:uid="{00000000-0005-0000-0000-00003ABF0000}"/>
    <cellStyle name="Normal 41 5 4" xfId="48955" xr:uid="{00000000-0005-0000-0000-00003BBF0000}"/>
    <cellStyle name="Normal 41 6" xfId="22578" xr:uid="{00000000-0005-0000-0000-000032580000}"/>
    <cellStyle name="Normal 41 6 2" xfId="22579" xr:uid="{00000000-0005-0000-0000-000033580000}"/>
    <cellStyle name="Normal 41 6 2 2" xfId="22580" xr:uid="{00000000-0005-0000-0000-000034580000}"/>
    <cellStyle name="Normal 41 6 2 2 2" xfId="48956" xr:uid="{00000000-0005-0000-0000-00003CBF0000}"/>
    <cellStyle name="Normal 41 6 2 3" xfId="48957" xr:uid="{00000000-0005-0000-0000-00003DBF0000}"/>
    <cellStyle name="Normal 41 6 3" xfId="22581" xr:uid="{00000000-0005-0000-0000-000035580000}"/>
    <cellStyle name="Normal 41 6 3 2" xfId="48958" xr:uid="{00000000-0005-0000-0000-00003EBF0000}"/>
    <cellStyle name="Normal 41 6 4" xfId="48959" xr:uid="{00000000-0005-0000-0000-00003FBF0000}"/>
    <cellStyle name="Normal 41 7" xfId="22582" xr:uid="{00000000-0005-0000-0000-000036580000}"/>
    <cellStyle name="Normal 41 7 2" xfId="22583" xr:uid="{00000000-0005-0000-0000-000037580000}"/>
    <cellStyle name="Normal 41 7 2 2" xfId="22584" xr:uid="{00000000-0005-0000-0000-000038580000}"/>
    <cellStyle name="Normal 41 7 2 2 2" xfId="48960" xr:uid="{00000000-0005-0000-0000-000040BF0000}"/>
    <cellStyle name="Normal 41 7 2 3" xfId="48961" xr:uid="{00000000-0005-0000-0000-000041BF0000}"/>
    <cellStyle name="Normal 41 7 3" xfId="22585" xr:uid="{00000000-0005-0000-0000-000039580000}"/>
    <cellStyle name="Normal 41 7 3 2" xfId="48962" xr:uid="{00000000-0005-0000-0000-000042BF0000}"/>
    <cellStyle name="Normal 41 7 4" xfId="48963" xr:uid="{00000000-0005-0000-0000-000043BF0000}"/>
    <cellStyle name="Normal 41 8" xfId="22586" xr:uid="{00000000-0005-0000-0000-00003A580000}"/>
    <cellStyle name="Normal 41 8 2" xfId="22587" xr:uid="{00000000-0005-0000-0000-00003B580000}"/>
    <cellStyle name="Normal 41 8 2 2" xfId="22588" xr:uid="{00000000-0005-0000-0000-00003C580000}"/>
    <cellStyle name="Normal 41 8 2 2 2" xfId="48964" xr:uid="{00000000-0005-0000-0000-000044BF0000}"/>
    <cellStyle name="Normal 41 8 2 3" xfId="48965" xr:uid="{00000000-0005-0000-0000-000045BF0000}"/>
    <cellStyle name="Normal 41 8 3" xfId="22589" xr:uid="{00000000-0005-0000-0000-00003D580000}"/>
    <cellStyle name="Normal 41 8 3 2" xfId="48966" xr:uid="{00000000-0005-0000-0000-000046BF0000}"/>
    <cellStyle name="Normal 41 8 4" xfId="48967" xr:uid="{00000000-0005-0000-0000-000047BF0000}"/>
    <cellStyle name="Normal 41 9" xfId="22590" xr:uid="{00000000-0005-0000-0000-00003E580000}"/>
    <cellStyle name="Normal 41 9 2" xfId="22591" xr:uid="{00000000-0005-0000-0000-00003F580000}"/>
    <cellStyle name="Normal 41 9 2 2" xfId="22592" xr:uid="{00000000-0005-0000-0000-000040580000}"/>
    <cellStyle name="Normal 41 9 2 2 2" xfId="48968" xr:uid="{00000000-0005-0000-0000-000048BF0000}"/>
    <cellStyle name="Normal 41 9 2 3" xfId="48969" xr:uid="{00000000-0005-0000-0000-000049BF0000}"/>
    <cellStyle name="Normal 41 9 3" xfId="22593" xr:uid="{00000000-0005-0000-0000-000041580000}"/>
    <cellStyle name="Normal 41 9 3 2" xfId="48970" xr:uid="{00000000-0005-0000-0000-00004ABF0000}"/>
    <cellStyle name="Normal 41 9 4" xfId="48971" xr:uid="{00000000-0005-0000-0000-00004BBF0000}"/>
    <cellStyle name="Normal 410" xfId="30038" xr:uid="{00000000-0005-0000-0000-000056750000}"/>
    <cellStyle name="Normal 411" xfId="30039" xr:uid="{00000000-0005-0000-0000-000057750000}"/>
    <cellStyle name="Normal 412" xfId="30040" xr:uid="{00000000-0005-0000-0000-000058750000}"/>
    <cellStyle name="Normal 413" xfId="30041" xr:uid="{00000000-0005-0000-0000-000059750000}"/>
    <cellStyle name="Normal 414" xfId="30042" xr:uid="{00000000-0005-0000-0000-00005A750000}"/>
    <cellStyle name="Normal 415" xfId="30043" xr:uid="{00000000-0005-0000-0000-00005B750000}"/>
    <cellStyle name="Normal 416" xfId="30044" xr:uid="{00000000-0005-0000-0000-00005C750000}"/>
    <cellStyle name="Normal 417" xfId="30045" xr:uid="{00000000-0005-0000-0000-00005D750000}"/>
    <cellStyle name="Normal 418" xfId="30046" xr:uid="{00000000-0005-0000-0000-00005E750000}"/>
    <cellStyle name="Normal 419" xfId="30047" xr:uid="{00000000-0005-0000-0000-00005F750000}"/>
    <cellStyle name="Normal 42" xfId="22594" xr:uid="{00000000-0005-0000-0000-000042580000}"/>
    <cellStyle name="Normal 42 10" xfId="22595" xr:uid="{00000000-0005-0000-0000-000043580000}"/>
    <cellStyle name="Normal 42 10 2" xfId="22596" xr:uid="{00000000-0005-0000-0000-000044580000}"/>
    <cellStyle name="Normal 42 10 2 2" xfId="22597" xr:uid="{00000000-0005-0000-0000-000045580000}"/>
    <cellStyle name="Normal 42 10 2 2 2" xfId="48972" xr:uid="{00000000-0005-0000-0000-00004CBF0000}"/>
    <cellStyle name="Normal 42 10 2 3" xfId="48973" xr:uid="{00000000-0005-0000-0000-00004DBF0000}"/>
    <cellStyle name="Normal 42 10 3" xfId="22598" xr:uid="{00000000-0005-0000-0000-000046580000}"/>
    <cellStyle name="Normal 42 10 3 2" xfId="48974" xr:uid="{00000000-0005-0000-0000-00004EBF0000}"/>
    <cellStyle name="Normal 42 10 4" xfId="48975" xr:uid="{00000000-0005-0000-0000-00004FBF0000}"/>
    <cellStyle name="Normal 42 11" xfId="22599" xr:uid="{00000000-0005-0000-0000-000047580000}"/>
    <cellStyle name="Normal 42 11 2" xfId="22600" xr:uid="{00000000-0005-0000-0000-000048580000}"/>
    <cellStyle name="Normal 42 11 2 2" xfId="22601" xr:uid="{00000000-0005-0000-0000-000049580000}"/>
    <cellStyle name="Normal 42 11 2 2 2" xfId="48976" xr:uid="{00000000-0005-0000-0000-000050BF0000}"/>
    <cellStyle name="Normal 42 11 2 3" xfId="48977" xr:uid="{00000000-0005-0000-0000-000051BF0000}"/>
    <cellStyle name="Normal 42 11 3" xfId="22602" xr:uid="{00000000-0005-0000-0000-00004A580000}"/>
    <cellStyle name="Normal 42 11 3 2" xfId="48978" xr:uid="{00000000-0005-0000-0000-000052BF0000}"/>
    <cellStyle name="Normal 42 11 4" xfId="48979" xr:uid="{00000000-0005-0000-0000-000053BF0000}"/>
    <cellStyle name="Normal 42 12" xfId="22603" xr:uid="{00000000-0005-0000-0000-00004B580000}"/>
    <cellStyle name="Normal 42 12 2" xfId="22604" xr:uid="{00000000-0005-0000-0000-00004C580000}"/>
    <cellStyle name="Normal 42 12 2 2" xfId="22605" xr:uid="{00000000-0005-0000-0000-00004D580000}"/>
    <cellStyle name="Normal 42 12 2 2 2" xfId="48980" xr:uid="{00000000-0005-0000-0000-000054BF0000}"/>
    <cellStyle name="Normal 42 12 2 3" xfId="48981" xr:uid="{00000000-0005-0000-0000-000055BF0000}"/>
    <cellStyle name="Normal 42 12 3" xfId="22606" xr:uid="{00000000-0005-0000-0000-00004E580000}"/>
    <cellStyle name="Normal 42 12 3 2" xfId="48982" xr:uid="{00000000-0005-0000-0000-000056BF0000}"/>
    <cellStyle name="Normal 42 12 4" xfId="48983" xr:uid="{00000000-0005-0000-0000-000057BF0000}"/>
    <cellStyle name="Normal 42 13" xfId="22607" xr:uid="{00000000-0005-0000-0000-00004F580000}"/>
    <cellStyle name="Normal 42 13 2" xfId="22608" xr:uid="{00000000-0005-0000-0000-000050580000}"/>
    <cellStyle name="Normal 42 13 2 2" xfId="22609" xr:uid="{00000000-0005-0000-0000-000051580000}"/>
    <cellStyle name="Normal 42 13 2 2 2" xfId="48984" xr:uid="{00000000-0005-0000-0000-000058BF0000}"/>
    <cellStyle name="Normal 42 13 2 3" xfId="48985" xr:uid="{00000000-0005-0000-0000-000059BF0000}"/>
    <cellStyle name="Normal 42 13 3" xfId="22610" xr:uid="{00000000-0005-0000-0000-000052580000}"/>
    <cellStyle name="Normal 42 13 3 2" xfId="48986" xr:uid="{00000000-0005-0000-0000-00005ABF0000}"/>
    <cellStyle name="Normal 42 13 4" xfId="48987" xr:uid="{00000000-0005-0000-0000-00005BBF0000}"/>
    <cellStyle name="Normal 42 14" xfId="22611" xr:uid="{00000000-0005-0000-0000-000053580000}"/>
    <cellStyle name="Normal 42 14 2" xfId="22612" xr:uid="{00000000-0005-0000-0000-000054580000}"/>
    <cellStyle name="Normal 42 14 2 2" xfId="22613" xr:uid="{00000000-0005-0000-0000-000055580000}"/>
    <cellStyle name="Normal 42 14 2 2 2" xfId="48988" xr:uid="{00000000-0005-0000-0000-00005CBF0000}"/>
    <cellStyle name="Normal 42 14 2 3" xfId="48989" xr:uid="{00000000-0005-0000-0000-00005DBF0000}"/>
    <cellStyle name="Normal 42 14 3" xfId="22614" xr:uid="{00000000-0005-0000-0000-000056580000}"/>
    <cellStyle name="Normal 42 14 3 2" xfId="48990" xr:uid="{00000000-0005-0000-0000-00005EBF0000}"/>
    <cellStyle name="Normal 42 14 4" xfId="48991" xr:uid="{00000000-0005-0000-0000-00005FBF0000}"/>
    <cellStyle name="Normal 42 15" xfId="22615" xr:uid="{00000000-0005-0000-0000-000057580000}"/>
    <cellStyle name="Normal 42 15 2" xfId="22616" xr:uid="{00000000-0005-0000-0000-000058580000}"/>
    <cellStyle name="Normal 42 15 2 2" xfId="22617" xr:uid="{00000000-0005-0000-0000-000059580000}"/>
    <cellStyle name="Normal 42 15 2 2 2" xfId="48992" xr:uid="{00000000-0005-0000-0000-000060BF0000}"/>
    <cellStyle name="Normal 42 15 2 3" xfId="48993" xr:uid="{00000000-0005-0000-0000-000061BF0000}"/>
    <cellStyle name="Normal 42 15 3" xfId="22618" xr:uid="{00000000-0005-0000-0000-00005A580000}"/>
    <cellStyle name="Normal 42 15 3 2" xfId="48994" xr:uid="{00000000-0005-0000-0000-000062BF0000}"/>
    <cellStyle name="Normal 42 15 4" xfId="48995" xr:uid="{00000000-0005-0000-0000-000063BF0000}"/>
    <cellStyle name="Normal 42 16" xfId="22619" xr:uid="{00000000-0005-0000-0000-00005B580000}"/>
    <cellStyle name="Normal 42 16 2" xfId="22620" xr:uid="{00000000-0005-0000-0000-00005C580000}"/>
    <cellStyle name="Normal 42 16 2 2" xfId="48996" xr:uid="{00000000-0005-0000-0000-000064BF0000}"/>
    <cellStyle name="Normal 42 16 3" xfId="48997" xr:uid="{00000000-0005-0000-0000-000065BF0000}"/>
    <cellStyle name="Normal 42 17" xfId="22621" xr:uid="{00000000-0005-0000-0000-00005D580000}"/>
    <cellStyle name="Normal 42 17 2" xfId="48998" xr:uid="{00000000-0005-0000-0000-000066BF0000}"/>
    <cellStyle name="Normal 42 18" xfId="48999" xr:uid="{00000000-0005-0000-0000-000067BF0000}"/>
    <cellStyle name="Normal 42 2" xfId="22622" xr:uid="{00000000-0005-0000-0000-00005E580000}"/>
    <cellStyle name="Normal 42 2 10" xfId="22623" xr:uid="{00000000-0005-0000-0000-00005F580000}"/>
    <cellStyle name="Normal 42 2 10 2" xfId="22624" xr:uid="{00000000-0005-0000-0000-000060580000}"/>
    <cellStyle name="Normal 42 2 10 2 2" xfId="22625" xr:uid="{00000000-0005-0000-0000-000061580000}"/>
    <cellStyle name="Normal 42 2 10 2 2 2" xfId="49000" xr:uid="{00000000-0005-0000-0000-000068BF0000}"/>
    <cellStyle name="Normal 42 2 10 2 3" xfId="49001" xr:uid="{00000000-0005-0000-0000-000069BF0000}"/>
    <cellStyle name="Normal 42 2 10 3" xfId="22626" xr:uid="{00000000-0005-0000-0000-000062580000}"/>
    <cellStyle name="Normal 42 2 10 3 2" xfId="49002" xr:uid="{00000000-0005-0000-0000-00006ABF0000}"/>
    <cellStyle name="Normal 42 2 10 4" xfId="49003" xr:uid="{00000000-0005-0000-0000-00006BBF0000}"/>
    <cellStyle name="Normal 42 2 11" xfId="22627" xr:uid="{00000000-0005-0000-0000-000063580000}"/>
    <cellStyle name="Normal 42 2 11 2" xfId="22628" xr:uid="{00000000-0005-0000-0000-000064580000}"/>
    <cellStyle name="Normal 42 2 11 2 2" xfId="22629" xr:uid="{00000000-0005-0000-0000-000065580000}"/>
    <cellStyle name="Normal 42 2 11 2 2 2" xfId="49004" xr:uid="{00000000-0005-0000-0000-00006CBF0000}"/>
    <cellStyle name="Normal 42 2 11 2 3" xfId="49005" xr:uid="{00000000-0005-0000-0000-00006DBF0000}"/>
    <cellStyle name="Normal 42 2 11 3" xfId="22630" xr:uid="{00000000-0005-0000-0000-000066580000}"/>
    <cellStyle name="Normal 42 2 11 3 2" xfId="49006" xr:uid="{00000000-0005-0000-0000-00006EBF0000}"/>
    <cellStyle name="Normal 42 2 11 4" xfId="49007" xr:uid="{00000000-0005-0000-0000-00006FBF0000}"/>
    <cellStyle name="Normal 42 2 12" xfId="22631" xr:uid="{00000000-0005-0000-0000-000067580000}"/>
    <cellStyle name="Normal 42 2 12 2" xfId="22632" xr:uid="{00000000-0005-0000-0000-000068580000}"/>
    <cellStyle name="Normal 42 2 12 2 2" xfId="49008" xr:uid="{00000000-0005-0000-0000-000070BF0000}"/>
    <cellStyle name="Normal 42 2 12 3" xfId="49009" xr:uid="{00000000-0005-0000-0000-000071BF0000}"/>
    <cellStyle name="Normal 42 2 13" xfId="22633" xr:uid="{00000000-0005-0000-0000-000069580000}"/>
    <cellStyle name="Normal 42 2 13 2" xfId="49010" xr:uid="{00000000-0005-0000-0000-000072BF0000}"/>
    <cellStyle name="Normal 42 2 14" xfId="49011" xr:uid="{00000000-0005-0000-0000-000073BF0000}"/>
    <cellStyle name="Normal 42 2 2" xfId="22634" xr:uid="{00000000-0005-0000-0000-00006A580000}"/>
    <cellStyle name="Normal 42 2 2 2" xfId="22635" xr:uid="{00000000-0005-0000-0000-00006B580000}"/>
    <cellStyle name="Normal 42 2 2 2 2" xfId="22636" xr:uid="{00000000-0005-0000-0000-00006C580000}"/>
    <cellStyle name="Normal 42 2 2 2 2 2" xfId="49012" xr:uid="{00000000-0005-0000-0000-000074BF0000}"/>
    <cellStyle name="Normal 42 2 2 2 3" xfId="49013" xr:uid="{00000000-0005-0000-0000-000075BF0000}"/>
    <cellStyle name="Normal 42 2 2 3" xfId="22637" xr:uid="{00000000-0005-0000-0000-00006D580000}"/>
    <cellStyle name="Normal 42 2 2 3 2" xfId="49014" xr:uid="{00000000-0005-0000-0000-000076BF0000}"/>
    <cellStyle name="Normal 42 2 2 4" xfId="49015" xr:uid="{00000000-0005-0000-0000-000077BF0000}"/>
    <cellStyle name="Normal 42 2 3" xfId="22638" xr:uid="{00000000-0005-0000-0000-00006E580000}"/>
    <cellStyle name="Normal 42 2 3 2" xfId="22639" xr:uid="{00000000-0005-0000-0000-00006F580000}"/>
    <cellStyle name="Normal 42 2 3 2 2" xfId="22640" xr:uid="{00000000-0005-0000-0000-000070580000}"/>
    <cellStyle name="Normal 42 2 3 2 2 2" xfId="49016" xr:uid="{00000000-0005-0000-0000-000078BF0000}"/>
    <cellStyle name="Normal 42 2 3 2 3" xfId="49017" xr:uid="{00000000-0005-0000-0000-000079BF0000}"/>
    <cellStyle name="Normal 42 2 3 3" xfId="22641" xr:uid="{00000000-0005-0000-0000-000071580000}"/>
    <cellStyle name="Normal 42 2 3 3 2" xfId="49018" xr:uid="{00000000-0005-0000-0000-00007ABF0000}"/>
    <cellStyle name="Normal 42 2 3 4" xfId="49019" xr:uid="{00000000-0005-0000-0000-00007BBF0000}"/>
    <cellStyle name="Normal 42 2 4" xfId="22642" xr:uid="{00000000-0005-0000-0000-000072580000}"/>
    <cellStyle name="Normal 42 2 4 2" xfId="22643" xr:uid="{00000000-0005-0000-0000-000073580000}"/>
    <cellStyle name="Normal 42 2 4 2 2" xfId="22644" xr:uid="{00000000-0005-0000-0000-000074580000}"/>
    <cellStyle name="Normal 42 2 4 2 2 2" xfId="49020" xr:uid="{00000000-0005-0000-0000-00007CBF0000}"/>
    <cellStyle name="Normal 42 2 4 2 3" xfId="49021" xr:uid="{00000000-0005-0000-0000-00007DBF0000}"/>
    <cellStyle name="Normal 42 2 4 3" xfId="22645" xr:uid="{00000000-0005-0000-0000-000075580000}"/>
    <cellStyle name="Normal 42 2 4 3 2" xfId="49022" xr:uid="{00000000-0005-0000-0000-00007EBF0000}"/>
    <cellStyle name="Normal 42 2 4 4" xfId="49023" xr:uid="{00000000-0005-0000-0000-00007FBF0000}"/>
    <cellStyle name="Normal 42 2 5" xfId="22646" xr:uid="{00000000-0005-0000-0000-000076580000}"/>
    <cellStyle name="Normal 42 2 5 2" xfId="22647" xr:uid="{00000000-0005-0000-0000-000077580000}"/>
    <cellStyle name="Normal 42 2 5 2 2" xfId="22648" xr:uid="{00000000-0005-0000-0000-000078580000}"/>
    <cellStyle name="Normal 42 2 5 2 2 2" xfId="49024" xr:uid="{00000000-0005-0000-0000-000080BF0000}"/>
    <cellStyle name="Normal 42 2 5 2 3" xfId="49025" xr:uid="{00000000-0005-0000-0000-000081BF0000}"/>
    <cellStyle name="Normal 42 2 5 3" xfId="22649" xr:uid="{00000000-0005-0000-0000-000079580000}"/>
    <cellStyle name="Normal 42 2 5 3 2" xfId="49026" xr:uid="{00000000-0005-0000-0000-000082BF0000}"/>
    <cellStyle name="Normal 42 2 5 4" xfId="49027" xr:uid="{00000000-0005-0000-0000-000083BF0000}"/>
    <cellStyle name="Normal 42 2 6" xfId="22650" xr:uid="{00000000-0005-0000-0000-00007A580000}"/>
    <cellStyle name="Normal 42 2 6 2" xfId="22651" xr:uid="{00000000-0005-0000-0000-00007B580000}"/>
    <cellStyle name="Normal 42 2 6 2 2" xfId="22652" xr:uid="{00000000-0005-0000-0000-00007C580000}"/>
    <cellStyle name="Normal 42 2 6 2 2 2" xfId="49028" xr:uid="{00000000-0005-0000-0000-000084BF0000}"/>
    <cellStyle name="Normal 42 2 6 2 3" xfId="49029" xr:uid="{00000000-0005-0000-0000-000085BF0000}"/>
    <cellStyle name="Normal 42 2 6 3" xfId="22653" xr:uid="{00000000-0005-0000-0000-00007D580000}"/>
    <cellStyle name="Normal 42 2 6 3 2" xfId="49030" xr:uid="{00000000-0005-0000-0000-000086BF0000}"/>
    <cellStyle name="Normal 42 2 6 4" xfId="49031" xr:uid="{00000000-0005-0000-0000-000087BF0000}"/>
    <cellStyle name="Normal 42 2 7" xfId="22654" xr:uid="{00000000-0005-0000-0000-00007E580000}"/>
    <cellStyle name="Normal 42 2 7 2" xfId="22655" xr:uid="{00000000-0005-0000-0000-00007F580000}"/>
    <cellStyle name="Normal 42 2 7 2 2" xfId="22656" xr:uid="{00000000-0005-0000-0000-000080580000}"/>
    <cellStyle name="Normal 42 2 7 2 2 2" xfId="49032" xr:uid="{00000000-0005-0000-0000-000088BF0000}"/>
    <cellStyle name="Normal 42 2 7 2 3" xfId="49033" xr:uid="{00000000-0005-0000-0000-000089BF0000}"/>
    <cellStyle name="Normal 42 2 7 3" xfId="22657" xr:uid="{00000000-0005-0000-0000-000081580000}"/>
    <cellStyle name="Normal 42 2 7 3 2" xfId="49034" xr:uid="{00000000-0005-0000-0000-00008ABF0000}"/>
    <cellStyle name="Normal 42 2 7 4" xfId="49035" xr:uid="{00000000-0005-0000-0000-00008BBF0000}"/>
    <cellStyle name="Normal 42 2 8" xfId="22658" xr:uid="{00000000-0005-0000-0000-000082580000}"/>
    <cellStyle name="Normal 42 2 8 2" xfId="22659" xr:uid="{00000000-0005-0000-0000-000083580000}"/>
    <cellStyle name="Normal 42 2 8 2 2" xfId="22660" xr:uid="{00000000-0005-0000-0000-000084580000}"/>
    <cellStyle name="Normal 42 2 8 2 2 2" xfId="49036" xr:uid="{00000000-0005-0000-0000-00008CBF0000}"/>
    <cellStyle name="Normal 42 2 8 2 3" xfId="49037" xr:uid="{00000000-0005-0000-0000-00008DBF0000}"/>
    <cellStyle name="Normal 42 2 8 3" xfId="22661" xr:uid="{00000000-0005-0000-0000-000085580000}"/>
    <cellStyle name="Normal 42 2 8 3 2" xfId="49038" xr:uid="{00000000-0005-0000-0000-00008EBF0000}"/>
    <cellStyle name="Normal 42 2 8 4" xfId="49039" xr:uid="{00000000-0005-0000-0000-00008FBF0000}"/>
    <cellStyle name="Normal 42 2 9" xfId="22662" xr:uid="{00000000-0005-0000-0000-000086580000}"/>
    <cellStyle name="Normal 42 2 9 2" xfId="22663" xr:uid="{00000000-0005-0000-0000-000087580000}"/>
    <cellStyle name="Normal 42 2 9 2 2" xfId="22664" xr:uid="{00000000-0005-0000-0000-000088580000}"/>
    <cellStyle name="Normal 42 2 9 2 2 2" xfId="49040" xr:uid="{00000000-0005-0000-0000-000090BF0000}"/>
    <cellStyle name="Normal 42 2 9 2 3" xfId="49041" xr:uid="{00000000-0005-0000-0000-000091BF0000}"/>
    <cellStyle name="Normal 42 2 9 3" xfId="22665" xr:uid="{00000000-0005-0000-0000-000089580000}"/>
    <cellStyle name="Normal 42 2 9 3 2" xfId="49042" xr:uid="{00000000-0005-0000-0000-000092BF0000}"/>
    <cellStyle name="Normal 42 2 9 4" xfId="49043" xr:uid="{00000000-0005-0000-0000-000093BF0000}"/>
    <cellStyle name="Normal 42 3" xfId="22666" xr:uid="{00000000-0005-0000-0000-00008A580000}"/>
    <cellStyle name="Normal 42 3 10" xfId="22667" xr:uid="{00000000-0005-0000-0000-00008B580000}"/>
    <cellStyle name="Normal 42 3 10 2" xfId="22668" xr:uid="{00000000-0005-0000-0000-00008C580000}"/>
    <cellStyle name="Normal 42 3 10 2 2" xfId="22669" xr:uid="{00000000-0005-0000-0000-00008D580000}"/>
    <cellStyle name="Normal 42 3 10 2 2 2" xfId="49044" xr:uid="{00000000-0005-0000-0000-000094BF0000}"/>
    <cellStyle name="Normal 42 3 10 2 3" xfId="49045" xr:uid="{00000000-0005-0000-0000-000095BF0000}"/>
    <cellStyle name="Normal 42 3 10 3" xfId="22670" xr:uid="{00000000-0005-0000-0000-00008E580000}"/>
    <cellStyle name="Normal 42 3 10 3 2" xfId="49046" xr:uid="{00000000-0005-0000-0000-000096BF0000}"/>
    <cellStyle name="Normal 42 3 10 4" xfId="49047" xr:uid="{00000000-0005-0000-0000-000097BF0000}"/>
    <cellStyle name="Normal 42 3 11" xfId="22671" xr:uid="{00000000-0005-0000-0000-00008F580000}"/>
    <cellStyle name="Normal 42 3 11 2" xfId="22672" xr:uid="{00000000-0005-0000-0000-000090580000}"/>
    <cellStyle name="Normal 42 3 11 2 2" xfId="22673" xr:uid="{00000000-0005-0000-0000-000091580000}"/>
    <cellStyle name="Normal 42 3 11 2 2 2" xfId="49048" xr:uid="{00000000-0005-0000-0000-000098BF0000}"/>
    <cellStyle name="Normal 42 3 11 2 3" xfId="49049" xr:uid="{00000000-0005-0000-0000-000099BF0000}"/>
    <cellStyle name="Normal 42 3 11 3" xfId="22674" xr:uid="{00000000-0005-0000-0000-000092580000}"/>
    <cellStyle name="Normal 42 3 11 3 2" xfId="49050" xr:uid="{00000000-0005-0000-0000-00009ABF0000}"/>
    <cellStyle name="Normal 42 3 11 4" xfId="49051" xr:uid="{00000000-0005-0000-0000-00009BBF0000}"/>
    <cellStyle name="Normal 42 3 12" xfId="22675" xr:uid="{00000000-0005-0000-0000-000093580000}"/>
    <cellStyle name="Normal 42 3 12 2" xfId="22676" xr:uid="{00000000-0005-0000-0000-000094580000}"/>
    <cellStyle name="Normal 42 3 12 2 2" xfId="49052" xr:uid="{00000000-0005-0000-0000-00009CBF0000}"/>
    <cellStyle name="Normal 42 3 12 3" xfId="49053" xr:uid="{00000000-0005-0000-0000-00009DBF0000}"/>
    <cellStyle name="Normal 42 3 13" xfId="22677" xr:uid="{00000000-0005-0000-0000-000095580000}"/>
    <cellStyle name="Normal 42 3 13 2" xfId="49054" xr:uid="{00000000-0005-0000-0000-00009EBF0000}"/>
    <cellStyle name="Normal 42 3 14" xfId="49055" xr:uid="{00000000-0005-0000-0000-00009FBF0000}"/>
    <cellStyle name="Normal 42 3 2" xfId="22678" xr:uid="{00000000-0005-0000-0000-000096580000}"/>
    <cellStyle name="Normal 42 3 2 2" xfId="22679" xr:uid="{00000000-0005-0000-0000-000097580000}"/>
    <cellStyle name="Normal 42 3 2 2 2" xfId="22680" xr:uid="{00000000-0005-0000-0000-000098580000}"/>
    <cellStyle name="Normal 42 3 2 2 2 2" xfId="49056" xr:uid="{00000000-0005-0000-0000-0000A0BF0000}"/>
    <cellStyle name="Normal 42 3 2 2 3" xfId="49057" xr:uid="{00000000-0005-0000-0000-0000A1BF0000}"/>
    <cellStyle name="Normal 42 3 2 3" xfId="22681" xr:uid="{00000000-0005-0000-0000-000099580000}"/>
    <cellStyle name="Normal 42 3 2 3 2" xfId="49058" xr:uid="{00000000-0005-0000-0000-0000A2BF0000}"/>
    <cellStyle name="Normal 42 3 2 4" xfId="49059" xr:uid="{00000000-0005-0000-0000-0000A3BF0000}"/>
    <cellStyle name="Normal 42 3 3" xfId="22682" xr:uid="{00000000-0005-0000-0000-00009A580000}"/>
    <cellStyle name="Normal 42 3 3 2" xfId="22683" xr:uid="{00000000-0005-0000-0000-00009B580000}"/>
    <cellStyle name="Normal 42 3 3 2 2" xfId="22684" xr:uid="{00000000-0005-0000-0000-00009C580000}"/>
    <cellStyle name="Normal 42 3 3 2 2 2" xfId="49060" xr:uid="{00000000-0005-0000-0000-0000A4BF0000}"/>
    <cellStyle name="Normal 42 3 3 2 3" xfId="49061" xr:uid="{00000000-0005-0000-0000-0000A5BF0000}"/>
    <cellStyle name="Normal 42 3 3 3" xfId="22685" xr:uid="{00000000-0005-0000-0000-00009D580000}"/>
    <cellStyle name="Normal 42 3 3 3 2" xfId="49062" xr:uid="{00000000-0005-0000-0000-0000A6BF0000}"/>
    <cellStyle name="Normal 42 3 3 4" xfId="49063" xr:uid="{00000000-0005-0000-0000-0000A7BF0000}"/>
    <cellStyle name="Normal 42 3 4" xfId="22686" xr:uid="{00000000-0005-0000-0000-00009E580000}"/>
    <cellStyle name="Normal 42 3 4 2" xfId="22687" xr:uid="{00000000-0005-0000-0000-00009F580000}"/>
    <cellStyle name="Normal 42 3 4 2 2" xfId="22688" xr:uid="{00000000-0005-0000-0000-0000A0580000}"/>
    <cellStyle name="Normal 42 3 4 2 2 2" xfId="49064" xr:uid="{00000000-0005-0000-0000-0000A8BF0000}"/>
    <cellStyle name="Normal 42 3 4 2 3" xfId="49065" xr:uid="{00000000-0005-0000-0000-0000A9BF0000}"/>
    <cellStyle name="Normal 42 3 4 3" xfId="22689" xr:uid="{00000000-0005-0000-0000-0000A1580000}"/>
    <cellStyle name="Normal 42 3 4 3 2" xfId="49066" xr:uid="{00000000-0005-0000-0000-0000AABF0000}"/>
    <cellStyle name="Normal 42 3 4 4" xfId="49067" xr:uid="{00000000-0005-0000-0000-0000ABBF0000}"/>
    <cellStyle name="Normal 42 3 5" xfId="22690" xr:uid="{00000000-0005-0000-0000-0000A2580000}"/>
    <cellStyle name="Normal 42 3 5 2" xfId="22691" xr:uid="{00000000-0005-0000-0000-0000A3580000}"/>
    <cellStyle name="Normal 42 3 5 2 2" xfId="22692" xr:uid="{00000000-0005-0000-0000-0000A4580000}"/>
    <cellStyle name="Normal 42 3 5 2 2 2" xfId="49068" xr:uid="{00000000-0005-0000-0000-0000ACBF0000}"/>
    <cellStyle name="Normal 42 3 5 2 3" xfId="49069" xr:uid="{00000000-0005-0000-0000-0000ADBF0000}"/>
    <cellStyle name="Normal 42 3 5 3" xfId="22693" xr:uid="{00000000-0005-0000-0000-0000A5580000}"/>
    <cellStyle name="Normal 42 3 5 3 2" xfId="49070" xr:uid="{00000000-0005-0000-0000-0000AEBF0000}"/>
    <cellStyle name="Normal 42 3 5 4" xfId="49071" xr:uid="{00000000-0005-0000-0000-0000AFBF0000}"/>
    <cellStyle name="Normal 42 3 6" xfId="22694" xr:uid="{00000000-0005-0000-0000-0000A6580000}"/>
    <cellStyle name="Normal 42 3 6 2" xfId="22695" xr:uid="{00000000-0005-0000-0000-0000A7580000}"/>
    <cellStyle name="Normal 42 3 6 2 2" xfId="22696" xr:uid="{00000000-0005-0000-0000-0000A8580000}"/>
    <cellStyle name="Normal 42 3 6 2 2 2" xfId="49072" xr:uid="{00000000-0005-0000-0000-0000B0BF0000}"/>
    <cellStyle name="Normal 42 3 6 2 3" xfId="49073" xr:uid="{00000000-0005-0000-0000-0000B1BF0000}"/>
    <cellStyle name="Normal 42 3 6 3" xfId="22697" xr:uid="{00000000-0005-0000-0000-0000A9580000}"/>
    <cellStyle name="Normal 42 3 6 3 2" xfId="49074" xr:uid="{00000000-0005-0000-0000-0000B2BF0000}"/>
    <cellStyle name="Normal 42 3 6 4" xfId="49075" xr:uid="{00000000-0005-0000-0000-0000B3BF0000}"/>
    <cellStyle name="Normal 42 3 7" xfId="22698" xr:uid="{00000000-0005-0000-0000-0000AA580000}"/>
    <cellStyle name="Normal 42 3 7 2" xfId="22699" xr:uid="{00000000-0005-0000-0000-0000AB580000}"/>
    <cellStyle name="Normal 42 3 7 2 2" xfId="22700" xr:uid="{00000000-0005-0000-0000-0000AC580000}"/>
    <cellStyle name="Normal 42 3 7 2 2 2" xfId="49076" xr:uid="{00000000-0005-0000-0000-0000B4BF0000}"/>
    <cellStyle name="Normal 42 3 7 2 3" xfId="49077" xr:uid="{00000000-0005-0000-0000-0000B5BF0000}"/>
    <cellStyle name="Normal 42 3 7 3" xfId="22701" xr:uid="{00000000-0005-0000-0000-0000AD580000}"/>
    <cellStyle name="Normal 42 3 7 3 2" xfId="49078" xr:uid="{00000000-0005-0000-0000-0000B6BF0000}"/>
    <cellStyle name="Normal 42 3 7 4" xfId="49079" xr:uid="{00000000-0005-0000-0000-0000B7BF0000}"/>
    <cellStyle name="Normal 42 3 8" xfId="22702" xr:uid="{00000000-0005-0000-0000-0000AE580000}"/>
    <cellStyle name="Normal 42 3 8 2" xfId="22703" xr:uid="{00000000-0005-0000-0000-0000AF580000}"/>
    <cellStyle name="Normal 42 3 8 2 2" xfId="22704" xr:uid="{00000000-0005-0000-0000-0000B0580000}"/>
    <cellStyle name="Normal 42 3 8 2 2 2" xfId="49080" xr:uid="{00000000-0005-0000-0000-0000B8BF0000}"/>
    <cellStyle name="Normal 42 3 8 2 3" xfId="49081" xr:uid="{00000000-0005-0000-0000-0000B9BF0000}"/>
    <cellStyle name="Normal 42 3 8 3" xfId="22705" xr:uid="{00000000-0005-0000-0000-0000B1580000}"/>
    <cellStyle name="Normal 42 3 8 3 2" xfId="49082" xr:uid="{00000000-0005-0000-0000-0000BABF0000}"/>
    <cellStyle name="Normal 42 3 8 4" xfId="49083" xr:uid="{00000000-0005-0000-0000-0000BBBF0000}"/>
    <cellStyle name="Normal 42 3 9" xfId="22706" xr:uid="{00000000-0005-0000-0000-0000B2580000}"/>
    <cellStyle name="Normal 42 3 9 2" xfId="22707" xr:uid="{00000000-0005-0000-0000-0000B3580000}"/>
    <cellStyle name="Normal 42 3 9 2 2" xfId="22708" xr:uid="{00000000-0005-0000-0000-0000B4580000}"/>
    <cellStyle name="Normal 42 3 9 2 2 2" xfId="49084" xr:uid="{00000000-0005-0000-0000-0000BCBF0000}"/>
    <cellStyle name="Normal 42 3 9 2 3" xfId="49085" xr:uid="{00000000-0005-0000-0000-0000BDBF0000}"/>
    <cellStyle name="Normal 42 3 9 3" xfId="22709" xr:uid="{00000000-0005-0000-0000-0000B5580000}"/>
    <cellStyle name="Normal 42 3 9 3 2" xfId="49086" xr:uid="{00000000-0005-0000-0000-0000BEBF0000}"/>
    <cellStyle name="Normal 42 3 9 4" xfId="49087" xr:uid="{00000000-0005-0000-0000-0000BFBF0000}"/>
    <cellStyle name="Normal 42 4" xfId="22710" xr:uid="{00000000-0005-0000-0000-0000B6580000}"/>
    <cellStyle name="Normal 42 4 10" xfId="22711" xr:uid="{00000000-0005-0000-0000-0000B7580000}"/>
    <cellStyle name="Normal 42 4 10 2" xfId="22712" xr:uid="{00000000-0005-0000-0000-0000B8580000}"/>
    <cellStyle name="Normal 42 4 10 2 2" xfId="22713" xr:uid="{00000000-0005-0000-0000-0000B9580000}"/>
    <cellStyle name="Normal 42 4 10 2 2 2" xfId="49088" xr:uid="{00000000-0005-0000-0000-0000C0BF0000}"/>
    <cellStyle name="Normal 42 4 10 2 3" xfId="49089" xr:uid="{00000000-0005-0000-0000-0000C1BF0000}"/>
    <cellStyle name="Normal 42 4 10 3" xfId="22714" xr:uid="{00000000-0005-0000-0000-0000BA580000}"/>
    <cellStyle name="Normal 42 4 10 3 2" xfId="49090" xr:uid="{00000000-0005-0000-0000-0000C2BF0000}"/>
    <cellStyle name="Normal 42 4 10 4" xfId="49091" xr:uid="{00000000-0005-0000-0000-0000C3BF0000}"/>
    <cellStyle name="Normal 42 4 11" xfId="22715" xr:uid="{00000000-0005-0000-0000-0000BB580000}"/>
    <cellStyle name="Normal 42 4 11 2" xfId="22716" xr:uid="{00000000-0005-0000-0000-0000BC580000}"/>
    <cellStyle name="Normal 42 4 11 2 2" xfId="22717" xr:uid="{00000000-0005-0000-0000-0000BD580000}"/>
    <cellStyle name="Normal 42 4 11 2 2 2" xfId="49092" xr:uid="{00000000-0005-0000-0000-0000C4BF0000}"/>
    <cellStyle name="Normal 42 4 11 2 3" xfId="49093" xr:uid="{00000000-0005-0000-0000-0000C5BF0000}"/>
    <cellStyle name="Normal 42 4 11 3" xfId="22718" xr:uid="{00000000-0005-0000-0000-0000BE580000}"/>
    <cellStyle name="Normal 42 4 11 3 2" xfId="49094" xr:uid="{00000000-0005-0000-0000-0000C6BF0000}"/>
    <cellStyle name="Normal 42 4 11 4" xfId="49095" xr:uid="{00000000-0005-0000-0000-0000C7BF0000}"/>
    <cellStyle name="Normal 42 4 12" xfId="22719" xr:uid="{00000000-0005-0000-0000-0000BF580000}"/>
    <cellStyle name="Normal 42 4 12 2" xfId="22720" xr:uid="{00000000-0005-0000-0000-0000C0580000}"/>
    <cellStyle name="Normal 42 4 12 2 2" xfId="49096" xr:uid="{00000000-0005-0000-0000-0000C8BF0000}"/>
    <cellStyle name="Normal 42 4 12 3" xfId="49097" xr:uid="{00000000-0005-0000-0000-0000C9BF0000}"/>
    <cellStyle name="Normal 42 4 13" xfId="22721" xr:uid="{00000000-0005-0000-0000-0000C1580000}"/>
    <cellStyle name="Normal 42 4 13 2" xfId="49098" xr:uid="{00000000-0005-0000-0000-0000CABF0000}"/>
    <cellStyle name="Normal 42 4 14" xfId="49099" xr:uid="{00000000-0005-0000-0000-0000CBBF0000}"/>
    <cellStyle name="Normal 42 4 2" xfId="22722" xr:uid="{00000000-0005-0000-0000-0000C2580000}"/>
    <cellStyle name="Normal 42 4 2 2" xfId="22723" xr:uid="{00000000-0005-0000-0000-0000C3580000}"/>
    <cellStyle name="Normal 42 4 2 2 2" xfId="22724" xr:uid="{00000000-0005-0000-0000-0000C4580000}"/>
    <cellStyle name="Normal 42 4 2 2 2 2" xfId="49100" xr:uid="{00000000-0005-0000-0000-0000CCBF0000}"/>
    <cellStyle name="Normal 42 4 2 2 3" xfId="49101" xr:uid="{00000000-0005-0000-0000-0000CDBF0000}"/>
    <cellStyle name="Normal 42 4 2 3" xfId="22725" xr:uid="{00000000-0005-0000-0000-0000C5580000}"/>
    <cellStyle name="Normal 42 4 2 3 2" xfId="49102" xr:uid="{00000000-0005-0000-0000-0000CEBF0000}"/>
    <cellStyle name="Normal 42 4 2 4" xfId="49103" xr:uid="{00000000-0005-0000-0000-0000CFBF0000}"/>
    <cellStyle name="Normal 42 4 3" xfId="22726" xr:uid="{00000000-0005-0000-0000-0000C6580000}"/>
    <cellStyle name="Normal 42 4 3 2" xfId="22727" xr:uid="{00000000-0005-0000-0000-0000C7580000}"/>
    <cellStyle name="Normal 42 4 3 2 2" xfId="22728" xr:uid="{00000000-0005-0000-0000-0000C8580000}"/>
    <cellStyle name="Normal 42 4 3 2 2 2" xfId="49104" xr:uid="{00000000-0005-0000-0000-0000D0BF0000}"/>
    <cellStyle name="Normal 42 4 3 2 3" xfId="49105" xr:uid="{00000000-0005-0000-0000-0000D1BF0000}"/>
    <cellStyle name="Normal 42 4 3 3" xfId="22729" xr:uid="{00000000-0005-0000-0000-0000C9580000}"/>
    <cellStyle name="Normal 42 4 3 3 2" xfId="49106" xr:uid="{00000000-0005-0000-0000-0000D2BF0000}"/>
    <cellStyle name="Normal 42 4 3 4" xfId="49107" xr:uid="{00000000-0005-0000-0000-0000D3BF0000}"/>
    <cellStyle name="Normal 42 4 4" xfId="22730" xr:uid="{00000000-0005-0000-0000-0000CA580000}"/>
    <cellStyle name="Normal 42 4 4 2" xfId="22731" xr:uid="{00000000-0005-0000-0000-0000CB580000}"/>
    <cellStyle name="Normal 42 4 4 2 2" xfId="22732" xr:uid="{00000000-0005-0000-0000-0000CC580000}"/>
    <cellStyle name="Normal 42 4 4 2 2 2" xfId="49108" xr:uid="{00000000-0005-0000-0000-0000D4BF0000}"/>
    <cellStyle name="Normal 42 4 4 2 3" xfId="49109" xr:uid="{00000000-0005-0000-0000-0000D5BF0000}"/>
    <cellStyle name="Normal 42 4 4 3" xfId="22733" xr:uid="{00000000-0005-0000-0000-0000CD580000}"/>
    <cellStyle name="Normal 42 4 4 3 2" xfId="49110" xr:uid="{00000000-0005-0000-0000-0000D6BF0000}"/>
    <cellStyle name="Normal 42 4 4 4" xfId="49111" xr:uid="{00000000-0005-0000-0000-0000D7BF0000}"/>
    <cellStyle name="Normal 42 4 5" xfId="22734" xr:uid="{00000000-0005-0000-0000-0000CE580000}"/>
    <cellStyle name="Normal 42 4 5 2" xfId="22735" xr:uid="{00000000-0005-0000-0000-0000CF580000}"/>
    <cellStyle name="Normal 42 4 5 2 2" xfId="22736" xr:uid="{00000000-0005-0000-0000-0000D0580000}"/>
    <cellStyle name="Normal 42 4 5 2 2 2" xfId="49112" xr:uid="{00000000-0005-0000-0000-0000D8BF0000}"/>
    <cellStyle name="Normal 42 4 5 2 3" xfId="49113" xr:uid="{00000000-0005-0000-0000-0000D9BF0000}"/>
    <cellStyle name="Normal 42 4 5 3" xfId="22737" xr:uid="{00000000-0005-0000-0000-0000D1580000}"/>
    <cellStyle name="Normal 42 4 5 3 2" xfId="49114" xr:uid="{00000000-0005-0000-0000-0000DABF0000}"/>
    <cellStyle name="Normal 42 4 5 4" xfId="49115" xr:uid="{00000000-0005-0000-0000-0000DBBF0000}"/>
    <cellStyle name="Normal 42 4 6" xfId="22738" xr:uid="{00000000-0005-0000-0000-0000D2580000}"/>
    <cellStyle name="Normal 42 4 6 2" xfId="22739" xr:uid="{00000000-0005-0000-0000-0000D3580000}"/>
    <cellStyle name="Normal 42 4 6 2 2" xfId="22740" xr:uid="{00000000-0005-0000-0000-0000D4580000}"/>
    <cellStyle name="Normal 42 4 6 2 2 2" xfId="49116" xr:uid="{00000000-0005-0000-0000-0000DCBF0000}"/>
    <cellStyle name="Normal 42 4 6 2 3" xfId="49117" xr:uid="{00000000-0005-0000-0000-0000DDBF0000}"/>
    <cellStyle name="Normal 42 4 6 3" xfId="22741" xr:uid="{00000000-0005-0000-0000-0000D5580000}"/>
    <cellStyle name="Normal 42 4 6 3 2" xfId="49118" xr:uid="{00000000-0005-0000-0000-0000DEBF0000}"/>
    <cellStyle name="Normal 42 4 6 4" xfId="49119" xr:uid="{00000000-0005-0000-0000-0000DFBF0000}"/>
    <cellStyle name="Normal 42 4 7" xfId="22742" xr:uid="{00000000-0005-0000-0000-0000D6580000}"/>
    <cellStyle name="Normal 42 4 7 2" xfId="22743" xr:uid="{00000000-0005-0000-0000-0000D7580000}"/>
    <cellStyle name="Normal 42 4 7 2 2" xfId="22744" xr:uid="{00000000-0005-0000-0000-0000D8580000}"/>
    <cellStyle name="Normal 42 4 7 2 2 2" xfId="49120" xr:uid="{00000000-0005-0000-0000-0000E0BF0000}"/>
    <cellStyle name="Normal 42 4 7 2 3" xfId="49121" xr:uid="{00000000-0005-0000-0000-0000E1BF0000}"/>
    <cellStyle name="Normal 42 4 7 3" xfId="22745" xr:uid="{00000000-0005-0000-0000-0000D9580000}"/>
    <cellStyle name="Normal 42 4 7 3 2" xfId="49122" xr:uid="{00000000-0005-0000-0000-0000E2BF0000}"/>
    <cellStyle name="Normal 42 4 7 4" xfId="49123" xr:uid="{00000000-0005-0000-0000-0000E3BF0000}"/>
    <cellStyle name="Normal 42 4 8" xfId="22746" xr:uid="{00000000-0005-0000-0000-0000DA580000}"/>
    <cellStyle name="Normal 42 4 8 2" xfId="22747" xr:uid="{00000000-0005-0000-0000-0000DB580000}"/>
    <cellStyle name="Normal 42 4 8 2 2" xfId="22748" xr:uid="{00000000-0005-0000-0000-0000DC580000}"/>
    <cellStyle name="Normal 42 4 8 2 2 2" xfId="49124" xr:uid="{00000000-0005-0000-0000-0000E4BF0000}"/>
    <cellStyle name="Normal 42 4 8 2 3" xfId="49125" xr:uid="{00000000-0005-0000-0000-0000E5BF0000}"/>
    <cellStyle name="Normal 42 4 8 3" xfId="22749" xr:uid="{00000000-0005-0000-0000-0000DD580000}"/>
    <cellStyle name="Normal 42 4 8 3 2" xfId="49126" xr:uid="{00000000-0005-0000-0000-0000E6BF0000}"/>
    <cellStyle name="Normal 42 4 8 4" xfId="49127" xr:uid="{00000000-0005-0000-0000-0000E7BF0000}"/>
    <cellStyle name="Normal 42 4 9" xfId="22750" xr:uid="{00000000-0005-0000-0000-0000DE580000}"/>
    <cellStyle name="Normal 42 4 9 2" xfId="22751" xr:uid="{00000000-0005-0000-0000-0000DF580000}"/>
    <cellStyle name="Normal 42 4 9 2 2" xfId="22752" xr:uid="{00000000-0005-0000-0000-0000E0580000}"/>
    <cellStyle name="Normal 42 4 9 2 2 2" xfId="49128" xr:uid="{00000000-0005-0000-0000-0000E8BF0000}"/>
    <cellStyle name="Normal 42 4 9 2 3" xfId="49129" xr:uid="{00000000-0005-0000-0000-0000E9BF0000}"/>
    <cellStyle name="Normal 42 4 9 3" xfId="22753" xr:uid="{00000000-0005-0000-0000-0000E1580000}"/>
    <cellStyle name="Normal 42 4 9 3 2" xfId="49130" xr:uid="{00000000-0005-0000-0000-0000EABF0000}"/>
    <cellStyle name="Normal 42 4 9 4" xfId="49131" xr:uid="{00000000-0005-0000-0000-0000EBBF0000}"/>
    <cellStyle name="Normal 42 5" xfId="22754" xr:uid="{00000000-0005-0000-0000-0000E2580000}"/>
    <cellStyle name="Normal 42 5 2" xfId="22755" xr:uid="{00000000-0005-0000-0000-0000E3580000}"/>
    <cellStyle name="Normal 42 5 2 2" xfId="22756" xr:uid="{00000000-0005-0000-0000-0000E4580000}"/>
    <cellStyle name="Normal 42 5 2 2 2" xfId="49132" xr:uid="{00000000-0005-0000-0000-0000ECBF0000}"/>
    <cellStyle name="Normal 42 5 2 3" xfId="49133" xr:uid="{00000000-0005-0000-0000-0000EDBF0000}"/>
    <cellStyle name="Normal 42 5 3" xfId="22757" xr:uid="{00000000-0005-0000-0000-0000E5580000}"/>
    <cellStyle name="Normal 42 5 3 2" xfId="49134" xr:uid="{00000000-0005-0000-0000-0000EEBF0000}"/>
    <cellStyle name="Normal 42 5 4" xfId="49135" xr:uid="{00000000-0005-0000-0000-0000EFBF0000}"/>
    <cellStyle name="Normal 42 6" xfId="22758" xr:uid="{00000000-0005-0000-0000-0000E6580000}"/>
    <cellStyle name="Normal 42 6 2" xfId="22759" xr:uid="{00000000-0005-0000-0000-0000E7580000}"/>
    <cellStyle name="Normal 42 6 2 2" xfId="22760" xr:uid="{00000000-0005-0000-0000-0000E8580000}"/>
    <cellStyle name="Normal 42 6 2 2 2" xfId="49136" xr:uid="{00000000-0005-0000-0000-0000F0BF0000}"/>
    <cellStyle name="Normal 42 6 2 3" xfId="49137" xr:uid="{00000000-0005-0000-0000-0000F1BF0000}"/>
    <cellStyle name="Normal 42 6 3" xfId="22761" xr:uid="{00000000-0005-0000-0000-0000E9580000}"/>
    <cellStyle name="Normal 42 6 3 2" xfId="49138" xr:uid="{00000000-0005-0000-0000-0000F2BF0000}"/>
    <cellStyle name="Normal 42 6 4" xfId="49139" xr:uid="{00000000-0005-0000-0000-0000F3BF0000}"/>
    <cellStyle name="Normal 42 7" xfId="22762" xr:uid="{00000000-0005-0000-0000-0000EA580000}"/>
    <cellStyle name="Normal 42 7 2" xfId="22763" xr:uid="{00000000-0005-0000-0000-0000EB580000}"/>
    <cellStyle name="Normal 42 7 2 2" xfId="22764" xr:uid="{00000000-0005-0000-0000-0000EC580000}"/>
    <cellStyle name="Normal 42 7 2 2 2" xfId="49140" xr:uid="{00000000-0005-0000-0000-0000F4BF0000}"/>
    <cellStyle name="Normal 42 7 2 3" xfId="49141" xr:uid="{00000000-0005-0000-0000-0000F5BF0000}"/>
    <cellStyle name="Normal 42 7 3" xfId="22765" xr:uid="{00000000-0005-0000-0000-0000ED580000}"/>
    <cellStyle name="Normal 42 7 3 2" xfId="49142" xr:uid="{00000000-0005-0000-0000-0000F6BF0000}"/>
    <cellStyle name="Normal 42 7 4" xfId="49143" xr:uid="{00000000-0005-0000-0000-0000F7BF0000}"/>
    <cellStyle name="Normal 42 8" xfId="22766" xr:uid="{00000000-0005-0000-0000-0000EE580000}"/>
    <cellStyle name="Normal 42 8 2" xfId="22767" xr:uid="{00000000-0005-0000-0000-0000EF580000}"/>
    <cellStyle name="Normal 42 8 2 2" xfId="22768" xr:uid="{00000000-0005-0000-0000-0000F0580000}"/>
    <cellStyle name="Normal 42 8 2 2 2" xfId="49144" xr:uid="{00000000-0005-0000-0000-0000F8BF0000}"/>
    <cellStyle name="Normal 42 8 2 3" xfId="49145" xr:uid="{00000000-0005-0000-0000-0000F9BF0000}"/>
    <cellStyle name="Normal 42 8 3" xfId="22769" xr:uid="{00000000-0005-0000-0000-0000F1580000}"/>
    <cellStyle name="Normal 42 8 3 2" xfId="49146" xr:uid="{00000000-0005-0000-0000-0000FABF0000}"/>
    <cellStyle name="Normal 42 8 4" xfId="49147" xr:uid="{00000000-0005-0000-0000-0000FBBF0000}"/>
    <cellStyle name="Normal 42 9" xfId="22770" xr:uid="{00000000-0005-0000-0000-0000F2580000}"/>
    <cellStyle name="Normal 42 9 2" xfId="22771" xr:uid="{00000000-0005-0000-0000-0000F3580000}"/>
    <cellStyle name="Normal 42 9 2 2" xfId="22772" xr:uid="{00000000-0005-0000-0000-0000F4580000}"/>
    <cellStyle name="Normal 42 9 2 2 2" xfId="49148" xr:uid="{00000000-0005-0000-0000-0000FCBF0000}"/>
    <cellStyle name="Normal 42 9 2 3" xfId="49149" xr:uid="{00000000-0005-0000-0000-0000FDBF0000}"/>
    <cellStyle name="Normal 42 9 3" xfId="22773" xr:uid="{00000000-0005-0000-0000-0000F5580000}"/>
    <cellStyle name="Normal 42 9 3 2" xfId="49150" xr:uid="{00000000-0005-0000-0000-0000FEBF0000}"/>
    <cellStyle name="Normal 42 9 4" xfId="49151" xr:uid="{00000000-0005-0000-0000-0000FFBF0000}"/>
    <cellStyle name="Normal 420" xfId="30048" xr:uid="{00000000-0005-0000-0000-000060750000}"/>
    <cellStyle name="Normal 421" xfId="30049" xr:uid="{00000000-0005-0000-0000-000061750000}"/>
    <cellStyle name="Normal 422" xfId="30050" xr:uid="{00000000-0005-0000-0000-000062750000}"/>
    <cellStyle name="Normal 423" xfId="30051" xr:uid="{00000000-0005-0000-0000-000063750000}"/>
    <cellStyle name="Normal 424" xfId="30052" xr:uid="{00000000-0005-0000-0000-000064750000}"/>
    <cellStyle name="Normal 425" xfId="30053" xr:uid="{00000000-0005-0000-0000-000065750000}"/>
    <cellStyle name="Normal 426" xfId="30054" xr:uid="{00000000-0005-0000-0000-000066750000}"/>
    <cellStyle name="Normal 427" xfId="30055" xr:uid="{00000000-0005-0000-0000-000067750000}"/>
    <cellStyle name="Normal 428" xfId="30056" xr:uid="{00000000-0005-0000-0000-000068750000}"/>
    <cellStyle name="Normal 429" xfId="30057" xr:uid="{00000000-0005-0000-0000-000069750000}"/>
    <cellStyle name="Normal 43" xfId="22774" xr:uid="{00000000-0005-0000-0000-0000F6580000}"/>
    <cellStyle name="Normal 43 10" xfId="22775" xr:uid="{00000000-0005-0000-0000-0000F7580000}"/>
    <cellStyle name="Normal 43 10 2" xfId="22776" xr:uid="{00000000-0005-0000-0000-0000F8580000}"/>
    <cellStyle name="Normal 43 10 2 2" xfId="22777" xr:uid="{00000000-0005-0000-0000-0000F9580000}"/>
    <cellStyle name="Normal 43 10 2 2 2" xfId="49152" xr:uid="{00000000-0005-0000-0000-000000C00000}"/>
    <cellStyle name="Normal 43 10 2 3" xfId="49153" xr:uid="{00000000-0005-0000-0000-000001C00000}"/>
    <cellStyle name="Normal 43 10 3" xfId="22778" xr:uid="{00000000-0005-0000-0000-0000FA580000}"/>
    <cellStyle name="Normal 43 10 3 2" xfId="49154" xr:uid="{00000000-0005-0000-0000-000002C00000}"/>
    <cellStyle name="Normal 43 10 4" xfId="49155" xr:uid="{00000000-0005-0000-0000-000003C00000}"/>
    <cellStyle name="Normal 43 11" xfId="22779" xr:uid="{00000000-0005-0000-0000-0000FB580000}"/>
    <cellStyle name="Normal 43 11 2" xfId="22780" xr:uid="{00000000-0005-0000-0000-0000FC580000}"/>
    <cellStyle name="Normal 43 11 2 2" xfId="22781" xr:uid="{00000000-0005-0000-0000-0000FD580000}"/>
    <cellStyle name="Normal 43 11 2 2 2" xfId="49156" xr:uid="{00000000-0005-0000-0000-000004C00000}"/>
    <cellStyle name="Normal 43 11 2 3" xfId="49157" xr:uid="{00000000-0005-0000-0000-000005C00000}"/>
    <cellStyle name="Normal 43 11 3" xfId="22782" xr:uid="{00000000-0005-0000-0000-0000FE580000}"/>
    <cellStyle name="Normal 43 11 3 2" xfId="49158" xr:uid="{00000000-0005-0000-0000-000006C00000}"/>
    <cellStyle name="Normal 43 11 4" xfId="49159" xr:uid="{00000000-0005-0000-0000-000007C00000}"/>
    <cellStyle name="Normal 43 12" xfId="22783" xr:uid="{00000000-0005-0000-0000-0000FF580000}"/>
    <cellStyle name="Normal 43 12 2" xfId="22784" xr:uid="{00000000-0005-0000-0000-000000590000}"/>
    <cellStyle name="Normal 43 12 2 2" xfId="22785" xr:uid="{00000000-0005-0000-0000-000001590000}"/>
    <cellStyle name="Normal 43 12 2 2 2" xfId="49160" xr:uid="{00000000-0005-0000-0000-000008C00000}"/>
    <cellStyle name="Normal 43 12 2 3" xfId="49161" xr:uid="{00000000-0005-0000-0000-000009C00000}"/>
    <cellStyle name="Normal 43 12 3" xfId="22786" xr:uid="{00000000-0005-0000-0000-000002590000}"/>
    <cellStyle name="Normal 43 12 3 2" xfId="49162" xr:uid="{00000000-0005-0000-0000-00000AC00000}"/>
    <cellStyle name="Normal 43 12 4" xfId="49163" xr:uid="{00000000-0005-0000-0000-00000BC00000}"/>
    <cellStyle name="Normal 43 13" xfId="22787" xr:uid="{00000000-0005-0000-0000-000003590000}"/>
    <cellStyle name="Normal 43 13 2" xfId="22788" xr:uid="{00000000-0005-0000-0000-000004590000}"/>
    <cellStyle name="Normal 43 13 2 2" xfId="22789" xr:uid="{00000000-0005-0000-0000-000005590000}"/>
    <cellStyle name="Normal 43 13 2 2 2" xfId="49164" xr:uid="{00000000-0005-0000-0000-00000CC00000}"/>
    <cellStyle name="Normal 43 13 2 3" xfId="49165" xr:uid="{00000000-0005-0000-0000-00000DC00000}"/>
    <cellStyle name="Normal 43 13 3" xfId="22790" xr:uid="{00000000-0005-0000-0000-000006590000}"/>
    <cellStyle name="Normal 43 13 3 2" xfId="49166" xr:uid="{00000000-0005-0000-0000-00000EC00000}"/>
    <cellStyle name="Normal 43 13 4" xfId="49167" xr:uid="{00000000-0005-0000-0000-00000FC00000}"/>
    <cellStyle name="Normal 43 14" xfId="22791" xr:uid="{00000000-0005-0000-0000-000007590000}"/>
    <cellStyle name="Normal 43 14 2" xfId="22792" xr:uid="{00000000-0005-0000-0000-000008590000}"/>
    <cellStyle name="Normal 43 14 2 2" xfId="22793" xr:uid="{00000000-0005-0000-0000-000009590000}"/>
    <cellStyle name="Normal 43 14 2 2 2" xfId="22794" xr:uid="{00000000-0005-0000-0000-00000A590000}"/>
    <cellStyle name="Normal 43 14 2 2 2 2" xfId="54871" xr:uid="{00000000-0005-0000-0000-000057D60000}"/>
    <cellStyle name="Normal 43 14 2 3" xfId="49168" xr:uid="{00000000-0005-0000-0000-000010C00000}"/>
    <cellStyle name="Normal 43 14 3" xfId="22795" xr:uid="{00000000-0005-0000-0000-00000B590000}"/>
    <cellStyle name="Normal 43 14 3 2" xfId="49169" xr:uid="{00000000-0005-0000-0000-000011C00000}"/>
    <cellStyle name="Normal 43 14 4" xfId="49170" xr:uid="{00000000-0005-0000-0000-000012C00000}"/>
    <cellStyle name="Normal 43 15" xfId="22796" xr:uid="{00000000-0005-0000-0000-00000C590000}"/>
    <cellStyle name="Normal 43 15 2" xfId="22797" xr:uid="{00000000-0005-0000-0000-00000D590000}"/>
    <cellStyle name="Normal 43 15 2 2" xfId="49171" xr:uid="{00000000-0005-0000-0000-000013C00000}"/>
    <cellStyle name="Normal 43 15 3" xfId="49172" xr:uid="{00000000-0005-0000-0000-000014C00000}"/>
    <cellStyle name="Normal 43 16" xfId="22798" xr:uid="{00000000-0005-0000-0000-00000E590000}"/>
    <cellStyle name="Normal 43 16 2" xfId="49173" xr:uid="{00000000-0005-0000-0000-000015C00000}"/>
    <cellStyle name="Normal 43 17" xfId="49174" xr:uid="{00000000-0005-0000-0000-000016C00000}"/>
    <cellStyle name="Normal 43 2" xfId="22799" xr:uid="{00000000-0005-0000-0000-00000F590000}"/>
    <cellStyle name="Normal 43 2 10" xfId="22800" xr:uid="{00000000-0005-0000-0000-000010590000}"/>
    <cellStyle name="Normal 43 2 10 2" xfId="22801" xr:uid="{00000000-0005-0000-0000-000011590000}"/>
    <cellStyle name="Normal 43 2 10 2 2" xfId="22802" xr:uid="{00000000-0005-0000-0000-000012590000}"/>
    <cellStyle name="Normal 43 2 10 2 2 2" xfId="49175" xr:uid="{00000000-0005-0000-0000-000017C00000}"/>
    <cellStyle name="Normal 43 2 10 2 3" xfId="49176" xr:uid="{00000000-0005-0000-0000-000018C00000}"/>
    <cellStyle name="Normal 43 2 10 3" xfId="22803" xr:uid="{00000000-0005-0000-0000-000013590000}"/>
    <cellStyle name="Normal 43 2 10 3 2" xfId="49177" xr:uid="{00000000-0005-0000-0000-000019C00000}"/>
    <cellStyle name="Normal 43 2 10 4" xfId="49178" xr:uid="{00000000-0005-0000-0000-00001AC00000}"/>
    <cellStyle name="Normal 43 2 11" xfId="22804" xr:uid="{00000000-0005-0000-0000-000014590000}"/>
    <cellStyle name="Normal 43 2 11 2" xfId="22805" xr:uid="{00000000-0005-0000-0000-000015590000}"/>
    <cellStyle name="Normal 43 2 11 2 2" xfId="22806" xr:uid="{00000000-0005-0000-0000-000016590000}"/>
    <cellStyle name="Normal 43 2 11 2 2 2" xfId="49179" xr:uid="{00000000-0005-0000-0000-00001BC00000}"/>
    <cellStyle name="Normal 43 2 11 2 3" xfId="49180" xr:uid="{00000000-0005-0000-0000-00001CC00000}"/>
    <cellStyle name="Normal 43 2 11 3" xfId="22807" xr:uid="{00000000-0005-0000-0000-000017590000}"/>
    <cellStyle name="Normal 43 2 11 3 2" xfId="49181" xr:uid="{00000000-0005-0000-0000-00001DC00000}"/>
    <cellStyle name="Normal 43 2 11 4" xfId="49182" xr:uid="{00000000-0005-0000-0000-00001EC00000}"/>
    <cellStyle name="Normal 43 2 12" xfId="22808" xr:uid="{00000000-0005-0000-0000-000018590000}"/>
    <cellStyle name="Normal 43 2 12 2" xfId="22809" xr:uid="{00000000-0005-0000-0000-000019590000}"/>
    <cellStyle name="Normal 43 2 12 2 2" xfId="49183" xr:uid="{00000000-0005-0000-0000-00001FC00000}"/>
    <cellStyle name="Normal 43 2 12 3" xfId="49184" xr:uid="{00000000-0005-0000-0000-000020C00000}"/>
    <cellStyle name="Normal 43 2 13" xfId="22810" xr:uid="{00000000-0005-0000-0000-00001A590000}"/>
    <cellStyle name="Normal 43 2 13 2" xfId="49185" xr:uid="{00000000-0005-0000-0000-000021C00000}"/>
    <cellStyle name="Normal 43 2 14" xfId="49186" xr:uid="{00000000-0005-0000-0000-000022C00000}"/>
    <cellStyle name="Normal 43 2 2" xfId="22811" xr:uid="{00000000-0005-0000-0000-00001B590000}"/>
    <cellStyle name="Normal 43 2 2 2" xfId="22812" xr:uid="{00000000-0005-0000-0000-00001C590000}"/>
    <cellStyle name="Normal 43 2 2 2 2" xfId="22813" xr:uid="{00000000-0005-0000-0000-00001D590000}"/>
    <cellStyle name="Normal 43 2 2 2 2 2" xfId="49187" xr:uid="{00000000-0005-0000-0000-000023C00000}"/>
    <cellStyle name="Normal 43 2 2 2 3" xfId="49188" xr:uid="{00000000-0005-0000-0000-000024C00000}"/>
    <cellStyle name="Normal 43 2 2 3" xfId="22814" xr:uid="{00000000-0005-0000-0000-00001E590000}"/>
    <cellStyle name="Normal 43 2 2 3 2" xfId="49189" xr:uid="{00000000-0005-0000-0000-000025C00000}"/>
    <cellStyle name="Normal 43 2 2 4" xfId="49190" xr:uid="{00000000-0005-0000-0000-000026C00000}"/>
    <cellStyle name="Normal 43 2 3" xfId="22815" xr:uid="{00000000-0005-0000-0000-00001F590000}"/>
    <cellStyle name="Normal 43 2 3 2" xfId="22816" xr:uid="{00000000-0005-0000-0000-000020590000}"/>
    <cellStyle name="Normal 43 2 3 2 2" xfId="22817" xr:uid="{00000000-0005-0000-0000-000021590000}"/>
    <cellStyle name="Normal 43 2 3 2 2 2" xfId="49191" xr:uid="{00000000-0005-0000-0000-000027C00000}"/>
    <cellStyle name="Normal 43 2 3 2 3" xfId="49192" xr:uid="{00000000-0005-0000-0000-000028C00000}"/>
    <cellStyle name="Normal 43 2 3 3" xfId="22818" xr:uid="{00000000-0005-0000-0000-000022590000}"/>
    <cellStyle name="Normal 43 2 3 3 2" xfId="49193" xr:uid="{00000000-0005-0000-0000-000029C00000}"/>
    <cellStyle name="Normal 43 2 3 4" xfId="49194" xr:uid="{00000000-0005-0000-0000-00002AC00000}"/>
    <cellStyle name="Normal 43 2 4" xfId="22819" xr:uid="{00000000-0005-0000-0000-000023590000}"/>
    <cellStyle name="Normal 43 2 4 2" xfId="22820" xr:uid="{00000000-0005-0000-0000-000024590000}"/>
    <cellStyle name="Normal 43 2 4 2 2" xfId="22821" xr:uid="{00000000-0005-0000-0000-000025590000}"/>
    <cellStyle name="Normal 43 2 4 2 2 2" xfId="49195" xr:uid="{00000000-0005-0000-0000-00002BC00000}"/>
    <cellStyle name="Normal 43 2 4 2 3" xfId="49196" xr:uid="{00000000-0005-0000-0000-00002CC00000}"/>
    <cellStyle name="Normal 43 2 4 3" xfId="22822" xr:uid="{00000000-0005-0000-0000-000026590000}"/>
    <cellStyle name="Normal 43 2 4 3 2" xfId="49197" xr:uid="{00000000-0005-0000-0000-00002DC00000}"/>
    <cellStyle name="Normal 43 2 4 4" xfId="49198" xr:uid="{00000000-0005-0000-0000-00002EC00000}"/>
    <cellStyle name="Normal 43 2 5" xfId="22823" xr:uid="{00000000-0005-0000-0000-000027590000}"/>
    <cellStyle name="Normal 43 2 5 2" xfId="22824" xr:uid="{00000000-0005-0000-0000-000028590000}"/>
    <cellStyle name="Normal 43 2 5 2 2" xfId="22825" xr:uid="{00000000-0005-0000-0000-000029590000}"/>
    <cellStyle name="Normal 43 2 5 2 2 2" xfId="49199" xr:uid="{00000000-0005-0000-0000-00002FC00000}"/>
    <cellStyle name="Normal 43 2 5 2 3" xfId="49200" xr:uid="{00000000-0005-0000-0000-000030C00000}"/>
    <cellStyle name="Normal 43 2 5 3" xfId="22826" xr:uid="{00000000-0005-0000-0000-00002A590000}"/>
    <cellStyle name="Normal 43 2 5 3 2" xfId="49201" xr:uid="{00000000-0005-0000-0000-000031C00000}"/>
    <cellStyle name="Normal 43 2 5 4" xfId="49202" xr:uid="{00000000-0005-0000-0000-000032C00000}"/>
    <cellStyle name="Normal 43 2 6" xfId="22827" xr:uid="{00000000-0005-0000-0000-00002B590000}"/>
    <cellStyle name="Normal 43 2 6 2" xfId="22828" xr:uid="{00000000-0005-0000-0000-00002C590000}"/>
    <cellStyle name="Normal 43 2 6 2 2" xfId="22829" xr:uid="{00000000-0005-0000-0000-00002D590000}"/>
    <cellStyle name="Normal 43 2 6 2 2 2" xfId="49203" xr:uid="{00000000-0005-0000-0000-000033C00000}"/>
    <cellStyle name="Normal 43 2 6 2 3" xfId="49204" xr:uid="{00000000-0005-0000-0000-000034C00000}"/>
    <cellStyle name="Normal 43 2 6 3" xfId="22830" xr:uid="{00000000-0005-0000-0000-00002E590000}"/>
    <cellStyle name="Normal 43 2 6 3 2" xfId="49205" xr:uid="{00000000-0005-0000-0000-000035C00000}"/>
    <cellStyle name="Normal 43 2 6 4" xfId="49206" xr:uid="{00000000-0005-0000-0000-000036C00000}"/>
    <cellStyle name="Normal 43 2 7" xfId="22831" xr:uid="{00000000-0005-0000-0000-00002F590000}"/>
    <cellStyle name="Normal 43 2 7 2" xfId="22832" xr:uid="{00000000-0005-0000-0000-000030590000}"/>
    <cellStyle name="Normal 43 2 7 2 2" xfId="22833" xr:uid="{00000000-0005-0000-0000-000031590000}"/>
    <cellStyle name="Normal 43 2 7 2 2 2" xfId="49207" xr:uid="{00000000-0005-0000-0000-000037C00000}"/>
    <cellStyle name="Normal 43 2 7 2 3" xfId="49208" xr:uid="{00000000-0005-0000-0000-000038C00000}"/>
    <cellStyle name="Normal 43 2 7 3" xfId="22834" xr:uid="{00000000-0005-0000-0000-000032590000}"/>
    <cellStyle name="Normal 43 2 7 3 2" xfId="49209" xr:uid="{00000000-0005-0000-0000-000039C00000}"/>
    <cellStyle name="Normal 43 2 7 4" xfId="49210" xr:uid="{00000000-0005-0000-0000-00003AC00000}"/>
    <cellStyle name="Normal 43 2 8" xfId="22835" xr:uid="{00000000-0005-0000-0000-000033590000}"/>
    <cellStyle name="Normal 43 2 8 2" xfId="22836" xr:uid="{00000000-0005-0000-0000-000034590000}"/>
    <cellStyle name="Normal 43 2 8 2 2" xfId="22837" xr:uid="{00000000-0005-0000-0000-000035590000}"/>
    <cellStyle name="Normal 43 2 8 2 2 2" xfId="49211" xr:uid="{00000000-0005-0000-0000-00003BC00000}"/>
    <cellStyle name="Normal 43 2 8 2 3" xfId="49212" xr:uid="{00000000-0005-0000-0000-00003CC00000}"/>
    <cellStyle name="Normal 43 2 8 3" xfId="22838" xr:uid="{00000000-0005-0000-0000-000036590000}"/>
    <cellStyle name="Normal 43 2 8 3 2" xfId="49213" xr:uid="{00000000-0005-0000-0000-00003DC00000}"/>
    <cellStyle name="Normal 43 2 8 4" xfId="49214" xr:uid="{00000000-0005-0000-0000-00003EC00000}"/>
    <cellStyle name="Normal 43 2 9" xfId="22839" xr:uid="{00000000-0005-0000-0000-000037590000}"/>
    <cellStyle name="Normal 43 2 9 2" xfId="22840" xr:uid="{00000000-0005-0000-0000-000038590000}"/>
    <cellStyle name="Normal 43 2 9 2 2" xfId="22841" xr:uid="{00000000-0005-0000-0000-000039590000}"/>
    <cellStyle name="Normal 43 2 9 2 2 2" xfId="49215" xr:uid="{00000000-0005-0000-0000-00003FC00000}"/>
    <cellStyle name="Normal 43 2 9 2 3" xfId="49216" xr:uid="{00000000-0005-0000-0000-000040C00000}"/>
    <cellStyle name="Normal 43 2 9 3" xfId="22842" xr:uid="{00000000-0005-0000-0000-00003A590000}"/>
    <cellStyle name="Normal 43 2 9 3 2" xfId="49217" xr:uid="{00000000-0005-0000-0000-000041C00000}"/>
    <cellStyle name="Normal 43 2 9 4" xfId="49218" xr:uid="{00000000-0005-0000-0000-000042C00000}"/>
    <cellStyle name="Normal 43 3" xfId="22843" xr:uid="{00000000-0005-0000-0000-00003B590000}"/>
    <cellStyle name="Normal 43 3 10" xfId="22844" xr:uid="{00000000-0005-0000-0000-00003C590000}"/>
    <cellStyle name="Normal 43 3 10 2" xfId="22845" xr:uid="{00000000-0005-0000-0000-00003D590000}"/>
    <cellStyle name="Normal 43 3 10 2 2" xfId="22846" xr:uid="{00000000-0005-0000-0000-00003E590000}"/>
    <cellStyle name="Normal 43 3 10 2 2 2" xfId="49219" xr:uid="{00000000-0005-0000-0000-000043C00000}"/>
    <cellStyle name="Normal 43 3 10 2 3" xfId="49220" xr:uid="{00000000-0005-0000-0000-000044C00000}"/>
    <cellStyle name="Normal 43 3 10 3" xfId="22847" xr:uid="{00000000-0005-0000-0000-00003F590000}"/>
    <cellStyle name="Normal 43 3 10 3 2" xfId="49221" xr:uid="{00000000-0005-0000-0000-000045C00000}"/>
    <cellStyle name="Normal 43 3 10 4" xfId="49222" xr:uid="{00000000-0005-0000-0000-000046C00000}"/>
    <cellStyle name="Normal 43 3 11" xfId="22848" xr:uid="{00000000-0005-0000-0000-000040590000}"/>
    <cellStyle name="Normal 43 3 11 2" xfId="22849" xr:uid="{00000000-0005-0000-0000-000041590000}"/>
    <cellStyle name="Normal 43 3 11 2 2" xfId="22850" xr:uid="{00000000-0005-0000-0000-000042590000}"/>
    <cellStyle name="Normal 43 3 11 2 2 2" xfId="49223" xr:uid="{00000000-0005-0000-0000-000047C00000}"/>
    <cellStyle name="Normal 43 3 11 2 3" xfId="49224" xr:uid="{00000000-0005-0000-0000-000048C00000}"/>
    <cellStyle name="Normal 43 3 11 3" xfId="22851" xr:uid="{00000000-0005-0000-0000-000043590000}"/>
    <cellStyle name="Normal 43 3 11 3 2" xfId="49225" xr:uid="{00000000-0005-0000-0000-000049C00000}"/>
    <cellStyle name="Normal 43 3 11 4" xfId="49226" xr:uid="{00000000-0005-0000-0000-00004AC00000}"/>
    <cellStyle name="Normal 43 3 12" xfId="22852" xr:uid="{00000000-0005-0000-0000-000044590000}"/>
    <cellStyle name="Normal 43 3 12 2" xfId="22853" xr:uid="{00000000-0005-0000-0000-000045590000}"/>
    <cellStyle name="Normal 43 3 12 2 2" xfId="49227" xr:uid="{00000000-0005-0000-0000-00004BC00000}"/>
    <cellStyle name="Normal 43 3 12 3" xfId="49228" xr:uid="{00000000-0005-0000-0000-00004CC00000}"/>
    <cellStyle name="Normal 43 3 13" xfId="22854" xr:uid="{00000000-0005-0000-0000-000046590000}"/>
    <cellStyle name="Normal 43 3 13 2" xfId="49229" xr:uid="{00000000-0005-0000-0000-00004DC00000}"/>
    <cellStyle name="Normal 43 3 14" xfId="49230" xr:uid="{00000000-0005-0000-0000-00004EC00000}"/>
    <cellStyle name="Normal 43 3 2" xfId="22855" xr:uid="{00000000-0005-0000-0000-000047590000}"/>
    <cellStyle name="Normal 43 3 2 2" xfId="22856" xr:uid="{00000000-0005-0000-0000-000048590000}"/>
    <cellStyle name="Normal 43 3 2 2 2" xfId="22857" xr:uid="{00000000-0005-0000-0000-000049590000}"/>
    <cellStyle name="Normal 43 3 2 2 2 2" xfId="49231" xr:uid="{00000000-0005-0000-0000-00004FC00000}"/>
    <cellStyle name="Normal 43 3 2 2 3" xfId="49232" xr:uid="{00000000-0005-0000-0000-000050C00000}"/>
    <cellStyle name="Normal 43 3 2 3" xfId="22858" xr:uid="{00000000-0005-0000-0000-00004A590000}"/>
    <cellStyle name="Normal 43 3 2 3 2" xfId="49233" xr:uid="{00000000-0005-0000-0000-000051C00000}"/>
    <cellStyle name="Normal 43 3 2 4" xfId="49234" xr:uid="{00000000-0005-0000-0000-000052C00000}"/>
    <cellStyle name="Normal 43 3 3" xfId="22859" xr:uid="{00000000-0005-0000-0000-00004B590000}"/>
    <cellStyle name="Normal 43 3 3 2" xfId="22860" xr:uid="{00000000-0005-0000-0000-00004C590000}"/>
    <cellStyle name="Normal 43 3 3 2 2" xfId="22861" xr:uid="{00000000-0005-0000-0000-00004D590000}"/>
    <cellStyle name="Normal 43 3 3 2 2 2" xfId="49235" xr:uid="{00000000-0005-0000-0000-000053C00000}"/>
    <cellStyle name="Normal 43 3 3 2 3" xfId="49236" xr:uid="{00000000-0005-0000-0000-000054C00000}"/>
    <cellStyle name="Normal 43 3 3 3" xfId="22862" xr:uid="{00000000-0005-0000-0000-00004E590000}"/>
    <cellStyle name="Normal 43 3 3 3 2" xfId="49237" xr:uid="{00000000-0005-0000-0000-000055C00000}"/>
    <cellStyle name="Normal 43 3 3 4" xfId="49238" xr:uid="{00000000-0005-0000-0000-000056C00000}"/>
    <cellStyle name="Normal 43 3 4" xfId="22863" xr:uid="{00000000-0005-0000-0000-00004F590000}"/>
    <cellStyle name="Normal 43 3 4 2" xfId="22864" xr:uid="{00000000-0005-0000-0000-000050590000}"/>
    <cellStyle name="Normal 43 3 4 2 2" xfId="22865" xr:uid="{00000000-0005-0000-0000-000051590000}"/>
    <cellStyle name="Normal 43 3 4 2 2 2" xfId="49239" xr:uid="{00000000-0005-0000-0000-000057C00000}"/>
    <cellStyle name="Normal 43 3 4 2 3" xfId="49240" xr:uid="{00000000-0005-0000-0000-000058C00000}"/>
    <cellStyle name="Normal 43 3 4 3" xfId="22866" xr:uid="{00000000-0005-0000-0000-000052590000}"/>
    <cellStyle name="Normal 43 3 4 3 2" xfId="49241" xr:uid="{00000000-0005-0000-0000-000059C00000}"/>
    <cellStyle name="Normal 43 3 4 4" xfId="49242" xr:uid="{00000000-0005-0000-0000-00005AC00000}"/>
    <cellStyle name="Normal 43 3 5" xfId="22867" xr:uid="{00000000-0005-0000-0000-000053590000}"/>
    <cellStyle name="Normal 43 3 5 2" xfId="22868" xr:uid="{00000000-0005-0000-0000-000054590000}"/>
    <cellStyle name="Normal 43 3 5 2 2" xfId="22869" xr:uid="{00000000-0005-0000-0000-000055590000}"/>
    <cellStyle name="Normal 43 3 5 2 2 2" xfId="49243" xr:uid="{00000000-0005-0000-0000-00005BC00000}"/>
    <cellStyle name="Normal 43 3 5 2 3" xfId="49244" xr:uid="{00000000-0005-0000-0000-00005CC00000}"/>
    <cellStyle name="Normal 43 3 5 3" xfId="22870" xr:uid="{00000000-0005-0000-0000-000056590000}"/>
    <cellStyle name="Normal 43 3 5 3 2" xfId="49245" xr:uid="{00000000-0005-0000-0000-00005DC00000}"/>
    <cellStyle name="Normal 43 3 5 4" xfId="49246" xr:uid="{00000000-0005-0000-0000-00005EC00000}"/>
    <cellStyle name="Normal 43 3 6" xfId="22871" xr:uid="{00000000-0005-0000-0000-000057590000}"/>
    <cellStyle name="Normal 43 3 6 2" xfId="22872" xr:uid="{00000000-0005-0000-0000-000058590000}"/>
    <cellStyle name="Normal 43 3 6 2 2" xfId="22873" xr:uid="{00000000-0005-0000-0000-000059590000}"/>
    <cellStyle name="Normal 43 3 6 2 2 2" xfId="49247" xr:uid="{00000000-0005-0000-0000-00005FC00000}"/>
    <cellStyle name="Normal 43 3 6 2 3" xfId="49248" xr:uid="{00000000-0005-0000-0000-000060C00000}"/>
    <cellStyle name="Normal 43 3 6 3" xfId="22874" xr:uid="{00000000-0005-0000-0000-00005A590000}"/>
    <cellStyle name="Normal 43 3 6 3 2" xfId="49249" xr:uid="{00000000-0005-0000-0000-000061C00000}"/>
    <cellStyle name="Normal 43 3 6 4" xfId="49250" xr:uid="{00000000-0005-0000-0000-000062C00000}"/>
    <cellStyle name="Normal 43 3 7" xfId="22875" xr:uid="{00000000-0005-0000-0000-00005B590000}"/>
    <cellStyle name="Normal 43 3 7 2" xfId="22876" xr:uid="{00000000-0005-0000-0000-00005C590000}"/>
    <cellStyle name="Normal 43 3 7 2 2" xfId="22877" xr:uid="{00000000-0005-0000-0000-00005D590000}"/>
    <cellStyle name="Normal 43 3 7 2 2 2" xfId="49251" xr:uid="{00000000-0005-0000-0000-000063C00000}"/>
    <cellStyle name="Normal 43 3 7 2 3" xfId="49252" xr:uid="{00000000-0005-0000-0000-000064C00000}"/>
    <cellStyle name="Normal 43 3 7 3" xfId="22878" xr:uid="{00000000-0005-0000-0000-00005E590000}"/>
    <cellStyle name="Normal 43 3 7 3 2" xfId="49253" xr:uid="{00000000-0005-0000-0000-000065C00000}"/>
    <cellStyle name="Normal 43 3 7 4" xfId="49254" xr:uid="{00000000-0005-0000-0000-000066C00000}"/>
    <cellStyle name="Normal 43 3 8" xfId="22879" xr:uid="{00000000-0005-0000-0000-00005F590000}"/>
    <cellStyle name="Normal 43 3 8 2" xfId="22880" xr:uid="{00000000-0005-0000-0000-000060590000}"/>
    <cellStyle name="Normal 43 3 8 2 2" xfId="22881" xr:uid="{00000000-0005-0000-0000-000061590000}"/>
    <cellStyle name="Normal 43 3 8 2 2 2" xfId="49255" xr:uid="{00000000-0005-0000-0000-000067C00000}"/>
    <cellStyle name="Normal 43 3 8 2 3" xfId="49256" xr:uid="{00000000-0005-0000-0000-000068C00000}"/>
    <cellStyle name="Normal 43 3 8 3" xfId="22882" xr:uid="{00000000-0005-0000-0000-000062590000}"/>
    <cellStyle name="Normal 43 3 8 3 2" xfId="49257" xr:uid="{00000000-0005-0000-0000-000069C00000}"/>
    <cellStyle name="Normal 43 3 8 4" xfId="49258" xr:uid="{00000000-0005-0000-0000-00006AC00000}"/>
    <cellStyle name="Normal 43 3 9" xfId="22883" xr:uid="{00000000-0005-0000-0000-000063590000}"/>
    <cellStyle name="Normal 43 3 9 2" xfId="22884" xr:uid="{00000000-0005-0000-0000-000064590000}"/>
    <cellStyle name="Normal 43 3 9 2 2" xfId="22885" xr:uid="{00000000-0005-0000-0000-000065590000}"/>
    <cellStyle name="Normal 43 3 9 2 2 2" xfId="49259" xr:uid="{00000000-0005-0000-0000-00006BC00000}"/>
    <cellStyle name="Normal 43 3 9 2 3" xfId="49260" xr:uid="{00000000-0005-0000-0000-00006CC00000}"/>
    <cellStyle name="Normal 43 3 9 3" xfId="22886" xr:uid="{00000000-0005-0000-0000-000066590000}"/>
    <cellStyle name="Normal 43 3 9 3 2" xfId="49261" xr:uid="{00000000-0005-0000-0000-00006DC00000}"/>
    <cellStyle name="Normal 43 3 9 4" xfId="49262" xr:uid="{00000000-0005-0000-0000-00006EC00000}"/>
    <cellStyle name="Normal 43 4" xfId="22887" xr:uid="{00000000-0005-0000-0000-000067590000}"/>
    <cellStyle name="Normal 43 4 2" xfId="22888" xr:uid="{00000000-0005-0000-0000-000068590000}"/>
    <cellStyle name="Normal 43 4 2 2" xfId="22889" xr:uid="{00000000-0005-0000-0000-000069590000}"/>
    <cellStyle name="Normal 43 4 2 2 2" xfId="49263" xr:uid="{00000000-0005-0000-0000-00006FC00000}"/>
    <cellStyle name="Normal 43 4 2 3" xfId="49264" xr:uid="{00000000-0005-0000-0000-000070C00000}"/>
    <cellStyle name="Normal 43 4 3" xfId="22890" xr:uid="{00000000-0005-0000-0000-00006A590000}"/>
    <cellStyle name="Normal 43 4 3 2" xfId="49265" xr:uid="{00000000-0005-0000-0000-000071C00000}"/>
    <cellStyle name="Normal 43 4 4" xfId="49266" xr:uid="{00000000-0005-0000-0000-000072C00000}"/>
    <cellStyle name="Normal 43 5" xfId="22891" xr:uid="{00000000-0005-0000-0000-00006B590000}"/>
    <cellStyle name="Normal 43 5 2" xfId="22892" xr:uid="{00000000-0005-0000-0000-00006C590000}"/>
    <cellStyle name="Normal 43 5 2 2" xfId="22893" xr:uid="{00000000-0005-0000-0000-00006D590000}"/>
    <cellStyle name="Normal 43 5 2 2 2" xfId="49267" xr:uid="{00000000-0005-0000-0000-000073C00000}"/>
    <cellStyle name="Normal 43 5 2 3" xfId="49268" xr:uid="{00000000-0005-0000-0000-000074C00000}"/>
    <cellStyle name="Normal 43 5 3" xfId="22894" xr:uid="{00000000-0005-0000-0000-00006E590000}"/>
    <cellStyle name="Normal 43 5 3 2" xfId="49269" xr:uid="{00000000-0005-0000-0000-000075C00000}"/>
    <cellStyle name="Normal 43 5 4" xfId="49270" xr:uid="{00000000-0005-0000-0000-000076C00000}"/>
    <cellStyle name="Normal 43 6" xfId="22895" xr:uid="{00000000-0005-0000-0000-00006F590000}"/>
    <cellStyle name="Normal 43 6 2" xfId="22896" xr:uid="{00000000-0005-0000-0000-000070590000}"/>
    <cellStyle name="Normal 43 6 2 2" xfId="22897" xr:uid="{00000000-0005-0000-0000-000071590000}"/>
    <cellStyle name="Normal 43 6 2 2 2" xfId="49271" xr:uid="{00000000-0005-0000-0000-000077C00000}"/>
    <cellStyle name="Normal 43 6 2 3" xfId="49272" xr:uid="{00000000-0005-0000-0000-000078C00000}"/>
    <cellStyle name="Normal 43 6 3" xfId="22898" xr:uid="{00000000-0005-0000-0000-000072590000}"/>
    <cellStyle name="Normal 43 6 3 2" xfId="49273" xr:uid="{00000000-0005-0000-0000-000079C00000}"/>
    <cellStyle name="Normal 43 6 4" xfId="49274" xr:uid="{00000000-0005-0000-0000-00007AC00000}"/>
    <cellStyle name="Normal 43 7" xfId="22899" xr:uid="{00000000-0005-0000-0000-000073590000}"/>
    <cellStyle name="Normal 43 7 2" xfId="22900" xr:uid="{00000000-0005-0000-0000-000074590000}"/>
    <cellStyle name="Normal 43 7 2 2" xfId="22901" xr:uid="{00000000-0005-0000-0000-000075590000}"/>
    <cellStyle name="Normal 43 7 2 2 2" xfId="49275" xr:uid="{00000000-0005-0000-0000-00007BC00000}"/>
    <cellStyle name="Normal 43 7 2 3" xfId="49276" xr:uid="{00000000-0005-0000-0000-00007CC00000}"/>
    <cellStyle name="Normal 43 7 3" xfId="22902" xr:uid="{00000000-0005-0000-0000-000076590000}"/>
    <cellStyle name="Normal 43 7 3 2" xfId="49277" xr:uid="{00000000-0005-0000-0000-00007DC00000}"/>
    <cellStyle name="Normal 43 7 4" xfId="49278" xr:uid="{00000000-0005-0000-0000-00007EC00000}"/>
    <cellStyle name="Normal 43 8" xfId="22903" xr:uid="{00000000-0005-0000-0000-000077590000}"/>
    <cellStyle name="Normal 43 8 2" xfId="22904" xr:uid="{00000000-0005-0000-0000-000078590000}"/>
    <cellStyle name="Normal 43 8 2 2" xfId="22905" xr:uid="{00000000-0005-0000-0000-000079590000}"/>
    <cellStyle name="Normal 43 8 2 2 2" xfId="49279" xr:uid="{00000000-0005-0000-0000-00007FC00000}"/>
    <cellStyle name="Normal 43 8 2 3" xfId="49280" xr:uid="{00000000-0005-0000-0000-000080C00000}"/>
    <cellStyle name="Normal 43 8 3" xfId="22906" xr:uid="{00000000-0005-0000-0000-00007A590000}"/>
    <cellStyle name="Normal 43 8 3 2" xfId="49281" xr:uid="{00000000-0005-0000-0000-000081C00000}"/>
    <cellStyle name="Normal 43 8 4" xfId="49282" xr:uid="{00000000-0005-0000-0000-000082C00000}"/>
    <cellStyle name="Normal 43 9" xfId="22907" xr:uid="{00000000-0005-0000-0000-00007B590000}"/>
    <cellStyle name="Normal 43 9 2" xfId="22908" xr:uid="{00000000-0005-0000-0000-00007C590000}"/>
    <cellStyle name="Normal 43 9 2 2" xfId="22909" xr:uid="{00000000-0005-0000-0000-00007D590000}"/>
    <cellStyle name="Normal 43 9 2 2 2" xfId="49283" xr:uid="{00000000-0005-0000-0000-000083C00000}"/>
    <cellStyle name="Normal 43 9 2 3" xfId="49284" xr:uid="{00000000-0005-0000-0000-000084C00000}"/>
    <cellStyle name="Normal 43 9 3" xfId="22910" xr:uid="{00000000-0005-0000-0000-00007E590000}"/>
    <cellStyle name="Normal 43 9 3 2" xfId="49285" xr:uid="{00000000-0005-0000-0000-000085C00000}"/>
    <cellStyle name="Normal 43 9 4" xfId="49286" xr:uid="{00000000-0005-0000-0000-000086C00000}"/>
    <cellStyle name="Normal 430" xfId="30058" xr:uid="{00000000-0005-0000-0000-00006A750000}"/>
    <cellStyle name="Normal 431" xfId="30059" xr:uid="{00000000-0005-0000-0000-00006B750000}"/>
    <cellStyle name="Normal 432" xfId="30060" xr:uid="{00000000-0005-0000-0000-00006C750000}"/>
    <cellStyle name="Normal 433" xfId="30061" xr:uid="{00000000-0005-0000-0000-00006D750000}"/>
    <cellStyle name="Normal 434" xfId="30062" xr:uid="{00000000-0005-0000-0000-00006E750000}"/>
    <cellStyle name="Normal 435" xfId="30063" xr:uid="{00000000-0005-0000-0000-00006F750000}"/>
    <cellStyle name="Normal 436" xfId="30064" xr:uid="{00000000-0005-0000-0000-000070750000}"/>
    <cellStyle name="Normal 437" xfId="30065" xr:uid="{00000000-0005-0000-0000-000071750000}"/>
    <cellStyle name="Normal 438" xfId="30066" xr:uid="{00000000-0005-0000-0000-000072750000}"/>
    <cellStyle name="Normal 439" xfId="30067" xr:uid="{00000000-0005-0000-0000-000073750000}"/>
    <cellStyle name="Normal 44" xfId="22911" xr:uid="{00000000-0005-0000-0000-00007F590000}"/>
    <cellStyle name="Normal 44 10" xfId="22912" xr:uid="{00000000-0005-0000-0000-000080590000}"/>
    <cellStyle name="Normal 44 10 2" xfId="22913" xr:uid="{00000000-0005-0000-0000-000081590000}"/>
    <cellStyle name="Normal 44 10 2 2" xfId="22914" xr:uid="{00000000-0005-0000-0000-000082590000}"/>
    <cellStyle name="Normal 44 10 2 2 2" xfId="49287" xr:uid="{00000000-0005-0000-0000-000087C00000}"/>
    <cellStyle name="Normal 44 10 2 3" xfId="49288" xr:uid="{00000000-0005-0000-0000-000088C00000}"/>
    <cellStyle name="Normal 44 10 3" xfId="22915" xr:uid="{00000000-0005-0000-0000-000083590000}"/>
    <cellStyle name="Normal 44 10 3 2" xfId="49289" xr:uid="{00000000-0005-0000-0000-000089C00000}"/>
    <cellStyle name="Normal 44 10 4" xfId="49290" xr:uid="{00000000-0005-0000-0000-00008AC00000}"/>
    <cellStyle name="Normal 44 11" xfId="22916" xr:uid="{00000000-0005-0000-0000-000084590000}"/>
    <cellStyle name="Normal 44 11 2" xfId="22917" xr:uid="{00000000-0005-0000-0000-000085590000}"/>
    <cellStyle name="Normal 44 11 2 2" xfId="22918" xr:uid="{00000000-0005-0000-0000-000086590000}"/>
    <cellStyle name="Normal 44 11 2 2 2" xfId="49291" xr:uid="{00000000-0005-0000-0000-00008BC00000}"/>
    <cellStyle name="Normal 44 11 2 3" xfId="49292" xr:uid="{00000000-0005-0000-0000-00008CC00000}"/>
    <cellStyle name="Normal 44 11 3" xfId="22919" xr:uid="{00000000-0005-0000-0000-000087590000}"/>
    <cellStyle name="Normal 44 11 3 2" xfId="49293" xr:uid="{00000000-0005-0000-0000-00008DC00000}"/>
    <cellStyle name="Normal 44 11 4" xfId="49294" xr:uid="{00000000-0005-0000-0000-00008EC00000}"/>
    <cellStyle name="Normal 44 12" xfId="22920" xr:uid="{00000000-0005-0000-0000-000088590000}"/>
    <cellStyle name="Normal 44 12 2" xfId="22921" xr:uid="{00000000-0005-0000-0000-000089590000}"/>
    <cellStyle name="Normal 44 12 2 2" xfId="22922" xr:uid="{00000000-0005-0000-0000-00008A590000}"/>
    <cellStyle name="Normal 44 12 2 2 2" xfId="49295" xr:uid="{00000000-0005-0000-0000-00008FC00000}"/>
    <cellStyle name="Normal 44 12 2 3" xfId="49296" xr:uid="{00000000-0005-0000-0000-000090C00000}"/>
    <cellStyle name="Normal 44 12 3" xfId="22923" xr:uid="{00000000-0005-0000-0000-00008B590000}"/>
    <cellStyle name="Normal 44 12 3 2" xfId="49297" xr:uid="{00000000-0005-0000-0000-000091C00000}"/>
    <cellStyle name="Normal 44 12 4" xfId="49298" xr:uid="{00000000-0005-0000-0000-000092C00000}"/>
    <cellStyle name="Normal 44 13" xfId="22924" xr:uid="{00000000-0005-0000-0000-00008C590000}"/>
    <cellStyle name="Normal 44 13 2" xfId="22925" xr:uid="{00000000-0005-0000-0000-00008D590000}"/>
    <cellStyle name="Normal 44 13 2 2" xfId="22926" xr:uid="{00000000-0005-0000-0000-00008E590000}"/>
    <cellStyle name="Normal 44 13 2 2 2" xfId="49299" xr:uid="{00000000-0005-0000-0000-000093C00000}"/>
    <cellStyle name="Normal 44 13 2 3" xfId="49300" xr:uid="{00000000-0005-0000-0000-000094C00000}"/>
    <cellStyle name="Normal 44 13 3" xfId="22927" xr:uid="{00000000-0005-0000-0000-00008F590000}"/>
    <cellStyle name="Normal 44 13 3 2" xfId="49301" xr:uid="{00000000-0005-0000-0000-000095C00000}"/>
    <cellStyle name="Normal 44 13 4" xfId="49302" xr:uid="{00000000-0005-0000-0000-000096C00000}"/>
    <cellStyle name="Normal 44 14" xfId="22928" xr:uid="{00000000-0005-0000-0000-000090590000}"/>
    <cellStyle name="Normal 44 14 2" xfId="22929" xr:uid="{00000000-0005-0000-0000-000091590000}"/>
    <cellStyle name="Normal 44 14 2 2" xfId="49303" xr:uid="{00000000-0005-0000-0000-000097C00000}"/>
    <cellStyle name="Normal 44 14 3" xfId="49304" xr:uid="{00000000-0005-0000-0000-000098C00000}"/>
    <cellStyle name="Normal 44 15" xfId="22930" xr:uid="{00000000-0005-0000-0000-000092590000}"/>
    <cellStyle name="Normal 44 15 2" xfId="49305" xr:uid="{00000000-0005-0000-0000-000099C00000}"/>
    <cellStyle name="Normal 44 16" xfId="49306" xr:uid="{00000000-0005-0000-0000-00009AC00000}"/>
    <cellStyle name="Normal 44 2" xfId="22931" xr:uid="{00000000-0005-0000-0000-000093590000}"/>
    <cellStyle name="Normal 44 2 10" xfId="22932" xr:uid="{00000000-0005-0000-0000-000094590000}"/>
    <cellStyle name="Normal 44 2 10 2" xfId="22933" xr:uid="{00000000-0005-0000-0000-000095590000}"/>
    <cellStyle name="Normal 44 2 10 2 2" xfId="22934" xr:uid="{00000000-0005-0000-0000-000096590000}"/>
    <cellStyle name="Normal 44 2 10 2 2 2" xfId="49307" xr:uid="{00000000-0005-0000-0000-00009BC00000}"/>
    <cellStyle name="Normal 44 2 10 2 3" xfId="49308" xr:uid="{00000000-0005-0000-0000-00009CC00000}"/>
    <cellStyle name="Normal 44 2 10 3" xfId="22935" xr:uid="{00000000-0005-0000-0000-000097590000}"/>
    <cellStyle name="Normal 44 2 10 3 2" xfId="49309" xr:uid="{00000000-0005-0000-0000-00009DC00000}"/>
    <cellStyle name="Normal 44 2 10 4" xfId="49310" xr:uid="{00000000-0005-0000-0000-00009EC00000}"/>
    <cellStyle name="Normal 44 2 11" xfId="22936" xr:uid="{00000000-0005-0000-0000-000098590000}"/>
    <cellStyle name="Normal 44 2 11 2" xfId="22937" xr:uid="{00000000-0005-0000-0000-000099590000}"/>
    <cellStyle name="Normal 44 2 11 2 2" xfId="22938" xr:uid="{00000000-0005-0000-0000-00009A590000}"/>
    <cellStyle name="Normal 44 2 11 2 2 2" xfId="49311" xr:uid="{00000000-0005-0000-0000-00009FC00000}"/>
    <cellStyle name="Normal 44 2 11 2 3" xfId="49312" xr:uid="{00000000-0005-0000-0000-0000A0C00000}"/>
    <cellStyle name="Normal 44 2 11 3" xfId="22939" xr:uid="{00000000-0005-0000-0000-00009B590000}"/>
    <cellStyle name="Normal 44 2 11 3 2" xfId="49313" xr:uid="{00000000-0005-0000-0000-0000A1C00000}"/>
    <cellStyle name="Normal 44 2 11 4" xfId="49314" xr:uid="{00000000-0005-0000-0000-0000A2C00000}"/>
    <cellStyle name="Normal 44 2 12" xfId="22940" xr:uid="{00000000-0005-0000-0000-00009C590000}"/>
    <cellStyle name="Normal 44 2 12 2" xfId="22941" xr:uid="{00000000-0005-0000-0000-00009D590000}"/>
    <cellStyle name="Normal 44 2 12 2 2" xfId="49315" xr:uid="{00000000-0005-0000-0000-0000A3C00000}"/>
    <cellStyle name="Normal 44 2 12 3" xfId="49316" xr:uid="{00000000-0005-0000-0000-0000A4C00000}"/>
    <cellStyle name="Normal 44 2 13" xfId="22942" xr:uid="{00000000-0005-0000-0000-00009E590000}"/>
    <cellStyle name="Normal 44 2 13 2" xfId="49317" xr:uid="{00000000-0005-0000-0000-0000A5C00000}"/>
    <cellStyle name="Normal 44 2 14" xfId="49318" xr:uid="{00000000-0005-0000-0000-0000A6C00000}"/>
    <cellStyle name="Normal 44 2 2" xfId="22943" xr:uid="{00000000-0005-0000-0000-00009F590000}"/>
    <cellStyle name="Normal 44 2 2 2" xfId="22944" xr:uid="{00000000-0005-0000-0000-0000A0590000}"/>
    <cellStyle name="Normal 44 2 2 2 2" xfId="22945" xr:uid="{00000000-0005-0000-0000-0000A1590000}"/>
    <cellStyle name="Normal 44 2 2 2 2 2" xfId="49319" xr:uid="{00000000-0005-0000-0000-0000A7C00000}"/>
    <cellStyle name="Normal 44 2 2 2 3" xfId="49320" xr:uid="{00000000-0005-0000-0000-0000A8C00000}"/>
    <cellStyle name="Normal 44 2 2 3" xfId="22946" xr:uid="{00000000-0005-0000-0000-0000A2590000}"/>
    <cellStyle name="Normal 44 2 2 3 2" xfId="49321" xr:uid="{00000000-0005-0000-0000-0000A9C00000}"/>
    <cellStyle name="Normal 44 2 2 4" xfId="49322" xr:uid="{00000000-0005-0000-0000-0000AAC00000}"/>
    <cellStyle name="Normal 44 2 3" xfId="22947" xr:uid="{00000000-0005-0000-0000-0000A3590000}"/>
    <cellStyle name="Normal 44 2 3 2" xfId="22948" xr:uid="{00000000-0005-0000-0000-0000A4590000}"/>
    <cellStyle name="Normal 44 2 3 2 2" xfId="22949" xr:uid="{00000000-0005-0000-0000-0000A5590000}"/>
    <cellStyle name="Normal 44 2 3 2 2 2" xfId="49323" xr:uid="{00000000-0005-0000-0000-0000ABC00000}"/>
    <cellStyle name="Normal 44 2 3 2 3" xfId="49324" xr:uid="{00000000-0005-0000-0000-0000ACC00000}"/>
    <cellStyle name="Normal 44 2 3 3" xfId="22950" xr:uid="{00000000-0005-0000-0000-0000A6590000}"/>
    <cellStyle name="Normal 44 2 3 3 2" xfId="49325" xr:uid="{00000000-0005-0000-0000-0000ADC00000}"/>
    <cellStyle name="Normal 44 2 3 4" xfId="49326" xr:uid="{00000000-0005-0000-0000-0000AEC00000}"/>
    <cellStyle name="Normal 44 2 4" xfId="22951" xr:uid="{00000000-0005-0000-0000-0000A7590000}"/>
    <cellStyle name="Normal 44 2 4 2" xfId="22952" xr:uid="{00000000-0005-0000-0000-0000A8590000}"/>
    <cellStyle name="Normal 44 2 4 2 2" xfId="22953" xr:uid="{00000000-0005-0000-0000-0000A9590000}"/>
    <cellStyle name="Normal 44 2 4 2 2 2" xfId="49327" xr:uid="{00000000-0005-0000-0000-0000AFC00000}"/>
    <cellStyle name="Normal 44 2 4 2 3" xfId="49328" xr:uid="{00000000-0005-0000-0000-0000B0C00000}"/>
    <cellStyle name="Normal 44 2 4 3" xfId="22954" xr:uid="{00000000-0005-0000-0000-0000AA590000}"/>
    <cellStyle name="Normal 44 2 4 3 2" xfId="49329" xr:uid="{00000000-0005-0000-0000-0000B1C00000}"/>
    <cellStyle name="Normal 44 2 4 4" xfId="49330" xr:uid="{00000000-0005-0000-0000-0000B2C00000}"/>
    <cellStyle name="Normal 44 2 5" xfId="22955" xr:uid="{00000000-0005-0000-0000-0000AB590000}"/>
    <cellStyle name="Normal 44 2 5 2" xfId="22956" xr:uid="{00000000-0005-0000-0000-0000AC590000}"/>
    <cellStyle name="Normal 44 2 5 2 2" xfId="22957" xr:uid="{00000000-0005-0000-0000-0000AD590000}"/>
    <cellStyle name="Normal 44 2 5 2 2 2" xfId="49331" xr:uid="{00000000-0005-0000-0000-0000B3C00000}"/>
    <cellStyle name="Normal 44 2 5 2 3" xfId="49332" xr:uid="{00000000-0005-0000-0000-0000B4C00000}"/>
    <cellStyle name="Normal 44 2 5 3" xfId="22958" xr:uid="{00000000-0005-0000-0000-0000AE590000}"/>
    <cellStyle name="Normal 44 2 5 3 2" xfId="49333" xr:uid="{00000000-0005-0000-0000-0000B5C00000}"/>
    <cellStyle name="Normal 44 2 5 4" xfId="49334" xr:uid="{00000000-0005-0000-0000-0000B6C00000}"/>
    <cellStyle name="Normal 44 2 6" xfId="22959" xr:uid="{00000000-0005-0000-0000-0000AF590000}"/>
    <cellStyle name="Normal 44 2 6 2" xfId="22960" xr:uid="{00000000-0005-0000-0000-0000B0590000}"/>
    <cellStyle name="Normal 44 2 6 2 2" xfId="22961" xr:uid="{00000000-0005-0000-0000-0000B1590000}"/>
    <cellStyle name="Normal 44 2 6 2 2 2" xfId="49335" xr:uid="{00000000-0005-0000-0000-0000B7C00000}"/>
    <cellStyle name="Normal 44 2 6 2 3" xfId="49336" xr:uid="{00000000-0005-0000-0000-0000B8C00000}"/>
    <cellStyle name="Normal 44 2 6 3" xfId="22962" xr:uid="{00000000-0005-0000-0000-0000B2590000}"/>
    <cellStyle name="Normal 44 2 6 3 2" xfId="49337" xr:uid="{00000000-0005-0000-0000-0000B9C00000}"/>
    <cellStyle name="Normal 44 2 6 4" xfId="49338" xr:uid="{00000000-0005-0000-0000-0000BAC00000}"/>
    <cellStyle name="Normal 44 2 7" xfId="22963" xr:uid="{00000000-0005-0000-0000-0000B3590000}"/>
    <cellStyle name="Normal 44 2 7 2" xfId="22964" xr:uid="{00000000-0005-0000-0000-0000B4590000}"/>
    <cellStyle name="Normal 44 2 7 2 2" xfId="22965" xr:uid="{00000000-0005-0000-0000-0000B5590000}"/>
    <cellStyle name="Normal 44 2 7 2 2 2" xfId="49339" xr:uid="{00000000-0005-0000-0000-0000BBC00000}"/>
    <cellStyle name="Normal 44 2 7 2 3" xfId="49340" xr:uid="{00000000-0005-0000-0000-0000BCC00000}"/>
    <cellStyle name="Normal 44 2 7 3" xfId="22966" xr:uid="{00000000-0005-0000-0000-0000B6590000}"/>
    <cellStyle name="Normal 44 2 7 3 2" xfId="49341" xr:uid="{00000000-0005-0000-0000-0000BDC00000}"/>
    <cellStyle name="Normal 44 2 7 4" xfId="49342" xr:uid="{00000000-0005-0000-0000-0000BEC00000}"/>
    <cellStyle name="Normal 44 2 8" xfId="22967" xr:uid="{00000000-0005-0000-0000-0000B7590000}"/>
    <cellStyle name="Normal 44 2 8 2" xfId="22968" xr:uid="{00000000-0005-0000-0000-0000B8590000}"/>
    <cellStyle name="Normal 44 2 8 2 2" xfId="22969" xr:uid="{00000000-0005-0000-0000-0000B9590000}"/>
    <cellStyle name="Normal 44 2 8 2 2 2" xfId="49343" xr:uid="{00000000-0005-0000-0000-0000BFC00000}"/>
    <cellStyle name="Normal 44 2 8 2 3" xfId="49344" xr:uid="{00000000-0005-0000-0000-0000C0C00000}"/>
    <cellStyle name="Normal 44 2 8 3" xfId="22970" xr:uid="{00000000-0005-0000-0000-0000BA590000}"/>
    <cellStyle name="Normal 44 2 8 3 2" xfId="49345" xr:uid="{00000000-0005-0000-0000-0000C1C00000}"/>
    <cellStyle name="Normal 44 2 8 4" xfId="49346" xr:uid="{00000000-0005-0000-0000-0000C2C00000}"/>
    <cellStyle name="Normal 44 2 9" xfId="22971" xr:uid="{00000000-0005-0000-0000-0000BB590000}"/>
    <cellStyle name="Normal 44 2 9 2" xfId="22972" xr:uid="{00000000-0005-0000-0000-0000BC590000}"/>
    <cellStyle name="Normal 44 2 9 2 2" xfId="22973" xr:uid="{00000000-0005-0000-0000-0000BD590000}"/>
    <cellStyle name="Normal 44 2 9 2 2 2" xfId="49347" xr:uid="{00000000-0005-0000-0000-0000C3C00000}"/>
    <cellStyle name="Normal 44 2 9 2 3" xfId="49348" xr:uid="{00000000-0005-0000-0000-0000C4C00000}"/>
    <cellStyle name="Normal 44 2 9 3" xfId="22974" xr:uid="{00000000-0005-0000-0000-0000BE590000}"/>
    <cellStyle name="Normal 44 2 9 3 2" xfId="49349" xr:uid="{00000000-0005-0000-0000-0000C5C00000}"/>
    <cellStyle name="Normal 44 2 9 4" xfId="49350" xr:uid="{00000000-0005-0000-0000-0000C6C00000}"/>
    <cellStyle name="Normal 44 3" xfId="22975" xr:uid="{00000000-0005-0000-0000-0000BF590000}"/>
    <cellStyle name="Normal 44 3 10" xfId="22976" xr:uid="{00000000-0005-0000-0000-0000C0590000}"/>
    <cellStyle name="Normal 44 3 10 2" xfId="22977" xr:uid="{00000000-0005-0000-0000-0000C1590000}"/>
    <cellStyle name="Normal 44 3 10 2 2" xfId="22978" xr:uid="{00000000-0005-0000-0000-0000C2590000}"/>
    <cellStyle name="Normal 44 3 10 2 2 2" xfId="49351" xr:uid="{00000000-0005-0000-0000-0000C7C00000}"/>
    <cellStyle name="Normal 44 3 10 2 3" xfId="49352" xr:uid="{00000000-0005-0000-0000-0000C8C00000}"/>
    <cellStyle name="Normal 44 3 10 3" xfId="22979" xr:uid="{00000000-0005-0000-0000-0000C3590000}"/>
    <cellStyle name="Normal 44 3 10 3 2" xfId="49353" xr:uid="{00000000-0005-0000-0000-0000C9C00000}"/>
    <cellStyle name="Normal 44 3 10 4" xfId="49354" xr:uid="{00000000-0005-0000-0000-0000CAC00000}"/>
    <cellStyle name="Normal 44 3 11" xfId="22980" xr:uid="{00000000-0005-0000-0000-0000C4590000}"/>
    <cellStyle name="Normal 44 3 11 2" xfId="22981" xr:uid="{00000000-0005-0000-0000-0000C5590000}"/>
    <cellStyle name="Normal 44 3 11 2 2" xfId="22982" xr:uid="{00000000-0005-0000-0000-0000C6590000}"/>
    <cellStyle name="Normal 44 3 11 2 2 2" xfId="49355" xr:uid="{00000000-0005-0000-0000-0000CBC00000}"/>
    <cellStyle name="Normal 44 3 11 2 3" xfId="49356" xr:uid="{00000000-0005-0000-0000-0000CCC00000}"/>
    <cellStyle name="Normal 44 3 11 3" xfId="22983" xr:uid="{00000000-0005-0000-0000-0000C7590000}"/>
    <cellStyle name="Normal 44 3 11 3 2" xfId="49357" xr:uid="{00000000-0005-0000-0000-0000CDC00000}"/>
    <cellStyle name="Normal 44 3 11 4" xfId="49358" xr:uid="{00000000-0005-0000-0000-0000CEC00000}"/>
    <cellStyle name="Normal 44 3 12" xfId="22984" xr:uid="{00000000-0005-0000-0000-0000C8590000}"/>
    <cellStyle name="Normal 44 3 12 2" xfId="22985" xr:uid="{00000000-0005-0000-0000-0000C9590000}"/>
    <cellStyle name="Normal 44 3 12 2 2" xfId="49359" xr:uid="{00000000-0005-0000-0000-0000CFC00000}"/>
    <cellStyle name="Normal 44 3 12 3" xfId="49360" xr:uid="{00000000-0005-0000-0000-0000D0C00000}"/>
    <cellStyle name="Normal 44 3 13" xfId="22986" xr:uid="{00000000-0005-0000-0000-0000CA590000}"/>
    <cellStyle name="Normal 44 3 13 2" xfId="49361" xr:uid="{00000000-0005-0000-0000-0000D1C00000}"/>
    <cellStyle name="Normal 44 3 14" xfId="49362" xr:uid="{00000000-0005-0000-0000-0000D2C00000}"/>
    <cellStyle name="Normal 44 3 2" xfId="22987" xr:uid="{00000000-0005-0000-0000-0000CB590000}"/>
    <cellStyle name="Normal 44 3 2 2" xfId="22988" xr:uid="{00000000-0005-0000-0000-0000CC590000}"/>
    <cellStyle name="Normal 44 3 2 2 2" xfId="22989" xr:uid="{00000000-0005-0000-0000-0000CD590000}"/>
    <cellStyle name="Normal 44 3 2 2 2 2" xfId="49363" xr:uid="{00000000-0005-0000-0000-0000D3C00000}"/>
    <cellStyle name="Normal 44 3 2 2 3" xfId="49364" xr:uid="{00000000-0005-0000-0000-0000D4C00000}"/>
    <cellStyle name="Normal 44 3 2 3" xfId="22990" xr:uid="{00000000-0005-0000-0000-0000CE590000}"/>
    <cellStyle name="Normal 44 3 2 3 2" xfId="49365" xr:uid="{00000000-0005-0000-0000-0000D5C00000}"/>
    <cellStyle name="Normal 44 3 2 4" xfId="49366" xr:uid="{00000000-0005-0000-0000-0000D6C00000}"/>
    <cellStyle name="Normal 44 3 3" xfId="22991" xr:uid="{00000000-0005-0000-0000-0000CF590000}"/>
    <cellStyle name="Normal 44 3 3 2" xfId="22992" xr:uid="{00000000-0005-0000-0000-0000D0590000}"/>
    <cellStyle name="Normal 44 3 3 2 2" xfId="22993" xr:uid="{00000000-0005-0000-0000-0000D1590000}"/>
    <cellStyle name="Normal 44 3 3 2 2 2" xfId="49367" xr:uid="{00000000-0005-0000-0000-0000D7C00000}"/>
    <cellStyle name="Normal 44 3 3 2 3" xfId="49368" xr:uid="{00000000-0005-0000-0000-0000D8C00000}"/>
    <cellStyle name="Normal 44 3 3 3" xfId="22994" xr:uid="{00000000-0005-0000-0000-0000D2590000}"/>
    <cellStyle name="Normal 44 3 3 3 2" xfId="49369" xr:uid="{00000000-0005-0000-0000-0000D9C00000}"/>
    <cellStyle name="Normal 44 3 3 4" xfId="49370" xr:uid="{00000000-0005-0000-0000-0000DAC00000}"/>
    <cellStyle name="Normal 44 3 4" xfId="22995" xr:uid="{00000000-0005-0000-0000-0000D3590000}"/>
    <cellStyle name="Normal 44 3 4 2" xfId="22996" xr:uid="{00000000-0005-0000-0000-0000D4590000}"/>
    <cellStyle name="Normal 44 3 4 2 2" xfId="22997" xr:uid="{00000000-0005-0000-0000-0000D5590000}"/>
    <cellStyle name="Normal 44 3 4 2 2 2" xfId="49371" xr:uid="{00000000-0005-0000-0000-0000DBC00000}"/>
    <cellStyle name="Normal 44 3 4 2 3" xfId="49372" xr:uid="{00000000-0005-0000-0000-0000DCC00000}"/>
    <cellStyle name="Normal 44 3 4 3" xfId="22998" xr:uid="{00000000-0005-0000-0000-0000D6590000}"/>
    <cellStyle name="Normal 44 3 4 3 2" xfId="49373" xr:uid="{00000000-0005-0000-0000-0000DDC00000}"/>
    <cellStyle name="Normal 44 3 4 4" xfId="49374" xr:uid="{00000000-0005-0000-0000-0000DEC00000}"/>
    <cellStyle name="Normal 44 3 5" xfId="22999" xr:uid="{00000000-0005-0000-0000-0000D7590000}"/>
    <cellStyle name="Normal 44 3 5 2" xfId="23000" xr:uid="{00000000-0005-0000-0000-0000D8590000}"/>
    <cellStyle name="Normal 44 3 5 2 2" xfId="23001" xr:uid="{00000000-0005-0000-0000-0000D9590000}"/>
    <cellStyle name="Normal 44 3 5 2 2 2" xfId="49375" xr:uid="{00000000-0005-0000-0000-0000DFC00000}"/>
    <cellStyle name="Normal 44 3 5 2 3" xfId="49376" xr:uid="{00000000-0005-0000-0000-0000E0C00000}"/>
    <cellStyle name="Normal 44 3 5 3" xfId="23002" xr:uid="{00000000-0005-0000-0000-0000DA590000}"/>
    <cellStyle name="Normal 44 3 5 3 2" xfId="49377" xr:uid="{00000000-0005-0000-0000-0000E1C00000}"/>
    <cellStyle name="Normal 44 3 5 4" xfId="49378" xr:uid="{00000000-0005-0000-0000-0000E2C00000}"/>
    <cellStyle name="Normal 44 3 6" xfId="23003" xr:uid="{00000000-0005-0000-0000-0000DB590000}"/>
    <cellStyle name="Normal 44 3 6 2" xfId="23004" xr:uid="{00000000-0005-0000-0000-0000DC590000}"/>
    <cellStyle name="Normal 44 3 6 2 2" xfId="23005" xr:uid="{00000000-0005-0000-0000-0000DD590000}"/>
    <cellStyle name="Normal 44 3 6 2 2 2" xfId="49379" xr:uid="{00000000-0005-0000-0000-0000E3C00000}"/>
    <cellStyle name="Normal 44 3 6 2 3" xfId="49380" xr:uid="{00000000-0005-0000-0000-0000E4C00000}"/>
    <cellStyle name="Normal 44 3 6 3" xfId="23006" xr:uid="{00000000-0005-0000-0000-0000DE590000}"/>
    <cellStyle name="Normal 44 3 6 3 2" xfId="49381" xr:uid="{00000000-0005-0000-0000-0000E5C00000}"/>
    <cellStyle name="Normal 44 3 6 4" xfId="49382" xr:uid="{00000000-0005-0000-0000-0000E6C00000}"/>
    <cellStyle name="Normal 44 3 7" xfId="23007" xr:uid="{00000000-0005-0000-0000-0000DF590000}"/>
    <cellStyle name="Normal 44 3 7 2" xfId="23008" xr:uid="{00000000-0005-0000-0000-0000E0590000}"/>
    <cellStyle name="Normal 44 3 7 2 2" xfId="23009" xr:uid="{00000000-0005-0000-0000-0000E1590000}"/>
    <cellStyle name="Normal 44 3 7 2 2 2" xfId="49383" xr:uid="{00000000-0005-0000-0000-0000E7C00000}"/>
    <cellStyle name="Normal 44 3 7 2 3" xfId="49384" xr:uid="{00000000-0005-0000-0000-0000E8C00000}"/>
    <cellStyle name="Normal 44 3 7 3" xfId="23010" xr:uid="{00000000-0005-0000-0000-0000E2590000}"/>
    <cellStyle name="Normal 44 3 7 3 2" xfId="49385" xr:uid="{00000000-0005-0000-0000-0000E9C00000}"/>
    <cellStyle name="Normal 44 3 7 4" xfId="49386" xr:uid="{00000000-0005-0000-0000-0000EAC00000}"/>
    <cellStyle name="Normal 44 3 8" xfId="23011" xr:uid="{00000000-0005-0000-0000-0000E3590000}"/>
    <cellStyle name="Normal 44 3 8 2" xfId="23012" xr:uid="{00000000-0005-0000-0000-0000E4590000}"/>
    <cellStyle name="Normal 44 3 8 2 2" xfId="23013" xr:uid="{00000000-0005-0000-0000-0000E5590000}"/>
    <cellStyle name="Normal 44 3 8 2 2 2" xfId="49387" xr:uid="{00000000-0005-0000-0000-0000EBC00000}"/>
    <cellStyle name="Normal 44 3 8 2 3" xfId="49388" xr:uid="{00000000-0005-0000-0000-0000ECC00000}"/>
    <cellStyle name="Normal 44 3 8 3" xfId="23014" xr:uid="{00000000-0005-0000-0000-0000E6590000}"/>
    <cellStyle name="Normal 44 3 8 3 2" xfId="49389" xr:uid="{00000000-0005-0000-0000-0000EDC00000}"/>
    <cellStyle name="Normal 44 3 8 4" xfId="49390" xr:uid="{00000000-0005-0000-0000-0000EEC00000}"/>
    <cellStyle name="Normal 44 3 9" xfId="23015" xr:uid="{00000000-0005-0000-0000-0000E7590000}"/>
    <cellStyle name="Normal 44 3 9 2" xfId="23016" xr:uid="{00000000-0005-0000-0000-0000E8590000}"/>
    <cellStyle name="Normal 44 3 9 2 2" xfId="23017" xr:uid="{00000000-0005-0000-0000-0000E9590000}"/>
    <cellStyle name="Normal 44 3 9 2 2 2" xfId="49391" xr:uid="{00000000-0005-0000-0000-0000EFC00000}"/>
    <cellStyle name="Normal 44 3 9 2 3" xfId="49392" xr:uid="{00000000-0005-0000-0000-0000F0C00000}"/>
    <cellStyle name="Normal 44 3 9 3" xfId="23018" xr:uid="{00000000-0005-0000-0000-0000EA590000}"/>
    <cellStyle name="Normal 44 3 9 3 2" xfId="49393" xr:uid="{00000000-0005-0000-0000-0000F1C00000}"/>
    <cellStyle name="Normal 44 3 9 4" xfId="49394" xr:uid="{00000000-0005-0000-0000-0000F2C00000}"/>
    <cellStyle name="Normal 44 4" xfId="23019" xr:uid="{00000000-0005-0000-0000-0000EB590000}"/>
    <cellStyle name="Normal 44 4 2" xfId="23020" xr:uid="{00000000-0005-0000-0000-0000EC590000}"/>
    <cellStyle name="Normal 44 4 2 2" xfId="23021" xr:uid="{00000000-0005-0000-0000-0000ED590000}"/>
    <cellStyle name="Normal 44 4 2 2 2" xfId="49395" xr:uid="{00000000-0005-0000-0000-0000F3C00000}"/>
    <cellStyle name="Normal 44 4 2 3" xfId="49396" xr:uid="{00000000-0005-0000-0000-0000F4C00000}"/>
    <cellStyle name="Normal 44 4 3" xfId="23022" xr:uid="{00000000-0005-0000-0000-0000EE590000}"/>
    <cellStyle name="Normal 44 4 3 2" xfId="49397" xr:uid="{00000000-0005-0000-0000-0000F5C00000}"/>
    <cellStyle name="Normal 44 4 4" xfId="49398" xr:uid="{00000000-0005-0000-0000-0000F6C00000}"/>
    <cellStyle name="Normal 44 5" xfId="23023" xr:uid="{00000000-0005-0000-0000-0000EF590000}"/>
    <cellStyle name="Normal 44 5 2" xfId="23024" xr:uid="{00000000-0005-0000-0000-0000F0590000}"/>
    <cellStyle name="Normal 44 5 2 2" xfId="23025" xr:uid="{00000000-0005-0000-0000-0000F1590000}"/>
    <cellStyle name="Normal 44 5 2 2 2" xfId="49399" xr:uid="{00000000-0005-0000-0000-0000F7C00000}"/>
    <cellStyle name="Normal 44 5 2 3" xfId="49400" xr:uid="{00000000-0005-0000-0000-0000F8C00000}"/>
    <cellStyle name="Normal 44 5 3" xfId="23026" xr:uid="{00000000-0005-0000-0000-0000F2590000}"/>
    <cellStyle name="Normal 44 5 3 2" xfId="49401" xr:uid="{00000000-0005-0000-0000-0000F9C00000}"/>
    <cellStyle name="Normal 44 5 4" xfId="49402" xr:uid="{00000000-0005-0000-0000-0000FAC00000}"/>
    <cellStyle name="Normal 44 6" xfId="23027" xr:uid="{00000000-0005-0000-0000-0000F3590000}"/>
    <cellStyle name="Normal 44 6 2" xfId="23028" xr:uid="{00000000-0005-0000-0000-0000F4590000}"/>
    <cellStyle name="Normal 44 6 2 2" xfId="23029" xr:uid="{00000000-0005-0000-0000-0000F5590000}"/>
    <cellStyle name="Normal 44 6 2 2 2" xfId="49403" xr:uid="{00000000-0005-0000-0000-0000FBC00000}"/>
    <cellStyle name="Normal 44 6 2 3" xfId="49404" xr:uid="{00000000-0005-0000-0000-0000FCC00000}"/>
    <cellStyle name="Normal 44 6 3" xfId="23030" xr:uid="{00000000-0005-0000-0000-0000F6590000}"/>
    <cellStyle name="Normal 44 6 3 2" xfId="49405" xr:uid="{00000000-0005-0000-0000-0000FDC00000}"/>
    <cellStyle name="Normal 44 6 4" xfId="49406" xr:uid="{00000000-0005-0000-0000-0000FEC00000}"/>
    <cellStyle name="Normal 44 7" xfId="23031" xr:uid="{00000000-0005-0000-0000-0000F7590000}"/>
    <cellStyle name="Normal 44 7 2" xfId="23032" xr:uid="{00000000-0005-0000-0000-0000F8590000}"/>
    <cellStyle name="Normal 44 7 2 2" xfId="23033" xr:uid="{00000000-0005-0000-0000-0000F9590000}"/>
    <cellStyle name="Normal 44 7 2 2 2" xfId="49407" xr:uid="{00000000-0005-0000-0000-0000FFC00000}"/>
    <cellStyle name="Normal 44 7 2 3" xfId="49408" xr:uid="{00000000-0005-0000-0000-000000C10000}"/>
    <cellStyle name="Normal 44 7 3" xfId="23034" xr:uid="{00000000-0005-0000-0000-0000FA590000}"/>
    <cellStyle name="Normal 44 7 3 2" xfId="49409" xr:uid="{00000000-0005-0000-0000-000001C10000}"/>
    <cellStyle name="Normal 44 7 4" xfId="49410" xr:uid="{00000000-0005-0000-0000-000002C10000}"/>
    <cellStyle name="Normal 44 8" xfId="23035" xr:uid="{00000000-0005-0000-0000-0000FB590000}"/>
    <cellStyle name="Normal 44 8 2" xfId="23036" xr:uid="{00000000-0005-0000-0000-0000FC590000}"/>
    <cellStyle name="Normal 44 8 2 2" xfId="23037" xr:uid="{00000000-0005-0000-0000-0000FD590000}"/>
    <cellStyle name="Normal 44 8 2 2 2" xfId="49411" xr:uid="{00000000-0005-0000-0000-000003C10000}"/>
    <cellStyle name="Normal 44 8 2 3" xfId="49412" xr:uid="{00000000-0005-0000-0000-000004C10000}"/>
    <cellStyle name="Normal 44 8 3" xfId="23038" xr:uid="{00000000-0005-0000-0000-0000FE590000}"/>
    <cellStyle name="Normal 44 8 3 2" xfId="49413" xr:uid="{00000000-0005-0000-0000-000005C10000}"/>
    <cellStyle name="Normal 44 8 4" xfId="49414" xr:uid="{00000000-0005-0000-0000-000006C10000}"/>
    <cellStyle name="Normal 44 9" xfId="23039" xr:uid="{00000000-0005-0000-0000-0000FF590000}"/>
    <cellStyle name="Normal 44 9 2" xfId="23040" xr:uid="{00000000-0005-0000-0000-0000005A0000}"/>
    <cellStyle name="Normal 44 9 2 2" xfId="23041" xr:uid="{00000000-0005-0000-0000-0000015A0000}"/>
    <cellStyle name="Normal 44 9 2 2 2" xfId="49415" xr:uid="{00000000-0005-0000-0000-000007C10000}"/>
    <cellStyle name="Normal 44 9 2 3" xfId="49416" xr:uid="{00000000-0005-0000-0000-000008C10000}"/>
    <cellStyle name="Normal 44 9 3" xfId="23042" xr:uid="{00000000-0005-0000-0000-0000025A0000}"/>
    <cellStyle name="Normal 44 9 3 2" xfId="49417" xr:uid="{00000000-0005-0000-0000-000009C10000}"/>
    <cellStyle name="Normal 44 9 4" xfId="49418" xr:uid="{00000000-0005-0000-0000-00000AC10000}"/>
    <cellStyle name="Normal 440" xfId="30068" xr:uid="{00000000-0005-0000-0000-000074750000}"/>
    <cellStyle name="Normal 441" xfId="30069" xr:uid="{00000000-0005-0000-0000-000075750000}"/>
    <cellStyle name="Normal 442" xfId="30070" xr:uid="{00000000-0005-0000-0000-000076750000}"/>
    <cellStyle name="Normal 443" xfId="30071" xr:uid="{00000000-0005-0000-0000-000077750000}"/>
    <cellStyle name="Normal 444" xfId="30072" xr:uid="{00000000-0005-0000-0000-000078750000}"/>
    <cellStyle name="Normal 445" xfId="30073" xr:uid="{00000000-0005-0000-0000-000079750000}"/>
    <cellStyle name="Normal 446" xfId="30074" xr:uid="{00000000-0005-0000-0000-00007A750000}"/>
    <cellStyle name="Normal 447" xfId="30075" xr:uid="{00000000-0005-0000-0000-00007B750000}"/>
    <cellStyle name="Normal 448" xfId="30076" xr:uid="{00000000-0005-0000-0000-00007C750000}"/>
    <cellStyle name="Normal 449" xfId="30077" xr:uid="{00000000-0005-0000-0000-00007D750000}"/>
    <cellStyle name="Normal 45" xfId="23043" xr:uid="{00000000-0005-0000-0000-0000035A0000}"/>
    <cellStyle name="Normal 45 10" xfId="23044" xr:uid="{00000000-0005-0000-0000-0000045A0000}"/>
    <cellStyle name="Normal 45 10 2" xfId="23045" xr:uid="{00000000-0005-0000-0000-0000055A0000}"/>
    <cellStyle name="Normal 45 10 2 2" xfId="23046" xr:uid="{00000000-0005-0000-0000-0000065A0000}"/>
    <cellStyle name="Normal 45 10 2 2 2" xfId="49419" xr:uid="{00000000-0005-0000-0000-00000BC10000}"/>
    <cellStyle name="Normal 45 10 2 3" xfId="49420" xr:uid="{00000000-0005-0000-0000-00000CC10000}"/>
    <cellStyle name="Normal 45 10 3" xfId="23047" xr:uid="{00000000-0005-0000-0000-0000075A0000}"/>
    <cellStyle name="Normal 45 10 3 2" xfId="49421" xr:uid="{00000000-0005-0000-0000-00000DC10000}"/>
    <cellStyle name="Normal 45 10 4" xfId="49422" xr:uid="{00000000-0005-0000-0000-00000EC10000}"/>
    <cellStyle name="Normal 45 11" xfId="23048" xr:uid="{00000000-0005-0000-0000-0000085A0000}"/>
    <cellStyle name="Normal 45 11 2" xfId="23049" xr:uid="{00000000-0005-0000-0000-0000095A0000}"/>
    <cellStyle name="Normal 45 11 2 2" xfId="23050" xr:uid="{00000000-0005-0000-0000-00000A5A0000}"/>
    <cellStyle name="Normal 45 11 2 2 2" xfId="49423" xr:uid="{00000000-0005-0000-0000-00000FC10000}"/>
    <cellStyle name="Normal 45 11 2 3" xfId="49424" xr:uid="{00000000-0005-0000-0000-000010C10000}"/>
    <cellStyle name="Normal 45 11 3" xfId="23051" xr:uid="{00000000-0005-0000-0000-00000B5A0000}"/>
    <cellStyle name="Normal 45 11 3 2" xfId="49425" xr:uid="{00000000-0005-0000-0000-000011C10000}"/>
    <cellStyle name="Normal 45 11 4" xfId="49426" xr:uid="{00000000-0005-0000-0000-000012C10000}"/>
    <cellStyle name="Normal 45 12" xfId="23052" xr:uid="{00000000-0005-0000-0000-00000C5A0000}"/>
    <cellStyle name="Normal 45 12 2" xfId="23053" xr:uid="{00000000-0005-0000-0000-00000D5A0000}"/>
    <cellStyle name="Normal 45 12 2 2" xfId="49427" xr:uid="{00000000-0005-0000-0000-000013C10000}"/>
    <cellStyle name="Normal 45 12 3" xfId="49428" xr:uid="{00000000-0005-0000-0000-000014C10000}"/>
    <cellStyle name="Normal 45 13" xfId="23054" xr:uid="{00000000-0005-0000-0000-00000E5A0000}"/>
    <cellStyle name="Normal 45 13 2" xfId="49429" xr:uid="{00000000-0005-0000-0000-000015C10000}"/>
    <cellStyle name="Normal 45 14" xfId="49430" xr:uid="{00000000-0005-0000-0000-000016C10000}"/>
    <cellStyle name="Normal 45 2" xfId="23055" xr:uid="{00000000-0005-0000-0000-00000F5A0000}"/>
    <cellStyle name="Normal 45 2 2" xfId="23056" xr:uid="{00000000-0005-0000-0000-0000105A0000}"/>
    <cellStyle name="Normal 45 2 2 2" xfId="23057" xr:uid="{00000000-0005-0000-0000-0000115A0000}"/>
    <cellStyle name="Normal 45 2 2 2 2" xfId="49431" xr:uid="{00000000-0005-0000-0000-000017C10000}"/>
    <cellStyle name="Normal 45 2 2 3" xfId="49432" xr:uid="{00000000-0005-0000-0000-000018C10000}"/>
    <cellStyle name="Normal 45 2 3" xfId="23058" xr:uid="{00000000-0005-0000-0000-0000125A0000}"/>
    <cellStyle name="Normal 45 2 3 2" xfId="49433" xr:uid="{00000000-0005-0000-0000-000019C10000}"/>
    <cellStyle name="Normal 45 2 4" xfId="49434" xr:uid="{00000000-0005-0000-0000-00001AC10000}"/>
    <cellStyle name="Normal 45 3" xfId="23059" xr:uid="{00000000-0005-0000-0000-0000135A0000}"/>
    <cellStyle name="Normal 45 3 2" xfId="23060" xr:uid="{00000000-0005-0000-0000-0000145A0000}"/>
    <cellStyle name="Normal 45 3 2 2" xfId="23061" xr:uid="{00000000-0005-0000-0000-0000155A0000}"/>
    <cellStyle name="Normal 45 3 2 2 2" xfId="49435" xr:uid="{00000000-0005-0000-0000-00001BC10000}"/>
    <cellStyle name="Normal 45 3 2 3" xfId="49436" xr:uid="{00000000-0005-0000-0000-00001CC10000}"/>
    <cellStyle name="Normal 45 3 3" xfId="23062" xr:uid="{00000000-0005-0000-0000-0000165A0000}"/>
    <cellStyle name="Normal 45 3 3 2" xfId="49437" xr:uid="{00000000-0005-0000-0000-00001DC10000}"/>
    <cellStyle name="Normal 45 3 4" xfId="49438" xr:uid="{00000000-0005-0000-0000-00001EC10000}"/>
    <cellStyle name="Normal 45 4" xfId="23063" xr:uid="{00000000-0005-0000-0000-0000175A0000}"/>
    <cellStyle name="Normal 45 4 2" xfId="23064" xr:uid="{00000000-0005-0000-0000-0000185A0000}"/>
    <cellStyle name="Normal 45 4 2 2" xfId="23065" xr:uid="{00000000-0005-0000-0000-0000195A0000}"/>
    <cellStyle name="Normal 45 4 2 2 2" xfId="49439" xr:uid="{00000000-0005-0000-0000-00001FC10000}"/>
    <cellStyle name="Normal 45 4 2 3" xfId="49440" xr:uid="{00000000-0005-0000-0000-000020C10000}"/>
    <cellStyle name="Normal 45 4 3" xfId="23066" xr:uid="{00000000-0005-0000-0000-00001A5A0000}"/>
    <cellStyle name="Normal 45 4 3 2" xfId="49441" xr:uid="{00000000-0005-0000-0000-000021C10000}"/>
    <cellStyle name="Normal 45 4 4" xfId="49442" xr:uid="{00000000-0005-0000-0000-000022C10000}"/>
    <cellStyle name="Normal 45 5" xfId="23067" xr:uid="{00000000-0005-0000-0000-00001B5A0000}"/>
    <cellStyle name="Normal 45 5 2" xfId="23068" xr:uid="{00000000-0005-0000-0000-00001C5A0000}"/>
    <cellStyle name="Normal 45 5 2 2" xfId="23069" xr:uid="{00000000-0005-0000-0000-00001D5A0000}"/>
    <cellStyle name="Normal 45 5 2 2 2" xfId="49443" xr:uid="{00000000-0005-0000-0000-000023C10000}"/>
    <cellStyle name="Normal 45 5 2 3" xfId="49444" xr:uid="{00000000-0005-0000-0000-000024C10000}"/>
    <cellStyle name="Normal 45 5 3" xfId="23070" xr:uid="{00000000-0005-0000-0000-00001E5A0000}"/>
    <cellStyle name="Normal 45 5 3 2" xfId="49445" xr:uid="{00000000-0005-0000-0000-000025C10000}"/>
    <cellStyle name="Normal 45 5 4" xfId="49446" xr:uid="{00000000-0005-0000-0000-000026C10000}"/>
    <cellStyle name="Normal 45 6" xfId="23071" xr:uid="{00000000-0005-0000-0000-00001F5A0000}"/>
    <cellStyle name="Normal 45 6 2" xfId="23072" xr:uid="{00000000-0005-0000-0000-0000205A0000}"/>
    <cellStyle name="Normal 45 6 2 2" xfId="23073" xr:uid="{00000000-0005-0000-0000-0000215A0000}"/>
    <cellStyle name="Normal 45 6 2 2 2" xfId="49447" xr:uid="{00000000-0005-0000-0000-000027C10000}"/>
    <cellStyle name="Normal 45 6 2 3" xfId="49448" xr:uid="{00000000-0005-0000-0000-000028C10000}"/>
    <cellStyle name="Normal 45 6 3" xfId="23074" xr:uid="{00000000-0005-0000-0000-0000225A0000}"/>
    <cellStyle name="Normal 45 6 3 2" xfId="49449" xr:uid="{00000000-0005-0000-0000-000029C10000}"/>
    <cellStyle name="Normal 45 6 4" xfId="49450" xr:uid="{00000000-0005-0000-0000-00002AC10000}"/>
    <cellStyle name="Normal 45 7" xfId="23075" xr:uid="{00000000-0005-0000-0000-0000235A0000}"/>
    <cellStyle name="Normal 45 7 2" xfId="23076" xr:uid="{00000000-0005-0000-0000-0000245A0000}"/>
    <cellStyle name="Normal 45 7 2 2" xfId="23077" xr:uid="{00000000-0005-0000-0000-0000255A0000}"/>
    <cellStyle name="Normal 45 7 2 2 2" xfId="49451" xr:uid="{00000000-0005-0000-0000-00002BC10000}"/>
    <cellStyle name="Normal 45 7 2 3" xfId="49452" xr:uid="{00000000-0005-0000-0000-00002CC10000}"/>
    <cellStyle name="Normal 45 7 3" xfId="23078" xr:uid="{00000000-0005-0000-0000-0000265A0000}"/>
    <cellStyle name="Normal 45 7 3 2" xfId="49453" xr:uid="{00000000-0005-0000-0000-00002DC10000}"/>
    <cellStyle name="Normal 45 7 4" xfId="49454" xr:uid="{00000000-0005-0000-0000-00002EC10000}"/>
    <cellStyle name="Normal 45 8" xfId="23079" xr:uid="{00000000-0005-0000-0000-0000275A0000}"/>
    <cellStyle name="Normal 45 8 2" xfId="23080" xr:uid="{00000000-0005-0000-0000-0000285A0000}"/>
    <cellStyle name="Normal 45 8 2 2" xfId="23081" xr:uid="{00000000-0005-0000-0000-0000295A0000}"/>
    <cellStyle name="Normal 45 8 2 2 2" xfId="49455" xr:uid="{00000000-0005-0000-0000-00002FC10000}"/>
    <cellStyle name="Normal 45 8 2 3" xfId="49456" xr:uid="{00000000-0005-0000-0000-000030C10000}"/>
    <cellStyle name="Normal 45 8 3" xfId="23082" xr:uid="{00000000-0005-0000-0000-00002A5A0000}"/>
    <cellStyle name="Normal 45 8 3 2" xfId="49457" xr:uid="{00000000-0005-0000-0000-000031C10000}"/>
    <cellStyle name="Normal 45 8 4" xfId="49458" xr:uid="{00000000-0005-0000-0000-000032C10000}"/>
    <cellStyle name="Normal 45 9" xfId="23083" xr:uid="{00000000-0005-0000-0000-00002B5A0000}"/>
    <cellStyle name="Normal 45 9 2" xfId="23084" xr:uid="{00000000-0005-0000-0000-00002C5A0000}"/>
    <cellStyle name="Normal 45 9 2 2" xfId="23085" xr:uid="{00000000-0005-0000-0000-00002D5A0000}"/>
    <cellStyle name="Normal 45 9 2 2 2" xfId="49459" xr:uid="{00000000-0005-0000-0000-000033C10000}"/>
    <cellStyle name="Normal 45 9 2 3" xfId="49460" xr:uid="{00000000-0005-0000-0000-000034C10000}"/>
    <cellStyle name="Normal 45 9 3" xfId="23086" xr:uid="{00000000-0005-0000-0000-00002E5A0000}"/>
    <cellStyle name="Normal 45 9 3 2" xfId="49461" xr:uid="{00000000-0005-0000-0000-000035C10000}"/>
    <cellStyle name="Normal 45 9 4" xfId="49462" xr:uid="{00000000-0005-0000-0000-000036C10000}"/>
    <cellStyle name="Normal 450" xfId="30078" xr:uid="{00000000-0005-0000-0000-00007E750000}"/>
    <cellStyle name="Normal 451" xfId="30079" xr:uid="{00000000-0005-0000-0000-00007F750000}"/>
    <cellStyle name="Normal 452" xfId="30080" xr:uid="{00000000-0005-0000-0000-000080750000}"/>
    <cellStyle name="Normal 453" xfId="30081" xr:uid="{00000000-0005-0000-0000-000081750000}"/>
    <cellStyle name="Normal 454" xfId="30082" xr:uid="{00000000-0005-0000-0000-000082750000}"/>
    <cellStyle name="Normal 455" xfId="30083" xr:uid="{00000000-0005-0000-0000-000083750000}"/>
    <cellStyle name="Normal 456" xfId="30084" xr:uid="{00000000-0005-0000-0000-000084750000}"/>
    <cellStyle name="Normal 457" xfId="30085" xr:uid="{00000000-0005-0000-0000-000085750000}"/>
    <cellStyle name="Normal 458" xfId="30086" xr:uid="{00000000-0005-0000-0000-000086750000}"/>
    <cellStyle name="Normal 459" xfId="30087" xr:uid="{00000000-0005-0000-0000-000087750000}"/>
    <cellStyle name="Normal 46" xfId="23087" xr:uid="{00000000-0005-0000-0000-00002F5A0000}"/>
    <cellStyle name="Normal 46 10" xfId="23088" xr:uid="{00000000-0005-0000-0000-0000305A0000}"/>
    <cellStyle name="Normal 46 10 2" xfId="23089" xr:uid="{00000000-0005-0000-0000-0000315A0000}"/>
    <cellStyle name="Normal 46 10 2 2" xfId="23090" xr:uid="{00000000-0005-0000-0000-0000325A0000}"/>
    <cellStyle name="Normal 46 10 2 2 2" xfId="49463" xr:uid="{00000000-0005-0000-0000-000037C10000}"/>
    <cellStyle name="Normal 46 10 2 3" xfId="49464" xr:uid="{00000000-0005-0000-0000-000038C10000}"/>
    <cellStyle name="Normal 46 10 3" xfId="23091" xr:uid="{00000000-0005-0000-0000-0000335A0000}"/>
    <cellStyle name="Normal 46 10 3 2" xfId="49465" xr:uid="{00000000-0005-0000-0000-000039C10000}"/>
    <cellStyle name="Normal 46 10 4" xfId="49466" xr:uid="{00000000-0005-0000-0000-00003AC10000}"/>
    <cellStyle name="Normal 46 11" xfId="23092" xr:uid="{00000000-0005-0000-0000-0000345A0000}"/>
    <cellStyle name="Normal 46 11 2" xfId="23093" xr:uid="{00000000-0005-0000-0000-0000355A0000}"/>
    <cellStyle name="Normal 46 11 2 2" xfId="23094" xr:uid="{00000000-0005-0000-0000-0000365A0000}"/>
    <cellStyle name="Normal 46 11 2 2 2" xfId="49467" xr:uid="{00000000-0005-0000-0000-00003BC10000}"/>
    <cellStyle name="Normal 46 11 2 3" xfId="49468" xr:uid="{00000000-0005-0000-0000-00003CC10000}"/>
    <cellStyle name="Normal 46 11 3" xfId="23095" xr:uid="{00000000-0005-0000-0000-0000375A0000}"/>
    <cellStyle name="Normal 46 11 3 2" xfId="49469" xr:uid="{00000000-0005-0000-0000-00003DC10000}"/>
    <cellStyle name="Normal 46 11 4" xfId="49470" xr:uid="{00000000-0005-0000-0000-00003EC10000}"/>
    <cellStyle name="Normal 46 12" xfId="23096" xr:uid="{00000000-0005-0000-0000-0000385A0000}"/>
    <cellStyle name="Normal 46 12 2" xfId="23097" xr:uid="{00000000-0005-0000-0000-0000395A0000}"/>
    <cellStyle name="Normal 46 12 2 2" xfId="23098" xr:uid="{00000000-0005-0000-0000-00003A5A0000}"/>
    <cellStyle name="Normal 46 12 2 2 2" xfId="49471" xr:uid="{00000000-0005-0000-0000-00003FC10000}"/>
    <cellStyle name="Normal 46 12 2 3" xfId="49472" xr:uid="{00000000-0005-0000-0000-000040C10000}"/>
    <cellStyle name="Normal 46 12 3" xfId="23099" xr:uid="{00000000-0005-0000-0000-00003B5A0000}"/>
    <cellStyle name="Normal 46 12 3 2" xfId="49473" xr:uid="{00000000-0005-0000-0000-000041C10000}"/>
    <cellStyle name="Normal 46 12 4" xfId="49474" xr:uid="{00000000-0005-0000-0000-000042C10000}"/>
    <cellStyle name="Normal 46 13" xfId="23100" xr:uid="{00000000-0005-0000-0000-00003C5A0000}"/>
    <cellStyle name="Normal 46 13 2" xfId="23101" xr:uid="{00000000-0005-0000-0000-00003D5A0000}"/>
    <cellStyle name="Normal 46 13 2 2" xfId="23102" xr:uid="{00000000-0005-0000-0000-00003E5A0000}"/>
    <cellStyle name="Normal 46 13 2 2 2" xfId="49475" xr:uid="{00000000-0005-0000-0000-000043C10000}"/>
    <cellStyle name="Normal 46 13 2 3" xfId="49476" xr:uid="{00000000-0005-0000-0000-000044C10000}"/>
    <cellStyle name="Normal 46 13 3" xfId="23103" xr:uid="{00000000-0005-0000-0000-00003F5A0000}"/>
    <cellStyle name="Normal 46 13 3 2" xfId="49477" xr:uid="{00000000-0005-0000-0000-000045C10000}"/>
    <cellStyle name="Normal 46 13 4" xfId="49478" xr:uid="{00000000-0005-0000-0000-000046C10000}"/>
    <cellStyle name="Normal 46 14" xfId="23104" xr:uid="{00000000-0005-0000-0000-0000405A0000}"/>
    <cellStyle name="Normal 46 14 2" xfId="23105" xr:uid="{00000000-0005-0000-0000-0000415A0000}"/>
    <cellStyle name="Normal 46 14 2 2" xfId="49479" xr:uid="{00000000-0005-0000-0000-000047C10000}"/>
    <cellStyle name="Normal 46 14 3" xfId="49480" xr:uid="{00000000-0005-0000-0000-000048C10000}"/>
    <cellStyle name="Normal 46 15" xfId="23106" xr:uid="{00000000-0005-0000-0000-0000425A0000}"/>
    <cellStyle name="Normal 46 15 2" xfId="49481" xr:uid="{00000000-0005-0000-0000-000049C10000}"/>
    <cellStyle name="Normal 46 16" xfId="49482" xr:uid="{00000000-0005-0000-0000-00004AC10000}"/>
    <cellStyle name="Normal 46 2" xfId="23107" xr:uid="{00000000-0005-0000-0000-0000435A0000}"/>
    <cellStyle name="Normal 46 2 10" xfId="23108" xr:uid="{00000000-0005-0000-0000-0000445A0000}"/>
    <cellStyle name="Normal 46 2 10 2" xfId="23109" xr:uid="{00000000-0005-0000-0000-0000455A0000}"/>
    <cellStyle name="Normal 46 2 10 2 2" xfId="23110" xr:uid="{00000000-0005-0000-0000-0000465A0000}"/>
    <cellStyle name="Normal 46 2 10 2 2 2" xfId="49483" xr:uid="{00000000-0005-0000-0000-00004BC10000}"/>
    <cellStyle name="Normal 46 2 10 2 3" xfId="49484" xr:uid="{00000000-0005-0000-0000-00004CC10000}"/>
    <cellStyle name="Normal 46 2 10 3" xfId="23111" xr:uid="{00000000-0005-0000-0000-0000475A0000}"/>
    <cellStyle name="Normal 46 2 10 3 2" xfId="49485" xr:uid="{00000000-0005-0000-0000-00004DC10000}"/>
    <cellStyle name="Normal 46 2 10 4" xfId="49486" xr:uid="{00000000-0005-0000-0000-00004EC10000}"/>
    <cellStyle name="Normal 46 2 11" xfId="23112" xr:uid="{00000000-0005-0000-0000-0000485A0000}"/>
    <cellStyle name="Normal 46 2 11 2" xfId="23113" xr:uid="{00000000-0005-0000-0000-0000495A0000}"/>
    <cellStyle name="Normal 46 2 11 2 2" xfId="23114" xr:uid="{00000000-0005-0000-0000-00004A5A0000}"/>
    <cellStyle name="Normal 46 2 11 2 2 2" xfId="49487" xr:uid="{00000000-0005-0000-0000-00004FC10000}"/>
    <cellStyle name="Normal 46 2 11 2 3" xfId="49488" xr:uid="{00000000-0005-0000-0000-000050C10000}"/>
    <cellStyle name="Normal 46 2 11 3" xfId="23115" xr:uid="{00000000-0005-0000-0000-00004B5A0000}"/>
    <cellStyle name="Normal 46 2 11 3 2" xfId="49489" xr:uid="{00000000-0005-0000-0000-000051C10000}"/>
    <cellStyle name="Normal 46 2 11 4" xfId="49490" xr:uid="{00000000-0005-0000-0000-000052C10000}"/>
    <cellStyle name="Normal 46 2 12" xfId="23116" xr:uid="{00000000-0005-0000-0000-00004C5A0000}"/>
    <cellStyle name="Normal 46 2 12 2" xfId="23117" xr:uid="{00000000-0005-0000-0000-00004D5A0000}"/>
    <cellStyle name="Normal 46 2 12 2 2" xfId="49491" xr:uid="{00000000-0005-0000-0000-000053C10000}"/>
    <cellStyle name="Normal 46 2 12 3" xfId="49492" xr:uid="{00000000-0005-0000-0000-000054C10000}"/>
    <cellStyle name="Normal 46 2 13" xfId="23118" xr:uid="{00000000-0005-0000-0000-00004E5A0000}"/>
    <cellStyle name="Normal 46 2 13 2" xfId="49493" xr:uid="{00000000-0005-0000-0000-000055C10000}"/>
    <cellStyle name="Normal 46 2 14" xfId="49494" xr:uid="{00000000-0005-0000-0000-000056C10000}"/>
    <cellStyle name="Normal 46 2 2" xfId="23119" xr:uid="{00000000-0005-0000-0000-00004F5A0000}"/>
    <cellStyle name="Normal 46 2 2 2" xfId="23120" xr:uid="{00000000-0005-0000-0000-0000505A0000}"/>
    <cellStyle name="Normal 46 2 2 2 2" xfId="23121" xr:uid="{00000000-0005-0000-0000-0000515A0000}"/>
    <cellStyle name="Normal 46 2 2 2 2 2" xfId="49495" xr:uid="{00000000-0005-0000-0000-000057C10000}"/>
    <cellStyle name="Normal 46 2 2 2 3" xfId="49496" xr:uid="{00000000-0005-0000-0000-000058C10000}"/>
    <cellStyle name="Normal 46 2 2 3" xfId="23122" xr:uid="{00000000-0005-0000-0000-0000525A0000}"/>
    <cellStyle name="Normal 46 2 2 3 2" xfId="49497" xr:uid="{00000000-0005-0000-0000-000059C10000}"/>
    <cellStyle name="Normal 46 2 2 4" xfId="49498" xr:uid="{00000000-0005-0000-0000-00005AC10000}"/>
    <cellStyle name="Normal 46 2 3" xfId="23123" xr:uid="{00000000-0005-0000-0000-0000535A0000}"/>
    <cellStyle name="Normal 46 2 3 2" xfId="23124" xr:uid="{00000000-0005-0000-0000-0000545A0000}"/>
    <cellStyle name="Normal 46 2 3 2 2" xfId="23125" xr:uid="{00000000-0005-0000-0000-0000555A0000}"/>
    <cellStyle name="Normal 46 2 3 2 2 2" xfId="49499" xr:uid="{00000000-0005-0000-0000-00005BC10000}"/>
    <cellStyle name="Normal 46 2 3 2 3" xfId="49500" xr:uid="{00000000-0005-0000-0000-00005CC10000}"/>
    <cellStyle name="Normal 46 2 3 3" xfId="23126" xr:uid="{00000000-0005-0000-0000-0000565A0000}"/>
    <cellStyle name="Normal 46 2 3 3 2" xfId="49501" xr:uid="{00000000-0005-0000-0000-00005DC10000}"/>
    <cellStyle name="Normal 46 2 3 4" xfId="49502" xr:uid="{00000000-0005-0000-0000-00005EC10000}"/>
    <cellStyle name="Normal 46 2 4" xfId="23127" xr:uid="{00000000-0005-0000-0000-0000575A0000}"/>
    <cellStyle name="Normal 46 2 4 2" xfId="23128" xr:uid="{00000000-0005-0000-0000-0000585A0000}"/>
    <cellStyle name="Normal 46 2 4 2 2" xfId="23129" xr:uid="{00000000-0005-0000-0000-0000595A0000}"/>
    <cellStyle name="Normal 46 2 4 2 2 2" xfId="49503" xr:uid="{00000000-0005-0000-0000-00005FC10000}"/>
    <cellStyle name="Normal 46 2 4 2 3" xfId="49504" xr:uid="{00000000-0005-0000-0000-000060C10000}"/>
    <cellStyle name="Normal 46 2 4 3" xfId="23130" xr:uid="{00000000-0005-0000-0000-00005A5A0000}"/>
    <cellStyle name="Normal 46 2 4 3 2" xfId="49505" xr:uid="{00000000-0005-0000-0000-000061C10000}"/>
    <cellStyle name="Normal 46 2 4 4" xfId="49506" xr:uid="{00000000-0005-0000-0000-000062C10000}"/>
    <cellStyle name="Normal 46 2 5" xfId="23131" xr:uid="{00000000-0005-0000-0000-00005B5A0000}"/>
    <cellStyle name="Normal 46 2 5 2" xfId="23132" xr:uid="{00000000-0005-0000-0000-00005C5A0000}"/>
    <cellStyle name="Normal 46 2 5 2 2" xfId="23133" xr:uid="{00000000-0005-0000-0000-00005D5A0000}"/>
    <cellStyle name="Normal 46 2 5 2 2 2" xfId="49507" xr:uid="{00000000-0005-0000-0000-000063C10000}"/>
    <cellStyle name="Normal 46 2 5 2 3" xfId="49508" xr:uid="{00000000-0005-0000-0000-000064C10000}"/>
    <cellStyle name="Normal 46 2 5 3" xfId="23134" xr:uid="{00000000-0005-0000-0000-00005E5A0000}"/>
    <cellStyle name="Normal 46 2 5 3 2" xfId="49509" xr:uid="{00000000-0005-0000-0000-000065C10000}"/>
    <cellStyle name="Normal 46 2 5 4" xfId="49510" xr:uid="{00000000-0005-0000-0000-000066C10000}"/>
    <cellStyle name="Normal 46 2 6" xfId="23135" xr:uid="{00000000-0005-0000-0000-00005F5A0000}"/>
    <cellStyle name="Normal 46 2 6 2" xfId="23136" xr:uid="{00000000-0005-0000-0000-0000605A0000}"/>
    <cellStyle name="Normal 46 2 6 2 2" xfId="23137" xr:uid="{00000000-0005-0000-0000-0000615A0000}"/>
    <cellStyle name="Normal 46 2 6 2 2 2" xfId="49511" xr:uid="{00000000-0005-0000-0000-000067C10000}"/>
    <cellStyle name="Normal 46 2 6 2 3" xfId="49512" xr:uid="{00000000-0005-0000-0000-000068C10000}"/>
    <cellStyle name="Normal 46 2 6 3" xfId="23138" xr:uid="{00000000-0005-0000-0000-0000625A0000}"/>
    <cellStyle name="Normal 46 2 6 3 2" xfId="49513" xr:uid="{00000000-0005-0000-0000-000069C10000}"/>
    <cellStyle name="Normal 46 2 6 4" xfId="49514" xr:uid="{00000000-0005-0000-0000-00006AC10000}"/>
    <cellStyle name="Normal 46 2 7" xfId="23139" xr:uid="{00000000-0005-0000-0000-0000635A0000}"/>
    <cellStyle name="Normal 46 2 7 2" xfId="23140" xr:uid="{00000000-0005-0000-0000-0000645A0000}"/>
    <cellStyle name="Normal 46 2 7 2 2" xfId="23141" xr:uid="{00000000-0005-0000-0000-0000655A0000}"/>
    <cellStyle name="Normal 46 2 7 2 2 2" xfId="49515" xr:uid="{00000000-0005-0000-0000-00006BC10000}"/>
    <cellStyle name="Normal 46 2 7 2 3" xfId="49516" xr:uid="{00000000-0005-0000-0000-00006CC10000}"/>
    <cellStyle name="Normal 46 2 7 3" xfId="23142" xr:uid="{00000000-0005-0000-0000-0000665A0000}"/>
    <cellStyle name="Normal 46 2 7 3 2" xfId="49517" xr:uid="{00000000-0005-0000-0000-00006DC10000}"/>
    <cellStyle name="Normal 46 2 7 4" xfId="49518" xr:uid="{00000000-0005-0000-0000-00006EC10000}"/>
    <cellStyle name="Normal 46 2 8" xfId="23143" xr:uid="{00000000-0005-0000-0000-0000675A0000}"/>
    <cellStyle name="Normal 46 2 8 2" xfId="23144" xr:uid="{00000000-0005-0000-0000-0000685A0000}"/>
    <cellStyle name="Normal 46 2 8 2 2" xfId="23145" xr:uid="{00000000-0005-0000-0000-0000695A0000}"/>
    <cellStyle name="Normal 46 2 8 2 2 2" xfId="49519" xr:uid="{00000000-0005-0000-0000-00006FC10000}"/>
    <cellStyle name="Normal 46 2 8 2 3" xfId="49520" xr:uid="{00000000-0005-0000-0000-000070C10000}"/>
    <cellStyle name="Normal 46 2 8 3" xfId="23146" xr:uid="{00000000-0005-0000-0000-00006A5A0000}"/>
    <cellStyle name="Normal 46 2 8 3 2" xfId="49521" xr:uid="{00000000-0005-0000-0000-000071C10000}"/>
    <cellStyle name="Normal 46 2 8 4" xfId="49522" xr:uid="{00000000-0005-0000-0000-000072C10000}"/>
    <cellStyle name="Normal 46 2 9" xfId="23147" xr:uid="{00000000-0005-0000-0000-00006B5A0000}"/>
    <cellStyle name="Normal 46 2 9 2" xfId="23148" xr:uid="{00000000-0005-0000-0000-00006C5A0000}"/>
    <cellStyle name="Normal 46 2 9 2 2" xfId="23149" xr:uid="{00000000-0005-0000-0000-00006D5A0000}"/>
    <cellStyle name="Normal 46 2 9 2 2 2" xfId="49523" xr:uid="{00000000-0005-0000-0000-000073C10000}"/>
    <cellStyle name="Normal 46 2 9 2 3" xfId="49524" xr:uid="{00000000-0005-0000-0000-000074C10000}"/>
    <cellStyle name="Normal 46 2 9 3" xfId="23150" xr:uid="{00000000-0005-0000-0000-00006E5A0000}"/>
    <cellStyle name="Normal 46 2 9 3 2" xfId="49525" xr:uid="{00000000-0005-0000-0000-000075C10000}"/>
    <cellStyle name="Normal 46 2 9 4" xfId="49526" xr:uid="{00000000-0005-0000-0000-000076C10000}"/>
    <cellStyle name="Normal 46 3" xfId="23151" xr:uid="{00000000-0005-0000-0000-00006F5A0000}"/>
    <cellStyle name="Normal 46 3 10" xfId="23152" xr:uid="{00000000-0005-0000-0000-0000705A0000}"/>
    <cellStyle name="Normal 46 3 10 2" xfId="23153" xr:uid="{00000000-0005-0000-0000-0000715A0000}"/>
    <cellStyle name="Normal 46 3 10 2 2" xfId="23154" xr:uid="{00000000-0005-0000-0000-0000725A0000}"/>
    <cellStyle name="Normal 46 3 10 2 2 2" xfId="49527" xr:uid="{00000000-0005-0000-0000-000077C10000}"/>
    <cellStyle name="Normal 46 3 10 2 3" xfId="49528" xr:uid="{00000000-0005-0000-0000-000078C10000}"/>
    <cellStyle name="Normal 46 3 10 3" xfId="23155" xr:uid="{00000000-0005-0000-0000-0000735A0000}"/>
    <cellStyle name="Normal 46 3 10 3 2" xfId="49529" xr:uid="{00000000-0005-0000-0000-000079C10000}"/>
    <cellStyle name="Normal 46 3 10 4" xfId="49530" xr:uid="{00000000-0005-0000-0000-00007AC10000}"/>
    <cellStyle name="Normal 46 3 11" xfId="23156" xr:uid="{00000000-0005-0000-0000-0000745A0000}"/>
    <cellStyle name="Normal 46 3 11 2" xfId="23157" xr:uid="{00000000-0005-0000-0000-0000755A0000}"/>
    <cellStyle name="Normal 46 3 11 2 2" xfId="23158" xr:uid="{00000000-0005-0000-0000-0000765A0000}"/>
    <cellStyle name="Normal 46 3 11 2 2 2" xfId="49531" xr:uid="{00000000-0005-0000-0000-00007BC10000}"/>
    <cellStyle name="Normal 46 3 11 2 3" xfId="49532" xr:uid="{00000000-0005-0000-0000-00007CC10000}"/>
    <cellStyle name="Normal 46 3 11 3" xfId="23159" xr:uid="{00000000-0005-0000-0000-0000775A0000}"/>
    <cellStyle name="Normal 46 3 11 3 2" xfId="49533" xr:uid="{00000000-0005-0000-0000-00007DC10000}"/>
    <cellStyle name="Normal 46 3 11 4" xfId="49534" xr:uid="{00000000-0005-0000-0000-00007EC10000}"/>
    <cellStyle name="Normal 46 3 12" xfId="23160" xr:uid="{00000000-0005-0000-0000-0000785A0000}"/>
    <cellStyle name="Normal 46 3 12 2" xfId="23161" xr:uid="{00000000-0005-0000-0000-0000795A0000}"/>
    <cellStyle name="Normal 46 3 12 2 2" xfId="49535" xr:uid="{00000000-0005-0000-0000-00007FC10000}"/>
    <cellStyle name="Normal 46 3 12 3" xfId="49536" xr:uid="{00000000-0005-0000-0000-000080C10000}"/>
    <cellStyle name="Normal 46 3 13" xfId="23162" xr:uid="{00000000-0005-0000-0000-00007A5A0000}"/>
    <cellStyle name="Normal 46 3 13 2" xfId="49537" xr:uid="{00000000-0005-0000-0000-000081C10000}"/>
    <cellStyle name="Normal 46 3 14" xfId="49538" xr:uid="{00000000-0005-0000-0000-000082C10000}"/>
    <cellStyle name="Normal 46 3 2" xfId="23163" xr:uid="{00000000-0005-0000-0000-00007B5A0000}"/>
    <cellStyle name="Normal 46 3 2 2" xfId="23164" xr:uid="{00000000-0005-0000-0000-00007C5A0000}"/>
    <cellStyle name="Normal 46 3 2 2 2" xfId="23165" xr:uid="{00000000-0005-0000-0000-00007D5A0000}"/>
    <cellStyle name="Normal 46 3 2 2 2 2" xfId="49539" xr:uid="{00000000-0005-0000-0000-000083C10000}"/>
    <cellStyle name="Normal 46 3 2 2 3" xfId="49540" xr:uid="{00000000-0005-0000-0000-000084C10000}"/>
    <cellStyle name="Normal 46 3 2 3" xfId="23166" xr:uid="{00000000-0005-0000-0000-00007E5A0000}"/>
    <cellStyle name="Normal 46 3 2 3 2" xfId="49541" xr:uid="{00000000-0005-0000-0000-000085C10000}"/>
    <cellStyle name="Normal 46 3 2 4" xfId="49542" xr:uid="{00000000-0005-0000-0000-000086C10000}"/>
    <cellStyle name="Normal 46 3 3" xfId="23167" xr:uid="{00000000-0005-0000-0000-00007F5A0000}"/>
    <cellStyle name="Normal 46 3 3 2" xfId="23168" xr:uid="{00000000-0005-0000-0000-0000805A0000}"/>
    <cellStyle name="Normal 46 3 3 2 2" xfId="23169" xr:uid="{00000000-0005-0000-0000-0000815A0000}"/>
    <cellStyle name="Normal 46 3 3 2 2 2" xfId="49543" xr:uid="{00000000-0005-0000-0000-000087C10000}"/>
    <cellStyle name="Normal 46 3 3 2 3" xfId="49544" xr:uid="{00000000-0005-0000-0000-000088C10000}"/>
    <cellStyle name="Normal 46 3 3 3" xfId="23170" xr:uid="{00000000-0005-0000-0000-0000825A0000}"/>
    <cellStyle name="Normal 46 3 3 3 2" xfId="49545" xr:uid="{00000000-0005-0000-0000-000089C10000}"/>
    <cellStyle name="Normal 46 3 3 4" xfId="49546" xr:uid="{00000000-0005-0000-0000-00008AC10000}"/>
    <cellStyle name="Normal 46 3 4" xfId="23171" xr:uid="{00000000-0005-0000-0000-0000835A0000}"/>
    <cellStyle name="Normal 46 3 4 2" xfId="23172" xr:uid="{00000000-0005-0000-0000-0000845A0000}"/>
    <cellStyle name="Normal 46 3 4 2 2" xfId="23173" xr:uid="{00000000-0005-0000-0000-0000855A0000}"/>
    <cellStyle name="Normal 46 3 4 2 2 2" xfId="49547" xr:uid="{00000000-0005-0000-0000-00008BC10000}"/>
    <cellStyle name="Normal 46 3 4 2 3" xfId="49548" xr:uid="{00000000-0005-0000-0000-00008CC10000}"/>
    <cellStyle name="Normal 46 3 4 3" xfId="23174" xr:uid="{00000000-0005-0000-0000-0000865A0000}"/>
    <cellStyle name="Normal 46 3 4 3 2" xfId="49549" xr:uid="{00000000-0005-0000-0000-00008DC10000}"/>
    <cellStyle name="Normal 46 3 4 4" xfId="49550" xr:uid="{00000000-0005-0000-0000-00008EC10000}"/>
    <cellStyle name="Normal 46 3 5" xfId="23175" xr:uid="{00000000-0005-0000-0000-0000875A0000}"/>
    <cellStyle name="Normal 46 3 5 2" xfId="23176" xr:uid="{00000000-0005-0000-0000-0000885A0000}"/>
    <cellStyle name="Normal 46 3 5 2 2" xfId="23177" xr:uid="{00000000-0005-0000-0000-0000895A0000}"/>
    <cellStyle name="Normal 46 3 5 2 2 2" xfId="49551" xr:uid="{00000000-0005-0000-0000-00008FC10000}"/>
    <cellStyle name="Normal 46 3 5 2 3" xfId="49552" xr:uid="{00000000-0005-0000-0000-000090C10000}"/>
    <cellStyle name="Normal 46 3 5 3" xfId="23178" xr:uid="{00000000-0005-0000-0000-00008A5A0000}"/>
    <cellStyle name="Normal 46 3 5 3 2" xfId="49553" xr:uid="{00000000-0005-0000-0000-000091C10000}"/>
    <cellStyle name="Normal 46 3 5 4" xfId="49554" xr:uid="{00000000-0005-0000-0000-000092C10000}"/>
    <cellStyle name="Normal 46 3 6" xfId="23179" xr:uid="{00000000-0005-0000-0000-00008B5A0000}"/>
    <cellStyle name="Normal 46 3 6 2" xfId="23180" xr:uid="{00000000-0005-0000-0000-00008C5A0000}"/>
    <cellStyle name="Normal 46 3 6 2 2" xfId="23181" xr:uid="{00000000-0005-0000-0000-00008D5A0000}"/>
    <cellStyle name="Normal 46 3 6 2 2 2" xfId="49555" xr:uid="{00000000-0005-0000-0000-000093C10000}"/>
    <cellStyle name="Normal 46 3 6 2 3" xfId="49556" xr:uid="{00000000-0005-0000-0000-000094C10000}"/>
    <cellStyle name="Normal 46 3 6 3" xfId="23182" xr:uid="{00000000-0005-0000-0000-00008E5A0000}"/>
    <cellStyle name="Normal 46 3 6 3 2" xfId="49557" xr:uid="{00000000-0005-0000-0000-000095C10000}"/>
    <cellStyle name="Normal 46 3 6 4" xfId="49558" xr:uid="{00000000-0005-0000-0000-000096C10000}"/>
    <cellStyle name="Normal 46 3 7" xfId="23183" xr:uid="{00000000-0005-0000-0000-00008F5A0000}"/>
    <cellStyle name="Normal 46 3 7 2" xfId="23184" xr:uid="{00000000-0005-0000-0000-0000905A0000}"/>
    <cellStyle name="Normal 46 3 7 2 2" xfId="23185" xr:uid="{00000000-0005-0000-0000-0000915A0000}"/>
    <cellStyle name="Normal 46 3 7 2 2 2" xfId="49559" xr:uid="{00000000-0005-0000-0000-000097C10000}"/>
    <cellStyle name="Normal 46 3 7 2 3" xfId="49560" xr:uid="{00000000-0005-0000-0000-000098C10000}"/>
    <cellStyle name="Normal 46 3 7 3" xfId="23186" xr:uid="{00000000-0005-0000-0000-0000925A0000}"/>
    <cellStyle name="Normal 46 3 7 3 2" xfId="49561" xr:uid="{00000000-0005-0000-0000-000099C10000}"/>
    <cellStyle name="Normal 46 3 7 4" xfId="49562" xr:uid="{00000000-0005-0000-0000-00009AC10000}"/>
    <cellStyle name="Normal 46 3 8" xfId="23187" xr:uid="{00000000-0005-0000-0000-0000935A0000}"/>
    <cellStyle name="Normal 46 3 8 2" xfId="23188" xr:uid="{00000000-0005-0000-0000-0000945A0000}"/>
    <cellStyle name="Normal 46 3 8 2 2" xfId="23189" xr:uid="{00000000-0005-0000-0000-0000955A0000}"/>
    <cellStyle name="Normal 46 3 8 2 2 2" xfId="49563" xr:uid="{00000000-0005-0000-0000-00009BC10000}"/>
    <cellStyle name="Normal 46 3 8 2 3" xfId="49564" xr:uid="{00000000-0005-0000-0000-00009CC10000}"/>
    <cellStyle name="Normal 46 3 8 3" xfId="23190" xr:uid="{00000000-0005-0000-0000-0000965A0000}"/>
    <cellStyle name="Normal 46 3 8 3 2" xfId="49565" xr:uid="{00000000-0005-0000-0000-00009DC10000}"/>
    <cellStyle name="Normal 46 3 8 4" xfId="49566" xr:uid="{00000000-0005-0000-0000-00009EC10000}"/>
    <cellStyle name="Normal 46 3 9" xfId="23191" xr:uid="{00000000-0005-0000-0000-0000975A0000}"/>
    <cellStyle name="Normal 46 3 9 2" xfId="23192" xr:uid="{00000000-0005-0000-0000-0000985A0000}"/>
    <cellStyle name="Normal 46 3 9 2 2" xfId="23193" xr:uid="{00000000-0005-0000-0000-0000995A0000}"/>
    <cellStyle name="Normal 46 3 9 2 2 2" xfId="49567" xr:uid="{00000000-0005-0000-0000-00009FC10000}"/>
    <cellStyle name="Normal 46 3 9 2 3" xfId="49568" xr:uid="{00000000-0005-0000-0000-0000A0C10000}"/>
    <cellStyle name="Normal 46 3 9 3" xfId="23194" xr:uid="{00000000-0005-0000-0000-00009A5A0000}"/>
    <cellStyle name="Normal 46 3 9 3 2" xfId="49569" xr:uid="{00000000-0005-0000-0000-0000A1C10000}"/>
    <cellStyle name="Normal 46 3 9 4" xfId="49570" xr:uid="{00000000-0005-0000-0000-0000A2C10000}"/>
    <cellStyle name="Normal 46 4" xfId="23195" xr:uid="{00000000-0005-0000-0000-00009B5A0000}"/>
    <cellStyle name="Normal 46 4 2" xfId="23196" xr:uid="{00000000-0005-0000-0000-00009C5A0000}"/>
    <cellStyle name="Normal 46 4 2 2" xfId="23197" xr:uid="{00000000-0005-0000-0000-00009D5A0000}"/>
    <cellStyle name="Normal 46 4 2 2 2" xfId="49571" xr:uid="{00000000-0005-0000-0000-0000A3C10000}"/>
    <cellStyle name="Normal 46 4 2 3" xfId="49572" xr:uid="{00000000-0005-0000-0000-0000A4C10000}"/>
    <cellStyle name="Normal 46 4 3" xfId="23198" xr:uid="{00000000-0005-0000-0000-00009E5A0000}"/>
    <cellStyle name="Normal 46 4 3 2" xfId="49573" xr:uid="{00000000-0005-0000-0000-0000A5C10000}"/>
    <cellStyle name="Normal 46 4 4" xfId="49574" xr:uid="{00000000-0005-0000-0000-0000A6C10000}"/>
    <cellStyle name="Normal 46 5" xfId="23199" xr:uid="{00000000-0005-0000-0000-00009F5A0000}"/>
    <cellStyle name="Normal 46 5 2" xfId="23200" xr:uid="{00000000-0005-0000-0000-0000A05A0000}"/>
    <cellStyle name="Normal 46 5 2 2" xfId="23201" xr:uid="{00000000-0005-0000-0000-0000A15A0000}"/>
    <cellStyle name="Normal 46 5 2 2 2" xfId="49575" xr:uid="{00000000-0005-0000-0000-0000A7C10000}"/>
    <cellStyle name="Normal 46 5 2 3" xfId="49576" xr:uid="{00000000-0005-0000-0000-0000A8C10000}"/>
    <cellStyle name="Normal 46 5 3" xfId="23202" xr:uid="{00000000-0005-0000-0000-0000A25A0000}"/>
    <cellStyle name="Normal 46 5 3 2" xfId="49577" xr:uid="{00000000-0005-0000-0000-0000A9C10000}"/>
    <cellStyle name="Normal 46 5 4" xfId="49578" xr:uid="{00000000-0005-0000-0000-0000AAC10000}"/>
    <cellStyle name="Normal 46 6" xfId="23203" xr:uid="{00000000-0005-0000-0000-0000A35A0000}"/>
    <cellStyle name="Normal 46 6 2" xfId="23204" xr:uid="{00000000-0005-0000-0000-0000A45A0000}"/>
    <cellStyle name="Normal 46 6 2 2" xfId="23205" xr:uid="{00000000-0005-0000-0000-0000A55A0000}"/>
    <cellStyle name="Normal 46 6 2 2 2" xfId="49579" xr:uid="{00000000-0005-0000-0000-0000ABC10000}"/>
    <cellStyle name="Normal 46 6 2 3" xfId="49580" xr:uid="{00000000-0005-0000-0000-0000ACC10000}"/>
    <cellStyle name="Normal 46 6 3" xfId="23206" xr:uid="{00000000-0005-0000-0000-0000A65A0000}"/>
    <cellStyle name="Normal 46 6 3 2" xfId="49581" xr:uid="{00000000-0005-0000-0000-0000ADC10000}"/>
    <cellStyle name="Normal 46 6 4" xfId="49582" xr:uid="{00000000-0005-0000-0000-0000AEC10000}"/>
    <cellStyle name="Normal 46 7" xfId="23207" xr:uid="{00000000-0005-0000-0000-0000A75A0000}"/>
    <cellStyle name="Normal 46 7 2" xfId="23208" xr:uid="{00000000-0005-0000-0000-0000A85A0000}"/>
    <cellStyle name="Normal 46 7 2 2" xfId="23209" xr:uid="{00000000-0005-0000-0000-0000A95A0000}"/>
    <cellStyle name="Normal 46 7 2 2 2" xfId="49583" xr:uid="{00000000-0005-0000-0000-0000AFC10000}"/>
    <cellStyle name="Normal 46 7 2 3" xfId="49584" xr:uid="{00000000-0005-0000-0000-0000B0C10000}"/>
    <cellStyle name="Normal 46 7 3" xfId="23210" xr:uid="{00000000-0005-0000-0000-0000AA5A0000}"/>
    <cellStyle name="Normal 46 7 3 2" xfId="49585" xr:uid="{00000000-0005-0000-0000-0000B1C10000}"/>
    <cellStyle name="Normal 46 7 4" xfId="49586" xr:uid="{00000000-0005-0000-0000-0000B2C10000}"/>
    <cellStyle name="Normal 46 8" xfId="23211" xr:uid="{00000000-0005-0000-0000-0000AB5A0000}"/>
    <cellStyle name="Normal 46 8 2" xfId="23212" xr:uid="{00000000-0005-0000-0000-0000AC5A0000}"/>
    <cellStyle name="Normal 46 8 2 2" xfId="23213" xr:uid="{00000000-0005-0000-0000-0000AD5A0000}"/>
    <cellStyle name="Normal 46 8 2 2 2" xfId="49587" xr:uid="{00000000-0005-0000-0000-0000B3C10000}"/>
    <cellStyle name="Normal 46 8 2 3" xfId="49588" xr:uid="{00000000-0005-0000-0000-0000B4C10000}"/>
    <cellStyle name="Normal 46 8 3" xfId="23214" xr:uid="{00000000-0005-0000-0000-0000AE5A0000}"/>
    <cellStyle name="Normal 46 8 3 2" xfId="49589" xr:uid="{00000000-0005-0000-0000-0000B5C10000}"/>
    <cellStyle name="Normal 46 8 4" xfId="49590" xr:uid="{00000000-0005-0000-0000-0000B6C10000}"/>
    <cellStyle name="Normal 46 9" xfId="23215" xr:uid="{00000000-0005-0000-0000-0000AF5A0000}"/>
    <cellStyle name="Normal 46 9 2" xfId="23216" xr:uid="{00000000-0005-0000-0000-0000B05A0000}"/>
    <cellStyle name="Normal 46 9 2 2" xfId="23217" xr:uid="{00000000-0005-0000-0000-0000B15A0000}"/>
    <cellStyle name="Normal 46 9 2 2 2" xfId="49591" xr:uid="{00000000-0005-0000-0000-0000B7C10000}"/>
    <cellStyle name="Normal 46 9 2 3" xfId="49592" xr:uid="{00000000-0005-0000-0000-0000B8C10000}"/>
    <cellStyle name="Normal 46 9 3" xfId="23218" xr:uid="{00000000-0005-0000-0000-0000B25A0000}"/>
    <cellStyle name="Normal 46 9 3 2" xfId="49593" xr:uid="{00000000-0005-0000-0000-0000B9C10000}"/>
    <cellStyle name="Normal 46 9 4" xfId="49594" xr:uid="{00000000-0005-0000-0000-0000BAC10000}"/>
    <cellStyle name="Normal 460" xfId="30088" xr:uid="{00000000-0005-0000-0000-000088750000}"/>
    <cellStyle name="Normal 461" xfId="30089" xr:uid="{00000000-0005-0000-0000-000089750000}"/>
    <cellStyle name="Normal 462" xfId="30090" xr:uid="{00000000-0005-0000-0000-00008A750000}"/>
    <cellStyle name="Normal 463" xfId="30091" xr:uid="{00000000-0005-0000-0000-00008B750000}"/>
    <cellStyle name="Normal 464" xfId="30092" xr:uid="{00000000-0005-0000-0000-00008C750000}"/>
    <cellStyle name="Normal 465" xfId="30093" xr:uid="{00000000-0005-0000-0000-00008D750000}"/>
    <cellStyle name="Normal 466" xfId="30094" xr:uid="{00000000-0005-0000-0000-00008E750000}"/>
    <cellStyle name="Normal 467" xfId="30095" xr:uid="{00000000-0005-0000-0000-00008F750000}"/>
    <cellStyle name="Normal 468" xfId="30096" xr:uid="{00000000-0005-0000-0000-000090750000}"/>
    <cellStyle name="Normal 469" xfId="30097" xr:uid="{00000000-0005-0000-0000-000091750000}"/>
    <cellStyle name="Normal 47" xfId="23219" xr:uid="{00000000-0005-0000-0000-0000B35A0000}"/>
    <cellStyle name="Normal 47 10" xfId="23220" xr:uid="{00000000-0005-0000-0000-0000B45A0000}"/>
    <cellStyle name="Normal 47 10 2" xfId="23221" xr:uid="{00000000-0005-0000-0000-0000B55A0000}"/>
    <cellStyle name="Normal 47 10 2 2" xfId="23222" xr:uid="{00000000-0005-0000-0000-0000B65A0000}"/>
    <cellStyle name="Normal 47 10 2 2 2" xfId="49595" xr:uid="{00000000-0005-0000-0000-0000BBC10000}"/>
    <cellStyle name="Normal 47 10 2 3" xfId="49596" xr:uid="{00000000-0005-0000-0000-0000BCC10000}"/>
    <cellStyle name="Normal 47 10 3" xfId="23223" xr:uid="{00000000-0005-0000-0000-0000B75A0000}"/>
    <cellStyle name="Normal 47 10 3 2" xfId="49597" xr:uid="{00000000-0005-0000-0000-0000BDC10000}"/>
    <cellStyle name="Normal 47 10 4" xfId="49598" xr:uid="{00000000-0005-0000-0000-0000BEC10000}"/>
    <cellStyle name="Normal 47 11" xfId="23224" xr:uid="{00000000-0005-0000-0000-0000B85A0000}"/>
    <cellStyle name="Normal 47 11 2" xfId="23225" xr:uid="{00000000-0005-0000-0000-0000B95A0000}"/>
    <cellStyle name="Normal 47 11 2 2" xfId="23226" xr:uid="{00000000-0005-0000-0000-0000BA5A0000}"/>
    <cellStyle name="Normal 47 11 2 2 2" xfId="49599" xr:uid="{00000000-0005-0000-0000-0000BFC10000}"/>
    <cellStyle name="Normal 47 11 2 3" xfId="49600" xr:uid="{00000000-0005-0000-0000-0000C0C10000}"/>
    <cellStyle name="Normal 47 11 3" xfId="23227" xr:uid="{00000000-0005-0000-0000-0000BB5A0000}"/>
    <cellStyle name="Normal 47 11 3 2" xfId="49601" xr:uid="{00000000-0005-0000-0000-0000C1C10000}"/>
    <cellStyle name="Normal 47 11 4" xfId="49602" xr:uid="{00000000-0005-0000-0000-0000C2C10000}"/>
    <cellStyle name="Normal 47 12" xfId="23228" xr:uid="{00000000-0005-0000-0000-0000BC5A0000}"/>
    <cellStyle name="Normal 47 12 2" xfId="23229" xr:uid="{00000000-0005-0000-0000-0000BD5A0000}"/>
    <cellStyle name="Normal 47 12 2 2" xfId="23230" xr:uid="{00000000-0005-0000-0000-0000BE5A0000}"/>
    <cellStyle name="Normal 47 12 2 2 2" xfId="49603" xr:uid="{00000000-0005-0000-0000-0000C3C10000}"/>
    <cellStyle name="Normal 47 12 2 3" xfId="49604" xr:uid="{00000000-0005-0000-0000-0000C4C10000}"/>
    <cellStyle name="Normal 47 12 3" xfId="23231" xr:uid="{00000000-0005-0000-0000-0000BF5A0000}"/>
    <cellStyle name="Normal 47 12 3 2" xfId="49605" xr:uid="{00000000-0005-0000-0000-0000C5C10000}"/>
    <cellStyle name="Normal 47 12 4" xfId="49606" xr:uid="{00000000-0005-0000-0000-0000C6C10000}"/>
    <cellStyle name="Normal 47 13" xfId="23232" xr:uid="{00000000-0005-0000-0000-0000C05A0000}"/>
    <cellStyle name="Normal 47 13 2" xfId="23233" xr:uid="{00000000-0005-0000-0000-0000C15A0000}"/>
    <cellStyle name="Normal 47 13 2 2" xfId="23234" xr:uid="{00000000-0005-0000-0000-0000C25A0000}"/>
    <cellStyle name="Normal 47 13 2 2 2" xfId="49607" xr:uid="{00000000-0005-0000-0000-0000C7C10000}"/>
    <cellStyle name="Normal 47 13 2 3" xfId="49608" xr:uid="{00000000-0005-0000-0000-0000C8C10000}"/>
    <cellStyle name="Normal 47 13 3" xfId="23235" xr:uid="{00000000-0005-0000-0000-0000C35A0000}"/>
    <cellStyle name="Normal 47 13 3 2" xfId="49609" xr:uid="{00000000-0005-0000-0000-0000C9C10000}"/>
    <cellStyle name="Normal 47 13 4" xfId="49610" xr:uid="{00000000-0005-0000-0000-0000CAC10000}"/>
    <cellStyle name="Normal 47 14" xfId="23236" xr:uid="{00000000-0005-0000-0000-0000C45A0000}"/>
    <cellStyle name="Normal 47 14 2" xfId="23237" xr:uid="{00000000-0005-0000-0000-0000C55A0000}"/>
    <cellStyle name="Normal 47 14 2 2" xfId="49611" xr:uid="{00000000-0005-0000-0000-0000CBC10000}"/>
    <cellStyle name="Normal 47 14 3" xfId="49612" xr:uid="{00000000-0005-0000-0000-0000CCC10000}"/>
    <cellStyle name="Normal 47 15" xfId="23238" xr:uid="{00000000-0005-0000-0000-0000C65A0000}"/>
    <cellStyle name="Normal 47 15 2" xfId="49613" xr:uid="{00000000-0005-0000-0000-0000CDC10000}"/>
    <cellStyle name="Normal 47 16" xfId="49614" xr:uid="{00000000-0005-0000-0000-0000CEC10000}"/>
    <cellStyle name="Normal 47 2" xfId="23239" xr:uid="{00000000-0005-0000-0000-0000C75A0000}"/>
    <cellStyle name="Normal 47 2 10" xfId="23240" xr:uid="{00000000-0005-0000-0000-0000C85A0000}"/>
    <cellStyle name="Normal 47 2 10 2" xfId="23241" xr:uid="{00000000-0005-0000-0000-0000C95A0000}"/>
    <cellStyle name="Normal 47 2 10 2 2" xfId="23242" xr:uid="{00000000-0005-0000-0000-0000CA5A0000}"/>
    <cellStyle name="Normal 47 2 10 2 2 2" xfId="49615" xr:uid="{00000000-0005-0000-0000-0000CFC10000}"/>
    <cellStyle name="Normal 47 2 10 2 3" xfId="49616" xr:uid="{00000000-0005-0000-0000-0000D0C10000}"/>
    <cellStyle name="Normal 47 2 10 3" xfId="23243" xr:uid="{00000000-0005-0000-0000-0000CB5A0000}"/>
    <cellStyle name="Normal 47 2 10 3 2" xfId="49617" xr:uid="{00000000-0005-0000-0000-0000D1C10000}"/>
    <cellStyle name="Normal 47 2 10 4" xfId="49618" xr:uid="{00000000-0005-0000-0000-0000D2C10000}"/>
    <cellStyle name="Normal 47 2 11" xfId="23244" xr:uid="{00000000-0005-0000-0000-0000CC5A0000}"/>
    <cellStyle name="Normal 47 2 11 2" xfId="23245" xr:uid="{00000000-0005-0000-0000-0000CD5A0000}"/>
    <cellStyle name="Normal 47 2 11 2 2" xfId="23246" xr:uid="{00000000-0005-0000-0000-0000CE5A0000}"/>
    <cellStyle name="Normal 47 2 11 2 2 2" xfId="49619" xr:uid="{00000000-0005-0000-0000-0000D3C10000}"/>
    <cellStyle name="Normal 47 2 11 2 3" xfId="49620" xr:uid="{00000000-0005-0000-0000-0000D4C10000}"/>
    <cellStyle name="Normal 47 2 11 3" xfId="23247" xr:uid="{00000000-0005-0000-0000-0000CF5A0000}"/>
    <cellStyle name="Normal 47 2 11 3 2" xfId="49621" xr:uid="{00000000-0005-0000-0000-0000D5C10000}"/>
    <cellStyle name="Normal 47 2 11 4" xfId="49622" xr:uid="{00000000-0005-0000-0000-0000D6C10000}"/>
    <cellStyle name="Normal 47 2 12" xfId="23248" xr:uid="{00000000-0005-0000-0000-0000D05A0000}"/>
    <cellStyle name="Normal 47 2 12 2" xfId="23249" xr:uid="{00000000-0005-0000-0000-0000D15A0000}"/>
    <cellStyle name="Normal 47 2 12 2 2" xfId="49623" xr:uid="{00000000-0005-0000-0000-0000D7C10000}"/>
    <cellStyle name="Normal 47 2 12 3" xfId="49624" xr:uid="{00000000-0005-0000-0000-0000D8C10000}"/>
    <cellStyle name="Normal 47 2 13" xfId="23250" xr:uid="{00000000-0005-0000-0000-0000D25A0000}"/>
    <cellStyle name="Normal 47 2 13 2" xfId="49625" xr:uid="{00000000-0005-0000-0000-0000D9C10000}"/>
    <cellStyle name="Normal 47 2 14" xfId="49626" xr:uid="{00000000-0005-0000-0000-0000DAC10000}"/>
    <cellStyle name="Normal 47 2 2" xfId="23251" xr:uid="{00000000-0005-0000-0000-0000D35A0000}"/>
    <cellStyle name="Normal 47 2 2 2" xfId="23252" xr:uid="{00000000-0005-0000-0000-0000D45A0000}"/>
    <cellStyle name="Normal 47 2 2 2 2" xfId="23253" xr:uid="{00000000-0005-0000-0000-0000D55A0000}"/>
    <cellStyle name="Normal 47 2 2 2 2 2" xfId="49627" xr:uid="{00000000-0005-0000-0000-0000DBC10000}"/>
    <cellStyle name="Normal 47 2 2 2 3" xfId="49628" xr:uid="{00000000-0005-0000-0000-0000DCC10000}"/>
    <cellStyle name="Normal 47 2 2 3" xfId="23254" xr:uid="{00000000-0005-0000-0000-0000D65A0000}"/>
    <cellStyle name="Normal 47 2 2 3 2" xfId="49629" xr:uid="{00000000-0005-0000-0000-0000DDC10000}"/>
    <cellStyle name="Normal 47 2 2 4" xfId="49630" xr:uid="{00000000-0005-0000-0000-0000DEC10000}"/>
    <cellStyle name="Normal 47 2 3" xfId="23255" xr:uid="{00000000-0005-0000-0000-0000D75A0000}"/>
    <cellStyle name="Normal 47 2 3 2" xfId="23256" xr:uid="{00000000-0005-0000-0000-0000D85A0000}"/>
    <cellStyle name="Normal 47 2 3 2 2" xfId="23257" xr:uid="{00000000-0005-0000-0000-0000D95A0000}"/>
    <cellStyle name="Normal 47 2 3 2 2 2" xfId="49631" xr:uid="{00000000-0005-0000-0000-0000DFC10000}"/>
    <cellStyle name="Normal 47 2 3 2 3" xfId="49632" xr:uid="{00000000-0005-0000-0000-0000E0C10000}"/>
    <cellStyle name="Normal 47 2 3 3" xfId="23258" xr:uid="{00000000-0005-0000-0000-0000DA5A0000}"/>
    <cellStyle name="Normal 47 2 3 3 2" xfId="49633" xr:uid="{00000000-0005-0000-0000-0000E1C10000}"/>
    <cellStyle name="Normal 47 2 3 4" xfId="49634" xr:uid="{00000000-0005-0000-0000-0000E2C10000}"/>
    <cellStyle name="Normal 47 2 4" xfId="23259" xr:uid="{00000000-0005-0000-0000-0000DB5A0000}"/>
    <cellStyle name="Normal 47 2 4 2" xfId="23260" xr:uid="{00000000-0005-0000-0000-0000DC5A0000}"/>
    <cellStyle name="Normal 47 2 4 2 2" xfId="23261" xr:uid="{00000000-0005-0000-0000-0000DD5A0000}"/>
    <cellStyle name="Normal 47 2 4 2 2 2" xfId="49635" xr:uid="{00000000-0005-0000-0000-0000E3C10000}"/>
    <cellStyle name="Normal 47 2 4 2 3" xfId="49636" xr:uid="{00000000-0005-0000-0000-0000E4C10000}"/>
    <cellStyle name="Normal 47 2 4 3" xfId="23262" xr:uid="{00000000-0005-0000-0000-0000DE5A0000}"/>
    <cellStyle name="Normal 47 2 4 3 2" xfId="49637" xr:uid="{00000000-0005-0000-0000-0000E5C10000}"/>
    <cellStyle name="Normal 47 2 4 4" xfId="49638" xr:uid="{00000000-0005-0000-0000-0000E6C10000}"/>
    <cellStyle name="Normal 47 2 5" xfId="23263" xr:uid="{00000000-0005-0000-0000-0000DF5A0000}"/>
    <cellStyle name="Normal 47 2 5 2" xfId="23264" xr:uid="{00000000-0005-0000-0000-0000E05A0000}"/>
    <cellStyle name="Normal 47 2 5 2 2" xfId="23265" xr:uid="{00000000-0005-0000-0000-0000E15A0000}"/>
    <cellStyle name="Normal 47 2 5 2 2 2" xfId="49639" xr:uid="{00000000-0005-0000-0000-0000E7C10000}"/>
    <cellStyle name="Normal 47 2 5 2 3" xfId="49640" xr:uid="{00000000-0005-0000-0000-0000E8C10000}"/>
    <cellStyle name="Normal 47 2 5 3" xfId="23266" xr:uid="{00000000-0005-0000-0000-0000E25A0000}"/>
    <cellStyle name="Normal 47 2 5 3 2" xfId="49641" xr:uid="{00000000-0005-0000-0000-0000E9C10000}"/>
    <cellStyle name="Normal 47 2 5 4" xfId="49642" xr:uid="{00000000-0005-0000-0000-0000EAC10000}"/>
    <cellStyle name="Normal 47 2 6" xfId="23267" xr:uid="{00000000-0005-0000-0000-0000E35A0000}"/>
    <cellStyle name="Normal 47 2 6 2" xfId="23268" xr:uid="{00000000-0005-0000-0000-0000E45A0000}"/>
    <cellStyle name="Normal 47 2 6 2 2" xfId="23269" xr:uid="{00000000-0005-0000-0000-0000E55A0000}"/>
    <cellStyle name="Normal 47 2 6 2 2 2" xfId="49643" xr:uid="{00000000-0005-0000-0000-0000EBC10000}"/>
    <cellStyle name="Normal 47 2 6 2 3" xfId="49644" xr:uid="{00000000-0005-0000-0000-0000ECC10000}"/>
    <cellStyle name="Normal 47 2 6 3" xfId="23270" xr:uid="{00000000-0005-0000-0000-0000E65A0000}"/>
    <cellStyle name="Normal 47 2 6 3 2" xfId="49645" xr:uid="{00000000-0005-0000-0000-0000EDC10000}"/>
    <cellStyle name="Normal 47 2 6 4" xfId="49646" xr:uid="{00000000-0005-0000-0000-0000EEC10000}"/>
    <cellStyle name="Normal 47 2 7" xfId="23271" xr:uid="{00000000-0005-0000-0000-0000E75A0000}"/>
    <cellStyle name="Normal 47 2 7 2" xfId="23272" xr:uid="{00000000-0005-0000-0000-0000E85A0000}"/>
    <cellStyle name="Normal 47 2 7 2 2" xfId="23273" xr:uid="{00000000-0005-0000-0000-0000E95A0000}"/>
    <cellStyle name="Normal 47 2 7 2 2 2" xfId="49647" xr:uid="{00000000-0005-0000-0000-0000EFC10000}"/>
    <cellStyle name="Normal 47 2 7 2 3" xfId="49648" xr:uid="{00000000-0005-0000-0000-0000F0C10000}"/>
    <cellStyle name="Normal 47 2 7 3" xfId="23274" xr:uid="{00000000-0005-0000-0000-0000EA5A0000}"/>
    <cellStyle name="Normal 47 2 7 3 2" xfId="49649" xr:uid="{00000000-0005-0000-0000-0000F1C10000}"/>
    <cellStyle name="Normal 47 2 7 4" xfId="49650" xr:uid="{00000000-0005-0000-0000-0000F2C10000}"/>
    <cellStyle name="Normal 47 2 8" xfId="23275" xr:uid="{00000000-0005-0000-0000-0000EB5A0000}"/>
    <cellStyle name="Normal 47 2 8 2" xfId="23276" xr:uid="{00000000-0005-0000-0000-0000EC5A0000}"/>
    <cellStyle name="Normal 47 2 8 2 2" xfId="23277" xr:uid="{00000000-0005-0000-0000-0000ED5A0000}"/>
    <cellStyle name="Normal 47 2 8 2 2 2" xfId="49651" xr:uid="{00000000-0005-0000-0000-0000F3C10000}"/>
    <cellStyle name="Normal 47 2 8 2 3" xfId="49652" xr:uid="{00000000-0005-0000-0000-0000F4C10000}"/>
    <cellStyle name="Normal 47 2 8 3" xfId="23278" xr:uid="{00000000-0005-0000-0000-0000EE5A0000}"/>
    <cellStyle name="Normal 47 2 8 3 2" xfId="49653" xr:uid="{00000000-0005-0000-0000-0000F5C10000}"/>
    <cellStyle name="Normal 47 2 8 4" xfId="49654" xr:uid="{00000000-0005-0000-0000-0000F6C10000}"/>
    <cellStyle name="Normal 47 2 9" xfId="23279" xr:uid="{00000000-0005-0000-0000-0000EF5A0000}"/>
    <cellStyle name="Normal 47 2 9 2" xfId="23280" xr:uid="{00000000-0005-0000-0000-0000F05A0000}"/>
    <cellStyle name="Normal 47 2 9 2 2" xfId="23281" xr:uid="{00000000-0005-0000-0000-0000F15A0000}"/>
    <cellStyle name="Normal 47 2 9 2 2 2" xfId="49655" xr:uid="{00000000-0005-0000-0000-0000F7C10000}"/>
    <cellStyle name="Normal 47 2 9 2 3" xfId="49656" xr:uid="{00000000-0005-0000-0000-0000F8C10000}"/>
    <cellStyle name="Normal 47 2 9 3" xfId="23282" xr:uid="{00000000-0005-0000-0000-0000F25A0000}"/>
    <cellStyle name="Normal 47 2 9 3 2" xfId="49657" xr:uid="{00000000-0005-0000-0000-0000F9C10000}"/>
    <cellStyle name="Normal 47 2 9 4" xfId="49658" xr:uid="{00000000-0005-0000-0000-0000FAC10000}"/>
    <cellStyle name="Normal 47 3" xfId="23283" xr:uid="{00000000-0005-0000-0000-0000F35A0000}"/>
    <cellStyle name="Normal 47 3 10" xfId="23284" xr:uid="{00000000-0005-0000-0000-0000F45A0000}"/>
    <cellStyle name="Normal 47 3 10 2" xfId="23285" xr:uid="{00000000-0005-0000-0000-0000F55A0000}"/>
    <cellStyle name="Normal 47 3 10 2 2" xfId="23286" xr:uid="{00000000-0005-0000-0000-0000F65A0000}"/>
    <cellStyle name="Normal 47 3 10 2 2 2" xfId="49659" xr:uid="{00000000-0005-0000-0000-0000FBC10000}"/>
    <cellStyle name="Normal 47 3 10 2 3" xfId="49660" xr:uid="{00000000-0005-0000-0000-0000FCC10000}"/>
    <cellStyle name="Normal 47 3 10 3" xfId="23287" xr:uid="{00000000-0005-0000-0000-0000F75A0000}"/>
    <cellStyle name="Normal 47 3 10 3 2" xfId="49661" xr:uid="{00000000-0005-0000-0000-0000FDC10000}"/>
    <cellStyle name="Normal 47 3 10 4" xfId="49662" xr:uid="{00000000-0005-0000-0000-0000FEC10000}"/>
    <cellStyle name="Normal 47 3 11" xfId="23288" xr:uid="{00000000-0005-0000-0000-0000F85A0000}"/>
    <cellStyle name="Normal 47 3 11 2" xfId="23289" xr:uid="{00000000-0005-0000-0000-0000F95A0000}"/>
    <cellStyle name="Normal 47 3 11 2 2" xfId="23290" xr:uid="{00000000-0005-0000-0000-0000FA5A0000}"/>
    <cellStyle name="Normal 47 3 11 2 2 2" xfId="49663" xr:uid="{00000000-0005-0000-0000-0000FFC10000}"/>
    <cellStyle name="Normal 47 3 11 2 3" xfId="49664" xr:uid="{00000000-0005-0000-0000-000000C20000}"/>
    <cellStyle name="Normal 47 3 11 3" xfId="23291" xr:uid="{00000000-0005-0000-0000-0000FB5A0000}"/>
    <cellStyle name="Normal 47 3 11 3 2" xfId="49665" xr:uid="{00000000-0005-0000-0000-000001C20000}"/>
    <cellStyle name="Normal 47 3 11 4" xfId="49666" xr:uid="{00000000-0005-0000-0000-000002C20000}"/>
    <cellStyle name="Normal 47 3 12" xfId="23292" xr:uid="{00000000-0005-0000-0000-0000FC5A0000}"/>
    <cellStyle name="Normal 47 3 12 2" xfId="23293" xr:uid="{00000000-0005-0000-0000-0000FD5A0000}"/>
    <cellStyle name="Normal 47 3 12 2 2" xfId="49667" xr:uid="{00000000-0005-0000-0000-000003C20000}"/>
    <cellStyle name="Normal 47 3 12 3" xfId="49668" xr:uid="{00000000-0005-0000-0000-000004C20000}"/>
    <cellStyle name="Normal 47 3 13" xfId="23294" xr:uid="{00000000-0005-0000-0000-0000FE5A0000}"/>
    <cellStyle name="Normal 47 3 13 2" xfId="49669" xr:uid="{00000000-0005-0000-0000-000005C20000}"/>
    <cellStyle name="Normal 47 3 14" xfId="49670" xr:uid="{00000000-0005-0000-0000-000006C20000}"/>
    <cellStyle name="Normal 47 3 2" xfId="23295" xr:uid="{00000000-0005-0000-0000-0000FF5A0000}"/>
    <cellStyle name="Normal 47 3 2 2" xfId="23296" xr:uid="{00000000-0005-0000-0000-0000005B0000}"/>
    <cellStyle name="Normal 47 3 2 2 2" xfId="23297" xr:uid="{00000000-0005-0000-0000-0000015B0000}"/>
    <cellStyle name="Normal 47 3 2 2 2 2" xfId="49671" xr:uid="{00000000-0005-0000-0000-000007C20000}"/>
    <cellStyle name="Normal 47 3 2 2 3" xfId="49672" xr:uid="{00000000-0005-0000-0000-000008C20000}"/>
    <cellStyle name="Normal 47 3 2 3" xfId="23298" xr:uid="{00000000-0005-0000-0000-0000025B0000}"/>
    <cellStyle name="Normal 47 3 2 3 2" xfId="49673" xr:uid="{00000000-0005-0000-0000-000009C20000}"/>
    <cellStyle name="Normal 47 3 2 4" xfId="49674" xr:uid="{00000000-0005-0000-0000-00000AC20000}"/>
    <cellStyle name="Normal 47 3 3" xfId="23299" xr:uid="{00000000-0005-0000-0000-0000035B0000}"/>
    <cellStyle name="Normal 47 3 3 2" xfId="23300" xr:uid="{00000000-0005-0000-0000-0000045B0000}"/>
    <cellStyle name="Normal 47 3 3 2 2" xfId="23301" xr:uid="{00000000-0005-0000-0000-0000055B0000}"/>
    <cellStyle name="Normal 47 3 3 2 2 2" xfId="49675" xr:uid="{00000000-0005-0000-0000-00000BC20000}"/>
    <cellStyle name="Normal 47 3 3 2 3" xfId="49676" xr:uid="{00000000-0005-0000-0000-00000CC20000}"/>
    <cellStyle name="Normal 47 3 3 3" xfId="23302" xr:uid="{00000000-0005-0000-0000-0000065B0000}"/>
    <cellStyle name="Normal 47 3 3 3 2" xfId="49677" xr:uid="{00000000-0005-0000-0000-00000DC20000}"/>
    <cellStyle name="Normal 47 3 3 4" xfId="49678" xr:uid="{00000000-0005-0000-0000-00000EC20000}"/>
    <cellStyle name="Normal 47 3 4" xfId="23303" xr:uid="{00000000-0005-0000-0000-0000075B0000}"/>
    <cellStyle name="Normal 47 3 4 2" xfId="23304" xr:uid="{00000000-0005-0000-0000-0000085B0000}"/>
    <cellStyle name="Normal 47 3 4 2 2" xfId="23305" xr:uid="{00000000-0005-0000-0000-0000095B0000}"/>
    <cellStyle name="Normal 47 3 4 2 2 2" xfId="49679" xr:uid="{00000000-0005-0000-0000-00000FC20000}"/>
    <cellStyle name="Normal 47 3 4 2 3" xfId="49680" xr:uid="{00000000-0005-0000-0000-000010C20000}"/>
    <cellStyle name="Normal 47 3 4 3" xfId="23306" xr:uid="{00000000-0005-0000-0000-00000A5B0000}"/>
    <cellStyle name="Normal 47 3 4 3 2" xfId="49681" xr:uid="{00000000-0005-0000-0000-000011C20000}"/>
    <cellStyle name="Normal 47 3 4 4" xfId="49682" xr:uid="{00000000-0005-0000-0000-000012C20000}"/>
    <cellStyle name="Normal 47 3 5" xfId="23307" xr:uid="{00000000-0005-0000-0000-00000B5B0000}"/>
    <cellStyle name="Normal 47 3 5 2" xfId="23308" xr:uid="{00000000-0005-0000-0000-00000C5B0000}"/>
    <cellStyle name="Normal 47 3 5 2 2" xfId="23309" xr:uid="{00000000-0005-0000-0000-00000D5B0000}"/>
    <cellStyle name="Normal 47 3 5 2 2 2" xfId="49683" xr:uid="{00000000-0005-0000-0000-000013C20000}"/>
    <cellStyle name="Normal 47 3 5 2 3" xfId="49684" xr:uid="{00000000-0005-0000-0000-000014C20000}"/>
    <cellStyle name="Normal 47 3 5 3" xfId="23310" xr:uid="{00000000-0005-0000-0000-00000E5B0000}"/>
    <cellStyle name="Normal 47 3 5 3 2" xfId="49685" xr:uid="{00000000-0005-0000-0000-000015C20000}"/>
    <cellStyle name="Normal 47 3 5 4" xfId="49686" xr:uid="{00000000-0005-0000-0000-000016C20000}"/>
    <cellStyle name="Normal 47 3 6" xfId="23311" xr:uid="{00000000-0005-0000-0000-00000F5B0000}"/>
    <cellStyle name="Normal 47 3 6 2" xfId="23312" xr:uid="{00000000-0005-0000-0000-0000105B0000}"/>
    <cellStyle name="Normal 47 3 6 2 2" xfId="23313" xr:uid="{00000000-0005-0000-0000-0000115B0000}"/>
    <cellStyle name="Normal 47 3 6 2 2 2" xfId="49687" xr:uid="{00000000-0005-0000-0000-000017C20000}"/>
    <cellStyle name="Normal 47 3 6 2 3" xfId="49688" xr:uid="{00000000-0005-0000-0000-000018C20000}"/>
    <cellStyle name="Normal 47 3 6 3" xfId="23314" xr:uid="{00000000-0005-0000-0000-0000125B0000}"/>
    <cellStyle name="Normal 47 3 6 3 2" xfId="49689" xr:uid="{00000000-0005-0000-0000-000019C20000}"/>
    <cellStyle name="Normal 47 3 6 4" xfId="49690" xr:uid="{00000000-0005-0000-0000-00001AC20000}"/>
    <cellStyle name="Normal 47 3 7" xfId="23315" xr:uid="{00000000-0005-0000-0000-0000135B0000}"/>
    <cellStyle name="Normal 47 3 7 2" xfId="23316" xr:uid="{00000000-0005-0000-0000-0000145B0000}"/>
    <cellStyle name="Normal 47 3 7 2 2" xfId="23317" xr:uid="{00000000-0005-0000-0000-0000155B0000}"/>
    <cellStyle name="Normal 47 3 7 2 2 2" xfId="49691" xr:uid="{00000000-0005-0000-0000-00001BC20000}"/>
    <cellStyle name="Normal 47 3 7 2 3" xfId="49692" xr:uid="{00000000-0005-0000-0000-00001CC20000}"/>
    <cellStyle name="Normal 47 3 7 3" xfId="23318" xr:uid="{00000000-0005-0000-0000-0000165B0000}"/>
    <cellStyle name="Normal 47 3 7 3 2" xfId="49693" xr:uid="{00000000-0005-0000-0000-00001DC20000}"/>
    <cellStyle name="Normal 47 3 7 4" xfId="49694" xr:uid="{00000000-0005-0000-0000-00001EC20000}"/>
    <cellStyle name="Normal 47 3 8" xfId="23319" xr:uid="{00000000-0005-0000-0000-0000175B0000}"/>
    <cellStyle name="Normal 47 3 8 2" xfId="23320" xr:uid="{00000000-0005-0000-0000-0000185B0000}"/>
    <cellStyle name="Normal 47 3 8 2 2" xfId="23321" xr:uid="{00000000-0005-0000-0000-0000195B0000}"/>
    <cellStyle name="Normal 47 3 8 2 2 2" xfId="49695" xr:uid="{00000000-0005-0000-0000-00001FC20000}"/>
    <cellStyle name="Normal 47 3 8 2 3" xfId="49696" xr:uid="{00000000-0005-0000-0000-000020C20000}"/>
    <cellStyle name="Normal 47 3 8 3" xfId="23322" xr:uid="{00000000-0005-0000-0000-00001A5B0000}"/>
    <cellStyle name="Normal 47 3 8 3 2" xfId="49697" xr:uid="{00000000-0005-0000-0000-000021C20000}"/>
    <cellStyle name="Normal 47 3 8 4" xfId="49698" xr:uid="{00000000-0005-0000-0000-000022C20000}"/>
    <cellStyle name="Normal 47 3 9" xfId="23323" xr:uid="{00000000-0005-0000-0000-00001B5B0000}"/>
    <cellStyle name="Normal 47 3 9 2" xfId="23324" xr:uid="{00000000-0005-0000-0000-00001C5B0000}"/>
    <cellStyle name="Normal 47 3 9 2 2" xfId="23325" xr:uid="{00000000-0005-0000-0000-00001D5B0000}"/>
    <cellStyle name="Normal 47 3 9 2 2 2" xfId="49699" xr:uid="{00000000-0005-0000-0000-000023C20000}"/>
    <cellStyle name="Normal 47 3 9 2 3" xfId="49700" xr:uid="{00000000-0005-0000-0000-000024C20000}"/>
    <cellStyle name="Normal 47 3 9 3" xfId="23326" xr:uid="{00000000-0005-0000-0000-00001E5B0000}"/>
    <cellStyle name="Normal 47 3 9 3 2" xfId="49701" xr:uid="{00000000-0005-0000-0000-000025C20000}"/>
    <cellStyle name="Normal 47 3 9 4" xfId="49702" xr:uid="{00000000-0005-0000-0000-000026C20000}"/>
    <cellStyle name="Normal 47 4" xfId="23327" xr:uid="{00000000-0005-0000-0000-00001F5B0000}"/>
    <cellStyle name="Normal 47 4 2" xfId="23328" xr:uid="{00000000-0005-0000-0000-0000205B0000}"/>
    <cellStyle name="Normal 47 4 2 2" xfId="23329" xr:uid="{00000000-0005-0000-0000-0000215B0000}"/>
    <cellStyle name="Normal 47 4 2 2 2" xfId="49703" xr:uid="{00000000-0005-0000-0000-000027C20000}"/>
    <cellStyle name="Normal 47 4 2 3" xfId="49704" xr:uid="{00000000-0005-0000-0000-000028C20000}"/>
    <cellStyle name="Normal 47 4 3" xfId="23330" xr:uid="{00000000-0005-0000-0000-0000225B0000}"/>
    <cellStyle name="Normal 47 4 3 2" xfId="49705" xr:uid="{00000000-0005-0000-0000-000029C20000}"/>
    <cellStyle name="Normal 47 4 4" xfId="49706" xr:uid="{00000000-0005-0000-0000-00002AC20000}"/>
    <cellStyle name="Normal 47 5" xfId="23331" xr:uid="{00000000-0005-0000-0000-0000235B0000}"/>
    <cellStyle name="Normal 47 5 2" xfId="23332" xr:uid="{00000000-0005-0000-0000-0000245B0000}"/>
    <cellStyle name="Normal 47 5 2 2" xfId="23333" xr:uid="{00000000-0005-0000-0000-0000255B0000}"/>
    <cellStyle name="Normal 47 5 2 2 2" xfId="49707" xr:uid="{00000000-0005-0000-0000-00002BC20000}"/>
    <cellStyle name="Normal 47 5 2 3" xfId="49708" xr:uid="{00000000-0005-0000-0000-00002CC20000}"/>
    <cellStyle name="Normal 47 5 3" xfId="23334" xr:uid="{00000000-0005-0000-0000-0000265B0000}"/>
    <cellStyle name="Normal 47 5 3 2" xfId="49709" xr:uid="{00000000-0005-0000-0000-00002DC20000}"/>
    <cellStyle name="Normal 47 5 4" xfId="49710" xr:uid="{00000000-0005-0000-0000-00002EC20000}"/>
    <cellStyle name="Normal 47 6" xfId="23335" xr:uid="{00000000-0005-0000-0000-0000275B0000}"/>
    <cellStyle name="Normal 47 6 2" xfId="23336" xr:uid="{00000000-0005-0000-0000-0000285B0000}"/>
    <cellStyle name="Normal 47 6 2 2" xfId="23337" xr:uid="{00000000-0005-0000-0000-0000295B0000}"/>
    <cellStyle name="Normal 47 6 2 2 2" xfId="49711" xr:uid="{00000000-0005-0000-0000-00002FC20000}"/>
    <cellStyle name="Normal 47 6 2 3" xfId="49712" xr:uid="{00000000-0005-0000-0000-000030C20000}"/>
    <cellStyle name="Normal 47 6 3" xfId="23338" xr:uid="{00000000-0005-0000-0000-00002A5B0000}"/>
    <cellStyle name="Normal 47 6 3 2" xfId="49713" xr:uid="{00000000-0005-0000-0000-000031C20000}"/>
    <cellStyle name="Normal 47 6 4" xfId="49714" xr:uid="{00000000-0005-0000-0000-000032C20000}"/>
    <cellStyle name="Normal 47 7" xfId="23339" xr:uid="{00000000-0005-0000-0000-00002B5B0000}"/>
    <cellStyle name="Normal 47 7 2" xfId="23340" xr:uid="{00000000-0005-0000-0000-00002C5B0000}"/>
    <cellStyle name="Normal 47 7 2 2" xfId="23341" xr:uid="{00000000-0005-0000-0000-00002D5B0000}"/>
    <cellStyle name="Normal 47 7 2 2 2" xfId="49715" xr:uid="{00000000-0005-0000-0000-000033C20000}"/>
    <cellStyle name="Normal 47 7 2 3" xfId="49716" xr:uid="{00000000-0005-0000-0000-000034C20000}"/>
    <cellStyle name="Normal 47 7 3" xfId="23342" xr:uid="{00000000-0005-0000-0000-00002E5B0000}"/>
    <cellStyle name="Normal 47 7 3 2" xfId="49717" xr:uid="{00000000-0005-0000-0000-000035C20000}"/>
    <cellStyle name="Normal 47 7 4" xfId="49718" xr:uid="{00000000-0005-0000-0000-000036C20000}"/>
    <cellStyle name="Normal 47 8" xfId="23343" xr:uid="{00000000-0005-0000-0000-00002F5B0000}"/>
    <cellStyle name="Normal 47 8 2" xfId="23344" xr:uid="{00000000-0005-0000-0000-0000305B0000}"/>
    <cellStyle name="Normal 47 8 2 2" xfId="23345" xr:uid="{00000000-0005-0000-0000-0000315B0000}"/>
    <cellStyle name="Normal 47 8 2 2 2" xfId="49719" xr:uid="{00000000-0005-0000-0000-000037C20000}"/>
    <cellStyle name="Normal 47 8 2 3" xfId="49720" xr:uid="{00000000-0005-0000-0000-000038C20000}"/>
    <cellStyle name="Normal 47 8 3" xfId="23346" xr:uid="{00000000-0005-0000-0000-0000325B0000}"/>
    <cellStyle name="Normal 47 8 3 2" xfId="49721" xr:uid="{00000000-0005-0000-0000-000039C20000}"/>
    <cellStyle name="Normal 47 8 4" xfId="49722" xr:uid="{00000000-0005-0000-0000-00003AC20000}"/>
    <cellStyle name="Normal 47 9" xfId="23347" xr:uid="{00000000-0005-0000-0000-0000335B0000}"/>
    <cellStyle name="Normal 47 9 2" xfId="23348" xr:uid="{00000000-0005-0000-0000-0000345B0000}"/>
    <cellStyle name="Normal 47 9 2 2" xfId="23349" xr:uid="{00000000-0005-0000-0000-0000355B0000}"/>
    <cellStyle name="Normal 47 9 2 2 2" xfId="49723" xr:uid="{00000000-0005-0000-0000-00003BC20000}"/>
    <cellStyle name="Normal 47 9 2 3" xfId="49724" xr:uid="{00000000-0005-0000-0000-00003CC20000}"/>
    <cellStyle name="Normal 47 9 3" xfId="23350" xr:uid="{00000000-0005-0000-0000-0000365B0000}"/>
    <cellStyle name="Normal 47 9 3 2" xfId="49725" xr:uid="{00000000-0005-0000-0000-00003DC20000}"/>
    <cellStyle name="Normal 47 9 4" xfId="49726" xr:uid="{00000000-0005-0000-0000-00003EC20000}"/>
    <cellStyle name="Normal 470" xfId="30098" xr:uid="{00000000-0005-0000-0000-000092750000}"/>
    <cellStyle name="Normal 471" xfId="30099" xr:uid="{00000000-0005-0000-0000-000093750000}"/>
    <cellStyle name="Normal 472" xfId="30100" xr:uid="{00000000-0005-0000-0000-000094750000}"/>
    <cellStyle name="Normal 473" xfId="30101" xr:uid="{00000000-0005-0000-0000-000095750000}"/>
    <cellStyle name="Normal 474" xfId="30102" xr:uid="{00000000-0005-0000-0000-000096750000}"/>
    <cellStyle name="Normal 475" xfId="30103" xr:uid="{00000000-0005-0000-0000-000097750000}"/>
    <cellStyle name="Normal 476" xfId="30104" xr:uid="{00000000-0005-0000-0000-000098750000}"/>
    <cellStyle name="Normal 477" xfId="30105" xr:uid="{00000000-0005-0000-0000-000099750000}"/>
    <cellStyle name="Normal 478" xfId="30106" xr:uid="{00000000-0005-0000-0000-00009A750000}"/>
    <cellStyle name="Normal 479" xfId="30107" xr:uid="{00000000-0005-0000-0000-00009B750000}"/>
    <cellStyle name="Normal 48" xfId="23351" xr:uid="{00000000-0005-0000-0000-0000375B0000}"/>
    <cellStyle name="Normal 48 10" xfId="23352" xr:uid="{00000000-0005-0000-0000-0000385B0000}"/>
    <cellStyle name="Normal 48 10 2" xfId="23353" xr:uid="{00000000-0005-0000-0000-0000395B0000}"/>
    <cellStyle name="Normal 48 10 2 2" xfId="23354" xr:uid="{00000000-0005-0000-0000-00003A5B0000}"/>
    <cellStyle name="Normal 48 10 2 2 2" xfId="49727" xr:uid="{00000000-0005-0000-0000-00003FC20000}"/>
    <cellStyle name="Normal 48 10 2 3" xfId="49728" xr:uid="{00000000-0005-0000-0000-000040C20000}"/>
    <cellStyle name="Normal 48 10 3" xfId="23355" xr:uid="{00000000-0005-0000-0000-00003B5B0000}"/>
    <cellStyle name="Normal 48 10 3 2" xfId="49729" xr:uid="{00000000-0005-0000-0000-000041C20000}"/>
    <cellStyle name="Normal 48 10 4" xfId="49730" xr:uid="{00000000-0005-0000-0000-000042C20000}"/>
    <cellStyle name="Normal 48 11" xfId="23356" xr:uid="{00000000-0005-0000-0000-00003C5B0000}"/>
    <cellStyle name="Normal 48 11 2" xfId="23357" xr:uid="{00000000-0005-0000-0000-00003D5B0000}"/>
    <cellStyle name="Normal 48 11 2 2" xfId="23358" xr:uid="{00000000-0005-0000-0000-00003E5B0000}"/>
    <cellStyle name="Normal 48 11 2 2 2" xfId="49731" xr:uid="{00000000-0005-0000-0000-000043C20000}"/>
    <cellStyle name="Normal 48 11 2 3" xfId="49732" xr:uid="{00000000-0005-0000-0000-000044C20000}"/>
    <cellStyle name="Normal 48 11 3" xfId="23359" xr:uid="{00000000-0005-0000-0000-00003F5B0000}"/>
    <cellStyle name="Normal 48 11 3 2" xfId="49733" xr:uid="{00000000-0005-0000-0000-000045C20000}"/>
    <cellStyle name="Normal 48 11 4" xfId="49734" xr:uid="{00000000-0005-0000-0000-000046C20000}"/>
    <cellStyle name="Normal 48 12" xfId="23360" xr:uid="{00000000-0005-0000-0000-0000405B0000}"/>
    <cellStyle name="Normal 48 12 2" xfId="23361" xr:uid="{00000000-0005-0000-0000-0000415B0000}"/>
    <cellStyle name="Normal 48 12 2 2" xfId="23362" xr:uid="{00000000-0005-0000-0000-0000425B0000}"/>
    <cellStyle name="Normal 48 12 2 2 2" xfId="49735" xr:uid="{00000000-0005-0000-0000-000047C20000}"/>
    <cellStyle name="Normal 48 12 2 3" xfId="49736" xr:uid="{00000000-0005-0000-0000-000048C20000}"/>
    <cellStyle name="Normal 48 12 3" xfId="23363" xr:uid="{00000000-0005-0000-0000-0000435B0000}"/>
    <cellStyle name="Normal 48 12 3 2" xfId="49737" xr:uid="{00000000-0005-0000-0000-000049C20000}"/>
    <cellStyle name="Normal 48 12 4" xfId="49738" xr:uid="{00000000-0005-0000-0000-00004AC20000}"/>
    <cellStyle name="Normal 48 13" xfId="23364" xr:uid="{00000000-0005-0000-0000-0000445B0000}"/>
    <cellStyle name="Normal 48 13 2" xfId="23365" xr:uid="{00000000-0005-0000-0000-0000455B0000}"/>
    <cellStyle name="Normal 48 13 2 2" xfId="23366" xr:uid="{00000000-0005-0000-0000-0000465B0000}"/>
    <cellStyle name="Normal 48 13 2 2 2" xfId="49739" xr:uid="{00000000-0005-0000-0000-00004BC20000}"/>
    <cellStyle name="Normal 48 13 2 3" xfId="49740" xr:uid="{00000000-0005-0000-0000-00004CC20000}"/>
    <cellStyle name="Normal 48 13 3" xfId="23367" xr:uid="{00000000-0005-0000-0000-0000475B0000}"/>
    <cellStyle name="Normal 48 13 3 2" xfId="49741" xr:uid="{00000000-0005-0000-0000-00004DC20000}"/>
    <cellStyle name="Normal 48 13 4" xfId="49742" xr:uid="{00000000-0005-0000-0000-00004EC20000}"/>
    <cellStyle name="Normal 48 14" xfId="23368" xr:uid="{00000000-0005-0000-0000-0000485B0000}"/>
    <cellStyle name="Normal 48 14 2" xfId="23369" xr:uid="{00000000-0005-0000-0000-0000495B0000}"/>
    <cellStyle name="Normal 48 14 2 2" xfId="23370" xr:uid="{00000000-0005-0000-0000-00004A5B0000}"/>
    <cellStyle name="Normal 48 14 2 2 2" xfId="49743" xr:uid="{00000000-0005-0000-0000-00004FC20000}"/>
    <cellStyle name="Normal 48 14 2 3" xfId="49744" xr:uid="{00000000-0005-0000-0000-000050C20000}"/>
    <cellStyle name="Normal 48 14 3" xfId="23371" xr:uid="{00000000-0005-0000-0000-00004B5B0000}"/>
    <cellStyle name="Normal 48 14 3 2" xfId="49745" xr:uid="{00000000-0005-0000-0000-000051C20000}"/>
    <cellStyle name="Normal 48 14 4" xfId="49746" xr:uid="{00000000-0005-0000-0000-000052C20000}"/>
    <cellStyle name="Normal 48 15" xfId="23372" xr:uid="{00000000-0005-0000-0000-00004C5B0000}"/>
    <cellStyle name="Normal 48 15 2" xfId="23373" xr:uid="{00000000-0005-0000-0000-00004D5B0000}"/>
    <cellStyle name="Normal 48 15 2 2" xfId="49747" xr:uid="{00000000-0005-0000-0000-000053C20000}"/>
    <cellStyle name="Normal 48 15 3" xfId="49748" xr:uid="{00000000-0005-0000-0000-000054C20000}"/>
    <cellStyle name="Normal 48 16" xfId="23374" xr:uid="{00000000-0005-0000-0000-00004E5B0000}"/>
    <cellStyle name="Normal 48 16 2" xfId="49749" xr:uid="{00000000-0005-0000-0000-000055C20000}"/>
    <cellStyle name="Normal 48 17" xfId="49750" xr:uid="{00000000-0005-0000-0000-000056C20000}"/>
    <cellStyle name="Normal 48 2" xfId="23375" xr:uid="{00000000-0005-0000-0000-00004F5B0000}"/>
    <cellStyle name="Normal 48 2 10" xfId="23376" xr:uid="{00000000-0005-0000-0000-0000505B0000}"/>
    <cellStyle name="Normal 48 2 10 2" xfId="23377" xr:uid="{00000000-0005-0000-0000-0000515B0000}"/>
    <cellStyle name="Normal 48 2 10 2 2" xfId="23378" xr:uid="{00000000-0005-0000-0000-0000525B0000}"/>
    <cellStyle name="Normal 48 2 10 2 2 2" xfId="49751" xr:uid="{00000000-0005-0000-0000-000057C20000}"/>
    <cellStyle name="Normal 48 2 10 2 3" xfId="49752" xr:uid="{00000000-0005-0000-0000-000058C20000}"/>
    <cellStyle name="Normal 48 2 10 3" xfId="23379" xr:uid="{00000000-0005-0000-0000-0000535B0000}"/>
    <cellStyle name="Normal 48 2 10 3 2" xfId="49753" xr:uid="{00000000-0005-0000-0000-000059C20000}"/>
    <cellStyle name="Normal 48 2 10 4" xfId="49754" xr:uid="{00000000-0005-0000-0000-00005AC20000}"/>
    <cellStyle name="Normal 48 2 11" xfId="23380" xr:uid="{00000000-0005-0000-0000-0000545B0000}"/>
    <cellStyle name="Normal 48 2 11 2" xfId="23381" xr:uid="{00000000-0005-0000-0000-0000555B0000}"/>
    <cellStyle name="Normal 48 2 11 2 2" xfId="23382" xr:uid="{00000000-0005-0000-0000-0000565B0000}"/>
    <cellStyle name="Normal 48 2 11 2 2 2" xfId="49755" xr:uid="{00000000-0005-0000-0000-00005BC20000}"/>
    <cellStyle name="Normal 48 2 11 2 3" xfId="49756" xr:uid="{00000000-0005-0000-0000-00005CC20000}"/>
    <cellStyle name="Normal 48 2 11 3" xfId="23383" xr:uid="{00000000-0005-0000-0000-0000575B0000}"/>
    <cellStyle name="Normal 48 2 11 3 2" xfId="49757" xr:uid="{00000000-0005-0000-0000-00005DC20000}"/>
    <cellStyle name="Normal 48 2 11 4" xfId="49758" xr:uid="{00000000-0005-0000-0000-00005EC20000}"/>
    <cellStyle name="Normal 48 2 12" xfId="23384" xr:uid="{00000000-0005-0000-0000-0000585B0000}"/>
    <cellStyle name="Normal 48 2 12 2" xfId="23385" xr:uid="{00000000-0005-0000-0000-0000595B0000}"/>
    <cellStyle name="Normal 48 2 12 2 2" xfId="49759" xr:uid="{00000000-0005-0000-0000-00005FC20000}"/>
    <cellStyle name="Normal 48 2 12 3" xfId="49760" xr:uid="{00000000-0005-0000-0000-000060C20000}"/>
    <cellStyle name="Normal 48 2 13" xfId="23386" xr:uid="{00000000-0005-0000-0000-00005A5B0000}"/>
    <cellStyle name="Normal 48 2 13 2" xfId="49761" xr:uid="{00000000-0005-0000-0000-000061C20000}"/>
    <cellStyle name="Normal 48 2 14" xfId="49762" xr:uid="{00000000-0005-0000-0000-000062C20000}"/>
    <cellStyle name="Normal 48 2 2" xfId="23387" xr:uid="{00000000-0005-0000-0000-00005B5B0000}"/>
    <cellStyle name="Normal 48 2 2 2" xfId="23388" xr:uid="{00000000-0005-0000-0000-00005C5B0000}"/>
    <cellStyle name="Normal 48 2 2 2 2" xfId="23389" xr:uid="{00000000-0005-0000-0000-00005D5B0000}"/>
    <cellStyle name="Normal 48 2 2 2 2 2" xfId="49763" xr:uid="{00000000-0005-0000-0000-000063C20000}"/>
    <cellStyle name="Normal 48 2 2 2 3" xfId="49764" xr:uid="{00000000-0005-0000-0000-000064C20000}"/>
    <cellStyle name="Normal 48 2 2 3" xfId="23390" xr:uid="{00000000-0005-0000-0000-00005E5B0000}"/>
    <cellStyle name="Normal 48 2 2 3 2" xfId="49765" xr:uid="{00000000-0005-0000-0000-000065C20000}"/>
    <cellStyle name="Normal 48 2 2 4" xfId="49766" xr:uid="{00000000-0005-0000-0000-000066C20000}"/>
    <cellStyle name="Normal 48 2 3" xfId="23391" xr:uid="{00000000-0005-0000-0000-00005F5B0000}"/>
    <cellStyle name="Normal 48 2 3 2" xfId="23392" xr:uid="{00000000-0005-0000-0000-0000605B0000}"/>
    <cellStyle name="Normal 48 2 3 2 2" xfId="23393" xr:uid="{00000000-0005-0000-0000-0000615B0000}"/>
    <cellStyle name="Normal 48 2 3 2 2 2" xfId="49767" xr:uid="{00000000-0005-0000-0000-000067C20000}"/>
    <cellStyle name="Normal 48 2 3 2 3" xfId="49768" xr:uid="{00000000-0005-0000-0000-000068C20000}"/>
    <cellStyle name="Normal 48 2 3 3" xfId="23394" xr:uid="{00000000-0005-0000-0000-0000625B0000}"/>
    <cellStyle name="Normal 48 2 3 3 2" xfId="49769" xr:uid="{00000000-0005-0000-0000-000069C20000}"/>
    <cellStyle name="Normal 48 2 3 4" xfId="49770" xr:uid="{00000000-0005-0000-0000-00006AC20000}"/>
    <cellStyle name="Normal 48 2 4" xfId="23395" xr:uid="{00000000-0005-0000-0000-0000635B0000}"/>
    <cellStyle name="Normal 48 2 4 2" xfId="23396" xr:uid="{00000000-0005-0000-0000-0000645B0000}"/>
    <cellStyle name="Normal 48 2 4 2 2" xfId="23397" xr:uid="{00000000-0005-0000-0000-0000655B0000}"/>
    <cellStyle name="Normal 48 2 4 2 2 2" xfId="49771" xr:uid="{00000000-0005-0000-0000-00006BC20000}"/>
    <cellStyle name="Normal 48 2 4 2 3" xfId="49772" xr:uid="{00000000-0005-0000-0000-00006CC20000}"/>
    <cellStyle name="Normal 48 2 4 3" xfId="23398" xr:uid="{00000000-0005-0000-0000-0000665B0000}"/>
    <cellStyle name="Normal 48 2 4 3 2" xfId="49773" xr:uid="{00000000-0005-0000-0000-00006DC20000}"/>
    <cellStyle name="Normal 48 2 4 4" xfId="49774" xr:uid="{00000000-0005-0000-0000-00006EC20000}"/>
    <cellStyle name="Normal 48 2 5" xfId="23399" xr:uid="{00000000-0005-0000-0000-0000675B0000}"/>
    <cellStyle name="Normal 48 2 5 2" xfId="23400" xr:uid="{00000000-0005-0000-0000-0000685B0000}"/>
    <cellStyle name="Normal 48 2 5 2 2" xfId="23401" xr:uid="{00000000-0005-0000-0000-0000695B0000}"/>
    <cellStyle name="Normal 48 2 5 2 2 2" xfId="49775" xr:uid="{00000000-0005-0000-0000-00006FC20000}"/>
    <cellStyle name="Normal 48 2 5 2 3" xfId="49776" xr:uid="{00000000-0005-0000-0000-000070C20000}"/>
    <cellStyle name="Normal 48 2 5 3" xfId="23402" xr:uid="{00000000-0005-0000-0000-00006A5B0000}"/>
    <cellStyle name="Normal 48 2 5 3 2" xfId="49777" xr:uid="{00000000-0005-0000-0000-000071C20000}"/>
    <cellStyle name="Normal 48 2 5 4" xfId="49778" xr:uid="{00000000-0005-0000-0000-000072C20000}"/>
    <cellStyle name="Normal 48 2 6" xfId="23403" xr:uid="{00000000-0005-0000-0000-00006B5B0000}"/>
    <cellStyle name="Normal 48 2 6 2" xfId="23404" xr:uid="{00000000-0005-0000-0000-00006C5B0000}"/>
    <cellStyle name="Normal 48 2 6 2 2" xfId="23405" xr:uid="{00000000-0005-0000-0000-00006D5B0000}"/>
    <cellStyle name="Normal 48 2 6 2 2 2" xfId="49779" xr:uid="{00000000-0005-0000-0000-000073C20000}"/>
    <cellStyle name="Normal 48 2 6 2 3" xfId="49780" xr:uid="{00000000-0005-0000-0000-000074C20000}"/>
    <cellStyle name="Normal 48 2 6 3" xfId="23406" xr:uid="{00000000-0005-0000-0000-00006E5B0000}"/>
    <cellStyle name="Normal 48 2 6 3 2" xfId="49781" xr:uid="{00000000-0005-0000-0000-000075C20000}"/>
    <cellStyle name="Normal 48 2 6 4" xfId="49782" xr:uid="{00000000-0005-0000-0000-000076C20000}"/>
    <cellStyle name="Normal 48 2 7" xfId="23407" xr:uid="{00000000-0005-0000-0000-00006F5B0000}"/>
    <cellStyle name="Normal 48 2 7 2" xfId="23408" xr:uid="{00000000-0005-0000-0000-0000705B0000}"/>
    <cellStyle name="Normal 48 2 7 2 2" xfId="23409" xr:uid="{00000000-0005-0000-0000-0000715B0000}"/>
    <cellStyle name="Normal 48 2 7 2 2 2" xfId="49783" xr:uid="{00000000-0005-0000-0000-000077C20000}"/>
    <cellStyle name="Normal 48 2 7 2 3" xfId="49784" xr:uid="{00000000-0005-0000-0000-000078C20000}"/>
    <cellStyle name="Normal 48 2 7 3" xfId="23410" xr:uid="{00000000-0005-0000-0000-0000725B0000}"/>
    <cellStyle name="Normal 48 2 7 3 2" xfId="49785" xr:uid="{00000000-0005-0000-0000-000079C20000}"/>
    <cellStyle name="Normal 48 2 7 4" xfId="49786" xr:uid="{00000000-0005-0000-0000-00007AC20000}"/>
    <cellStyle name="Normal 48 2 8" xfId="23411" xr:uid="{00000000-0005-0000-0000-0000735B0000}"/>
    <cellStyle name="Normal 48 2 8 2" xfId="23412" xr:uid="{00000000-0005-0000-0000-0000745B0000}"/>
    <cellStyle name="Normal 48 2 8 2 2" xfId="23413" xr:uid="{00000000-0005-0000-0000-0000755B0000}"/>
    <cellStyle name="Normal 48 2 8 2 2 2" xfId="49787" xr:uid="{00000000-0005-0000-0000-00007BC20000}"/>
    <cellStyle name="Normal 48 2 8 2 3" xfId="49788" xr:uid="{00000000-0005-0000-0000-00007CC20000}"/>
    <cellStyle name="Normal 48 2 8 3" xfId="23414" xr:uid="{00000000-0005-0000-0000-0000765B0000}"/>
    <cellStyle name="Normal 48 2 8 3 2" xfId="49789" xr:uid="{00000000-0005-0000-0000-00007DC20000}"/>
    <cellStyle name="Normal 48 2 8 4" xfId="49790" xr:uid="{00000000-0005-0000-0000-00007EC20000}"/>
    <cellStyle name="Normal 48 2 9" xfId="23415" xr:uid="{00000000-0005-0000-0000-0000775B0000}"/>
    <cellStyle name="Normal 48 2 9 2" xfId="23416" xr:uid="{00000000-0005-0000-0000-0000785B0000}"/>
    <cellStyle name="Normal 48 2 9 2 2" xfId="23417" xr:uid="{00000000-0005-0000-0000-0000795B0000}"/>
    <cellStyle name="Normal 48 2 9 2 2 2" xfId="49791" xr:uid="{00000000-0005-0000-0000-00007FC20000}"/>
    <cellStyle name="Normal 48 2 9 2 3" xfId="49792" xr:uid="{00000000-0005-0000-0000-000080C20000}"/>
    <cellStyle name="Normal 48 2 9 3" xfId="23418" xr:uid="{00000000-0005-0000-0000-00007A5B0000}"/>
    <cellStyle name="Normal 48 2 9 3 2" xfId="49793" xr:uid="{00000000-0005-0000-0000-000081C20000}"/>
    <cellStyle name="Normal 48 2 9 4" xfId="49794" xr:uid="{00000000-0005-0000-0000-000082C20000}"/>
    <cellStyle name="Normal 48 3" xfId="23419" xr:uid="{00000000-0005-0000-0000-00007B5B0000}"/>
    <cellStyle name="Normal 48 3 10" xfId="23420" xr:uid="{00000000-0005-0000-0000-00007C5B0000}"/>
    <cellStyle name="Normal 48 3 10 2" xfId="23421" xr:uid="{00000000-0005-0000-0000-00007D5B0000}"/>
    <cellStyle name="Normal 48 3 10 2 2" xfId="23422" xr:uid="{00000000-0005-0000-0000-00007E5B0000}"/>
    <cellStyle name="Normal 48 3 10 2 2 2" xfId="49795" xr:uid="{00000000-0005-0000-0000-000083C20000}"/>
    <cellStyle name="Normal 48 3 10 2 3" xfId="49796" xr:uid="{00000000-0005-0000-0000-000084C20000}"/>
    <cellStyle name="Normal 48 3 10 3" xfId="23423" xr:uid="{00000000-0005-0000-0000-00007F5B0000}"/>
    <cellStyle name="Normal 48 3 10 3 2" xfId="49797" xr:uid="{00000000-0005-0000-0000-000085C20000}"/>
    <cellStyle name="Normal 48 3 10 4" xfId="49798" xr:uid="{00000000-0005-0000-0000-000086C20000}"/>
    <cellStyle name="Normal 48 3 11" xfId="23424" xr:uid="{00000000-0005-0000-0000-0000805B0000}"/>
    <cellStyle name="Normal 48 3 11 2" xfId="23425" xr:uid="{00000000-0005-0000-0000-0000815B0000}"/>
    <cellStyle name="Normal 48 3 11 2 2" xfId="23426" xr:uid="{00000000-0005-0000-0000-0000825B0000}"/>
    <cellStyle name="Normal 48 3 11 2 2 2" xfId="49799" xr:uid="{00000000-0005-0000-0000-000087C20000}"/>
    <cellStyle name="Normal 48 3 11 2 3" xfId="49800" xr:uid="{00000000-0005-0000-0000-000088C20000}"/>
    <cellStyle name="Normal 48 3 11 3" xfId="23427" xr:uid="{00000000-0005-0000-0000-0000835B0000}"/>
    <cellStyle name="Normal 48 3 11 3 2" xfId="49801" xr:uid="{00000000-0005-0000-0000-000089C20000}"/>
    <cellStyle name="Normal 48 3 11 4" xfId="49802" xr:uid="{00000000-0005-0000-0000-00008AC20000}"/>
    <cellStyle name="Normal 48 3 12" xfId="23428" xr:uid="{00000000-0005-0000-0000-0000845B0000}"/>
    <cellStyle name="Normal 48 3 12 2" xfId="23429" xr:uid="{00000000-0005-0000-0000-0000855B0000}"/>
    <cellStyle name="Normal 48 3 12 2 2" xfId="49803" xr:uid="{00000000-0005-0000-0000-00008BC20000}"/>
    <cellStyle name="Normal 48 3 12 3" xfId="49804" xr:uid="{00000000-0005-0000-0000-00008CC20000}"/>
    <cellStyle name="Normal 48 3 13" xfId="23430" xr:uid="{00000000-0005-0000-0000-0000865B0000}"/>
    <cellStyle name="Normal 48 3 13 2" xfId="49805" xr:uid="{00000000-0005-0000-0000-00008DC20000}"/>
    <cellStyle name="Normal 48 3 14" xfId="49806" xr:uid="{00000000-0005-0000-0000-00008EC20000}"/>
    <cellStyle name="Normal 48 3 2" xfId="23431" xr:uid="{00000000-0005-0000-0000-0000875B0000}"/>
    <cellStyle name="Normal 48 3 2 2" xfId="23432" xr:uid="{00000000-0005-0000-0000-0000885B0000}"/>
    <cellStyle name="Normal 48 3 2 2 2" xfId="23433" xr:uid="{00000000-0005-0000-0000-0000895B0000}"/>
    <cellStyle name="Normal 48 3 2 2 2 2" xfId="49807" xr:uid="{00000000-0005-0000-0000-00008FC20000}"/>
    <cellStyle name="Normal 48 3 2 2 3" xfId="49808" xr:uid="{00000000-0005-0000-0000-000090C20000}"/>
    <cellStyle name="Normal 48 3 2 3" xfId="23434" xr:uid="{00000000-0005-0000-0000-00008A5B0000}"/>
    <cellStyle name="Normal 48 3 2 3 2" xfId="49809" xr:uid="{00000000-0005-0000-0000-000091C20000}"/>
    <cellStyle name="Normal 48 3 2 4" xfId="49810" xr:uid="{00000000-0005-0000-0000-000092C20000}"/>
    <cellStyle name="Normal 48 3 3" xfId="23435" xr:uid="{00000000-0005-0000-0000-00008B5B0000}"/>
    <cellStyle name="Normal 48 3 3 2" xfId="23436" xr:uid="{00000000-0005-0000-0000-00008C5B0000}"/>
    <cellStyle name="Normal 48 3 3 2 2" xfId="23437" xr:uid="{00000000-0005-0000-0000-00008D5B0000}"/>
    <cellStyle name="Normal 48 3 3 2 2 2" xfId="49811" xr:uid="{00000000-0005-0000-0000-000093C20000}"/>
    <cellStyle name="Normal 48 3 3 2 3" xfId="49812" xr:uid="{00000000-0005-0000-0000-000094C20000}"/>
    <cellStyle name="Normal 48 3 3 3" xfId="23438" xr:uid="{00000000-0005-0000-0000-00008E5B0000}"/>
    <cellStyle name="Normal 48 3 3 3 2" xfId="49813" xr:uid="{00000000-0005-0000-0000-000095C20000}"/>
    <cellStyle name="Normal 48 3 3 4" xfId="49814" xr:uid="{00000000-0005-0000-0000-000096C20000}"/>
    <cellStyle name="Normal 48 3 4" xfId="23439" xr:uid="{00000000-0005-0000-0000-00008F5B0000}"/>
    <cellStyle name="Normal 48 3 4 2" xfId="23440" xr:uid="{00000000-0005-0000-0000-0000905B0000}"/>
    <cellStyle name="Normal 48 3 4 2 2" xfId="23441" xr:uid="{00000000-0005-0000-0000-0000915B0000}"/>
    <cellStyle name="Normal 48 3 4 2 2 2" xfId="49815" xr:uid="{00000000-0005-0000-0000-000097C20000}"/>
    <cellStyle name="Normal 48 3 4 2 3" xfId="49816" xr:uid="{00000000-0005-0000-0000-000098C20000}"/>
    <cellStyle name="Normal 48 3 4 3" xfId="23442" xr:uid="{00000000-0005-0000-0000-0000925B0000}"/>
    <cellStyle name="Normal 48 3 4 3 2" xfId="49817" xr:uid="{00000000-0005-0000-0000-000099C20000}"/>
    <cellStyle name="Normal 48 3 4 4" xfId="49818" xr:uid="{00000000-0005-0000-0000-00009AC20000}"/>
    <cellStyle name="Normal 48 3 5" xfId="23443" xr:uid="{00000000-0005-0000-0000-0000935B0000}"/>
    <cellStyle name="Normal 48 3 5 2" xfId="23444" xr:uid="{00000000-0005-0000-0000-0000945B0000}"/>
    <cellStyle name="Normal 48 3 5 2 2" xfId="23445" xr:uid="{00000000-0005-0000-0000-0000955B0000}"/>
    <cellStyle name="Normal 48 3 5 2 2 2" xfId="49819" xr:uid="{00000000-0005-0000-0000-00009BC20000}"/>
    <cellStyle name="Normal 48 3 5 2 3" xfId="49820" xr:uid="{00000000-0005-0000-0000-00009CC20000}"/>
    <cellStyle name="Normal 48 3 5 3" xfId="23446" xr:uid="{00000000-0005-0000-0000-0000965B0000}"/>
    <cellStyle name="Normal 48 3 5 3 2" xfId="49821" xr:uid="{00000000-0005-0000-0000-00009DC20000}"/>
    <cellStyle name="Normal 48 3 5 4" xfId="49822" xr:uid="{00000000-0005-0000-0000-00009EC20000}"/>
    <cellStyle name="Normal 48 3 6" xfId="23447" xr:uid="{00000000-0005-0000-0000-0000975B0000}"/>
    <cellStyle name="Normal 48 3 6 2" xfId="23448" xr:uid="{00000000-0005-0000-0000-0000985B0000}"/>
    <cellStyle name="Normal 48 3 6 2 2" xfId="23449" xr:uid="{00000000-0005-0000-0000-0000995B0000}"/>
    <cellStyle name="Normal 48 3 6 2 2 2" xfId="49823" xr:uid="{00000000-0005-0000-0000-00009FC20000}"/>
    <cellStyle name="Normal 48 3 6 2 3" xfId="49824" xr:uid="{00000000-0005-0000-0000-0000A0C20000}"/>
    <cellStyle name="Normal 48 3 6 3" xfId="23450" xr:uid="{00000000-0005-0000-0000-00009A5B0000}"/>
    <cellStyle name="Normal 48 3 6 3 2" xfId="49825" xr:uid="{00000000-0005-0000-0000-0000A1C20000}"/>
    <cellStyle name="Normal 48 3 6 4" xfId="49826" xr:uid="{00000000-0005-0000-0000-0000A2C20000}"/>
    <cellStyle name="Normal 48 3 7" xfId="23451" xr:uid="{00000000-0005-0000-0000-00009B5B0000}"/>
    <cellStyle name="Normal 48 3 7 2" xfId="23452" xr:uid="{00000000-0005-0000-0000-00009C5B0000}"/>
    <cellStyle name="Normal 48 3 7 2 2" xfId="23453" xr:uid="{00000000-0005-0000-0000-00009D5B0000}"/>
    <cellStyle name="Normal 48 3 7 2 2 2" xfId="49827" xr:uid="{00000000-0005-0000-0000-0000A3C20000}"/>
    <cellStyle name="Normal 48 3 7 2 3" xfId="49828" xr:uid="{00000000-0005-0000-0000-0000A4C20000}"/>
    <cellStyle name="Normal 48 3 7 3" xfId="23454" xr:uid="{00000000-0005-0000-0000-00009E5B0000}"/>
    <cellStyle name="Normal 48 3 7 3 2" xfId="49829" xr:uid="{00000000-0005-0000-0000-0000A5C20000}"/>
    <cellStyle name="Normal 48 3 7 4" xfId="49830" xr:uid="{00000000-0005-0000-0000-0000A6C20000}"/>
    <cellStyle name="Normal 48 3 8" xfId="23455" xr:uid="{00000000-0005-0000-0000-00009F5B0000}"/>
    <cellStyle name="Normal 48 3 8 2" xfId="23456" xr:uid="{00000000-0005-0000-0000-0000A05B0000}"/>
    <cellStyle name="Normal 48 3 8 2 2" xfId="23457" xr:uid="{00000000-0005-0000-0000-0000A15B0000}"/>
    <cellStyle name="Normal 48 3 8 2 2 2" xfId="49831" xr:uid="{00000000-0005-0000-0000-0000A7C20000}"/>
    <cellStyle name="Normal 48 3 8 2 3" xfId="49832" xr:uid="{00000000-0005-0000-0000-0000A8C20000}"/>
    <cellStyle name="Normal 48 3 8 3" xfId="23458" xr:uid="{00000000-0005-0000-0000-0000A25B0000}"/>
    <cellStyle name="Normal 48 3 8 3 2" xfId="49833" xr:uid="{00000000-0005-0000-0000-0000A9C20000}"/>
    <cellStyle name="Normal 48 3 8 4" xfId="49834" xr:uid="{00000000-0005-0000-0000-0000AAC20000}"/>
    <cellStyle name="Normal 48 3 9" xfId="23459" xr:uid="{00000000-0005-0000-0000-0000A35B0000}"/>
    <cellStyle name="Normal 48 3 9 2" xfId="23460" xr:uid="{00000000-0005-0000-0000-0000A45B0000}"/>
    <cellStyle name="Normal 48 3 9 2 2" xfId="23461" xr:uid="{00000000-0005-0000-0000-0000A55B0000}"/>
    <cellStyle name="Normal 48 3 9 2 2 2" xfId="49835" xr:uid="{00000000-0005-0000-0000-0000ABC20000}"/>
    <cellStyle name="Normal 48 3 9 2 3" xfId="49836" xr:uid="{00000000-0005-0000-0000-0000ACC20000}"/>
    <cellStyle name="Normal 48 3 9 3" xfId="23462" xr:uid="{00000000-0005-0000-0000-0000A65B0000}"/>
    <cellStyle name="Normal 48 3 9 3 2" xfId="49837" xr:uid="{00000000-0005-0000-0000-0000ADC20000}"/>
    <cellStyle name="Normal 48 3 9 4" xfId="49838" xr:uid="{00000000-0005-0000-0000-0000AEC20000}"/>
    <cellStyle name="Normal 48 4" xfId="23463" xr:uid="{00000000-0005-0000-0000-0000A75B0000}"/>
    <cellStyle name="Normal 48 4 10" xfId="23464" xr:uid="{00000000-0005-0000-0000-0000A85B0000}"/>
    <cellStyle name="Normal 48 4 10 2" xfId="23465" xr:uid="{00000000-0005-0000-0000-0000A95B0000}"/>
    <cellStyle name="Normal 48 4 10 2 2" xfId="23466" xr:uid="{00000000-0005-0000-0000-0000AA5B0000}"/>
    <cellStyle name="Normal 48 4 10 2 2 2" xfId="49839" xr:uid="{00000000-0005-0000-0000-0000AFC20000}"/>
    <cellStyle name="Normal 48 4 10 2 3" xfId="49840" xr:uid="{00000000-0005-0000-0000-0000B0C20000}"/>
    <cellStyle name="Normal 48 4 10 3" xfId="23467" xr:uid="{00000000-0005-0000-0000-0000AB5B0000}"/>
    <cellStyle name="Normal 48 4 10 3 2" xfId="49841" xr:uid="{00000000-0005-0000-0000-0000B1C20000}"/>
    <cellStyle name="Normal 48 4 10 4" xfId="49842" xr:uid="{00000000-0005-0000-0000-0000B2C20000}"/>
    <cellStyle name="Normal 48 4 11" xfId="23468" xr:uid="{00000000-0005-0000-0000-0000AC5B0000}"/>
    <cellStyle name="Normal 48 4 11 2" xfId="23469" xr:uid="{00000000-0005-0000-0000-0000AD5B0000}"/>
    <cellStyle name="Normal 48 4 11 2 2" xfId="23470" xr:uid="{00000000-0005-0000-0000-0000AE5B0000}"/>
    <cellStyle name="Normal 48 4 11 2 2 2" xfId="49843" xr:uid="{00000000-0005-0000-0000-0000B3C20000}"/>
    <cellStyle name="Normal 48 4 11 2 3" xfId="49844" xr:uid="{00000000-0005-0000-0000-0000B4C20000}"/>
    <cellStyle name="Normal 48 4 11 3" xfId="23471" xr:uid="{00000000-0005-0000-0000-0000AF5B0000}"/>
    <cellStyle name="Normal 48 4 11 3 2" xfId="49845" xr:uid="{00000000-0005-0000-0000-0000B5C20000}"/>
    <cellStyle name="Normal 48 4 11 4" xfId="49846" xr:uid="{00000000-0005-0000-0000-0000B6C20000}"/>
    <cellStyle name="Normal 48 4 12" xfId="23472" xr:uid="{00000000-0005-0000-0000-0000B05B0000}"/>
    <cellStyle name="Normal 48 4 12 2" xfId="23473" xr:uid="{00000000-0005-0000-0000-0000B15B0000}"/>
    <cellStyle name="Normal 48 4 12 2 2" xfId="23474" xr:uid="{00000000-0005-0000-0000-0000B25B0000}"/>
    <cellStyle name="Normal 48 4 12 2 2 2" xfId="49847" xr:uid="{00000000-0005-0000-0000-0000B7C20000}"/>
    <cellStyle name="Normal 48 4 12 2 3" xfId="49848" xr:uid="{00000000-0005-0000-0000-0000B8C20000}"/>
    <cellStyle name="Normal 48 4 12 3" xfId="23475" xr:uid="{00000000-0005-0000-0000-0000B35B0000}"/>
    <cellStyle name="Normal 48 4 12 3 2" xfId="49849" xr:uid="{00000000-0005-0000-0000-0000B9C20000}"/>
    <cellStyle name="Normal 48 4 12 4" xfId="49850" xr:uid="{00000000-0005-0000-0000-0000BAC20000}"/>
    <cellStyle name="Normal 48 4 13" xfId="23476" xr:uid="{00000000-0005-0000-0000-0000B45B0000}"/>
    <cellStyle name="Normal 48 4 13 2" xfId="23477" xr:uid="{00000000-0005-0000-0000-0000B55B0000}"/>
    <cellStyle name="Normal 48 4 13 2 2" xfId="49851" xr:uid="{00000000-0005-0000-0000-0000BBC20000}"/>
    <cellStyle name="Normal 48 4 13 3" xfId="49852" xr:uid="{00000000-0005-0000-0000-0000BCC20000}"/>
    <cellStyle name="Normal 48 4 14" xfId="23478" xr:uid="{00000000-0005-0000-0000-0000B65B0000}"/>
    <cellStyle name="Normal 48 4 14 2" xfId="49853" xr:uid="{00000000-0005-0000-0000-0000BDC20000}"/>
    <cellStyle name="Normal 48 4 15" xfId="49854" xr:uid="{00000000-0005-0000-0000-0000BEC20000}"/>
    <cellStyle name="Normal 48 4 2" xfId="23479" xr:uid="{00000000-0005-0000-0000-0000B75B0000}"/>
    <cellStyle name="Normal 48 4 2 10" xfId="23480" xr:uid="{00000000-0005-0000-0000-0000B85B0000}"/>
    <cellStyle name="Normal 48 4 2 10 2" xfId="23481" xr:uid="{00000000-0005-0000-0000-0000B95B0000}"/>
    <cellStyle name="Normal 48 4 2 10 2 2" xfId="23482" xr:uid="{00000000-0005-0000-0000-0000BA5B0000}"/>
    <cellStyle name="Normal 48 4 2 10 2 2 2" xfId="49855" xr:uid="{00000000-0005-0000-0000-0000BFC20000}"/>
    <cellStyle name="Normal 48 4 2 10 2 3" xfId="49856" xr:uid="{00000000-0005-0000-0000-0000C0C20000}"/>
    <cellStyle name="Normal 48 4 2 10 3" xfId="23483" xr:uid="{00000000-0005-0000-0000-0000BB5B0000}"/>
    <cellStyle name="Normal 48 4 2 10 3 2" xfId="49857" xr:uid="{00000000-0005-0000-0000-0000C1C20000}"/>
    <cellStyle name="Normal 48 4 2 10 4" xfId="49858" xr:uid="{00000000-0005-0000-0000-0000C2C20000}"/>
    <cellStyle name="Normal 48 4 2 11" xfId="23484" xr:uid="{00000000-0005-0000-0000-0000BC5B0000}"/>
    <cellStyle name="Normal 48 4 2 11 2" xfId="23485" xr:uid="{00000000-0005-0000-0000-0000BD5B0000}"/>
    <cellStyle name="Normal 48 4 2 11 2 2" xfId="23486" xr:uid="{00000000-0005-0000-0000-0000BE5B0000}"/>
    <cellStyle name="Normal 48 4 2 11 2 2 2" xfId="49859" xr:uid="{00000000-0005-0000-0000-0000C3C20000}"/>
    <cellStyle name="Normal 48 4 2 11 2 3" xfId="49860" xr:uid="{00000000-0005-0000-0000-0000C4C20000}"/>
    <cellStyle name="Normal 48 4 2 11 3" xfId="23487" xr:uid="{00000000-0005-0000-0000-0000BF5B0000}"/>
    <cellStyle name="Normal 48 4 2 11 3 2" xfId="49861" xr:uid="{00000000-0005-0000-0000-0000C5C20000}"/>
    <cellStyle name="Normal 48 4 2 11 4" xfId="49862" xr:uid="{00000000-0005-0000-0000-0000C6C20000}"/>
    <cellStyle name="Normal 48 4 2 12" xfId="23488" xr:uid="{00000000-0005-0000-0000-0000C05B0000}"/>
    <cellStyle name="Normal 48 4 2 12 2" xfId="23489" xr:uid="{00000000-0005-0000-0000-0000C15B0000}"/>
    <cellStyle name="Normal 48 4 2 12 2 2" xfId="49863" xr:uid="{00000000-0005-0000-0000-0000C7C20000}"/>
    <cellStyle name="Normal 48 4 2 12 3" xfId="49864" xr:uid="{00000000-0005-0000-0000-0000C8C20000}"/>
    <cellStyle name="Normal 48 4 2 13" xfId="23490" xr:uid="{00000000-0005-0000-0000-0000C25B0000}"/>
    <cellStyle name="Normal 48 4 2 13 2" xfId="49865" xr:uid="{00000000-0005-0000-0000-0000C9C20000}"/>
    <cellStyle name="Normal 48 4 2 14" xfId="49866" xr:uid="{00000000-0005-0000-0000-0000CAC20000}"/>
    <cellStyle name="Normal 48 4 2 2" xfId="23491" xr:uid="{00000000-0005-0000-0000-0000C35B0000}"/>
    <cellStyle name="Normal 48 4 2 2 2" xfId="23492" xr:uid="{00000000-0005-0000-0000-0000C45B0000}"/>
    <cellStyle name="Normal 48 4 2 2 2 2" xfId="23493" xr:uid="{00000000-0005-0000-0000-0000C55B0000}"/>
    <cellStyle name="Normal 48 4 2 2 2 2 2" xfId="49867" xr:uid="{00000000-0005-0000-0000-0000CBC20000}"/>
    <cellStyle name="Normal 48 4 2 2 2 3" xfId="49868" xr:uid="{00000000-0005-0000-0000-0000CCC20000}"/>
    <cellStyle name="Normal 48 4 2 2 3" xfId="23494" xr:uid="{00000000-0005-0000-0000-0000C65B0000}"/>
    <cellStyle name="Normal 48 4 2 2 3 2" xfId="49869" xr:uid="{00000000-0005-0000-0000-0000CDC20000}"/>
    <cellStyle name="Normal 48 4 2 2 4" xfId="49870" xr:uid="{00000000-0005-0000-0000-0000CEC20000}"/>
    <cellStyle name="Normal 48 4 2 3" xfId="23495" xr:uid="{00000000-0005-0000-0000-0000C75B0000}"/>
    <cellStyle name="Normal 48 4 2 3 2" xfId="23496" xr:uid="{00000000-0005-0000-0000-0000C85B0000}"/>
    <cellStyle name="Normal 48 4 2 3 2 2" xfId="23497" xr:uid="{00000000-0005-0000-0000-0000C95B0000}"/>
    <cellStyle name="Normal 48 4 2 3 2 2 2" xfId="49871" xr:uid="{00000000-0005-0000-0000-0000CFC20000}"/>
    <cellStyle name="Normal 48 4 2 3 2 3" xfId="49872" xr:uid="{00000000-0005-0000-0000-0000D0C20000}"/>
    <cellStyle name="Normal 48 4 2 3 3" xfId="23498" xr:uid="{00000000-0005-0000-0000-0000CA5B0000}"/>
    <cellStyle name="Normal 48 4 2 3 3 2" xfId="49873" xr:uid="{00000000-0005-0000-0000-0000D1C20000}"/>
    <cellStyle name="Normal 48 4 2 3 4" xfId="49874" xr:uid="{00000000-0005-0000-0000-0000D2C20000}"/>
    <cellStyle name="Normal 48 4 2 4" xfId="23499" xr:uid="{00000000-0005-0000-0000-0000CB5B0000}"/>
    <cellStyle name="Normal 48 4 2 4 2" xfId="23500" xr:uid="{00000000-0005-0000-0000-0000CC5B0000}"/>
    <cellStyle name="Normal 48 4 2 4 2 2" xfId="23501" xr:uid="{00000000-0005-0000-0000-0000CD5B0000}"/>
    <cellStyle name="Normal 48 4 2 4 2 2 2" xfId="49875" xr:uid="{00000000-0005-0000-0000-0000D3C20000}"/>
    <cellStyle name="Normal 48 4 2 4 2 3" xfId="49876" xr:uid="{00000000-0005-0000-0000-0000D4C20000}"/>
    <cellStyle name="Normal 48 4 2 4 3" xfId="23502" xr:uid="{00000000-0005-0000-0000-0000CE5B0000}"/>
    <cellStyle name="Normal 48 4 2 4 3 2" xfId="49877" xr:uid="{00000000-0005-0000-0000-0000D5C20000}"/>
    <cellStyle name="Normal 48 4 2 4 4" xfId="49878" xr:uid="{00000000-0005-0000-0000-0000D6C20000}"/>
    <cellStyle name="Normal 48 4 2 5" xfId="23503" xr:uid="{00000000-0005-0000-0000-0000CF5B0000}"/>
    <cellStyle name="Normal 48 4 2 5 2" xfId="23504" xr:uid="{00000000-0005-0000-0000-0000D05B0000}"/>
    <cellStyle name="Normal 48 4 2 5 2 2" xfId="23505" xr:uid="{00000000-0005-0000-0000-0000D15B0000}"/>
    <cellStyle name="Normal 48 4 2 5 2 2 2" xfId="49879" xr:uid="{00000000-0005-0000-0000-0000D7C20000}"/>
    <cellStyle name="Normal 48 4 2 5 2 3" xfId="49880" xr:uid="{00000000-0005-0000-0000-0000D8C20000}"/>
    <cellStyle name="Normal 48 4 2 5 3" xfId="23506" xr:uid="{00000000-0005-0000-0000-0000D25B0000}"/>
    <cellStyle name="Normal 48 4 2 5 3 2" xfId="49881" xr:uid="{00000000-0005-0000-0000-0000D9C20000}"/>
    <cellStyle name="Normal 48 4 2 5 4" xfId="49882" xr:uid="{00000000-0005-0000-0000-0000DAC20000}"/>
    <cellStyle name="Normal 48 4 2 6" xfId="23507" xr:uid="{00000000-0005-0000-0000-0000D35B0000}"/>
    <cellStyle name="Normal 48 4 2 6 2" xfId="23508" xr:uid="{00000000-0005-0000-0000-0000D45B0000}"/>
    <cellStyle name="Normal 48 4 2 6 2 2" xfId="23509" xr:uid="{00000000-0005-0000-0000-0000D55B0000}"/>
    <cellStyle name="Normal 48 4 2 6 2 2 2" xfId="49883" xr:uid="{00000000-0005-0000-0000-0000DBC20000}"/>
    <cellStyle name="Normal 48 4 2 6 2 3" xfId="49884" xr:uid="{00000000-0005-0000-0000-0000DCC20000}"/>
    <cellStyle name="Normal 48 4 2 6 3" xfId="23510" xr:uid="{00000000-0005-0000-0000-0000D65B0000}"/>
    <cellStyle name="Normal 48 4 2 6 3 2" xfId="49885" xr:uid="{00000000-0005-0000-0000-0000DDC20000}"/>
    <cellStyle name="Normal 48 4 2 6 4" xfId="49886" xr:uid="{00000000-0005-0000-0000-0000DEC20000}"/>
    <cellStyle name="Normal 48 4 2 7" xfId="23511" xr:uid="{00000000-0005-0000-0000-0000D75B0000}"/>
    <cellStyle name="Normal 48 4 2 7 2" xfId="23512" xr:uid="{00000000-0005-0000-0000-0000D85B0000}"/>
    <cellStyle name="Normal 48 4 2 7 2 2" xfId="23513" xr:uid="{00000000-0005-0000-0000-0000D95B0000}"/>
    <cellStyle name="Normal 48 4 2 7 2 2 2" xfId="49887" xr:uid="{00000000-0005-0000-0000-0000DFC20000}"/>
    <cellStyle name="Normal 48 4 2 7 2 3" xfId="49888" xr:uid="{00000000-0005-0000-0000-0000E0C20000}"/>
    <cellStyle name="Normal 48 4 2 7 3" xfId="23514" xr:uid="{00000000-0005-0000-0000-0000DA5B0000}"/>
    <cellStyle name="Normal 48 4 2 7 3 2" xfId="49889" xr:uid="{00000000-0005-0000-0000-0000E1C20000}"/>
    <cellStyle name="Normal 48 4 2 7 4" xfId="49890" xr:uid="{00000000-0005-0000-0000-0000E2C20000}"/>
    <cellStyle name="Normal 48 4 2 8" xfId="23515" xr:uid="{00000000-0005-0000-0000-0000DB5B0000}"/>
    <cellStyle name="Normal 48 4 2 8 2" xfId="23516" xr:uid="{00000000-0005-0000-0000-0000DC5B0000}"/>
    <cellStyle name="Normal 48 4 2 8 2 2" xfId="23517" xr:uid="{00000000-0005-0000-0000-0000DD5B0000}"/>
    <cellStyle name="Normal 48 4 2 8 2 2 2" xfId="49891" xr:uid="{00000000-0005-0000-0000-0000E3C20000}"/>
    <cellStyle name="Normal 48 4 2 8 2 3" xfId="49892" xr:uid="{00000000-0005-0000-0000-0000E4C20000}"/>
    <cellStyle name="Normal 48 4 2 8 3" xfId="23518" xr:uid="{00000000-0005-0000-0000-0000DE5B0000}"/>
    <cellStyle name="Normal 48 4 2 8 3 2" xfId="49893" xr:uid="{00000000-0005-0000-0000-0000E5C20000}"/>
    <cellStyle name="Normal 48 4 2 8 4" xfId="49894" xr:uid="{00000000-0005-0000-0000-0000E6C20000}"/>
    <cellStyle name="Normal 48 4 2 9" xfId="23519" xr:uid="{00000000-0005-0000-0000-0000DF5B0000}"/>
    <cellStyle name="Normal 48 4 2 9 2" xfId="23520" xr:uid="{00000000-0005-0000-0000-0000E05B0000}"/>
    <cellStyle name="Normal 48 4 2 9 2 2" xfId="23521" xr:uid="{00000000-0005-0000-0000-0000E15B0000}"/>
    <cellStyle name="Normal 48 4 2 9 2 2 2" xfId="49895" xr:uid="{00000000-0005-0000-0000-0000E7C20000}"/>
    <cellStyle name="Normal 48 4 2 9 2 3" xfId="49896" xr:uid="{00000000-0005-0000-0000-0000E8C20000}"/>
    <cellStyle name="Normal 48 4 2 9 3" xfId="23522" xr:uid="{00000000-0005-0000-0000-0000E25B0000}"/>
    <cellStyle name="Normal 48 4 2 9 3 2" xfId="49897" xr:uid="{00000000-0005-0000-0000-0000E9C20000}"/>
    <cellStyle name="Normal 48 4 2 9 4" xfId="49898" xr:uid="{00000000-0005-0000-0000-0000EAC20000}"/>
    <cellStyle name="Normal 48 4 3" xfId="23523" xr:uid="{00000000-0005-0000-0000-0000E35B0000}"/>
    <cellStyle name="Normal 48 4 3 2" xfId="23524" xr:uid="{00000000-0005-0000-0000-0000E45B0000}"/>
    <cellStyle name="Normal 48 4 3 2 2" xfId="23525" xr:uid="{00000000-0005-0000-0000-0000E55B0000}"/>
    <cellStyle name="Normal 48 4 3 2 2 2" xfId="49899" xr:uid="{00000000-0005-0000-0000-0000EBC20000}"/>
    <cellStyle name="Normal 48 4 3 2 3" xfId="49900" xr:uid="{00000000-0005-0000-0000-0000ECC20000}"/>
    <cellStyle name="Normal 48 4 3 3" xfId="23526" xr:uid="{00000000-0005-0000-0000-0000E65B0000}"/>
    <cellStyle name="Normal 48 4 3 3 2" xfId="49901" xr:uid="{00000000-0005-0000-0000-0000EDC20000}"/>
    <cellStyle name="Normal 48 4 3 4" xfId="49902" xr:uid="{00000000-0005-0000-0000-0000EEC20000}"/>
    <cellStyle name="Normal 48 4 4" xfId="23527" xr:uid="{00000000-0005-0000-0000-0000E75B0000}"/>
    <cellStyle name="Normal 48 4 4 2" xfId="23528" xr:uid="{00000000-0005-0000-0000-0000E85B0000}"/>
    <cellStyle name="Normal 48 4 4 2 2" xfId="23529" xr:uid="{00000000-0005-0000-0000-0000E95B0000}"/>
    <cellStyle name="Normal 48 4 4 2 2 2" xfId="49903" xr:uid="{00000000-0005-0000-0000-0000EFC20000}"/>
    <cellStyle name="Normal 48 4 4 2 3" xfId="49904" xr:uid="{00000000-0005-0000-0000-0000F0C20000}"/>
    <cellStyle name="Normal 48 4 4 3" xfId="23530" xr:uid="{00000000-0005-0000-0000-0000EA5B0000}"/>
    <cellStyle name="Normal 48 4 4 3 2" xfId="49905" xr:uid="{00000000-0005-0000-0000-0000F1C20000}"/>
    <cellStyle name="Normal 48 4 4 4" xfId="49906" xr:uid="{00000000-0005-0000-0000-0000F2C20000}"/>
    <cellStyle name="Normal 48 4 5" xfId="23531" xr:uid="{00000000-0005-0000-0000-0000EB5B0000}"/>
    <cellStyle name="Normal 48 4 5 2" xfId="23532" xr:uid="{00000000-0005-0000-0000-0000EC5B0000}"/>
    <cellStyle name="Normal 48 4 5 2 2" xfId="23533" xr:uid="{00000000-0005-0000-0000-0000ED5B0000}"/>
    <cellStyle name="Normal 48 4 5 2 2 2" xfId="49907" xr:uid="{00000000-0005-0000-0000-0000F3C20000}"/>
    <cellStyle name="Normal 48 4 5 2 3" xfId="49908" xr:uid="{00000000-0005-0000-0000-0000F4C20000}"/>
    <cellStyle name="Normal 48 4 5 3" xfId="23534" xr:uid="{00000000-0005-0000-0000-0000EE5B0000}"/>
    <cellStyle name="Normal 48 4 5 3 2" xfId="49909" xr:uid="{00000000-0005-0000-0000-0000F5C20000}"/>
    <cellStyle name="Normal 48 4 5 4" xfId="49910" xr:uid="{00000000-0005-0000-0000-0000F6C20000}"/>
    <cellStyle name="Normal 48 4 6" xfId="23535" xr:uid="{00000000-0005-0000-0000-0000EF5B0000}"/>
    <cellStyle name="Normal 48 4 6 2" xfId="23536" xr:uid="{00000000-0005-0000-0000-0000F05B0000}"/>
    <cellStyle name="Normal 48 4 6 2 2" xfId="23537" xr:uid="{00000000-0005-0000-0000-0000F15B0000}"/>
    <cellStyle name="Normal 48 4 6 2 2 2" xfId="49911" xr:uid="{00000000-0005-0000-0000-0000F7C20000}"/>
    <cellStyle name="Normal 48 4 6 2 3" xfId="49912" xr:uid="{00000000-0005-0000-0000-0000F8C20000}"/>
    <cellStyle name="Normal 48 4 6 3" xfId="23538" xr:uid="{00000000-0005-0000-0000-0000F25B0000}"/>
    <cellStyle name="Normal 48 4 6 3 2" xfId="49913" xr:uid="{00000000-0005-0000-0000-0000F9C20000}"/>
    <cellStyle name="Normal 48 4 6 4" xfId="49914" xr:uid="{00000000-0005-0000-0000-0000FAC20000}"/>
    <cellStyle name="Normal 48 4 7" xfId="23539" xr:uid="{00000000-0005-0000-0000-0000F35B0000}"/>
    <cellStyle name="Normal 48 4 7 2" xfId="23540" xr:uid="{00000000-0005-0000-0000-0000F45B0000}"/>
    <cellStyle name="Normal 48 4 7 2 2" xfId="23541" xr:uid="{00000000-0005-0000-0000-0000F55B0000}"/>
    <cellStyle name="Normal 48 4 7 2 2 2" xfId="49915" xr:uid="{00000000-0005-0000-0000-0000FBC20000}"/>
    <cellStyle name="Normal 48 4 7 2 3" xfId="49916" xr:uid="{00000000-0005-0000-0000-0000FCC20000}"/>
    <cellStyle name="Normal 48 4 7 3" xfId="23542" xr:uid="{00000000-0005-0000-0000-0000F65B0000}"/>
    <cellStyle name="Normal 48 4 7 3 2" xfId="49917" xr:uid="{00000000-0005-0000-0000-0000FDC20000}"/>
    <cellStyle name="Normal 48 4 7 4" xfId="49918" xr:uid="{00000000-0005-0000-0000-0000FEC20000}"/>
    <cellStyle name="Normal 48 4 8" xfId="23543" xr:uid="{00000000-0005-0000-0000-0000F75B0000}"/>
    <cellStyle name="Normal 48 4 8 2" xfId="23544" xr:uid="{00000000-0005-0000-0000-0000F85B0000}"/>
    <cellStyle name="Normal 48 4 8 2 2" xfId="23545" xr:uid="{00000000-0005-0000-0000-0000F95B0000}"/>
    <cellStyle name="Normal 48 4 8 2 2 2" xfId="49919" xr:uid="{00000000-0005-0000-0000-0000FFC20000}"/>
    <cellStyle name="Normal 48 4 8 2 3" xfId="49920" xr:uid="{00000000-0005-0000-0000-000000C30000}"/>
    <cellStyle name="Normal 48 4 8 3" xfId="23546" xr:uid="{00000000-0005-0000-0000-0000FA5B0000}"/>
    <cellStyle name="Normal 48 4 8 3 2" xfId="49921" xr:uid="{00000000-0005-0000-0000-000001C30000}"/>
    <cellStyle name="Normal 48 4 8 4" xfId="49922" xr:uid="{00000000-0005-0000-0000-000002C30000}"/>
    <cellStyle name="Normal 48 4 9" xfId="23547" xr:uid="{00000000-0005-0000-0000-0000FB5B0000}"/>
    <cellStyle name="Normal 48 4 9 2" xfId="23548" xr:uid="{00000000-0005-0000-0000-0000FC5B0000}"/>
    <cellStyle name="Normal 48 4 9 2 2" xfId="23549" xr:uid="{00000000-0005-0000-0000-0000FD5B0000}"/>
    <cellStyle name="Normal 48 4 9 2 2 2" xfId="49923" xr:uid="{00000000-0005-0000-0000-000003C30000}"/>
    <cellStyle name="Normal 48 4 9 2 3" xfId="49924" xr:uid="{00000000-0005-0000-0000-000004C30000}"/>
    <cellStyle name="Normal 48 4 9 3" xfId="23550" xr:uid="{00000000-0005-0000-0000-0000FE5B0000}"/>
    <cellStyle name="Normal 48 4 9 3 2" xfId="49925" xr:uid="{00000000-0005-0000-0000-000005C30000}"/>
    <cellStyle name="Normal 48 4 9 4" xfId="49926" xr:uid="{00000000-0005-0000-0000-000006C30000}"/>
    <cellStyle name="Normal 48 5" xfId="23551" xr:uid="{00000000-0005-0000-0000-0000FF5B0000}"/>
    <cellStyle name="Normal 48 5 2" xfId="23552" xr:uid="{00000000-0005-0000-0000-0000005C0000}"/>
    <cellStyle name="Normal 48 5 2 2" xfId="23553" xr:uid="{00000000-0005-0000-0000-0000015C0000}"/>
    <cellStyle name="Normal 48 5 2 2 2" xfId="49927" xr:uid="{00000000-0005-0000-0000-000007C30000}"/>
    <cellStyle name="Normal 48 5 2 3" xfId="49928" xr:uid="{00000000-0005-0000-0000-000008C30000}"/>
    <cellStyle name="Normal 48 5 3" xfId="23554" xr:uid="{00000000-0005-0000-0000-0000025C0000}"/>
    <cellStyle name="Normal 48 5 3 2" xfId="49929" xr:uid="{00000000-0005-0000-0000-000009C30000}"/>
    <cellStyle name="Normal 48 5 4" xfId="49930" xr:uid="{00000000-0005-0000-0000-00000AC30000}"/>
    <cellStyle name="Normal 48 6" xfId="23555" xr:uid="{00000000-0005-0000-0000-0000035C0000}"/>
    <cellStyle name="Normal 48 6 2" xfId="23556" xr:uid="{00000000-0005-0000-0000-0000045C0000}"/>
    <cellStyle name="Normal 48 6 2 2" xfId="23557" xr:uid="{00000000-0005-0000-0000-0000055C0000}"/>
    <cellStyle name="Normal 48 6 2 2 2" xfId="49931" xr:uid="{00000000-0005-0000-0000-00000BC30000}"/>
    <cellStyle name="Normal 48 6 2 3" xfId="49932" xr:uid="{00000000-0005-0000-0000-00000CC30000}"/>
    <cellStyle name="Normal 48 6 3" xfId="23558" xr:uid="{00000000-0005-0000-0000-0000065C0000}"/>
    <cellStyle name="Normal 48 6 3 2" xfId="49933" xr:uid="{00000000-0005-0000-0000-00000DC30000}"/>
    <cellStyle name="Normal 48 6 4" xfId="49934" xr:uid="{00000000-0005-0000-0000-00000EC30000}"/>
    <cellStyle name="Normal 48 7" xfId="23559" xr:uid="{00000000-0005-0000-0000-0000075C0000}"/>
    <cellStyle name="Normal 48 7 2" xfId="23560" xr:uid="{00000000-0005-0000-0000-0000085C0000}"/>
    <cellStyle name="Normal 48 7 2 2" xfId="23561" xr:uid="{00000000-0005-0000-0000-0000095C0000}"/>
    <cellStyle name="Normal 48 7 2 2 2" xfId="49935" xr:uid="{00000000-0005-0000-0000-00000FC30000}"/>
    <cellStyle name="Normal 48 7 2 3" xfId="49936" xr:uid="{00000000-0005-0000-0000-000010C30000}"/>
    <cellStyle name="Normal 48 7 3" xfId="23562" xr:uid="{00000000-0005-0000-0000-00000A5C0000}"/>
    <cellStyle name="Normal 48 7 3 2" xfId="49937" xr:uid="{00000000-0005-0000-0000-000011C30000}"/>
    <cellStyle name="Normal 48 7 4" xfId="49938" xr:uid="{00000000-0005-0000-0000-000012C30000}"/>
    <cellStyle name="Normal 48 8" xfId="23563" xr:uid="{00000000-0005-0000-0000-00000B5C0000}"/>
    <cellStyle name="Normal 48 8 2" xfId="23564" xr:uid="{00000000-0005-0000-0000-00000C5C0000}"/>
    <cellStyle name="Normal 48 8 2 2" xfId="23565" xr:uid="{00000000-0005-0000-0000-00000D5C0000}"/>
    <cellStyle name="Normal 48 8 2 2 2" xfId="49939" xr:uid="{00000000-0005-0000-0000-000013C30000}"/>
    <cellStyle name="Normal 48 8 2 3" xfId="49940" xr:uid="{00000000-0005-0000-0000-000014C30000}"/>
    <cellStyle name="Normal 48 8 3" xfId="23566" xr:uid="{00000000-0005-0000-0000-00000E5C0000}"/>
    <cellStyle name="Normal 48 8 3 2" xfId="49941" xr:uid="{00000000-0005-0000-0000-000015C30000}"/>
    <cellStyle name="Normal 48 8 4" xfId="49942" xr:uid="{00000000-0005-0000-0000-000016C30000}"/>
    <cellStyle name="Normal 48 9" xfId="23567" xr:uid="{00000000-0005-0000-0000-00000F5C0000}"/>
    <cellStyle name="Normal 48 9 2" xfId="23568" xr:uid="{00000000-0005-0000-0000-0000105C0000}"/>
    <cellStyle name="Normal 48 9 2 2" xfId="23569" xr:uid="{00000000-0005-0000-0000-0000115C0000}"/>
    <cellStyle name="Normal 48 9 2 2 2" xfId="49943" xr:uid="{00000000-0005-0000-0000-000017C30000}"/>
    <cellStyle name="Normal 48 9 2 3" xfId="49944" xr:uid="{00000000-0005-0000-0000-000018C30000}"/>
    <cellStyle name="Normal 48 9 3" xfId="23570" xr:uid="{00000000-0005-0000-0000-0000125C0000}"/>
    <cellStyle name="Normal 48 9 3 2" xfId="49945" xr:uid="{00000000-0005-0000-0000-000019C30000}"/>
    <cellStyle name="Normal 48 9 4" xfId="49946" xr:uid="{00000000-0005-0000-0000-00001AC30000}"/>
    <cellStyle name="Normal 480" xfId="30108" xr:uid="{00000000-0005-0000-0000-00009C750000}"/>
    <cellStyle name="Normal 481" xfId="30109" xr:uid="{00000000-0005-0000-0000-00009D750000}"/>
    <cellStyle name="Normal 482" xfId="30110" xr:uid="{00000000-0005-0000-0000-00009E750000}"/>
    <cellStyle name="Normal 483" xfId="30111" xr:uid="{00000000-0005-0000-0000-00009F750000}"/>
    <cellStyle name="Normal 484" xfId="30112" xr:uid="{00000000-0005-0000-0000-0000A0750000}"/>
    <cellStyle name="Normal 485" xfId="30113" xr:uid="{00000000-0005-0000-0000-0000A1750000}"/>
    <cellStyle name="Normal 486" xfId="30114" xr:uid="{00000000-0005-0000-0000-0000A2750000}"/>
    <cellStyle name="Normal 487" xfId="30115" xr:uid="{00000000-0005-0000-0000-0000A3750000}"/>
    <cellStyle name="Normal 488" xfId="30116" xr:uid="{00000000-0005-0000-0000-0000A4750000}"/>
    <cellStyle name="Normal 489" xfId="30117" xr:uid="{00000000-0005-0000-0000-0000A5750000}"/>
    <cellStyle name="Normal 49" xfId="23571" xr:uid="{00000000-0005-0000-0000-0000135C0000}"/>
    <cellStyle name="Normal 49 10" xfId="23572" xr:uid="{00000000-0005-0000-0000-0000145C0000}"/>
    <cellStyle name="Normal 49 10 2" xfId="23573" xr:uid="{00000000-0005-0000-0000-0000155C0000}"/>
    <cellStyle name="Normal 49 10 2 2" xfId="23574" xr:uid="{00000000-0005-0000-0000-0000165C0000}"/>
    <cellStyle name="Normal 49 10 2 2 2" xfId="49947" xr:uid="{00000000-0005-0000-0000-00001BC30000}"/>
    <cellStyle name="Normal 49 10 2 3" xfId="49948" xr:uid="{00000000-0005-0000-0000-00001CC30000}"/>
    <cellStyle name="Normal 49 10 3" xfId="23575" xr:uid="{00000000-0005-0000-0000-0000175C0000}"/>
    <cellStyle name="Normal 49 10 3 2" xfId="49949" xr:uid="{00000000-0005-0000-0000-00001DC30000}"/>
    <cellStyle name="Normal 49 10 4" xfId="49950" xr:uid="{00000000-0005-0000-0000-00001EC30000}"/>
    <cellStyle name="Normal 49 11" xfId="23576" xr:uid="{00000000-0005-0000-0000-0000185C0000}"/>
    <cellStyle name="Normal 49 11 2" xfId="23577" xr:uid="{00000000-0005-0000-0000-0000195C0000}"/>
    <cellStyle name="Normal 49 11 2 2" xfId="23578" xr:uid="{00000000-0005-0000-0000-00001A5C0000}"/>
    <cellStyle name="Normal 49 11 2 2 2" xfId="49951" xr:uid="{00000000-0005-0000-0000-00001FC30000}"/>
    <cellStyle name="Normal 49 11 2 3" xfId="49952" xr:uid="{00000000-0005-0000-0000-000020C30000}"/>
    <cellStyle name="Normal 49 11 3" xfId="23579" xr:uid="{00000000-0005-0000-0000-00001B5C0000}"/>
    <cellStyle name="Normal 49 11 3 2" xfId="49953" xr:uid="{00000000-0005-0000-0000-000021C30000}"/>
    <cellStyle name="Normal 49 11 4" xfId="49954" xr:uid="{00000000-0005-0000-0000-000022C30000}"/>
    <cellStyle name="Normal 49 12" xfId="23580" xr:uid="{00000000-0005-0000-0000-00001C5C0000}"/>
    <cellStyle name="Normal 49 12 2" xfId="23581" xr:uid="{00000000-0005-0000-0000-00001D5C0000}"/>
    <cellStyle name="Normal 49 12 2 2" xfId="49955" xr:uid="{00000000-0005-0000-0000-000023C30000}"/>
    <cellStyle name="Normal 49 12 3" xfId="49956" xr:uid="{00000000-0005-0000-0000-000024C30000}"/>
    <cellStyle name="Normal 49 13" xfId="23582" xr:uid="{00000000-0005-0000-0000-00001E5C0000}"/>
    <cellStyle name="Normal 49 13 2" xfId="49957" xr:uid="{00000000-0005-0000-0000-000025C30000}"/>
    <cellStyle name="Normal 49 14" xfId="49958" xr:uid="{00000000-0005-0000-0000-000026C30000}"/>
    <cellStyle name="Normal 49 2" xfId="23583" xr:uid="{00000000-0005-0000-0000-00001F5C0000}"/>
    <cellStyle name="Normal 49 2 2" xfId="23584" xr:uid="{00000000-0005-0000-0000-0000205C0000}"/>
    <cellStyle name="Normal 49 2 2 2" xfId="23585" xr:uid="{00000000-0005-0000-0000-0000215C0000}"/>
    <cellStyle name="Normal 49 2 2 2 2" xfId="49959" xr:uid="{00000000-0005-0000-0000-000027C30000}"/>
    <cellStyle name="Normal 49 2 2 3" xfId="49960" xr:uid="{00000000-0005-0000-0000-000028C30000}"/>
    <cellStyle name="Normal 49 2 3" xfId="23586" xr:uid="{00000000-0005-0000-0000-0000225C0000}"/>
    <cellStyle name="Normal 49 2 3 2" xfId="49961" xr:uid="{00000000-0005-0000-0000-000029C30000}"/>
    <cellStyle name="Normal 49 2 4" xfId="49962" xr:uid="{00000000-0005-0000-0000-00002AC30000}"/>
    <cellStyle name="Normal 49 3" xfId="23587" xr:uid="{00000000-0005-0000-0000-0000235C0000}"/>
    <cellStyle name="Normal 49 3 2" xfId="23588" xr:uid="{00000000-0005-0000-0000-0000245C0000}"/>
    <cellStyle name="Normal 49 3 2 2" xfId="23589" xr:uid="{00000000-0005-0000-0000-0000255C0000}"/>
    <cellStyle name="Normal 49 3 2 2 2" xfId="49963" xr:uid="{00000000-0005-0000-0000-00002BC30000}"/>
    <cellStyle name="Normal 49 3 2 3" xfId="49964" xr:uid="{00000000-0005-0000-0000-00002CC30000}"/>
    <cellStyle name="Normal 49 3 3" xfId="23590" xr:uid="{00000000-0005-0000-0000-0000265C0000}"/>
    <cellStyle name="Normal 49 3 3 2" xfId="49965" xr:uid="{00000000-0005-0000-0000-00002DC30000}"/>
    <cellStyle name="Normal 49 3 4" xfId="49966" xr:uid="{00000000-0005-0000-0000-00002EC30000}"/>
    <cellStyle name="Normal 49 4" xfId="23591" xr:uid="{00000000-0005-0000-0000-0000275C0000}"/>
    <cellStyle name="Normal 49 4 2" xfId="23592" xr:uid="{00000000-0005-0000-0000-0000285C0000}"/>
    <cellStyle name="Normal 49 4 2 2" xfId="23593" xr:uid="{00000000-0005-0000-0000-0000295C0000}"/>
    <cellStyle name="Normal 49 4 2 2 2" xfId="49967" xr:uid="{00000000-0005-0000-0000-00002FC30000}"/>
    <cellStyle name="Normal 49 4 2 3" xfId="49968" xr:uid="{00000000-0005-0000-0000-000030C30000}"/>
    <cellStyle name="Normal 49 4 3" xfId="23594" xr:uid="{00000000-0005-0000-0000-00002A5C0000}"/>
    <cellStyle name="Normal 49 4 3 2" xfId="49969" xr:uid="{00000000-0005-0000-0000-000031C30000}"/>
    <cellStyle name="Normal 49 4 4" xfId="49970" xr:uid="{00000000-0005-0000-0000-000032C30000}"/>
    <cellStyle name="Normal 49 5" xfId="23595" xr:uid="{00000000-0005-0000-0000-00002B5C0000}"/>
    <cellStyle name="Normal 49 5 2" xfId="23596" xr:uid="{00000000-0005-0000-0000-00002C5C0000}"/>
    <cellStyle name="Normal 49 5 2 2" xfId="23597" xr:uid="{00000000-0005-0000-0000-00002D5C0000}"/>
    <cellStyle name="Normal 49 5 2 2 2" xfId="49971" xr:uid="{00000000-0005-0000-0000-000033C30000}"/>
    <cellStyle name="Normal 49 5 2 3" xfId="49972" xr:uid="{00000000-0005-0000-0000-000034C30000}"/>
    <cellStyle name="Normal 49 5 3" xfId="23598" xr:uid="{00000000-0005-0000-0000-00002E5C0000}"/>
    <cellStyle name="Normal 49 5 3 2" xfId="49973" xr:uid="{00000000-0005-0000-0000-000035C30000}"/>
    <cellStyle name="Normal 49 5 4" xfId="49974" xr:uid="{00000000-0005-0000-0000-000036C30000}"/>
    <cellStyle name="Normal 49 6" xfId="23599" xr:uid="{00000000-0005-0000-0000-00002F5C0000}"/>
    <cellStyle name="Normal 49 6 2" xfId="23600" xr:uid="{00000000-0005-0000-0000-0000305C0000}"/>
    <cellStyle name="Normal 49 6 2 2" xfId="23601" xr:uid="{00000000-0005-0000-0000-0000315C0000}"/>
    <cellStyle name="Normal 49 6 2 2 2" xfId="49975" xr:uid="{00000000-0005-0000-0000-000037C30000}"/>
    <cellStyle name="Normal 49 6 2 3" xfId="49976" xr:uid="{00000000-0005-0000-0000-000038C30000}"/>
    <cellStyle name="Normal 49 6 3" xfId="23602" xr:uid="{00000000-0005-0000-0000-0000325C0000}"/>
    <cellStyle name="Normal 49 6 3 2" xfId="49977" xr:uid="{00000000-0005-0000-0000-000039C30000}"/>
    <cellStyle name="Normal 49 6 4" xfId="49978" xr:uid="{00000000-0005-0000-0000-00003AC30000}"/>
    <cellStyle name="Normal 49 7" xfId="23603" xr:uid="{00000000-0005-0000-0000-0000335C0000}"/>
    <cellStyle name="Normal 49 7 2" xfId="23604" xr:uid="{00000000-0005-0000-0000-0000345C0000}"/>
    <cellStyle name="Normal 49 7 2 2" xfId="23605" xr:uid="{00000000-0005-0000-0000-0000355C0000}"/>
    <cellStyle name="Normal 49 7 2 2 2" xfId="49979" xr:uid="{00000000-0005-0000-0000-00003BC30000}"/>
    <cellStyle name="Normal 49 7 2 3" xfId="49980" xr:uid="{00000000-0005-0000-0000-00003CC30000}"/>
    <cellStyle name="Normal 49 7 3" xfId="23606" xr:uid="{00000000-0005-0000-0000-0000365C0000}"/>
    <cellStyle name="Normal 49 7 3 2" xfId="49981" xr:uid="{00000000-0005-0000-0000-00003DC30000}"/>
    <cellStyle name="Normal 49 7 4" xfId="49982" xr:uid="{00000000-0005-0000-0000-00003EC30000}"/>
    <cellStyle name="Normal 49 8" xfId="23607" xr:uid="{00000000-0005-0000-0000-0000375C0000}"/>
    <cellStyle name="Normal 49 8 2" xfId="23608" xr:uid="{00000000-0005-0000-0000-0000385C0000}"/>
    <cellStyle name="Normal 49 8 2 2" xfId="23609" xr:uid="{00000000-0005-0000-0000-0000395C0000}"/>
    <cellStyle name="Normal 49 8 2 2 2" xfId="49983" xr:uid="{00000000-0005-0000-0000-00003FC30000}"/>
    <cellStyle name="Normal 49 8 2 3" xfId="49984" xr:uid="{00000000-0005-0000-0000-000040C30000}"/>
    <cellStyle name="Normal 49 8 3" xfId="23610" xr:uid="{00000000-0005-0000-0000-00003A5C0000}"/>
    <cellStyle name="Normal 49 8 3 2" xfId="49985" xr:uid="{00000000-0005-0000-0000-000041C30000}"/>
    <cellStyle name="Normal 49 8 4" xfId="49986" xr:uid="{00000000-0005-0000-0000-000042C30000}"/>
    <cellStyle name="Normal 49 9" xfId="23611" xr:uid="{00000000-0005-0000-0000-00003B5C0000}"/>
    <cellStyle name="Normal 49 9 2" xfId="23612" xr:uid="{00000000-0005-0000-0000-00003C5C0000}"/>
    <cellStyle name="Normal 49 9 2 2" xfId="23613" xr:uid="{00000000-0005-0000-0000-00003D5C0000}"/>
    <cellStyle name="Normal 49 9 2 2 2" xfId="49987" xr:uid="{00000000-0005-0000-0000-000043C30000}"/>
    <cellStyle name="Normal 49 9 2 3" xfId="49988" xr:uid="{00000000-0005-0000-0000-000044C30000}"/>
    <cellStyle name="Normal 49 9 3" xfId="23614" xr:uid="{00000000-0005-0000-0000-00003E5C0000}"/>
    <cellStyle name="Normal 49 9 3 2" xfId="49989" xr:uid="{00000000-0005-0000-0000-000045C30000}"/>
    <cellStyle name="Normal 49 9 4" xfId="49990" xr:uid="{00000000-0005-0000-0000-000046C30000}"/>
    <cellStyle name="Normal 490" xfId="30118" xr:uid="{00000000-0005-0000-0000-0000A6750000}"/>
    <cellStyle name="Normal 491" xfId="30119" xr:uid="{00000000-0005-0000-0000-0000A7750000}"/>
    <cellStyle name="Normal 492" xfId="30120" xr:uid="{00000000-0005-0000-0000-0000A8750000}"/>
    <cellStyle name="Normal 493" xfId="30121" xr:uid="{00000000-0005-0000-0000-0000A9750000}"/>
    <cellStyle name="Normal 494" xfId="30122" xr:uid="{00000000-0005-0000-0000-0000AA750000}"/>
    <cellStyle name="Normal 495" xfId="30123" xr:uid="{00000000-0005-0000-0000-0000AB750000}"/>
    <cellStyle name="Normal 496" xfId="30124" xr:uid="{00000000-0005-0000-0000-0000AC750000}"/>
    <cellStyle name="Normal 497" xfId="30125" xr:uid="{00000000-0005-0000-0000-0000AD750000}"/>
    <cellStyle name="Normal 498" xfId="30126" xr:uid="{00000000-0005-0000-0000-0000AE750000}"/>
    <cellStyle name="Normal 499" xfId="30127" xr:uid="{00000000-0005-0000-0000-0000AF750000}"/>
    <cellStyle name="Normal 5" xfId="23615" xr:uid="{00000000-0005-0000-0000-00003F5C0000}"/>
    <cellStyle name="Normal 5 10" xfId="23616" xr:uid="{00000000-0005-0000-0000-0000405C0000}"/>
    <cellStyle name="Normal 5 11" xfId="23617" xr:uid="{00000000-0005-0000-0000-0000415C0000}"/>
    <cellStyle name="Normal 5 12" xfId="23618" xr:uid="{00000000-0005-0000-0000-0000425C0000}"/>
    <cellStyle name="Normal 5 13" xfId="23619" xr:uid="{00000000-0005-0000-0000-0000435C0000}"/>
    <cellStyle name="Normal 5 14" xfId="23620" xr:uid="{00000000-0005-0000-0000-0000445C0000}"/>
    <cellStyle name="Normal 5 15" xfId="23621" xr:uid="{00000000-0005-0000-0000-0000455C0000}"/>
    <cellStyle name="Normal 5 16" xfId="23622" xr:uid="{00000000-0005-0000-0000-0000465C0000}"/>
    <cellStyle name="Normal 5 17" xfId="23623" xr:uid="{00000000-0005-0000-0000-0000475C0000}"/>
    <cellStyle name="Normal 5 18" xfId="23624" xr:uid="{00000000-0005-0000-0000-0000485C0000}"/>
    <cellStyle name="Normal 5 19" xfId="23625" xr:uid="{00000000-0005-0000-0000-0000495C0000}"/>
    <cellStyle name="Normal 5 19 2" xfId="23626" xr:uid="{00000000-0005-0000-0000-00004A5C0000}"/>
    <cellStyle name="Normal 5 19 3" xfId="23627" xr:uid="{00000000-0005-0000-0000-00004B5C0000}"/>
    <cellStyle name="Normal 5 2" xfId="23628" xr:uid="{00000000-0005-0000-0000-00004C5C0000}"/>
    <cellStyle name="Normal 5 2 2" xfId="23629" xr:uid="{00000000-0005-0000-0000-00004D5C0000}"/>
    <cellStyle name="Normal 5 2 2 2" xfId="23630" xr:uid="{00000000-0005-0000-0000-00004E5C0000}"/>
    <cellStyle name="Normal 5 2 3" xfId="23631" xr:uid="{00000000-0005-0000-0000-00004F5C0000}"/>
    <cellStyle name="Normal 5 2 3 2" xfId="23632" xr:uid="{00000000-0005-0000-0000-0000505C0000}"/>
    <cellStyle name="Normal 5 2 3 3" xfId="23633" xr:uid="{00000000-0005-0000-0000-0000515C0000}"/>
    <cellStyle name="Normal 5 2 3 3 2" xfId="23634" xr:uid="{00000000-0005-0000-0000-0000525C0000}"/>
    <cellStyle name="Normal 5 2 3 3 2 2" xfId="23635" xr:uid="{00000000-0005-0000-0000-0000535C0000}"/>
    <cellStyle name="Normal 5 2 3 3 2 2 2" xfId="23636" xr:uid="{00000000-0005-0000-0000-0000545C0000}"/>
    <cellStyle name="Normal 5 2 3 3 2 2 2 2" xfId="23637" xr:uid="{00000000-0005-0000-0000-0000555C0000}"/>
    <cellStyle name="Normal 5 2 3 3 2 2 2 2 2" xfId="49991" xr:uid="{00000000-0005-0000-0000-000047C30000}"/>
    <cellStyle name="Normal 5 2 3 3 2 2 2 3" xfId="49992" xr:uid="{00000000-0005-0000-0000-000048C30000}"/>
    <cellStyle name="Normal 5 2 3 3 2 2 3" xfId="23638" xr:uid="{00000000-0005-0000-0000-0000565C0000}"/>
    <cellStyle name="Normal 5 2 3 3 2 2 3 2" xfId="49993" xr:uid="{00000000-0005-0000-0000-000049C30000}"/>
    <cellStyle name="Normal 5 2 3 3 2 2 4" xfId="49994" xr:uid="{00000000-0005-0000-0000-00004AC30000}"/>
    <cellStyle name="Normal 5 2 3 3 2 3" xfId="23639" xr:uid="{00000000-0005-0000-0000-0000575C0000}"/>
    <cellStyle name="Normal 5 2 3 3 2 3 2" xfId="23640" xr:uid="{00000000-0005-0000-0000-0000585C0000}"/>
    <cellStyle name="Normal 5 2 3 3 2 3 2 2" xfId="49995" xr:uid="{00000000-0005-0000-0000-00004BC30000}"/>
    <cellStyle name="Normal 5 2 3 3 2 3 3" xfId="49996" xr:uid="{00000000-0005-0000-0000-00004CC30000}"/>
    <cellStyle name="Normal 5 2 3 3 2 4" xfId="23641" xr:uid="{00000000-0005-0000-0000-0000595C0000}"/>
    <cellStyle name="Normal 5 2 3 3 2 4 2" xfId="49997" xr:uid="{00000000-0005-0000-0000-00004DC30000}"/>
    <cellStyle name="Normal 5 2 3 3 2 5" xfId="49998" xr:uid="{00000000-0005-0000-0000-00004EC30000}"/>
    <cellStyle name="Normal 5 2 3 3 3" xfId="23642" xr:uid="{00000000-0005-0000-0000-00005A5C0000}"/>
    <cellStyle name="Normal 5 2 3 3 3 2" xfId="23643" xr:uid="{00000000-0005-0000-0000-00005B5C0000}"/>
    <cellStyle name="Normal 5 2 3 3 3 2 2" xfId="23644" xr:uid="{00000000-0005-0000-0000-00005C5C0000}"/>
    <cellStyle name="Normal 5 2 3 3 3 2 2 2" xfId="49999" xr:uid="{00000000-0005-0000-0000-00004FC30000}"/>
    <cellStyle name="Normal 5 2 3 3 3 2 3" xfId="50000" xr:uid="{00000000-0005-0000-0000-000050C30000}"/>
    <cellStyle name="Normal 5 2 3 3 3 3" xfId="23645" xr:uid="{00000000-0005-0000-0000-00005D5C0000}"/>
    <cellStyle name="Normal 5 2 3 3 3 3 2" xfId="50001" xr:uid="{00000000-0005-0000-0000-000051C30000}"/>
    <cellStyle name="Normal 5 2 3 3 3 4" xfId="50002" xr:uid="{00000000-0005-0000-0000-000052C30000}"/>
    <cellStyle name="Normal 5 2 3 3 4" xfId="23646" xr:uid="{00000000-0005-0000-0000-00005E5C0000}"/>
    <cellStyle name="Normal 5 2 3 3 4 2" xfId="23647" xr:uid="{00000000-0005-0000-0000-00005F5C0000}"/>
    <cellStyle name="Normal 5 2 3 3 4 2 2" xfId="23648" xr:uid="{00000000-0005-0000-0000-0000605C0000}"/>
    <cellStyle name="Normal 5 2 3 3 4 2 2 2" xfId="50003" xr:uid="{00000000-0005-0000-0000-000053C30000}"/>
    <cellStyle name="Normal 5 2 3 3 4 2 3" xfId="50004" xr:uid="{00000000-0005-0000-0000-000054C30000}"/>
    <cellStyle name="Normal 5 2 3 3 4 3" xfId="23649" xr:uid="{00000000-0005-0000-0000-0000615C0000}"/>
    <cellStyle name="Normal 5 2 3 3 4 3 2" xfId="50005" xr:uid="{00000000-0005-0000-0000-000055C30000}"/>
    <cellStyle name="Normal 5 2 3 3 4 4" xfId="50006" xr:uid="{00000000-0005-0000-0000-000056C30000}"/>
    <cellStyle name="Normal 5 2 3 3 5" xfId="23650" xr:uid="{00000000-0005-0000-0000-0000625C0000}"/>
    <cellStyle name="Normal 5 2 3 3 5 2" xfId="23651" xr:uid="{00000000-0005-0000-0000-0000635C0000}"/>
    <cellStyle name="Normal 5 2 3 3 5 2 2" xfId="50007" xr:uid="{00000000-0005-0000-0000-000057C30000}"/>
    <cellStyle name="Normal 5 2 3 3 5 3" xfId="50008" xr:uid="{00000000-0005-0000-0000-000058C30000}"/>
    <cellStyle name="Normal 5 2 3 3 6" xfId="23652" xr:uid="{00000000-0005-0000-0000-0000645C0000}"/>
    <cellStyle name="Normal 5 2 3 3 6 2" xfId="50009" xr:uid="{00000000-0005-0000-0000-000059C30000}"/>
    <cellStyle name="Normal 5 2 3 3 7" xfId="23653" xr:uid="{00000000-0005-0000-0000-0000655C0000}"/>
    <cellStyle name="Normal 5 2 3 3 8" xfId="23654" xr:uid="{00000000-0005-0000-0000-0000665C0000}"/>
    <cellStyle name="Normal 5 2 4" xfId="23655" xr:uid="{00000000-0005-0000-0000-0000675C0000}"/>
    <cellStyle name="Normal 5 2 5" xfId="23656" xr:uid="{00000000-0005-0000-0000-0000685C0000}"/>
    <cellStyle name="Normal 5 2 5 2" xfId="30128" xr:uid="{00000000-0005-0000-0000-0000B0750000}"/>
    <cellStyle name="Normal 5 2 6" xfId="30129" xr:uid="{00000000-0005-0000-0000-0000B1750000}"/>
    <cellStyle name="Normal 5 2_212101_9A-ACC-Exp Sep 2009" xfId="23657" xr:uid="{00000000-0005-0000-0000-0000695C0000}"/>
    <cellStyle name="Normal 5 20" xfId="23658" xr:uid="{00000000-0005-0000-0000-00006A5C0000}"/>
    <cellStyle name="Normal 5 20 2" xfId="23659" xr:uid="{00000000-0005-0000-0000-00006B5C0000}"/>
    <cellStyle name="Normal 5 20 3" xfId="30130" xr:uid="{00000000-0005-0000-0000-0000B2750000}"/>
    <cellStyle name="Normal 5 21" xfId="23660" xr:uid="{00000000-0005-0000-0000-00006C5C0000}"/>
    <cellStyle name="Normal 5 21 2" xfId="23661" xr:uid="{00000000-0005-0000-0000-00006D5C0000}"/>
    <cellStyle name="Normal 5 21 3" xfId="30131" xr:uid="{00000000-0005-0000-0000-0000B3750000}"/>
    <cellStyle name="Normal 5 22" xfId="23662" xr:uid="{00000000-0005-0000-0000-00006E5C0000}"/>
    <cellStyle name="Normal 5 22 2" xfId="23663" xr:uid="{00000000-0005-0000-0000-00006F5C0000}"/>
    <cellStyle name="Normal 5 22 3" xfId="30132" xr:uid="{00000000-0005-0000-0000-0000B4750000}"/>
    <cellStyle name="Normal 5 23" xfId="23664" xr:uid="{00000000-0005-0000-0000-0000705C0000}"/>
    <cellStyle name="Normal 5 23 2" xfId="23665" xr:uid="{00000000-0005-0000-0000-0000715C0000}"/>
    <cellStyle name="Normal 5 23 3" xfId="30133" xr:uid="{00000000-0005-0000-0000-0000B5750000}"/>
    <cellStyle name="Normal 5 24" xfId="23666" xr:uid="{00000000-0005-0000-0000-0000725C0000}"/>
    <cellStyle name="Normal 5 24 2" xfId="23667" xr:uid="{00000000-0005-0000-0000-0000735C0000}"/>
    <cellStyle name="Normal 5 24 3" xfId="30134" xr:uid="{00000000-0005-0000-0000-0000B6750000}"/>
    <cellStyle name="Normal 5 25" xfId="23668" xr:uid="{00000000-0005-0000-0000-0000745C0000}"/>
    <cellStyle name="Normal 5 25 2" xfId="23669" xr:uid="{00000000-0005-0000-0000-0000755C0000}"/>
    <cellStyle name="Normal 5 25 3" xfId="30135" xr:uid="{00000000-0005-0000-0000-0000B7750000}"/>
    <cellStyle name="Normal 5 26" xfId="23670" xr:uid="{00000000-0005-0000-0000-0000765C0000}"/>
    <cellStyle name="Normal 5 26 2" xfId="23671" xr:uid="{00000000-0005-0000-0000-0000775C0000}"/>
    <cellStyle name="Normal 5 26 3" xfId="30136" xr:uid="{00000000-0005-0000-0000-0000B8750000}"/>
    <cellStyle name="Normal 5 27" xfId="23672" xr:uid="{00000000-0005-0000-0000-0000785C0000}"/>
    <cellStyle name="Normal 5 27 2" xfId="23673" xr:uid="{00000000-0005-0000-0000-0000795C0000}"/>
    <cellStyle name="Normal 5 27 3" xfId="30137" xr:uid="{00000000-0005-0000-0000-0000B9750000}"/>
    <cellStyle name="Normal 5 28" xfId="23674" xr:uid="{00000000-0005-0000-0000-00007A5C0000}"/>
    <cellStyle name="Normal 5 28 2" xfId="23675" xr:uid="{00000000-0005-0000-0000-00007B5C0000}"/>
    <cellStyle name="Normal 5 28 3" xfId="30138" xr:uid="{00000000-0005-0000-0000-0000BA750000}"/>
    <cellStyle name="Normal 5 29" xfId="23676" xr:uid="{00000000-0005-0000-0000-00007C5C0000}"/>
    <cellStyle name="Normal 5 29 2" xfId="23677" xr:uid="{00000000-0005-0000-0000-00007D5C0000}"/>
    <cellStyle name="Normal 5 3" xfId="23678" xr:uid="{00000000-0005-0000-0000-00007E5C0000}"/>
    <cellStyle name="Normal 5 3 2" xfId="23679" xr:uid="{00000000-0005-0000-0000-00007F5C0000}"/>
    <cellStyle name="Normal 5 3 2 2" xfId="23680" xr:uid="{00000000-0005-0000-0000-0000805C0000}"/>
    <cellStyle name="Normal 5 3 2 2 2" xfId="23681" xr:uid="{00000000-0005-0000-0000-0000815C0000}"/>
    <cellStyle name="Normal 5 3 2 3" xfId="23682" xr:uid="{00000000-0005-0000-0000-0000825C0000}"/>
    <cellStyle name="Normal 5 3 3" xfId="23683" xr:uid="{00000000-0005-0000-0000-0000835C0000}"/>
    <cellStyle name="Normal 5 3 4" xfId="23684" xr:uid="{00000000-0005-0000-0000-0000845C0000}"/>
    <cellStyle name="Normal 5 3 5" xfId="54798" xr:uid="{00000000-0005-0000-0000-00000ED60000}"/>
    <cellStyle name="Normal 5 3 6" xfId="57051" xr:uid="{00000000-0005-0000-0000-0000DBDE0000}"/>
    <cellStyle name="Normal 5 3_212101_9A-ACC-Exp Sep 2009" xfId="23685" xr:uid="{00000000-0005-0000-0000-0000855C0000}"/>
    <cellStyle name="Normal 5 30" xfId="23686" xr:uid="{00000000-0005-0000-0000-0000865C0000}"/>
    <cellStyle name="Normal 5 30 2" xfId="23687" xr:uid="{00000000-0005-0000-0000-0000875C0000}"/>
    <cellStyle name="Normal 5 31" xfId="23688" xr:uid="{00000000-0005-0000-0000-0000885C0000}"/>
    <cellStyle name="Normal 5 31 2" xfId="23689" xr:uid="{00000000-0005-0000-0000-0000895C0000}"/>
    <cellStyle name="Normal 5 32" xfId="23690" xr:uid="{00000000-0005-0000-0000-00008A5C0000}"/>
    <cellStyle name="Normal 5 32 2" xfId="23691" xr:uid="{00000000-0005-0000-0000-00008B5C0000}"/>
    <cellStyle name="Normal 5 33" xfId="23692" xr:uid="{00000000-0005-0000-0000-00008C5C0000}"/>
    <cellStyle name="Normal 5 33 2" xfId="23693" xr:uid="{00000000-0005-0000-0000-00008D5C0000}"/>
    <cellStyle name="Normal 5 34" xfId="23694" xr:uid="{00000000-0005-0000-0000-00008E5C0000}"/>
    <cellStyle name="Normal 5 34 2" xfId="23695" xr:uid="{00000000-0005-0000-0000-00008F5C0000}"/>
    <cellStyle name="Normal 5 35" xfId="23696" xr:uid="{00000000-0005-0000-0000-0000905C0000}"/>
    <cellStyle name="Normal 5 35 2" xfId="23697" xr:uid="{00000000-0005-0000-0000-0000915C0000}"/>
    <cellStyle name="Normal 5 36" xfId="23698" xr:uid="{00000000-0005-0000-0000-0000925C0000}"/>
    <cellStyle name="Normal 5 36 2" xfId="23699" xr:uid="{00000000-0005-0000-0000-0000935C0000}"/>
    <cellStyle name="Normal 5 37" xfId="23700" xr:uid="{00000000-0005-0000-0000-0000945C0000}"/>
    <cellStyle name="Normal 5 38" xfId="23701" xr:uid="{00000000-0005-0000-0000-0000955C0000}"/>
    <cellStyle name="Normal 5 39" xfId="23702" xr:uid="{00000000-0005-0000-0000-0000965C0000}"/>
    <cellStyle name="Normal 5 4" xfId="23703" xr:uid="{00000000-0005-0000-0000-0000975C0000}"/>
    <cellStyle name="Normal 5 4 2" xfId="23704" xr:uid="{00000000-0005-0000-0000-0000985C0000}"/>
    <cellStyle name="Normal 5 4 2 2" xfId="23705" xr:uid="{00000000-0005-0000-0000-0000995C0000}"/>
    <cellStyle name="Normal 5 4 3" xfId="23706" xr:uid="{00000000-0005-0000-0000-00009A5C0000}"/>
    <cellStyle name="Normal 5 4 3 2" xfId="23707" xr:uid="{00000000-0005-0000-0000-00009B5C0000}"/>
    <cellStyle name="Normal 5 4 3 2 2" xfId="23708" xr:uid="{00000000-0005-0000-0000-00009C5C0000}"/>
    <cellStyle name="Normal 5 4 4" xfId="23709" xr:uid="{00000000-0005-0000-0000-00009D5C0000}"/>
    <cellStyle name="Normal 5 40" xfId="23710" xr:uid="{00000000-0005-0000-0000-00009E5C0000}"/>
    <cellStyle name="Normal 5 41" xfId="23711" xr:uid="{00000000-0005-0000-0000-00009F5C0000}"/>
    <cellStyle name="Normal 5 42" xfId="23712" xr:uid="{00000000-0005-0000-0000-0000A05C0000}"/>
    <cellStyle name="Normal 5 43" xfId="23713" xr:uid="{00000000-0005-0000-0000-0000A15C0000}"/>
    <cellStyle name="Normal 5 44" xfId="23714" xr:uid="{00000000-0005-0000-0000-0000A25C0000}"/>
    <cellStyle name="Normal 5 45" xfId="23715" xr:uid="{00000000-0005-0000-0000-0000A35C0000}"/>
    <cellStyle name="Normal 5 46" xfId="23716" xr:uid="{00000000-0005-0000-0000-0000A45C0000}"/>
    <cellStyle name="Normal 5 47" xfId="23717" xr:uid="{00000000-0005-0000-0000-0000A55C0000}"/>
    <cellStyle name="Normal 5 48" xfId="23718" xr:uid="{00000000-0005-0000-0000-0000A65C0000}"/>
    <cellStyle name="Normal 5 48 2" xfId="30139" xr:uid="{00000000-0005-0000-0000-0000BB750000}"/>
    <cellStyle name="Normal 5 48 3" xfId="30140" xr:uid="{00000000-0005-0000-0000-0000BC750000}"/>
    <cellStyle name="Normal 5 49" xfId="23719" xr:uid="{00000000-0005-0000-0000-0000A75C0000}"/>
    <cellStyle name="Normal 5 5" xfId="23720" xr:uid="{00000000-0005-0000-0000-0000A85C0000}"/>
    <cellStyle name="Normal 5 50" xfId="23721" xr:uid="{00000000-0005-0000-0000-0000A95C0000}"/>
    <cellStyle name="Normal 5 51" xfId="23722" xr:uid="{00000000-0005-0000-0000-0000AA5C0000}"/>
    <cellStyle name="Normal 5 52" xfId="30141" xr:uid="{00000000-0005-0000-0000-0000BD750000}"/>
    <cellStyle name="Normal 5 53" xfId="30142" xr:uid="{00000000-0005-0000-0000-0000BE750000}"/>
    <cellStyle name="Normal 5 54" xfId="30143" xr:uid="{00000000-0005-0000-0000-0000BF750000}"/>
    <cellStyle name="Normal 5 55" xfId="30144" xr:uid="{00000000-0005-0000-0000-0000C0750000}"/>
    <cellStyle name="Normal 5 56" xfId="30145" xr:uid="{00000000-0005-0000-0000-0000C1750000}"/>
    <cellStyle name="Normal 5 57" xfId="30146" xr:uid="{00000000-0005-0000-0000-0000C2750000}"/>
    <cellStyle name="Normal 5 58" xfId="30147" xr:uid="{00000000-0005-0000-0000-0000C3750000}"/>
    <cellStyle name="Normal 5 59" xfId="30148" xr:uid="{00000000-0005-0000-0000-0000C4750000}"/>
    <cellStyle name="Normal 5 6" xfId="23723" xr:uid="{00000000-0005-0000-0000-0000AB5C0000}"/>
    <cellStyle name="Normal 5 60" xfId="30149" xr:uid="{00000000-0005-0000-0000-0000C5750000}"/>
    <cellStyle name="Normal 5 61" xfId="30150" xr:uid="{00000000-0005-0000-0000-0000C6750000}"/>
    <cellStyle name="Normal 5 62" xfId="57129" xr:uid="{00000000-0005-0000-0000-000029DF0000}"/>
    <cellStyle name="Normal 5 63" xfId="57182" xr:uid="{00000000-0005-0000-0000-00005EDF0000}"/>
    <cellStyle name="Normal 5 7" xfId="23724" xr:uid="{00000000-0005-0000-0000-0000AC5C0000}"/>
    <cellStyle name="Normal 5 8" xfId="23725" xr:uid="{00000000-0005-0000-0000-0000AD5C0000}"/>
    <cellStyle name="Normal 5 9" xfId="23726" xr:uid="{00000000-0005-0000-0000-0000AE5C0000}"/>
    <cellStyle name="Normal 5_03. FS &amp; WP_KDAC_31.12.08_combine" xfId="30151" xr:uid="{00000000-0005-0000-0000-0000C7750000}"/>
    <cellStyle name="Normal 50" xfId="23727" xr:uid="{00000000-0005-0000-0000-0000AF5C0000}"/>
    <cellStyle name="Normal 50 10" xfId="23728" xr:uid="{00000000-0005-0000-0000-0000B05C0000}"/>
    <cellStyle name="Normal 50 10 2" xfId="23729" xr:uid="{00000000-0005-0000-0000-0000B15C0000}"/>
    <cellStyle name="Normal 50 10 2 2" xfId="23730" xr:uid="{00000000-0005-0000-0000-0000B25C0000}"/>
    <cellStyle name="Normal 50 10 2 2 2" xfId="50010" xr:uid="{00000000-0005-0000-0000-00005AC30000}"/>
    <cellStyle name="Normal 50 10 2 3" xfId="50011" xr:uid="{00000000-0005-0000-0000-00005BC30000}"/>
    <cellStyle name="Normal 50 10 3" xfId="23731" xr:uid="{00000000-0005-0000-0000-0000B35C0000}"/>
    <cellStyle name="Normal 50 10 3 2" xfId="50012" xr:uid="{00000000-0005-0000-0000-00005CC30000}"/>
    <cellStyle name="Normal 50 10 4" xfId="50013" xr:uid="{00000000-0005-0000-0000-00005DC30000}"/>
    <cellStyle name="Normal 50 11" xfId="23732" xr:uid="{00000000-0005-0000-0000-0000B45C0000}"/>
    <cellStyle name="Normal 50 11 2" xfId="23733" xr:uid="{00000000-0005-0000-0000-0000B55C0000}"/>
    <cellStyle name="Normal 50 11 2 2" xfId="23734" xr:uid="{00000000-0005-0000-0000-0000B65C0000}"/>
    <cellStyle name="Normal 50 11 2 2 2" xfId="50014" xr:uid="{00000000-0005-0000-0000-00005EC30000}"/>
    <cellStyle name="Normal 50 11 2 3" xfId="50015" xr:uid="{00000000-0005-0000-0000-00005FC30000}"/>
    <cellStyle name="Normal 50 11 3" xfId="23735" xr:uid="{00000000-0005-0000-0000-0000B75C0000}"/>
    <cellStyle name="Normal 50 11 3 2" xfId="50016" xr:uid="{00000000-0005-0000-0000-000060C30000}"/>
    <cellStyle name="Normal 50 11 4" xfId="50017" xr:uid="{00000000-0005-0000-0000-000061C30000}"/>
    <cellStyle name="Normal 50 12" xfId="23736" xr:uid="{00000000-0005-0000-0000-0000B85C0000}"/>
    <cellStyle name="Normal 50 12 2" xfId="23737" xr:uid="{00000000-0005-0000-0000-0000B95C0000}"/>
    <cellStyle name="Normal 50 12 2 2" xfId="23738" xr:uid="{00000000-0005-0000-0000-0000BA5C0000}"/>
    <cellStyle name="Normal 50 12 2 2 2" xfId="50018" xr:uid="{00000000-0005-0000-0000-000062C30000}"/>
    <cellStyle name="Normal 50 12 2 3" xfId="50019" xr:uid="{00000000-0005-0000-0000-000063C30000}"/>
    <cellStyle name="Normal 50 12 3" xfId="23739" xr:uid="{00000000-0005-0000-0000-0000BB5C0000}"/>
    <cellStyle name="Normal 50 12 3 2" xfId="50020" xr:uid="{00000000-0005-0000-0000-000064C30000}"/>
    <cellStyle name="Normal 50 12 4" xfId="50021" xr:uid="{00000000-0005-0000-0000-000065C30000}"/>
    <cellStyle name="Normal 50 13" xfId="23740" xr:uid="{00000000-0005-0000-0000-0000BC5C0000}"/>
    <cellStyle name="Normal 50 13 2" xfId="23741" xr:uid="{00000000-0005-0000-0000-0000BD5C0000}"/>
    <cellStyle name="Normal 50 13 2 2" xfId="23742" xr:uid="{00000000-0005-0000-0000-0000BE5C0000}"/>
    <cellStyle name="Normal 50 13 2 2 2" xfId="50022" xr:uid="{00000000-0005-0000-0000-000066C30000}"/>
    <cellStyle name="Normal 50 13 2 3" xfId="50023" xr:uid="{00000000-0005-0000-0000-000067C30000}"/>
    <cellStyle name="Normal 50 13 3" xfId="23743" xr:uid="{00000000-0005-0000-0000-0000BF5C0000}"/>
    <cellStyle name="Normal 50 13 3 2" xfId="50024" xr:uid="{00000000-0005-0000-0000-000068C30000}"/>
    <cellStyle name="Normal 50 13 4" xfId="50025" xr:uid="{00000000-0005-0000-0000-000069C30000}"/>
    <cellStyle name="Normal 50 14" xfId="23744" xr:uid="{00000000-0005-0000-0000-0000C05C0000}"/>
    <cellStyle name="Normal 50 14 2" xfId="23745" xr:uid="{00000000-0005-0000-0000-0000C15C0000}"/>
    <cellStyle name="Normal 50 14 2 2" xfId="50026" xr:uid="{00000000-0005-0000-0000-00006AC30000}"/>
    <cellStyle name="Normal 50 14 3" xfId="50027" xr:uid="{00000000-0005-0000-0000-00006BC30000}"/>
    <cellStyle name="Normal 50 15" xfId="23746" xr:uid="{00000000-0005-0000-0000-0000C25C0000}"/>
    <cellStyle name="Normal 50 15 2" xfId="50028" xr:uid="{00000000-0005-0000-0000-00006CC30000}"/>
    <cellStyle name="Normal 50 16" xfId="50029" xr:uid="{00000000-0005-0000-0000-00006DC30000}"/>
    <cellStyle name="Normal 50 2" xfId="23747" xr:uid="{00000000-0005-0000-0000-0000C35C0000}"/>
    <cellStyle name="Normal 50 2 10" xfId="23748" xr:uid="{00000000-0005-0000-0000-0000C45C0000}"/>
    <cellStyle name="Normal 50 2 10 2" xfId="23749" xr:uid="{00000000-0005-0000-0000-0000C55C0000}"/>
    <cellStyle name="Normal 50 2 10 2 2" xfId="23750" xr:uid="{00000000-0005-0000-0000-0000C65C0000}"/>
    <cellStyle name="Normal 50 2 10 2 2 2" xfId="50030" xr:uid="{00000000-0005-0000-0000-00006EC30000}"/>
    <cellStyle name="Normal 50 2 10 2 3" xfId="50031" xr:uid="{00000000-0005-0000-0000-00006FC30000}"/>
    <cellStyle name="Normal 50 2 10 3" xfId="23751" xr:uid="{00000000-0005-0000-0000-0000C75C0000}"/>
    <cellStyle name="Normal 50 2 10 3 2" xfId="50032" xr:uid="{00000000-0005-0000-0000-000070C30000}"/>
    <cellStyle name="Normal 50 2 10 4" xfId="50033" xr:uid="{00000000-0005-0000-0000-000071C30000}"/>
    <cellStyle name="Normal 50 2 11" xfId="23752" xr:uid="{00000000-0005-0000-0000-0000C85C0000}"/>
    <cellStyle name="Normal 50 2 11 2" xfId="23753" xr:uid="{00000000-0005-0000-0000-0000C95C0000}"/>
    <cellStyle name="Normal 50 2 11 2 2" xfId="23754" xr:uid="{00000000-0005-0000-0000-0000CA5C0000}"/>
    <cellStyle name="Normal 50 2 11 2 2 2" xfId="50034" xr:uid="{00000000-0005-0000-0000-000072C30000}"/>
    <cellStyle name="Normal 50 2 11 2 3" xfId="50035" xr:uid="{00000000-0005-0000-0000-000073C30000}"/>
    <cellStyle name="Normal 50 2 11 3" xfId="23755" xr:uid="{00000000-0005-0000-0000-0000CB5C0000}"/>
    <cellStyle name="Normal 50 2 11 3 2" xfId="50036" xr:uid="{00000000-0005-0000-0000-000074C30000}"/>
    <cellStyle name="Normal 50 2 11 4" xfId="50037" xr:uid="{00000000-0005-0000-0000-000075C30000}"/>
    <cellStyle name="Normal 50 2 12" xfId="23756" xr:uid="{00000000-0005-0000-0000-0000CC5C0000}"/>
    <cellStyle name="Normal 50 2 12 2" xfId="23757" xr:uid="{00000000-0005-0000-0000-0000CD5C0000}"/>
    <cellStyle name="Normal 50 2 12 2 2" xfId="50038" xr:uid="{00000000-0005-0000-0000-000076C30000}"/>
    <cellStyle name="Normal 50 2 12 3" xfId="50039" xr:uid="{00000000-0005-0000-0000-000077C30000}"/>
    <cellStyle name="Normal 50 2 13" xfId="23758" xr:uid="{00000000-0005-0000-0000-0000CE5C0000}"/>
    <cellStyle name="Normal 50 2 13 2" xfId="50040" xr:uid="{00000000-0005-0000-0000-000078C30000}"/>
    <cellStyle name="Normal 50 2 14" xfId="50041" xr:uid="{00000000-0005-0000-0000-000079C30000}"/>
    <cellStyle name="Normal 50 2 2" xfId="23759" xr:uid="{00000000-0005-0000-0000-0000CF5C0000}"/>
    <cellStyle name="Normal 50 2 2 2" xfId="23760" xr:uid="{00000000-0005-0000-0000-0000D05C0000}"/>
    <cellStyle name="Normal 50 2 2 2 2" xfId="23761" xr:uid="{00000000-0005-0000-0000-0000D15C0000}"/>
    <cellStyle name="Normal 50 2 2 2 2 2" xfId="50042" xr:uid="{00000000-0005-0000-0000-00007AC30000}"/>
    <cellStyle name="Normal 50 2 2 2 3" xfId="50043" xr:uid="{00000000-0005-0000-0000-00007BC30000}"/>
    <cellStyle name="Normal 50 2 2 3" xfId="23762" xr:uid="{00000000-0005-0000-0000-0000D25C0000}"/>
    <cellStyle name="Normal 50 2 2 3 2" xfId="50044" xr:uid="{00000000-0005-0000-0000-00007CC30000}"/>
    <cellStyle name="Normal 50 2 2 4" xfId="50045" xr:uid="{00000000-0005-0000-0000-00007DC30000}"/>
    <cellStyle name="Normal 50 2 3" xfId="23763" xr:uid="{00000000-0005-0000-0000-0000D35C0000}"/>
    <cellStyle name="Normal 50 2 3 2" xfId="23764" xr:uid="{00000000-0005-0000-0000-0000D45C0000}"/>
    <cellStyle name="Normal 50 2 3 2 2" xfId="23765" xr:uid="{00000000-0005-0000-0000-0000D55C0000}"/>
    <cellStyle name="Normal 50 2 3 2 2 2" xfId="50046" xr:uid="{00000000-0005-0000-0000-00007EC30000}"/>
    <cellStyle name="Normal 50 2 3 2 3" xfId="50047" xr:uid="{00000000-0005-0000-0000-00007FC30000}"/>
    <cellStyle name="Normal 50 2 3 3" xfId="23766" xr:uid="{00000000-0005-0000-0000-0000D65C0000}"/>
    <cellStyle name="Normal 50 2 3 3 2" xfId="50048" xr:uid="{00000000-0005-0000-0000-000080C30000}"/>
    <cellStyle name="Normal 50 2 3 4" xfId="50049" xr:uid="{00000000-0005-0000-0000-000081C30000}"/>
    <cellStyle name="Normal 50 2 4" xfId="23767" xr:uid="{00000000-0005-0000-0000-0000D75C0000}"/>
    <cellStyle name="Normal 50 2 4 2" xfId="23768" xr:uid="{00000000-0005-0000-0000-0000D85C0000}"/>
    <cellStyle name="Normal 50 2 4 2 2" xfId="23769" xr:uid="{00000000-0005-0000-0000-0000D95C0000}"/>
    <cellStyle name="Normal 50 2 4 2 2 2" xfId="50050" xr:uid="{00000000-0005-0000-0000-000082C30000}"/>
    <cellStyle name="Normal 50 2 4 2 3" xfId="50051" xr:uid="{00000000-0005-0000-0000-000083C30000}"/>
    <cellStyle name="Normal 50 2 4 3" xfId="23770" xr:uid="{00000000-0005-0000-0000-0000DA5C0000}"/>
    <cellStyle name="Normal 50 2 4 3 2" xfId="50052" xr:uid="{00000000-0005-0000-0000-000084C30000}"/>
    <cellStyle name="Normal 50 2 4 4" xfId="50053" xr:uid="{00000000-0005-0000-0000-000085C30000}"/>
    <cellStyle name="Normal 50 2 5" xfId="23771" xr:uid="{00000000-0005-0000-0000-0000DB5C0000}"/>
    <cellStyle name="Normal 50 2 5 2" xfId="23772" xr:uid="{00000000-0005-0000-0000-0000DC5C0000}"/>
    <cellStyle name="Normal 50 2 5 2 2" xfId="23773" xr:uid="{00000000-0005-0000-0000-0000DD5C0000}"/>
    <cellStyle name="Normal 50 2 5 2 2 2" xfId="50054" xr:uid="{00000000-0005-0000-0000-000086C30000}"/>
    <cellStyle name="Normal 50 2 5 2 3" xfId="50055" xr:uid="{00000000-0005-0000-0000-000087C30000}"/>
    <cellStyle name="Normal 50 2 5 3" xfId="23774" xr:uid="{00000000-0005-0000-0000-0000DE5C0000}"/>
    <cellStyle name="Normal 50 2 5 3 2" xfId="50056" xr:uid="{00000000-0005-0000-0000-000088C30000}"/>
    <cellStyle name="Normal 50 2 5 4" xfId="50057" xr:uid="{00000000-0005-0000-0000-000089C30000}"/>
    <cellStyle name="Normal 50 2 6" xfId="23775" xr:uid="{00000000-0005-0000-0000-0000DF5C0000}"/>
    <cellStyle name="Normal 50 2 6 2" xfId="23776" xr:uid="{00000000-0005-0000-0000-0000E05C0000}"/>
    <cellStyle name="Normal 50 2 6 2 2" xfId="23777" xr:uid="{00000000-0005-0000-0000-0000E15C0000}"/>
    <cellStyle name="Normal 50 2 6 2 2 2" xfId="50058" xr:uid="{00000000-0005-0000-0000-00008AC30000}"/>
    <cellStyle name="Normal 50 2 6 2 3" xfId="50059" xr:uid="{00000000-0005-0000-0000-00008BC30000}"/>
    <cellStyle name="Normal 50 2 6 3" xfId="23778" xr:uid="{00000000-0005-0000-0000-0000E25C0000}"/>
    <cellStyle name="Normal 50 2 6 3 2" xfId="50060" xr:uid="{00000000-0005-0000-0000-00008CC30000}"/>
    <cellStyle name="Normal 50 2 6 4" xfId="50061" xr:uid="{00000000-0005-0000-0000-00008DC30000}"/>
    <cellStyle name="Normal 50 2 7" xfId="23779" xr:uid="{00000000-0005-0000-0000-0000E35C0000}"/>
    <cellStyle name="Normal 50 2 7 2" xfId="23780" xr:uid="{00000000-0005-0000-0000-0000E45C0000}"/>
    <cellStyle name="Normal 50 2 7 2 2" xfId="23781" xr:uid="{00000000-0005-0000-0000-0000E55C0000}"/>
    <cellStyle name="Normal 50 2 7 2 2 2" xfId="50062" xr:uid="{00000000-0005-0000-0000-00008EC30000}"/>
    <cellStyle name="Normal 50 2 7 2 3" xfId="50063" xr:uid="{00000000-0005-0000-0000-00008FC30000}"/>
    <cellStyle name="Normal 50 2 7 3" xfId="23782" xr:uid="{00000000-0005-0000-0000-0000E65C0000}"/>
    <cellStyle name="Normal 50 2 7 3 2" xfId="50064" xr:uid="{00000000-0005-0000-0000-000090C30000}"/>
    <cellStyle name="Normal 50 2 7 4" xfId="50065" xr:uid="{00000000-0005-0000-0000-000091C30000}"/>
    <cellStyle name="Normal 50 2 8" xfId="23783" xr:uid="{00000000-0005-0000-0000-0000E75C0000}"/>
    <cellStyle name="Normal 50 2 8 2" xfId="23784" xr:uid="{00000000-0005-0000-0000-0000E85C0000}"/>
    <cellStyle name="Normal 50 2 8 2 2" xfId="23785" xr:uid="{00000000-0005-0000-0000-0000E95C0000}"/>
    <cellStyle name="Normal 50 2 8 2 2 2" xfId="50066" xr:uid="{00000000-0005-0000-0000-000092C30000}"/>
    <cellStyle name="Normal 50 2 8 2 3" xfId="50067" xr:uid="{00000000-0005-0000-0000-000093C30000}"/>
    <cellStyle name="Normal 50 2 8 3" xfId="23786" xr:uid="{00000000-0005-0000-0000-0000EA5C0000}"/>
    <cellStyle name="Normal 50 2 8 3 2" xfId="50068" xr:uid="{00000000-0005-0000-0000-000094C30000}"/>
    <cellStyle name="Normal 50 2 8 4" xfId="50069" xr:uid="{00000000-0005-0000-0000-000095C30000}"/>
    <cellStyle name="Normal 50 2 9" xfId="23787" xr:uid="{00000000-0005-0000-0000-0000EB5C0000}"/>
    <cellStyle name="Normal 50 2 9 2" xfId="23788" xr:uid="{00000000-0005-0000-0000-0000EC5C0000}"/>
    <cellStyle name="Normal 50 2 9 2 2" xfId="23789" xr:uid="{00000000-0005-0000-0000-0000ED5C0000}"/>
    <cellStyle name="Normal 50 2 9 2 2 2" xfId="50070" xr:uid="{00000000-0005-0000-0000-000096C30000}"/>
    <cellStyle name="Normal 50 2 9 2 3" xfId="50071" xr:uid="{00000000-0005-0000-0000-000097C30000}"/>
    <cellStyle name="Normal 50 2 9 3" xfId="23790" xr:uid="{00000000-0005-0000-0000-0000EE5C0000}"/>
    <cellStyle name="Normal 50 2 9 3 2" xfId="50072" xr:uid="{00000000-0005-0000-0000-000098C30000}"/>
    <cellStyle name="Normal 50 2 9 4" xfId="50073" xr:uid="{00000000-0005-0000-0000-000099C30000}"/>
    <cellStyle name="Normal 50 3" xfId="23791" xr:uid="{00000000-0005-0000-0000-0000EF5C0000}"/>
    <cellStyle name="Normal 50 3 10" xfId="23792" xr:uid="{00000000-0005-0000-0000-0000F05C0000}"/>
    <cellStyle name="Normal 50 3 10 2" xfId="23793" xr:uid="{00000000-0005-0000-0000-0000F15C0000}"/>
    <cellStyle name="Normal 50 3 10 2 2" xfId="23794" xr:uid="{00000000-0005-0000-0000-0000F25C0000}"/>
    <cellStyle name="Normal 50 3 10 2 2 2" xfId="50074" xr:uid="{00000000-0005-0000-0000-00009AC30000}"/>
    <cellStyle name="Normal 50 3 10 2 3" xfId="50075" xr:uid="{00000000-0005-0000-0000-00009BC30000}"/>
    <cellStyle name="Normal 50 3 10 3" xfId="23795" xr:uid="{00000000-0005-0000-0000-0000F35C0000}"/>
    <cellStyle name="Normal 50 3 10 3 2" xfId="50076" xr:uid="{00000000-0005-0000-0000-00009CC30000}"/>
    <cellStyle name="Normal 50 3 10 4" xfId="50077" xr:uid="{00000000-0005-0000-0000-00009DC30000}"/>
    <cellStyle name="Normal 50 3 11" xfId="23796" xr:uid="{00000000-0005-0000-0000-0000F45C0000}"/>
    <cellStyle name="Normal 50 3 11 2" xfId="23797" xr:uid="{00000000-0005-0000-0000-0000F55C0000}"/>
    <cellStyle name="Normal 50 3 11 2 2" xfId="23798" xr:uid="{00000000-0005-0000-0000-0000F65C0000}"/>
    <cellStyle name="Normal 50 3 11 2 2 2" xfId="50078" xr:uid="{00000000-0005-0000-0000-00009EC30000}"/>
    <cellStyle name="Normal 50 3 11 2 3" xfId="50079" xr:uid="{00000000-0005-0000-0000-00009FC30000}"/>
    <cellStyle name="Normal 50 3 11 3" xfId="23799" xr:uid="{00000000-0005-0000-0000-0000F75C0000}"/>
    <cellStyle name="Normal 50 3 11 3 2" xfId="50080" xr:uid="{00000000-0005-0000-0000-0000A0C30000}"/>
    <cellStyle name="Normal 50 3 11 4" xfId="50081" xr:uid="{00000000-0005-0000-0000-0000A1C30000}"/>
    <cellStyle name="Normal 50 3 12" xfId="23800" xr:uid="{00000000-0005-0000-0000-0000F85C0000}"/>
    <cellStyle name="Normal 50 3 12 2" xfId="23801" xr:uid="{00000000-0005-0000-0000-0000F95C0000}"/>
    <cellStyle name="Normal 50 3 12 2 2" xfId="50082" xr:uid="{00000000-0005-0000-0000-0000A2C30000}"/>
    <cellStyle name="Normal 50 3 12 3" xfId="50083" xr:uid="{00000000-0005-0000-0000-0000A3C30000}"/>
    <cellStyle name="Normal 50 3 13" xfId="23802" xr:uid="{00000000-0005-0000-0000-0000FA5C0000}"/>
    <cellStyle name="Normal 50 3 13 2" xfId="50084" xr:uid="{00000000-0005-0000-0000-0000A4C30000}"/>
    <cellStyle name="Normal 50 3 14" xfId="50085" xr:uid="{00000000-0005-0000-0000-0000A5C30000}"/>
    <cellStyle name="Normal 50 3 2" xfId="23803" xr:uid="{00000000-0005-0000-0000-0000FB5C0000}"/>
    <cellStyle name="Normal 50 3 2 2" xfId="23804" xr:uid="{00000000-0005-0000-0000-0000FC5C0000}"/>
    <cellStyle name="Normal 50 3 2 2 2" xfId="23805" xr:uid="{00000000-0005-0000-0000-0000FD5C0000}"/>
    <cellStyle name="Normal 50 3 2 2 2 2" xfId="50086" xr:uid="{00000000-0005-0000-0000-0000A6C30000}"/>
    <cellStyle name="Normal 50 3 2 2 3" xfId="50087" xr:uid="{00000000-0005-0000-0000-0000A7C30000}"/>
    <cellStyle name="Normal 50 3 2 3" xfId="23806" xr:uid="{00000000-0005-0000-0000-0000FE5C0000}"/>
    <cellStyle name="Normal 50 3 2 3 2" xfId="50088" xr:uid="{00000000-0005-0000-0000-0000A8C30000}"/>
    <cellStyle name="Normal 50 3 2 4" xfId="50089" xr:uid="{00000000-0005-0000-0000-0000A9C30000}"/>
    <cellStyle name="Normal 50 3 3" xfId="23807" xr:uid="{00000000-0005-0000-0000-0000FF5C0000}"/>
    <cellStyle name="Normal 50 3 3 2" xfId="23808" xr:uid="{00000000-0005-0000-0000-0000005D0000}"/>
    <cellStyle name="Normal 50 3 3 2 2" xfId="23809" xr:uid="{00000000-0005-0000-0000-0000015D0000}"/>
    <cellStyle name="Normal 50 3 3 2 2 2" xfId="50090" xr:uid="{00000000-0005-0000-0000-0000AAC30000}"/>
    <cellStyle name="Normal 50 3 3 2 3" xfId="50091" xr:uid="{00000000-0005-0000-0000-0000ABC30000}"/>
    <cellStyle name="Normal 50 3 3 3" xfId="23810" xr:uid="{00000000-0005-0000-0000-0000025D0000}"/>
    <cellStyle name="Normal 50 3 3 3 2" xfId="50092" xr:uid="{00000000-0005-0000-0000-0000ACC30000}"/>
    <cellStyle name="Normal 50 3 3 4" xfId="50093" xr:uid="{00000000-0005-0000-0000-0000ADC30000}"/>
    <cellStyle name="Normal 50 3 4" xfId="23811" xr:uid="{00000000-0005-0000-0000-0000035D0000}"/>
    <cellStyle name="Normal 50 3 4 2" xfId="23812" xr:uid="{00000000-0005-0000-0000-0000045D0000}"/>
    <cellStyle name="Normal 50 3 4 2 2" xfId="23813" xr:uid="{00000000-0005-0000-0000-0000055D0000}"/>
    <cellStyle name="Normal 50 3 4 2 2 2" xfId="50094" xr:uid="{00000000-0005-0000-0000-0000AEC30000}"/>
    <cellStyle name="Normal 50 3 4 2 3" xfId="50095" xr:uid="{00000000-0005-0000-0000-0000AFC30000}"/>
    <cellStyle name="Normal 50 3 4 3" xfId="23814" xr:uid="{00000000-0005-0000-0000-0000065D0000}"/>
    <cellStyle name="Normal 50 3 4 3 2" xfId="50096" xr:uid="{00000000-0005-0000-0000-0000B0C30000}"/>
    <cellStyle name="Normal 50 3 4 4" xfId="50097" xr:uid="{00000000-0005-0000-0000-0000B1C30000}"/>
    <cellStyle name="Normal 50 3 5" xfId="23815" xr:uid="{00000000-0005-0000-0000-0000075D0000}"/>
    <cellStyle name="Normal 50 3 5 2" xfId="23816" xr:uid="{00000000-0005-0000-0000-0000085D0000}"/>
    <cellStyle name="Normal 50 3 5 2 2" xfId="23817" xr:uid="{00000000-0005-0000-0000-0000095D0000}"/>
    <cellStyle name="Normal 50 3 5 2 2 2" xfId="50098" xr:uid="{00000000-0005-0000-0000-0000B2C30000}"/>
    <cellStyle name="Normal 50 3 5 2 3" xfId="50099" xr:uid="{00000000-0005-0000-0000-0000B3C30000}"/>
    <cellStyle name="Normal 50 3 5 3" xfId="23818" xr:uid="{00000000-0005-0000-0000-00000A5D0000}"/>
    <cellStyle name="Normal 50 3 5 3 2" xfId="50100" xr:uid="{00000000-0005-0000-0000-0000B4C30000}"/>
    <cellStyle name="Normal 50 3 5 4" xfId="50101" xr:uid="{00000000-0005-0000-0000-0000B5C30000}"/>
    <cellStyle name="Normal 50 3 6" xfId="23819" xr:uid="{00000000-0005-0000-0000-00000B5D0000}"/>
    <cellStyle name="Normal 50 3 6 2" xfId="23820" xr:uid="{00000000-0005-0000-0000-00000C5D0000}"/>
    <cellStyle name="Normal 50 3 6 2 2" xfId="23821" xr:uid="{00000000-0005-0000-0000-00000D5D0000}"/>
    <cellStyle name="Normal 50 3 6 2 2 2" xfId="50102" xr:uid="{00000000-0005-0000-0000-0000B6C30000}"/>
    <cellStyle name="Normal 50 3 6 2 3" xfId="50103" xr:uid="{00000000-0005-0000-0000-0000B7C30000}"/>
    <cellStyle name="Normal 50 3 6 3" xfId="23822" xr:uid="{00000000-0005-0000-0000-00000E5D0000}"/>
    <cellStyle name="Normal 50 3 6 3 2" xfId="50104" xr:uid="{00000000-0005-0000-0000-0000B8C30000}"/>
    <cellStyle name="Normal 50 3 6 4" xfId="50105" xr:uid="{00000000-0005-0000-0000-0000B9C30000}"/>
    <cellStyle name="Normal 50 3 7" xfId="23823" xr:uid="{00000000-0005-0000-0000-00000F5D0000}"/>
    <cellStyle name="Normal 50 3 7 2" xfId="23824" xr:uid="{00000000-0005-0000-0000-0000105D0000}"/>
    <cellStyle name="Normal 50 3 7 2 2" xfId="23825" xr:uid="{00000000-0005-0000-0000-0000115D0000}"/>
    <cellStyle name="Normal 50 3 7 2 2 2" xfId="50106" xr:uid="{00000000-0005-0000-0000-0000BAC30000}"/>
    <cellStyle name="Normal 50 3 7 2 3" xfId="50107" xr:uid="{00000000-0005-0000-0000-0000BBC30000}"/>
    <cellStyle name="Normal 50 3 7 3" xfId="23826" xr:uid="{00000000-0005-0000-0000-0000125D0000}"/>
    <cellStyle name="Normal 50 3 7 3 2" xfId="50108" xr:uid="{00000000-0005-0000-0000-0000BCC30000}"/>
    <cellStyle name="Normal 50 3 7 4" xfId="50109" xr:uid="{00000000-0005-0000-0000-0000BDC30000}"/>
    <cellStyle name="Normal 50 3 8" xfId="23827" xr:uid="{00000000-0005-0000-0000-0000135D0000}"/>
    <cellStyle name="Normal 50 3 8 2" xfId="23828" xr:uid="{00000000-0005-0000-0000-0000145D0000}"/>
    <cellStyle name="Normal 50 3 8 2 2" xfId="23829" xr:uid="{00000000-0005-0000-0000-0000155D0000}"/>
    <cellStyle name="Normal 50 3 8 2 2 2" xfId="50110" xr:uid="{00000000-0005-0000-0000-0000BEC30000}"/>
    <cellStyle name="Normal 50 3 8 2 3" xfId="50111" xr:uid="{00000000-0005-0000-0000-0000BFC30000}"/>
    <cellStyle name="Normal 50 3 8 3" xfId="23830" xr:uid="{00000000-0005-0000-0000-0000165D0000}"/>
    <cellStyle name="Normal 50 3 8 3 2" xfId="50112" xr:uid="{00000000-0005-0000-0000-0000C0C30000}"/>
    <cellStyle name="Normal 50 3 8 4" xfId="50113" xr:uid="{00000000-0005-0000-0000-0000C1C30000}"/>
    <cellStyle name="Normal 50 3 9" xfId="23831" xr:uid="{00000000-0005-0000-0000-0000175D0000}"/>
    <cellStyle name="Normal 50 3 9 2" xfId="23832" xr:uid="{00000000-0005-0000-0000-0000185D0000}"/>
    <cellStyle name="Normal 50 3 9 2 2" xfId="23833" xr:uid="{00000000-0005-0000-0000-0000195D0000}"/>
    <cellStyle name="Normal 50 3 9 2 2 2" xfId="50114" xr:uid="{00000000-0005-0000-0000-0000C2C30000}"/>
    <cellStyle name="Normal 50 3 9 2 3" xfId="50115" xr:uid="{00000000-0005-0000-0000-0000C3C30000}"/>
    <cellStyle name="Normal 50 3 9 3" xfId="23834" xr:uid="{00000000-0005-0000-0000-00001A5D0000}"/>
    <cellStyle name="Normal 50 3 9 3 2" xfId="50116" xr:uid="{00000000-0005-0000-0000-0000C4C30000}"/>
    <cellStyle name="Normal 50 3 9 4" xfId="50117" xr:uid="{00000000-0005-0000-0000-0000C5C30000}"/>
    <cellStyle name="Normal 50 4" xfId="23835" xr:uid="{00000000-0005-0000-0000-00001B5D0000}"/>
    <cellStyle name="Normal 50 4 2" xfId="23836" xr:uid="{00000000-0005-0000-0000-00001C5D0000}"/>
    <cellStyle name="Normal 50 4 2 2" xfId="23837" xr:uid="{00000000-0005-0000-0000-00001D5D0000}"/>
    <cellStyle name="Normal 50 4 2 2 2" xfId="50118" xr:uid="{00000000-0005-0000-0000-0000C6C30000}"/>
    <cellStyle name="Normal 50 4 2 3" xfId="50119" xr:uid="{00000000-0005-0000-0000-0000C7C30000}"/>
    <cellStyle name="Normal 50 4 3" xfId="23838" xr:uid="{00000000-0005-0000-0000-00001E5D0000}"/>
    <cellStyle name="Normal 50 4 3 2" xfId="50120" xr:uid="{00000000-0005-0000-0000-0000C8C30000}"/>
    <cellStyle name="Normal 50 4 4" xfId="50121" xr:uid="{00000000-0005-0000-0000-0000C9C30000}"/>
    <cellStyle name="Normal 50 5" xfId="23839" xr:uid="{00000000-0005-0000-0000-00001F5D0000}"/>
    <cellStyle name="Normal 50 5 2" xfId="23840" xr:uid="{00000000-0005-0000-0000-0000205D0000}"/>
    <cellStyle name="Normal 50 5 2 2" xfId="23841" xr:uid="{00000000-0005-0000-0000-0000215D0000}"/>
    <cellStyle name="Normal 50 5 2 2 2" xfId="50122" xr:uid="{00000000-0005-0000-0000-0000CAC30000}"/>
    <cellStyle name="Normal 50 5 2 3" xfId="50123" xr:uid="{00000000-0005-0000-0000-0000CBC30000}"/>
    <cellStyle name="Normal 50 5 3" xfId="23842" xr:uid="{00000000-0005-0000-0000-0000225D0000}"/>
    <cellStyle name="Normal 50 5 3 2" xfId="50124" xr:uid="{00000000-0005-0000-0000-0000CCC30000}"/>
    <cellStyle name="Normal 50 5 4" xfId="50125" xr:uid="{00000000-0005-0000-0000-0000CDC30000}"/>
    <cellStyle name="Normal 50 6" xfId="23843" xr:uid="{00000000-0005-0000-0000-0000235D0000}"/>
    <cellStyle name="Normal 50 6 2" xfId="23844" xr:uid="{00000000-0005-0000-0000-0000245D0000}"/>
    <cellStyle name="Normal 50 6 2 2" xfId="23845" xr:uid="{00000000-0005-0000-0000-0000255D0000}"/>
    <cellStyle name="Normal 50 6 2 2 2" xfId="50126" xr:uid="{00000000-0005-0000-0000-0000CEC30000}"/>
    <cellStyle name="Normal 50 6 2 3" xfId="50127" xr:uid="{00000000-0005-0000-0000-0000CFC30000}"/>
    <cellStyle name="Normal 50 6 3" xfId="23846" xr:uid="{00000000-0005-0000-0000-0000265D0000}"/>
    <cellStyle name="Normal 50 6 3 2" xfId="50128" xr:uid="{00000000-0005-0000-0000-0000D0C30000}"/>
    <cellStyle name="Normal 50 6 4" xfId="50129" xr:uid="{00000000-0005-0000-0000-0000D1C30000}"/>
    <cellStyle name="Normal 50 7" xfId="23847" xr:uid="{00000000-0005-0000-0000-0000275D0000}"/>
    <cellStyle name="Normal 50 7 2" xfId="23848" xr:uid="{00000000-0005-0000-0000-0000285D0000}"/>
    <cellStyle name="Normal 50 7 2 2" xfId="23849" xr:uid="{00000000-0005-0000-0000-0000295D0000}"/>
    <cellStyle name="Normal 50 7 2 2 2" xfId="50130" xr:uid="{00000000-0005-0000-0000-0000D2C30000}"/>
    <cellStyle name="Normal 50 7 2 3" xfId="50131" xr:uid="{00000000-0005-0000-0000-0000D3C30000}"/>
    <cellStyle name="Normal 50 7 3" xfId="23850" xr:uid="{00000000-0005-0000-0000-00002A5D0000}"/>
    <cellStyle name="Normal 50 7 3 2" xfId="50132" xr:uid="{00000000-0005-0000-0000-0000D4C30000}"/>
    <cellStyle name="Normal 50 7 4" xfId="50133" xr:uid="{00000000-0005-0000-0000-0000D5C30000}"/>
    <cellStyle name="Normal 50 8" xfId="23851" xr:uid="{00000000-0005-0000-0000-00002B5D0000}"/>
    <cellStyle name="Normal 50 8 2" xfId="23852" xr:uid="{00000000-0005-0000-0000-00002C5D0000}"/>
    <cellStyle name="Normal 50 8 2 2" xfId="23853" xr:uid="{00000000-0005-0000-0000-00002D5D0000}"/>
    <cellStyle name="Normal 50 8 2 2 2" xfId="50134" xr:uid="{00000000-0005-0000-0000-0000D6C30000}"/>
    <cellStyle name="Normal 50 8 2 3" xfId="50135" xr:uid="{00000000-0005-0000-0000-0000D7C30000}"/>
    <cellStyle name="Normal 50 8 3" xfId="23854" xr:uid="{00000000-0005-0000-0000-00002E5D0000}"/>
    <cellStyle name="Normal 50 8 3 2" xfId="50136" xr:uid="{00000000-0005-0000-0000-0000D8C30000}"/>
    <cellStyle name="Normal 50 8 4" xfId="50137" xr:uid="{00000000-0005-0000-0000-0000D9C30000}"/>
    <cellStyle name="Normal 50 9" xfId="23855" xr:uid="{00000000-0005-0000-0000-00002F5D0000}"/>
    <cellStyle name="Normal 50 9 2" xfId="23856" xr:uid="{00000000-0005-0000-0000-0000305D0000}"/>
    <cellStyle name="Normal 50 9 2 2" xfId="23857" xr:uid="{00000000-0005-0000-0000-0000315D0000}"/>
    <cellStyle name="Normal 50 9 2 2 2" xfId="50138" xr:uid="{00000000-0005-0000-0000-0000DAC30000}"/>
    <cellStyle name="Normal 50 9 2 3" xfId="50139" xr:uid="{00000000-0005-0000-0000-0000DBC30000}"/>
    <cellStyle name="Normal 50 9 3" xfId="23858" xr:uid="{00000000-0005-0000-0000-0000325D0000}"/>
    <cellStyle name="Normal 50 9 3 2" xfId="50140" xr:uid="{00000000-0005-0000-0000-0000DCC30000}"/>
    <cellStyle name="Normal 50 9 4" xfId="50141" xr:uid="{00000000-0005-0000-0000-0000DDC30000}"/>
    <cellStyle name="Normal 500" xfId="30152" xr:uid="{00000000-0005-0000-0000-0000C8750000}"/>
    <cellStyle name="Normal 501" xfId="30153" xr:uid="{00000000-0005-0000-0000-0000C9750000}"/>
    <cellStyle name="Normal 502" xfId="30154" xr:uid="{00000000-0005-0000-0000-0000CA750000}"/>
    <cellStyle name="Normal 503" xfId="30155" xr:uid="{00000000-0005-0000-0000-0000CB750000}"/>
    <cellStyle name="Normal 503 2" xfId="54872" xr:uid="{00000000-0005-0000-0000-000058D60000}"/>
    <cellStyle name="Normal 504" xfId="30156" xr:uid="{00000000-0005-0000-0000-0000CC750000}"/>
    <cellStyle name="Normal 504 2" xfId="54873" xr:uid="{00000000-0005-0000-0000-000059D60000}"/>
    <cellStyle name="Normal 504 2 2" xfId="56766" xr:uid="{00000000-0005-0000-0000-0000BEDD0000}"/>
    <cellStyle name="Normal 505" xfId="30157" xr:uid="{00000000-0005-0000-0000-0000CD750000}"/>
    <cellStyle name="Normal 505 2" xfId="54874" xr:uid="{00000000-0005-0000-0000-00005AD60000}"/>
    <cellStyle name="Normal 505 2 2" xfId="56767" xr:uid="{00000000-0005-0000-0000-0000BFDD0000}"/>
    <cellStyle name="Normal 506" xfId="30158" xr:uid="{00000000-0005-0000-0000-0000CE750000}"/>
    <cellStyle name="Normal 507" xfId="30159" xr:uid="{00000000-0005-0000-0000-0000CF750000}"/>
    <cellStyle name="Normal 508" xfId="30160" xr:uid="{00000000-0005-0000-0000-0000D0750000}"/>
    <cellStyle name="Normal 509" xfId="30161" xr:uid="{00000000-0005-0000-0000-0000D1750000}"/>
    <cellStyle name="Normal 51" xfId="23859" xr:uid="{00000000-0005-0000-0000-0000335D0000}"/>
    <cellStyle name="Normal 51 10" xfId="23860" xr:uid="{00000000-0005-0000-0000-0000345D0000}"/>
    <cellStyle name="Normal 51 10 2" xfId="23861" xr:uid="{00000000-0005-0000-0000-0000355D0000}"/>
    <cellStyle name="Normal 51 10 2 2" xfId="23862" xr:uid="{00000000-0005-0000-0000-0000365D0000}"/>
    <cellStyle name="Normal 51 10 2 2 2" xfId="50142" xr:uid="{00000000-0005-0000-0000-0000DEC30000}"/>
    <cellStyle name="Normal 51 10 2 3" xfId="50143" xr:uid="{00000000-0005-0000-0000-0000DFC30000}"/>
    <cellStyle name="Normal 51 10 3" xfId="23863" xr:uid="{00000000-0005-0000-0000-0000375D0000}"/>
    <cellStyle name="Normal 51 10 3 2" xfId="50144" xr:uid="{00000000-0005-0000-0000-0000E0C30000}"/>
    <cellStyle name="Normal 51 10 4" xfId="50145" xr:uid="{00000000-0005-0000-0000-0000E1C30000}"/>
    <cellStyle name="Normal 51 11" xfId="23864" xr:uid="{00000000-0005-0000-0000-0000385D0000}"/>
    <cellStyle name="Normal 51 11 2" xfId="23865" xr:uid="{00000000-0005-0000-0000-0000395D0000}"/>
    <cellStyle name="Normal 51 11 2 2" xfId="23866" xr:uid="{00000000-0005-0000-0000-00003A5D0000}"/>
    <cellStyle name="Normal 51 11 2 2 2" xfId="50146" xr:uid="{00000000-0005-0000-0000-0000E2C30000}"/>
    <cellStyle name="Normal 51 11 2 3" xfId="50147" xr:uid="{00000000-0005-0000-0000-0000E3C30000}"/>
    <cellStyle name="Normal 51 11 3" xfId="23867" xr:uid="{00000000-0005-0000-0000-00003B5D0000}"/>
    <cellStyle name="Normal 51 11 3 2" xfId="50148" xr:uid="{00000000-0005-0000-0000-0000E4C30000}"/>
    <cellStyle name="Normal 51 11 4" xfId="50149" xr:uid="{00000000-0005-0000-0000-0000E5C30000}"/>
    <cellStyle name="Normal 51 12" xfId="23868" xr:uid="{00000000-0005-0000-0000-00003C5D0000}"/>
    <cellStyle name="Normal 51 12 2" xfId="23869" xr:uid="{00000000-0005-0000-0000-00003D5D0000}"/>
    <cellStyle name="Normal 51 12 2 2" xfId="23870" xr:uid="{00000000-0005-0000-0000-00003E5D0000}"/>
    <cellStyle name="Normal 51 12 2 2 2" xfId="50150" xr:uid="{00000000-0005-0000-0000-0000E6C30000}"/>
    <cellStyle name="Normal 51 12 2 3" xfId="50151" xr:uid="{00000000-0005-0000-0000-0000E7C30000}"/>
    <cellStyle name="Normal 51 12 3" xfId="23871" xr:uid="{00000000-0005-0000-0000-00003F5D0000}"/>
    <cellStyle name="Normal 51 12 3 2" xfId="50152" xr:uid="{00000000-0005-0000-0000-0000E8C30000}"/>
    <cellStyle name="Normal 51 12 4" xfId="50153" xr:uid="{00000000-0005-0000-0000-0000E9C30000}"/>
    <cellStyle name="Normal 51 13" xfId="23872" xr:uid="{00000000-0005-0000-0000-0000405D0000}"/>
    <cellStyle name="Normal 51 13 2" xfId="23873" xr:uid="{00000000-0005-0000-0000-0000415D0000}"/>
    <cellStyle name="Normal 51 13 2 2" xfId="23874" xr:uid="{00000000-0005-0000-0000-0000425D0000}"/>
    <cellStyle name="Normal 51 13 2 2 2" xfId="50154" xr:uid="{00000000-0005-0000-0000-0000EAC30000}"/>
    <cellStyle name="Normal 51 13 2 3" xfId="50155" xr:uid="{00000000-0005-0000-0000-0000EBC30000}"/>
    <cellStyle name="Normal 51 13 3" xfId="23875" xr:uid="{00000000-0005-0000-0000-0000435D0000}"/>
    <cellStyle name="Normal 51 13 3 2" xfId="50156" xr:uid="{00000000-0005-0000-0000-0000ECC30000}"/>
    <cellStyle name="Normal 51 13 4" xfId="50157" xr:uid="{00000000-0005-0000-0000-0000EDC30000}"/>
    <cellStyle name="Normal 51 14" xfId="23876" xr:uid="{00000000-0005-0000-0000-0000445D0000}"/>
    <cellStyle name="Normal 51 14 2" xfId="23877" xr:uid="{00000000-0005-0000-0000-0000455D0000}"/>
    <cellStyle name="Normal 51 14 2 2" xfId="23878" xr:uid="{00000000-0005-0000-0000-0000465D0000}"/>
    <cellStyle name="Normal 51 14 2 2 2" xfId="50158" xr:uid="{00000000-0005-0000-0000-0000EEC30000}"/>
    <cellStyle name="Normal 51 14 2 3" xfId="50159" xr:uid="{00000000-0005-0000-0000-0000EFC30000}"/>
    <cellStyle name="Normal 51 14 3" xfId="23879" xr:uid="{00000000-0005-0000-0000-0000475D0000}"/>
    <cellStyle name="Normal 51 14 3 2" xfId="50160" xr:uid="{00000000-0005-0000-0000-0000F0C30000}"/>
    <cellStyle name="Normal 51 14 4" xfId="50161" xr:uid="{00000000-0005-0000-0000-0000F1C30000}"/>
    <cellStyle name="Normal 51 15" xfId="23880" xr:uid="{00000000-0005-0000-0000-0000485D0000}"/>
    <cellStyle name="Normal 51 15 2" xfId="23881" xr:uid="{00000000-0005-0000-0000-0000495D0000}"/>
    <cellStyle name="Normal 51 15 2 2" xfId="50162" xr:uid="{00000000-0005-0000-0000-0000F2C30000}"/>
    <cellStyle name="Normal 51 15 3" xfId="50163" xr:uid="{00000000-0005-0000-0000-0000F3C30000}"/>
    <cellStyle name="Normal 51 16" xfId="23882" xr:uid="{00000000-0005-0000-0000-00004A5D0000}"/>
    <cellStyle name="Normal 51 16 2" xfId="50164" xr:uid="{00000000-0005-0000-0000-0000F4C30000}"/>
    <cellStyle name="Normal 51 17" xfId="50165" xr:uid="{00000000-0005-0000-0000-0000F5C30000}"/>
    <cellStyle name="Normal 51 2" xfId="23883" xr:uid="{00000000-0005-0000-0000-00004B5D0000}"/>
    <cellStyle name="Normal 51 2 10" xfId="23884" xr:uid="{00000000-0005-0000-0000-00004C5D0000}"/>
    <cellStyle name="Normal 51 2 10 2" xfId="23885" xr:uid="{00000000-0005-0000-0000-00004D5D0000}"/>
    <cellStyle name="Normal 51 2 10 2 2" xfId="23886" xr:uid="{00000000-0005-0000-0000-00004E5D0000}"/>
    <cellStyle name="Normal 51 2 10 2 2 2" xfId="50166" xr:uid="{00000000-0005-0000-0000-0000F6C30000}"/>
    <cellStyle name="Normal 51 2 10 2 3" xfId="50167" xr:uid="{00000000-0005-0000-0000-0000F7C30000}"/>
    <cellStyle name="Normal 51 2 10 3" xfId="23887" xr:uid="{00000000-0005-0000-0000-00004F5D0000}"/>
    <cellStyle name="Normal 51 2 10 3 2" xfId="50168" xr:uid="{00000000-0005-0000-0000-0000F8C30000}"/>
    <cellStyle name="Normal 51 2 10 4" xfId="50169" xr:uid="{00000000-0005-0000-0000-0000F9C30000}"/>
    <cellStyle name="Normal 51 2 11" xfId="23888" xr:uid="{00000000-0005-0000-0000-0000505D0000}"/>
    <cellStyle name="Normal 51 2 11 2" xfId="23889" xr:uid="{00000000-0005-0000-0000-0000515D0000}"/>
    <cellStyle name="Normal 51 2 11 2 2" xfId="23890" xr:uid="{00000000-0005-0000-0000-0000525D0000}"/>
    <cellStyle name="Normal 51 2 11 2 2 2" xfId="50170" xr:uid="{00000000-0005-0000-0000-0000FAC30000}"/>
    <cellStyle name="Normal 51 2 11 2 3" xfId="50171" xr:uid="{00000000-0005-0000-0000-0000FBC30000}"/>
    <cellStyle name="Normal 51 2 11 3" xfId="23891" xr:uid="{00000000-0005-0000-0000-0000535D0000}"/>
    <cellStyle name="Normal 51 2 11 3 2" xfId="50172" xr:uid="{00000000-0005-0000-0000-0000FCC30000}"/>
    <cellStyle name="Normal 51 2 11 4" xfId="50173" xr:uid="{00000000-0005-0000-0000-0000FDC30000}"/>
    <cellStyle name="Normal 51 2 12" xfId="23892" xr:uid="{00000000-0005-0000-0000-0000545D0000}"/>
    <cellStyle name="Normal 51 2 12 2" xfId="23893" xr:uid="{00000000-0005-0000-0000-0000555D0000}"/>
    <cellStyle name="Normal 51 2 12 2 2" xfId="50174" xr:uid="{00000000-0005-0000-0000-0000FEC30000}"/>
    <cellStyle name="Normal 51 2 12 3" xfId="50175" xr:uid="{00000000-0005-0000-0000-0000FFC30000}"/>
    <cellStyle name="Normal 51 2 13" xfId="23894" xr:uid="{00000000-0005-0000-0000-0000565D0000}"/>
    <cellStyle name="Normal 51 2 13 2" xfId="50176" xr:uid="{00000000-0005-0000-0000-000000C40000}"/>
    <cellStyle name="Normal 51 2 14" xfId="50177" xr:uid="{00000000-0005-0000-0000-000001C40000}"/>
    <cellStyle name="Normal 51 2 2" xfId="23895" xr:uid="{00000000-0005-0000-0000-0000575D0000}"/>
    <cellStyle name="Normal 51 2 2 2" xfId="23896" xr:uid="{00000000-0005-0000-0000-0000585D0000}"/>
    <cellStyle name="Normal 51 2 2 2 2" xfId="23897" xr:uid="{00000000-0005-0000-0000-0000595D0000}"/>
    <cellStyle name="Normal 51 2 2 2 2 2" xfId="50178" xr:uid="{00000000-0005-0000-0000-000002C40000}"/>
    <cellStyle name="Normal 51 2 2 2 3" xfId="50179" xr:uid="{00000000-0005-0000-0000-000003C40000}"/>
    <cellStyle name="Normal 51 2 2 3" xfId="23898" xr:uid="{00000000-0005-0000-0000-00005A5D0000}"/>
    <cellStyle name="Normal 51 2 2 3 2" xfId="50180" xr:uid="{00000000-0005-0000-0000-000004C40000}"/>
    <cellStyle name="Normal 51 2 2 4" xfId="50181" xr:uid="{00000000-0005-0000-0000-000005C40000}"/>
    <cellStyle name="Normal 51 2 3" xfId="23899" xr:uid="{00000000-0005-0000-0000-00005B5D0000}"/>
    <cellStyle name="Normal 51 2 3 2" xfId="23900" xr:uid="{00000000-0005-0000-0000-00005C5D0000}"/>
    <cellStyle name="Normal 51 2 3 2 2" xfId="23901" xr:uid="{00000000-0005-0000-0000-00005D5D0000}"/>
    <cellStyle name="Normal 51 2 3 2 2 2" xfId="50182" xr:uid="{00000000-0005-0000-0000-000006C40000}"/>
    <cellStyle name="Normal 51 2 3 2 3" xfId="50183" xr:uid="{00000000-0005-0000-0000-000007C40000}"/>
    <cellStyle name="Normal 51 2 3 3" xfId="23902" xr:uid="{00000000-0005-0000-0000-00005E5D0000}"/>
    <cellStyle name="Normal 51 2 3 3 2" xfId="50184" xr:uid="{00000000-0005-0000-0000-000008C40000}"/>
    <cellStyle name="Normal 51 2 3 4" xfId="50185" xr:uid="{00000000-0005-0000-0000-000009C40000}"/>
    <cellStyle name="Normal 51 2 4" xfId="23903" xr:uid="{00000000-0005-0000-0000-00005F5D0000}"/>
    <cellStyle name="Normal 51 2 4 2" xfId="23904" xr:uid="{00000000-0005-0000-0000-0000605D0000}"/>
    <cellStyle name="Normal 51 2 4 2 2" xfId="23905" xr:uid="{00000000-0005-0000-0000-0000615D0000}"/>
    <cellStyle name="Normal 51 2 4 2 2 2" xfId="50186" xr:uid="{00000000-0005-0000-0000-00000AC40000}"/>
    <cellStyle name="Normal 51 2 4 2 3" xfId="50187" xr:uid="{00000000-0005-0000-0000-00000BC40000}"/>
    <cellStyle name="Normal 51 2 4 3" xfId="23906" xr:uid="{00000000-0005-0000-0000-0000625D0000}"/>
    <cellStyle name="Normal 51 2 4 3 2" xfId="50188" xr:uid="{00000000-0005-0000-0000-00000CC40000}"/>
    <cellStyle name="Normal 51 2 4 4" xfId="50189" xr:uid="{00000000-0005-0000-0000-00000DC40000}"/>
    <cellStyle name="Normal 51 2 5" xfId="23907" xr:uid="{00000000-0005-0000-0000-0000635D0000}"/>
    <cellStyle name="Normal 51 2 5 2" xfId="23908" xr:uid="{00000000-0005-0000-0000-0000645D0000}"/>
    <cellStyle name="Normal 51 2 5 2 2" xfId="23909" xr:uid="{00000000-0005-0000-0000-0000655D0000}"/>
    <cellStyle name="Normal 51 2 5 2 2 2" xfId="50190" xr:uid="{00000000-0005-0000-0000-00000EC40000}"/>
    <cellStyle name="Normal 51 2 5 2 3" xfId="50191" xr:uid="{00000000-0005-0000-0000-00000FC40000}"/>
    <cellStyle name="Normal 51 2 5 3" xfId="23910" xr:uid="{00000000-0005-0000-0000-0000665D0000}"/>
    <cellStyle name="Normal 51 2 5 3 2" xfId="50192" xr:uid="{00000000-0005-0000-0000-000010C40000}"/>
    <cellStyle name="Normal 51 2 5 4" xfId="50193" xr:uid="{00000000-0005-0000-0000-000011C40000}"/>
    <cellStyle name="Normal 51 2 6" xfId="23911" xr:uid="{00000000-0005-0000-0000-0000675D0000}"/>
    <cellStyle name="Normal 51 2 6 2" xfId="23912" xr:uid="{00000000-0005-0000-0000-0000685D0000}"/>
    <cellStyle name="Normal 51 2 6 2 2" xfId="23913" xr:uid="{00000000-0005-0000-0000-0000695D0000}"/>
    <cellStyle name="Normal 51 2 6 2 2 2" xfId="50194" xr:uid="{00000000-0005-0000-0000-000012C40000}"/>
    <cellStyle name="Normal 51 2 6 2 3" xfId="50195" xr:uid="{00000000-0005-0000-0000-000013C40000}"/>
    <cellStyle name="Normal 51 2 6 3" xfId="23914" xr:uid="{00000000-0005-0000-0000-00006A5D0000}"/>
    <cellStyle name="Normal 51 2 6 3 2" xfId="50196" xr:uid="{00000000-0005-0000-0000-000014C40000}"/>
    <cellStyle name="Normal 51 2 6 4" xfId="50197" xr:uid="{00000000-0005-0000-0000-000015C40000}"/>
    <cellStyle name="Normal 51 2 7" xfId="23915" xr:uid="{00000000-0005-0000-0000-00006B5D0000}"/>
    <cellStyle name="Normal 51 2 7 2" xfId="23916" xr:uid="{00000000-0005-0000-0000-00006C5D0000}"/>
    <cellStyle name="Normal 51 2 7 2 2" xfId="23917" xr:uid="{00000000-0005-0000-0000-00006D5D0000}"/>
    <cellStyle name="Normal 51 2 7 2 2 2" xfId="50198" xr:uid="{00000000-0005-0000-0000-000016C40000}"/>
    <cellStyle name="Normal 51 2 7 2 3" xfId="50199" xr:uid="{00000000-0005-0000-0000-000017C40000}"/>
    <cellStyle name="Normal 51 2 7 3" xfId="23918" xr:uid="{00000000-0005-0000-0000-00006E5D0000}"/>
    <cellStyle name="Normal 51 2 7 3 2" xfId="50200" xr:uid="{00000000-0005-0000-0000-000018C40000}"/>
    <cellStyle name="Normal 51 2 7 4" xfId="50201" xr:uid="{00000000-0005-0000-0000-000019C40000}"/>
    <cellStyle name="Normal 51 2 8" xfId="23919" xr:uid="{00000000-0005-0000-0000-00006F5D0000}"/>
    <cellStyle name="Normal 51 2 8 2" xfId="23920" xr:uid="{00000000-0005-0000-0000-0000705D0000}"/>
    <cellStyle name="Normal 51 2 8 2 2" xfId="23921" xr:uid="{00000000-0005-0000-0000-0000715D0000}"/>
    <cellStyle name="Normal 51 2 8 2 2 2" xfId="50202" xr:uid="{00000000-0005-0000-0000-00001AC40000}"/>
    <cellStyle name="Normal 51 2 8 2 3" xfId="50203" xr:uid="{00000000-0005-0000-0000-00001BC40000}"/>
    <cellStyle name="Normal 51 2 8 3" xfId="23922" xr:uid="{00000000-0005-0000-0000-0000725D0000}"/>
    <cellStyle name="Normal 51 2 8 3 2" xfId="50204" xr:uid="{00000000-0005-0000-0000-00001CC40000}"/>
    <cellStyle name="Normal 51 2 8 4" xfId="50205" xr:uid="{00000000-0005-0000-0000-00001DC40000}"/>
    <cellStyle name="Normal 51 2 9" xfId="23923" xr:uid="{00000000-0005-0000-0000-0000735D0000}"/>
    <cellStyle name="Normal 51 2 9 2" xfId="23924" xr:uid="{00000000-0005-0000-0000-0000745D0000}"/>
    <cellStyle name="Normal 51 2 9 2 2" xfId="23925" xr:uid="{00000000-0005-0000-0000-0000755D0000}"/>
    <cellStyle name="Normal 51 2 9 2 2 2" xfId="50206" xr:uid="{00000000-0005-0000-0000-00001EC40000}"/>
    <cellStyle name="Normal 51 2 9 2 3" xfId="50207" xr:uid="{00000000-0005-0000-0000-00001FC40000}"/>
    <cellStyle name="Normal 51 2 9 3" xfId="23926" xr:uid="{00000000-0005-0000-0000-0000765D0000}"/>
    <cellStyle name="Normal 51 2 9 3 2" xfId="50208" xr:uid="{00000000-0005-0000-0000-000020C40000}"/>
    <cellStyle name="Normal 51 2 9 4" xfId="50209" xr:uid="{00000000-0005-0000-0000-000021C40000}"/>
    <cellStyle name="Normal 51 3" xfId="23927" xr:uid="{00000000-0005-0000-0000-0000775D0000}"/>
    <cellStyle name="Normal 51 3 10" xfId="23928" xr:uid="{00000000-0005-0000-0000-0000785D0000}"/>
    <cellStyle name="Normal 51 3 10 2" xfId="23929" xr:uid="{00000000-0005-0000-0000-0000795D0000}"/>
    <cellStyle name="Normal 51 3 10 2 2" xfId="23930" xr:uid="{00000000-0005-0000-0000-00007A5D0000}"/>
    <cellStyle name="Normal 51 3 10 2 2 2" xfId="50210" xr:uid="{00000000-0005-0000-0000-000022C40000}"/>
    <cellStyle name="Normal 51 3 10 2 3" xfId="50211" xr:uid="{00000000-0005-0000-0000-000023C40000}"/>
    <cellStyle name="Normal 51 3 10 3" xfId="23931" xr:uid="{00000000-0005-0000-0000-00007B5D0000}"/>
    <cellStyle name="Normal 51 3 10 3 2" xfId="50212" xr:uid="{00000000-0005-0000-0000-000024C40000}"/>
    <cellStyle name="Normal 51 3 10 4" xfId="50213" xr:uid="{00000000-0005-0000-0000-000025C40000}"/>
    <cellStyle name="Normal 51 3 11" xfId="23932" xr:uid="{00000000-0005-0000-0000-00007C5D0000}"/>
    <cellStyle name="Normal 51 3 11 2" xfId="23933" xr:uid="{00000000-0005-0000-0000-00007D5D0000}"/>
    <cellStyle name="Normal 51 3 11 2 2" xfId="23934" xr:uid="{00000000-0005-0000-0000-00007E5D0000}"/>
    <cellStyle name="Normal 51 3 11 2 2 2" xfId="50214" xr:uid="{00000000-0005-0000-0000-000026C40000}"/>
    <cellStyle name="Normal 51 3 11 2 3" xfId="50215" xr:uid="{00000000-0005-0000-0000-000027C40000}"/>
    <cellStyle name="Normal 51 3 11 3" xfId="23935" xr:uid="{00000000-0005-0000-0000-00007F5D0000}"/>
    <cellStyle name="Normal 51 3 11 3 2" xfId="50216" xr:uid="{00000000-0005-0000-0000-000028C40000}"/>
    <cellStyle name="Normal 51 3 11 4" xfId="50217" xr:uid="{00000000-0005-0000-0000-000029C40000}"/>
    <cellStyle name="Normal 51 3 12" xfId="23936" xr:uid="{00000000-0005-0000-0000-0000805D0000}"/>
    <cellStyle name="Normal 51 3 12 2" xfId="23937" xr:uid="{00000000-0005-0000-0000-0000815D0000}"/>
    <cellStyle name="Normal 51 3 12 2 2" xfId="50218" xr:uid="{00000000-0005-0000-0000-00002AC40000}"/>
    <cellStyle name="Normal 51 3 12 3" xfId="50219" xr:uid="{00000000-0005-0000-0000-00002BC40000}"/>
    <cellStyle name="Normal 51 3 13" xfId="23938" xr:uid="{00000000-0005-0000-0000-0000825D0000}"/>
    <cellStyle name="Normal 51 3 13 2" xfId="50220" xr:uid="{00000000-0005-0000-0000-00002CC40000}"/>
    <cellStyle name="Normal 51 3 14" xfId="50221" xr:uid="{00000000-0005-0000-0000-00002DC40000}"/>
    <cellStyle name="Normal 51 3 2" xfId="23939" xr:uid="{00000000-0005-0000-0000-0000835D0000}"/>
    <cellStyle name="Normal 51 3 2 2" xfId="23940" xr:uid="{00000000-0005-0000-0000-0000845D0000}"/>
    <cellStyle name="Normal 51 3 2 2 2" xfId="23941" xr:uid="{00000000-0005-0000-0000-0000855D0000}"/>
    <cellStyle name="Normal 51 3 2 2 2 2" xfId="50222" xr:uid="{00000000-0005-0000-0000-00002EC40000}"/>
    <cellStyle name="Normal 51 3 2 2 3" xfId="50223" xr:uid="{00000000-0005-0000-0000-00002FC40000}"/>
    <cellStyle name="Normal 51 3 2 3" xfId="23942" xr:uid="{00000000-0005-0000-0000-0000865D0000}"/>
    <cellStyle name="Normal 51 3 2 3 2" xfId="50224" xr:uid="{00000000-0005-0000-0000-000030C40000}"/>
    <cellStyle name="Normal 51 3 2 4" xfId="50225" xr:uid="{00000000-0005-0000-0000-000031C40000}"/>
    <cellStyle name="Normal 51 3 3" xfId="23943" xr:uid="{00000000-0005-0000-0000-0000875D0000}"/>
    <cellStyle name="Normal 51 3 3 2" xfId="23944" xr:uid="{00000000-0005-0000-0000-0000885D0000}"/>
    <cellStyle name="Normal 51 3 3 2 2" xfId="23945" xr:uid="{00000000-0005-0000-0000-0000895D0000}"/>
    <cellStyle name="Normal 51 3 3 2 2 2" xfId="50226" xr:uid="{00000000-0005-0000-0000-000032C40000}"/>
    <cellStyle name="Normal 51 3 3 2 3" xfId="50227" xr:uid="{00000000-0005-0000-0000-000033C40000}"/>
    <cellStyle name="Normal 51 3 3 3" xfId="23946" xr:uid="{00000000-0005-0000-0000-00008A5D0000}"/>
    <cellStyle name="Normal 51 3 3 3 2" xfId="50228" xr:uid="{00000000-0005-0000-0000-000034C40000}"/>
    <cellStyle name="Normal 51 3 3 4" xfId="50229" xr:uid="{00000000-0005-0000-0000-000035C40000}"/>
    <cellStyle name="Normal 51 3 4" xfId="23947" xr:uid="{00000000-0005-0000-0000-00008B5D0000}"/>
    <cellStyle name="Normal 51 3 4 2" xfId="23948" xr:uid="{00000000-0005-0000-0000-00008C5D0000}"/>
    <cellStyle name="Normal 51 3 4 2 2" xfId="23949" xr:uid="{00000000-0005-0000-0000-00008D5D0000}"/>
    <cellStyle name="Normal 51 3 4 2 2 2" xfId="50230" xr:uid="{00000000-0005-0000-0000-000036C40000}"/>
    <cellStyle name="Normal 51 3 4 2 3" xfId="50231" xr:uid="{00000000-0005-0000-0000-000037C40000}"/>
    <cellStyle name="Normal 51 3 4 3" xfId="23950" xr:uid="{00000000-0005-0000-0000-00008E5D0000}"/>
    <cellStyle name="Normal 51 3 4 3 2" xfId="50232" xr:uid="{00000000-0005-0000-0000-000038C40000}"/>
    <cellStyle name="Normal 51 3 4 4" xfId="50233" xr:uid="{00000000-0005-0000-0000-000039C40000}"/>
    <cellStyle name="Normal 51 3 5" xfId="23951" xr:uid="{00000000-0005-0000-0000-00008F5D0000}"/>
    <cellStyle name="Normal 51 3 5 2" xfId="23952" xr:uid="{00000000-0005-0000-0000-0000905D0000}"/>
    <cellStyle name="Normal 51 3 5 2 2" xfId="23953" xr:uid="{00000000-0005-0000-0000-0000915D0000}"/>
    <cellStyle name="Normal 51 3 5 2 2 2" xfId="50234" xr:uid="{00000000-0005-0000-0000-00003AC40000}"/>
    <cellStyle name="Normal 51 3 5 2 3" xfId="50235" xr:uid="{00000000-0005-0000-0000-00003BC40000}"/>
    <cellStyle name="Normal 51 3 5 3" xfId="23954" xr:uid="{00000000-0005-0000-0000-0000925D0000}"/>
    <cellStyle name="Normal 51 3 5 3 2" xfId="50236" xr:uid="{00000000-0005-0000-0000-00003CC40000}"/>
    <cellStyle name="Normal 51 3 5 4" xfId="50237" xr:uid="{00000000-0005-0000-0000-00003DC40000}"/>
    <cellStyle name="Normal 51 3 6" xfId="23955" xr:uid="{00000000-0005-0000-0000-0000935D0000}"/>
    <cellStyle name="Normal 51 3 6 2" xfId="23956" xr:uid="{00000000-0005-0000-0000-0000945D0000}"/>
    <cellStyle name="Normal 51 3 6 2 2" xfId="23957" xr:uid="{00000000-0005-0000-0000-0000955D0000}"/>
    <cellStyle name="Normal 51 3 6 2 2 2" xfId="50238" xr:uid="{00000000-0005-0000-0000-00003EC40000}"/>
    <cellStyle name="Normal 51 3 6 2 3" xfId="50239" xr:uid="{00000000-0005-0000-0000-00003FC40000}"/>
    <cellStyle name="Normal 51 3 6 3" xfId="23958" xr:uid="{00000000-0005-0000-0000-0000965D0000}"/>
    <cellStyle name="Normal 51 3 6 3 2" xfId="50240" xr:uid="{00000000-0005-0000-0000-000040C40000}"/>
    <cellStyle name="Normal 51 3 6 4" xfId="50241" xr:uid="{00000000-0005-0000-0000-000041C40000}"/>
    <cellStyle name="Normal 51 3 7" xfId="23959" xr:uid="{00000000-0005-0000-0000-0000975D0000}"/>
    <cellStyle name="Normal 51 3 7 2" xfId="23960" xr:uid="{00000000-0005-0000-0000-0000985D0000}"/>
    <cellStyle name="Normal 51 3 7 2 2" xfId="23961" xr:uid="{00000000-0005-0000-0000-0000995D0000}"/>
    <cellStyle name="Normal 51 3 7 2 2 2" xfId="50242" xr:uid="{00000000-0005-0000-0000-000042C40000}"/>
    <cellStyle name="Normal 51 3 7 2 3" xfId="50243" xr:uid="{00000000-0005-0000-0000-000043C40000}"/>
    <cellStyle name="Normal 51 3 7 3" xfId="23962" xr:uid="{00000000-0005-0000-0000-00009A5D0000}"/>
    <cellStyle name="Normal 51 3 7 3 2" xfId="50244" xr:uid="{00000000-0005-0000-0000-000044C40000}"/>
    <cellStyle name="Normal 51 3 7 4" xfId="50245" xr:uid="{00000000-0005-0000-0000-000045C40000}"/>
    <cellStyle name="Normal 51 3 8" xfId="23963" xr:uid="{00000000-0005-0000-0000-00009B5D0000}"/>
    <cellStyle name="Normal 51 3 8 2" xfId="23964" xr:uid="{00000000-0005-0000-0000-00009C5D0000}"/>
    <cellStyle name="Normal 51 3 8 2 2" xfId="23965" xr:uid="{00000000-0005-0000-0000-00009D5D0000}"/>
    <cellStyle name="Normal 51 3 8 2 2 2" xfId="50246" xr:uid="{00000000-0005-0000-0000-000046C40000}"/>
    <cellStyle name="Normal 51 3 8 2 3" xfId="50247" xr:uid="{00000000-0005-0000-0000-000047C40000}"/>
    <cellStyle name="Normal 51 3 8 3" xfId="23966" xr:uid="{00000000-0005-0000-0000-00009E5D0000}"/>
    <cellStyle name="Normal 51 3 8 3 2" xfId="50248" xr:uid="{00000000-0005-0000-0000-000048C40000}"/>
    <cellStyle name="Normal 51 3 8 4" xfId="50249" xr:uid="{00000000-0005-0000-0000-000049C40000}"/>
    <cellStyle name="Normal 51 3 9" xfId="23967" xr:uid="{00000000-0005-0000-0000-00009F5D0000}"/>
    <cellStyle name="Normal 51 3 9 2" xfId="23968" xr:uid="{00000000-0005-0000-0000-0000A05D0000}"/>
    <cellStyle name="Normal 51 3 9 2 2" xfId="23969" xr:uid="{00000000-0005-0000-0000-0000A15D0000}"/>
    <cellStyle name="Normal 51 3 9 2 2 2" xfId="50250" xr:uid="{00000000-0005-0000-0000-00004AC40000}"/>
    <cellStyle name="Normal 51 3 9 2 3" xfId="50251" xr:uid="{00000000-0005-0000-0000-00004BC40000}"/>
    <cellStyle name="Normal 51 3 9 3" xfId="23970" xr:uid="{00000000-0005-0000-0000-0000A25D0000}"/>
    <cellStyle name="Normal 51 3 9 3 2" xfId="50252" xr:uid="{00000000-0005-0000-0000-00004CC40000}"/>
    <cellStyle name="Normal 51 3 9 4" xfId="50253" xr:uid="{00000000-0005-0000-0000-00004DC40000}"/>
    <cellStyle name="Normal 51 4" xfId="23971" xr:uid="{00000000-0005-0000-0000-0000A35D0000}"/>
    <cellStyle name="Normal 51 4 10" xfId="23972" xr:uid="{00000000-0005-0000-0000-0000A45D0000}"/>
    <cellStyle name="Normal 51 4 10 2" xfId="23973" xr:uid="{00000000-0005-0000-0000-0000A55D0000}"/>
    <cellStyle name="Normal 51 4 10 2 2" xfId="23974" xr:uid="{00000000-0005-0000-0000-0000A65D0000}"/>
    <cellStyle name="Normal 51 4 10 2 2 2" xfId="50254" xr:uid="{00000000-0005-0000-0000-00004EC40000}"/>
    <cellStyle name="Normal 51 4 10 2 3" xfId="50255" xr:uid="{00000000-0005-0000-0000-00004FC40000}"/>
    <cellStyle name="Normal 51 4 10 3" xfId="23975" xr:uid="{00000000-0005-0000-0000-0000A75D0000}"/>
    <cellStyle name="Normal 51 4 10 3 2" xfId="50256" xr:uid="{00000000-0005-0000-0000-000050C40000}"/>
    <cellStyle name="Normal 51 4 10 4" xfId="50257" xr:uid="{00000000-0005-0000-0000-000051C40000}"/>
    <cellStyle name="Normal 51 4 11" xfId="23976" xr:uid="{00000000-0005-0000-0000-0000A85D0000}"/>
    <cellStyle name="Normal 51 4 11 2" xfId="23977" xr:uid="{00000000-0005-0000-0000-0000A95D0000}"/>
    <cellStyle name="Normal 51 4 11 2 2" xfId="23978" xr:uid="{00000000-0005-0000-0000-0000AA5D0000}"/>
    <cellStyle name="Normal 51 4 11 2 2 2" xfId="50258" xr:uid="{00000000-0005-0000-0000-000052C40000}"/>
    <cellStyle name="Normal 51 4 11 2 3" xfId="50259" xr:uid="{00000000-0005-0000-0000-000053C40000}"/>
    <cellStyle name="Normal 51 4 11 3" xfId="23979" xr:uid="{00000000-0005-0000-0000-0000AB5D0000}"/>
    <cellStyle name="Normal 51 4 11 3 2" xfId="50260" xr:uid="{00000000-0005-0000-0000-000054C40000}"/>
    <cellStyle name="Normal 51 4 11 4" xfId="50261" xr:uid="{00000000-0005-0000-0000-000055C40000}"/>
    <cellStyle name="Normal 51 4 12" xfId="23980" xr:uid="{00000000-0005-0000-0000-0000AC5D0000}"/>
    <cellStyle name="Normal 51 4 12 2" xfId="23981" xr:uid="{00000000-0005-0000-0000-0000AD5D0000}"/>
    <cellStyle name="Normal 51 4 12 2 2" xfId="23982" xr:uid="{00000000-0005-0000-0000-0000AE5D0000}"/>
    <cellStyle name="Normal 51 4 12 2 2 2" xfId="50262" xr:uid="{00000000-0005-0000-0000-000056C40000}"/>
    <cellStyle name="Normal 51 4 12 2 3" xfId="50263" xr:uid="{00000000-0005-0000-0000-000057C40000}"/>
    <cellStyle name="Normal 51 4 12 3" xfId="23983" xr:uid="{00000000-0005-0000-0000-0000AF5D0000}"/>
    <cellStyle name="Normal 51 4 12 3 2" xfId="50264" xr:uid="{00000000-0005-0000-0000-000058C40000}"/>
    <cellStyle name="Normal 51 4 12 4" xfId="50265" xr:uid="{00000000-0005-0000-0000-000059C40000}"/>
    <cellStyle name="Normal 51 4 13" xfId="23984" xr:uid="{00000000-0005-0000-0000-0000B05D0000}"/>
    <cellStyle name="Normal 51 4 13 2" xfId="23985" xr:uid="{00000000-0005-0000-0000-0000B15D0000}"/>
    <cellStyle name="Normal 51 4 13 2 2" xfId="50266" xr:uid="{00000000-0005-0000-0000-00005AC40000}"/>
    <cellStyle name="Normal 51 4 13 3" xfId="50267" xr:uid="{00000000-0005-0000-0000-00005BC40000}"/>
    <cellStyle name="Normal 51 4 14" xfId="23986" xr:uid="{00000000-0005-0000-0000-0000B25D0000}"/>
    <cellStyle name="Normal 51 4 14 2" xfId="50268" xr:uid="{00000000-0005-0000-0000-00005CC40000}"/>
    <cellStyle name="Normal 51 4 15" xfId="50269" xr:uid="{00000000-0005-0000-0000-00005DC40000}"/>
    <cellStyle name="Normal 51 4 2" xfId="23987" xr:uid="{00000000-0005-0000-0000-0000B35D0000}"/>
    <cellStyle name="Normal 51 4 2 10" xfId="23988" xr:uid="{00000000-0005-0000-0000-0000B45D0000}"/>
    <cellStyle name="Normal 51 4 2 10 2" xfId="23989" xr:uid="{00000000-0005-0000-0000-0000B55D0000}"/>
    <cellStyle name="Normal 51 4 2 10 2 2" xfId="23990" xr:uid="{00000000-0005-0000-0000-0000B65D0000}"/>
    <cellStyle name="Normal 51 4 2 10 2 2 2" xfId="50270" xr:uid="{00000000-0005-0000-0000-00005EC40000}"/>
    <cellStyle name="Normal 51 4 2 10 2 3" xfId="50271" xr:uid="{00000000-0005-0000-0000-00005FC40000}"/>
    <cellStyle name="Normal 51 4 2 10 3" xfId="23991" xr:uid="{00000000-0005-0000-0000-0000B75D0000}"/>
    <cellStyle name="Normal 51 4 2 10 3 2" xfId="50272" xr:uid="{00000000-0005-0000-0000-000060C40000}"/>
    <cellStyle name="Normal 51 4 2 10 4" xfId="50273" xr:uid="{00000000-0005-0000-0000-000061C40000}"/>
    <cellStyle name="Normal 51 4 2 11" xfId="23992" xr:uid="{00000000-0005-0000-0000-0000B85D0000}"/>
    <cellStyle name="Normal 51 4 2 11 2" xfId="23993" xr:uid="{00000000-0005-0000-0000-0000B95D0000}"/>
    <cellStyle name="Normal 51 4 2 11 2 2" xfId="23994" xr:uid="{00000000-0005-0000-0000-0000BA5D0000}"/>
    <cellStyle name="Normal 51 4 2 11 2 2 2" xfId="50274" xr:uid="{00000000-0005-0000-0000-000062C40000}"/>
    <cellStyle name="Normal 51 4 2 11 2 3" xfId="50275" xr:uid="{00000000-0005-0000-0000-000063C40000}"/>
    <cellStyle name="Normal 51 4 2 11 3" xfId="23995" xr:uid="{00000000-0005-0000-0000-0000BB5D0000}"/>
    <cellStyle name="Normal 51 4 2 11 3 2" xfId="50276" xr:uid="{00000000-0005-0000-0000-000064C40000}"/>
    <cellStyle name="Normal 51 4 2 11 4" xfId="50277" xr:uid="{00000000-0005-0000-0000-000065C40000}"/>
    <cellStyle name="Normal 51 4 2 12" xfId="23996" xr:uid="{00000000-0005-0000-0000-0000BC5D0000}"/>
    <cellStyle name="Normal 51 4 2 12 2" xfId="23997" xr:uid="{00000000-0005-0000-0000-0000BD5D0000}"/>
    <cellStyle name="Normal 51 4 2 12 2 2" xfId="50278" xr:uid="{00000000-0005-0000-0000-000066C40000}"/>
    <cellStyle name="Normal 51 4 2 12 3" xfId="50279" xr:uid="{00000000-0005-0000-0000-000067C40000}"/>
    <cellStyle name="Normal 51 4 2 13" xfId="23998" xr:uid="{00000000-0005-0000-0000-0000BE5D0000}"/>
    <cellStyle name="Normal 51 4 2 13 2" xfId="50280" xr:uid="{00000000-0005-0000-0000-000068C40000}"/>
    <cellStyle name="Normal 51 4 2 14" xfId="50281" xr:uid="{00000000-0005-0000-0000-000069C40000}"/>
    <cellStyle name="Normal 51 4 2 2" xfId="23999" xr:uid="{00000000-0005-0000-0000-0000BF5D0000}"/>
    <cellStyle name="Normal 51 4 2 2 2" xfId="24000" xr:uid="{00000000-0005-0000-0000-0000C05D0000}"/>
    <cellStyle name="Normal 51 4 2 2 2 2" xfId="24001" xr:uid="{00000000-0005-0000-0000-0000C15D0000}"/>
    <cellStyle name="Normal 51 4 2 2 2 2 2" xfId="50282" xr:uid="{00000000-0005-0000-0000-00006AC40000}"/>
    <cellStyle name="Normal 51 4 2 2 2 3" xfId="50283" xr:uid="{00000000-0005-0000-0000-00006BC40000}"/>
    <cellStyle name="Normal 51 4 2 2 3" xfId="24002" xr:uid="{00000000-0005-0000-0000-0000C25D0000}"/>
    <cellStyle name="Normal 51 4 2 2 3 2" xfId="50284" xr:uid="{00000000-0005-0000-0000-00006CC40000}"/>
    <cellStyle name="Normal 51 4 2 2 4" xfId="50285" xr:uid="{00000000-0005-0000-0000-00006DC40000}"/>
    <cellStyle name="Normal 51 4 2 3" xfId="24003" xr:uid="{00000000-0005-0000-0000-0000C35D0000}"/>
    <cellStyle name="Normal 51 4 2 3 2" xfId="24004" xr:uid="{00000000-0005-0000-0000-0000C45D0000}"/>
    <cellStyle name="Normal 51 4 2 3 2 2" xfId="24005" xr:uid="{00000000-0005-0000-0000-0000C55D0000}"/>
    <cellStyle name="Normal 51 4 2 3 2 2 2" xfId="50286" xr:uid="{00000000-0005-0000-0000-00006EC40000}"/>
    <cellStyle name="Normal 51 4 2 3 2 3" xfId="50287" xr:uid="{00000000-0005-0000-0000-00006FC40000}"/>
    <cellStyle name="Normal 51 4 2 3 3" xfId="24006" xr:uid="{00000000-0005-0000-0000-0000C65D0000}"/>
    <cellStyle name="Normal 51 4 2 3 3 2" xfId="50288" xr:uid="{00000000-0005-0000-0000-000070C40000}"/>
    <cellStyle name="Normal 51 4 2 3 4" xfId="50289" xr:uid="{00000000-0005-0000-0000-000071C40000}"/>
    <cellStyle name="Normal 51 4 2 4" xfId="24007" xr:uid="{00000000-0005-0000-0000-0000C75D0000}"/>
    <cellStyle name="Normal 51 4 2 4 2" xfId="24008" xr:uid="{00000000-0005-0000-0000-0000C85D0000}"/>
    <cellStyle name="Normal 51 4 2 4 2 2" xfId="24009" xr:uid="{00000000-0005-0000-0000-0000C95D0000}"/>
    <cellStyle name="Normal 51 4 2 4 2 2 2" xfId="50290" xr:uid="{00000000-0005-0000-0000-000072C40000}"/>
    <cellStyle name="Normal 51 4 2 4 2 3" xfId="50291" xr:uid="{00000000-0005-0000-0000-000073C40000}"/>
    <cellStyle name="Normal 51 4 2 4 3" xfId="24010" xr:uid="{00000000-0005-0000-0000-0000CA5D0000}"/>
    <cellStyle name="Normal 51 4 2 4 3 2" xfId="50292" xr:uid="{00000000-0005-0000-0000-000074C40000}"/>
    <cellStyle name="Normal 51 4 2 4 4" xfId="50293" xr:uid="{00000000-0005-0000-0000-000075C40000}"/>
    <cellStyle name="Normal 51 4 2 5" xfId="24011" xr:uid="{00000000-0005-0000-0000-0000CB5D0000}"/>
    <cellStyle name="Normal 51 4 2 5 2" xfId="24012" xr:uid="{00000000-0005-0000-0000-0000CC5D0000}"/>
    <cellStyle name="Normal 51 4 2 5 2 2" xfId="24013" xr:uid="{00000000-0005-0000-0000-0000CD5D0000}"/>
    <cellStyle name="Normal 51 4 2 5 2 2 2" xfId="50294" xr:uid="{00000000-0005-0000-0000-000076C40000}"/>
    <cellStyle name="Normal 51 4 2 5 2 3" xfId="50295" xr:uid="{00000000-0005-0000-0000-000077C40000}"/>
    <cellStyle name="Normal 51 4 2 5 3" xfId="24014" xr:uid="{00000000-0005-0000-0000-0000CE5D0000}"/>
    <cellStyle name="Normal 51 4 2 5 3 2" xfId="50296" xr:uid="{00000000-0005-0000-0000-000078C40000}"/>
    <cellStyle name="Normal 51 4 2 5 4" xfId="50297" xr:uid="{00000000-0005-0000-0000-000079C40000}"/>
    <cellStyle name="Normal 51 4 2 6" xfId="24015" xr:uid="{00000000-0005-0000-0000-0000CF5D0000}"/>
    <cellStyle name="Normal 51 4 2 6 2" xfId="24016" xr:uid="{00000000-0005-0000-0000-0000D05D0000}"/>
    <cellStyle name="Normal 51 4 2 6 2 2" xfId="24017" xr:uid="{00000000-0005-0000-0000-0000D15D0000}"/>
    <cellStyle name="Normal 51 4 2 6 2 2 2" xfId="50298" xr:uid="{00000000-0005-0000-0000-00007AC40000}"/>
    <cellStyle name="Normal 51 4 2 6 2 3" xfId="50299" xr:uid="{00000000-0005-0000-0000-00007BC40000}"/>
    <cellStyle name="Normal 51 4 2 6 3" xfId="24018" xr:uid="{00000000-0005-0000-0000-0000D25D0000}"/>
    <cellStyle name="Normal 51 4 2 6 3 2" xfId="50300" xr:uid="{00000000-0005-0000-0000-00007CC40000}"/>
    <cellStyle name="Normal 51 4 2 6 4" xfId="50301" xr:uid="{00000000-0005-0000-0000-00007DC40000}"/>
    <cellStyle name="Normal 51 4 2 7" xfId="24019" xr:uid="{00000000-0005-0000-0000-0000D35D0000}"/>
    <cellStyle name="Normal 51 4 2 7 2" xfId="24020" xr:uid="{00000000-0005-0000-0000-0000D45D0000}"/>
    <cellStyle name="Normal 51 4 2 7 2 2" xfId="24021" xr:uid="{00000000-0005-0000-0000-0000D55D0000}"/>
    <cellStyle name="Normal 51 4 2 7 2 2 2" xfId="50302" xr:uid="{00000000-0005-0000-0000-00007EC40000}"/>
    <cellStyle name="Normal 51 4 2 7 2 3" xfId="50303" xr:uid="{00000000-0005-0000-0000-00007FC40000}"/>
    <cellStyle name="Normal 51 4 2 7 3" xfId="24022" xr:uid="{00000000-0005-0000-0000-0000D65D0000}"/>
    <cellStyle name="Normal 51 4 2 7 3 2" xfId="50304" xr:uid="{00000000-0005-0000-0000-000080C40000}"/>
    <cellStyle name="Normal 51 4 2 7 4" xfId="50305" xr:uid="{00000000-0005-0000-0000-000081C40000}"/>
    <cellStyle name="Normal 51 4 2 8" xfId="24023" xr:uid="{00000000-0005-0000-0000-0000D75D0000}"/>
    <cellStyle name="Normal 51 4 2 8 2" xfId="24024" xr:uid="{00000000-0005-0000-0000-0000D85D0000}"/>
    <cellStyle name="Normal 51 4 2 8 2 2" xfId="24025" xr:uid="{00000000-0005-0000-0000-0000D95D0000}"/>
    <cellStyle name="Normal 51 4 2 8 2 2 2" xfId="50306" xr:uid="{00000000-0005-0000-0000-000082C40000}"/>
    <cellStyle name="Normal 51 4 2 8 2 3" xfId="50307" xr:uid="{00000000-0005-0000-0000-000083C40000}"/>
    <cellStyle name="Normal 51 4 2 8 3" xfId="24026" xr:uid="{00000000-0005-0000-0000-0000DA5D0000}"/>
    <cellStyle name="Normal 51 4 2 8 3 2" xfId="50308" xr:uid="{00000000-0005-0000-0000-000084C40000}"/>
    <cellStyle name="Normal 51 4 2 8 4" xfId="50309" xr:uid="{00000000-0005-0000-0000-000085C40000}"/>
    <cellStyle name="Normal 51 4 2 9" xfId="24027" xr:uid="{00000000-0005-0000-0000-0000DB5D0000}"/>
    <cellStyle name="Normal 51 4 2 9 2" xfId="24028" xr:uid="{00000000-0005-0000-0000-0000DC5D0000}"/>
    <cellStyle name="Normal 51 4 2 9 2 2" xfId="24029" xr:uid="{00000000-0005-0000-0000-0000DD5D0000}"/>
    <cellStyle name="Normal 51 4 2 9 2 2 2" xfId="50310" xr:uid="{00000000-0005-0000-0000-000086C40000}"/>
    <cellStyle name="Normal 51 4 2 9 2 3" xfId="50311" xr:uid="{00000000-0005-0000-0000-000087C40000}"/>
    <cellStyle name="Normal 51 4 2 9 3" xfId="24030" xr:uid="{00000000-0005-0000-0000-0000DE5D0000}"/>
    <cellStyle name="Normal 51 4 2 9 3 2" xfId="50312" xr:uid="{00000000-0005-0000-0000-000088C40000}"/>
    <cellStyle name="Normal 51 4 2 9 4" xfId="50313" xr:uid="{00000000-0005-0000-0000-000089C40000}"/>
    <cellStyle name="Normal 51 4 3" xfId="24031" xr:uid="{00000000-0005-0000-0000-0000DF5D0000}"/>
    <cellStyle name="Normal 51 4 3 2" xfId="24032" xr:uid="{00000000-0005-0000-0000-0000E05D0000}"/>
    <cellStyle name="Normal 51 4 3 2 2" xfId="24033" xr:uid="{00000000-0005-0000-0000-0000E15D0000}"/>
    <cellStyle name="Normal 51 4 3 2 2 2" xfId="50314" xr:uid="{00000000-0005-0000-0000-00008AC40000}"/>
    <cellStyle name="Normal 51 4 3 2 3" xfId="50315" xr:uid="{00000000-0005-0000-0000-00008BC40000}"/>
    <cellStyle name="Normal 51 4 3 3" xfId="24034" xr:uid="{00000000-0005-0000-0000-0000E25D0000}"/>
    <cellStyle name="Normal 51 4 3 3 2" xfId="50316" xr:uid="{00000000-0005-0000-0000-00008CC40000}"/>
    <cellStyle name="Normal 51 4 3 4" xfId="50317" xr:uid="{00000000-0005-0000-0000-00008DC40000}"/>
    <cellStyle name="Normal 51 4 4" xfId="24035" xr:uid="{00000000-0005-0000-0000-0000E35D0000}"/>
    <cellStyle name="Normal 51 4 4 2" xfId="24036" xr:uid="{00000000-0005-0000-0000-0000E45D0000}"/>
    <cellStyle name="Normal 51 4 4 2 2" xfId="24037" xr:uid="{00000000-0005-0000-0000-0000E55D0000}"/>
    <cellStyle name="Normal 51 4 4 2 2 2" xfId="50318" xr:uid="{00000000-0005-0000-0000-00008EC40000}"/>
    <cellStyle name="Normal 51 4 4 2 3" xfId="50319" xr:uid="{00000000-0005-0000-0000-00008FC40000}"/>
    <cellStyle name="Normal 51 4 4 3" xfId="24038" xr:uid="{00000000-0005-0000-0000-0000E65D0000}"/>
    <cellStyle name="Normal 51 4 4 3 2" xfId="50320" xr:uid="{00000000-0005-0000-0000-000090C40000}"/>
    <cellStyle name="Normal 51 4 4 4" xfId="50321" xr:uid="{00000000-0005-0000-0000-000091C40000}"/>
    <cellStyle name="Normal 51 4 5" xfId="24039" xr:uid="{00000000-0005-0000-0000-0000E75D0000}"/>
    <cellStyle name="Normal 51 4 5 2" xfId="24040" xr:uid="{00000000-0005-0000-0000-0000E85D0000}"/>
    <cellStyle name="Normal 51 4 5 2 2" xfId="24041" xr:uid="{00000000-0005-0000-0000-0000E95D0000}"/>
    <cellStyle name="Normal 51 4 5 2 2 2" xfId="50322" xr:uid="{00000000-0005-0000-0000-000092C40000}"/>
    <cellStyle name="Normal 51 4 5 2 3" xfId="50323" xr:uid="{00000000-0005-0000-0000-000093C40000}"/>
    <cellStyle name="Normal 51 4 5 3" xfId="24042" xr:uid="{00000000-0005-0000-0000-0000EA5D0000}"/>
    <cellStyle name="Normal 51 4 5 3 2" xfId="50324" xr:uid="{00000000-0005-0000-0000-000094C40000}"/>
    <cellStyle name="Normal 51 4 5 4" xfId="50325" xr:uid="{00000000-0005-0000-0000-000095C40000}"/>
    <cellStyle name="Normal 51 4 6" xfId="24043" xr:uid="{00000000-0005-0000-0000-0000EB5D0000}"/>
    <cellStyle name="Normal 51 4 6 2" xfId="24044" xr:uid="{00000000-0005-0000-0000-0000EC5D0000}"/>
    <cellStyle name="Normal 51 4 6 2 2" xfId="24045" xr:uid="{00000000-0005-0000-0000-0000ED5D0000}"/>
    <cellStyle name="Normal 51 4 6 2 2 2" xfId="50326" xr:uid="{00000000-0005-0000-0000-000096C40000}"/>
    <cellStyle name="Normal 51 4 6 2 3" xfId="50327" xr:uid="{00000000-0005-0000-0000-000097C40000}"/>
    <cellStyle name="Normal 51 4 6 3" xfId="24046" xr:uid="{00000000-0005-0000-0000-0000EE5D0000}"/>
    <cellStyle name="Normal 51 4 6 3 2" xfId="50328" xr:uid="{00000000-0005-0000-0000-000098C40000}"/>
    <cellStyle name="Normal 51 4 6 4" xfId="50329" xr:uid="{00000000-0005-0000-0000-000099C40000}"/>
    <cellStyle name="Normal 51 4 7" xfId="24047" xr:uid="{00000000-0005-0000-0000-0000EF5D0000}"/>
    <cellStyle name="Normal 51 4 7 2" xfId="24048" xr:uid="{00000000-0005-0000-0000-0000F05D0000}"/>
    <cellStyle name="Normal 51 4 7 2 2" xfId="24049" xr:uid="{00000000-0005-0000-0000-0000F15D0000}"/>
    <cellStyle name="Normal 51 4 7 2 2 2" xfId="50330" xr:uid="{00000000-0005-0000-0000-00009AC40000}"/>
    <cellStyle name="Normal 51 4 7 2 3" xfId="50331" xr:uid="{00000000-0005-0000-0000-00009BC40000}"/>
    <cellStyle name="Normal 51 4 7 3" xfId="24050" xr:uid="{00000000-0005-0000-0000-0000F25D0000}"/>
    <cellStyle name="Normal 51 4 7 3 2" xfId="50332" xr:uid="{00000000-0005-0000-0000-00009CC40000}"/>
    <cellStyle name="Normal 51 4 7 4" xfId="50333" xr:uid="{00000000-0005-0000-0000-00009DC40000}"/>
    <cellStyle name="Normal 51 4 8" xfId="24051" xr:uid="{00000000-0005-0000-0000-0000F35D0000}"/>
    <cellStyle name="Normal 51 4 8 2" xfId="24052" xr:uid="{00000000-0005-0000-0000-0000F45D0000}"/>
    <cellStyle name="Normal 51 4 8 2 2" xfId="24053" xr:uid="{00000000-0005-0000-0000-0000F55D0000}"/>
    <cellStyle name="Normal 51 4 8 2 2 2" xfId="50334" xr:uid="{00000000-0005-0000-0000-00009EC40000}"/>
    <cellStyle name="Normal 51 4 8 2 3" xfId="50335" xr:uid="{00000000-0005-0000-0000-00009FC40000}"/>
    <cellStyle name="Normal 51 4 8 3" xfId="24054" xr:uid="{00000000-0005-0000-0000-0000F65D0000}"/>
    <cellStyle name="Normal 51 4 8 3 2" xfId="50336" xr:uid="{00000000-0005-0000-0000-0000A0C40000}"/>
    <cellStyle name="Normal 51 4 8 4" xfId="50337" xr:uid="{00000000-0005-0000-0000-0000A1C40000}"/>
    <cellStyle name="Normal 51 4 9" xfId="24055" xr:uid="{00000000-0005-0000-0000-0000F75D0000}"/>
    <cellStyle name="Normal 51 4 9 2" xfId="24056" xr:uid="{00000000-0005-0000-0000-0000F85D0000}"/>
    <cellStyle name="Normal 51 4 9 2 2" xfId="24057" xr:uid="{00000000-0005-0000-0000-0000F95D0000}"/>
    <cellStyle name="Normal 51 4 9 2 2 2" xfId="50338" xr:uid="{00000000-0005-0000-0000-0000A2C40000}"/>
    <cellStyle name="Normal 51 4 9 2 3" xfId="50339" xr:uid="{00000000-0005-0000-0000-0000A3C40000}"/>
    <cellStyle name="Normal 51 4 9 3" xfId="24058" xr:uid="{00000000-0005-0000-0000-0000FA5D0000}"/>
    <cellStyle name="Normal 51 4 9 3 2" xfId="50340" xr:uid="{00000000-0005-0000-0000-0000A4C40000}"/>
    <cellStyle name="Normal 51 4 9 4" xfId="50341" xr:uid="{00000000-0005-0000-0000-0000A5C40000}"/>
    <cellStyle name="Normal 51 5" xfId="24059" xr:uid="{00000000-0005-0000-0000-0000FB5D0000}"/>
    <cellStyle name="Normal 51 5 2" xfId="24060" xr:uid="{00000000-0005-0000-0000-0000FC5D0000}"/>
    <cellStyle name="Normal 51 5 2 2" xfId="24061" xr:uid="{00000000-0005-0000-0000-0000FD5D0000}"/>
    <cellStyle name="Normal 51 5 2 2 2" xfId="50342" xr:uid="{00000000-0005-0000-0000-0000A6C40000}"/>
    <cellStyle name="Normal 51 5 2 3" xfId="50343" xr:uid="{00000000-0005-0000-0000-0000A7C40000}"/>
    <cellStyle name="Normal 51 5 3" xfId="24062" xr:uid="{00000000-0005-0000-0000-0000FE5D0000}"/>
    <cellStyle name="Normal 51 5 3 2" xfId="50344" xr:uid="{00000000-0005-0000-0000-0000A8C40000}"/>
    <cellStyle name="Normal 51 5 4" xfId="50345" xr:uid="{00000000-0005-0000-0000-0000A9C40000}"/>
    <cellStyle name="Normal 51 6" xfId="24063" xr:uid="{00000000-0005-0000-0000-0000FF5D0000}"/>
    <cellStyle name="Normal 51 6 2" xfId="24064" xr:uid="{00000000-0005-0000-0000-0000005E0000}"/>
    <cellStyle name="Normal 51 6 2 2" xfId="24065" xr:uid="{00000000-0005-0000-0000-0000015E0000}"/>
    <cellStyle name="Normal 51 6 2 2 2" xfId="50346" xr:uid="{00000000-0005-0000-0000-0000AAC40000}"/>
    <cellStyle name="Normal 51 6 2 3" xfId="50347" xr:uid="{00000000-0005-0000-0000-0000ABC40000}"/>
    <cellStyle name="Normal 51 6 3" xfId="24066" xr:uid="{00000000-0005-0000-0000-0000025E0000}"/>
    <cellStyle name="Normal 51 6 3 2" xfId="50348" xr:uid="{00000000-0005-0000-0000-0000ACC40000}"/>
    <cellStyle name="Normal 51 6 4" xfId="50349" xr:uid="{00000000-0005-0000-0000-0000ADC40000}"/>
    <cellStyle name="Normal 51 7" xfId="24067" xr:uid="{00000000-0005-0000-0000-0000035E0000}"/>
    <cellStyle name="Normal 51 7 2" xfId="24068" xr:uid="{00000000-0005-0000-0000-0000045E0000}"/>
    <cellStyle name="Normal 51 7 2 2" xfId="24069" xr:uid="{00000000-0005-0000-0000-0000055E0000}"/>
    <cellStyle name="Normal 51 7 2 2 2" xfId="50350" xr:uid="{00000000-0005-0000-0000-0000AEC40000}"/>
    <cellStyle name="Normal 51 7 2 3" xfId="50351" xr:uid="{00000000-0005-0000-0000-0000AFC40000}"/>
    <cellStyle name="Normal 51 7 3" xfId="24070" xr:uid="{00000000-0005-0000-0000-0000065E0000}"/>
    <cellStyle name="Normal 51 7 3 2" xfId="50352" xr:uid="{00000000-0005-0000-0000-0000B0C40000}"/>
    <cellStyle name="Normal 51 7 4" xfId="50353" xr:uid="{00000000-0005-0000-0000-0000B1C40000}"/>
    <cellStyle name="Normal 51 8" xfId="24071" xr:uid="{00000000-0005-0000-0000-0000075E0000}"/>
    <cellStyle name="Normal 51 8 2" xfId="24072" xr:uid="{00000000-0005-0000-0000-0000085E0000}"/>
    <cellStyle name="Normal 51 8 2 2" xfId="24073" xr:uid="{00000000-0005-0000-0000-0000095E0000}"/>
    <cellStyle name="Normal 51 8 2 2 2" xfId="50354" xr:uid="{00000000-0005-0000-0000-0000B2C40000}"/>
    <cellStyle name="Normal 51 8 2 3" xfId="50355" xr:uid="{00000000-0005-0000-0000-0000B3C40000}"/>
    <cellStyle name="Normal 51 8 3" xfId="24074" xr:uid="{00000000-0005-0000-0000-00000A5E0000}"/>
    <cellStyle name="Normal 51 8 3 2" xfId="50356" xr:uid="{00000000-0005-0000-0000-0000B4C40000}"/>
    <cellStyle name="Normal 51 8 4" xfId="50357" xr:uid="{00000000-0005-0000-0000-0000B5C40000}"/>
    <cellStyle name="Normal 51 9" xfId="24075" xr:uid="{00000000-0005-0000-0000-00000B5E0000}"/>
    <cellStyle name="Normal 51 9 2" xfId="24076" xr:uid="{00000000-0005-0000-0000-00000C5E0000}"/>
    <cellStyle name="Normal 51 9 2 2" xfId="24077" xr:uid="{00000000-0005-0000-0000-00000D5E0000}"/>
    <cellStyle name="Normal 51 9 2 2 2" xfId="50358" xr:uid="{00000000-0005-0000-0000-0000B6C40000}"/>
    <cellStyle name="Normal 51 9 2 3" xfId="50359" xr:uid="{00000000-0005-0000-0000-0000B7C40000}"/>
    <cellStyle name="Normal 51 9 3" xfId="24078" xr:uid="{00000000-0005-0000-0000-00000E5E0000}"/>
    <cellStyle name="Normal 51 9 3 2" xfId="50360" xr:uid="{00000000-0005-0000-0000-0000B8C40000}"/>
    <cellStyle name="Normal 51 9 4" xfId="50361" xr:uid="{00000000-0005-0000-0000-0000B9C40000}"/>
    <cellStyle name="Normal 510" xfId="30162" xr:uid="{00000000-0005-0000-0000-0000D2750000}"/>
    <cellStyle name="Normal 511" xfId="30163" xr:uid="{00000000-0005-0000-0000-0000D3750000}"/>
    <cellStyle name="Normal 512" xfId="30164" xr:uid="{00000000-0005-0000-0000-0000D4750000}"/>
    <cellStyle name="Normal 513" xfId="30165" xr:uid="{00000000-0005-0000-0000-0000D5750000}"/>
    <cellStyle name="Normal 514" xfId="30166" xr:uid="{00000000-0005-0000-0000-0000D6750000}"/>
    <cellStyle name="Normal 515" xfId="30167" xr:uid="{00000000-0005-0000-0000-0000D7750000}"/>
    <cellStyle name="Normal 516" xfId="30168" xr:uid="{00000000-0005-0000-0000-0000D8750000}"/>
    <cellStyle name="Normal 517" xfId="30169" xr:uid="{00000000-0005-0000-0000-0000D9750000}"/>
    <cellStyle name="Normal 518" xfId="30170" xr:uid="{00000000-0005-0000-0000-0000DA750000}"/>
    <cellStyle name="Normal 519" xfId="30171" xr:uid="{00000000-0005-0000-0000-0000DB750000}"/>
    <cellStyle name="Normal 52" xfId="24079" xr:uid="{00000000-0005-0000-0000-00000F5E0000}"/>
    <cellStyle name="Normal 52 10" xfId="24080" xr:uid="{00000000-0005-0000-0000-0000105E0000}"/>
    <cellStyle name="Normal 52 10 2" xfId="24081" xr:uid="{00000000-0005-0000-0000-0000115E0000}"/>
    <cellStyle name="Normal 52 10 2 2" xfId="24082" xr:uid="{00000000-0005-0000-0000-0000125E0000}"/>
    <cellStyle name="Normal 52 10 2 2 2" xfId="50362" xr:uid="{00000000-0005-0000-0000-0000BAC40000}"/>
    <cellStyle name="Normal 52 10 2 3" xfId="50363" xr:uid="{00000000-0005-0000-0000-0000BBC40000}"/>
    <cellStyle name="Normal 52 10 3" xfId="24083" xr:uid="{00000000-0005-0000-0000-0000135E0000}"/>
    <cellStyle name="Normal 52 10 3 2" xfId="50364" xr:uid="{00000000-0005-0000-0000-0000BCC40000}"/>
    <cellStyle name="Normal 52 10 4" xfId="50365" xr:uid="{00000000-0005-0000-0000-0000BDC40000}"/>
    <cellStyle name="Normal 52 11" xfId="24084" xr:uid="{00000000-0005-0000-0000-0000145E0000}"/>
    <cellStyle name="Normal 52 11 2" xfId="24085" xr:uid="{00000000-0005-0000-0000-0000155E0000}"/>
    <cellStyle name="Normal 52 11 2 2" xfId="24086" xr:uid="{00000000-0005-0000-0000-0000165E0000}"/>
    <cellStyle name="Normal 52 11 2 2 2" xfId="50366" xr:uid="{00000000-0005-0000-0000-0000BEC40000}"/>
    <cellStyle name="Normal 52 11 2 3" xfId="50367" xr:uid="{00000000-0005-0000-0000-0000BFC40000}"/>
    <cellStyle name="Normal 52 11 3" xfId="24087" xr:uid="{00000000-0005-0000-0000-0000175E0000}"/>
    <cellStyle name="Normal 52 11 3 2" xfId="50368" xr:uid="{00000000-0005-0000-0000-0000C0C40000}"/>
    <cellStyle name="Normal 52 11 4" xfId="50369" xr:uid="{00000000-0005-0000-0000-0000C1C40000}"/>
    <cellStyle name="Normal 52 12" xfId="24088" xr:uid="{00000000-0005-0000-0000-0000185E0000}"/>
    <cellStyle name="Normal 52 12 2" xfId="24089" xr:uid="{00000000-0005-0000-0000-0000195E0000}"/>
    <cellStyle name="Normal 52 12 2 2" xfId="24090" xr:uid="{00000000-0005-0000-0000-00001A5E0000}"/>
    <cellStyle name="Normal 52 12 2 2 2" xfId="50370" xr:uid="{00000000-0005-0000-0000-0000C2C40000}"/>
    <cellStyle name="Normal 52 12 2 3" xfId="50371" xr:uid="{00000000-0005-0000-0000-0000C3C40000}"/>
    <cellStyle name="Normal 52 12 3" xfId="24091" xr:uid="{00000000-0005-0000-0000-00001B5E0000}"/>
    <cellStyle name="Normal 52 12 3 2" xfId="50372" xr:uid="{00000000-0005-0000-0000-0000C4C40000}"/>
    <cellStyle name="Normal 52 12 4" xfId="50373" xr:uid="{00000000-0005-0000-0000-0000C5C40000}"/>
    <cellStyle name="Normal 52 13" xfId="24092" xr:uid="{00000000-0005-0000-0000-00001C5E0000}"/>
    <cellStyle name="Normal 52 13 2" xfId="24093" xr:uid="{00000000-0005-0000-0000-00001D5E0000}"/>
    <cellStyle name="Normal 52 13 2 2" xfId="24094" xr:uid="{00000000-0005-0000-0000-00001E5E0000}"/>
    <cellStyle name="Normal 52 13 2 2 2" xfId="50374" xr:uid="{00000000-0005-0000-0000-0000C6C40000}"/>
    <cellStyle name="Normal 52 13 2 3" xfId="50375" xr:uid="{00000000-0005-0000-0000-0000C7C40000}"/>
    <cellStyle name="Normal 52 13 3" xfId="24095" xr:uid="{00000000-0005-0000-0000-00001F5E0000}"/>
    <cellStyle name="Normal 52 13 3 2" xfId="50376" xr:uid="{00000000-0005-0000-0000-0000C8C40000}"/>
    <cellStyle name="Normal 52 13 4" xfId="50377" xr:uid="{00000000-0005-0000-0000-0000C9C40000}"/>
    <cellStyle name="Normal 52 14" xfId="24096" xr:uid="{00000000-0005-0000-0000-0000205E0000}"/>
    <cellStyle name="Normal 52 14 2" xfId="24097" xr:uid="{00000000-0005-0000-0000-0000215E0000}"/>
    <cellStyle name="Normal 52 14 2 2" xfId="24098" xr:uid="{00000000-0005-0000-0000-0000225E0000}"/>
    <cellStyle name="Normal 52 14 2 2 2" xfId="50378" xr:uid="{00000000-0005-0000-0000-0000CAC40000}"/>
    <cellStyle name="Normal 52 14 2 3" xfId="50379" xr:uid="{00000000-0005-0000-0000-0000CBC40000}"/>
    <cellStyle name="Normal 52 14 3" xfId="24099" xr:uid="{00000000-0005-0000-0000-0000235E0000}"/>
    <cellStyle name="Normal 52 14 3 2" xfId="50380" xr:uid="{00000000-0005-0000-0000-0000CCC40000}"/>
    <cellStyle name="Normal 52 14 4" xfId="50381" xr:uid="{00000000-0005-0000-0000-0000CDC40000}"/>
    <cellStyle name="Normal 52 15" xfId="24100" xr:uid="{00000000-0005-0000-0000-0000245E0000}"/>
    <cellStyle name="Normal 52 15 2" xfId="24101" xr:uid="{00000000-0005-0000-0000-0000255E0000}"/>
    <cellStyle name="Normal 52 15 2 2" xfId="50382" xr:uid="{00000000-0005-0000-0000-0000CEC40000}"/>
    <cellStyle name="Normal 52 15 3" xfId="50383" xr:uid="{00000000-0005-0000-0000-0000CFC40000}"/>
    <cellStyle name="Normal 52 16" xfId="24102" xr:uid="{00000000-0005-0000-0000-0000265E0000}"/>
    <cellStyle name="Normal 52 16 2" xfId="50384" xr:uid="{00000000-0005-0000-0000-0000D0C40000}"/>
    <cellStyle name="Normal 52 17" xfId="50385" xr:uid="{00000000-0005-0000-0000-0000D1C40000}"/>
    <cellStyle name="Normal 52 2" xfId="24103" xr:uid="{00000000-0005-0000-0000-0000275E0000}"/>
    <cellStyle name="Normal 52 2 10" xfId="24104" xr:uid="{00000000-0005-0000-0000-0000285E0000}"/>
    <cellStyle name="Normal 52 2 10 2" xfId="24105" xr:uid="{00000000-0005-0000-0000-0000295E0000}"/>
    <cellStyle name="Normal 52 2 10 2 2" xfId="24106" xr:uid="{00000000-0005-0000-0000-00002A5E0000}"/>
    <cellStyle name="Normal 52 2 10 2 2 2" xfId="50386" xr:uid="{00000000-0005-0000-0000-0000D2C40000}"/>
    <cellStyle name="Normal 52 2 10 2 3" xfId="50387" xr:uid="{00000000-0005-0000-0000-0000D3C40000}"/>
    <cellStyle name="Normal 52 2 10 3" xfId="24107" xr:uid="{00000000-0005-0000-0000-00002B5E0000}"/>
    <cellStyle name="Normal 52 2 10 3 2" xfId="50388" xr:uid="{00000000-0005-0000-0000-0000D4C40000}"/>
    <cellStyle name="Normal 52 2 10 4" xfId="50389" xr:uid="{00000000-0005-0000-0000-0000D5C40000}"/>
    <cellStyle name="Normal 52 2 11" xfId="24108" xr:uid="{00000000-0005-0000-0000-00002C5E0000}"/>
    <cellStyle name="Normal 52 2 11 2" xfId="24109" xr:uid="{00000000-0005-0000-0000-00002D5E0000}"/>
    <cellStyle name="Normal 52 2 11 2 2" xfId="24110" xr:uid="{00000000-0005-0000-0000-00002E5E0000}"/>
    <cellStyle name="Normal 52 2 11 2 2 2" xfId="50390" xr:uid="{00000000-0005-0000-0000-0000D6C40000}"/>
    <cellStyle name="Normal 52 2 11 2 3" xfId="50391" xr:uid="{00000000-0005-0000-0000-0000D7C40000}"/>
    <cellStyle name="Normal 52 2 11 3" xfId="24111" xr:uid="{00000000-0005-0000-0000-00002F5E0000}"/>
    <cellStyle name="Normal 52 2 11 3 2" xfId="50392" xr:uid="{00000000-0005-0000-0000-0000D8C40000}"/>
    <cellStyle name="Normal 52 2 11 4" xfId="50393" xr:uid="{00000000-0005-0000-0000-0000D9C40000}"/>
    <cellStyle name="Normal 52 2 12" xfId="24112" xr:uid="{00000000-0005-0000-0000-0000305E0000}"/>
    <cellStyle name="Normal 52 2 12 2" xfId="24113" xr:uid="{00000000-0005-0000-0000-0000315E0000}"/>
    <cellStyle name="Normal 52 2 12 2 2" xfId="50394" xr:uid="{00000000-0005-0000-0000-0000DAC40000}"/>
    <cellStyle name="Normal 52 2 12 3" xfId="50395" xr:uid="{00000000-0005-0000-0000-0000DBC40000}"/>
    <cellStyle name="Normal 52 2 13" xfId="24114" xr:uid="{00000000-0005-0000-0000-0000325E0000}"/>
    <cellStyle name="Normal 52 2 13 2" xfId="50396" xr:uid="{00000000-0005-0000-0000-0000DCC40000}"/>
    <cellStyle name="Normal 52 2 14" xfId="50397" xr:uid="{00000000-0005-0000-0000-0000DDC40000}"/>
    <cellStyle name="Normal 52 2 2" xfId="24115" xr:uid="{00000000-0005-0000-0000-0000335E0000}"/>
    <cellStyle name="Normal 52 2 2 2" xfId="24116" xr:uid="{00000000-0005-0000-0000-0000345E0000}"/>
    <cellStyle name="Normal 52 2 2 2 2" xfId="24117" xr:uid="{00000000-0005-0000-0000-0000355E0000}"/>
    <cellStyle name="Normal 52 2 2 2 2 2" xfId="50398" xr:uid="{00000000-0005-0000-0000-0000DEC40000}"/>
    <cellStyle name="Normal 52 2 2 2 3" xfId="50399" xr:uid="{00000000-0005-0000-0000-0000DFC40000}"/>
    <cellStyle name="Normal 52 2 2 3" xfId="24118" xr:uid="{00000000-0005-0000-0000-0000365E0000}"/>
    <cellStyle name="Normal 52 2 2 3 2" xfId="50400" xr:uid="{00000000-0005-0000-0000-0000E0C40000}"/>
    <cellStyle name="Normal 52 2 2 4" xfId="50401" xr:uid="{00000000-0005-0000-0000-0000E1C40000}"/>
    <cellStyle name="Normal 52 2 3" xfId="24119" xr:uid="{00000000-0005-0000-0000-0000375E0000}"/>
    <cellStyle name="Normal 52 2 3 2" xfId="24120" xr:uid="{00000000-0005-0000-0000-0000385E0000}"/>
    <cellStyle name="Normal 52 2 3 2 2" xfId="24121" xr:uid="{00000000-0005-0000-0000-0000395E0000}"/>
    <cellStyle name="Normal 52 2 3 2 2 2" xfId="50402" xr:uid="{00000000-0005-0000-0000-0000E2C40000}"/>
    <cellStyle name="Normal 52 2 3 2 3" xfId="50403" xr:uid="{00000000-0005-0000-0000-0000E3C40000}"/>
    <cellStyle name="Normal 52 2 3 3" xfId="24122" xr:uid="{00000000-0005-0000-0000-00003A5E0000}"/>
    <cellStyle name="Normal 52 2 3 3 2" xfId="50404" xr:uid="{00000000-0005-0000-0000-0000E4C40000}"/>
    <cellStyle name="Normal 52 2 3 4" xfId="50405" xr:uid="{00000000-0005-0000-0000-0000E5C40000}"/>
    <cellStyle name="Normal 52 2 4" xfId="24123" xr:uid="{00000000-0005-0000-0000-00003B5E0000}"/>
    <cellStyle name="Normal 52 2 4 2" xfId="24124" xr:uid="{00000000-0005-0000-0000-00003C5E0000}"/>
    <cellStyle name="Normal 52 2 4 2 2" xfId="24125" xr:uid="{00000000-0005-0000-0000-00003D5E0000}"/>
    <cellStyle name="Normal 52 2 4 2 2 2" xfId="50406" xr:uid="{00000000-0005-0000-0000-0000E6C40000}"/>
    <cellStyle name="Normal 52 2 4 2 3" xfId="50407" xr:uid="{00000000-0005-0000-0000-0000E7C40000}"/>
    <cellStyle name="Normal 52 2 4 3" xfId="24126" xr:uid="{00000000-0005-0000-0000-00003E5E0000}"/>
    <cellStyle name="Normal 52 2 4 3 2" xfId="50408" xr:uid="{00000000-0005-0000-0000-0000E8C40000}"/>
    <cellStyle name="Normal 52 2 4 4" xfId="50409" xr:uid="{00000000-0005-0000-0000-0000E9C40000}"/>
    <cellStyle name="Normal 52 2 5" xfId="24127" xr:uid="{00000000-0005-0000-0000-00003F5E0000}"/>
    <cellStyle name="Normal 52 2 5 2" xfId="24128" xr:uid="{00000000-0005-0000-0000-0000405E0000}"/>
    <cellStyle name="Normal 52 2 5 2 2" xfId="24129" xr:uid="{00000000-0005-0000-0000-0000415E0000}"/>
    <cellStyle name="Normal 52 2 5 2 2 2" xfId="50410" xr:uid="{00000000-0005-0000-0000-0000EAC40000}"/>
    <cellStyle name="Normal 52 2 5 2 3" xfId="50411" xr:uid="{00000000-0005-0000-0000-0000EBC40000}"/>
    <cellStyle name="Normal 52 2 5 3" xfId="24130" xr:uid="{00000000-0005-0000-0000-0000425E0000}"/>
    <cellStyle name="Normal 52 2 5 3 2" xfId="50412" xr:uid="{00000000-0005-0000-0000-0000ECC40000}"/>
    <cellStyle name="Normal 52 2 5 4" xfId="50413" xr:uid="{00000000-0005-0000-0000-0000EDC40000}"/>
    <cellStyle name="Normal 52 2 6" xfId="24131" xr:uid="{00000000-0005-0000-0000-0000435E0000}"/>
    <cellStyle name="Normal 52 2 6 2" xfId="24132" xr:uid="{00000000-0005-0000-0000-0000445E0000}"/>
    <cellStyle name="Normal 52 2 6 2 2" xfId="24133" xr:uid="{00000000-0005-0000-0000-0000455E0000}"/>
    <cellStyle name="Normal 52 2 6 2 2 2" xfId="50414" xr:uid="{00000000-0005-0000-0000-0000EEC40000}"/>
    <cellStyle name="Normal 52 2 6 2 3" xfId="50415" xr:uid="{00000000-0005-0000-0000-0000EFC40000}"/>
    <cellStyle name="Normal 52 2 6 3" xfId="24134" xr:uid="{00000000-0005-0000-0000-0000465E0000}"/>
    <cellStyle name="Normal 52 2 6 3 2" xfId="50416" xr:uid="{00000000-0005-0000-0000-0000F0C40000}"/>
    <cellStyle name="Normal 52 2 6 4" xfId="50417" xr:uid="{00000000-0005-0000-0000-0000F1C40000}"/>
    <cellStyle name="Normal 52 2 7" xfId="24135" xr:uid="{00000000-0005-0000-0000-0000475E0000}"/>
    <cellStyle name="Normal 52 2 7 2" xfId="24136" xr:uid="{00000000-0005-0000-0000-0000485E0000}"/>
    <cellStyle name="Normal 52 2 7 2 2" xfId="24137" xr:uid="{00000000-0005-0000-0000-0000495E0000}"/>
    <cellStyle name="Normal 52 2 7 2 2 2" xfId="50418" xr:uid="{00000000-0005-0000-0000-0000F2C40000}"/>
    <cellStyle name="Normal 52 2 7 2 3" xfId="50419" xr:uid="{00000000-0005-0000-0000-0000F3C40000}"/>
    <cellStyle name="Normal 52 2 7 3" xfId="24138" xr:uid="{00000000-0005-0000-0000-00004A5E0000}"/>
    <cellStyle name="Normal 52 2 7 3 2" xfId="50420" xr:uid="{00000000-0005-0000-0000-0000F4C40000}"/>
    <cellStyle name="Normal 52 2 7 4" xfId="50421" xr:uid="{00000000-0005-0000-0000-0000F5C40000}"/>
    <cellStyle name="Normal 52 2 8" xfId="24139" xr:uid="{00000000-0005-0000-0000-00004B5E0000}"/>
    <cellStyle name="Normal 52 2 8 2" xfId="24140" xr:uid="{00000000-0005-0000-0000-00004C5E0000}"/>
    <cellStyle name="Normal 52 2 8 2 2" xfId="24141" xr:uid="{00000000-0005-0000-0000-00004D5E0000}"/>
    <cellStyle name="Normal 52 2 8 2 2 2" xfId="50422" xr:uid="{00000000-0005-0000-0000-0000F6C40000}"/>
    <cellStyle name="Normal 52 2 8 2 3" xfId="50423" xr:uid="{00000000-0005-0000-0000-0000F7C40000}"/>
    <cellStyle name="Normal 52 2 8 3" xfId="24142" xr:uid="{00000000-0005-0000-0000-00004E5E0000}"/>
    <cellStyle name="Normal 52 2 8 3 2" xfId="50424" xr:uid="{00000000-0005-0000-0000-0000F8C40000}"/>
    <cellStyle name="Normal 52 2 8 4" xfId="50425" xr:uid="{00000000-0005-0000-0000-0000F9C40000}"/>
    <cellStyle name="Normal 52 2 9" xfId="24143" xr:uid="{00000000-0005-0000-0000-00004F5E0000}"/>
    <cellStyle name="Normal 52 2 9 2" xfId="24144" xr:uid="{00000000-0005-0000-0000-0000505E0000}"/>
    <cellStyle name="Normal 52 2 9 2 2" xfId="24145" xr:uid="{00000000-0005-0000-0000-0000515E0000}"/>
    <cellStyle name="Normal 52 2 9 2 2 2" xfId="50426" xr:uid="{00000000-0005-0000-0000-0000FAC40000}"/>
    <cellStyle name="Normal 52 2 9 2 3" xfId="50427" xr:uid="{00000000-0005-0000-0000-0000FBC40000}"/>
    <cellStyle name="Normal 52 2 9 3" xfId="24146" xr:uid="{00000000-0005-0000-0000-0000525E0000}"/>
    <cellStyle name="Normal 52 2 9 3 2" xfId="50428" xr:uid="{00000000-0005-0000-0000-0000FCC40000}"/>
    <cellStyle name="Normal 52 2 9 4" xfId="50429" xr:uid="{00000000-0005-0000-0000-0000FDC40000}"/>
    <cellStyle name="Normal 52 3" xfId="24147" xr:uid="{00000000-0005-0000-0000-0000535E0000}"/>
    <cellStyle name="Normal 52 3 10" xfId="24148" xr:uid="{00000000-0005-0000-0000-0000545E0000}"/>
    <cellStyle name="Normal 52 3 10 2" xfId="24149" xr:uid="{00000000-0005-0000-0000-0000555E0000}"/>
    <cellStyle name="Normal 52 3 10 2 2" xfId="24150" xr:uid="{00000000-0005-0000-0000-0000565E0000}"/>
    <cellStyle name="Normal 52 3 10 2 2 2" xfId="50430" xr:uid="{00000000-0005-0000-0000-0000FEC40000}"/>
    <cellStyle name="Normal 52 3 10 2 3" xfId="50431" xr:uid="{00000000-0005-0000-0000-0000FFC40000}"/>
    <cellStyle name="Normal 52 3 10 3" xfId="24151" xr:uid="{00000000-0005-0000-0000-0000575E0000}"/>
    <cellStyle name="Normal 52 3 10 3 2" xfId="50432" xr:uid="{00000000-0005-0000-0000-000000C50000}"/>
    <cellStyle name="Normal 52 3 10 4" xfId="50433" xr:uid="{00000000-0005-0000-0000-000001C50000}"/>
    <cellStyle name="Normal 52 3 11" xfId="24152" xr:uid="{00000000-0005-0000-0000-0000585E0000}"/>
    <cellStyle name="Normal 52 3 11 2" xfId="24153" xr:uid="{00000000-0005-0000-0000-0000595E0000}"/>
    <cellStyle name="Normal 52 3 11 2 2" xfId="24154" xr:uid="{00000000-0005-0000-0000-00005A5E0000}"/>
    <cellStyle name="Normal 52 3 11 2 2 2" xfId="50434" xr:uid="{00000000-0005-0000-0000-000002C50000}"/>
    <cellStyle name="Normal 52 3 11 2 3" xfId="50435" xr:uid="{00000000-0005-0000-0000-000003C50000}"/>
    <cellStyle name="Normal 52 3 11 3" xfId="24155" xr:uid="{00000000-0005-0000-0000-00005B5E0000}"/>
    <cellStyle name="Normal 52 3 11 3 2" xfId="50436" xr:uid="{00000000-0005-0000-0000-000004C50000}"/>
    <cellStyle name="Normal 52 3 11 4" xfId="50437" xr:uid="{00000000-0005-0000-0000-000005C50000}"/>
    <cellStyle name="Normal 52 3 12" xfId="24156" xr:uid="{00000000-0005-0000-0000-00005C5E0000}"/>
    <cellStyle name="Normal 52 3 12 2" xfId="24157" xr:uid="{00000000-0005-0000-0000-00005D5E0000}"/>
    <cellStyle name="Normal 52 3 12 2 2" xfId="50438" xr:uid="{00000000-0005-0000-0000-000006C50000}"/>
    <cellStyle name="Normal 52 3 12 3" xfId="50439" xr:uid="{00000000-0005-0000-0000-000007C50000}"/>
    <cellStyle name="Normal 52 3 13" xfId="24158" xr:uid="{00000000-0005-0000-0000-00005E5E0000}"/>
    <cellStyle name="Normal 52 3 13 2" xfId="50440" xr:uid="{00000000-0005-0000-0000-000008C50000}"/>
    <cellStyle name="Normal 52 3 14" xfId="50441" xr:uid="{00000000-0005-0000-0000-000009C50000}"/>
    <cellStyle name="Normal 52 3 2" xfId="24159" xr:uid="{00000000-0005-0000-0000-00005F5E0000}"/>
    <cellStyle name="Normal 52 3 2 2" xfId="24160" xr:uid="{00000000-0005-0000-0000-0000605E0000}"/>
    <cellStyle name="Normal 52 3 2 2 2" xfId="24161" xr:uid="{00000000-0005-0000-0000-0000615E0000}"/>
    <cellStyle name="Normal 52 3 2 2 2 2" xfId="50442" xr:uid="{00000000-0005-0000-0000-00000AC50000}"/>
    <cellStyle name="Normal 52 3 2 2 3" xfId="50443" xr:uid="{00000000-0005-0000-0000-00000BC50000}"/>
    <cellStyle name="Normal 52 3 2 3" xfId="24162" xr:uid="{00000000-0005-0000-0000-0000625E0000}"/>
    <cellStyle name="Normal 52 3 2 3 2" xfId="50444" xr:uid="{00000000-0005-0000-0000-00000CC50000}"/>
    <cellStyle name="Normal 52 3 2 4" xfId="50445" xr:uid="{00000000-0005-0000-0000-00000DC50000}"/>
    <cellStyle name="Normal 52 3 3" xfId="24163" xr:uid="{00000000-0005-0000-0000-0000635E0000}"/>
    <cellStyle name="Normal 52 3 3 2" xfId="24164" xr:uid="{00000000-0005-0000-0000-0000645E0000}"/>
    <cellStyle name="Normal 52 3 3 2 2" xfId="24165" xr:uid="{00000000-0005-0000-0000-0000655E0000}"/>
    <cellStyle name="Normal 52 3 3 2 2 2" xfId="50446" xr:uid="{00000000-0005-0000-0000-00000EC50000}"/>
    <cellStyle name="Normal 52 3 3 2 3" xfId="50447" xr:uid="{00000000-0005-0000-0000-00000FC50000}"/>
    <cellStyle name="Normal 52 3 3 3" xfId="24166" xr:uid="{00000000-0005-0000-0000-0000665E0000}"/>
    <cellStyle name="Normal 52 3 3 3 2" xfId="50448" xr:uid="{00000000-0005-0000-0000-000010C50000}"/>
    <cellStyle name="Normal 52 3 3 4" xfId="50449" xr:uid="{00000000-0005-0000-0000-000011C50000}"/>
    <cellStyle name="Normal 52 3 4" xfId="24167" xr:uid="{00000000-0005-0000-0000-0000675E0000}"/>
    <cellStyle name="Normal 52 3 4 2" xfId="24168" xr:uid="{00000000-0005-0000-0000-0000685E0000}"/>
    <cellStyle name="Normal 52 3 4 2 2" xfId="24169" xr:uid="{00000000-0005-0000-0000-0000695E0000}"/>
    <cellStyle name="Normal 52 3 4 2 2 2" xfId="50450" xr:uid="{00000000-0005-0000-0000-000012C50000}"/>
    <cellStyle name="Normal 52 3 4 2 3" xfId="50451" xr:uid="{00000000-0005-0000-0000-000013C50000}"/>
    <cellStyle name="Normal 52 3 4 3" xfId="24170" xr:uid="{00000000-0005-0000-0000-00006A5E0000}"/>
    <cellStyle name="Normal 52 3 4 3 2" xfId="50452" xr:uid="{00000000-0005-0000-0000-000014C50000}"/>
    <cellStyle name="Normal 52 3 4 4" xfId="50453" xr:uid="{00000000-0005-0000-0000-000015C50000}"/>
    <cellStyle name="Normal 52 3 5" xfId="24171" xr:uid="{00000000-0005-0000-0000-00006B5E0000}"/>
    <cellStyle name="Normal 52 3 5 2" xfId="24172" xr:uid="{00000000-0005-0000-0000-00006C5E0000}"/>
    <cellStyle name="Normal 52 3 5 2 2" xfId="24173" xr:uid="{00000000-0005-0000-0000-00006D5E0000}"/>
    <cellStyle name="Normal 52 3 5 2 2 2" xfId="50454" xr:uid="{00000000-0005-0000-0000-000016C50000}"/>
    <cellStyle name="Normal 52 3 5 2 3" xfId="50455" xr:uid="{00000000-0005-0000-0000-000017C50000}"/>
    <cellStyle name="Normal 52 3 5 3" xfId="24174" xr:uid="{00000000-0005-0000-0000-00006E5E0000}"/>
    <cellStyle name="Normal 52 3 5 3 2" xfId="50456" xr:uid="{00000000-0005-0000-0000-000018C50000}"/>
    <cellStyle name="Normal 52 3 5 4" xfId="50457" xr:uid="{00000000-0005-0000-0000-000019C50000}"/>
    <cellStyle name="Normal 52 3 6" xfId="24175" xr:uid="{00000000-0005-0000-0000-00006F5E0000}"/>
    <cellStyle name="Normal 52 3 6 2" xfId="24176" xr:uid="{00000000-0005-0000-0000-0000705E0000}"/>
    <cellStyle name="Normal 52 3 6 2 2" xfId="24177" xr:uid="{00000000-0005-0000-0000-0000715E0000}"/>
    <cellStyle name="Normal 52 3 6 2 2 2" xfId="50458" xr:uid="{00000000-0005-0000-0000-00001AC50000}"/>
    <cellStyle name="Normal 52 3 6 2 3" xfId="50459" xr:uid="{00000000-0005-0000-0000-00001BC50000}"/>
    <cellStyle name="Normal 52 3 6 3" xfId="24178" xr:uid="{00000000-0005-0000-0000-0000725E0000}"/>
    <cellStyle name="Normal 52 3 6 3 2" xfId="50460" xr:uid="{00000000-0005-0000-0000-00001CC50000}"/>
    <cellStyle name="Normal 52 3 6 4" xfId="50461" xr:uid="{00000000-0005-0000-0000-00001DC50000}"/>
    <cellStyle name="Normal 52 3 7" xfId="24179" xr:uid="{00000000-0005-0000-0000-0000735E0000}"/>
    <cellStyle name="Normal 52 3 7 2" xfId="24180" xr:uid="{00000000-0005-0000-0000-0000745E0000}"/>
    <cellStyle name="Normal 52 3 7 2 2" xfId="24181" xr:uid="{00000000-0005-0000-0000-0000755E0000}"/>
    <cellStyle name="Normal 52 3 7 2 2 2" xfId="50462" xr:uid="{00000000-0005-0000-0000-00001EC50000}"/>
    <cellStyle name="Normal 52 3 7 2 3" xfId="50463" xr:uid="{00000000-0005-0000-0000-00001FC50000}"/>
    <cellStyle name="Normal 52 3 7 3" xfId="24182" xr:uid="{00000000-0005-0000-0000-0000765E0000}"/>
    <cellStyle name="Normal 52 3 7 3 2" xfId="50464" xr:uid="{00000000-0005-0000-0000-000020C50000}"/>
    <cellStyle name="Normal 52 3 7 4" xfId="50465" xr:uid="{00000000-0005-0000-0000-000021C50000}"/>
    <cellStyle name="Normal 52 3 8" xfId="24183" xr:uid="{00000000-0005-0000-0000-0000775E0000}"/>
    <cellStyle name="Normal 52 3 8 2" xfId="24184" xr:uid="{00000000-0005-0000-0000-0000785E0000}"/>
    <cellStyle name="Normal 52 3 8 2 2" xfId="24185" xr:uid="{00000000-0005-0000-0000-0000795E0000}"/>
    <cellStyle name="Normal 52 3 8 2 2 2" xfId="50466" xr:uid="{00000000-0005-0000-0000-000022C50000}"/>
    <cellStyle name="Normal 52 3 8 2 3" xfId="50467" xr:uid="{00000000-0005-0000-0000-000023C50000}"/>
    <cellStyle name="Normal 52 3 8 3" xfId="24186" xr:uid="{00000000-0005-0000-0000-00007A5E0000}"/>
    <cellStyle name="Normal 52 3 8 3 2" xfId="50468" xr:uid="{00000000-0005-0000-0000-000024C50000}"/>
    <cellStyle name="Normal 52 3 8 4" xfId="50469" xr:uid="{00000000-0005-0000-0000-000025C50000}"/>
    <cellStyle name="Normal 52 3 9" xfId="24187" xr:uid="{00000000-0005-0000-0000-00007B5E0000}"/>
    <cellStyle name="Normal 52 3 9 2" xfId="24188" xr:uid="{00000000-0005-0000-0000-00007C5E0000}"/>
    <cellStyle name="Normal 52 3 9 2 2" xfId="24189" xr:uid="{00000000-0005-0000-0000-00007D5E0000}"/>
    <cellStyle name="Normal 52 3 9 2 2 2" xfId="50470" xr:uid="{00000000-0005-0000-0000-000026C50000}"/>
    <cellStyle name="Normal 52 3 9 2 3" xfId="50471" xr:uid="{00000000-0005-0000-0000-000027C50000}"/>
    <cellStyle name="Normal 52 3 9 3" xfId="24190" xr:uid="{00000000-0005-0000-0000-00007E5E0000}"/>
    <cellStyle name="Normal 52 3 9 3 2" xfId="50472" xr:uid="{00000000-0005-0000-0000-000028C50000}"/>
    <cellStyle name="Normal 52 3 9 4" xfId="50473" xr:uid="{00000000-0005-0000-0000-000029C50000}"/>
    <cellStyle name="Normal 52 4" xfId="24191" xr:uid="{00000000-0005-0000-0000-00007F5E0000}"/>
    <cellStyle name="Normal 52 4 10" xfId="24192" xr:uid="{00000000-0005-0000-0000-0000805E0000}"/>
    <cellStyle name="Normal 52 4 10 2" xfId="24193" xr:uid="{00000000-0005-0000-0000-0000815E0000}"/>
    <cellStyle name="Normal 52 4 10 2 2" xfId="24194" xr:uid="{00000000-0005-0000-0000-0000825E0000}"/>
    <cellStyle name="Normal 52 4 10 2 2 2" xfId="50474" xr:uid="{00000000-0005-0000-0000-00002AC50000}"/>
    <cellStyle name="Normal 52 4 10 2 3" xfId="50475" xr:uid="{00000000-0005-0000-0000-00002BC50000}"/>
    <cellStyle name="Normal 52 4 10 3" xfId="24195" xr:uid="{00000000-0005-0000-0000-0000835E0000}"/>
    <cellStyle name="Normal 52 4 10 3 2" xfId="50476" xr:uid="{00000000-0005-0000-0000-00002CC50000}"/>
    <cellStyle name="Normal 52 4 10 4" xfId="50477" xr:uid="{00000000-0005-0000-0000-00002DC50000}"/>
    <cellStyle name="Normal 52 4 11" xfId="24196" xr:uid="{00000000-0005-0000-0000-0000845E0000}"/>
    <cellStyle name="Normal 52 4 11 2" xfId="24197" xr:uid="{00000000-0005-0000-0000-0000855E0000}"/>
    <cellStyle name="Normal 52 4 11 2 2" xfId="24198" xr:uid="{00000000-0005-0000-0000-0000865E0000}"/>
    <cellStyle name="Normal 52 4 11 2 2 2" xfId="50478" xr:uid="{00000000-0005-0000-0000-00002EC50000}"/>
    <cellStyle name="Normal 52 4 11 2 3" xfId="50479" xr:uid="{00000000-0005-0000-0000-00002FC50000}"/>
    <cellStyle name="Normal 52 4 11 3" xfId="24199" xr:uid="{00000000-0005-0000-0000-0000875E0000}"/>
    <cellStyle name="Normal 52 4 11 3 2" xfId="50480" xr:uid="{00000000-0005-0000-0000-000030C50000}"/>
    <cellStyle name="Normal 52 4 11 4" xfId="50481" xr:uid="{00000000-0005-0000-0000-000031C50000}"/>
    <cellStyle name="Normal 52 4 12" xfId="24200" xr:uid="{00000000-0005-0000-0000-0000885E0000}"/>
    <cellStyle name="Normal 52 4 12 2" xfId="24201" xr:uid="{00000000-0005-0000-0000-0000895E0000}"/>
    <cellStyle name="Normal 52 4 12 2 2" xfId="24202" xr:uid="{00000000-0005-0000-0000-00008A5E0000}"/>
    <cellStyle name="Normal 52 4 12 2 2 2" xfId="50482" xr:uid="{00000000-0005-0000-0000-000032C50000}"/>
    <cellStyle name="Normal 52 4 12 2 3" xfId="50483" xr:uid="{00000000-0005-0000-0000-000033C50000}"/>
    <cellStyle name="Normal 52 4 12 3" xfId="24203" xr:uid="{00000000-0005-0000-0000-00008B5E0000}"/>
    <cellStyle name="Normal 52 4 12 3 2" xfId="50484" xr:uid="{00000000-0005-0000-0000-000034C50000}"/>
    <cellStyle name="Normal 52 4 12 4" xfId="50485" xr:uid="{00000000-0005-0000-0000-000035C50000}"/>
    <cellStyle name="Normal 52 4 13" xfId="24204" xr:uid="{00000000-0005-0000-0000-00008C5E0000}"/>
    <cellStyle name="Normal 52 4 13 2" xfId="24205" xr:uid="{00000000-0005-0000-0000-00008D5E0000}"/>
    <cellStyle name="Normal 52 4 13 2 2" xfId="50486" xr:uid="{00000000-0005-0000-0000-000036C50000}"/>
    <cellStyle name="Normal 52 4 13 3" xfId="50487" xr:uid="{00000000-0005-0000-0000-000037C50000}"/>
    <cellStyle name="Normal 52 4 14" xfId="24206" xr:uid="{00000000-0005-0000-0000-00008E5E0000}"/>
    <cellStyle name="Normal 52 4 14 2" xfId="50488" xr:uid="{00000000-0005-0000-0000-000038C50000}"/>
    <cellStyle name="Normal 52 4 15" xfId="50489" xr:uid="{00000000-0005-0000-0000-000039C50000}"/>
    <cellStyle name="Normal 52 4 2" xfId="24207" xr:uid="{00000000-0005-0000-0000-00008F5E0000}"/>
    <cellStyle name="Normal 52 4 2 10" xfId="24208" xr:uid="{00000000-0005-0000-0000-0000905E0000}"/>
    <cellStyle name="Normal 52 4 2 10 2" xfId="24209" xr:uid="{00000000-0005-0000-0000-0000915E0000}"/>
    <cellStyle name="Normal 52 4 2 10 2 2" xfId="24210" xr:uid="{00000000-0005-0000-0000-0000925E0000}"/>
    <cellStyle name="Normal 52 4 2 10 2 2 2" xfId="50490" xr:uid="{00000000-0005-0000-0000-00003AC50000}"/>
    <cellStyle name="Normal 52 4 2 10 2 3" xfId="50491" xr:uid="{00000000-0005-0000-0000-00003BC50000}"/>
    <cellStyle name="Normal 52 4 2 10 3" xfId="24211" xr:uid="{00000000-0005-0000-0000-0000935E0000}"/>
    <cellStyle name="Normal 52 4 2 10 3 2" xfId="50492" xr:uid="{00000000-0005-0000-0000-00003CC50000}"/>
    <cellStyle name="Normal 52 4 2 10 4" xfId="50493" xr:uid="{00000000-0005-0000-0000-00003DC50000}"/>
    <cellStyle name="Normal 52 4 2 11" xfId="24212" xr:uid="{00000000-0005-0000-0000-0000945E0000}"/>
    <cellStyle name="Normal 52 4 2 11 2" xfId="24213" xr:uid="{00000000-0005-0000-0000-0000955E0000}"/>
    <cellStyle name="Normal 52 4 2 11 2 2" xfId="24214" xr:uid="{00000000-0005-0000-0000-0000965E0000}"/>
    <cellStyle name="Normal 52 4 2 11 2 2 2" xfId="50494" xr:uid="{00000000-0005-0000-0000-00003EC50000}"/>
    <cellStyle name="Normal 52 4 2 11 2 3" xfId="50495" xr:uid="{00000000-0005-0000-0000-00003FC50000}"/>
    <cellStyle name="Normal 52 4 2 11 3" xfId="24215" xr:uid="{00000000-0005-0000-0000-0000975E0000}"/>
    <cellStyle name="Normal 52 4 2 11 3 2" xfId="50496" xr:uid="{00000000-0005-0000-0000-000040C50000}"/>
    <cellStyle name="Normal 52 4 2 11 4" xfId="50497" xr:uid="{00000000-0005-0000-0000-000041C50000}"/>
    <cellStyle name="Normal 52 4 2 12" xfId="24216" xr:uid="{00000000-0005-0000-0000-0000985E0000}"/>
    <cellStyle name="Normal 52 4 2 12 2" xfId="24217" xr:uid="{00000000-0005-0000-0000-0000995E0000}"/>
    <cellStyle name="Normal 52 4 2 12 2 2" xfId="50498" xr:uid="{00000000-0005-0000-0000-000042C50000}"/>
    <cellStyle name="Normal 52 4 2 12 3" xfId="50499" xr:uid="{00000000-0005-0000-0000-000043C50000}"/>
    <cellStyle name="Normal 52 4 2 13" xfId="24218" xr:uid="{00000000-0005-0000-0000-00009A5E0000}"/>
    <cellStyle name="Normal 52 4 2 13 2" xfId="50500" xr:uid="{00000000-0005-0000-0000-000044C50000}"/>
    <cellStyle name="Normal 52 4 2 14" xfId="50501" xr:uid="{00000000-0005-0000-0000-000045C50000}"/>
    <cellStyle name="Normal 52 4 2 2" xfId="24219" xr:uid="{00000000-0005-0000-0000-00009B5E0000}"/>
    <cellStyle name="Normal 52 4 2 2 2" xfId="24220" xr:uid="{00000000-0005-0000-0000-00009C5E0000}"/>
    <cellStyle name="Normal 52 4 2 2 2 2" xfId="24221" xr:uid="{00000000-0005-0000-0000-00009D5E0000}"/>
    <cellStyle name="Normal 52 4 2 2 2 2 2" xfId="50502" xr:uid="{00000000-0005-0000-0000-000046C50000}"/>
    <cellStyle name="Normal 52 4 2 2 2 3" xfId="50503" xr:uid="{00000000-0005-0000-0000-000047C50000}"/>
    <cellStyle name="Normal 52 4 2 2 3" xfId="24222" xr:uid="{00000000-0005-0000-0000-00009E5E0000}"/>
    <cellStyle name="Normal 52 4 2 2 3 2" xfId="50504" xr:uid="{00000000-0005-0000-0000-000048C50000}"/>
    <cellStyle name="Normal 52 4 2 2 4" xfId="50505" xr:uid="{00000000-0005-0000-0000-000049C50000}"/>
    <cellStyle name="Normal 52 4 2 3" xfId="24223" xr:uid="{00000000-0005-0000-0000-00009F5E0000}"/>
    <cellStyle name="Normal 52 4 2 3 2" xfId="24224" xr:uid="{00000000-0005-0000-0000-0000A05E0000}"/>
    <cellStyle name="Normal 52 4 2 3 2 2" xfId="24225" xr:uid="{00000000-0005-0000-0000-0000A15E0000}"/>
    <cellStyle name="Normal 52 4 2 3 2 2 2" xfId="50506" xr:uid="{00000000-0005-0000-0000-00004AC50000}"/>
    <cellStyle name="Normal 52 4 2 3 2 3" xfId="50507" xr:uid="{00000000-0005-0000-0000-00004BC50000}"/>
    <cellStyle name="Normal 52 4 2 3 3" xfId="24226" xr:uid="{00000000-0005-0000-0000-0000A25E0000}"/>
    <cellStyle name="Normal 52 4 2 3 3 2" xfId="50508" xr:uid="{00000000-0005-0000-0000-00004CC50000}"/>
    <cellStyle name="Normal 52 4 2 3 4" xfId="50509" xr:uid="{00000000-0005-0000-0000-00004DC50000}"/>
    <cellStyle name="Normal 52 4 2 4" xfId="24227" xr:uid="{00000000-0005-0000-0000-0000A35E0000}"/>
    <cellStyle name="Normal 52 4 2 4 2" xfId="24228" xr:uid="{00000000-0005-0000-0000-0000A45E0000}"/>
    <cellStyle name="Normal 52 4 2 4 2 2" xfId="24229" xr:uid="{00000000-0005-0000-0000-0000A55E0000}"/>
    <cellStyle name="Normal 52 4 2 4 2 2 2" xfId="50510" xr:uid="{00000000-0005-0000-0000-00004EC50000}"/>
    <cellStyle name="Normal 52 4 2 4 2 3" xfId="50511" xr:uid="{00000000-0005-0000-0000-00004FC50000}"/>
    <cellStyle name="Normal 52 4 2 4 3" xfId="24230" xr:uid="{00000000-0005-0000-0000-0000A65E0000}"/>
    <cellStyle name="Normal 52 4 2 4 3 2" xfId="50512" xr:uid="{00000000-0005-0000-0000-000050C50000}"/>
    <cellStyle name="Normal 52 4 2 4 4" xfId="50513" xr:uid="{00000000-0005-0000-0000-000051C50000}"/>
    <cellStyle name="Normal 52 4 2 5" xfId="24231" xr:uid="{00000000-0005-0000-0000-0000A75E0000}"/>
    <cellStyle name="Normal 52 4 2 5 2" xfId="24232" xr:uid="{00000000-0005-0000-0000-0000A85E0000}"/>
    <cellStyle name="Normal 52 4 2 5 2 2" xfId="24233" xr:uid="{00000000-0005-0000-0000-0000A95E0000}"/>
    <cellStyle name="Normal 52 4 2 5 2 2 2" xfId="50514" xr:uid="{00000000-0005-0000-0000-000052C50000}"/>
    <cellStyle name="Normal 52 4 2 5 2 3" xfId="50515" xr:uid="{00000000-0005-0000-0000-000053C50000}"/>
    <cellStyle name="Normal 52 4 2 5 3" xfId="24234" xr:uid="{00000000-0005-0000-0000-0000AA5E0000}"/>
    <cellStyle name="Normal 52 4 2 5 3 2" xfId="50516" xr:uid="{00000000-0005-0000-0000-000054C50000}"/>
    <cellStyle name="Normal 52 4 2 5 4" xfId="50517" xr:uid="{00000000-0005-0000-0000-000055C50000}"/>
    <cellStyle name="Normal 52 4 2 6" xfId="24235" xr:uid="{00000000-0005-0000-0000-0000AB5E0000}"/>
    <cellStyle name="Normal 52 4 2 6 2" xfId="24236" xr:uid="{00000000-0005-0000-0000-0000AC5E0000}"/>
    <cellStyle name="Normal 52 4 2 6 2 2" xfId="24237" xr:uid="{00000000-0005-0000-0000-0000AD5E0000}"/>
    <cellStyle name="Normal 52 4 2 6 2 2 2" xfId="50518" xr:uid="{00000000-0005-0000-0000-000056C50000}"/>
    <cellStyle name="Normal 52 4 2 6 2 3" xfId="50519" xr:uid="{00000000-0005-0000-0000-000057C50000}"/>
    <cellStyle name="Normal 52 4 2 6 3" xfId="24238" xr:uid="{00000000-0005-0000-0000-0000AE5E0000}"/>
    <cellStyle name="Normal 52 4 2 6 3 2" xfId="50520" xr:uid="{00000000-0005-0000-0000-000058C50000}"/>
    <cellStyle name="Normal 52 4 2 6 4" xfId="50521" xr:uid="{00000000-0005-0000-0000-000059C50000}"/>
    <cellStyle name="Normal 52 4 2 7" xfId="24239" xr:uid="{00000000-0005-0000-0000-0000AF5E0000}"/>
    <cellStyle name="Normal 52 4 2 7 2" xfId="24240" xr:uid="{00000000-0005-0000-0000-0000B05E0000}"/>
    <cellStyle name="Normal 52 4 2 7 2 2" xfId="24241" xr:uid="{00000000-0005-0000-0000-0000B15E0000}"/>
    <cellStyle name="Normal 52 4 2 7 2 2 2" xfId="50522" xr:uid="{00000000-0005-0000-0000-00005AC50000}"/>
    <cellStyle name="Normal 52 4 2 7 2 3" xfId="50523" xr:uid="{00000000-0005-0000-0000-00005BC50000}"/>
    <cellStyle name="Normal 52 4 2 7 3" xfId="24242" xr:uid="{00000000-0005-0000-0000-0000B25E0000}"/>
    <cellStyle name="Normal 52 4 2 7 3 2" xfId="50524" xr:uid="{00000000-0005-0000-0000-00005CC50000}"/>
    <cellStyle name="Normal 52 4 2 7 4" xfId="50525" xr:uid="{00000000-0005-0000-0000-00005DC50000}"/>
    <cellStyle name="Normal 52 4 2 8" xfId="24243" xr:uid="{00000000-0005-0000-0000-0000B35E0000}"/>
    <cellStyle name="Normal 52 4 2 8 2" xfId="24244" xr:uid="{00000000-0005-0000-0000-0000B45E0000}"/>
    <cellStyle name="Normal 52 4 2 8 2 2" xfId="24245" xr:uid="{00000000-0005-0000-0000-0000B55E0000}"/>
    <cellStyle name="Normal 52 4 2 8 2 2 2" xfId="50526" xr:uid="{00000000-0005-0000-0000-00005EC50000}"/>
    <cellStyle name="Normal 52 4 2 8 2 3" xfId="50527" xr:uid="{00000000-0005-0000-0000-00005FC50000}"/>
    <cellStyle name="Normal 52 4 2 8 3" xfId="24246" xr:uid="{00000000-0005-0000-0000-0000B65E0000}"/>
    <cellStyle name="Normal 52 4 2 8 3 2" xfId="50528" xr:uid="{00000000-0005-0000-0000-000060C50000}"/>
    <cellStyle name="Normal 52 4 2 8 4" xfId="50529" xr:uid="{00000000-0005-0000-0000-000061C50000}"/>
    <cellStyle name="Normal 52 4 2 9" xfId="24247" xr:uid="{00000000-0005-0000-0000-0000B75E0000}"/>
    <cellStyle name="Normal 52 4 2 9 2" xfId="24248" xr:uid="{00000000-0005-0000-0000-0000B85E0000}"/>
    <cellStyle name="Normal 52 4 2 9 2 2" xfId="24249" xr:uid="{00000000-0005-0000-0000-0000B95E0000}"/>
    <cellStyle name="Normal 52 4 2 9 2 2 2" xfId="50530" xr:uid="{00000000-0005-0000-0000-000062C50000}"/>
    <cellStyle name="Normal 52 4 2 9 2 3" xfId="50531" xr:uid="{00000000-0005-0000-0000-000063C50000}"/>
    <cellStyle name="Normal 52 4 2 9 3" xfId="24250" xr:uid="{00000000-0005-0000-0000-0000BA5E0000}"/>
    <cellStyle name="Normal 52 4 2 9 3 2" xfId="50532" xr:uid="{00000000-0005-0000-0000-000064C50000}"/>
    <cellStyle name="Normal 52 4 2 9 4" xfId="50533" xr:uid="{00000000-0005-0000-0000-000065C50000}"/>
    <cellStyle name="Normal 52 4 3" xfId="24251" xr:uid="{00000000-0005-0000-0000-0000BB5E0000}"/>
    <cellStyle name="Normal 52 4 3 2" xfId="24252" xr:uid="{00000000-0005-0000-0000-0000BC5E0000}"/>
    <cellStyle name="Normal 52 4 3 2 2" xfId="24253" xr:uid="{00000000-0005-0000-0000-0000BD5E0000}"/>
    <cellStyle name="Normal 52 4 3 2 2 2" xfId="50534" xr:uid="{00000000-0005-0000-0000-000066C50000}"/>
    <cellStyle name="Normal 52 4 3 2 3" xfId="50535" xr:uid="{00000000-0005-0000-0000-000067C50000}"/>
    <cellStyle name="Normal 52 4 3 3" xfId="24254" xr:uid="{00000000-0005-0000-0000-0000BE5E0000}"/>
    <cellStyle name="Normal 52 4 3 3 2" xfId="50536" xr:uid="{00000000-0005-0000-0000-000068C50000}"/>
    <cellStyle name="Normal 52 4 3 4" xfId="50537" xr:uid="{00000000-0005-0000-0000-000069C50000}"/>
    <cellStyle name="Normal 52 4 4" xfId="24255" xr:uid="{00000000-0005-0000-0000-0000BF5E0000}"/>
    <cellStyle name="Normal 52 4 4 2" xfId="24256" xr:uid="{00000000-0005-0000-0000-0000C05E0000}"/>
    <cellStyle name="Normal 52 4 4 2 2" xfId="24257" xr:uid="{00000000-0005-0000-0000-0000C15E0000}"/>
    <cellStyle name="Normal 52 4 4 2 2 2" xfId="50538" xr:uid="{00000000-0005-0000-0000-00006AC50000}"/>
    <cellStyle name="Normal 52 4 4 2 3" xfId="50539" xr:uid="{00000000-0005-0000-0000-00006BC50000}"/>
    <cellStyle name="Normal 52 4 4 3" xfId="24258" xr:uid="{00000000-0005-0000-0000-0000C25E0000}"/>
    <cellStyle name="Normal 52 4 4 3 2" xfId="50540" xr:uid="{00000000-0005-0000-0000-00006CC50000}"/>
    <cellStyle name="Normal 52 4 4 4" xfId="50541" xr:uid="{00000000-0005-0000-0000-00006DC50000}"/>
    <cellStyle name="Normal 52 4 5" xfId="24259" xr:uid="{00000000-0005-0000-0000-0000C35E0000}"/>
    <cellStyle name="Normal 52 4 5 2" xfId="24260" xr:uid="{00000000-0005-0000-0000-0000C45E0000}"/>
    <cellStyle name="Normal 52 4 5 2 2" xfId="24261" xr:uid="{00000000-0005-0000-0000-0000C55E0000}"/>
    <cellStyle name="Normal 52 4 5 2 2 2" xfId="50542" xr:uid="{00000000-0005-0000-0000-00006EC50000}"/>
    <cellStyle name="Normal 52 4 5 2 3" xfId="50543" xr:uid="{00000000-0005-0000-0000-00006FC50000}"/>
    <cellStyle name="Normal 52 4 5 3" xfId="24262" xr:uid="{00000000-0005-0000-0000-0000C65E0000}"/>
    <cellStyle name="Normal 52 4 5 3 2" xfId="50544" xr:uid="{00000000-0005-0000-0000-000070C50000}"/>
    <cellStyle name="Normal 52 4 5 4" xfId="50545" xr:uid="{00000000-0005-0000-0000-000071C50000}"/>
    <cellStyle name="Normal 52 4 6" xfId="24263" xr:uid="{00000000-0005-0000-0000-0000C75E0000}"/>
    <cellStyle name="Normal 52 4 6 2" xfId="24264" xr:uid="{00000000-0005-0000-0000-0000C85E0000}"/>
    <cellStyle name="Normal 52 4 6 2 2" xfId="24265" xr:uid="{00000000-0005-0000-0000-0000C95E0000}"/>
    <cellStyle name="Normal 52 4 6 2 2 2" xfId="50546" xr:uid="{00000000-0005-0000-0000-000072C50000}"/>
    <cellStyle name="Normal 52 4 6 2 3" xfId="50547" xr:uid="{00000000-0005-0000-0000-000073C50000}"/>
    <cellStyle name="Normal 52 4 6 3" xfId="24266" xr:uid="{00000000-0005-0000-0000-0000CA5E0000}"/>
    <cellStyle name="Normal 52 4 6 3 2" xfId="50548" xr:uid="{00000000-0005-0000-0000-000074C50000}"/>
    <cellStyle name="Normal 52 4 6 4" xfId="50549" xr:uid="{00000000-0005-0000-0000-000075C50000}"/>
    <cellStyle name="Normal 52 4 7" xfId="24267" xr:uid="{00000000-0005-0000-0000-0000CB5E0000}"/>
    <cellStyle name="Normal 52 4 7 2" xfId="24268" xr:uid="{00000000-0005-0000-0000-0000CC5E0000}"/>
    <cellStyle name="Normal 52 4 7 2 2" xfId="24269" xr:uid="{00000000-0005-0000-0000-0000CD5E0000}"/>
    <cellStyle name="Normal 52 4 7 2 2 2" xfId="50550" xr:uid="{00000000-0005-0000-0000-000076C50000}"/>
    <cellStyle name="Normal 52 4 7 2 3" xfId="50551" xr:uid="{00000000-0005-0000-0000-000077C50000}"/>
    <cellStyle name="Normal 52 4 7 3" xfId="24270" xr:uid="{00000000-0005-0000-0000-0000CE5E0000}"/>
    <cellStyle name="Normal 52 4 7 3 2" xfId="50552" xr:uid="{00000000-0005-0000-0000-000078C50000}"/>
    <cellStyle name="Normal 52 4 7 4" xfId="50553" xr:uid="{00000000-0005-0000-0000-000079C50000}"/>
    <cellStyle name="Normal 52 4 8" xfId="24271" xr:uid="{00000000-0005-0000-0000-0000CF5E0000}"/>
    <cellStyle name="Normal 52 4 8 2" xfId="24272" xr:uid="{00000000-0005-0000-0000-0000D05E0000}"/>
    <cellStyle name="Normal 52 4 8 2 2" xfId="24273" xr:uid="{00000000-0005-0000-0000-0000D15E0000}"/>
    <cellStyle name="Normal 52 4 8 2 2 2" xfId="50554" xr:uid="{00000000-0005-0000-0000-00007AC50000}"/>
    <cellStyle name="Normal 52 4 8 2 3" xfId="50555" xr:uid="{00000000-0005-0000-0000-00007BC50000}"/>
    <cellStyle name="Normal 52 4 8 3" xfId="24274" xr:uid="{00000000-0005-0000-0000-0000D25E0000}"/>
    <cellStyle name="Normal 52 4 8 3 2" xfId="50556" xr:uid="{00000000-0005-0000-0000-00007CC50000}"/>
    <cellStyle name="Normal 52 4 8 4" xfId="50557" xr:uid="{00000000-0005-0000-0000-00007DC50000}"/>
    <cellStyle name="Normal 52 4 9" xfId="24275" xr:uid="{00000000-0005-0000-0000-0000D35E0000}"/>
    <cellStyle name="Normal 52 4 9 2" xfId="24276" xr:uid="{00000000-0005-0000-0000-0000D45E0000}"/>
    <cellStyle name="Normal 52 4 9 2 2" xfId="24277" xr:uid="{00000000-0005-0000-0000-0000D55E0000}"/>
    <cellStyle name="Normal 52 4 9 2 2 2" xfId="50558" xr:uid="{00000000-0005-0000-0000-00007EC50000}"/>
    <cellStyle name="Normal 52 4 9 2 3" xfId="50559" xr:uid="{00000000-0005-0000-0000-00007FC50000}"/>
    <cellStyle name="Normal 52 4 9 3" xfId="24278" xr:uid="{00000000-0005-0000-0000-0000D65E0000}"/>
    <cellStyle name="Normal 52 4 9 3 2" xfId="50560" xr:uid="{00000000-0005-0000-0000-000080C50000}"/>
    <cellStyle name="Normal 52 4 9 4" xfId="50561" xr:uid="{00000000-0005-0000-0000-000081C50000}"/>
    <cellStyle name="Normal 52 5" xfId="24279" xr:uid="{00000000-0005-0000-0000-0000D75E0000}"/>
    <cellStyle name="Normal 52 5 2" xfId="24280" xr:uid="{00000000-0005-0000-0000-0000D85E0000}"/>
    <cellStyle name="Normal 52 5 2 2" xfId="24281" xr:uid="{00000000-0005-0000-0000-0000D95E0000}"/>
    <cellStyle name="Normal 52 5 2 2 2" xfId="50562" xr:uid="{00000000-0005-0000-0000-000082C50000}"/>
    <cellStyle name="Normal 52 5 2 3" xfId="50563" xr:uid="{00000000-0005-0000-0000-000083C50000}"/>
    <cellStyle name="Normal 52 5 3" xfId="24282" xr:uid="{00000000-0005-0000-0000-0000DA5E0000}"/>
    <cellStyle name="Normal 52 5 3 2" xfId="50564" xr:uid="{00000000-0005-0000-0000-000084C50000}"/>
    <cellStyle name="Normal 52 5 4" xfId="50565" xr:uid="{00000000-0005-0000-0000-000085C50000}"/>
    <cellStyle name="Normal 52 6" xfId="24283" xr:uid="{00000000-0005-0000-0000-0000DB5E0000}"/>
    <cellStyle name="Normal 52 6 2" xfId="24284" xr:uid="{00000000-0005-0000-0000-0000DC5E0000}"/>
    <cellStyle name="Normal 52 6 2 2" xfId="24285" xr:uid="{00000000-0005-0000-0000-0000DD5E0000}"/>
    <cellStyle name="Normal 52 6 2 2 2" xfId="50566" xr:uid="{00000000-0005-0000-0000-000086C50000}"/>
    <cellStyle name="Normal 52 6 2 3" xfId="50567" xr:uid="{00000000-0005-0000-0000-000087C50000}"/>
    <cellStyle name="Normal 52 6 3" xfId="24286" xr:uid="{00000000-0005-0000-0000-0000DE5E0000}"/>
    <cellStyle name="Normal 52 6 3 2" xfId="50568" xr:uid="{00000000-0005-0000-0000-000088C50000}"/>
    <cellStyle name="Normal 52 6 4" xfId="50569" xr:uid="{00000000-0005-0000-0000-000089C50000}"/>
    <cellStyle name="Normal 52 7" xfId="24287" xr:uid="{00000000-0005-0000-0000-0000DF5E0000}"/>
    <cellStyle name="Normal 52 7 2" xfId="24288" xr:uid="{00000000-0005-0000-0000-0000E05E0000}"/>
    <cellStyle name="Normal 52 7 2 2" xfId="24289" xr:uid="{00000000-0005-0000-0000-0000E15E0000}"/>
    <cellStyle name="Normal 52 7 2 2 2" xfId="50570" xr:uid="{00000000-0005-0000-0000-00008AC50000}"/>
    <cellStyle name="Normal 52 7 2 3" xfId="50571" xr:uid="{00000000-0005-0000-0000-00008BC50000}"/>
    <cellStyle name="Normal 52 7 3" xfId="24290" xr:uid="{00000000-0005-0000-0000-0000E25E0000}"/>
    <cellStyle name="Normal 52 7 3 2" xfId="50572" xr:uid="{00000000-0005-0000-0000-00008CC50000}"/>
    <cellStyle name="Normal 52 7 4" xfId="50573" xr:uid="{00000000-0005-0000-0000-00008DC50000}"/>
    <cellStyle name="Normal 52 8" xfId="24291" xr:uid="{00000000-0005-0000-0000-0000E35E0000}"/>
    <cellStyle name="Normal 52 8 2" xfId="24292" xr:uid="{00000000-0005-0000-0000-0000E45E0000}"/>
    <cellStyle name="Normal 52 8 2 2" xfId="24293" xr:uid="{00000000-0005-0000-0000-0000E55E0000}"/>
    <cellStyle name="Normal 52 8 2 2 2" xfId="50574" xr:uid="{00000000-0005-0000-0000-00008EC50000}"/>
    <cellStyle name="Normal 52 8 2 3" xfId="50575" xr:uid="{00000000-0005-0000-0000-00008FC50000}"/>
    <cellStyle name="Normal 52 8 3" xfId="24294" xr:uid="{00000000-0005-0000-0000-0000E65E0000}"/>
    <cellStyle name="Normal 52 8 3 2" xfId="50576" xr:uid="{00000000-0005-0000-0000-000090C50000}"/>
    <cellStyle name="Normal 52 8 4" xfId="50577" xr:uid="{00000000-0005-0000-0000-000091C50000}"/>
    <cellStyle name="Normal 52 9" xfId="24295" xr:uid="{00000000-0005-0000-0000-0000E75E0000}"/>
    <cellStyle name="Normal 52 9 2" xfId="24296" xr:uid="{00000000-0005-0000-0000-0000E85E0000}"/>
    <cellStyle name="Normal 52 9 2 2" xfId="24297" xr:uid="{00000000-0005-0000-0000-0000E95E0000}"/>
    <cellStyle name="Normal 52 9 2 2 2" xfId="50578" xr:uid="{00000000-0005-0000-0000-000092C50000}"/>
    <cellStyle name="Normal 52 9 2 3" xfId="50579" xr:uid="{00000000-0005-0000-0000-000093C50000}"/>
    <cellStyle name="Normal 52 9 3" xfId="24298" xr:uid="{00000000-0005-0000-0000-0000EA5E0000}"/>
    <cellStyle name="Normal 52 9 3 2" xfId="50580" xr:uid="{00000000-0005-0000-0000-000094C50000}"/>
    <cellStyle name="Normal 52 9 4" xfId="50581" xr:uid="{00000000-0005-0000-0000-000095C50000}"/>
    <cellStyle name="Normal 520" xfId="30172" xr:uid="{00000000-0005-0000-0000-0000DC750000}"/>
    <cellStyle name="Normal 521" xfId="30173" xr:uid="{00000000-0005-0000-0000-0000DD750000}"/>
    <cellStyle name="Normal 522" xfId="30174" xr:uid="{00000000-0005-0000-0000-0000DE750000}"/>
    <cellStyle name="Normal 523" xfId="30175" xr:uid="{00000000-0005-0000-0000-0000DF750000}"/>
    <cellStyle name="Normal 523 2" xfId="50582" xr:uid="{00000000-0005-0000-0000-000096C50000}"/>
    <cellStyle name="Normal 524" xfId="30176" xr:uid="{00000000-0005-0000-0000-0000E0750000}"/>
    <cellStyle name="Normal 525" xfId="30177" xr:uid="{00000000-0005-0000-0000-0000E1750000}"/>
    <cellStyle name="Normal 526" xfId="30178" xr:uid="{00000000-0005-0000-0000-0000E2750000}"/>
    <cellStyle name="Normal 527" xfId="30179" xr:uid="{00000000-0005-0000-0000-0000E3750000}"/>
    <cellStyle name="Normal 528" xfId="30180" xr:uid="{00000000-0005-0000-0000-0000E4750000}"/>
    <cellStyle name="Normal 529" xfId="30181" xr:uid="{00000000-0005-0000-0000-0000E5750000}"/>
    <cellStyle name="Normal 53" xfId="24299" xr:uid="{00000000-0005-0000-0000-0000EB5E0000}"/>
    <cellStyle name="Normal 53 10" xfId="24300" xr:uid="{00000000-0005-0000-0000-0000EC5E0000}"/>
    <cellStyle name="Normal 53 10 2" xfId="24301" xr:uid="{00000000-0005-0000-0000-0000ED5E0000}"/>
    <cellStyle name="Normal 53 10 2 2" xfId="24302" xr:uid="{00000000-0005-0000-0000-0000EE5E0000}"/>
    <cellStyle name="Normal 53 10 2 2 2" xfId="50583" xr:uid="{00000000-0005-0000-0000-000097C50000}"/>
    <cellStyle name="Normal 53 10 2 3" xfId="50584" xr:uid="{00000000-0005-0000-0000-000098C50000}"/>
    <cellStyle name="Normal 53 10 3" xfId="24303" xr:uid="{00000000-0005-0000-0000-0000EF5E0000}"/>
    <cellStyle name="Normal 53 10 3 2" xfId="50585" xr:uid="{00000000-0005-0000-0000-000099C50000}"/>
    <cellStyle name="Normal 53 10 4" xfId="50586" xr:uid="{00000000-0005-0000-0000-00009AC50000}"/>
    <cellStyle name="Normal 53 11" xfId="24304" xr:uid="{00000000-0005-0000-0000-0000F05E0000}"/>
    <cellStyle name="Normal 53 11 2" xfId="24305" xr:uid="{00000000-0005-0000-0000-0000F15E0000}"/>
    <cellStyle name="Normal 53 11 2 2" xfId="24306" xr:uid="{00000000-0005-0000-0000-0000F25E0000}"/>
    <cellStyle name="Normal 53 11 2 2 2" xfId="50587" xr:uid="{00000000-0005-0000-0000-00009BC50000}"/>
    <cellStyle name="Normal 53 11 2 3" xfId="50588" xr:uid="{00000000-0005-0000-0000-00009CC50000}"/>
    <cellStyle name="Normal 53 11 3" xfId="24307" xr:uid="{00000000-0005-0000-0000-0000F35E0000}"/>
    <cellStyle name="Normal 53 11 3 2" xfId="50589" xr:uid="{00000000-0005-0000-0000-00009DC50000}"/>
    <cellStyle name="Normal 53 11 4" xfId="50590" xr:uid="{00000000-0005-0000-0000-00009EC50000}"/>
    <cellStyle name="Normal 53 12" xfId="24308" xr:uid="{00000000-0005-0000-0000-0000F45E0000}"/>
    <cellStyle name="Normal 53 12 2" xfId="24309" xr:uid="{00000000-0005-0000-0000-0000F55E0000}"/>
    <cellStyle name="Normal 53 12 2 2" xfId="24310" xr:uid="{00000000-0005-0000-0000-0000F65E0000}"/>
    <cellStyle name="Normal 53 12 2 2 2" xfId="50591" xr:uid="{00000000-0005-0000-0000-00009FC50000}"/>
    <cellStyle name="Normal 53 12 2 3" xfId="50592" xr:uid="{00000000-0005-0000-0000-0000A0C50000}"/>
    <cellStyle name="Normal 53 12 3" xfId="24311" xr:uid="{00000000-0005-0000-0000-0000F75E0000}"/>
    <cellStyle name="Normal 53 12 3 2" xfId="50593" xr:uid="{00000000-0005-0000-0000-0000A1C50000}"/>
    <cellStyle name="Normal 53 12 4" xfId="50594" xr:uid="{00000000-0005-0000-0000-0000A2C50000}"/>
    <cellStyle name="Normal 53 13" xfId="24312" xr:uid="{00000000-0005-0000-0000-0000F85E0000}"/>
    <cellStyle name="Normal 53 13 2" xfId="24313" xr:uid="{00000000-0005-0000-0000-0000F95E0000}"/>
    <cellStyle name="Normal 53 13 2 2" xfId="24314" xr:uid="{00000000-0005-0000-0000-0000FA5E0000}"/>
    <cellStyle name="Normal 53 13 2 2 2" xfId="50595" xr:uid="{00000000-0005-0000-0000-0000A3C50000}"/>
    <cellStyle name="Normal 53 13 2 3" xfId="50596" xr:uid="{00000000-0005-0000-0000-0000A4C50000}"/>
    <cellStyle name="Normal 53 13 3" xfId="24315" xr:uid="{00000000-0005-0000-0000-0000FB5E0000}"/>
    <cellStyle name="Normal 53 13 3 2" xfId="50597" xr:uid="{00000000-0005-0000-0000-0000A5C50000}"/>
    <cellStyle name="Normal 53 13 4" xfId="50598" xr:uid="{00000000-0005-0000-0000-0000A6C50000}"/>
    <cellStyle name="Normal 53 14" xfId="24316" xr:uid="{00000000-0005-0000-0000-0000FC5E0000}"/>
    <cellStyle name="Normal 53 14 2" xfId="24317" xr:uid="{00000000-0005-0000-0000-0000FD5E0000}"/>
    <cellStyle name="Normal 53 14 2 2" xfId="24318" xr:uid="{00000000-0005-0000-0000-0000FE5E0000}"/>
    <cellStyle name="Normal 53 14 2 2 2" xfId="50599" xr:uid="{00000000-0005-0000-0000-0000A7C50000}"/>
    <cellStyle name="Normal 53 14 2 3" xfId="50600" xr:uid="{00000000-0005-0000-0000-0000A8C50000}"/>
    <cellStyle name="Normal 53 14 3" xfId="24319" xr:uid="{00000000-0005-0000-0000-0000FF5E0000}"/>
    <cellStyle name="Normal 53 14 3 2" xfId="50601" xr:uid="{00000000-0005-0000-0000-0000A9C50000}"/>
    <cellStyle name="Normal 53 14 4" xfId="50602" xr:uid="{00000000-0005-0000-0000-0000AAC50000}"/>
    <cellStyle name="Normal 53 15" xfId="24320" xr:uid="{00000000-0005-0000-0000-0000005F0000}"/>
    <cellStyle name="Normal 53 15 2" xfId="24321" xr:uid="{00000000-0005-0000-0000-0000015F0000}"/>
    <cellStyle name="Normal 53 15 2 2" xfId="50603" xr:uid="{00000000-0005-0000-0000-0000ABC50000}"/>
    <cellStyle name="Normal 53 15 3" xfId="50604" xr:uid="{00000000-0005-0000-0000-0000ACC50000}"/>
    <cellStyle name="Normal 53 16" xfId="24322" xr:uid="{00000000-0005-0000-0000-0000025F0000}"/>
    <cellStyle name="Normal 53 16 2" xfId="50605" xr:uid="{00000000-0005-0000-0000-0000ADC50000}"/>
    <cellStyle name="Normal 53 17" xfId="50606" xr:uid="{00000000-0005-0000-0000-0000AEC50000}"/>
    <cellStyle name="Normal 53 2" xfId="24323" xr:uid="{00000000-0005-0000-0000-0000035F0000}"/>
    <cellStyle name="Normal 53 2 10" xfId="24324" xr:uid="{00000000-0005-0000-0000-0000045F0000}"/>
    <cellStyle name="Normal 53 2 10 2" xfId="24325" xr:uid="{00000000-0005-0000-0000-0000055F0000}"/>
    <cellStyle name="Normal 53 2 10 2 2" xfId="24326" xr:uid="{00000000-0005-0000-0000-0000065F0000}"/>
    <cellStyle name="Normal 53 2 10 2 2 2" xfId="50607" xr:uid="{00000000-0005-0000-0000-0000AFC50000}"/>
    <cellStyle name="Normal 53 2 10 2 3" xfId="50608" xr:uid="{00000000-0005-0000-0000-0000B0C50000}"/>
    <cellStyle name="Normal 53 2 10 3" xfId="24327" xr:uid="{00000000-0005-0000-0000-0000075F0000}"/>
    <cellStyle name="Normal 53 2 10 3 2" xfId="50609" xr:uid="{00000000-0005-0000-0000-0000B1C50000}"/>
    <cellStyle name="Normal 53 2 10 4" xfId="50610" xr:uid="{00000000-0005-0000-0000-0000B2C50000}"/>
    <cellStyle name="Normal 53 2 11" xfId="24328" xr:uid="{00000000-0005-0000-0000-0000085F0000}"/>
    <cellStyle name="Normal 53 2 11 2" xfId="24329" xr:uid="{00000000-0005-0000-0000-0000095F0000}"/>
    <cellStyle name="Normal 53 2 11 2 2" xfId="24330" xr:uid="{00000000-0005-0000-0000-00000A5F0000}"/>
    <cellStyle name="Normal 53 2 11 2 2 2" xfId="50611" xr:uid="{00000000-0005-0000-0000-0000B3C50000}"/>
    <cellStyle name="Normal 53 2 11 2 3" xfId="50612" xr:uid="{00000000-0005-0000-0000-0000B4C50000}"/>
    <cellStyle name="Normal 53 2 11 3" xfId="24331" xr:uid="{00000000-0005-0000-0000-00000B5F0000}"/>
    <cellStyle name="Normal 53 2 11 3 2" xfId="50613" xr:uid="{00000000-0005-0000-0000-0000B5C50000}"/>
    <cellStyle name="Normal 53 2 11 4" xfId="50614" xr:uid="{00000000-0005-0000-0000-0000B6C50000}"/>
    <cellStyle name="Normal 53 2 12" xfId="24332" xr:uid="{00000000-0005-0000-0000-00000C5F0000}"/>
    <cellStyle name="Normal 53 2 12 2" xfId="24333" xr:uid="{00000000-0005-0000-0000-00000D5F0000}"/>
    <cellStyle name="Normal 53 2 12 2 2" xfId="50615" xr:uid="{00000000-0005-0000-0000-0000B7C50000}"/>
    <cellStyle name="Normal 53 2 12 3" xfId="50616" xr:uid="{00000000-0005-0000-0000-0000B8C50000}"/>
    <cellStyle name="Normal 53 2 13" xfId="24334" xr:uid="{00000000-0005-0000-0000-00000E5F0000}"/>
    <cellStyle name="Normal 53 2 13 2" xfId="50617" xr:uid="{00000000-0005-0000-0000-0000B9C50000}"/>
    <cellStyle name="Normal 53 2 14" xfId="50618" xr:uid="{00000000-0005-0000-0000-0000BAC50000}"/>
    <cellStyle name="Normal 53 2 2" xfId="24335" xr:uid="{00000000-0005-0000-0000-00000F5F0000}"/>
    <cellStyle name="Normal 53 2 2 2" xfId="24336" xr:uid="{00000000-0005-0000-0000-0000105F0000}"/>
    <cellStyle name="Normal 53 2 2 2 2" xfId="24337" xr:uid="{00000000-0005-0000-0000-0000115F0000}"/>
    <cellStyle name="Normal 53 2 2 2 2 2" xfId="50619" xr:uid="{00000000-0005-0000-0000-0000BBC50000}"/>
    <cellStyle name="Normal 53 2 2 2 3" xfId="50620" xr:uid="{00000000-0005-0000-0000-0000BCC50000}"/>
    <cellStyle name="Normal 53 2 2 3" xfId="24338" xr:uid="{00000000-0005-0000-0000-0000125F0000}"/>
    <cellStyle name="Normal 53 2 2 3 2" xfId="50621" xr:uid="{00000000-0005-0000-0000-0000BDC50000}"/>
    <cellStyle name="Normal 53 2 2 4" xfId="50622" xr:uid="{00000000-0005-0000-0000-0000BEC50000}"/>
    <cellStyle name="Normal 53 2 3" xfId="24339" xr:uid="{00000000-0005-0000-0000-0000135F0000}"/>
    <cellStyle name="Normal 53 2 3 2" xfId="24340" xr:uid="{00000000-0005-0000-0000-0000145F0000}"/>
    <cellStyle name="Normal 53 2 3 2 2" xfId="24341" xr:uid="{00000000-0005-0000-0000-0000155F0000}"/>
    <cellStyle name="Normal 53 2 3 2 2 2" xfId="50623" xr:uid="{00000000-0005-0000-0000-0000BFC50000}"/>
    <cellStyle name="Normal 53 2 3 2 3" xfId="50624" xr:uid="{00000000-0005-0000-0000-0000C0C50000}"/>
    <cellStyle name="Normal 53 2 3 3" xfId="24342" xr:uid="{00000000-0005-0000-0000-0000165F0000}"/>
    <cellStyle name="Normal 53 2 3 3 2" xfId="50625" xr:uid="{00000000-0005-0000-0000-0000C1C50000}"/>
    <cellStyle name="Normal 53 2 3 4" xfId="50626" xr:uid="{00000000-0005-0000-0000-0000C2C50000}"/>
    <cellStyle name="Normal 53 2 4" xfId="24343" xr:uid="{00000000-0005-0000-0000-0000175F0000}"/>
    <cellStyle name="Normal 53 2 4 2" xfId="24344" xr:uid="{00000000-0005-0000-0000-0000185F0000}"/>
    <cellStyle name="Normal 53 2 4 2 2" xfId="24345" xr:uid="{00000000-0005-0000-0000-0000195F0000}"/>
    <cellStyle name="Normal 53 2 4 2 2 2" xfId="50627" xr:uid="{00000000-0005-0000-0000-0000C3C50000}"/>
    <cellStyle name="Normal 53 2 4 2 3" xfId="50628" xr:uid="{00000000-0005-0000-0000-0000C4C50000}"/>
    <cellStyle name="Normal 53 2 4 3" xfId="24346" xr:uid="{00000000-0005-0000-0000-00001A5F0000}"/>
    <cellStyle name="Normal 53 2 4 3 2" xfId="50629" xr:uid="{00000000-0005-0000-0000-0000C5C50000}"/>
    <cellStyle name="Normal 53 2 4 4" xfId="50630" xr:uid="{00000000-0005-0000-0000-0000C6C50000}"/>
    <cellStyle name="Normal 53 2 5" xfId="24347" xr:uid="{00000000-0005-0000-0000-00001B5F0000}"/>
    <cellStyle name="Normal 53 2 5 2" xfId="24348" xr:uid="{00000000-0005-0000-0000-00001C5F0000}"/>
    <cellStyle name="Normal 53 2 5 2 2" xfId="24349" xr:uid="{00000000-0005-0000-0000-00001D5F0000}"/>
    <cellStyle name="Normal 53 2 5 2 2 2" xfId="50631" xr:uid="{00000000-0005-0000-0000-0000C7C50000}"/>
    <cellStyle name="Normal 53 2 5 2 3" xfId="50632" xr:uid="{00000000-0005-0000-0000-0000C8C50000}"/>
    <cellStyle name="Normal 53 2 5 3" xfId="24350" xr:uid="{00000000-0005-0000-0000-00001E5F0000}"/>
    <cellStyle name="Normal 53 2 5 3 2" xfId="50633" xr:uid="{00000000-0005-0000-0000-0000C9C50000}"/>
    <cellStyle name="Normal 53 2 5 4" xfId="50634" xr:uid="{00000000-0005-0000-0000-0000CAC50000}"/>
    <cellStyle name="Normal 53 2 6" xfId="24351" xr:uid="{00000000-0005-0000-0000-00001F5F0000}"/>
    <cellStyle name="Normal 53 2 6 2" xfId="24352" xr:uid="{00000000-0005-0000-0000-0000205F0000}"/>
    <cellStyle name="Normal 53 2 6 2 2" xfId="24353" xr:uid="{00000000-0005-0000-0000-0000215F0000}"/>
    <cellStyle name="Normal 53 2 6 2 2 2" xfId="50635" xr:uid="{00000000-0005-0000-0000-0000CBC50000}"/>
    <cellStyle name="Normal 53 2 6 2 3" xfId="50636" xr:uid="{00000000-0005-0000-0000-0000CCC50000}"/>
    <cellStyle name="Normal 53 2 6 3" xfId="24354" xr:uid="{00000000-0005-0000-0000-0000225F0000}"/>
    <cellStyle name="Normal 53 2 6 3 2" xfId="50637" xr:uid="{00000000-0005-0000-0000-0000CDC50000}"/>
    <cellStyle name="Normal 53 2 6 4" xfId="50638" xr:uid="{00000000-0005-0000-0000-0000CEC50000}"/>
    <cellStyle name="Normal 53 2 7" xfId="24355" xr:uid="{00000000-0005-0000-0000-0000235F0000}"/>
    <cellStyle name="Normal 53 2 7 2" xfId="24356" xr:uid="{00000000-0005-0000-0000-0000245F0000}"/>
    <cellStyle name="Normal 53 2 7 2 2" xfId="24357" xr:uid="{00000000-0005-0000-0000-0000255F0000}"/>
    <cellStyle name="Normal 53 2 7 2 2 2" xfId="50639" xr:uid="{00000000-0005-0000-0000-0000CFC50000}"/>
    <cellStyle name="Normal 53 2 7 2 3" xfId="50640" xr:uid="{00000000-0005-0000-0000-0000D0C50000}"/>
    <cellStyle name="Normal 53 2 7 3" xfId="24358" xr:uid="{00000000-0005-0000-0000-0000265F0000}"/>
    <cellStyle name="Normal 53 2 7 3 2" xfId="50641" xr:uid="{00000000-0005-0000-0000-0000D1C50000}"/>
    <cellStyle name="Normal 53 2 7 4" xfId="50642" xr:uid="{00000000-0005-0000-0000-0000D2C50000}"/>
    <cellStyle name="Normal 53 2 8" xfId="24359" xr:uid="{00000000-0005-0000-0000-0000275F0000}"/>
    <cellStyle name="Normal 53 2 8 2" xfId="24360" xr:uid="{00000000-0005-0000-0000-0000285F0000}"/>
    <cellStyle name="Normal 53 2 8 2 2" xfId="24361" xr:uid="{00000000-0005-0000-0000-0000295F0000}"/>
    <cellStyle name="Normal 53 2 8 2 2 2" xfId="50643" xr:uid="{00000000-0005-0000-0000-0000D3C50000}"/>
    <cellStyle name="Normal 53 2 8 2 3" xfId="50644" xr:uid="{00000000-0005-0000-0000-0000D4C50000}"/>
    <cellStyle name="Normal 53 2 8 3" xfId="24362" xr:uid="{00000000-0005-0000-0000-00002A5F0000}"/>
    <cellStyle name="Normal 53 2 8 3 2" xfId="50645" xr:uid="{00000000-0005-0000-0000-0000D5C50000}"/>
    <cellStyle name="Normal 53 2 8 4" xfId="50646" xr:uid="{00000000-0005-0000-0000-0000D6C50000}"/>
    <cellStyle name="Normal 53 2 9" xfId="24363" xr:uid="{00000000-0005-0000-0000-00002B5F0000}"/>
    <cellStyle name="Normal 53 2 9 2" xfId="24364" xr:uid="{00000000-0005-0000-0000-00002C5F0000}"/>
    <cellStyle name="Normal 53 2 9 2 2" xfId="24365" xr:uid="{00000000-0005-0000-0000-00002D5F0000}"/>
    <cellStyle name="Normal 53 2 9 2 2 2" xfId="50647" xr:uid="{00000000-0005-0000-0000-0000D7C50000}"/>
    <cellStyle name="Normal 53 2 9 2 3" xfId="50648" xr:uid="{00000000-0005-0000-0000-0000D8C50000}"/>
    <cellStyle name="Normal 53 2 9 3" xfId="24366" xr:uid="{00000000-0005-0000-0000-00002E5F0000}"/>
    <cellStyle name="Normal 53 2 9 3 2" xfId="50649" xr:uid="{00000000-0005-0000-0000-0000D9C50000}"/>
    <cellStyle name="Normal 53 2 9 4" xfId="50650" xr:uid="{00000000-0005-0000-0000-0000DAC50000}"/>
    <cellStyle name="Normal 53 3" xfId="24367" xr:uid="{00000000-0005-0000-0000-00002F5F0000}"/>
    <cellStyle name="Normal 53 3 10" xfId="24368" xr:uid="{00000000-0005-0000-0000-0000305F0000}"/>
    <cellStyle name="Normal 53 3 10 2" xfId="24369" xr:uid="{00000000-0005-0000-0000-0000315F0000}"/>
    <cellStyle name="Normal 53 3 10 2 2" xfId="24370" xr:uid="{00000000-0005-0000-0000-0000325F0000}"/>
    <cellStyle name="Normal 53 3 10 2 2 2" xfId="50651" xr:uid="{00000000-0005-0000-0000-0000DBC50000}"/>
    <cellStyle name="Normal 53 3 10 2 3" xfId="50652" xr:uid="{00000000-0005-0000-0000-0000DCC50000}"/>
    <cellStyle name="Normal 53 3 10 3" xfId="24371" xr:uid="{00000000-0005-0000-0000-0000335F0000}"/>
    <cellStyle name="Normal 53 3 10 3 2" xfId="50653" xr:uid="{00000000-0005-0000-0000-0000DDC50000}"/>
    <cellStyle name="Normal 53 3 10 4" xfId="50654" xr:uid="{00000000-0005-0000-0000-0000DEC50000}"/>
    <cellStyle name="Normal 53 3 11" xfId="24372" xr:uid="{00000000-0005-0000-0000-0000345F0000}"/>
    <cellStyle name="Normal 53 3 11 2" xfId="24373" xr:uid="{00000000-0005-0000-0000-0000355F0000}"/>
    <cellStyle name="Normal 53 3 11 2 2" xfId="24374" xr:uid="{00000000-0005-0000-0000-0000365F0000}"/>
    <cellStyle name="Normal 53 3 11 2 2 2" xfId="50655" xr:uid="{00000000-0005-0000-0000-0000DFC50000}"/>
    <cellStyle name="Normal 53 3 11 2 3" xfId="50656" xr:uid="{00000000-0005-0000-0000-0000E0C50000}"/>
    <cellStyle name="Normal 53 3 11 3" xfId="24375" xr:uid="{00000000-0005-0000-0000-0000375F0000}"/>
    <cellStyle name="Normal 53 3 11 3 2" xfId="50657" xr:uid="{00000000-0005-0000-0000-0000E1C50000}"/>
    <cellStyle name="Normal 53 3 11 4" xfId="50658" xr:uid="{00000000-0005-0000-0000-0000E2C50000}"/>
    <cellStyle name="Normal 53 3 12" xfId="24376" xr:uid="{00000000-0005-0000-0000-0000385F0000}"/>
    <cellStyle name="Normal 53 3 12 2" xfId="24377" xr:uid="{00000000-0005-0000-0000-0000395F0000}"/>
    <cellStyle name="Normal 53 3 12 2 2" xfId="50659" xr:uid="{00000000-0005-0000-0000-0000E3C50000}"/>
    <cellStyle name="Normal 53 3 12 3" xfId="50660" xr:uid="{00000000-0005-0000-0000-0000E4C50000}"/>
    <cellStyle name="Normal 53 3 13" xfId="24378" xr:uid="{00000000-0005-0000-0000-00003A5F0000}"/>
    <cellStyle name="Normal 53 3 13 2" xfId="50661" xr:uid="{00000000-0005-0000-0000-0000E5C50000}"/>
    <cellStyle name="Normal 53 3 14" xfId="50662" xr:uid="{00000000-0005-0000-0000-0000E6C50000}"/>
    <cellStyle name="Normal 53 3 2" xfId="24379" xr:uid="{00000000-0005-0000-0000-00003B5F0000}"/>
    <cellStyle name="Normal 53 3 2 2" xfId="24380" xr:uid="{00000000-0005-0000-0000-00003C5F0000}"/>
    <cellStyle name="Normal 53 3 2 2 2" xfId="24381" xr:uid="{00000000-0005-0000-0000-00003D5F0000}"/>
    <cellStyle name="Normal 53 3 2 2 2 2" xfId="50663" xr:uid="{00000000-0005-0000-0000-0000E7C50000}"/>
    <cellStyle name="Normal 53 3 2 2 3" xfId="50664" xr:uid="{00000000-0005-0000-0000-0000E8C50000}"/>
    <cellStyle name="Normal 53 3 2 3" xfId="24382" xr:uid="{00000000-0005-0000-0000-00003E5F0000}"/>
    <cellStyle name="Normal 53 3 2 3 2" xfId="50665" xr:uid="{00000000-0005-0000-0000-0000E9C50000}"/>
    <cellStyle name="Normal 53 3 2 4" xfId="50666" xr:uid="{00000000-0005-0000-0000-0000EAC50000}"/>
    <cellStyle name="Normal 53 3 3" xfId="24383" xr:uid="{00000000-0005-0000-0000-00003F5F0000}"/>
    <cellStyle name="Normal 53 3 3 2" xfId="24384" xr:uid="{00000000-0005-0000-0000-0000405F0000}"/>
    <cellStyle name="Normal 53 3 3 2 2" xfId="24385" xr:uid="{00000000-0005-0000-0000-0000415F0000}"/>
    <cellStyle name="Normal 53 3 3 2 2 2" xfId="50667" xr:uid="{00000000-0005-0000-0000-0000EBC50000}"/>
    <cellStyle name="Normal 53 3 3 2 3" xfId="50668" xr:uid="{00000000-0005-0000-0000-0000ECC50000}"/>
    <cellStyle name="Normal 53 3 3 3" xfId="24386" xr:uid="{00000000-0005-0000-0000-0000425F0000}"/>
    <cellStyle name="Normal 53 3 3 3 2" xfId="50669" xr:uid="{00000000-0005-0000-0000-0000EDC50000}"/>
    <cellStyle name="Normal 53 3 3 4" xfId="50670" xr:uid="{00000000-0005-0000-0000-0000EEC50000}"/>
    <cellStyle name="Normal 53 3 4" xfId="24387" xr:uid="{00000000-0005-0000-0000-0000435F0000}"/>
    <cellStyle name="Normal 53 3 4 2" xfId="24388" xr:uid="{00000000-0005-0000-0000-0000445F0000}"/>
    <cellStyle name="Normal 53 3 4 2 2" xfId="24389" xr:uid="{00000000-0005-0000-0000-0000455F0000}"/>
    <cellStyle name="Normal 53 3 4 2 2 2" xfId="50671" xr:uid="{00000000-0005-0000-0000-0000EFC50000}"/>
    <cellStyle name="Normal 53 3 4 2 3" xfId="50672" xr:uid="{00000000-0005-0000-0000-0000F0C50000}"/>
    <cellStyle name="Normal 53 3 4 3" xfId="24390" xr:uid="{00000000-0005-0000-0000-0000465F0000}"/>
    <cellStyle name="Normal 53 3 4 3 2" xfId="50673" xr:uid="{00000000-0005-0000-0000-0000F1C50000}"/>
    <cellStyle name="Normal 53 3 4 4" xfId="50674" xr:uid="{00000000-0005-0000-0000-0000F2C50000}"/>
    <cellStyle name="Normal 53 3 5" xfId="24391" xr:uid="{00000000-0005-0000-0000-0000475F0000}"/>
    <cellStyle name="Normal 53 3 5 2" xfId="24392" xr:uid="{00000000-0005-0000-0000-0000485F0000}"/>
    <cellStyle name="Normal 53 3 5 2 2" xfId="24393" xr:uid="{00000000-0005-0000-0000-0000495F0000}"/>
    <cellStyle name="Normal 53 3 5 2 2 2" xfId="50675" xr:uid="{00000000-0005-0000-0000-0000F3C50000}"/>
    <cellStyle name="Normal 53 3 5 2 3" xfId="50676" xr:uid="{00000000-0005-0000-0000-0000F4C50000}"/>
    <cellStyle name="Normal 53 3 5 3" xfId="24394" xr:uid="{00000000-0005-0000-0000-00004A5F0000}"/>
    <cellStyle name="Normal 53 3 5 3 2" xfId="50677" xr:uid="{00000000-0005-0000-0000-0000F5C50000}"/>
    <cellStyle name="Normal 53 3 5 4" xfId="50678" xr:uid="{00000000-0005-0000-0000-0000F6C50000}"/>
    <cellStyle name="Normal 53 3 6" xfId="24395" xr:uid="{00000000-0005-0000-0000-00004B5F0000}"/>
    <cellStyle name="Normal 53 3 6 2" xfId="24396" xr:uid="{00000000-0005-0000-0000-00004C5F0000}"/>
    <cellStyle name="Normal 53 3 6 2 2" xfId="24397" xr:uid="{00000000-0005-0000-0000-00004D5F0000}"/>
    <cellStyle name="Normal 53 3 6 2 2 2" xfId="50679" xr:uid="{00000000-0005-0000-0000-0000F7C50000}"/>
    <cellStyle name="Normal 53 3 6 2 3" xfId="50680" xr:uid="{00000000-0005-0000-0000-0000F8C50000}"/>
    <cellStyle name="Normal 53 3 6 3" xfId="24398" xr:uid="{00000000-0005-0000-0000-00004E5F0000}"/>
    <cellStyle name="Normal 53 3 6 3 2" xfId="50681" xr:uid="{00000000-0005-0000-0000-0000F9C50000}"/>
    <cellStyle name="Normal 53 3 6 4" xfId="50682" xr:uid="{00000000-0005-0000-0000-0000FAC50000}"/>
    <cellStyle name="Normal 53 3 7" xfId="24399" xr:uid="{00000000-0005-0000-0000-00004F5F0000}"/>
    <cellStyle name="Normal 53 3 7 2" xfId="24400" xr:uid="{00000000-0005-0000-0000-0000505F0000}"/>
    <cellStyle name="Normal 53 3 7 2 2" xfId="24401" xr:uid="{00000000-0005-0000-0000-0000515F0000}"/>
    <cellStyle name="Normal 53 3 7 2 2 2" xfId="50683" xr:uid="{00000000-0005-0000-0000-0000FBC50000}"/>
    <cellStyle name="Normal 53 3 7 2 3" xfId="50684" xr:uid="{00000000-0005-0000-0000-0000FCC50000}"/>
    <cellStyle name="Normal 53 3 7 3" xfId="24402" xr:uid="{00000000-0005-0000-0000-0000525F0000}"/>
    <cellStyle name="Normal 53 3 7 3 2" xfId="50685" xr:uid="{00000000-0005-0000-0000-0000FDC50000}"/>
    <cellStyle name="Normal 53 3 7 4" xfId="50686" xr:uid="{00000000-0005-0000-0000-0000FEC50000}"/>
    <cellStyle name="Normal 53 3 8" xfId="24403" xr:uid="{00000000-0005-0000-0000-0000535F0000}"/>
    <cellStyle name="Normal 53 3 8 2" xfId="24404" xr:uid="{00000000-0005-0000-0000-0000545F0000}"/>
    <cellStyle name="Normal 53 3 8 2 2" xfId="24405" xr:uid="{00000000-0005-0000-0000-0000555F0000}"/>
    <cellStyle name="Normal 53 3 8 2 2 2" xfId="50687" xr:uid="{00000000-0005-0000-0000-0000FFC50000}"/>
    <cellStyle name="Normal 53 3 8 2 3" xfId="50688" xr:uid="{00000000-0005-0000-0000-000000C60000}"/>
    <cellStyle name="Normal 53 3 8 3" xfId="24406" xr:uid="{00000000-0005-0000-0000-0000565F0000}"/>
    <cellStyle name="Normal 53 3 8 3 2" xfId="50689" xr:uid="{00000000-0005-0000-0000-000001C60000}"/>
    <cellStyle name="Normal 53 3 8 4" xfId="50690" xr:uid="{00000000-0005-0000-0000-000002C60000}"/>
    <cellStyle name="Normal 53 3 9" xfId="24407" xr:uid="{00000000-0005-0000-0000-0000575F0000}"/>
    <cellStyle name="Normal 53 3 9 2" xfId="24408" xr:uid="{00000000-0005-0000-0000-0000585F0000}"/>
    <cellStyle name="Normal 53 3 9 2 2" xfId="24409" xr:uid="{00000000-0005-0000-0000-0000595F0000}"/>
    <cellStyle name="Normal 53 3 9 2 2 2" xfId="50691" xr:uid="{00000000-0005-0000-0000-000003C60000}"/>
    <cellStyle name="Normal 53 3 9 2 3" xfId="50692" xr:uid="{00000000-0005-0000-0000-000004C60000}"/>
    <cellStyle name="Normal 53 3 9 3" xfId="24410" xr:uid="{00000000-0005-0000-0000-00005A5F0000}"/>
    <cellStyle name="Normal 53 3 9 3 2" xfId="50693" xr:uid="{00000000-0005-0000-0000-000005C60000}"/>
    <cellStyle name="Normal 53 3 9 4" xfId="50694" xr:uid="{00000000-0005-0000-0000-000006C60000}"/>
    <cellStyle name="Normal 53 4" xfId="24411" xr:uid="{00000000-0005-0000-0000-00005B5F0000}"/>
    <cellStyle name="Normal 53 4 10" xfId="24412" xr:uid="{00000000-0005-0000-0000-00005C5F0000}"/>
    <cellStyle name="Normal 53 4 10 2" xfId="24413" xr:uid="{00000000-0005-0000-0000-00005D5F0000}"/>
    <cellStyle name="Normal 53 4 10 2 2" xfId="24414" xr:uid="{00000000-0005-0000-0000-00005E5F0000}"/>
    <cellStyle name="Normal 53 4 10 2 2 2" xfId="50695" xr:uid="{00000000-0005-0000-0000-000007C60000}"/>
    <cellStyle name="Normal 53 4 10 2 3" xfId="50696" xr:uid="{00000000-0005-0000-0000-000008C60000}"/>
    <cellStyle name="Normal 53 4 10 3" xfId="24415" xr:uid="{00000000-0005-0000-0000-00005F5F0000}"/>
    <cellStyle name="Normal 53 4 10 3 2" xfId="50697" xr:uid="{00000000-0005-0000-0000-000009C60000}"/>
    <cellStyle name="Normal 53 4 10 4" xfId="50698" xr:uid="{00000000-0005-0000-0000-00000AC60000}"/>
    <cellStyle name="Normal 53 4 11" xfId="24416" xr:uid="{00000000-0005-0000-0000-0000605F0000}"/>
    <cellStyle name="Normal 53 4 11 2" xfId="24417" xr:uid="{00000000-0005-0000-0000-0000615F0000}"/>
    <cellStyle name="Normal 53 4 11 2 2" xfId="24418" xr:uid="{00000000-0005-0000-0000-0000625F0000}"/>
    <cellStyle name="Normal 53 4 11 2 2 2" xfId="50699" xr:uid="{00000000-0005-0000-0000-00000BC60000}"/>
    <cellStyle name="Normal 53 4 11 2 3" xfId="50700" xr:uid="{00000000-0005-0000-0000-00000CC60000}"/>
    <cellStyle name="Normal 53 4 11 3" xfId="24419" xr:uid="{00000000-0005-0000-0000-0000635F0000}"/>
    <cellStyle name="Normal 53 4 11 3 2" xfId="50701" xr:uid="{00000000-0005-0000-0000-00000DC60000}"/>
    <cellStyle name="Normal 53 4 11 4" xfId="50702" xr:uid="{00000000-0005-0000-0000-00000EC60000}"/>
    <cellStyle name="Normal 53 4 12" xfId="24420" xr:uid="{00000000-0005-0000-0000-0000645F0000}"/>
    <cellStyle name="Normal 53 4 12 2" xfId="24421" xr:uid="{00000000-0005-0000-0000-0000655F0000}"/>
    <cellStyle name="Normal 53 4 12 2 2" xfId="24422" xr:uid="{00000000-0005-0000-0000-0000665F0000}"/>
    <cellStyle name="Normal 53 4 12 2 2 2" xfId="50703" xr:uid="{00000000-0005-0000-0000-00000FC60000}"/>
    <cellStyle name="Normal 53 4 12 2 3" xfId="50704" xr:uid="{00000000-0005-0000-0000-000010C60000}"/>
    <cellStyle name="Normal 53 4 12 3" xfId="24423" xr:uid="{00000000-0005-0000-0000-0000675F0000}"/>
    <cellStyle name="Normal 53 4 12 3 2" xfId="50705" xr:uid="{00000000-0005-0000-0000-000011C60000}"/>
    <cellStyle name="Normal 53 4 12 4" xfId="50706" xr:uid="{00000000-0005-0000-0000-000012C60000}"/>
    <cellStyle name="Normal 53 4 13" xfId="24424" xr:uid="{00000000-0005-0000-0000-0000685F0000}"/>
    <cellStyle name="Normal 53 4 13 2" xfId="24425" xr:uid="{00000000-0005-0000-0000-0000695F0000}"/>
    <cellStyle name="Normal 53 4 13 2 2" xfId="50707" xr:uid="{00000000-0005-0000-0000-000013C60000}"/>
    <cellStyle name="Normal 53 4 13 3" xfId="50708" xr:uid="{00000000-0005-0000-0000-000014C60000}"/>
    <cellStyle name="Normal 53 4 14" xfId="24426" xr:uid="{00000000-0005-0000-0000-00006A5F0000}"/>
    <cellStyle name="Normal 53 4 14 2" xfId="50709" xr:uid="{00000000-0005-0000-0000-000015C60000}"/>
    <cellStyle name="Normal 53 4 15" xfId="50710" xr:uid="{00000000-0005-0000-0000-000016C60000}"/>
    <cellStyle name="Normal 53 4 2" xfId="24427" xr:uid="{00000000-0005-0000-0000-00006B5F0000}"/>
    <cellStyle name="Normal 53 4 2 10" xfId="24428" xr:uid="{00000000-0005-0000-0000-00006C5F0000}"/>
    <cellStyle name="Normal 53 4 2 10 2" xfId="24429" xr:uid="{00000000-0005-0000-0000-00006D5F0000}"/>
    <cellStyle name="Normal 53 4 2 10 2 2" xfId="24430" xr:uid="{00000000-0005-0000-0000-00006E5F0000}"/>
    <cellStyle name="Normal 53 4 2 10 2 2 2" xfId="50711" xr:uid="{00000000-0005-0000-0000-000017C60000}"/>
    <cellStyle name="Normal 53 4 2 10 2 3" xfId="50712" xr:uid="{00000000-0005-0000-0000-000018C60000}"/>
    <cellStyle name="Normal 53 4 2 10 3" xfId="24431" xr:uid="{00000000-0005-0000-0000-00006F5F0000}"/>
    <cellStyle name="Normal 53 4 2 10 3 2" xfId="50713" xr:uid="{00000000-0005-0000-0000-000019C60000}"/>
    <cellStyle name="Normal 53 4 2 10 4" xfId="50714" xr:uid="{00000000-0005-0000-0000-00001AC60000}"/>
    <cellStyle name="Normal 53 4 2 11" xfId="24432" xr:uid="{00000000-0005-0000-0000-0000705F0000}"/>
    <cellStyle name="Normal 53 4 2 11 2" xfId="24433" xr:uid="{00000000-0005-0000-0000-0000715F0000}"/>
    <cellStyle name="Normal 53 4 2 11 2 2" xfId="24434" xr:uid="{00000000-0005-0000-0000-0000725F0000}"/>
    <cellStyle name="Normal 53 4 2 11 2 2 2" xfId="50715" xr:uid="{00000000-0005-0000-0000-00001BC60000}"/>
    <cellStyle name="Normal 53 4 2 11 2 3" xfId="50716" xr:uid="{00000000-0005-0000-0000-00001CC60000}"/>
    <cellStyle name="Normal 53 4 2 11 3" xfId="24435" xr:uid="{00000000-0005-0000-0000-0000735F0000}"/>
    <cellStyle name="Normal 53 4 2 11 3 2" xfId="50717" xr:uid="{00000000-0005-0000-0000-00001DC60000}"/>
    <cellStyle name="Normal 53 4 2 11 4" xfId="50718" xr:uid="{00000000-0005-0000-0000-00001EC60000}"/>
    <cellStyle name="Normal 53 4 2 12" xfId="24436" xr:uid="{00000000-0005-0000-0000-0000745F0000}"/>
    <cellStyle name="Normal 53 4 2 12 2" xfId="24437" xr:uid="{00000000-0005-0000-0000-0000755F0000}"/>
    <cellStyle name="Normal 53 4 2 12 2 2" xfId="24438" xr:uid="{00000000-0005-0000-0000-0000765F0000}"/>
    <cellStyle name="Normal 53 4 2 12 2 2 2" xfId="50719" xr:uid="{00000000-0005-0000-0000-00001FC60000}"/>
    <cellStyle name="Normal 53 4 2 12 2 3" xfId="50720" xr:uid="{00000000-0005-0000-0000-000020C60000}"/>
    <cellStyle name="Normal 53 4 2 12 3" xfId="24439" xr:uid="{00000000-0005-0000-0000-0000775F0000}"/>
    <cellStyle name="Normal 53 4 2 12 3 2" xfId="50721" xr:uid="{00000000-0005-0000-0000-000021C60000}"/>
    <cellStyle name="Normal 53 4 2 12 4" xfId="50722" xr:uid="{00000000-0005-0000-0000-000022C60000}"/>
    <cellStyle name="Normal 53 4 2 13" xfId="24440" xr:uid="{00000000-0005-0000-0000-0000785F0000}"/>
    <cellStyle name="Normal 53 4 2 13 2" xfId="24441" xr:uid="{00000000-0005-0000-0000-0000795F0000}"/>
    <cellStyle name="Normal 53 4 2 13 2 2" xfId="50723" xr:uid="{00000000-0005-0000-0000-000023C60000}"/>
    <cellStyle name="Normal 53 4 2 13 3" xfId="50724" xr:uid="{00000000-0005-0000-0000-000024C60000}"/>
    <cellStyle name="Normal 53 4 2 14" xfId="24442" xr:uid="{00000000-0005-0000-0000-00007A5F0000}"/>
    <cellStyle name="Normal 53 4 2 14 2" xfId="50725" xr:uid="{00000000-0005-0000-0000-000025C60000}"/>
    <cellStyle name="Normal 53 4 2 15" xfId="50726" xr:uid="{00000000-0005-0000-0000-000026C60000}"/>
    <cellStyle name="Normal 53 4 2 2" xfId="24443" xr:uid="{00000000-0005-0000-0000-00007B5F0000}"/>
    <cellStyle name="Normal 53 4 2 2 2" xfId="24444" xr:uid="{00000000-0005-0000-0000-00007C5F0000}"/>
    <cellStyle name="Normal 53 4 2 2 2 2" xfId="24445" xr:uid="{00000000-0005-0000-0000-00007D5F0000}"/>
    <cellStyle name="Normal 53 4 2 2 2 2 2" xfId="24446" xr:uid="{00000000-0005-0000-0000-00007E5F0000}"/>
    <cellStyle name="Normal 53 4 2 2 2 2 2 2" xfId="50727" xr:uid="{00000000-0005-0000-0000-000027C60000}"/>
    <cellStyle name="Normal 53 4 2 2 2 2 3" xfId="50728" xr:uid="{00000000-0005-0000-0000-000028C60000}"/>
    <cellStyle name="Normal 53 4 2 2 2 3" xfId="24447" xr:uid="{00000000-0005-0000-0000-00007F5F0000}"/>
    <cellStyle name="Normal 53 4 2 2 2 3 2" xfId="50729" xr:uid="{00000000-0005-0000-0000-000029C60000}"/>
    <cellStyle name="Normal 53 4 2 2 2 4" xfId="50730" xr:uid="{00000000-0005-0000-0000-00002AC60000}"/>
    <cellStyle name="Normal 53 4 2 2 3" xfId="24448" xr:uid="{00000000-0005-0000-0000-0000805F0000}"/>
    <cellStyle name="Normal 53 4 2 2 3 2" xfId="24449" xr:uid="{00000000-0005-0000-0000-0000815F0000}"/>
    <cellStyle name="Normal 53 4 2 2 3 2 2" xfId="24450" xr:uid="{00000000-0005-0000-0000-0000825F0000}"/>
    <cellStyle name="Normal 53 4 2 2 3 2 2 2" xfId="50731" xr:uid="{00000000-0005-0000-0000-00002BC60000}"/>
    <cellStyle name="Normal 53 4 2 2 3 2 3" xfId="50732" xr:uid="{00000000-0005-0000-0000-00002CC60000}"/>
    <cellStyle name="Normal 53 4 2 2 3 3" xfId="24451" xr:uid="{00000000-0005-0000-0000-0000835F0000}"/>
    <cellStyle name="Normal 53 4 2 2 3 3 2" xfId="50733" xr:uid="{00000000-0005-0000-0000-00002DC60000}"/>
    <cellStyle name="Normal 53 4 2 2 3 4" xfId="50734" xr:uid="{00000000-0005-0000-0000-00002EC60000}"/>
    <cellStyle name="Normal 53 4 2 2 4" xfId="24452" xr:uid="{00000000-0005-0000-0000-0000845F0000}"/>
    <cellStyle name="Normal 53 4 2 2 4 2" xfId="24453" xr:uid="{00000000-0005-0000-0000-0000855F0000}"/>
    <cellStyle name="Normal 53 4 2 2 4 2 2" xfId="50735" xr:uid="{00000000-0005-0000-0000-00002FC60000}"/>
    <cellStyle name="Normal 53 4 2 2 4 3" xfId="50736" xr:uid="{00000000-0005-0000-0000-000030C60000}"/>
    <cellStyle name="Normal 53 4 2 2 5" xfId="24454" xr:uid="{00000000-0005-0000-0000-0000865F0000}"/>
    <cellStyle name="Normal 53 4 2 2 5 2" xfId="50737" xr:uid="{00000000-0005-0000-0000-000031C60000}"/>
    <cellStyle name="Normal 53 4 2 2 6" xfId="50738" xr:uid="{00000000-0005-0000-0000-000032C60000}"/>
    <cellStyle name="Normal 53 4 2 3" xfId="24455" xr:uid="{00000000-0005-0000-0000-0000875F0000}"/>
    <cellStyle name="Normal 53 4 2 3 10" xfId="24456" xr:uid="{00000000-0005-0000-0000-0000885F0000}"/>
    <cellStyle name="Normal 53 4 2 3 10 2" xfId="24457" xr:uid="{00000000-0005-0000-0000-0000895F0000}"/>
    <cellStyle name="Normal 53 4 2 3 10 2 2" xfId="24458" xr:uid="{00000000-0005-0000-0000-00008A5F0000}"/>
    <cellStyle name="Normal 53 4 2 3 10 2 2 2" xfId="50739" xr:uid="{00000000-0005-0000-0000-000033C60000}"/>
    <cellStyle name="Normal 53 4 2 3 10 2 3" xfId="50740" xr:uid="{00000000-0005-0000-0000-000034C60000}"/>
    <cellStyle name="Normal 53 4 2 3 10 3" xfId="24459" xr:uid="{00000000-0005-0000-0000-00008B5F0000}"/>
    <cellStyle name="Normal 53 4 2 3 10 3 2" xfId="50741" xr:uid="{00000000-0005-0000-0000-000035C60000}"/>
    <cellStyle name="Normal 53 4 2 3 10 4" xfId="50742" xr:uid="{00000000-0005-0000-0000-000036C60000}"/>
    <cellStyle name="Normal 53 4 2 3 11" xfId="24460" xr:uid="{00000000-0005-0000-0000-00008C5F0000}"/>
    <cellStyle name="Normal 53 4 2 3 11 2" xfId="24461" xr:uid="{00000000-0005-0000-0000-00008D5F0000}"/>
    <cellStyle name="Normal 53 4 2 3 11 2 2" xfId="24462" xr:uid="{00000000-0005-0000-0000-00008E5F0000}"/>
    <cellStyle name="Normal 53 4 2 3 11 2 2 2" xfId="50743" xr:uid="{00000000-0005-0000-0000-000037C60000}"/>
    <cellStyle name="Normal 53 4 2 3 11 2 3" xfId="50744" xr:uid="{00000000-0005-0000-0000-000038C60000}"/>
    <cellStyle name="Normal 53 4 2 3 11 3" xfId="24463" xr:uid="{00000000-0005-0000-0000-00008F5F0000}"/>
    <cellStyle name="Normal 53 4 2 3 11 3 2" xfId="50745" xr:uid="{00000000-0005-0000-0000-000039C60000}"/>
    <cellStyle name="Normal 53 4 2 3 11 4" xfId="50746" xr:uid="{00000000-0005-0000-0000-00003AC60000}"/>
    <cellStyle name="Normal 53 4 2 3 12" xfId="24464" xr:uid="{00000000-0005-0000-0000-0000905F0000}"/>
    <cellStyle name="Normal 53 4 2 3 12 2" xfId="24465" xr:uid="{00000000-0005-0000-0000-0000915F0000}"/>
    <cellStyle name="Normal 53 4 2 3 12 2 2" xfId="50747" xr:uid="{00000000-0005-0000-0000-00003BC60000}"/>
    <cellStyle name="Normal 53 4 2 3 12 3" xfId="50748" xr:uid="{00000000-0005-0000-0000-00003CC60000}"/>
    <cellStyle name="Normal 53 4 2 3 13" xfId="24466" xr:uid="{00000000-0005-0000-0000-0000925F0000}"/>
    <cellStyle name="Normal 53 4 2 3 13 2" xfId="50749" xr:uid="{00000000-0005-0000-0000-00003DC60000}"/>
    <cellStyle name="Normal 53 4 2 3 14" xfId="50750" xr:uid="{00000000-0005-0000-0000-00003EC60000}"/>
    <cellStyle name="Normal 53 4 2 3 2" xfId="24467" xr:uid="{00000000-0005-0000-0000-0000935F0000}"/>
    <cellStyle name="Normal 53 4 2 3 2 2" xfId="24468" xr:uid="{00000000-0005-0000-0000-0000945F0000}"/>
    <cellStyle name="Normal 53 4 2 3 2 2 2" xfId="24469" xr:uid="{00000000-0005-0000-0000-0000955F0000}"/>
    <cellStyle name="Normal 53 4 2 3 2 2 2 2" xfId="50751" xr:uid="{00000000-0005-0000-0000-00003FC60000}"/>
    <cellStyle name="Normal 53 4 2 3 2 2 3" xfId="50752" xr:uid="{00000000-0005-0000-0000-000040C60000}"/>
    <cellStyle name="Normal 53 4 2 3 2 3" xfId="24470" xr:uid="{00000000-0005-0000-0000-0000965F0000}"/>
    <cellStyle name="Normal 53 4 2 3 2 3 2" xfId="50753" xr:uid="{00000000-0005-0000-0000-000041C60000}"/>
    <cellStyle name="Normal 53 4 2 3 2 4" xfId="50754" xr:uid="{00000000-0005-0000-0000-000042C60000}"/>
    <cellStyle name="Normal 53 4 2 3 3" xfId="24471" xr:uid="{00000000-0005-0000-0000-0000975F0000}"/>
    <cellStyle name="Normal 53 4 2 3 3 2" xfId="24472" xr:uid="{00000000-0005-0000-0000-0000985F0000}"/>
    <cellStyle name="Normal 53 4 2 3 3 2 2" xfId="24473" xr:uid="{00000000-0005-0000-0000-0000995F0000}"/>
    <cellStyle name="Normal 53 4 2 3 3 2 2 2" xfId="50755" xr:uid="{00000000-0005-0000-0000-000043C60000}"/>
    <cellStyle name="Normal 53 4 2 3 3 2 3" xfId="50756" xr:uid="{00000000-0005-0000-0000-000044C60000}"/>
    <cellStyle name="Normal 53 4 2 3 3 3" xfId="24474" xr:uid="{00000000-0005-0000-0000-00009A5F0000}"/>
    <cellStyle name="Normal 53 4 2 3 3 3 2" xfId="50757" xr:uid="{00000000-0005-0000-0000-000045C60000}"/>
    <cellStyle name="Normal 53 4 2 3 3 4" xfId="50758" xr:uid="{00000000-0005-0000-0000-000046C60000}"/>
    <cellStyle name="Normal 53 4 2 3 4" xfId="24475" xr:uid="{00000000-0005-0000-0000-00009B5F0000}"/>
    <cellStyle name="Normal 53 4 2 3 4 2" xfId="24476" xr:uid="{00000000-0005-0000-0000-00009C5F0000}"/>
    <cellStyle name="Normal 53 4 2 3 4 2 2" xfId="24477" xr:uid="{00000000-0005-0000-0000-00009D5F0000}"/>
    <cellStyle name="Normal 53 4 2 3 4 2 2 2" xfId="50759" xr:uid="{00000000-0005-0000-0000-000047C60000}"/>
    <cellStyle name="Normal 53 4 2 3 4 2 3" xfId="50760" xr:uid="{00000000-0005-0000-0000-000048C60000}"/>
    <cellStyle name="Normal 53 4 2 3 4 3" xfId="24478" xr:uid="{00000000-0005-0000-0000-00009E5F0000}"/>
    <cellStyle name="Normal 53 4 2 3 4 3 2" xfId="50761" xr:uid="{00000000-0005-0000-0000-000049C60000}"/>
    <cellStyle name="Normal 53 4 2 3 4 4" xfId="50762" xr:uid="{00000000-0005-0000-0000-00004AC60000}"/>
    <cellStyle name="Normal 53 4 2 3 5" xfId="24479" xr:uid="{00000000-0005-0000-0000-00009F5F0000}"/>
    <cellStyle name="Normal 53 4 2 3 5 2" xfId="24480" xr:uid="{00000000-0005-0000-0000-0000A05F0000}"/>
    <cellStyle name="Normal 53 4 2 3 5 2 2" xfId="24481" xr:uid="{00000000-0005-0000-0000-0000A15F0000}"/>
    <cellStyle name="Normal 53 4 2 3 5 2 2 2" xfId="50763" xr:uid="{00000000-0005-0000-0000-00004BC60000}"/>
    <cellStyle name="Normal 53 4 2 3 5 2 3" xfId="50764" xr:uid="{00000000-0005-0000-0000-00004CC60000}"/>
    <cellStyle name="Normal 53 4 2 3 5 3" xfId="24482" xr:uid="{00000000-0005-0000-0000-0000A25F0000}"/>
    <cellStyle name="Normal 53 4 2 3 5 3 2" xfId="50765" xr:uid="{00000000-0005-0000-0000-00004DC60000}"/>
    <cellStyle name="Normal 53 4 2 3 5 4" xfId="50766" xr:uid="{00000000-0005-0000-0000-00004EC60000}"/>
    <cellStyle name="Normal 53 4 2 3 6" xfId="24483" xr:uid="{00000000-0005-0000-0000-0000A35F0000}"/>
    <cellStyle name="Normal 53 4 2 3 6 2" xfId="24484" xr:uid="{00000000-0005-0000-0000-0000A45F0000}"/>
    <cellStyle name="Normal 53 4 2 3 6 2 2" xfId="24485" xr:uid="{00000000-0005-0000-0000-0000A55F0000}"/>
    <cellStyle name="Normal 53 4 2 3 6 2 2 2" xfId="50767" xr:uid="{00000000-0005-0000-0000-00004FC60000}"/>
    <cellStyle name="Normal 53 4 2 3 6 2 3" xfId="50768" xr:uid="{00000000-0005-0000-0000-000050C60000}"/>
    <cellStyle name="Normal 53 4 2 3 6 3" xfId="24486" xr:uid="{00000000-0005-0000-0000-0000A65F0000}"/>
    <cellStyle name="Normal 53 4 2 3 6 3 2" xfId="50769" xr:uid="{00000000-0005-0000-0000-000051C60000}"/>
    <cellStyle name="Normal 53 4 2 3 6 4" xfId="50770" xr:uid="{00000000-0005-0000-0000-000052C60000}"/>
    <cellStyle name="Normal 53 4 2 3 7" xfId="24487" xr:uid="{00000000-0005-0000-0000-0000A75F0000}"/>
    <cellStyle name="Normal 53 4 2 3 7 2" xfId="24488" xr:uid="{00000000-0005-0000-0000-0000A85F0000}"/>
    <cellStyle name="Normal 53 4 2 3 7 2 2" xfId="24489" xr:uid="{00000000-0005-0000-0000-0000A95F0000}"/>
    <cellStyle name="Normal 53 4 2 3 7 2 2 2" xfId="50771" xr:uid="{00000000-0005-0000-0000-000053C60000}"/>
    <cellStyle name="Normal 53 4 2 3 7 2 3" xfId="50772" xr:uid="{00000000-0005-0000-0000-000054C60000}"/>
    <cellStyle name="Normal 53 4 2 3 7 3" xfId="24490" xr:uid="{00000000-0005-0000-0000-0000AA5F0000}"/>
    <cellStyle name="Normal 53 4 2 3 7 3 2" xfId="50773" xr:uid="{00000000-0005-0000-0000-000055C60000}"/>
    <cellStyle name="Normal 53 4 2 3 7 4" xfId="50774" xr:uid="{00000000-0005-0000-0000-000056C60000}"/>
    <cellStyle name="Normal 53 4 2 3 8" xfId="24491" xr:uid="{00000000-0005-0000-0000-0000AB5F0000}"/>
    <cellStyle name="Normal 53 4 2 3 8 2" xfId="24492" xr:uid="{00000000-0005-0000-0000-0000AC5F0000}"/>
    <cellStyle name="Normal 53 4 2 3 8 2 2" xfId="24493" xr:uid="{00000000-0005-0000-0000-0000AD5F0000}"/>
    <cellStyle name="Normal 53 4 2 3 8 2 2 2" xfId="50775" xr:uid="{00000000-0005-0000-0000-000057C60000}"/>
    <cellStyle name="Normal 53 4 2 3 8 2 3" xfId="50776" xr:uid="{00000000-0005-0000-0000-000058C60000}"/>
    <cellStyle name="Normal 53 4 2 3 8 3" xfId="24494" xr:uid="{00000000-0005-0000-0000-0000AE5F0000}"/>
    <cellStyle name="Normal 53 4 2 3 8 3 2" xfId="50777" xr:uid="{00000000-0005-0000-0000-000059C60000}"/>
    <cellStyle name="Normal 53 4 2 3 8 4" xfId="50778" xr:uid="{00000000-0005-0000-0000-00005AC60000}"/>
    <cellStyle name="Normal 53 4 2 3 9" xfId="24495" xr:uid="{00000000-0005-0000-0000-0000AF5F0000}"/>
    <cellStyle name="Normal 53 4 2 3 9 2" xfId="24496" xr:uid="{00000000-0005-0000-0000-0000B05F0000}"/>
    <cellStyle name="Normal 53 4 2 3 9 2 2" xfId="24497" xr:uid="{00000000-0005-0000-0000-0000B15F0000}"/>
    <cellStyle name="Normal 53 4 2 3 9 2 2 2" xfId="50779" xr:uid="{00000000-0005-0000-0000-00005BC60000}"/>
    <cellStyle name="Normal 53 4 2 3 9 2 3" xfId="50780" xr:uid="{00000000-0005-0000-0000-00005CC60000}"/>
    <cellStyle name="Normal 53 4 2 3 9 3" xfId="24498" xr:uid="{00000000-0005-0000-0000-0000B25F0000}"/>
    <cellStyle name="Normal 53 4 2 3 9 3 2" xfId="50781" xr:uid="{00000000-0005-0000-0000-00005DC60000}"/>
    <cellStyle name="Normal 53 4 2 3 9 4" xfId="50782" xr:uid="{00000000-0005-0000-0000-00005EC60000}"/>
    <cellStyle name="Normal 53 4 2 4" xfId="24499" xr:uid="{00000000-0005-0000-0000-0000B35F0000}"/>
    <cellStyle name="Normal 53 4 2 4 2" xfId="24500" xr:uid="{00000000-0005-0000-0000-0000B45F0000}"/>
    <cellStyle name="Normal 53 4 2 4 2 2" xfId="24501" xr:uid="{00000000-0005-0000-0000-0000B55F0000}"/>
    <cellStyle name="Normal 53 4 2 4 2 2 2" xfId="50783" xr:uid="{00000000-0005-0000-0000-00005FC60000}"/>
    <cellStyle name="Normal 53 4 2 4 2 3" xfId="50784" xr:uid="{00000000-0005-0000-0000-000060C60000}"/>
    <cellStyle name="Normal 53 4 2 4 3" xfId="24502" xr:uid="{00000000-0005-0000-0000-0000B65F0000}"/>
    <cellStyle name="Normal 53 4 2 4 3 2" xfId="50785" xr:uid="{00000000-0005-0000-0000-000061C60000}"/>
    <cellStyle name="Normal 53 4 2 4 4" xfId="50786" xr:uid="{00000000-0005-0000-0000-000062C60000}"/>
    <cellStyle name="Normal 53 4 2 5" xfId="24503" xr:uid="{00000000-0005-0000-0000-0000B75F0000}"/>
    <cellStyle name="Normal 53 4 2 5 2" xfId="24504" xr:uid="{00000000-0005-0000-0000-0000B85F0000}"/>
    <cellStyle name="Normal 53 4 2 5 2 2" xfId="24505" xr:uid="{00000000-0005-0000-0000-0000B95F0000}"/>
    <cellStyle name="Normal 53 4 2 5 2 2 2" xfId="50787" xr:uid="{00000000-0005-0000-0000-000063C60000}"/>
    <cellStyle name="Normal 53 4 2 5 2 3" xfId="50788" xr:uid="{00000000-0005-0000-0000-000064C60000}"/>
    <cellStyle name="Normal 53 4 2 5 3" xfId="24506" xr:uid="{00000000-0005-0000-0000-0000BA5F0000}"/>
    <cellStyle name="Normal 53 4 2 5 3 2" xfId="50789" xr:uid="{00000000-0005-0000-0000-000065C60000}"/>
    <cellStyle name="Normal 53 4 2 5 4" xfId="50790" xr:uid="{00000000-0005-0000-0000-000066C60000}"/>
    <cellStyle name="Normal 53 4 2 6" xfId="24507" xr:uid="{00000000-0005-0000-0000-0000BB5F0000}"/>
    <cellStyle name="Normal 53 4 2 6 2" xfId="24508" xr:uid="{00000000-0005-0000-0000-0000BC5F0000}"/>
    <cellStyle name="Normal 53 4 2 6 2 2" xfId="24509" xr:uid="{00000000-0005-0000-0000-0000BD5F0000}"/>
    <cellStyle name="Normal 53 4 2 6 2 2 2" xfId="50791" xr:uid="{00000000-0005-0000-0000-000067C60000}"/>
    <cellStyle name="Normal 53 4 2 6 2 3" xfId="50792" xr:uid="{00000000-0005-0000-0000-000068C60000}"/>
    <cellStyle name="Normal 53 4 2 6 3" xfId="24510" xr:uid="{00000000-0005-0000-0000-0000BE5F0000}"/>
    <cellStyle name="Normal 53 4 2 6 3 2" xfId="50793" xr:uid="{00000000-0005-0000-0000-000069C60000}"/>
    <cellStyle name="Normal 53 4 2 6 4" xfId="50794" xr:uid="{00000000-0005-0000-0000-00006AC60000}"/>
    <cellStyle name="Normal 53 4 2 7" xfId="24511" xr:uid="{00000000-0005-0000-0000-0000BF5F0000}"/>
    <cellStyle name="Normal 53 4 2 7 2" xfId="24512" xr:uid="{00000000-0005-0000-0000-0000C05F0000}"/>
    <cellStyle name="Normal 53 4 2 7 2 2" xfId="24513" xr:uid="{00000000-0005-0000-0000-0000C15F0000}"/>
    <cellStyle name="Normal 53 4 2 7 2 2 2" xfId="50795" xr:uid="{00000000-0005-0000-0000-00006BC60000}"/>
    <cellStyle name="Normal 53 4 2 7 2 3" xfId="50796" xr:uid="{00000000-0005-0000-0000-00006CC60000}"/>
    <cellStyle name="Normal 53 4 2 7 3" xfId="24514" xr:uid="{00000000-0005-0000-0000-0000C25F0000}"/>
    <cellStyle name="Normal 53 4 2 7 3 2" xfId="50797" xr:uid="{00000000-0005-0000-0000-00006DC60000}"/>
    <cellStyle name="Normal 53 4 2 7 4" xfId="50798" xr:uid="{00000000-0005-0000-0000-00006EC60000}"/>
    <cellStyle name="Normal 53 4 2 8" xfId="24515" xr:uid="{00000000-0005-0000-0000-0000C35F0000}"/>
    <cellStyle name="Normal 53 4 2 8 2" xfId="24516" xr:uid="{00000000-0005-0000-0000-0000C45F0000}"/>
    <cellStyle name="Normal 53 4 2 8 2 2" xfId="24517" xr:uid="{00000000-0005-0000-0000-0000C55F0000}"/>
    <cellStyle name="Normal 53 4 2 8 2 2 2" xfId="50799" xr:uid="{00000000-0005-0000-0000-00006FC60000}"/>
    <cellStyle name="Normal 53 4 2 8 2 3" xfId="50800" xr:uid="{00000000-0005-0000-0000-000070C60000}"/>
    <cellStyle name="Normal 53 4 2 8 3" xfId="24518" xr:uid="{00000000-0005-0000-0000-0000C65F0000}"/>
    <cellStyle name="Normal 53 4 2 8 3 2" xfId="50801" xr:uid="{00000000-0005-0000-0000-000071C60000}"/>
    <cellStyle name="Normal 53 4 2 8 4" xfId="50802" xr:uid="{00000000-0005-0000-0000-000072C60000}"/>
    <cellStyle name="Normal 53 4 2 9" xfId="24519" xr:uid="{00000000-0005-0000-0000-0000C75F0000}"/>
    <cellStyle name="Normal 53 4 2 9 2" xfId="24520" xr:uid="{00000000-0005-0000-0000-0000C85F0000}"/>
    <cellStyle name="Normal 53 4 2 9 2 2" xfId="24521" xr:uid="{00000000-0005-0000-0000-0000C95F0000}"/>
    <cellStyle name="Normal 53 4 2 9 2 2 2" xfId="50803" xr:uid="{00000000-0005-0000-0000-000073C60000}"/>
    <cellStyle name="Normal 53 4 2 9 2 3" xfId="50804" xr:uid="{00000000-0005-0000-0000-000074C60000}"/>
    <cellStyle name="Normal 53 4 2 9 3" xfId="24522" xr:uid="{00000000-0005-0000-0000-0000CA5F0000}"/>
    <cellStyle name="Normal 53 4 2 9 3 2" xfId="50805" xr:uid="{00000000-0005-0000-0000-000075C60000}"/>
    <cellStyle name="Normal 53 4 2 9 4" xfId="50806" xr:uid="{00000000-0005-0000-0000-000076C60000}"/>
    <cellStyle name="Normal 53 4 3" xfId="24523" xr:uid="{00000000-0005-0000-0000-0000CB5F0000}"/>
    <cellStyle name="Normal 53 4 3 2" xfId="24524" xr:uid="{00000000-0005-0000-0000-0000CC5F0000}"/>
    <cellStyle name="Normal 53 4 3 2 2" xfId="24525" xr:uid="{00000000-0005-0000-0000-0000CD5F0000}"/>
    <cellStyle name="Normal 53 4 3 2 2 2" xfId="50807" xr:uid="{00000000-0005-0000-0000-000077C60000}"/>
    <cellStyle name="Normal 53 4 3 2 3" xfId="50808" xr:uid="{00000000-0005-0000-0000-000078C60000}"/>
    <cellStyle name="Normal 53 4 3 3" xfId="24526" xr:uid="{00000000-0005-0000-0000-0000CE5F0000}"/>
    <cellStyle name="Normal 53 4 3 3 2" xfId="50809" xr:uid="{00000000-0005-0000-0000-000079C60000}"/>
    <cellStyle name="Normal 53 4 3 4" xfId="50810" xr:uid="{00000000-0005-0000-0000-00007AC60000}"/>
    <cellStyle name="Normal 53 4 4" xfId="24527" xr:uid="{00000000-0005-0000-0000-0000CF5F0000}"/>
    <cellStyle name="Normal 53 4 4 2" xfId="24528" xr:uid="{00000000-0005-0000-0000-0000D05F0000}"/>
    <cellStyle name="Normal 53 4 4 2 2" xfId="24529" xr:uid="{00000000-0005-0000-0000-0000D15F0000}"/>
    <cellStyle name="Normal 53 4 4 2 2 2" xfId="50811" xr:uid="{00000000-0005-0000-0000-00007BC60000}"/>
    <cellStyle name="Normal 53 4 4 2 3" xfId="50812" xr:uid="{00000000-0005-0000-0000-00007CC60000}"/>
    <cellStyle name="Normal 53 4 4 3" xfId="24530" xr:uid="{00000000-0005-0000-0000-0000D25F0000}"/>
    <cellStyle name="Normal 53 4 4 3 2" xfId="50813" xr:uid="{00000000-0005-0000-0000-00007DC60000}"/>
    <cellStyle name="Normal 53 4 4 4" xfId="50814" xr:uid="{00000000-0005-0000-0000-00007EC60000}"/>
    <cellStyle name="Normal 53 4 5" xfId="24531" xr:uid="{00000000-0005-0000-0000-0000D35F0000}"/>
    <cellStyle name="Normal 53 4 5 2" xfId="24532" xr:uid="{00000000-0005-0000-0000-0000D45F0000}"/>
    <cellStyle name="Normal 53 4 5 2 2" xfId="24533" xr:uid="{00000000-0005-0000-0000-0000D55F0000}"/>
    <cellStyle name="Normal 53 4 5 2 2 2" xfId="50815" xr:uid="{00000000-0005-0000-0000-00007FC60000}"/>
    <cellStyle name="Normal 53 4 5 2 3" xfId="50816" xr:uid="{00000000-0005-0000-0000-000080C60000}"/>
    <cellStyle name="Normal 53 4 5 3" xfId="24534" xr:uid="{00000000-0005-0000-0000-0000D65F0000}"/>
    <cellStyle name="Normal 53 4 5 3 2" xfId="50817" xr:uid="{00000000-0005-0000-0000-000081C60000}"/>
    <cellStyle name="Normal 53 4 5 4" xfId="50818" xr:uid="{00000000-0005-0000-0000-000082C60000}"/>
    <cellStyle name="Normal 53 4 6" xfId="24535" xr:uid="{00000000-0005-0000-0000-0000D75F0000}"/>
    <cellStyle name="Normal 53 4 6 2" xfId="24536" xr:uid="{00000000-0005-0000-0000-0000D85F0000}"/>
    <cellStyle name="Normal 53 4 6 2 2" xfId="24537" xr:uid="{00000000-0005-0000-0000-0000D95F0000}"/>
    <cellStyle name="Normal 53 4 6 2 2 2" xfId="50819" xr:uid="{00000000-0005-0000-0000-000083C60000}"/>
    <cellStyle name="Normal 53 4 6 2 3" xfId="50820" xr:uid="{00000000-0005-0000-0000-000084C60000}"/>
    <cellStyle name="Normal 53 4 6 3" xfId="24538" xr:uid="{00000000-0005-0000-0000-0000DA5F0000}"/>
    <cellStyle name="Normal 53 4 6 3 2" xfId="50821" xr:uid="{00000000-0005-0000-0000-000085C60000}"/>
    <cellStyle name="Normal 53 4 6 4" xfId="50822" xr:uid="{00000000-0005-0000-0000-000086C60000}"/>
    <cellStyle name="Normal 53 4 7" xfId="24539" xr:uid="{00000000-0005-0000-0000-0000DB5F0000}"/>
    <cellStyle name="Normal 53 4 7 2" xfId="24540" xr:uid="{00000000-0005-0000-0000-0000DC5F0000}"/>
    <cellStyle name="Normal 53 4 7 2 2" xfId="24541" xr:uid="{00000000-0005-0000-0000-0000DD5F0000}"/>
    <cellStyle name="Normal 53 4 7 2 2 2" xfId="50823" xr:uid="{00000000-0005-0000-0000-000087C60000}"/>
    <cellStyle name="Normal 53 4 7 2 3" xfId="50824" xr:uid="{00000000-0005-0000-0000-000088C60000}"/>
    <cellStyle name="Normal 53 4 7 3" xfId="24542" xr:uid="{00000000-0005-0000-0000-0000DE5F0000}"/>
    <cellStyle name="Normal 53 4 7 3 2" xfId="50825" xr:uid="{00000000-0005-0000-0000-000089C60000}"/>
    <cellStyle name="Normal 53 4 7 4" xfId="50826" xr:uid="{00000000-0005-0000-0000-00008AC60000}"/>
    <cellStyle name="Normal 53 4 8" xfId="24543" xr:uid="{00000000-0005-0000-0000-0000DF5F0000}"/>
    <cellStyle name="Normal 53 4 8 2" xfId="24544" xr:uid="{00000000-0005-0000-0000-0000E05F0000}"/>
    <cellStyle name="Normal 53 4 8 2 2" xfId="24545" xr:uid="{00000000-0005-0000-0000-0000E15F0000}"/>
    <cellStyle name="Normal 53 4 8 2 2 2" xfId="50827" xr:uid="{00000000-0005-0000-0000-00008BC60000}"/>
    <cellStyle name="Normal 53 4 8 2 3" xfId="50828" xr:uid="{00000000-0005-0000-0000-00008CC60000}"/>
    <cellStyle name="Normal 53 4 8 3" xfId="24546" xr:uid="{00000000-0005-0000-0000-0000E25F0000}"/>
    <cellStyle name="Normal 53 4 8 3 2" xfId="50829" xr:uid="{00000000-0005-0000-0000-00008DC60000}"/>
    <cellStyle name="Normal 53 4 8 4" xfId="50830" xr:uid="{00000000-0005-0000-0000-00008EC60000}"/>
    <cellStyle name="Normal 53 4 9" xfId="24547" xr:uid="{00000000-0005-0000-0000-0000E35F0000}"/>
    <cellStyle name="Normal 53 4 9 2" xfId="24548" xr:uid="{00000000-0005-0000-0000-0000E45F0000}"/>
    <cellStyle name="Normal 53 4 9 2 2" xfId="24549" xr:uid="{00000000-0005-0000-0000-0000E55F0000}"/>
    <cellStyle name="Normal 53 4 9 2 2 2" xfId="50831" xr:uid="{00000000-0005-0000-0000-00008FC60000}"/>
    <cellStyle name="Normal 53 4 9 2 3" xfId="50832" xr:uid="{00000000-0005-0000-0000-000090C60000}"/>
    <cellStyle name="Normal 53 4 9 3" xfId="24550" xr:uid="{00000000-0005-0000-0000-0000E65F0000}"/>
    <cellStyle name="Normal 53 4 9 3 2" xfId="50833" xr:uid="{00000000-0005-0000-0000-000091C60000}"/>
    <cellStyle name="Normal 53 4 9 4" xfId="50834" xr:uid="{00000000-0005-0000-0000-000092C60000}"/>
    <cellStyle name="Normal 53 5" xfId="24551" xr:uid="{00000000-0005-0000-0000-0000E75F0000}"/>
    <cellStyle name="Normal 53 5 2" xfId="24552" xr:uid="{00000000-0005-0000-0000-0000E85F0000}"/>
    <cellStyle name="Normal 53 5 2 2" xfId="24553" xr:uid="{00000000-0005-0000-0000-0000E95F0000}"/>
    <cellStyle name="Normal 53 5 2 2 2" xfId="50835" xr:uid="{00000000-0005-0000-0000-000093C60000}"/>
    <cellStyle name="Normal 53 5 2 3" xfId="50836" xr:uid="{00000000-0005-0000-0000-000094C60000}"/>
    <cellStyle name="Normal 53 5 3" xfId="24554" xr:uid="{00000000-0005-0000-0000-0000EA5F0000}"/>
    <cellStyle name="Normal 53 5 3 2" xfId="50837" xr:uid="{00000000-0005-0000-0000-000095C60000}"/>
    <cellStyle name="Normal 53 5 4" xfId="50838" xr:uid="{00000000-0005-0000-0000-000096C60000}"/>
    <cellStyle name="Normal 53 6" xfId="24555" xr:uid="{00000000-0005-0000-0000-0000EB5F0000}"/>
    <cellStyle name="Normal 53 6 2" xfId="24556" xr:uid="{00000000-0005-0000-0000-0000EC5F0000}"/>
    <cellStyle name="Normal 53 6 2 2" xfId="24557" xr:uid="{00000000-0005-0000-0000-0000ED5F0000}"/>
    <cellStyle name="Normal 53 6 2 2 2" xfId="50839" xr:uid="{00000000-0005-0000-0000-000097C60000}"/>
    <cellStyle name="Normal 53 6 2 3" xfId="50840" xr:uid="{00000000-0005-0000-0000-000098C60000}"/>
    <cellStyle name="Normal 53 6 3" xfId="24558" xr:uid="{00000000-0005-0000-0000-0000EE5F0000}"/>
    <cellStyle name="Normal 53 6 3 2" xfId="50841" xr:uid="{00000000-0005-0000-0000-000099C60000}"/>
    <cellStyle name="Normal 53 6 4" xfId="50842" xr:uid="{00000000-0005-0000-0000-00009AC60000}"/>
    <cellStyle name="Normal 53 7" xfId="24559" xr:uid="{00000000-0005-0000-0000-0000EF5F0000}"/>
    <cellStyle name="Normal 53 7 2" xfId="24560" xr:uid="{00000000-0005-0000-0000-0000F05F0000}"/>
    <cellStyle name="Normal 53 7 2 2" xfId="24561" xr:uid="{00000000-0005-0000-0000-0000F15F0000}"/>
    <cellStyle name="Normal 53 7 2 2 2" xfId="50843" xr:uid="{00000000-0005-0000-0000-00009BC60000}"/>
    <cellStyle name="Normal 53 7 2 3" xfId="50844" xr:uid="{00000000-0005-0000-0000-00009CC60000}"/>
    <cellStyle name="Normal 53 7 3" xfId="24562" xr:uid="{00000000-0005-0000-0000-0000F25F0000}"/>
    <cellStyle name="Normal 53 7 3 2" xfId="50845" xr:uid="{00000000-0005-0000-0000-00009DC60000}"/>
    <cellStyle name="Normal 53 7 4" xfId="50846" xr:uid="{00000000-0005-0000-0000-00009EC60000}"/>
    <cellStyle name="Normal 53 8" xfId="24563" xr:uid="{00000000-0005-0000-0000-0000F35F0000}"/>
    <cellStyle name="Normal 53 8 2" xfId="24564" xr:uid="{00000000-0005-0000-0000-0000F45F0000}"/>
    <cellStyle name="Normal 53 8 2 2" xfId="24565" xr:uid="{00000000-0005-0000-0000-0000F55F0000}"/>
    <cellStyle name="Normal 53 8 2 2 2" xfId="50847" xr:uid="{00000000-0005-0000-0000-00009FC60000}"/>
    <cellStyle name="Normal 53 8 2 3" xfId="50848" xr:uid="{00000000-0005-0000-0000-0000A0C60000}"/>
    <cellStyle name="Normal 53 8 3" xfId="24566" xr:uid="{00000000-0005-0000-0000-0000F65F0000}"/>
    <cellStyle name="Normal 53 8 3 2" xfId="50849" xr:uid="{00000000-0005-0000-0000-0000A1C60000}"/>
    <cellStyle name="Normal 53 8 4" xfId="50850" xr:uid="{00000000-0005-0000-0000-0000A2C60000}"/>
    <cellStyle name="Normal 53 9" xfId="24567" xr:uid="{00000000-0005-0000-0000-0000F75F0000}"/>
    <cellStyle name="Normal 53 9 2" xfId="24568" xr:uid="{00000000-0005-0000-0000-0000F85F0000}"/>
    <cellStyle name="Normal 53 9 2 2" xfId="24569" xr:uid="{00000000-0005-0000-0000-0000F95F0000}"/>
    <cellStyle name="Normal 53 9 2 2 2" xfId="50851" xr:uid="{00000000-0005-0000-0000-0000A3C60000}"/>
    <cellStyle name="Normal 53 9 2 3" xfId="50852" xr:uid="{00000000-0005-0000-0000-0000A4C60000}"/>
    <cellStyle name="Normal 53 9 3" xfId="24570" xr:uid="{00000000-0005-0000-0000-0000FA5F0000}"/>
    <cellStyle name="Normal 53 9 3 2" xfId="50853" xr:uid="{00000000-0005-0000-0000-0000A5C60000}"/>
    <cellStyle name="Normal 53 9 4" xfId="50854" xr:uid="{00000000-0005-0000-0000-0000A6C60000}"/>
    <cellStyle name="Normal 530" xfId="30182" xr:uid="{00000000-0005-0000-0000-0000E6750000}"/>
    <cellStyle name="Normal 531" xfId="30183" xr:uid="{00000000-0005-0000-0000-0000E7750000}"/>
    <cellStyle name="Normal 532" xfId="30184" xr:uid="{00000000-0005-0000-0000-0000E8750000}"/>
    <cellStyle name="Normal 533" xfId="30185" xr:uid="{00000000-0005-0000-0000-0000E9750000}"/>
    <cellStyle name="Normal 534" xfId="30186" xr:uid="{00000000-0005-0000-0000-0000EA750000}"/>
    <cellStyle name="Normal 535" xfId="30187" xr:uid="{00000000-0005-0000-0000-0000EB750000}"/>
    <cellStyle name="Normal 536" xfId="30188" xr:uid="{00000000-0005-0000-0000-0000EC750000}"/>
    <cellStyle name="Normal 537" xfId="30189" xr:uid="{00000000-0005-0000-0000-0000ED750000}"/>
    <cellStyle name="Normal 538" xfId="30190" xr:uid="{00000000-0005-0000-0000-0000EE750000}"/>
    <cellStyle name="Normal 539" xfId="30191" xr:uid="{00000000-0005-0000-0000-0000EF750000}"/>
    <cellStyle name="Normal 54" xfId="24571" xr:uid="{00000000-0005-0000-0000-0000FB5F0000}"/>
    <cellStyle name="Normal 54 10" xfId="24572" xr:uid="{00000000-0005-0000-0000-0000FC5F0000}"/>
    <cellStyle name="Normal 54 10 2" xfId="24573" xr:uid="{00000000-0005-0000-0000-0000FD5F0000}"/>
    <cellStyle name="Normal 54 10 2 2" xfId="24574" xr:uid="{00000000-0005-0000-0000-0000FE5F0000}"/>
    <cellStyle name="Normal 54 10 2 2 2" xfId="50855" xr:uid="{00000000-0005-0000-0000-0000A7C60000}"/>
    <cellStyle name="Normal 54 10 2 3" xfId="50856" xr:uid="{00000000-0005-0000-0000-0000A8C60000}"/>
    <cellStyle name="Normal 54 10 3" xfId="24575" xr:uid="{00000000-0005-0000-0000-0000FF5F0000}"/>
    <cellStyle name="Normal 54 10 3 2" xfId="50857" xr:uid="{00000000-0005-0000-0000-0000A9C60000}"/>
    <cellStyle name="Normal 54 10 4" xfId="50858" xr:uid="{00000000-0005-0000-0000-0000AAC60000}"/>
    <cellStyle name="Normal 54 11" xfId="24576" xr:uid="{00000000-0005-0000-0000-000000600000}"/>
    <cellStyle name="Normal 54 11 2" xfId="24577" xr:uid="{00000000-0005-0000-0000-000001600000}"/>
    <cellStyle name="Normal 54 11 2 2" xfId="24578" xr:uid="{00000000-0005-0000-0000-000002600000}"/>
    <cellStyle name="Normal 54 11 2 2 2" xfId="50859" xr:uid="{00000000-0005-0000-0000-0000ABC60000}"/>
    <cellStyle name="Normal 54 11 2 3" xfId="50860" xr:uid="{00000000-0005-0000-0000-0000ACC60000}"/>
    <cellStyle name="Normal 54 11 3" xfId="24579" xr:uid="{00000000-0005-0000-0000-000003600000}"/>
    <cellStyle name="Normal 54 11 3 2" xfId="50861" xr:uid="{00000000-0005-0000-0000-0000ADC60000}"/>
    <cellStyle name="Normal 54 11 4" xfId="50862" xr:uid="{00000000-0005-0000-0000-0000AEC60000}"/>
    <cellStyle name="Normal 54 12" xfId="24580" xr:uid="{00000000-0005-0000-0000-000004600000}"/>
    <cellStyle name="Normal 54 12 2" xfId="24581" xr:uid="{00000000-0005-0000-0000-000005600000}"/>
    <cellStyle name="Normal 54 12 2 2" xfId="24582" xr:uid="{00000000-0005-0000-0000-000006600000}"/>
    <cellStyle name="Normal 54 12 2 2 2" xfId="50863" xr:uid="{00000000-0005-0000-0000-0000AFC60000}"/>
    <cellStyle name="Normal 54 12 2 3" xfId="50864" xr:uid="{00000000-0005-0000-0000-0000B0C60000}"/>
    <cellStyle name="Normal 54 12 3" xfId="24583" xr:uid="{00000000-0005-0000-0000-000007600000}"/>
    <cellStyle name="Normal 54 12 3 2" xfId="50865" xr:uid="{00000000-0005-0000-0000-0000B1C60000}"/>
    <cellStyle name="Normal 54 12 4" xfId="50866" xr:uid="{00000000-0005-0000-0000-0000B2C60000}"/>
    <cellStyle name="Normal 54 13" xfId="24584" xr:uid="{00000000-0005-0000-0000-000008600000}"/>
    <cellStyle name="Normal 54 13 2" xfId="24585" xr:uid="{00000000-0005-0000-0000-000009600000}"/>
    <cellStyle name="Normal 54 13 2 2" xfId="24586" xr:uid="{00000000-0005-0000-0000-00000A600000}"/>
    <cellStyle name="Normal 54 13 2 2 2" xfId="50867" xr:uid="{00000000-0005-0000-0000-0000B3C60000}"/>
    <cellStyle name="Normal 54 13 2 3" xfId="50868" xr:uid="{00000000-0005-0000-0000-0000B4C60000}"/>
    <cellStyle name="Normal 54 13 3" xfId="24587" xr:uid="{00000000-0005-0000-0000-00000B600000}"/>
    <cellStyle name="Normal 54 13 3 2" xfId="50869" xr:uid="{00000000-0005-0000-0000-0000B5C60000}"/>
    <cellStyle name="Normal 54 13 4" xfId="50870" xr:uid="{00000000-0005-0000-0000-0000B6C60000}"/>
    <cellStyle name="Normal 54 14" xfId="24588" xr:uid="{00000000-0005-0000-0000-00000C600000}"/>
    <cellStyle name="Normal 54 14 2" xfId="24589" xr:uid="{00000000-0005-0000-0000-00000D600000}"/>
    <cellStyle name="Normal 54 14 2 2" xfId="50871" xr:uid="{00000000-0005-0000-0000-0000B7C60000}"/>
    <cellStyle name="Normal 54 14 3" xfId="50872" xr:uid="{00000000-0005-0000-0000-0000B8C60000}"/>
    <cellStyle name="Normal 54 15" xfId="24590" xr:uid="{00000000-0005-0000-0000-00000E600000}"/>
    <cellStyle name="Normal 54 15 2" xfId="50873" xr:uid="{00000000-0005-0000-0000-0000B9C60000}"/>
    <cellStyle name="Normal 54 16" xfId="50874" xr:uid="{00000000-0005-0000-0000-0000BAC60000}"/>
    <cellStyle name="Normal 54 2" xfId="24591" xr:uid="{00000000-0005-0000-0000-00000F600000}"/>
    <cellStyle name="Normal 54 2 10" xfId="24592" xr:uid="{00000000-0005-0000-0000-000010600000}"/>
    <cellStyle name="Normal 54 2 10 2" xfId="24593" xr:uid="{00000000-0005-0000-0000-000011600000}"/>
    <cellStyle name="Normal 54 2 10 2 2" xfId="24594" xr:uid="{00000000-0005-0000-0000-000012600000}"/>
    <cellStyle name="Normal 54 2 10 2 2 2" xfId="50875" xr:uid="{00000000-0005-0000-0000-0000BBC60000}"/>
    <cellStyle name="Normal 54 2 10 2 3" xfId="50876" xr:uid="{00000000-0005-0000-0000-0000BCC60000}"/>
    <cellStyle name="Normal 54 2 10 3" xfId="24595" xr:uid="{00000000-0005-0000-0000-000013600000}"/>
    <cellStyle name="Normal 54 2 10 3 2" xfId="50877" xr:uid="{00000000-0005-0000-0000-0000BDC60000}"/>
    <cellStyle name="Normal 54 2 10 4" xfId="50878" xr:uid="{00000000-0005-0000-0000-0000BEC60000}"/>
    <cellStyle name="Normal 54 2 11" xfId="24596" xr:uid="{00000000-0005-0000-0000-000014600000}"/>
    <cellStyle name="Normal 54 2 11 2" xfId="24597" xr:uid="{00000000-0005-0000-0000-000015600000}"/>
    <cellStyle name="Normal 54 2 11 2 2" xfId="24598" xr:uid="{00000000-0005-0000-0000-000016600000}"/>
    <cellStyle name="Normal 54 2 11 2 2 2" xfId="50879" xr:uid="{00000000-0005-0000-0000-0000BFC60000}"/>
    <cellStyle name="Normal 54 2 11 2 3" xfId="50880" xr:uid="{00000000-0005-0000-0000-0000C0C60000}"/>
    <cellStyle name="Normal 54 2 11 3" xfId="24599" xr:uid="{00000000-0005-0000-0000-000017600000}"/>
    <cellStyle name="Normal 54 2 11 3 2" xfId="50881" xr:uid="{00000000-0005-0000-0000-0000C1C60000}"/>
    <cellStyle name="Normal 54 2 11 4" xfId="50882" xr:uid="{00000000-0005-0000-0000-0000C2C60000}"/>
    <cellStyle name="Normal 54 2 12" xfId="24600" xr:uid="{00000000-0005-0000-0000-000018600000}"/>
    <cellStyle name="Normal 54 2 12 2" xfId="24601" xr:uid="{00000000-0005-0000-0000-000019600000}"/>
    <cellStyle name="Normal 54 2 12 2 2" xfId="50883" xr:uid="{00000000-0005-0000-0000-0000C3C60000}"/>
    <cellStyle name="Normal 54 2 12 3" xfId="50884" xr:uid="{00000000-0005-0000-0000-0000C4C60000}"/>
    <cellStyle name="Normal 54 2 13" xfId="24602" xr:uid="{00000000-0005-0000-0000-00001A600000}"/>
    <cellStyle name="Normal 54 2 13 2" xfId="50885" xr:uid="{00000000-0005-0000-0000-0000C5C60000}"/>
    <cellStyle name="Normal 54 2 14" xfId="50886" xr:uid="{00000000-0005-0000-0000-0000C6C60000}"/>
    <cellStyle name="Normal 54 2 2" xfId="24603" xr:uid="{00000000-0005-0000-0000-00001B600000}"/>
    <cellStyle name="Normal 54 2 2 2" xfId="24604" xr:uid="{00000000-0005-0000-0000-00001C600000}"/>
    <cellStyle name="Normal 54 2 2 2 2" xfId="24605" xr:uid="{00000000-0005-0000-0000-00001D600000}"/>
    <cellStyle name="Normal 54 2 2 2 2 2" xfId="50887" xr:uid="{00000000-0005-0000-0000-0000C7C60000}"/>
    <cellStyle name="Normal 54 2 2 2 3" xfId="50888" xr:uid="{00000000-0005-0000-0000-0000C8C60000}"/>
    <cellStyle name="Normal 54 2 2 3" xfId="24606" xr:uid="{00000000-0005-0000-0000-00001E600000}"/>
    <cellStyle name="Normal 54 2 2 3 2" xfId="50889" xr:uid="{00000000-0005-0000-0000-0000C9C60000}"/>
    <cellStyle name="Normal 54 2 2 4" xfId="50890" xr:uid="{00000000-0005-0000-0000-0000CAC60000}"/>
    <cellStyle name="Normal 54 2 3" xfId="24607" xr:uid="{00000000-0005-0000-0000-00001F600000}"/>
    <cellStyle name="Normal 54 2 3 2" xfId="24608" xr:uid="{00000000-0005-0000-0000-000020600000}"/>
    <cellStyle name="Normal 54 2 3 2 2" xfId="24609" xr:uid="{00000000-0005-0000-0000-000021600000}"/>
    <cellStyle name="Normal 54 2 3 2 2 2" xfId="50891" xr:uid="{00000000-0005-0000-0000-0000CBC60000}"/>
    <cellStyle name="Normal 54 2 3 2 3" xfId="50892" xr:uid="{00000000-0005-0000-0000-0000CCC60000}"/>
    <cellStyle name="Normal 54 2 3 3" xfId="24610" xr:uid="{00000000-0005-0000-0000-000022600000}"/>
    <cellStyle name="Normal 54 2 3 3 2" xfId="50893" xr:uid="{00000000-0005-0000-0000-0000CDC60000}"/>
    <cellStyle name="Normal 54 2 3 4" xfId="50894" xr:uid="{00000000-0005-0000-0000-0000CEC60000}"/>
    <cellStyle name="Normal 54 2 4" xfId="24611" xr:uid="{00000000-0005-0000-0000-000023600000}"/>
    <cellStyle name="Normal 54 2 4 2" xfId="24612" xr:uid="{00000000-0005-0000-0000-000024600000}"/>
    <cellStyle name="Normal 54 2 4 2 2" xfId="24613" xr:uid="{00000000-0005-0000-0000-000025600000}"/>
    <cellStyle name="Normal 54 2 4 2 2 2" xfId="50895" xr:uid="{00000000-0005-0000-0000-0000CFC60000}"/>
    <cellStyle name="Normal 54 2 4 2 3" xfId="50896" xr:uid="{00000000-0005-0000-0000-0000D0C60000}"/>
    <cellStyle name="Normal 54 2 4 3" xfId="24614" xr:uid="{00000000-0005-0000-0000-000026600000}"/>
    <cellStyle name="Normal 54 2 4 3 2" xfId="50897" xr:uid="{00000000-0005-0000-0000-0000D1C60000}"/>
    <cellStyle name="Normal 54 2 4 4" xfId="50898" xr:uid="{00000000-0005-0000-0000-0000D2C60000}"/>
    <cellStyle name="Normal 54 2 5" xfId="24615" xr:uid="{00000000-0005-0000-0000-000027600000}"/>
    <cellStyle name="Normal 54 2 5 2" xfId="24616" xr:uid="{00000000-0005-0000-0000-000028600000}"/>
    <cellStyle name="Normal 54 2 5 2 2" xfId="24617" xr:uid="{00000000-0005-0000-0000-000029600000}"/>
    <cellStyle name="Normal 54 2 5 2 2 2" xfId="50899" xr:uid="{00000000-0005-0000-0000-0000D3C60000}"/>
    <cellStyle name="Normal 54 2 5 2 3" xfId="50900" xr:uid="{00000000-0005-0000-0000-0000D4C60000}"/>
    <cellStyle name="Normal 54 2 5 3" xfId="24618" xr:uid="{00000000-0005-0000-0000-00002A600000}"/>
    <cellStyle name="Normal 54 2 5 3 2" xfId="50901" xr:uid="{00000000-0005-0000-0000-0000D5C60000}"/>
    <cellStyle name="Normal 54 2 5 4" xfId="50902" xr:uid="{00000000-0005-0000-0000-0000D6C60000}"/>
    <cellStyle name="Normal 54 2 6" xfId="24619" xr:uid="{00000000-0005-0000-0000-00002B600000}"/>
    <cellStyle name="Normal 54 2 6 2" xfId="24620" xr:uid="{00000000-0005-0000-0000-00002C600000}"/>
    <cellStyle name="Normal 54 2 6 2 2" xfId="24621" xr:uid="{00000000-0005-0000-0000-00002D600000}"/>
    <cellStyle name="Normal 54 2 6 2 2 2" xfId="50903" xr:uid="{00000000-0005-0000-0000-0000D7C60000}"/>
    <cellStyle name="Normal 54 2 6 2 3" xfId="50904" xr:uid="{00000000-0005-0000-0000-0000D8C60000}"/>
    <cellStyle name="Normal 54 2 6 3" xfId="24622" xr:uid="{00000000-0005-0000-0000-00002E600000}"/>
    <cellStyle name="Normal 54 2 6 3 2" xfId="50905" xr:uid="{00000000-0005-0000-0000-0000D9C60000}"/>
    <cellStyle name="Normal 54 2 6 4" xfId="50906" xr:uid="{00000000-0005-0000-0000-0000DAC60000}"/>
    <cellStyle name="Normal 54 2 7" xfId="24623" xr:uid="{00000000-0005-0000-0000-00002F600000}"/>
    <cellStyle name="Normal 54 2 7 2" xfId="24624" xr:uid="{00000000-0005-0000-0000-000030600000}"/>
    <cellStyle name="Normal 54 2 7 2 2" xfId="24625" xr:uid="{00000000-0005-0000-0000-000031600000}"/>
    <cellStyle name="Normal 54 2 7 2 2 2" xfId="50907" xr:uid="{00000000-0005-0000-0000-0000DBC60000}"/>
    <cellStyle name="Normal 54 2 7 2 3" xfId="50908" xr:uid="{00000000-0005-0000-0000-0000DCC60000}"/>
    <cellStyle name="Normal 54 2 7 3" xfId="24626" xr:uid="{00000000-0005-0000-0000-000032600000}"/>
    <cellStyle name="Normal 54 2 7 3 2" xfId="50909" xr:uid="{00000000-0005-0000-0000-0000DDC60000}"/>
    <cellStyle name="Normal 54 2 7 4" xfId="50910" xr:uid="{00000000-0005-0000-0000-0000DEC60000}"/>
    <cellStyle name="Normal 54 2 8" xfId="24627" xr:uid="{00000000-0005-0000-0000-000033600000}"/>
    <cellStyle name="Normal 54 2 8 2" xfId="24628" xr:uid="{00000000-0005-0000-0000-000034600000}"/>
    <cellStyle name="Normal 54 2 8 2 2" xfId="24629" xr:uid="{00000000-0005-0000-0000-000035600000}"/>
    <cellStyle name="Normal 54 2 8 2 2 2" xfId="50911" xr:uid="{00000000-0005-0000-0000-0000DFC60000}"/>
    <cellStyle name="Normal 54 2 8 2 3" xfId="50912" xr:uid="{00000000-0005-0000-0000-0000E0C60000}"/>
    <cellStyle name="Normal 54 2 8 3" xfId="24630" xr:uid="{00000000-0005-0000-0000-000036600000}"/>
    <cellStyle name="Normal 54 2 8 3 2" xfId="50913" xr:uid="{00000000-0005-0000-0000-0000E1C60000}"/>
    <cellStyle name="Normal 54 2 8 4" xfId="50914" xr:uid="{00000000-0005-0000-0000-0000E2C60000}"/>
    <cellStyle name="Normal 54 2 9" xfId="24631" xr:uid="{00000000-0005-0000-0000-000037600000}"/>
    <cellStyle name="Normal 54 2 9 2" xfId="24632" xr:uid="{00000000-0005-0000-0000-000038600000}"/>
    <cellStyle name="Normal 54 2 9 2 2" xfId="24633" xr:uid="{00000000-0005-0000-0000-000039600000}"/>
    <cellStyle name="Normal 54 2 9 2 2 2" xfId="50915" xr:uid="{00000000-0005-0000-0000-0000E3C60000}"/>
    <cellStyle name="Normal 54 2 9 2 3" xfId="50916" xr:uid="{00000000-0005-0000-0000-0000E4C60000}"/>
    <cellStyle name="Normal 54 2 9 3" xfId="24634" xr:uid="{00000000-0005-0000-0000-00003A600000}"/>
    <cellStyle name="Normal 54 2 9 3 2" xfId="50917" xr:uid="{00000000-0005-0000-0000-0000E5C60000}"/>
    <cellStyle name="Normal 54 2 9 4" xfId="50918" xr:uid="{00000000-0005-0000-0000-0000E6C60000}"/>
    <cellStyle name="Normal 54 3" xfId="24635" xr:uid="{00000000-0005-0000-0000-00003B600000}"/>
    <cellStyle name="Normal 54 3 10" xfId="24636" xr:uid="{00000000-0005-0000-0000-00003C600000}"/>
    <cellStyle name="Normal 54 3 10 2" xfId="24637" xr:uid="{00000000-0005-0000-0000-00003D600000}"/>
    <cellStyle name="Normal 54 3 10 2 2" xfId="24638" xr:uid="{00000000-0005-0000-0000-00003E600000}"/>
    <cellStyle name="Normal 54 3 10 2 2 2" xfId="50919" xr:uid="{00000000-0005-0000-0000-0000E7C60000}"/>
    <cellStyle name="Normal 54 3 10 2 3" xfId="50920" xr:uid="{00000000-0005-0000-0000-0000E8C60000}"/>
    <cellStyle name="Normal 54 3 10 3" xfId="24639" xr:uid="{00000000-0005-0000-0000-00003F600000}"/>
    <cellStyle name="Normal 54 3 10 3 2" xfId="50921" xr:uid="{00000000-0005-0000-0000-0000E9C60000}"/>
    <cellStyle name="Normal 54 3 10 4" xfId="50922" xr:uid="{00000000-0005-0000-0000-0000EAC60000}"/>
    <cellStyle name="Normal 54 3 11" xfId="24640" xr:uid="{00000000-0005-0000-0000-000040600000}"/>
    <cellStyle name="Normal 54 3 11 2" xfId="24641" xr:uid="{00000000-0005-0000-0000-000041600000}"/>
    <cellStyle name="Normal 54 3 11 2 2" xfId="24642" xr:uid="{00000000-0005-0000-0000-000042600000}"/>
    <cellStyle name="Normal 54 3 11 2 2 2" xfId="50923" xr:uid="{00000000-0005-0000-0000-0000EBC60000}"/>
    <cellStyle name="Normal 54 3 11 2 3" xfId="50924" xr:uid="{00000000-0005-0000-0000-0000ECC60000}"/>
    <cellStyle name="Normal 54 3 11 3" xfId="24643" xr:uid="{00000000-0005-0000-0000-000043600000}"/>
    <cellStyle name="Normal 54 3 11 3 2" xfId="50925" xr:uid="{00000000-0005-0000-0000-0000EDC60000}"/>
    <cellStyle name="Normal 54 3 11 4" xfId="50926" xr:uid="{00000000-0005-0000-0000-0000EEC60000}"/>
    <cellStyle name="Normal 54 3 12" xfId="24644" xr:uid="{00000000-0005-0000-0000-000044600000}"/>
    <cellStyle name="Normal 54 3 12 2" xfId="24645" xr:uid="{00000000-0005-0000-0000-000045600000}"/>
    <cellStyle name="Normal 54 3 12 2 2" xfId="50927" xr:uid="{00000000-0005-0000-0000-0000EFC60000}"/>
    <cellStyle name="Normal 54 3 12 3" xfId="50928" xr:uid="{00000000-0005-0000-0000-0000F0C60000}"/>
    <cellStyle name="Normal 54 3 13" xfId="24646" xr:uid="{00000000-0005-0000-0000-000046600000}"/>
    <cellStyle name="Normal 54 3 13 2" xfId="50929" xr:uid="{00000000-0005-0000-0000-0000F1C60000}"/>
    <cellStyle name="Normal 54 3 14" xfId="50930" xr:uid="{00000000-0005-0000-0000-0000F2C60000}"/>
    <cellStyle name="Normal 54 3 2" xfId="24647" xr:uid="{00000000-0005-0000-0000-000047600000}"/>
    <cellStyle name="Normal 54 3 2 2" xfId="24648" xr:uid="{00000000-0005-0000-0000-000048600000}"/>
    <cellStyle name="Normal 54 3 2 2 2" xfId="24649" xr:uid="{00000000-0005-0000-0000-000049600000}"/>
    <cellStyle name="Normal 54 3 2 2 2 2" xfId="50931" xr:uid="{00000000-0005-0000-0000-0000F3C60000}"/>
    <cellStyle name="Normal 54 3 2 2 3" xfId="50932" xr:uid="{00000000-0005-0000-0000-0000F4C60000}"/>
    <cellStyle name="Normal 54 3 2 3" xfId="24650" xr:uid="{00000000-0005-0000-0000-00004A600000}"/>
    <cellStyle name="Normal 54 3 2 3 2" xfId="50933" xr:uid="{00000000-0005-0000-0000-0000F5C60000}"/>
    <cellStyle name="Normal 54 3 2 4" xfId="50934" xr:uid="{00000000-0005-0000-0000-0000F6C60000}"/>
    <cellStyle name="Normal 54 3 3" xfId="24651" xr:uid="{00000000-0005-0000-0000-00004B600000}"/>
    <cellStyle name="Normal 54 3 3 2" xfId="24652" xr:uid="{00000000-0005-0000-0000-00004C600000}"/>
    <cellStyle name="Normal 54 3 3 2 2" xfId="24653" xr:uid="{00000000-0005-0000-0000-00004D600000}"/>
    <cellStyle name="Normal 54 3 3 2 2 2" xfId="50935" xr:uid="{00000000-0005-0000-0000-0000F7C60000}"/>
    <cellStyle name="Normal 54 3 3 2 3" xfId="50936" xr:uid="{00000000-0005-0000-0000-0000F8C60000}"/>
    <cellStyle name="Normal 54 3 3 3" xfId="24654" xr:uid="{00000000-0005-0000-0000-00004E600000}"/>
    <cellStyle name="Normal 54 3 3 3 2" xfId="50937" xr:uid="{00000000-0005-0000-0000-0000F9C60000}"/>
    <cellStyle name="Normal 54 3 3 4" xfId="50938" xr:uid="{00000000-0005-0000-0000-0000FAC60000}"/>
    <cellStyle name="Normal 54 3 4" xfId="24655" xr:uid="{00000000-0005-0000-0000-00004F600000}"/>
    <cellStyle name="Normal 54 3 4 2" xfId="24656" xr:uid="{00000000-0005-0000-0000-000050600000}"/>
    <cellStyle name="Normal 54 3 4 2 2" xfId="24657" xr:uid="{00000000-0005-0000-0000-000051600000}"/>
    <cellStyle name="Normal 54 3 4 2 2 2" xfId="50939" xr:uid="{00000000-0005-0000-0000-0000FBC60000}"/>
    <cellStyle name="Normal 54 3 4 2 3" xfId="50940" xr:uid="{00000000-0005-0000-0000-0000FCC60000}"/>
    <cellStyle name="Normal 54 3 4 3" xfId="24658" xr:uid="{00000000-0005-0000-0000-000052600000}"/>
    <cellStyle name="Normal 54 3 4 3 2" xfId="50941" xr:uid="{00000000-0005-0000-0000-0000FDC60000}"/>
    <cellStyle name="Normal 54 3 4 4" xfId="50942" xr:uid="{00000000-0005-0000-0000-0000FEC60000}"/>
    <cellStyle name="Normal 54 3 5" xfId="24659" xr:uid="{00000000-0005-0000-0000-000053600000}"/>
    <cellStyle name="Normal 54 3 5 2" xfId="24660" xr:uid="{00000000-0005-0000-0000-000054600000}"/>
    <cellStyle name="Normal 54 3 5 2 2" xfId="24661" xr:uid="{00000000-0005-0000-0000-000055600000}"/>
    <cellStyle name="Normal 54 3 5 2 2 2" xfId="50943" xr:uid="{00000000-0005-0000-0000-0000FFC60000}"/>
    <cellStyle name="Normal 54 3 5 2 3" xfId="50944" xr:uid="{00000000-0005-0000-0000-000000C70000}"/>
    <cellStyle name="Normal 54 3 5 3" xfId="24662" xr:uid="{00000000-0005-0000-0000-000056600000}"/>
    <cellStyle name="Normal 54 3 5 3 2" xfId="50945" xr:uid="{00000000-0005-0000-0000-000001C70000}"/>
    <cellStyle name="Normal 54 3 5 4" xfId="50946" xr:uid="{00000000-0005-0000-0000-000002C70000}"/>
    <cellStyle name="Normal 54 3 6" xfId="24663" xr:uid="{00000000-0005-0000-0000-000057600000}"/>
    <cellStyle name="Normal 54 3 6 2" xfId="24664" xr:uid="{00000000-0005-0000-0000-000058600000}"/>
    <cellStyle name="Normal 54 3 6 2 2" xfId="24665" xr:uid="{00000000-0005-0000-0000-000059600000}"/>
    <cellStyle name="Normal 54 3 6 2 2 2" xfId="50947" xr:uid="{00000000-0005-0000-0000-000003C70000}"/>
    <cellStyle name="Normal 54 3 6 2 3" xfId="50948" xr:uid="{00000000-0005-0000-0000-000004C70000}"/>
    <cellStyle name="Normal 54 3 6 3" xfId="24666" xr:uid="{00000000-0005-0000-0000-00005A600000}"/>
    <cellStyle name="Normal 54 3 6 3 2" xfId="50949" xr:uid="{00000000-0005-0000-0000-000005C70000}"/>
    <cellStyle name="Normal 54 3 6 4" xfId="50950" xr:uid="{00000000-0005-0000-0000-000006C70000}"/>
    <cellStyle name="Normal 54 3 7" xfId="24667" xr:uid="{00000000-0005-0000-0000-00005B600000}"/>
    <cellStyle name="Normal 54 3 7 2" xfId="24668" xr:uid="{00000000-0005-0000-0000-00005C600000}"/>
    <cellStyle name="Normal 54 3 7 2 2" xfId="24669" xr:uid="{00000000-0005-0000-0000-00005D600000}"/>
    <cellStyle name="Normal 54 3 7 2 2 2" xfId="50951" xr:uid="{00000000-0005-0000-0000-000007C70000}"/>
    <cellStyle name="Normal 54 3 7 2 3" xfId="50952" xr:uid="{00000000-0005-0000-0000-000008C70000}"/>
    <cellStyle name="Normal 54 3 7 3" xfId="24670" xr:uid="{00000000-0005-0000-0000-00005E600000}"/>
    <cellStyle name="Normal 54 3 7 3 2" xfId="50953" xr:uid="{00000000-0005-0000-0000-000009C70000}"/>
    <cellStyle name="Normal 54 3 7 4" xfId="50954" xr:uid="{00000000-0005-0000-0000-00000AC70000}"/>
    <cellStyle name="Normal 54 3 8" xfId="24671" xr:uid="{00000000-0005-0000-0000-00005F600000}"/>
    <cellStyle name="Normal 54 3 8 2" xfId="24672" xr:uid="{00000000-0005-0000-0000-000060600000}"/>
    <cellStyle name="Normal 54 3 8 2 2" xfId="24673" xr:uid="{00000000-0005-0000-0000-000061600000}"/>
    <cellStyle name="Normal 54 3 8 2 2 2" xfId="50955" xr:uid="{00000000-0005-0000-0000-00000BC70000}"/>
    <cellStyle name="Normal 54 3 8 2 3" xfId="50956" xr:uid="{00000000-0005-0000-0000-00000CC70000}"/>
    <cellStyle name="Normal 54 3 8 3" xfId="24674" xr:uid="{00000000-0005-0000-0000-000062600000}"/>
    <cellStyle name="Normal 54 3 8 3 2" xfId="50957" xr:uid="{00000000-0005-0000-0000-00000DC70000}"/>
    <cellStyle name="Normal 54 3 8 4" xfId="50958" xr:uid="{00000000-0005-0000-0000-00000EC70000}"/>
    <cellStyle name="Normal 54 3 9" xfId="24675" xr:uid="{00000000-0005-0000-0000-000063600000}"/>
    <cellStyle name="Normal 54 3 9 2" xfId="24676" xr:uid="{00000000-0005-0000-0000-000064600000}"/>
    <cellStyle name="Normal 54 3 9 2 2" xfId="24677" xr:uid="{00000000-0005-0000-0000-000065600000}"/>
    <cellStyle name="Normal 54 3 9 2 2 2" xfId="50959" xr:uid="{00000000-0005-0000-0000-00000FC70000}"/>
    <cellStyle name="Normal 54 3 9 2 3" xfId="50960" xr:uid="{00000000-0005-0000-0000-000010C70000}"/>
    <cellStyle name="Normal 54 3 9 3" xfId="24678" xr:uid="{00000000-0005-0000-0000-000066600000}"/>
    <cellStyle name="Normal 54 3 9 3 2" xfId="50961" xr:uid="{00000000-0005-0000-0000-000011C70000}"/>
    <cellStyle name="Normal 54 3 9 4" xfId="50962" xr:uid="{00000000-0005-0000-0000-000012C70000}"/>
    <cellStyle name="Normal 54 4" xfId="24679" xr:uid="{00000000-0005-0000-0000-000067600000}"/>
    <cellStyle name="Normal 54 4 2" xfId="24680" xr:uid="{00000000-0005-0000-0000-000068600000}"/>
    <cellStyle name="Normal 54 4 2 2" xfId="24681" xr:uid="{00000000-0005-0000-0000-000069600000}"/>
    <cellStyle name="Normal 54 4 2 2 2" xfId="50963" xr:uid="{00000000-0005-0000-0000-000013C70000}"/>
    <cellStyle name="Normal 54 4 2 3" xfId="50964" xr:uid="{00000000-0005-0000-0000-000014C70000}"/>
    <cellStyle name="Normal 54 4 3" xfId="24682" xr:uid="{00000000-0005-0000-0000-00006A600000}"/>
    <cellStyle name="Normal 54 4 3 2" xfId="50965" xr:uid="{00000000-0005-0000-0000-000015C70000}"/>
    <cellStyle name="Normal 54 4 4" xfId="50966" xr:uid="{00000000-0005-0000-0000-000016C70000}"/>
    <cellStyle name="Normal 54 5" xfId="24683" xr:uid="{00000000-0005-0000-0000-00006B600000}"/>
    <cellStyle name="Normal 54 5 2" xfId="24684" xr:uid="{00000000-0005-0000-0000-00006C600000}"/>
    <cellStyle name="Normal 54 5 2 2" xfId="24685" xr:uid="{00000000-0005-0000-0000-00006D600000}"/>
    <cellStyle name="Normal 54 5 2 2 2" xfId="50967" xr:uid="{00000000-0005-0000-0000-000017C70000}"/>
    <cellStyle name="Normal 54 5 2 3" xfId="50968" xr:uid="{00000000-0005-0000-0000-000018C70000}"/>
    <cellStyle name="Normal 54 5 3" xfId="24686" xr:uid="{00000000-0005-0000-0000-00006E600000}"/>
    <cellStyle name="Normal 54 5 3 2" xfId="50969" xr:uid="{00000000-0005-0000-0000-000019C70000}"/>
    <cellStyle name="Normal 54 5 4" xfId="50970" xr:uid="{00000000-0005-0000-0000-00001AC70000}"/>
    <cellStyle name="Normal 54 6" xfId="24687" xr:uid="{00000000-0005-0000-0000-00006F600000}"/>
    <cellStyle name="Normal 54 6 2" xfId="24688" xr:uid="{00000000-0005-0000-0000-000070600000}"/>
    <cellStyle name="Normal 54 6 2 2" xfId="24689" xr:uid="{00000000-0005-0000-0000-000071600000}"/>
    <cellStyle name="Normal 54 6 2 2 2" xfId="50971" xr:uid="{00000000-0005-0000-0000-00001BC70000}"/>
    <cellStyle name="Normal 54 6 2 3" xfId="50972" xr:uid="{00000000-0005-0000-0000-00001CC70000}"/>
    <cellStyle name="Normal 54 6 3" xfId="24690" xr:uid="{00000000-0005-0000-0000-000072600000}"/>
    <cellStyle name="Normal 54 6 3 2" xfId="50973" xr:uid="{00000000-0005-0000-0000-00001DC70000}"/>
    <cellStyle name="Normal 54 6 4" xfId="50974" xr:uid="{00000000-0005-0000-0000-00001EC70000}"/>
    <cellStyle name="Normal 54 7" xfId="24691" xr:uid="{00000000-0005-0000-0000-000073600000}"/>
    <cellStyle name="Normal 54 7 2" xfId="24692" xr:uid="{00000000-0005-0000-0000-000074600000}"/>
    <cellStyle name="Normal 54 7 2 2" xfId="24693" xr:uid="{00000000-0005-0000-0000-000075600000}"/>
    <cellStyle name="Normal 54 7 2 2 2" xfId="50975" xr:uid="{00000000-0005-0000-0000-00001FC70000}"/>
    <cellStyle name="Normal 54 7 2 3" xfId="50976" xr:uid="{00000000-0005-0000-0000-000020C70000}"/>
    <cellStyle name="Normal 54 7 3" xfId="24694" xr:uid="{00000000-0005-0000-0000-000076600000}"/>
    <cellStyle name="Normal 54 7 3 2" xfId="50977" xr:uid="{00000000-0005-0000-0000-000021C70000}"/>
    <cellStyle name="Normal 54 7 4" xfId="50978" xr:uid="{00000000-0005-0000-0000-000022C70000}"/>
    <cellStyle name="Normal 54 8" xfId="24695" xr:uid="{00000000-0005-0000-0000-000077600000}"/>
    <cellStyle name="Normal 54 8 2" xfId="24696" xr:uid="{00000000-0005-0000-0000-000078600000}"/>
    <cellStyle name="Normal 54 8 2 2" xfId="24697" xr:uid="{00000000-0005-0000-0000-000079600000}"/>
    <cellStyle name="Normal 54 8 2 2 2" xfId="50979" xr:uid="{00000000-0005-0000-0000-000023C70000}"/>
    <cellStyle name="Normal 54 8 2 3" xfId="50980" xr:uid="{00000000-0005-0000-0000-000024C70000}"/>
    <cellStyle name="Normal 54 8 3" xfId="24698" xr:uid="{00000000-0005-0000-0000-00007A600000}"/>
    <cellStyle name="Normal 54 8 3 2" xfId="50981" xr:uid="{00000000-0005-0000-0000-000025C70000}"/>
    <cellStyle name="Normal 54 8 4" xfId="50982" xr:uid="{00000000-0005-0000-0000-000026C70000}"/>
    <cellStyle name="Normal 54 9" xfId="24699" xr:uid="{00000000-0005-0000-0000-00007B600000}"/>
    <cellStyle name="Normal 54 9 2" xfId="24700" xr:uid="{00000000-0005-0000-0000-00007C600000}"/>
    <cellStyle name="Normal 54 9 2 2" xfId="24701" xr:uid="{00000000-0005-0000-0000-00007D600000}"/>
    <cellStyle name="Normal 54 9 2 2 2" xfId="50983" xr:uid="{00000000-0005-0000-0000-000027C70000}"/>
    <cellStyle name="Normal 54 9 2 3" xfId="50984" xr:uid="{00000000-0005-0000-0000-000028C70000}"/>
    <cellStyle name="Normal 54 9 3" xfId="24702" xr:uid="{00000000-0005-0000-0000-00007E600000}"/>
    <cellStyle name="Normal 54 9 3 2" xfId="50985" xr:uid="{00000000-0005-0000-0000-000029C70000}"/>
    <cellStyle name="Normal 54 9 4" xfId="50986" xr:uid="{00000000-0005-0000-0000-00002AC70000}"/>
    <cellStyle name="Normal 540" xfId="30192" xr:uid="{00000000-0005-0000-0000-0000F0750000}"/>
    <cellStyle name="Normal 541" xfId="30193" xr:uid="{00000000-0005-0000-0000-0000F1750000}"/>
    <cellStyle name="Normal 542" xfId="30194" xr:uid="{00000000-0005-0000-0000-0000F2750000}"/>
    <cellStyle name="Normal 543" xfId="30195" xr:uid="{00000000-0005-0000-0000-0000F3750000}"/>
    <cellStyle name="Normal 544" xfId="30196" xr:uid="{00000000-0005-0000-0000-0000F4750000}"/>
    <cellStyle name="Normal 545" xfId="30197" xr:uid="{00000000-0005-0000-0000-0000F5750000}"/>
    <cellStyle name="Normal 546" xfId="30198" xr:uid="{00000000-0005-0000-0000-0000F6750000}"/>
    <cellStyle name="Normal 547" xfId="30199" xr:uid="{00000000-0005-0000-0000-0000F7750000}"/>
    <cellStyle name="Normal 548" xfId="30200" xr:uid="{00000000-0005-0000-0000-0000F8750000}"/>
    <cellStyle name="Normal 549" xfId="30201" xr:uid="{00000000-0005-0000-0000-0000F9750000}"/>
    <cellStyle name="Normal 55" xfId="24703" xr:uid="{00000000-0005-0000-0000-00007F600000}"/>
    <cellStyle name="Normal 55 10" xfId="24704" xr:uid="{00000000-0005-0000-0000-000080600000}"/>
    <cellStyle name="Normal 55 10 2" xfId="24705" xr:uid="{00000000-0005-0000-0000-000081600000}"/>
    <cellStyle name="Normal 55 10 2 2" xfId="24706" xr:uid="{00000000-0005-0000-0000-000082600000}"/>
    <cellStyle name="Normal 55 10 2 2 2" xfId="50987" xr:uid="{00000000-0005-0000-0000-00002BC70000}"/>
    <cellStyle name="Normal 55 10 2 3" xfId="50988" xr:uid="{00000000-0005-0000-0000-00002CC70000}"/>
    <cellStyle name="Normal 55 10 3" xfId="24707" xr:uid="{00000000-0005-0000-0000-000083600000}"/>
    <cellStyle name="Normal 55 10 3 2" xfId="50989" xr:uid="{00000000-0005-0000-0000-00002DC70000}"/>
    <cellStyle name="Normal 55 10 4" xfId="50990" xr:uid="{00000000-0005-0000-0000-00002EC70000}"/>
    <cellStyle name="Normal 55 11" xfId="24708" xr:uid="{00000000-0005-0000-0000-000084600000}"/>
    <cellStyle name="Normal 55 11 2" xfId="24709" xr:uid="{00000000-0005-0000-0000-000085600000}"/>
    <cellStyle name="Normal 55 11 2 2" xfId="24710" xr:uid="{00000000-0005-0000-0000-000086600000}"/>
    <cellStyle name="Normal 55 11 2 2 2" xfId="50991" xr:uid="{00000000-0005-0000-0000-00002FC70000}"/>
    <cellStyle name="Normal 55 11 2 3" xfId="50992" xr:uid="{00000000-0005-0000-0000-000030C70000}"/>
    <cellStyle name="Normal 55 11 3" xfId="24711" xr:uid="{00000000-0005-0000-0000-000087600000}"/>
    <cellStyle name="Normal 55 11 3 2" xfId="50993" xr:uid="{00000000-0005-0000-0000-000031C70000}"/>
    <cellStyle name="Normal 55 11 4" xfId="50994" xr:uid="{00000000-0005-0000-0000-000032C70000}"/>
    <cellStyle name="Normal 55 12" xfId="24712" xr:uid="{00000000-0005-0000-0000-000088600000}"/>
    <cellStyle name="Normal 55 12 2" xfId="24713" xr:uid="{00000000-0005-0000-0000-000089600000}"/>
    <cellStyle name="Normal 55 12 2 2" xfId="24714" xr:uid="{00000000-0005-0000-0000-00008A600000}"/>
    <cellStyle name="Normal 55 12 2 2 2" xfId="50995" xr:uid="{00000000-0005-0000-0000-000033C70000}"/>
    <cellStyle name="Normal 55 12 2 3" xfId="50996" xr:uid="{00000000-0005-0000-0000-000034C70000}"/>
    <cellStyle name="Normal 55 12 3" xfId="24715" xr:uid="{00000000-0005-0000-0000-00008B600000}"/>
    <cellStyle name="Normal 55 12 3 2" xfId="50997" xr:uid="{00000000-0005-0000-0000-000035C70000}"/>
    <cellStyle name="Normal 55 12 4" xfId="50998" xr:uid="{00000000-0005-0000-0000-000036C70000}"/>
    <cellStyle name="Normal 55 13" xfId="24716" xr:uid="{00000000-0005-0000-0000-00008C600000}"/>
    <cellStyle name="Normal 55 13 2" xfId="24717" xr:uid="{00000000-0005-0000-0000-00008D600000}"/>
    <cellStyle name="Normal 55 13 2 2" xfId="24718" xr:uid="{00000000-0005-0000-0000-00008E600000}"/>
    <cellStyle name="Normal 55 13 2 2 2" xfId="50999" xr:uid="{00000000-0005-0000-0000-000037C70000}"/>
    <cellStyle name="Normal 55 13 2 3" xfId="51000" xr:uid="{00000000-0005-0000-0000-000038C70000}"/>
    <cellStyle name="Normal 55 13 3" xfId="24719" xr:uid="{00000000-0005-0000-0000-00008F600000}"/>
    <cellStyle name="Normal 55 13 3 2" xfId="51001" xr:uid="{00000000-0005-0000-0000-000039C70000}"/>
    <cellStyle name="Normal 55 13 4" xfId="51002" xr:uid="{00000000-0005-0000-0000-00003AC70000}"/>
    <cellStyle name="Normal 55 14" xfId="24720" xr:uid="{00000000-0005-0000-0000-000090600000}"/>
    <cellStyle name="Normal 55 14 2" xfId="24721" xr:uid="{00000000-0005-0000-0000-000091600000}"/>
    <cellStyle name="Normal 55 14 2 2" xfId="24722" xr:uid="{00000000-0005-0000-0000-000092600000}"/>
    <cellStyle name="Normal 55 14 2 2 2" xfId="51003" xr:uid="{00000000-0005-0000-0000-00003BC70000}"/>
    <cellStyle name="Normal 55 14 2 3" xfId="51004" xr:uid="{00000000-0005-0000-0000-00003CC70000}"/>
    <cellStyle name="Normal 55 14 3" xfId="24723" xr:uid="{00000000-0005-0000-0000-000093600000}"/>
    <cellStyle name="Normal 55 14 3 2" xfId="51005" xr:uid="{00000000-0005-0000-0000-00003DC70000}"/>
    <cellStyle name="Normal 55 14 4" xfId="51006" xr:uid="{00000000-0005-0000-0000-00003EC70000}"/>
    <cellStyle name="Normal 55 15" xfId="24724" xr:uid="{00000000-0005-0000-0000-000094600000}"/>
    <cellStyle name="Normal 55 15 2" xfId="24725" xr:uid="{00000000-0005-0000-0000-000095600000}"/>
    <cellStyle name="Normal 55 15 2 2" xfId="51007" xr:uid="{00000000-0005-0000-0000-00003FC70000}"/>
    <cellStyle name="Normal 55 15 3" xfId="51008" xr:uid="{00000000-0005-0000-0000-000040C70000}"/>
    <cellStyle name="Normal 55 16" xfId="24726" xr:uid="{00000000-0005-0000-0000-000096600000}"/>
    <cellStyle name="Normal 55 16 2" xfId="51009" xr:uid="{00000000-0005-0000-0000-000041C70000}"/>
    <cellStyle name="Normal 55 17" xfId="24727" xr:uid="{00000000-0005-0000-0000-000097600000}"/>
    <cellStyle name="Normal 55 17 2" xfId="51010" xr:uid="{00000000-0005-0000-0000-000042C70000}"/>
    <cellStyle name="Normal 55 18" xfId="51011" xr:uid="{00000000-0005-0000-0000-000043C70000}"/>
    <cellStyle name="Normal 55 2" xfId="24728" xr:uid="{00000000-0005-0000-0000-000098600000}"/>
    <cellStyle name="Normal 55 2 10" xfId="24729" xr:uid="{00000000-0005-0000-0000-000099600000}"/>
    <cellStyle name="Normal 55 2 10 2" xfId="24730" xr:uid="{00000000-0005-0000-0000-00009A600000}"/>
    <cellStyle name="Normal 55 2 10 2 2" xfId="24731" xr:uid="{00000000-0005-0000-0000-00009B600000}"/>
    <cellStyle name="Normal 55 2 10 2 2 2" xfId="51012" xr:uid="{00000000-0005-0000-0000-000044C70000}"/>
    <cellStyle name="Normal 55 2 10 2 3" xfId="51013" xr:uid="{00000000-0005-0000-0000-000045C70000}"/>
    <cellStyle name="Normal 55 2 10 3" xfId="24732" xr:uid="{00000000-0005-0000-0000-00009C600000}"/>
    <cellStyle name="Normal 55 2 10 3 2" xfId="51014" xr:uid="{00000000-0005-0000-0000-000046C70000}"/>
    <cellStyle name="Normal 55 2 10 4" xfId="51015" xr:uid="{00000000-0005-0000-0000-000047C70000}"/>
    <cellStyle name="Normal 55 2 11" xfId="24733" xr:uid="{00000000-0005-0000-0000-00009D600000}"/>
    <cellStyle name="Normal 55 2 11 2" xfId="24734" xr:uid="{00000000-0005-0000-0000-00009E600000}"/>
    <cellStyle name="Normal 55 2 11 2 2" xfId="24735" xr:uid="{00000000-0005-0000-0000-00009F600000}"/>
    <cellStyle name="Normal 55 2 11 2 2 2" xfId="51016" xr:uid="{00000000-0005-0000-0000-000048C70000}"/>
    <cellStyle name="Normal 55 2 11 2 3" xfId="51017" xr:uid="{00000000-0005-0000-0000-000049C70000}"/>
    <cellStyle name="Normal 55 2 11 3" xfId="24736" xr:uid="{00000000-0005-0000-0000-0000A0600000}"/>
    <cellStyle name="Normal 55 2 11 3 2" xfId="51018" xr:uid="{00000000-0005-0000-0000-00004AC70000}"/>
    <cellStyle name="Normal 55 2 11 4" xfId="51019" xr:uid="{00000000-0005-0000-0000-00004BC70000}"/>
    <cellStyle name="Normal 55 2 12" xfId="24737" xr:uid="{00000000-0005-0000-0000-0000A1600000}"/>
    <cellStyle name="Normal 55 2 12 2" xfId="24738" xr:uid="{00000000-0005-0000-0000-0000A2600000}"/>
    <cellStyle name="Normal 55 2 12 2 2" xfId="51020" xr:uid="{00000000-0005-0000-0000-00004CC70000}"/>
    <cellStyle name="Normal 55 2 12 3" xfId="51021" xr:uid="{00000000-0005-0000-0000-00004DC70000}"/>
    <cellStyle name="Normal 55 2 13" xfId="24739" xr:uid="{00000000-0005-0000-0000-0000A3600000}"/>
    <cellStyle name="Normal 55 2 13 2" xfId="51022" xr:uid="{00000000-0005-0000-0000-00004EC70000}"/>
    <cellStyle name="Normal 55 2 14" xfId="51023" xr:uid="{00000000-0005-0000-0000-00004FC70000}"/>
    <cellStyle name="Normal 55 2 2" xfId="24740" xr:uid="{00000000-0005-0000-0000-0000A4600000}"/>
    <cellStyle name="Normal 55 2 2 2" xfId="24741" xr:uid="{00000000-0005-0000-0000-0000A5600000}"/>
    <cellStyle name="Normal 55 2 2 2 2" xfId="24742" xr:uid="{00000000-0005-0000-0000-0000A6600000}"/>
    <cellStyle name="Normal 55 2 2 2 2 2" xfId="51024" xr:uid="{00000000-0005-0000-0000-000050C70000}"/>
    <cellStyle name="Normal 55 2 2 2 3" xfId="51025" xr:uid="{00000000-0005-0000-0000-000051C70000}"/>
    <cellStyle name="Normal 55 2 2 3" xfId="24743" xr:uid="{00000000-0005-0000-0000-0000A7600000}"/>
    <cellStyle name="Normal 55 2 2 3 2" xfId="51026" xr:uid="{00000000-0005-0000-0000-000052C70000}"/>
    <cellStyle name="Normal 55 2 2 4" xfId="51027" xr:uid="{00000000-0005-0000-0000-000053C70000}"/>
    <cellStyle name="Normal 55 2 3" xfId="24744" xr:uid="{00000000-0005-0000-0000-0000A8600000}"/>
    <cellStyle name="Normal 55 2 3 2" xfId="24745" xr:uid="{00000000-0005-0000-0000-0000A9600000}"/>
    <cellStyle name="Normal 55 2 3 2 2" xfId="24746" xr:uid="{00000000-0005-0000-0000-0000AA600000}"/>
    <cellStyle name="Normal 55 2 3 2 2 2" xfId="51028" xr:uid="{00000000-0005-0000-0000-000054C70000}"/>
    <cellStyle name="Normal 55 2 3 2 3" xfId="51029" xr:uid="{00000000-0005-0000-0000-000055C70000}"/>
    <cellStyle name="Normal 55 2 3 3" xfId="24747" xr:uid="{00000000-0005-0000-0000-0000AB600000}"/>
    <cellStyle name="Normal 55 2 3 3 2" xfId="51030" xr:uid="{00000000-0005-0000-0000-000056C70000}"/>
    <cellStyle name="Normal 55 2 3 4" xfId="51031" xr:uid="{00000000-0005-0000-0000-000057C70000}"/>
    <cellStyle name="Normal 55 2 4" xfId="24748" xr:uid="{00000000-0005-0000-0000-0000AC600000}"/>
    <cellStyle name="Normal 55 2 4 2" xfId="24749" xr:uid="{00000000-0005-0000-0000-0000AD600000}"/>
    <cellStyle name="Normal 55 2 4 2 2" xfId="24750" xr:uid="{00000000-0005-0000-0000-0000AE600000}"/>
    <cellStyle name="Normal 55 2 4 2 2 2" xfId="51032" xr:uid="{00000000-0005-0000-0000-000058C70000}"/>
    <cellStyle name="Normal 55 2 4 2 3" xfId="51033" xr:uid="{00000000-0005-0000-0000-000059C70000}"/>
    <cellStyle name="Normal 55 2 4 3" xfId="24751" xr:uid="{00000000-0005-0000-0000-0000AF600000}"/>
    <cellStyle name="Normal 55 2 4 3 2" xfId="51034" xr:uid="{00000000-0005-0000-0000-00005AC70000}"/>
    <cellStyle name="Normal 55 2 4 4" xfId="51035" xr:uid="{00000000-0005-0000-0000-00005BC70000}"/>
    <cellStyle name="Normal 55 2 5" xfId="24752" xr:uid="{00000000-0005-0000-0000-0000B0600000}"/>
    <cellStyle name="Normal 55 2 5 2" xfId="24753" xr:uid="{00000000-0005-0000-0000-0000B1600000}"/>
    <cellStyle name="Normal 55 2 5 2 2" xfId="24754" xr:uid="{00000000-0005-0000-0000-0000B2600000}"/>
    <cellStyle name="Normal 55 2 5 2 2 2" xfId="51036" xr:uid="{00000000-0005-0000-0000-00005CC70000}"/>
    <cellStyle name="Normal 55 2 5 2 3" xfId="51037" xr:uid="{00000000-0005-0000-0000-00005DC70000}"/>
    <cellStyle name="Normal 55 2 5 3" xfId="24755" xr:uid="{00000000-0005-0000-0000-0000B3600000}"/>
    <cellStyle name="Normal 55 2 5 3 2" xfId="51038" xr:uid="{00000000-0005-0000-0000-00005EC70000}"/>
    <cellStyle name="Normal 55 2 5 4" xfId="51039" xr:uid="{00000000-0005-0000-0000-00005FC70000}"/>
    <cellStyle name="Normal 55 2 6" xfId="24756" xr:uid="{00000000-0005-0000-0000-0000B4600000}"/>
    <cellStyle name="Normal 55 2 6 2" xfId="24757" xr:uid="{00000000-0005-0000-0000-0000B5600000}"/>
    <cellStyle name="Normal 55 2 6 2 2" xfId="24758" xr:uid="{00000000-0005-0000-0000-0000B6600000}"/>
    <cellStyle name="Normal 55 2 6 2 2 2" xfId="51040" xr:uid="{00000000-0005-0000-0000-000060C70000}"/>
    <cellStyle name="Normal 55 2 6 2 3" xfId="51041" xr:uid="{00000000-0005-0000-0000-000061C70000}"/>
    <cellStyle name="Normal 55 2 6 3" xfId="24759" xr:uid="{00000000-0005-0000-0000-0000B7600000}"/>
    <cellStyle name="Normal 55 2 6 3 2" xfId="51042" xr:uid="{00000000-0005-0000-0000-000062C70000}"/>
    <cellStyle name="Normal 55 2 6 4" xfId="51043" xr:uid="{00000000-0005-0000-0000-000063C70000}"/>
    <cellStyle name="Normal 55 2 7" xfId="24760" xr:uid="{00000000-0005-0000-0000-0000B8600000}"/>
    <cellStyle name="Normal 55 2 7 2" xfId="24761" xr:uid="{00000000-0005-0000-0000-0000B9600000}"/>
    <cellStyle name="Normal 55 2 7 2 2" xfId="24762" xr:uid="{00000000-0005-0000-0000-0000BA600000}"/>
    <cellStyle name="Normal 55 2 7 2 2 2" xfId="51044" xr:uid="{00000000-0005-0000-0000-000064C70000}"/>
    <cellStyle name="Normal 55 2 7 2 3" xfId="51045" xr:uid="{00000000-0005-0000-0000-000065C70000}"/>
    <cellStyle name="Normal 55 2 7 3" xfId="24763" xr:uid="{00000000-0005-0000-0000-0000BB600000}"/>
    <cellStyle name="Normal 55 2 7 3 2" xfId="51046" xr:uid="{00000000-0005-0000-0000-000066C70000}"/>
    <cellStyle name="Normal 55 2 7 4" xfId="51047" xr:uid="{00000000-0005-0000-0000-000067C70000}"/>
    <cellStyle name="Normal 55 2 8" xfId="24764" xr:uid="{00000000-0005-0000-0000-0000BC600000}"/>
    <cellStyle name="Normal 55 2 8 2" xfId="24765" xr:uid="{00000000-0005-0000-0000-0000BD600000}"/>
    <cellStyle name="Normal 55 2 8 2 2" xfId="24766" xr:uid="{00000000-0005-0000-0000-0000BE600000}"/>
    <cellStyle name="Normal 55 2 8 2 2 2" xfId="51048" xr:uid="{00000000-0005-0000-0000-000068C70000}"/>
    <cellStyle name="Normal 55 2 8 2 3" xfId="51049" xr:uid="{00000000-0005-0000-0000-000069C70000}"/>
    <cellStyle name="Normal 55 2 8 3" xfId="24767" xr:uid="{00000000-0005-0000-0000-0000BF600000}"/>
    <cellStyle name="Normal 55 2 8 3 2" xfId="51050" xr:uid="{00000000-0005-0000-0000-00006AC70000}"/>
    <cellStyle name="Normal 55 2 8 4" xfId="51051" xr:uid="{00000000-0005-0000-0000-00006BC70000}"/>
    <cellStyle name="Normal 55 2 9" xfId="24768" xr:uid="{00000000-0005-0000-0000-0000C0600000}"/>
    <cellStyle name="Normal 55 2 9 2" xfId="24769" xr:uid="{00000000-0005-0000-0000-0000C1600000}"/>
    <cellStyle name="Normal 55 2 9 2 2" xfId="24770" xr:uid="{00000000-0005-0000-0000-0000C2600000}"/>
    <cellStyle name="Normal 55 2 9 2 2 2" xfId="51052" xr:uid="{00000000-0005-0000-0000-00006CC70000}"/>
    <cellStyle name="Normal 55 2 9 2 3" xfId="51053" xr:uid="{00000000-0005-0000-0000-00006DC70000}"/>
    <cellStyle name="Normal 55 2 9 3" xfId="24771" xr:uid="{00000000-0005-0000-0000-0000C3600000}"/>
    <cellStyle name="Normal 55 2 9 3 2" xfId="51054" xr:uid="{00000000-0005-0000-0000-00006EC70000}"/>
    <cellStyle name="Normal 55 2 9 4" xfId="51055" xr:uid="{00000000-0005-0000-0000-00006FC70000}"/>
    <cellStyle name="Normal 55 3" xfId="24772" xr:uid="{00000000-0005-0000-0000-0000C4600000}"/>
    <cellStyle name="Normal 55 3 10" xfId="24773" xr:uid="{00000000-0005-0000-0000-0000C5600000}"/>
    <cellStyle name="Normal 55 3 10 2" xfId="24774" xr:uid="{00000000-0005-0000-0000-0000C6600000}"/>
    <cellStyle name="Normal 55 3 10 2 2" xfId="24775" xr:uid="{00000000-0005-0000-0000-0000C7600000}"/>
    <cellStyle name="Normal 55 3 10 2 2 2" xfId="51056" xr:uid="{00000000-0005-0000-0000-000070C70000}"/>
    <cellStyle name="Normal 55 3 10 2 3" xfId="51057" xr:uid="{00000000-0005-0000-0000-000071C70000}"/>
    <cellStyle name="Normal 55 3 10 3" xfId="24776" xr:uid="{00000000-0005-0000-0000-0000C8600000}"/>
    <cellStyle name="Normal 55 3 10 3 2" xfId="51058" xr:uid="{00000000-0005-0000-0000-000072C70000}"/>
    <cellStyle name="Normal 55 3 10 4" xfId="51059" xr:uid="{00000000-0005-0000-0000-000073C70000}"/>
    <cellStyle name="Normal 55 3 11" xfId="24777" xr:uid="{00000000-0005-0000-0000-0000C9600000}"/>
    <cellStyle name="Normal 55 3 11 2" xfId="24778" xr:uid="{00000000-0005-0000-0000-0000CA600000}"/>
    <cellStyle name="Normal 55 3 11 2 2" xfId="24779" xr:uid="{00000000-0005-0000-0000-0000CB600000}"/>
    <cellStyle name="Normal 55 3 11 2 2 2" xfId="51060" xr:uid="{00000000-0005-0000-0000-000074C70000}"/>
    <cellStyle name="Normal 55 3 11 2 3" xfId="51061" xr:uid="{00000000-0005-0000-0000-000075C70000}"/>
    <cellStyle name="Normal 55 3 11 3" xfId="24780" xr:uid="{00000000-0005-0000-0000-0000CC600000}"/>
    <cellStyle name="Normal 55 3 11 3 2" xfId="51062" xr:uid="{00000000-0005-0000-0000-000076C70000}"/>
    <cellStyle name="Normal 55 3 11 4" xfId="51063" xr:uid="{00000000-0005-0000-0000-000077C70000}"/>
    <cellStyle name="Normal 55 3 12" xfId="24781" xr:uid="{00000000-0005-0000-0000-0000CD600000}"/>
    <cellStyle name="Normal 55 3 12 2" xfId="24782" xr:uid="{00000000-0005-0000-0000-0000CE600000}"/>
    <cellStyle name="Normal 55 3 12 2 2" xfId="51064" xr:uid="{00000000-0005-0000-0000-000078C70000}"/>
    <cellStyle name="Normal 55 3 12 3" xfId="51065" xr:uid="{00000000-0005-0000-0000-000079C70000}"/>
    <cellStyle name="Normal 55 3 13" xfId="24783" xr:uid="{00000000-0005-0000-0000-0000CF600000}"/>
    <cellStyle name="Normal 55 3 13 2" xfId="51066" xr:uid="{00000000-0005-0000-0000-00007AC70000}"/>
    <cellStyle name="Normal 55 3 14" xfId="51067" xr:uid="{00000000-0005-0000-0000-00007BC70000}"/>
    <cellStyle name="Normal 55 3 2" xfId="24784" xr:uid="{00000000-0005-0000-0000-0000D0600000}"/>
    <cellStyle name="Normal 55 3 2 2" xfId="24785" xr:uid="{00000000-0005-0000-0000-0000D1600000}"/>
    <cellStyle name="Normal 55 3 2 2 2" xfId="24786" xr:uid="{00000000-0005-0000-0000-0000D2600000}"/>
    <cellStyle name="Normal 55 3 2 2 2 2" xfId="51068" xr:uid="{00000000-0005-0000-0000-00007CC70000}"/>
    <cellStyle name="Normal 55 3 2 2 3" xfId="51069" xr:uid="{00000000-0005-0000-0000-00007DC70000}"/>
    <cellStyle name="Normal 55 3 2 3" xfId="24787" xr:uid="{00000000-0005-0000-0000-0000D3600000}"/>
    <cellStyle name="Normal 55 3 2 3 2" xfId="51070" xr:uid="{00000000-0005-0000-0000-00007EC70000}"/>
    <cellStyle name="Normal 55 3 2 4" xfId="51071" xr:uid="{00000000-0005-0000-0000-00007FC70000}"/>
    <cellStyle name="Normal 55 3 3" xfId="24788" xr:uid="{00000000-0005-0000-0000-0000D4600000}"/>
    <cellStyle name="Normal 55 3 3 2" xfId="24789" xr:uid="{00000000-0005-0000-0000-0000D5600000}"/>
    <cellStyle name="Normal 55 3 3 2 2" xfId="24790" xr:uid="{00000000-0005-0000-0000-0000D6600000}"/>
    <cellStyle name="Normal 55 3 3 2 2 2" xfId="51072" xr:uid="{00000000-0005-0000-0000-000080C70000}"/>
    <cellStyle name="Normal 55 3 3 2 3" xfId="51073" xr:uid="{00000000-0005-0000-0000-000081C70000}"/>
    <cellStyle name="Normal 55 3 3 3" xfId="24791" xr:uid="{00000000-0005-0000-0000-0000D7600000}"/>
    <cellStyle name="Normal 55 3 3 3 2" xfId="51074" xr:uid="{00000000-0005-0000-0000-000082C70000}"/>
    <cellStyle name="Normal 55 3 3 4" xfId="51075" xr:uid="{00000000-0005-0000-0000-000083C70000}"/>
    <cellStyle name="Normal 55 3 4" xfId="24792" xr:uid="{00000000-0005-0000-0000-0000D8600000}"/>
    <cellStyle name="Normal 55 3 4 2" xfId="24793" xr:uid="{00000000-0005-0000-0000-0000D9600000}"/>
    <cellStyle name="Normal 55 3 4 2 2" xfId="24794" xr:uid="{00000000-0005-0000-0000-0000DA600000}"/>
    <cellStyle name="Normal 55 3 4 2 2 2" xfId="51076" xr:uid="{00000000-0005-0000-0000-000084C70000}"/>
    <cellStyle name="Normal 55 3 4 2 3" xfId="51077" xr:uid="{00000000-0005-0000-0000-000085C70000}"/>
    <cellStyle name="Normal 55 3 4 3" xfId="24795" xr:uid="{00000000-0005-0000-0000-0000DB600000}"/>
    <cellStyle name="Normal 55 3 4 3 2" xfId="51078" xr:uid="{00000000-0005-0000-0000-000086C70000}"/>
    <cellStyle name="Normal 55 3 4 4" xfId="51079" xr:uid="{00000000-0005-0000-0000-000087C70000}"/>
    <cellStyle name="Normal 55 3 5" xfId="24796" xr:uid="{00000000-0005-0000-0000-0000DC600000}"/>
    <cellStyle name="Normal 55 3 5 2" xfId="24797" xr:uid="{00000000-0005-0000-0000-0000DD600000}"/>
    <cellStyle name="Normal 55 3 5 2 2" xfId="24798" xr:uid="{00000000-0005-0000-0000-0000DE600000}"/>
    <cellStyle name="Normal 55 3 5 2 2 2" xfId="51080" xr:uid="{00000000-0005-0000-0000-000088C70000}"/>
    <cellStyle name="Normal 55 3 5 2 3" xfId="51081" xr:uid="{00000000-0005-0000-0000-000089C70000}"/>
    <cellStyle name="Normal 55 3 5 3" xfId="24799" xr:uid="{00000000-0005-0000-0000-0000DF600000}"/>
    <cellStyle name="Normal 55 3 5 3 2" xfId="51082" xr:uid="{00000000-0005-0000-0000-00008AC70000}"/>
    <cellStyle name="Normal 55 3 5 4" xfId="51083" xr:uid="{00000000-0005-0000-0000-00008BC70000}"/>
    <cellStyle name="Normal 55 3 6" xfId="24800" xr:uid="{00000000-0005-0000-0000-0000E0600000}"/>
    <cellStyle name="Normal 55 3 6 2" xfId="24801" xr:uid="{00000000-0005-0000-0000-0000E1600000}"/>
    <cellStyle name="Normal 55 3 6 2 2" xfId="24802" xr:uid="{00000000-0005-0000-0000-0000E2600000}"/>
    <cellStyle name="Normal 55 3 6 2 2 2" xfId="51084" xr:uid="{00000000-0005-0000-0000-00008CC70000}"/>
    <cellStyle name="Normal 55 3 6 2 3" xfId="51085" xr:uid="{00000000-0005-0000-0000-00008DC70000}"/>
    <cellStyle name="Normal 55 3 6 3" xfId="24803" xr:uid="{00000000-0005-0000-0000-0000E3600000}"/>
    <cellStyle name="Normal 55 3 6 3 2" xfId="51086" xr:uid="{00000000-0005-0000-0000-00008EC70000}"/>
    <cellStyle name="Normal 55 3 6 4" xfId="51087" xr:uid="{00000000-0005-0000-0000-00008FC70000}"/>
    <cellStyle name="Normal 55 3 7" xfId="24804" xr:uid="{00000000-0005-0000-0000-0000E4600000}"/>
    <cellStyle name="Normal 55 3 7 2" xfId="24805" xr:uid="{00000000-0005-0000-0000-0000E5600000}"/>
    <cellStyle name="Normal 55 3 7 2 2" xfId="24806" xr:uid="{00000000-0005-0000-0000-0000E6600000}"/>
    <cellStyle name="Normal 55 3 7 2 2 2" xfId="51088" xr:uid="{00000000-0005-0000-0000-000090C70000}"/>
    <cellStyle name="Normal 55 3 7 2 3" xfId="51089" xr:uid="{00000000-0005-0000-0000-000091C70000}"/>
    <cellStyle name="Normal 55 3 7 3" xfId="24807" xr:uid="{00000000-0005-0000-0000-0000E7600000}"/>
    <cellStyle name="Normal 55 3 7 3 2" xfId="51090" xr:uid="{00000000-0005-0000-0000-000092C70000}"/>
    <cellStyle name="Normal 55 3 7 4" xfId="51091" xr:uid="{00000000-0005-0000-0000-000093C70000}"/>
    <cellStyle name="Normal 55 3 8" xfId="24808" xr:uid="{00000000-0005-0000-0000-0000E8600000}"/>
    <cellStyle name="Normal 55 3 8 2" xfId="24809" xr:uid="{00000000-0005-0000-0000-0000E9600000}"/>
    <cellStyle name="Normal 55 3 8 2 2" xfId="24810" xr:uid="{00000000-0005-0000-0000-0000EA600000}"/>
    <cellStyle name="Normal 55 3 8 2 2 2" xfId="51092" xr:uid="{00000000-0005-0000-0000-000094C70000}"/>
    <cellStyle name="Normal 55 3 8 2 3" xfId="51093" xr:uid="{00000000-0005-0000-0000-000095C70000}"/>
    <cellStyle name="Normal 55 3 8 3" xfId="24811" xr:uid="{00000000-0005-0000-0000-0000EB600000}"/>
    <cellStyle name="Normal 55 3 8 3 2" xfId="51094" xr:uid="{00000000-0005-0000-0000-000096C70000}"/>
    <cellStyle name="Normal 55 3 8 4" xfId="51095" xr:uid="{00000000-0005-0000-0000-000097C70000}"/>
    <cellStyle name="Normal 55 3 9" xfId="24812" xr:uid="{00000000-0005-0000-0000-0000EC600000}"/>
    <cellStyle name="Normal 55 3 9 2" xfId="24813" xr:uid="{00000000-0005-0000-0000-0000ED600000}"/>
    <cellStyle name="Normal 55 3 9 2 2" xfId="24814" xr:uid="{00000000-0005-0000-0000-0000EE600000}"/>
    <cellStyle name="Normal 55 3 9 2 2 2" xfId="51096" xr:uid="{00000000-0005-0000-0000-000098C70000}"/>
    <cellStyle name="Normal 55 3 9 2 3" xfId="51097" xr:uid="{00000000-0005-0000-0000-000099C70000}"/>
    <cellStyle name="Normal 55 3 9 3" xfId="24815" xr:uid="{00000000-0005-0000-0000-0000EF600000}"/>
    <cellStyle name="Normal 55 3 9 3 2" xfId="51098" xr:uid="{00000000-0005-0000-0000-00009AC70000}"/>
    <cellStyle name="Normal 55 3 9 4" xfId="51099" xr:uid="{00000000-0005-0000-0000-00009BC70000}"/>
    <cellStyle name="Normal 55 4" xfId="24816" xr:uid="{00000000-0005-0000-0000-0000F0600000}"/>
    <cellStyle name="Normal 55 4 2" xfId="24817" xr:uid="{00000000-0005-0000-0000-0000F1600000}"/>
    <cellStyle name="Normal 55 4 2 2" xfId="24818" xr:uid="{00000000-0005-0000-0000-0000F2600000}"/>
    <cellStyle name="Normal 55 4 2 2 2" xfId="51100" xr:uid="{00000000-0005-0000-0000-00009CC70000}"/>
    <cellStyle name="Normal 55 4 2 3" xfId="51101" xr:uid="{00000000-0005-0000-0000-00009DC70000}"/>
    <cellStyle name="Normal 55 4 3" xfId="24819" xr:uid="{00000000-0005-0000-0000-0000F3600000}"/>
    <cellStyle name="Normal 55 4 3 2" xfId="51102" xr:uid="{00000000-0005-0000-0000-00009EC70000}"/>
    <cellStyle name="Normal 55 4 4" xfId="51103" xr:uid="{00000000-0005-0000-0000-00009FC70000}"/>
    <cellStyle name="Normal 55 5" xfId="24820" xr:uid="{00000000-0005-0000-0000-0000F4600000}"/>
    <cellStyle name="Normal 55 5 2" xfId="24821" xr:uid="{00000000-0005-0000-0000-0000F5600000}"/>
    <cellStyle name="Normal 55 5 2 2" xfId="24822" xr:uid="{00000000-0005-0000-0000-0000F6600000}"/>
    <cellStyle name="Normal 55 5 2 2 2" xfId="51104" xr:uid="{00000000-0005-0000-0000-0000A0C70000}"/>
    <cellStyle name="Normal 55 5 2 3" xfId="51105" xr:uid="{00000000-0005-0000-0000-0000A1C70000}"/>
    <cellStyle name="Normal 55 5 3" xfId="24823" xr:uid="{00000000-0005-0000-0000-0000F7600000}"/>
    <cellStyle name="Normal 55 5 3 2" xfId="51106" xr:uid="{00000000-0005-0000-0000-0000A2C70000}"/>
    <cellStyle name="Normal 55 5 4" xfId="51107" xr:uid="{00000000-0005-0000-0000-0000A3C70000}"/>
    <cellStyle name="Normal 55 6" xfId="24824" xr:uid="{00000000-0005-0000-0000-0000F8600000}"/>
    <cellStyle name="Normal 55 6 2" xfId="24825" xr:uid="{00000000-0005-0000-0000-0000F9600000}"/>
    <cellStyle name="Normal 55 6 2 2" xfId="24826" xr:uid="{00000000-0005-0000-0000-0000FA600000}"/>
    <cellStyle name="Normal 55 6 2 2 2" xfId="51108" xr:uid="{00000000-0005-0000-0000-0000A4C70000}"/>
    <cellStyle name="Normal 55 6 2 3" xfId="51109" xr:uid="{00000000-0005-0000-0000-0000A5C70000}"/>
    <cellStyle name="Normal 55 6 3" xfId="24827" xr:uid="{00000000-0005-0000-0000-0000FB600000}"/>
    <cellStyle name="Normal 55 6 3 2" xfId="51110" xr:uid="{00000000-0005-0000-0000-0000A6C70000}"/>
    <cellStyle name="Normal 55 6 4" xfId="51111" xr:uid="{00000000-0005-0000-0000-0000A7C70000}"/>
    <cellStyle name="Normal 55 7" xfId="24828" xr:uid="{00000000-0005-0000-0000-0000FC600000}"/>
    <cellStyle name="Normal 55 7 2" xfId="24829" xr:uid="{00000000-0005-0000-0000-0000FD600000}"/>
    <cellStyle name="Normal 55 7 2 2" xfId="24830" xr:uid="{00000000-0005-0000-0000-0000FE600000}"/>
    <cellStyle name="Normal 55 7 2 2 2" xfId="51112" xr:uid="{00000000-0005-0000-0000-0000A8C70000}"/>
    <cellStyle name="Normal 55 7 2 3" xfId="51113" xr:uid="{00000000-0005-0000-0000-0000A9C70000}"/>
    <cellStyle name="Normal 55 7 3" xfId="24831" xr:uid="{00000000-0005-0000-0000-0000FF600000}"/>
    <cellStyle name="Normal 55 7 3 2" xfId="51114" xr:uid="{00000000-0005-0000-0000-0000AAC70000}"/>
    <cellStyle name="Normal 55 7 4" xfId="51115" xr:uid="{00000000-0005-0000-0000-0000ABC70000}"/>
    <cellStyle name="Normal 55 8" xfId="24832" xr:uid="{00000000-0005-0000-0000-000000610000}"/>
    <cellStyle name="Normal 55 8 2" xfId="24833" xr:uid="{00000000-0005-0000-0000-000001610000}"/>
    <cellStyle name="Normal 55 8 2 2" xfId="24834" xr:uid="{00000000-0005-0000-0000-000002610000}"/>
    <cellStyle name="Normal 55 8 2 2 2" xfId="51116" xr:uid="{00000000-0005-0000-0000-0000ACC70000}"/>
    <cellStyle name="Normal 55 8 2 3" xfId="51117" xr:uid="{00000000-0005-0000-0000-0000ADC70000}"/>
    <cellStyle name="Normal 55 8 3" xfId="24835" xr:uid="{00000000-0005-0000-0000-000003610000}"/>
    <cellStyle name="Normal 55 8 3 2" xfId="51118" xr:uid="{00000000-0005-0000-0000-0000AEC70000}"/>
    <cellStyle name="Normal 55 8 4" xfId="51119" xr:uid="{00000000-0005-0000-0000-0000AFC70000}"/>
    <cellStyle name="Normal 55 9" xfId="24836" xr:uid="{00000000-0005-0000-0000-000004610000}"/>
    <cellStyle name="Normal 55 9 2" xfId="24837" xr:uid="{00000000-0005-0000-0000-000005610000}"/>
    <cellStyle name="Normal 55 9 2 2" xfId="24838" xr:uid="{00000000-0005-0000-0000-000006610000}"/>
    <cellStyle name="Normal 55 9 2 2 2" xfId="51120" xr:uid="{00000000-0005-0000-0000-0000B0C70000}"/>
    <cellStyle name="Normal 55 9 2 3" xfId="51121" xr:uid="{00000000-0005-0000-0000-0000B1C70000}"/>
    <cellStyle name="Normal 55 9 3" xfId="24839" xr:uid="{00000000-0005-0000-0000-000007610000}"/>
    <cellStyle name="Normal 55 9 3 2" xfId="51122" xr:uid="{00000000-0005-0000-0000-0000B2C70000}"/>
    <cellStyle name="Normal 55 9 4" xfId="51123" xr:uid="{00000000-0005-0000-0000-0000B3C70000}"/>
    <cellStyle name="Normal 550" xfId="30202" xr:uid="{00000000-0005-0000-0000-0000FA750000}"/>
    <cellStyle name="Normal 551" xfId="30203" xr:uid="{00000000-0005-0000-0000-0000FB750000}"/>
    <cellStyle name="Normal 552" xfId="30204" xr:uid="{00000000-0005-0000-0000-0000FC750000}"/>
    <cellStyle name="Normal 553" xfId="30205" xr:uid="{00000000-0005-0000-0000-0000FD750000}"/>
    <cellStyle name="Normal 554" xfId="30206" xr:uid="{00000000-0005-0000-0000-0000FE750000}"/>
    <cellStyle name="Normal 555" xfId="30207" xr:uid="{00000000-0005-0000-0000-0000FF750000}"/>
    <cellStyle name="Normal 556" xfId="30208" xr:uid="{00000000-0005-0000-0000-000000760000}"/>
    <cellStyle name="Normal 556 2" xfId="51124" xr:uid="{00000000-0005-0000-0000-0000B4C70000}"/>
    <cellStyle name="Normal 556 2 2" xfId="51125" xr:uid="{00000000-0005-0000-0000-0000B5C70000}"/>
    <cellStyle name="Normal 556 2 3" xfId="51126" xr:uid="{00000000-0005-0000-0000-0000B6C70000}"/>
    <cellStyle name="Normal 556 2 4" xfId="51127" xr:uid="{00000000-0005-0000-0000-0000B7C70000}"/>
    <cellStyle name="Normal 556 3" xfId="51128" xr:uid="{00000000-0005-0000-0000-0000B8C70000}"/>
    <cellStyle name="Normal 556 3 2" xfId="51129" xr:uid="{00000000-0005-0000-0000-0000B9C70000}"/>
    <cellStyle name="Normal 556 4" xfId="51130" xr:uid="{00000000-0005-0000-0000-0000BAC70000}"/>
    <cellStyle name="Normal 556 5" xfId="51131" xr:uid="{00000000-0005-0000-0000-0000BBC70000}"/>
    <cellStyle name="Normal 557" xfId="30209" xr:uid="{00000000-0005-0000-0000-000001760000}"/>
    <cellStyle name="Normal 558" xfId="30210" xr:uid="{00000000-0005-0000-0000-000002760000}"/>
    <cellStyle name="Normal 559" xfId="30211" xr:uid="{00000000-0005-0000-0000-000003760000}"/>
    <cellStyle name="Normal 56" xfId="24840" xr:uid="{00000000-0005-0000-0000-000008610000}"/>
    <cellStyle name="Normal 56 10" xfId="24841" xr:uid="{00000000-0005-0000-0000-000009610000}"/>
    <cellStyle name="Normal 56 10 2" xfId="24842" xr:uid="{00000000-0005-0000-0000-00000A610000}"/>
    <cellStyle name="Normal 56 10 2 2" xfId="24843" xr:uid="{00000000-0005-0000-0000-00000B610000}"/>
    <cellStyle name="Normal 56 10 2 2 2" xfId="51132" xr:uid="{00000000-0005-0000-0000-0000BCC70000}"/>
    <cellStyle name="Normal 56 10 2 3" xfId="51133" xr:uid="{00000000-0005-0000-0000-0000BDC70000}"/>
    <cellStyle name="Normal 56 10 3" xfId="24844" xr:uid="{00000000-0005-0000-0000-00000C610000}"/>
    <cellStyle name="Normal 56 10 3 2" xfId="51134" xr:uid="{00000000-0005-0000-0000-0000BEC70000}"/>
    <cellStyle name="Normal 56 10 4" xfId="51135" xr:uid="{00000000-0005-0000-0000-0000BFC70000}"/>
    <cellStyle name="Normal 56 11" xfId="24845" xr:uid="{00000000-0005-0000-0000-00000D610000}"/>
    <cellStyle name="Normal 56 11 2" xfId="24846" xr:uid="{00000000-0005-0000-0000-00000E610000}"/>
    <cellStyle name="Normal 56 11 2 2" xfId="24847" xr:uid="{00000000-0005-0000-0000-00000F610000}"/>
    <cellStyle name="Normal 56 11 2 2 2" xfId="51136" xr:uid="{00000000-0005-0000-0000-0000C0C70000}"/>
    <cellStyle name="Normal 56 11 2 3" xfId="51137" xr:uid="{00000000-0005-0000-0000-0000C1C70000}"/>
    <cellStyle name="Normal 56 11 3" xfId="24848" xr:uid="{00000000-0005-0000-0000-000010610000}"/>
    <cellStyle name="Normal 56 11 3 2" xfId="51138" xr:uid="{00000000-0005-0000-0000-0000C2C70000}"/>
    <cellStyle name="Normal 56 11 4" xfId="51139" xr:uid="{00000000-0005-0000-0000-0000C3C70000}"/>
    <cellStyle name="Normal 56 12" xfId="24849" xr:uid="{00000000-0005-0000-0000-000011610000}"/>
    <cellStyle name="Normal 56 12 2" xfId="24850" xr:uid="{00000000-0005-0000-0000-000012610000}"/>
    <cellStyle name="Normal 56 12 2 2" xfId="24851" xr:uid="{00000000-0005-0000-0000-000013610000}"/>
    <cellStyle name="Normal 56 12 2 2 2" xfId="51140" xr:uid="{00000000-0005-0000-0000-0000C4C70000}"/>
    <cellStyle name="Normal 56 12 2 3" xfId="51141" xr:uid="{00000000-0005-0000-0000-0000C5C70000}"/>
    <cellStyle name="Normal 56 12 3" xfId="24852" xr:uid="{00000000-0005-0000-0000-000014610000}"/>
    <cellStyle name="Normal 56 12 3 2" xfId="51142" xr:uid="{00000000-0005-0000-0000-0000C6C70000}"/>
    <cellStyle name="Normal 56 12 4" xfId="51143" xr:uid="{00000000-0005-0000-0000-0000C7C70000}"/>
    <cellStyle name="Normal 56 13" xfId="24853" xr:uid="{00000000-0005-0000-0000-000015610000}"/>
    <cellStyle name="Normal 56 13 2" xfId="24854" xr:uid="{00000000-0005-0000-0000-000016610000}"/>
    <cellStyle name="Normal 56 13 2 2" xfId="24855" xr:uid="{00000000-0005-0000-0000-000017610000}"/>
    <cellStyle name="Normal 56 13 2 2 2" xfId="51144" xr:uid="{00000000-0005-0000-0000-0000C8C70000}"/>
    <cellStyle name="Normal 56 13 2 3" xfId="51145" xr:uid="{00000000-0005-0000-0000-0000C9C70000}"/>
    <cellStyle name="Normal 56 13 3" xfId="24856" xr:uid="{00000000-0005-0000-0000-000018610000}"/>
    <cellStyle name="Normal 56 13 3 2" xfId="51146" xr:uid="{00000000-0005-0000-0000-0000CAC70000}"/>
    <cellStyle name="Normal 56 13 4" xfId="51147" xr:uid="{00000000-0005-0000-0000-0000CBC70000}"/>
    <cellStyle name="Normal 56 14" xfId="24857" xr:uid="{00000000-0005-0000-0000-000019610000}"/>
    <cellStyle name="Normal 56 14 2" xfId="24858" xr:uid="{00000000-0005-0000-0000-00001A610000}"/>
    <cellStyle name="Normal 56 14 2 2" xfId="24859" xr:uid="{00000000-0005-0000-0000-00001B610000}"/>
    <cellStyle name="Normal 56 14 2 2 2" xfId="51148" xr:uid="{00000000-0005-0000-0000-0000CCC70000}"/>
    <cellStyle name="Normal 56 14 2 3" xfId="51149" xr:uid="{00000000-0005-0000-0000-0000CDC70000}"/>
    <cellStyle name="Normal 56 14 3" xfId="24860" xr:uid="{00000000-0005-0000-0000-00001C610000}"/>
    <cellStyle name="Normal 56 14 3 2" xfId="51150" xr:uid="{00000000-0005-0000-0000-0000CEC70000}"/>
    <cellStyle name="Normal 56 14 4" xfId="51151" xr:uid="{00000000-0005-0000-0000-0000CFC70000}"/>
    <cellStyle name="Normal 56 15" xfId="24861" xr:uid="{00000000-0005-0000-0000-00001D610000}"/>
    <cellStyle name="Normal 56 15 2" xfId="24862" xr:uid="{00000000-0005-0000-0000-00001E610000}"/>
    <cellStyle name="Normal 56 15 2 2" xfId="24863" xr:uid="{00000000-0005-0000-0000-00001F610000}"/>
    <cellStyle name="Normal 56 15 2 2 2" xfId="51152" xr:uid="{00000000-0005-0000-0000-0000D0C70000}"/>
    <cellStyle name="Normal 56 15 2 3" xfId="51153" xr:uid="{00000000-0005-0000-0000-0000D1C70000}"/>
    <cellStyle name="Normal 56 15 3" xfId="24864" xr:uid="{00000000-0005-0000-0000-000020610000}"/>
    <cellStyle name="Normal 56 15 3 2" xfId="51154" xr:uid="{00000000-0005-0000-0000-0000D2C70000}"/>
    <cellStyle name="Normal 56 15 4" xfId="51155" xr:uid="{00000000-0005-0000-0000-0000D3C70000}"/>
    <cellStyle name="Normal 56 16" xfId="24865" xr:uid="{00000000-0005-0000-0000-000021610000}"/>
    <cellStyle name="Normal 56 16 2" xfId="24866" xr:uid="{00000000-0005-0000-0000-000022610000}"/>
    <cellStyle name="Normal 56 16 2 2" xfId="51156" xr:uid="{00000000-0005-0000-0000-0000D4C70000}"/>
    <cellStyle name="Normal 56 16 3" xfId="51157" xr:uid="{00000000-0005-0000-0000-0000D5C70000}"/>
    <cellStyle name="Normal 56 17" xfId="24867" xr:uid="{00000000-0005-0000-0000-000023610000}"/>
    <cellStyle name="Normal 56 17 2" xfId="51158" xr:uid="{00000000-0005-0000-0000-0000D6C70000}"/>
    <cellStyle name="Normal 56 18" xfId="51159" xr:uid="{00000000-0005-0000-0000-0000D7C70000}"/>
    <cellStyle name="Normal 56 2" xfId="24868" xr:uid="{00000000-0005-0000-0000-000024610000}"/>
    <cellStyle name="Normal 56 2 10" xfId="24869" xr:uid="{00000000-0005-0000-0000-000025610000}"/>
    <cellStyle name="Normal 56 2 10 2" xfId="24870" xr:uid="{00000000-0005-0000-0000-000026610000}"/>
    <cellStyle name="Normal 56 2 10 2 2" xfId="24871" xr:uid="{00000000-0005-0000-0000-000027610000}"/>
    <cellStyle name="Normal 56 2 10 2 2 2" xfId="51160" xr:uid="{00000000-0005-0000-0000-0000D8C70000}"/>
    <cellStyle name="Normal 56 2 10 2 3" xfId="51161" xr:uid="{00000000-0005-0000-0000-0000D9C70000}"/>
    <cellStyle name="Normal 56 2 10 3" xfId="24872" xr:uid="{00000000-0005-0000-0000-000028610000}"/>
    <cellStyle name="Normal 56 2 10 3 2" xfId="51162" xr:uid="{00000000-0005-0000-0000-0000DAC70000}"/>
    <cellStyle name="Normal 56 2 10 4" xfId="51163" xr:uid="{00000000-0005-0000-0000-0000DBC70000}"/>
    <cellStyle name="Normal 56 2 11" xfId="24873" xr:uid="{00000000-0005-0000-0000-000029610000}"/>
    <cellStyle name="Normal 56 2 11 2" xfId="24874" xr:uid="{00000000-0005-0000-0000-00002A610000}"/>
    <cellStyle name="Normal 56 2 11 2 2" xfId="24875" xr:uid="{00000000-0005-0000-0000-00002B610000}"/>
    <cellStyle name="Normal 56 2 11 2 2 2" xfId="51164" xr:uid="{00000000-0005-0000-0000-0000DCC70000}"/>
    <cellStyle name="Normal 56 2 11 2 3" xfId="51165" xr:uid="{00000000-0005-0000-0000-0000DDC70000}"/>
    <cellStyle name="Normal 56 2 11 3" xfId="24876" xr:uid="{00000000-0005-0000-0000-00002C610000}"/>
    <cellStyle name="Normal 56 2 11 3 2" xfId="51166" xr:uid="{00000000-0005-0000-0000-0000DEC70000}"/>
    <cellStyle name="Normal 56 2 11 4" xfId="51167" xr:uid="{00000000-0005-0000-0000-0000DFC70000}"/>
    <cellStyle name="Normal 56 2 12" xfId="24877" xr:uid="{00000000-0005-0000-0000-00002D610000}"/>
    <cellStyle name="Normal 56 2 12 2" xfId="24878" xr:uid="{00000000-0005-0000-0000-00002E610000}"/>
    <cellStyle name="Normal 56 2 12 2 2" xfId="51168" xr:uid="{00000000-0005-0000-0000-0000E0C70000}"/>
    <cellStyle name="Normal 56 2 12 3" xfId="51169" xr:uid="{00000000-0005-0000-0000-0000E1C70000}"/>
    <cellStyle name="Normal 56 2 13" xfId="24879" xr:uid="{00000000-0005-0000-0000-00002F610000}"/>
    <cellStyle name="Normal 56 2 13 2" xfId="51170" xr:uid="{00000000-0005-0000-0000-0000E2C70000}"/>
    <cellStyle name="Normal 56 2 14" xfId="51171" xr:uid="{00000000-0005-0000-0000-0000E3C70000}"/>
    <cellStyle name="Normal 56 2 2" xfId="24880" xr:uid="{00000000-0005-0000-0000-000030610000}"/>
    <cellStyle name="Normal 56 2 2 2" xfId="24881" xr:uid="{00000000-0005-0000-0000-000031610000}"/>
    <cellStyle name="Normal 56 2 2 2 2" xfId="24882" xr:uid="{00000000-0005-0000-0000-000032610000}"/>
    <cellStyle name="Normal 56 2 2 2 2 2" xfId="51172" xr:uid="{00000000-0005-0000-0000-0000E4C70000}"/>
    <cellStyle name="Normal 56 2 2 2 3" xfId="51173" xr:uid="{00000000-0005-0000-0000-0000E5C70000}"/>
    <cellStyle name="Normal 56 2 2 3" xfId="24883" xr:uid="{00000000-0005-0000-0000-000033610000}"/>
    <cellStyle name="Normal 56 2 2 3 2" xfId="51174" xr:uid="{00000000-0005-0000-0000-0000E6C70000}"/>
    <cellStyle name="Normal 56 2 2 4" xfId="51175" xr:uid="{00000000-0005-0000-0000-0000E7C70000}"/>
    <cellStyle name="Normal 56 2 3" xfId="24884" xr:uid="{00000000-0005-0000-0000-000034610000}"/>
    <cellStyle name="Normal 56 2 3 2" xfId="24885" xr:uid="{00000000-0005-0000-0000-000035610000}"/>
    <cellStyle name="Normal 56 2 3 2 2" xfId="24886" xr:uid="{00000000-0005-0000-0000-000036610000}"/>
    <cellStyle name="Normal 56 2 3 2 2 2" xfId="51176" xr:uid="{00000000-0005-0000-0000-0000E8C70000}"/>
    <cellStyle name="Normal 56 2 3 2 3" xfId="51177" xr:uid="{00000000-0005-0000-0000-0000E9C70000}"/>
    <cellStyle name="Normal 56 2 3 3" xfId="24887" xr:uid="{00000000-0005-0000-0000-000037610000}"/>
    <cellStyle name="Normal 56 2 3 3 2" xfId="51178" xr:uid="{00000000-0005-0000-0000-0000EAC70000}"/>
    <cellStyle name="Normal 56 2 3 4" xfId="51179" xr:uid="{00000000-0005-0000-0000-0000EBC70000}"/>
    <cellStyle name="Normal 56 2 4" xfId="24888" xr:uid="{00000000-0005-0000-0000-000038610000}"/>
    <cellStyle name="Normal 56 2 4 2" xfId="24889" xr:uid="{00000000-0005-0000-0000-000039610000}"/>
    <cellStyle name="Normal 56 2 4 2 2" xfId="24890" xr:uid="{00000000-0005-0000-0000-00003A610000}"/>
    <cellStyle name="Normal 56 2 4 2 2 2" xfId="51180" xr:uid="{00000000-0005-0000-0000-0000ECC70000}"/>
    <cellStyle name="Normal 56 2 4 2 3" xfId="51181" xr:uid="{00000000-0005-0000-0000-0000EDC70000}"/>
    <cellStyle name="Normal 56 2 4 3" xfId="24891" xr:uid="{00000000-0005-0000-0000-00003B610000}"/>
    <cellStyle name="Normal 56 2 4 3 2" xfId="51182" xr:uid="{00000000-0005-0000-0000-0000EEC70000}"/>
    <cellStyle name="Normal 56 2 4 4" xfId="51183" xr:uid="{00000000-0005-0000-0000-0000EFC70000}"/>
    <cellStyle name="Normal 56 2 5" xfId="24892" xr:uid="{00000000-0005-0000-0000-00003C610000}"/>
    <cellStyle name="Normal 56 2 5 2" xfId="24893" xr:uid="{00000000-0005-0000-0000-00003D610000}"/>
    <cellStyle name="Normal 56 2 5 2 2" xfId="24894" xr:uid="{00000000-0005-0000-0000-00003E610000}"/>
    <cellStyle name="Normal 56 2 5 2 2 2" xfId="51184" xr:uid="{00000000-0005-0000-0000-0000F0C70000}"/>
    <cellStyle name="Normal 56 2 5 2 3" xfId="51185" xr:uid="{00000000-0005-0000-0000-0000F1C70000}"/>
    <cellStyle name="Normal 56 2 5 3" xfId="24895" xr:uid="{00000000-0005-0000-0000-00003F610000}"/>
    <cellStyle name="Normal 56 2 5 3 2" xfId="51186" xr:uid="{00000000-0005-0000-0000-0000F2C70000}"/>
    <cellStyle name="Normal 56 2 5 4" xfId="51187" xr:uid="{00000000-0005-0000-0000-0000F3C70000}"/>
    <cellStyle name="Normal 56 2 6" xfId="24896" xr:uid="{00000000-0005-0000-0000-000040610000}"/>
    <cellStyle name="Normal 56 2 6 2" xfId="24897" xr:uid="{00000000-0005-0000-0000-000041610000}"/>
    <cellStyle name="Normal 56 2 6 2 2" xfId="24898" xr:uid="{00000000-0005-0000-0000-000042610000}"/>
    <cellStyle name="Normal 56 2 6 2 2 2" xfId="51188" xr:uid="{00000000-0005-0000-0000-0000F4C70000}"/>
    <cellStyle name="Normal 56 2 6 2 3" xfId="51189" xr:uid="{00000000-0005-0000-0000-0000F5C70000}"/>
    <cellStyle name="Normal 56 2 6 3" xfId="24899" xr:uid="{00000000-0005-0000-0000-000043610000}"/>
    <cellStyle name="Normal 56 2 6 3 2" xfId="51190" xr:uid="{00000000-0005-0000-0000-0000F6C70000}"/>
    <cellStyle name="Normal 56 2 6 4" xfId="51191" xr:uid="{00000000-0005-0000-0000-0000F7C70000}"/>
    <cellStyle name="Normal 56 2 7" xfId="24900" xr:uid="{00000000-0005-0000-0000-000044610000}"/>
    <cellStyle name="Normal 56 2 7 2" xfId="24901" xr:uid="{00000000-0005-0000-0000-000045610000}"/>
    <cellStyle name="Normal 56 2 7 2 2" xfId="24902" xr:uid="{00000000-0005-0000-0000-000046610000}"/>
    <cellStyle name="Normal 56 2 7 2 2 2" xfId="51192" xr:uid="{00000000-0005-0000-0000-0000F8C70000}"/>
    <cellStyle name="Normal 56 2 7 2 3" xfId="51193" xr:uid="{00000000-0005-0000-0000-0000F9C70000}"/>
    <cellStyle name="Normal 56 2 7 3" xfId="24903" xr:uid="{00000000-0005-0000-0000-000047610000}"/>
    <cellStyle name="Normal 56 2 7 3 2" xfId="51194" xr:uid="{00000000-0005-0000-0000-0000FAC70000}"/>
    <cellStyle name="Normal 56 2 7 4" xfId="51195" xr:uid="{00000000-0005-0000-0000-0000FBC70000}"/>
    <cellStyle name="Normal 56 2 8" xfId="24904" xr:uid="{00000000-0005-0000-0000-000048610000}"/>
    <cellStyle name="Normal 56 2 8 2" xfId="24905" xr:uid="{00000000-0005-0000-0000-000049610000}"/>
    <cellStyle name="Normal 56 2 8 2 2" xfId="24906" xr:uid="{00000000-0005-0000-0000-00004A610000}"/>
    <cellStyle name="Normal 56 2 8 2 2 2" xfId="51196" xr:uid="{00000000-0005-0000-0000-0000FCC70000}"/>
    <cellStyle name="Normal 56 2 8 2 3" xfId="51197" xr:uid="{00000000-0005-0000-0000-0000FDC70000}"/>
    <cellStyle name="Normal 56 2 8 3" xfId="24907" xr:uid="{00000000-0005-0000-0000-00004B610000}"/>
    <cellStyle name="Normal 56 2 8 3 2" xfId="51198" xr:uid="{00000000-0005-0000-0000-0000FEC70000}"/>
    <cellStyle name="Normal 56 2 8 4" xfId="51199" xr:uid="{00000000-0005-0000-0000-0000FFC70000}"/>
    <cellStyle name="Normal 56 2 9" xfId="24908" xr:uid="{00000000-0005-0000-0000-00004C610000}"/>
    <cellStyle name="Normal 56 2 9 2" xfId="24909" xr:uid="{00000000-0005-0000-0000-00004D610000}"/>
    <cellStyle name="Normal 56 2 9 2 2" xfId="24910" xr:uid="{00000000-0005-0000-0000-00004E610000}"/>
    <cellStyle name="Normal 56 2 9 2 2 2" xfId="51200" xr:uid="{00000000-0005-0000-0000-000000C80000}"/>
    <cellStyle name="Normal 56 2 9 2 3" xfId="51201" xr:uid="{00000000-0005-0000-0000-000001C80000}"/>
    <cellStyle name="Normal 56 2 9 3" xfId="24911" xr:uid="{00000000-0005-0000-0000-00004F610000}"/>
    <cellStyle name="Normal 56 2 9 3 2" xfId="51202" xr:uid="{00000000-0005-0000-0000-000002C80000}"/>
    <cellStyle name="Normal 56 2 9 4" xfId="51203" xr:uid="{00000000-0005-0000-0000-000003C80000}"/>
    <cellStyle name="Normal 56 3" xfId="24912" xr:uid="{00000000-0005-0000-0000-000050610000}"/>
    <cellStyle name="Normal 56 3 10" xfId="24913" xr:uid="{00000000-0005-0000-0000-000051610000}"/>
    <cellStyle name="Normal 56 3 10 2" xfId="24914" xr:uid="{00000000-0005-0000-0000-000052610000}"/>
    <cellStyle name="Normal 56 3 10 2 2" xfId="24915" xr:uid="{00000000-0005-0000-0000-000053610000}"/>
    <cellStyle name="Normal 56 3 10 2 2 2" xfId="51204" xr:uid="{00000000-0005-0000-0000-000004C80000}"/>
    <cellStyle name="Normal 56 3 10 2 3" xfId="51205" xr:uid="{00000000-0005-0000-0000-000005C80000}"/>
    <cellStyle name="Normal 56 3 10 3" xfId="24916" xr:uid="{00000000-0005-0000-0000-000054610000}"/>
    <cellStyle name="Normal 56 3 10 3 2" xfId="51206" xr:uid="{00000000-0005-0000-0000-000006C80000}"/>
    <cellStyle name="Normal 56 3 10 4" xfId="51207" xr:uid="{00000000-0005-0000-0000-000007C80000}"/>
    <cellStyle name="Normal 56 3 11" xfId="24917" xr:uid="{00000000-0005-0000-0000-000055610000}"/>
    <cellStyle name="Normal 56 3 11 2" xfId="24918" xr:uid="{00000000-0005-0000-0000-000056610000}"/>
    <cellStyle name="Normal 56 3 11 2 2" xfId="24919" xr:uid="{00000000-0005-0000-0000-000057610000}"/>
    <cellStyle name="Normal 56 3 11 2 2 2" xfId="51208" xr:uid="{00000000-0005-0000-0000-000008C80000}"/>
    <cellStyle name="Normal 56 3 11 2 3" xfId="51209" xr:uid="{00000000-0005-0000-0000-000009C80000}"/>
    <cellStyle name="Normal 56 3 11 3" xfId="24920" xr:uid="{00000000-0005-0000-0000-000058610000}"/>
    <cellStyle name="Normal 56 3 11 3 2" xfId="51210" xr:uid="{00000000-0005-0000-0000-00000AC80000}"/>
    <cellStyle name="Normal 56 3 11 4" xfId="51211" xr:uid="{00000000-0005-0000-0000-00000BC80000}"/>
    <cellStyle name="Normal 56 3 12" xfId="24921" xr:uid="{00000000-0005-0000-0000-000059610000}"/>
    <cellStyle name="Normal 56 3 12 2" xfId="24922" xr:uid="{00000000-0005-0000-0000-00005A610000}"/>
    <cellStyle name="Normal 56 3 12 2 2" xfId="51212" xr:uid="{00000000-0005-0000-0000-00000CC80000}"/>
    <cellStyle name="Normal 56 3 12 3" xfId="51213" xr:uid="{00000000-0005-0000-0000-00000DC80000}"/>
    <cellStyle name="Normal 56 3 13" xfId="24923" xr:uid="{00000000-0005-0000-0000-00005B610000}"/>
    <cellStyle name="Normal 56 3 13 2" xfId="51214" xr:uid="{00000000-0005-0000-0000-00000EC80000}"/>
    <cellStyle name="Normal 56 3 14" xfId="51215" xr:uid="{00000000-0005-0000-0000-00000FC80000}"/>
    <cellStyle name="Normal 56 3 2" xfId="24924" xr:uid="{00000000-0005-0000-0000-00005C610000}"/>
    <cellStyle name="Normal 56 3 2 2" xfId="24925" xr:uid="{00000000-0005-0000-0000-00005D610000}"/>
    <cellStyle name="Normal 56 3 2 2 2" xfId="24926" xr:uid="{00000000-0005-0000-0000-00005E610000}"/>
    <cellStyle name="Normal 56 3 2 2 2 2" xfId="51216" xr:uid="{00000000-0005-0000-0000-000010C80000}"/>
    <cellStyle name="Normal 56 3 2 2 3" xfId="51217" xr:uid="{00000000-0005-0000-0000-000011C80000}"/>
    <cellStyle name="Normal 56 3 2 3" xfId="24927" xr:uid="{00000000-0005-0000-0000-00005F610000}"/>
    <cellStyle name="Normal 56 3 2 3 2" xfId="51218" xr:uid="{00000000-0005-0000-0000-000012C80000}"/>
    <cellStyle name="Normal 56 3 2 4" xfId="51219" xr:uid="{00000000-0005-0000-0000-000013C80000}"/>
    <cellStyle name="Normal 56 3 3" xfId="24928" xr:uid="{00000000-0005-0000-0000-000060610000}"/>
    <cellStyle name="Normal 56 3 3 2" xfId="24929" xr:uid="{00000000-0005-0000-0000-000061610000}"/>
    <cellStyle name="Normal 56 3 3 2 2" xfId="24930" xr:uid="{00000000-0005-0000-0000-000062610000}"/>
    <cellStyle name="Normal 56 3 3 2 2 2" xfId="51220" xr:uid="{00000000-0005-0000-0000-000014C80000}"/>
    <cellStyle name="Normal 56 3 3 2 3" xfId="51221" xr:uid="{00000000-0005-0000-0000-000015C80000}"/>
    <cellStyle name="Normal 56 3 3 3" xfId="24931" xr:uid="{00000000-0005-0000-0000-000063610000}"/>
    <cellStyle name="Normal 56 3 3 3 2" xfId="51222" xr:uid="{00000000-0005-0000-0000-000016C80000}"/>
    <cellStyle name="Normal 56 3 3 4" xfId="51223" xr:uid="{00000000-0005-0000-0000-000017C80000}"/>
    <cellStyle name="Normal 56 3 4" xfId="24932" xr:uid="{00000000-0005-0000-0000-000064610000}"/>
    <cellStyle name="Normal 56 3 4 2" xfId="24933" xr:uid="{00000000-0005-0000-0000-000065610000}"/>
    <cellStyle name="Normal 56 3 4 2 2" xfId="24934" xr:uid="{00000000-0005-0000-0000-000066610000}"/>
    <cellStyle name="Normal 56 3 4 2 2 2" xfId="51224" xr:uid="{00000000-0005-0000-0000-000018C80000}"/>
    <cellStyle name="Normal 56 3 4 2 3" xfId="51225" xr:uid="{00000000-0005-0000-0000-000019C80000}"/>
    <cellStyle name="Normal 56 3 4 3" xfId="24935" xr:uid="{00000000-0005-0000-0000-000067610000}"/>
    <cellStyle name="Normal 56 3 4 3 2" xfId="51226" xr:uid="{00000000-0005-0000-0000-00001AC80000}"/>
    <cellStyle name="Normal 56 3 4 4" xfId="51227" xr:uid="{00000000-0005-0000-0000-00001BC80000}"/>
    <cellStyle name="Normal 56 3 5" xfId="24936" xr:uid="{00000000-0005-0000-0000-000068610000}"/>
    <cellStyle name="Normal 56 3 5 2" xfId="24937" xr:uid="{00000000-0005-0000-0000-000069610000}"/>
    <cellStyle name="Normal 56 3 5 2 2" xfId="24938" xr:uid="{00000000-0005-0000-0000-00006A610000}"/>
    <cellStyle name="Normal 56 3 5 2 2 2" xfId="51228" xr:uid="{00000000-0005-0000-0000-00001CC80000}"/>
    <cellStyle name="Normal 56 3 5 2 3" xfId="51229" xr:uid="{00000000-0005-0000-0000-00001DC80000}"/>
    <cellStyle name="Normal 56 3 5 3" xfId="24939" xr:uid="{00000000-0005-0000-0000-00006B610000}"/>
    <cellStyle name="Normal 56 3 5 3 2" xfId="51230" xr:uid="{00000000-0005-0000-0000-00001EC80000}"/>
    <cellStyle name="Normal 56 3 5 4" xfId="51231" xr:uid="{00000000-0005-0000-0000-00001FC80000}"/>
    <cellStyle name="Normal 56 3 6" xfId="24940" xr:uid="{00000000-0005-0000-0000-00006C610000}"/>
    <cellStyle name="Normal 56 3 6 2" xfId="24941" xr:uid="{00000000-0005-0000-0000-00006D610000}"/>
    <cellStyle name="Normal 56 3 6 2 2" xfId="24942" xr:uid="{00000000-0005-0000-0000-00006E610000}"/>
    <cellStyle name="Normal 56 3 6 2 2 2" xfId="51232" xr:uid="{00000000-0005-0000-0000-000020C80000}"/>
    <cellStyle name="Normal 56 3 6 2 3" xfId="51233" xr:uid="{00000000-0005-0000-0000-000021C80000}"/>
    <cellStyle name="Normal 56 3 6 3" xfId="24943" xr:uid="{00000000-0005-0000-0000-00006F610000}"/>
    <cellStyle name="Normal 56 3 6 3 2" xfId="51234" xr:uid="{00000000-0005-0000-0000-000022C80000}"/>
    <cellStyle name="Normal 56 3 6 4" xfId="51235" xr:uid="{00000000-0005-0000-0000-000023C80000}"/>
    <cellStyle name="Normal 56 3 7" xfId="24944" xr:uid="{00000000-0005-0000-0000-000070610000}"/>
    <cellStyle name="Normal 56 3 7 2" xfId="24945" xr:uid="{00000000-0005-0000-0000-000071610000}"/>
    <cellStyle name="Normal 56 3 7 2 2" xfId="24946" xr:uid="{00000000-0005-0000-0000-000072610000}"/>
    <cellStyle name="Normal 56 3 7 2 2 2" xfId="51236" xr:uid="{00000000-0005-0000-0000-000024C80000}"/>
    <cellStyle name="Normal 56 3 7 2 3" xfId="51237" xr:uid="{00000000-0005-0000-0000-000025C80000}"/>
    <cellStyle name="Normal 56 3 7 3" xfId="24947" xr:uid="{00000000-0005-0000-0000-000073610000}"/>
    <cellStyle name="Normal 56 3 7 3 2" xfId="51238" xr:uid="{00000000-0005-0000-0000-000026C80000}"/>
    <cellStyle name="Normal 56 3 7 4" xfId="51239" xr:uid="{00000000-0005-0000-0000-000027C80000}"/>
    <cellStyle name="Normal 56 3 8" xfId="24948" xr:uid="{00000000-0005-0000-0000-000074610000}"/>
    <cellStyle name="Normal 56 3 8 2" xfId="24949" xr:uid="{00000000-0005-0000-0000-000075610000}"/>
    <cellStyle name="Normal 56 3 8 2 2" xfId="24950" xr:uid="{00000000-0005-0000-0000-000076610000}"/>
    <cellStyle name="Normal 56 3 8 2 2 2" xfId="51240" xr:uid="{00000000-0005-0000-0000-000028C80000}"/>
    <cellStyle name="Normal 56 3 8 2 3" xfId="51241" xr:uid="{00000000-0005-0000-0000-000029C80000}"/>
    <cellStyle name="Normal 56 3 8 3" xfId="24951" xr:uid="{00000000-0005-0000-0000-000077610000}"/>
    <cellStyle name="Normal 56 3 8 3 2" xfId="51242" xr:uid="{00000000-0005-0000-0000-00002AC80000}"/>
    <cellStyle name="Normal 56 3 8 4" xfId="51243" xr:uid="{00000000-0005-0000-0000-00002BC80000}"/>
    <cellStyle name="Normal 56 3 9" xfId="24952" xr:uid="{00000000-0005-0000-0000-000078610000}"/>
    <cellStyle name="Normal 56 3 9 2" xfId="24953" xr:uid="{00000000-0005-0000-0000-000079610000}"/>
    <cellStyle name="Normal 56 3 9 2 2" xfId="24954" xr:uid="{00000000-0005-0000-0000-00007A610000}"/>
    <cellStyle name="Normal 56 3 9 2 2 2" xfId="51244" xr:uid="{00000000-0005-0000-0000-00002CC80000}"/>
    <cellStyle name="Normal 56 3 9 2 3" xfId="51245" xr:uid="{00000000-0005-0000-0000-00002DC80000}"/>
    <cellStyle name="Normal 56 3 9 3" xfId="24955" xr:uid="{00000000-0005-0000-0000-00007B610000}"/>
    <cellStyle name="Normal 56 3 9 3 2" xfId="51246" xr:uid="{00000000-0005-0000-0000-00002EC80000}"/>
    <cellStyle name="Normal 56 3 9 4" xfId="51247" xr:uid="{00000000-0005-0000-0000-00002FC80000}"/>
    <cellStyle name="Normal 56 4" xfId="24956" xr:uid="{00000000-0005-0000-0000-00007C610000}"/>
    <cellStyle name="Normal 56 4 10" xfId="24957" xr:uid="{00000000-0005-0000-0000-00007D610000}"/>
    <cellStyle name="Normal 56 4 10 2" xfId="24958" xr:uid="{00000000-0005-0000-0000-00007E610000}"/>
    <cellStyle name="Normal 56 4 10 2 2" xfId="24959" xr:uid="{00000000-0005-0000-0000-00007F610000}"/>
    <cellStyle name="Normal 56 4 10 2 2 2" xfId="51248" xr:uid="{00000000-0005-0000-0000-000030C80000}"/>
    <cellStyle name="Normal 56 4 10 2 3" xfId="51249" xr:uid="{00000000-0005-0000-0000-000031C80000}"/>
    <cellStyle name="Normal 56 4 10 3" xfId="24960" xr:uid="{00000000-0005-0000-0000-000080610000}"/>
    <cellStyle name="Normal 56 4 10 3 2" xfId="51250" xr:uid="{00000000-0005-0000-0000-000032C80000}"/>
    <cellStyle name="Normal 56 4 10 4" xfId="51251" xr:uid="{00000000-0005-0000-0000-000033C80000}"/>
    <cellStyle name="Normal 56 4 11" xfId="24961" xr:uid="{00000000-0005-0000-0000-000081610000}"/>
    <cellStyle name="Normal 56 4 11 2" xfId="24962" xr:uid="{00000000-0005-0000-0000-000082610000}"/>
    <cellStyle name="Normal 56 4 11 2 2" xfId="24963" xr:uid="{00000000-0005-0000-0000-000083610000}"/>
    <cellStyle name="Normal 56 4 11 2 2 2" xfId="51252" xr:uid="{00000000-0005-0000-0000-000034C80000}"/>
    <cellStyle name="Normal 56 4 11 2 3" xfId="51253" xr:uid="{00000000-0005-0000-0000-000035C80000}"/>
    <cellStyle name="Normal 56 4 11 3" xfId="24964" xr:uid="{00000000-0005-0000-0000-000084610000}"/>
    <cellStyle name="Normal 56 4 11 3 2" xfId="51254" xr:uid="{00000000-0005-0000-0000-000036C80000}"/>
    <cellStyle name="Normal 56 4 11 4" xfId="51255" xr:uid="{00000000-0005-0000-0000-000037C80000}"/>
    <cellStyle name="Normal 56 4 12" xfId="24965" xr:uid="{00000000-0005-0000-0000-000085610000}"/>
    <cellStyle name="Normal 56 4 12 2" xfId="24966" xr:uid="{00000000-0005-0000-0000-000086610000}"/>
    <cellStyle name="Normal 56 4 12 2 2" xfId="51256" xr:uid="{00000000-0005-0000-0000-000038C80000}"/>
    <cellStyle name="Normal 56 4 12 3" xfId="51257" xr:uid="{00000000-0005-0000-0000-000039C80000}"/>
    <cellStyle name="Normal 56 4 13" xfId="24967" xr:uid="{00000000-0005-0000-0000-000087610000}"/>
    <cellStyle name="Normal 56 4 13 2" xfId="51258" xr:uid="{00000000-0005-0000-0000-00003AC80000}"/>
    <cellStyle name="Normal 56 4 14" xfId="51259" xr:uid="{00000000-0005-0000-0000-00003BC80000}"/>
    <cellStyle name="Normal 56 4 2" xfId="24968" xr:uid="{00000000-0005-0000-0000-000088610000}"/>
    <cellStyle name="Normal 56 4 2 2" xfId="24969" xr:uid="{00000000-0005-0000-0000-000089610000}"/>
    <cellStyle name="Normal 56 4 2 2 2" xfId="24970" xr:uid="{00000000-0005-0000-0000-00008A610000}"/>
    <cellStyle name="Normal 56 4 2 2 2 2" xfId="51260" xr:uid="{00000000-0005-0000-0000-00003CC80000}"/>
    <cellStyle name="Normal 56 4 2 2 3" xfId="51261" xr:uid="{00000000-0005-0000-0000-00003DC80000}"/>
    <cellStyle name="Normal 56 4 2 3" xfId="24971" xr:uid="{00000000-0005-0000-0000-00008B610000}"/>
    <cellStyle name="Normal 56 4 2 3 2" xfId="51262" xr:uid="{00000000-0005-0000-0000-00003EC80000}"/>
    <cellStyle name="Normal 56 4 2 4" xfId="51263" xr:uid="{00000000-0005-0000-0000-00003FC80000}"/>
    <cellStyle name="Normal 56 4 3" xfId="24972" xr:uid="{00000000-0005-0000-0000-00008C610000}"/>
    <cellStyle name="Normal 56 4 3 2" xfId="24973" xr:uid="{00000000-0005-0000-0000-00008D610000}"/>
    <cellStyle name="Normal 56 4 3 2 2" xfId="24974" xr:uid="{00000000-0005-0000-0000-00008E610000}"/>
    <cellStyle name="Normal 56 4 3 2 2 2" xfId="51264" xr:uid="{00000000-0005-0000-0000-000040C80000}"/>
    <cellStyle name="Normal 56 4 3 2 3" xfId="51265" xr:uid="{00000000-0005-0000-0000-000041C80000}"/>
    <cellStyle name="Normal 56 4 3 3" xfId="24975" xr:uid="{00000000-0005-0000-0000-00008F610000}"/>
    <cellStyle name="Normal 56 4 3 3 2" xfId="51266" xr:uid="{00000000-0005-0000-0000-000042C80000}"/>
    <cellStyle name="Normal 56 4 3 4" xfId="51267" xr:uid="{00000000-0005-0000-0000-000043C80000}"/>
    <cellStyle name="Normal 56 4 4" xfId="24976" xr:uid="{00000000-0005-0000-0000-000090610000}"/>
    <cellStyle name="Normal 56 4 4 2" xfId="24977" xr:uid="{00000000-0005-0000-0000-000091610000}"/>
    <cellStyle name="Normal 56 4 4 2 2" xfId="24978" xr:uid="{00000000-0005-0000-0000-000092610000}"/>
    <cellStyle name="Normal 56 4 4 2 2 2" xfId="51268" xr:uid="{00000000-0005-0000-0000-000044C80000}"/>
    <cellStyle name="Normal 56 4 4 2 3" xfId="51269" xr:uid="{00000000-0005-0000-0000-000045C80000}"/>
    <cellStyle name="Normal 56 4 4 3" xfId="24979" xr:uid="{00000000-0005-0000-0000-000093610000}"/>
    <cellStyle name="Normal 56 4 4 3 2" xfId="51270" xr:uid="{00000000-0005-0000-0000-000046C80000}"/>
    <cellStyle name="Normal 56 4 4 4" xfId="51271" xr:uid="{00000000-0005-0000-0000-000047C80000}"/>
    <cellStyle name="Normal 56 4 5" xfId="24980" xr:uid="{00000000-0005-0000-0000-000094610000}"/>
    <cellStyle name="Normal 56 4 5 2" xfId="24981" xr:uid="{00000000-0005-0000-0000-000095610000}"/>
    <cellStyle name="Normal 56 4 5 2 2" xfId="24982" xr:uid="{00000000-0005-0000-0000-000096610000}"/>
    <cellStyle name="Normal 56 4 5 2 2 2" xfId="51272" xr:uid="{00000000-0005-0000-0000-000048C80000}"/>
    <cellStyle name="Normal 56 4 5 2 3" xfId="51273" xr:uid="{00000000-0005-0000-0000-000049C80000}"/>
    <cellStyle name="Normal 56 4 5 3" xfId="24983" xr:uid="{00000000-0005-0000-0000-000097610000}"/>
    <cellStyle name="Normal 56 4 5 3 2" xfId="51274" xr:uid="{00000000-0005-0000-0000-00004AC80000}"/>
    <cellStyle name="Normal 56 4 5 4" xfId="51275" xr:uid="{00000000-0005-0000-0000-00004BC80000}"/>
    <cellStyle name="Normal 56 4 6" xfId="24984" xr:uid="{00000000-0005-0000-0000-000098610000}"/>
    <cellStyle name="Normal 56 4 6 2" xfId="24985" xr:uid="{00000000-0005-0000-0000-000099610000}"/>
    <cellStyle name="Normal 56 4 6 2 2" xfId="24986" xr:uid="{00000000-0005-0000-0000-00009A610000}"/>
    <cellStyle name="Normal 56 4 6 2 2 2" xfId="51276" xr:uid="{00000000-0005-0000-0000-00004CC80000}"/>
    <cellStyle name="Normal 56 4 6 2 3" xfId="51277" xr:uid="{00000000-0005-0000-0000-00004DC80000}"/>
    <cellStyle name="Normal 56 4 6 3" xfId="24987" xr:uid="{00000000-0005-0000-0000-00009B610000}"/>
    <cellStyle name="Normal 56 4 6 3 2" xfId="51278" xr:uid="{00000000-0005-0000-0000-00004EC80000}"/>
    <cellStyle name="Normal 56 4 6 4" xfId="51279" xr:uid="{00000000-0005-0000-0000-00004FC80000}"/>
    <cellStyle name="Normal 56 4 7" xfId="24988" xr:uid="{00000000-0005-0000-0000-00009C610000}"/>
    <cellStyle name="Normal 56 4 7 2" xfId="24989" xr:uid="{00000000-0005-0000-0000-00009D610000}"/>
    <cellStyle name="Normal 56 4 7 2 2" xfId="24990" xr:uid="{00000000-0005-0000-0000-00009E610000}"/>
    <cellStyle name="Normal 56 4 7 2 2 2" xfId="51280" xr:uid="{00000000-0005-0000-0000-000050C80000}"/>
    <cellStyle name="Normal 56 4 7 2 3" xfId="51281" xr:uid="{00000000-0005-0000-0000-000051C80000}"/>
    <cellStyle name="Normal 56 4 7 3" xfId="24991" xr:uid="{00000000-0005-0000-0000-00009F610000}"/>
    <cellStyle name="Normal 56 4 7 3 2" xfId="51282" xr:uid="{00000000-0005-0000-0000-000052C80000}"/>
    <cellStyle name="Normal 56 4 7 4" xfId="51283" xr:uid="{00000000-0005-0000-0000-000053C80000}"/>
    <cellStyle name="Normal 56 4 8" xfId="24992" xr:uid="{00000000-0005-0000-0000-0000A0610000}"/>
    <cellStyle name="Normal 56 4 8 2" xfId="24993" xr:uid="{00000000-0005-0000-0000-0000A1610000}"/>
    <cellStyle name="Normal 56 4 8 2 2" xfId="24994" xr:uid="{00000000-0005-0000-0000-0000A2610000}"/>
    <cellStyle name="Normal 56 4 8 2 2 2" xfId="51284" xr:uid="{00000000-0005-0000-0000-000054C80000}"/>
    <cellStyle name="Normal 56 4 8 2 3" xfId="51285" xr:uid="{00000000-0005-0000-0000-000055C80000}"/>
    <cellStyle name="Normal 56 4 8 3" xfId="24995" xr:uid="{00000000-0005-0000-0000-0000A3610000}"/>
    <cellStyle name="Normal 56 4 8 3 2" xfId="51286" xr:uid="{00000000-0005-0000-0000-000056C80000}"/>
    <cellStyle name="Normal 56 4 8 4" xfId="51287" xr:uid="{00000000-0005-0000-0000-000057C80000}"/>
    <cellStyle name="Normal 56 4 9" xfId="24996" xr:uid="{00000000-0005-0000-0000-0000A4610000}"/>
    <cellStyle name="Normal 56 4 9 2" xfId="24997" xr:uid="{00000000-0005-0000-0000-0000A5610000}"/>
    <cellStyle name="Normal 56 4 9 2 2" xfId="24998" xr:uid="{00000000-0005-0000-0000-0000A6610000}"/>
    <cellStyle name="Normal 56 4 9 2 2 2" xfId="51288" xr:uid="{00000000-0005-0000-0000-000058C80000}"/>
    <cellStyle name="Normal 56 4 9 2 3" xfId="51289" xr:uid="{00000000-0005-0000-0000-000059C80000}"/>
    <cellStyle name="Normal 56 4 9 3" xfId="24999" xr:uid="{00000000-0005-0000-0000-0000A7610000}"/>
    <cellStyle name="Normal 56 4 9 3 2" xfId="51290" xr:uid="{00000000-0005-0000-0000-00005AC80000}"/>
    <cellStyle name="Normal 56 4 9 4" xfId="51291" xr:uid="{00000000-0005-0000-0000-00005BC80000}"/>
    <cellStyle name="Normal 56 5" xfId="25000" xr:uid="{00000000-0005-0000-0000-0000A8610000}"/>
    <cellStyle name="Normal 56 5 2" xfId="25001" xr:uid="{00000000-0005-0000-0000-0000A9610000}"/>
    <cellStyle name="Normal 56 5 2 2" xfId="25002" xr:uid="{00000000-0005-0000-0000-0000AA610000}"/>
    <cellStyle name="Normal 56 5 2 2 2" xfId="51292" xr:uid="{00000000-0005-0000-0000-00005CC80000}"/>
    <cellStyle name="Normal 56 5 2 3" xfId="51293" xr:uid="{00000000-0005-0000-0000-00005DC80000}"/>
    <cellStyle name="Normal 56 5 3" xfId="25003" xr:uid="{00000000-0005-0000-0000-0000AB610000}"/>
    <cellStyle name="Normal 56 5 3 2" xfId="51294" xr:uid="{00000000-0005-0000-0000-00005EC80000}"/>
    <cellStyle name="Normal 56 5 4" xfId="51295" xr:uid="{00000000-0005-0000-0000-00005FC80000}"/>
    <cellStyle name="Normal 56 6" xfId="25004" xr:uid="{00000000-0005-0000-0000-0000AC610000}"/>
    <cellStyle name="Normal 56 6 2" xfId="25005" xr:uid="{00000000-0005-0000-0000-0000AD610000}"/>
    <cellStyle name="Normal 56 6 2 2" xfId="25006" xr:uid="{00000000-0005-0000-0000-0000AE610000}"/>
    <cellStyle name="Normal 56 6 2 2 2" xfId="51296" xr:uid="{00000000-0005-0000-0000-000060C80000}"/>
    <cellStyle name="Normal 56 6 2 3" xfId="51297" xr:uid="{00000000-0005-0000-0000-000061C80000}"/>
    <cellStyle name="Normal 56 6 3" xfId="25007" xr:uid="{00000000-0005-0000-0000-0000AF610000}"/>
    <cellStyle name="Normal 56 6 3 2" xfId="51298" xr:uid="{00000000-0005-0000-0000-000062C80000}"/>
    <cellStyle name="Normal 56 6 4" xfId="51299" xr:uid="{00000000-0005-0000-0000-000063C80000}"/>
    <cellStyle name="Normal 56 7" xfId="25008" xr:uid="{00000000-0005-0000-0000-0000B0610000}"/>
    <cellStyle name="Normal 56 7 2" xfId="25009" xr:uid="{00000000-0005-0000-0000-0000B1610000}"/>
    <cellStyle name="Normal 56 7 2 2" xfId="25010" xr:uid="{00000000-0005-0000-0000-0000B2610000}"/>
    <cellStyle name="Normal 56 7 2 2 2" xfId="51300" xr:uid="{00000000-0005-0000-0000-000064C80000}"/>
    <cellStyle name="Normal 56 7 2 3" xfId="51301" xr:uid="{00000000-0005-0000-0000-000065C80000}"/>
    <cellStyle name="Normal 56 7 3" xfId="25011" xr:uid="{00000000-0005-0000-0000-0000B3610000}"/>
    <cellStyle name="Normal 56 7 3 2" xfId="51302" xr:uid="{00000000-0005-0000-0000-000066C80000}"/>
    <cellStyle name="Normal 56 7 4" xfId="51303" xr:uid="{00000000-0005-0000-0000-000067C80000}"/>
    <cellStyle name="Normal 56 8" xfId="25012" xr:uid="{00000000-0005-0000-0000-0000B4610000}"/>
    <cellStyle name="Normal 56 8 2" xfId="25013" xr:uid="{00000000-0005-0000-0000-0000B5610000}"/>
    <cellStyle name="Normal 56 8 2 2" xfId="25014" xr:uid="{00000000-0005-0000-0000-0000B6610000}"/>
    <cellStyle name="Normal 56 8 2 2 2" xfId="51304" xr:uid="{00000000-0005-0000-0000-000068C80000}"/>
    <cellStyle name="Normal 56 8 2 3" xfId="51305" xr:uid="{00000000-0005-0000-0000-000069C80000}"/>
    <cellStyle name="Normal 56 8 3" xfId="25015" xr:uid="{00000000-0005-0000-0000-0000B7610000}"/>
    <cellStyle name="Normal 56 8 3 2" xfId="51306" xr:uid="{00000000-0005-0000-0000-00006AC80000}"/>
    <cellStyle name="Normal 56 8 4" xfId="51307" xr:uid="{00000000-0005-0000-0000-00006BC80000}"/>
    <cellStyle name="Normal 56 9" xfId="25016" xr:uid="{00000000-0005-0000-0000-0000B8610000}"/>
    <cellStyle name="Normal 56 9 2" xfId="25017" xr:uid="{00000000-0005-0000-0000-0000B9610000}"/>
    <cellStyle name="Normal 56 9 2 2" xfId="25018" xr:uid="{00000000-0005-0000-0000-0000BA610000}"/>
    <cellStyle name="Normal 56 9 2 2 2" xfId="51308" xr:uid="{00000000-0005-0000-0000-00006CC80000}"/>
    <cellStyle name="Normal 56 9 2 3" xfId="51309" xr:uid="{00000000-0005-0000-0000-00006DC80000}"/>
    <cellStyle name="Normal 56 9 3" xfId="25019" xr:uid="{00000000-0005-0000-0000-0000BB610000}"/>
    <cellStyle name="Normal 56 9 3 2" xfId="51310" xr:uid="{00000000-0005-0000-0000-00006EC80000}"/>
    <cellStyle name="Normal 56 9 4" xfId="51311" xr:uid="{00000000-0005-0000-0000-00006FC80000}"/>
    <cellStyle name="Normal 560" xfId="30212" xr:uid="{00000000-0005-0000-0000-000004760000}"/>
    <cellStyle name="Normal 561" xfId="30213" xr:uid="{00000000-0005-0000-0000-000005760000}"/>
    <cellStyle name="Normal 562" xfId="30214" xr:uid="{00000000-0005-0000-0000-000006760000}"/>
    <cellStyle name="Normal 563" xfId="30215" xr:uid="{00000000-0005-0000-0000-000007760000}"/>
    <cellStyle name="Normal 564" xfId="30216" xr:uid="{00000000-0005-0000-0000-000008760000}"/>
    <cellStyle name="Normal 565" xfId="30217" xr:uid="{00000000-0005-0000-0000-000009760000}"/>
    <cellStyle name="Normal 566" xfId="30218" xr:uid="{00000000-0005-0000-0000-00000A760000}"/>
    <cellStyle name="Normal 567" xfId="30219" xr:uid="{00000000-0005-0000-0000-00000B760000}"/>
    <cellStyle name="Normal 568" xfId="30220" xr:uid="{00000000-0005-0000-0000-00000C760000}"/>
    <cellStyle name="Normal 569" xfId="30221" xr:uid="{00000000-0005-0000-0000-00000D760000}"/>
    <cellStyle name="Normal 57" xfId="25020" xr:uid="{00000000-0005-0000-0000-0000BC610000}"/>
    <cellStyle name="Normal 57 10" xfId="25021" xr:uid="{00000000-0005-0000-0000-0000BD610000}"/>
    <cellStyle name="Normal 57 10 2" xfId="25022" xr:uid="{00000000-0005-0000-0000-0000BE610000}"/>
    <cellStyle name="Normal 57 10 2 2" xfId="25023" xr:uid="{00000000-0005-0000-0000-0000BF610000}"/>
    <cellStyle name="Normal 57 10 2 2 2" xfId="51312" xr:uid="{00000000-0005-0000-0000-000070C80000}"/>
    <cellStyle name="Normal 57 10 2 3" xfId="51313" xr:uid="{00000000-0005-0000-0000-000071C80000}"/>
    <cellStyle name="Normal 57 10 3" xfId="25024" xr:uid="{00000000-0005-0000-0000-0000C0610000}"/>
    <cellStyle name="Normal 57 10 3 2" xfId="51314" xr:uid="{00000000-0005-0000-0000-000072C80000}"/>
    <cellStyle name="Normal 57 10 4" xfId="51315" xr:uid="{00000000-0005-0000-0000-000073C80000}"/>
    <cellStyle name="Normal 57 11" xfId="25025" xr:uid="{00000000-0005-0000-0000-0000C1610000}"/>
    <cellStyle name="Normal 57 11 2" xfId="25026" xr:uid="{00000000-0005-0000-0000-0000C2610000}"/>
    <cellStyle name="Normal 57 11 2 2" xfId="25027" xr:uid="{00000000-0005-0000-0000-0000C3610000}"/>
    <cellStyle name="Normal 57 11 2 2 2" xfId="51316" xr:uid="{00000000-0005-0000-0000-000074C80000}"/>
    <cellStyle name="Normal 57 11 2 3" xfId="51317" xr:uid="{00000000-0005-0000-0000-000075C80000}"/>
    <cellStyle name="Normal 57 11 3" xfId="25028" xr:uid="{00000000-0005-0000-0000-0000C4610000}"/>
    <cellStyle name="Normal 57 11 3 2" xfId="51318" xr:uid="{00000000-0005-0000-0000-000076C80000}"/>
    <cellStyle name="Normal 57 11 4" xfId="51319" xr:uid="{00000000-0005-0000-0000-000077C80000}"/>
    <cellStyle name="Normal 57 12" xfId="25029" xr:uid="{00000000-0005-0000-0000-0000C5610000}"/>
    <cellStyle name="Normal 57 12 2" xfId="25030" xr:uid="{00000000-0005-0000-0000-0000C6610000}"/>
    <cellStyle name="Normal 57 12 2 2" xfId="25031" xr:uid="{00000000-0005-0000-0000-0000C7610000}"/>
    <cellStyle name="Normal 57 12 2 2 2" xfId="25032" xr:uid="{00000000-0005-0000-0000-0000C8610000}"/>
    <cellStyle name="Normal 57 12 2 2 2 2" xfId="54875" xr:uid="{00000000-0005-0000-0000-00005BD60000}"/>
    <cellStyle name="Normal 57 12 2 2 3" xfId="56768" xr:uid="{00000000-0005-0000-0000-0000C0DD0000}"/>
    <cellStyle name="Normal 57 12 2 3" xfId="51320" xr:uid="{00000000-0005-0000-0000-000078C80000}"/>
    <cellStyle name="Normal 57 12 3" xfId="25033" xr:uid="{00000000-0005-0000-0000-0000C9610000}"/>
    <cellStyle name="Normal 57 12 3 2" xfId="51321" xr:uid="{00000000-0005-0000-0000-000079C80000}"/>
    <cellStyle name="Normal 57 12 4" xfId="51322" xr:uid="{00000000-0005-0000-0000-00007AC80000}"/>
    <cellStyle name="Normal 57 13" xfId="25034" xr:uid="{00000000-0005-0000-0000-0000CA610000}"/>
    <cellStyle name="Normal 57 13 2" xfId="25035" xr:uid="{00000000-0005-0000-0000-0000CB610000}"/>
    <cellStyle name="Normal 57 13 2 2" xfId="51323" xr:uid="{00000000-0005-0000-0000-00007BC80000}"/>
    <cellStyle name="Normal 57 13 3" xfId="51324" xr:uid="{00000000-0005-0000-0000-00007CC80000}"/>
    <cellStyle name="Normal 57 14" xfId="25036" xr:uid="{00000000-0005-0000-0000-0000CC610000}"/>
    <cellStyle name="Normal 57 14 2" xfId="51325" xr:uid="{00000000-0005-0000-0000-00007DC80000}"/>
    <cellStyle name="Normal 57 15" xfId="51326" xr:uid="{00000000-0005-0000-0000-00007EC80000}"/>
    <cellStyle name="Normal 57 2" xfId="25037" xr:uid="{00000000-0005-0000-0000-0000CD610000}"/>
    <cellStyle name="Normal 57 2 2" xfId="25038" xr:uid="{00000000-0005-0000-0000-0000CE610000}"/>
    <cellStyle name="Normal 57 2 2 2" xfId="25039" xr:uid="{00000000-0005-0000-0000-0000CF610000}"/>
    <cellStyle name="Normal 57 2 2 2 2" xfId="51327" xr:uid="{00000000-0005-0000-0000-00007FC80000}"/>
    <cellStyle name="Normal 57 2 2 3" xfId="51328" xr:uid="{00000000-0005-0000-0000-000080C80000}"/>
    <cellStyle name="Normal 57 2 3" xfId="25040" xr:uid="{00000000-0005-0000-0000-0000D0610000}"/>
    <cellStyle name="Normal 57 2 3 2" xfId="51329" xr:uid="{00000000-0005-0000-0000-000081C80000}"/>
    <cellStyle name="Normal 57 2 4" xfId="51330" xr:uid="{00000000-0005-0000-0000-000082C80000}"/>
    <cellStyle name="Normal 57 3" xfId="25041" xr:uid="{00000000-0005-0000-0000-0000D1610000}"/>
    <cellStyle name="Normal 57 3 2" xfId="25042" xr:uid="{00000000-0005-0000-0000-0000D2610000}"/>
    <cellStyle name="Normal 57 3 2 2" xfId="25043" xr:uid="{00000000-0005-0000-0000-0000D3610000}"/>
    <cellStyle name="Normal 57 3 2 2 2" xfId="51331" xr:uid="{00000000-0005-0000-0000-000083C80000}"/>
    <cellStyle name="Normal 57 3 2 3" xfId="51332" xr:uid="{00000000-0005-0000-0000-000084C80000}"/>
    <cellStyle name="Normal 57 3 3" xfId="25044" xr:uid="{00000000-0005-0000-0000-0000D4610000}"/>
    <cellStyle name="Normal 57 3 3 2" xfId="51333" xr:uid="{00000000-0005-0000-0000-000085C80000}"/>
    <cellStyle name="Normal 57 3 4" xfId="51334" xr:uid="{00000000-0005-0000-0000-000086C80000}"/>
    <cellStyle name="Normal 57 4" xfId="25045" xr:uid="{00000000-0005-0000-0000-0000D5610000}"/>
    <cellStyle name="Normal 57 4 2" xfId="25046" xr:uid="{00000000-0005-0000-0000-0000D6610000}"/>
    <cellStyle name="Normal 57 4 2 2" xfId="25047" xr:uid="{00000000-0005-0000-0000-0000D7610000}"/>
    <cellStyle name="Normal 57 4 2 2 2" xfId="51335" xr:uid="{00000000-0005-0000-0000-000087C80000}"/>
    <cellStyle name="Normal 57 4 2 3" xfId="51336" xr:uid="{00000000-0005-0000-0000-000088C80000}"/>
    <cellStyle name="Normal 57 4 3" xfId="25048" xr:uid="{00000000-0005-0000-0000-0000D8610000}"/>
    <cellStyle name="Normal 57 4 3 2" xfId="51337" xr:uid="{00000000-0005-0000-0000-000089C80000}"/>
    <cellStyle name="Normal 57 4 4" xfId="51338" xr:uid="{00000000-0005-0000-0000-00008AC80000}"/>
    <cellStyle name="Normal 57 5" xfId="25049" xr:uid="{00000000-0005-0000-0000-0000D9610000}"/>
    <cellStyle name="Normal 57 5 2" xfId="25050" xr:uid="{00000000-0005-0000-0000-0000DA610000}"/>
    <cellStyle name="Normal 57 5 2 2" xfId="25051" xr:uid="{00000000-0005-0000-0000-0000DB610000}"/>
    <cellStyle name="Normal 57 5 2 2 2" xfId="51339" xr:uid="{00000000-0005-0000-0000-00008BC80000}"/>
    <cellStyle name="Normal 57 5 2 3" xfId="51340" xr:uid="{00000000-0005-0000-0000-00008CC80000}"/>
    <cellStyle name="Normal 57 5 3" xfId="25052" xr:uid="{00000000-0005-0000-0000-0000DC610000}"/>
    <cellStyle name="Normal 57 5 3 2" xfId="51341" xr:uid="{00000000-0005-0000-0000-00008DC80000}"/>
    <cellStyle name="Normal 57 5 4" xfId="51342" xr:uid="{00000000-0005-0000-0000-00008EC80000}"/>
    <cellStyle name="Normal 57 6" xfId="25053" xr:uid="{00000000-0005-0000-0000-0000DD610000}"/>
    <cellStyle name="Normal 57 6 2" xfId="25054" xr:uid="{00000000-0005-0000-0000-0000DE610000}"/>
    <cellStyle name="Normal 57 6 2 2" xfId="25055" xr:uid="{00000000-0005-0000-0000-0000DF610000}"/>
    <cellStyle name="Normal 57 6 2 2 2" xfId="51343" xr:uid="{00000000-0005-0000-0000-00008FC80000}"/>
    <cellStyle name="Normal 57 6 2 3" xfId="51344" xr:uid="{00000000-0005-0000-0000-000090C80000}"/>
    <cellStyle name="Normal 57 6 3" xfId="25056" xr:uid="{00000000-0005-0000-0000-0000E0610000}"/>
    <cellStyle name="Normal 57 6 3 2" xfId="51345" xr:uid="{00000000-0005-0000-0000-000091C80000}"/>
    <cellStyle name="Normal 57 6 4" xfId="51346" xr:uid="{00000000-0005-0000-0000-000092C80000}"/>
    <cellStyle name="Normal 57 7" xfId="25057" xr:uid="{00000000-0005-0000-0000-0000E1610000}"/>
    <cellStyle name="Normal 57 7 2" xfId="25058" xr:uid="{00000000-0005-0000-0000-0000E2610000}"/>
    <cellStyle name="Normal 57 7 2 2" xfId="25059" xr:uid="{00000000-0005-0000-0000-0000E3610000}"/>
    <cellStyle name="Normal 57 7 2 2 2" xfId="51347" xr:uid="{00000000-0005-0000-0000-000093C80000}"/>
    <cellStyle name="Normal 57 7 2 3" xfId="51348" xr:uid="{00000000-0005-0000-0000-000094C80000}"/>
    <cellStyle name="Normal 57 7 3" xfId="25060" xr:uid="{00000000-0005-0000-0000-0000E4610000}"/>
    <cellStyle name="Normal 57 7 3 2" xfId="51349" xr:uid="{00000000-0005-0000-0000-000095C80000}"/>
    <cellStyle name="Normal 57 7 4" xfId="51350" xr:uid="{00000000-0005-0000-0000-000096C80000}"/>
    <cellStyle name="Normal 57 8" xfId="25061" xr:uid="{00000000-0005-0000-0000-0000E5610000}"/>
    <cellStyle name="Normal 57 8 2" xfId="25062" xr:uid="{00000000-0005-0000-0000-0000E6610000}"/>
    <cellStyle name="Normal 57 8 2 2" xfId="25063" xr:uid="{00000000-0005-0000-0000-0000E7610000}"/>
    <cellStyle name="Normal 57 8 2 2 2" xfId="51351" xr:uid="{00000000-0005-0000-0000-000097C80000}"/>
    <cellStyle name="Normal 57 8 2 3" xfId="51352" xr:uid="{00000000-0005-0000-0000-000098C80000}"/>
    <cellStyle name="Normal 57 8 3" xfId="25064" xr:uid="{00000000-0005-0000-0000-0000E8610000}"/>
    <cellStyle name="Normal 57 8 3 2" xfId="51353" xr:uid="{00000000-0005-0000-0000-000099C80000}"/>
    <cellStyle name="Normal 57 8 4" xfId="51354" xr:uid="{00000000-0005-0000-0000-00009AC80000}"/>
    <cellStyle name="Normal 57 9" xfId="25065" xr:uid="{00000000-0005-0000-0000-0000E9610000}"/>
    <cellStyle name="Normal 57 9 2" xfId="25066" xr:uid="{00000000-0005-0000-0000-0000EA610000}"/>
    <cellStyle name="Normal 57 9 2 2" xfId="25067" xr:uid="{00000000-0005-0000-0000-0000EB610000}"/>
    <cellStyle name="Normal 57 9 2 2 2" xfId="51355" xr:uid="{00000000-0005-0000-0000-00009BC80000}"/>
    <cellStyle name="Normal 57 9 2 3" xfId="51356" xr:uid="{00000000-0005-0000-0000-00009CC80000}"/>
    <cellStyle name="Normal 57 9 3" xfId="25068" xr:uid="{00000000-0005-0000-0000-0000EC610000}"/>
    <cellStyle name="Normal 57 9 3 2" xfId="51357" xr:uid="{00000000-0005-0000-0000-00009DC80000}"/>
    <cellStyle name="Normal 57 9 4" xfId="51358" xr:uid="{00000000-0005-0000-0000-00009EC80000}"/>
    <cellStyle name="Normal 570" xfId="30222" xr:uid="{00000000-0005-0000-0000-00000E760000}"/>
    <cellStyle name="Normal 571" xfId="30223" xr:uid="{00000000-0005-0000-0000-00000F760000}"/>
    <cellStyle name="Normal 572" xfId="30224" xr:uid="{00000000-0005-0000-0000-000010760000}"/>
    <cellStyle name="Normal 573" xfId="30225" xr:uid="{00000000-0005-0000-0000-000011760000}"/>
    <cellStyle name="Normal 574" xfId="30226" xr:uid="{00000000-0005-0000-0000-000012760000}"/>
    <cellStyle name="Normal 575" xfId="30227" xr:uid="{00000000-0005-0000-0000-000013760000}"/>
    <cellStyle name="Normal 576" xfId="30228" xr:uid="{00000000-0005-0000-0000-000014760000}"/>
    <cellStyle name="Normal 577" xfId="30229" xr:uid="{00000000-0005-0000-0000-000015760000}"/>
    <cellStyle name="Normal 578" xfId="30230" xr:uid="{00000000-0005-0000-0000-000016760000}"/>
    <cellStyle name="Normal 579" xfId="30231" xr:uid="{00000000-0005-0000-0000-000017760000}"/>
    <cellStyle name="Normal 58" xfId="25069" xr:uid="{00000000-0005-0000-0000-0000ED610000}"/>
    <cellStyle name="Normal 58 10" xfId="25070" xr:uid="{00000000-0005-0000-0000-0000EE610000}"/>
    <cellStyle name="Normal 58 10 2" xfId="25071" xr:uid="{00000000-0005-0000-0000-0000EF610000}"/>
    <cellStyle name="Normal 58 10 2 2" xfId="25072" xr:uid="{00000000-0005-0000-0000-0000F0610000}"/>
    <cellStyle name="Normal 58 10 2 2 2" xfId="51359" xr:uid="{00000000-0005-0000-0000-00009FC80000}"/>
    <cellStyle name="Normal 58 10 2 3" xfId="51360" xr:uid="{00000000-0005-0000-0000-0000A0C80000}"/>
    <cellStyle name="Normal 58 10 3" xfId="25073" xr:uid="{00000000-0005-0000-0000-0000F1610000}"/>
    <cellStyle name="Normal 58 10 3 2" xfId="51361" xr:uid="{00000000-0005-0000-0000-0000A1C80000}"/>
    <cellStyle name="Normal 58 10 4" xfId="51362" xr:uid="{00000000-0005-0000-0000-0000A2C80000}"/>
    <cellStyle name="Normal 58 11" xfId="25074" xr:uid="{00000000-0005-0000-0000-0000F2610000}"/>
    <cellStyle name="Normal 58 11 2" xfId="25075" xr:uid="{00000000-0005-0000-0000-0000F3610000}"/>
    <cellStyle name="Normal 58 11 2 2" xfId="25076" xr:uid="{00000000-0005-0000-0000-0000F4610000}"/>
    <cellStyle name="Normal 58 11 2 2 2" xfId="51363" xr:uid="{00000000-0005-0000-0000-0000A3C80000}"/>
    <cellStyle name="Normal 58 11 2 3" xfId="51364" xr:uid="{00000000-0005-0000-0000-0000A4C80000}"/>
    <cellStyle name="Normal 58 11 3" xfId="25077" xr:uid="{00000000-0005-0000-0000-0000F5610000}"/>
    <cellStyle name="Normal 58 11 3 2" xfId="51365" xr:uid="{00000000-0005-0000-0000-0000A5C80000}"/>
    <cellStyle name="Normal 58 11 4" xfId="51366" xr:uid="{00000000-0005-0000-0000-0000A6C80000}"/>
    <cellStyle name="Normal 58 12" xfId="25078" xr:uid="{00000000-0005-0000-0000-0000F6610000}"/>
    <cellStyle name="Normal 58 12 2" xfId="25079" xr:uid="{00000000-0005-0000-0000-0000F7610000}"/>
    <cellStyle name="Normal 58 12 2 2" xfId="25080" xr:uid="{00000000-0005-0000-0000-0000F8610000}"/>
    <cellStyle name="Normal 58 12 2 2 2" xfId="25081" xr:uid="{00000000-0005-0000-0000-0000F9610000}"/>
    <cellStyle name="Normal 58 12 2 2 2 2" xfId="54876" xr:uid="{00000000-0005-0000-0000-00005CD60000}"/>
    <cellStyle name="Normal 58 12 2 2 3" xfId="56769" xr:uid="{00000000-0005-0000-0000-0000C1DD0000}"/>
    <cellStyle name="Normal 58 12 2 3" xfId="51367" xr:uid="{00000000-0005-0000-0000-0000A7C80000}"/>
    <cellStyle name="Normal 58 12 3" xfId="25082" xr:uid="{00000000-0005-0000-0000-0000FA610000}"/>
    <cellStyle name="Normal 58 12 3 2" xfId="51368" xr:uid="{00000000-0005-0000-0000-0000A8C80000}"/>
    <cellStyle name="Normal 58 12 4" xfId="51369" xr:uid="{00000000-0005-0000-0000-0000A9C80000}"/>
    <cellStyle name="Normal 58 13" xfId="25083" xr:uid="{00000000-0005-0000-0000-0000FB610000}"/>
    <cellStyle name="Normal 58 13 2" xfId="25084" xr:uid="{00000000-0005-0000-0000-0000FC610000}"/>
    <cellStyle name="Normal 58 13 2 2" xfId="51370" xr:uid="{00000000-0005-0000-0000-0000AAC80000}"/>
    <cellStyle name="Normal 58 13 3" xfId="51371" xr:uid="{00000000-0005-0000-0000-0000ABC80000}"/>
    <cellStyle name="Normal 58 14" xfId="25085" xr:uid="{00000000-0005-0000-0000-0000FD610000}"/>
    <cellStyle name="Normal 58 14 2" xfId="51372" xr:uid="{00000000-0005-0000-0000-0000ACC80000}"/>
    <cellStyle name="Normal 58 15" xfId="51373" xr:uid="{00000000-0005-0000-0000-0000ADC80000}"/>
    <cellStyle name="Normal 58 2" xfId="25086" xr:uid="{00000000-0005-0000-0000-0000FE610000}"/>
    <cellStyle name="Normal 58 2 2" xfId="25087" xr:uid="{00000000-0005-0000-0000-0000FF610000}"/>
    <cellStyle name="Normal 58 2 2 2" xfId="25088" xr:uid="{00000000-0005-0000-0000-000000620000}"/>
    <cellStyle name="Normal 58 2 2 2 2" xfId="51374" xr:uid="{00000000-0005-0000-0000-0000AEC80000}"/>
    <cellStyle name="Normal 58 2 2 3" xfId="51375" xr:uid="{00000000-0005-0000-0000-0000AFC80000}"/>
    <cellStyle name="Normal 58 2 3" xfId="25089" xr:uid="{00000000-0005-0000-0000-000001620000}"/>
    <cellStyle name="Normal 58 2 3 2" xfId="51376" xr:uid="{00000000-0005-0000-0000-0000B0C80000}"/>
    <cellStyle name="Normal 58 2 4" xfId="51377" xr:uid="{00000000-0005-0000-0000-0000B1C80000}"/>
    <cellStyle name="Normal 58 3" xfId="25090" xr:uid="{00000000-0005-0000-0000-000002620000}"/>
    <cellStyle name="Normal 58 3 2" xfId="25091" xr:uid="{00000000-0005-0000-0000-000003620000}"/>
    <cellStyle name="Normal 58 3 2 2" xfId="25092" xr:uid="{00000000-0005-0000-0000-000004620000}"/>
    <cellStyle name="Normal 58 3 2 2 2" xfId="51378" xr:uid="{00000000-0005-0000-0000-0000B2C80000}"/>
    <cellStyle name="Normal 58 3 2 3" xfId="51379" xr:uid="{00000000-0005-0000-0000-0000B3C80000}"/>
    <cellStyle name="Normal 58 3 3" xfId="25093" xr:uid="{00000000-0005-0000-0000-000005620000}"/>
    <cellStyle name="Normal 58 3 3 2" xfId="51380" xr:uid="{00000000-0005-0000-0000-0000B4C80000}"/>
    <cellStyle name="Normal 58 3 4" xfId="51381" xr:uid="{00000000-0005-0000-0000-0000B5C80000}"/>
    <cellStyle name="Normal 58 4" xfId="25094" xr:uid="{00000000-0005-0000-0000-000006620000}"/>
    <cellStyle name="Normal 58 4 2" xfId="25095" xr:uid="{00000000-0005-0000-0000-000007620000}"/>
    <cellStyle name="Normal 58 4 2 2" xfId="25096" xr:uid="{00000000-0005-0000-0000-000008620000}"/>
    <cellStyle name="Normal 58 4 2 2 2" xfId="51382" xr:uid="{00000000-0005-0000-0000-0000B6C80000}"/>
    <cellStyle name="Normal 58 4 2 3" xfId="51383" xr:uid="{00000000-0005-0000-0000-0000B7C80000}"/>
    <cellStyle name="Normal 58 4 3" xfId="25097" xr:uid="{00000000-0005-0000-0000-000009620000}"/>
    <cellStyle name="Normal 58 4 3 2" xfId="51384" xr:uid="{00000000-0005-0000-0000-0000B8C80000}"/>
    <cellStyle name="Normal 58 4 4" xfId="51385" xr:uid="{00000000-0005-0000-0000-0000B9C80000}"/>
    <cellStyle name="Normal 58 5" xfId="25098" xr:uid="{00000000-0005-0000-0000-00000A620000}"/>
    <cellStyle name="Normal 58 5 2" xfId="25099" xr:uid="{00000000-0005-0000-0000-00000B620000}"/>
    <cellStyle name="Normal 58 5 2 2" xfId="25100" xr:uid="{00000000-0005-0000-0000-00000C620000}"/>
    <cellStyle name="Normal 58 5 2 2 2" xfId="51386" xr:uid="{00000000-0005-0000-0000-0000BAC80000}"/>
    <cellStyle name="Normal 58 5 2 3" xfId="51387" xr:uid="{00000000-0005-0000-0000-0000BBC80000}"/>
    <cellStyle name="Normal 58 5 3" xfId="25101" xr:uid="{00000000-0005-0000-0000-00000D620000}"/>
    <cellStyle name="Normal 58 5 3 2" xfId="51388" xr:uid="{00000000-0005-0000-0000-0000BCC80000}"/>
    <cellStyle name="Normal 58 5 4" xfId="51389" xr:uid="{00000000-0005-0000-0000-0000BDC80000}"/>
    <cellStyle name="Normal 58 6" xfId="25102" xr:uid="{00000000-0005-0000-0000-00000E620000}"/>
    <cellStyle name="Normal 58 6 2" xfId="25103" xr:uid="{00000000-0005-0000-0000-00000F620000}"/>
    <cellStyle name="Normal 58 6 2 2" xfId="25104" xr:uid="{00000000-0005-0000-0000-000010620000}"/>
    <cellStyle name="Normal 58 6 2 2 2" xfId="51390" xr:uid="{00000000-0005-0000-0000-0000BEC80000}"/>
    <cellStyle name="Normal 58 6 2 3" xfId="51391" xr:uid="{00000000-0005-0000-0000-0000BFC80000}"/>
    <cellStyle name="Normal 58 6 3" xfId="25105" xr:uid="{00000000-0005-0000-0000-000011620000}"/>
    <cellStyle name="Normal 58 6 3 2" xfId="51392" xr:uid="{00000000-0005-0000-0000-0000C0C80000}"/>
    <cellStyle name="Normal 58 6 4" xfId="51393" xr:uid="{00000000-0005-0000-0000-0000C1C80000}"/>
    <cellStyle name="Normal 58 7" xfId="25106" xr:uid="{00000000-0005-0000-0000-000012620000}"/>
    <cellStyle name="Normal 58 7 2" xfId="25107" xr:uid="{00000000-0005-0000-0000-000013620000}"/>
    <cellStyle name="Normal 58 7 2 2" xfId="25108" xr:uid="{00000000-0005-0000-0000-000014620000}"/>
    <cellStyle name="Normal 58 7 2 2 2" xfId="51394" xr:uid="{00000000-0005-0000-0000-0000C2C80000}"/>
    <cellStyle name="Normal 58 7 2 3" xfId="51395" xr:uid="{00000000-0005-0000-0000-0000C3C80000}"/>
    <cellStyle name="Normal 58 7 3" xfId="25109" xr:uid="{00000000-0005-0000-0000-000015620000}"/>
    <cellStyle name="Normal 58 7 3 2" xfId="51396" xr:uid="{00000000-0005-0000-0000-0000C4C80000}"/>
    <cellStyle name="Normal 58 7 4" xfId="51397" xr:uid="{00000000-0005-0000-0000-0000C5C80000}"/>
    <cellStyle name="Normal 58 8" xfId="25110" xr:uid="{00000000-0005-0000-0000-000016620000}"/>
    <cellStyle name="Normal 58 8 2" xfId="25111" xr:uid="{00000000-0005-0000-0000-000017620000}"/>
    <cellStyle name="Normal 58 8 2 2" xfId="25112" xr:uid="{00000000-0005-0000-0000-000018620000}"/>
    <cellStyle name="Normal 58 8 2 2 2" xfId="51398" xr:uid="{00000000-0005-0000-0000-0000C6C80000}"/>
    <cellStyle name="Normal 58 8 2 3" xfId="51399" xr:uid="{00000000-0005-0000-0000-0000C7C80000}"/>
    <cellStyle name="Normal 58 8 3" xfId="25113" xr:uid="{00000000-0005-0000-0000-000019620000}"/>
    <cellStyle name="Normal 58 8 3 2" xfId="51400" xr:uid="{00000000-0005-0000-0000-0000C8C80000}"/>
    <cellStyle name="Normal 58 8 4" xfId="51401" xr:uid="{00000000-0005-0000-0000-0000C9C80000}"/>
    <cellStyle name="Normal 58 9" xfId="25114" xr:uid="{00000000-0005-0000-0000-00001A620000}"/>
    <cellStyle name="Normal 58 9 2" xfId="25115" xr:uid="{00000000-0005-0000-0000-00001B620000}"/>
    <cellStyle name="Normal 58 9 2 2" xfId="25116" xr:uid="{00000000-0005-0000-0000-00001C620000}"/>
    <cellStyle name="Normal 58 9 2 2 2" xfId="51402" xr:uid="{00000000-0005-0000-0000-0000CAC80000}"/>
    <cellStyle name="Normal 58 9 2 3" xfId="51403" xr:uid="{00000000-0005-0000-0000-0000CBC80000}"/>
    <cellStyle name="Normal 58 9 3" xfId="25117" xr:uid="{00000000-0005-0000-0000-00001D620000}"/>
    <cellStyle name="Normal 58 9 3 2" xfId="51404" xr:uid="{00000000-0005-0000-0000-0000CCC80000}"/>
    <cellStyle name="Normal 58 9 4" xfId="51405" xr:uid="{00000000-0005-0000-0000-0000CDC80000}"/>
    <cellStyle name="Normal 580" xfId="30232" xr:uid="{00000000-0005-0000-0000-000018760000}"/>
    <cellStyle name="Normal 581" xfId="30233" xr:uid="{00000000-0005-0000-0000-000019760000}"/>
    <cellStyle name="Normal 581 2" xfId="56770" xr:uid="{00000000-0005-0000-0000-0000C2DD0000}"/>
    <cellStyle name="Normal 581 2 2" xfId="56771" xr:uid="{00000000-0005-0000-0000-0000C3DD0000}"/>
    <cellStyle name="Normal 581 2 2 10" xfId="56772" xr:uid="{00000000-0005-0000-0000-0000C4DD0000}"/>
    <cellStyle name="Normal 581 2 2 11" xfId="56773" xr:uid="{00000000-0005-0000-0000-0000C5DD0000}"/>
    <cellStyle name="Normal 581 2 2 12" xfId="56774" xr:uid="{00000000-0005-0000-0000-0000C6DD0000}"/>
    <cellStyle name="Normal 581 2 2 13" xfId="56775" xr:uid="{00000000-0005-0000-0000-0000C7DD0000}"/>
    <cellStyle name="Normal 581 2 2 14" xfId="56776" xr:uid="{00000000-0005-0000-0000-0000C8DD0000}"/>
    <cellStyle name="Normal 581 2 2 15" xfId="56777" xr:uid="{00000000-0005-0000-0000-0000C9DD0000}"/>
    <cellStyle name="Normal 581 2 2 16" xfId="56778" xr:uid="{00000000-0005-0000-0000-0000CADD0000}"/>
    <cellStyle name="Normal 581 2 2 17" xfId="56779" xr:uid="{00000000-0005-0000-0000-0000CBDD0000}"/>
    <cellStyle name="Normal 581 2 2 2" xfId="56780" xr:uid="{00000000-0005-0000-0000-0000CCDD0000}"/>
    <cellStyle name="Normal 581 2 2 3" xfId="56781" xr:uid="{00000000-0005-0000-0000-0000CDDD0000}"/>
    <cellStyle name="Normal 581 2 2 4" xfId="56782" xr:uid="{00000000-0005-0000-0000-0000CEDD0000}"/>
    <cellStyle name="Normal 581 2 2 5" xfId="56783" xr:uid="{00000000-0005-0000-0000-0000CFDD0000}"/>
    <cellStyle name="Normal 581 2 2 6" xfId="56784" xr:uid="{00000000-0005-0000-0000-0000D0DD0000}"/>
    <cellStyle name="Normal 581 2 2 7" xfId="56785" xr:uid="{00000000-0005-0000-0000-0000D1DD0000}"/>
    <cellStyle name="Normal 581 2 2 8" xfId="56786" xr:uid="{00000000-0005-0000-0000-0000D2DD0000}"/>
    <cellStyle name="Normal 581 2 2 9" xfId="56787" xr:uid="{00000000-0005-0000-0000-0000D3DD0000}"/>
    <cellStyle name="Normal 582" xfId="30234" xr:uid="{00000000-0005-0000-0000-00001A760000}"/>
    <cellStyle name="Normal 583" xfId="30235" xr:uid="{00000000-0005-0000-0000-00001B760000}"/>
    <cellStyle name="Normal 584" xfId="30236" xr:uid="{00000000-0005-0000-0000-00001C760000}"/>
    <cellStyle name="Normal 585" xfId="30237" xr:uid="{00000000-0005-0000-0000-00001D760000}"/>
    <cellStyle name="Normal 586" xfId="30238" xr:uid="{00000000-0005-0000-0000-00001E760000}"/>
    <cellStyle name="Normal 587" xfId="30239" xr:uid="{00000000-0005-0000-0000-00001F760000}"/>
    <cellStyle name="Normal 588" xfId="30240" xr:uid="{00000000-0005-0000-0000-000020760000}"/>
    <cellStyle name="Normal 589" xfId="30241" xr:uid="{00000000-0005-0000-0000-000021760000}"/>
    <cellStyle name="Normal 59" xfId="25118" xr:uid="{00000000-0005-0000-0000-00001E620000}"/>
    <cellStyle name="Normal 59 10" xfId="25119" xr:uid="{00000000-0005-0000-0000-00001F620000}"/>
    <cellStyle name="Normal 59 10 2" xfId="25120" xr:uid="{00000000-0005-0000-0000-000020620000}"/>
    <cellStyle name="Normal 59 10 2 2" xfId="25121" xr:uid="{00000000-0005-0000-0000-000021620000}"/>
    <cellStyle name="Normal 59 10 2 2 2" xfId="51406" xr:uid="{00000000-0005-0000-0000-0000CEC80000}"/>
    <cellStyle name="Normal 59 10 2 3" xfId="51407" xr:uid="{00000000-0005-0000-0000-0000CFC80000}"/>
    <cellStyle name="Normal 59 10 3" xfId="25122" xr:uid="{00000000-0005-0000-0000-000022620000}"/>
    <cellStyle name="Normal 59 10 3 2" xfId="51408" xr:uid="{00000000-0005-0000-0000-0000D0C80000}"/>
    <cellStyle name="Normal 59 10 4" xfId="51409" xr:uid="{00000000-0005-0000-0000-0000D1C80000}"/>
    <cellStyle name="Normal 59 11" xfId="25123" xr:uid="{00000000-0005-0000-0000-000023620000}"/>
    <cellStyle name="Normal 59 11 2" xfId="25124" xr:uid="{00000000-0005-0000-0000-000024620000}"/>
    <cellStyle name="Normal 59 11 2 2" xfId="25125" xr:uid="{00000000-0005-0000-0000-000025620000}"/>
    <cellStyle name="Normal 59 11 2 2 2" xfId="51410" xr:uid="{00000000-0005-0000-0000-0000D2C80000}"/>
    <cellStyle name="Normal 59 11 2 3" xfId="51411" xr:uid="{00000000-0005-0000-0000-0000D3C80000}"/>
    <cellStyle name="Normal 59 11 3" xfId="25126" xr:uid="{00000000-0005-0000-0000-000026620000}"/>
    <cellStyle name="Normal 59 11 3 2" xfId="51412" xr:uid="{00000000-0005-0000-0000-0000D4C80000}"/>
    <cellStyle name="Normal 59 11 4" xfId="51413" xr:uid="{00000000-0005-0000-0000-0000D5C80000}"/>
    <cellStyle name="Normal 59 12" xfId="25127" xr:uid="{00000000-0005-0000-0000-000027620000}"/>
    <cellStyle name="Normal 59 12 2" xfId="25128" xr:uid="{00000000-0005-0000-0000-000028620000}"/>
    <cellStyle name="Normal 59 12 2 2" xfId="25129" xr:uid="{00000000-0005-0000-0000-000029620000}"/>
    <cellStyle name="Normal 59 12 2 2 2" xfId="25130" xr:uid="{00000000-0005-0000-0000-00002A620000}"/>
    <cellStyle name="Normal 59 12 2 2 2 2" xfId="54877" xr:uid="{00000000-0005-0000-0000-00005DD60000}"/>
    <cellStyle name="Normal 59 12 2 3" xfId="51414" xr:uid="{00000000-0005-0000-0000-0000D6C80000}"/>
    <cellStyle name="Normal 59 12 3" xfId="25131" xr:uid="{00000000-0005-0000-0000-00002B620000}"/>
    <cellStyle name="Normal 59 12 3 2" xfId="51415" xr:uid="{00000000-0005-0000-0000-0000D7C80000}"/>
    <cellStyle name="Normal 59 12 4" xfId="51416" xr:uid="{00000000-0005-0000-0000-0000D8C80000}"/>
    <cellStyle name="Normal 59 13" xfId="25132" xr:uid="{00000000-0005-0000-0000-00002C620000}"/>
    <cellStyle name="Normal 59 13 2" xfId="25133" xr:uid="{00000000-0005-0000-0000-00002D620000}"/>
    <cellStyle name="Normal 59 13 2 2" xfId="51417" xr:uid="{00000000-0005-0000-0000-0000D9C80000}"/>
    <cellStyle name="Normal 59 13 3" xfId="51418" xr:uid="{00000000-0005-0000-0000-0000DAC80000}"/>
    <cellStyle name="Normal 59 14" xfId="25134" xr:uid="{00000000-0005-0000-0000-00002E620000}"/>
    <cellStyle name="Normal 59 14 2" xfId="51419" xr:uid="{00000000-0005-0000-0000-0000DBC80000}"/>
    <cellStyle name="Normal 59 15" xfId="51420" xr:uid="{00000000-0005-0000-0000-0000DCC80000}"/>
    <cellStyle name="Normal 59 2" xfId="25135" xr:uid="{00000000-0005-0000-0000-00002F620000}"/>
    <cellStyle name="Normal 59 2 2" xfId="25136" xr:uid="{00000000-0005-0000-0000-000030620000}"/>
    <cellStyle name="Normal 59 2 2 2" xfId="25137" xr:uid="{00000000-0005-0000-0000-000031620000}"/>
    <cellStyle name="Normal 59 2 2 2 2" xfId="51421" xr:uid="{00000000-0005-0000-0000-0000DDC80000}"/>
    <cellStyle name="Normal 59 2 2 3" xfId="51422" xr:uid="{00000000-0005-0000-0000-0000DEC80000}"/>
    <cellStyle name="Normal 59 2 3" xfId="25138" xr:uid="{00000000-0005-0000-0000-000032620000}"/>
    <cellStyle name="Normal 59 2 3 2" xfId="51423" xr:uid="{00000000-0005-0000-0000-0000DFC80000}"/>
    <cellStyle name="Normal 59 2 4" xfId="51424" xr:uid="{00000000-0005-0000-0000-0000E0C80000}"/>
    <cellStyle name="Normal 59 3" xfId="25139" xr:uid="{00000000-0005-0000-0000-000033620000}"/>
    <cellStyle name="Normal 59 3 2" xfId="25140" xr:uid="{00000000-0005-0000-0000-000034620000}"/>
    <cellStyle name="Normal 59 3 2 2" xfId="25141" xr:uid="{00000000-0005-0000-0000-000035620000}"/>
    <cellStyle name="Normal 59 3 2 2 2" xfId="51425" xr:uid="{00000000-0005-0000-0000-0000E1C80000}"/>
    <cellStyle name="Normal 59 3 2 3" xfId="51426" xr:uid="{00000000-0005-0000-0000-0000E2C80000}"/>
    <cellStyle name="Normal 59 3 3" xfId="25142" xr:uid="{00000000-0005-0000-0000-000036620000}"/>
    <cellStyle name="Normal 59 3 3 2" xfId="51427" xr:uid="{00000000-0005-0000-0000-0000E3C80000}"/>
    <cellStyle name="Normal 59 3 4" xfId="51428" xr:uid="{00000000-0005-0000-0000-0000E4C80000}"/>
    <cellStyle name="Normal 59 4" xfId="25143" xr:uid="{00000000-0005-0000-0000-000037620000}"/>
    <cellStyle name="Normal 59 4 2" xfId="25144" xr:uid="{00000000-0005-0000-0000-000038620000}"/>
    <cellStyle name="Normal 59 4 2 2" xfId="25145" xr:uid="{00000000-0005-0000-0000-000039620000}"/>
    <cellStyle name="Normal 59 4 2 2 2" xfId="51429" xr:uid="{00000000-0005-0000-0000-0000E5C80000}"/>
    <cellStyle name="Normal 59 4 2 3" xfId="51430" xr:uid="{00000000-0005-0000-0000-0000E6C80000}"/>
    <cellStyle name="Normal 59 4 3" xfId="25146" xr:uid="{00000000-0005-0000-0000-00003A620000}"/>
    <cellStyle name="Normal 59 4 3 2" xfId="51431" xr:uid="{00000000-0005-0000-0000-0000E7C80000}"/>
    <cellStyle name="Normal 59 4 4" xfId="51432" xr:uid="{00000000-0005-0000-0000-0000E8C80000}"/>
    <cellStyle name="Normal 59 5" xfId="25147" xr:uid="{00000000-0005-0000-0000-00003B620000}"/>
    <cellStyle name="Normal 59 5 2" xfId="25148" xr:uid="{00000000-0005-0000-0000-00003C620000}"/>
    <cellStyle name="Normal 59 5 2 2" xfId="25149" xr:uid="{00000000-0005-0000-0000-00003D620000}"/>
    <cellStyle name="Normal 59 5 2 2 2" xfId="51433" xr:uid="{00000000-0005-0000-0000-0000E9C80000}"/>
    <cellStyle name="Normal 59 5 2 3" xfId="51434" xr:uid="{00000000-0005-0000-0000-0000EAC80000}"/>
    <cellStyle name="Normal 59 5 3" xfId="25150" xr:uid="{00000000-0005-0000-0000-00003E620000}"/>
    <cellStyle name="Normal 59 5 3 2" xfId="51435" xr:uid="{00000000-0005-0000-0000-0000EBC80000}"/>
    <cellStyle name="Normal 59 5 4" xfId="51436" xr:uid="{00000000-0005-0000-0000-0000ECC80000}"/>
    <cellStyle name="Normal 59 6" xfId="25151" xr:uid="{00000000-0005-0000-0000-00003F620000}"/>
    <cellStyle name="Normal 59 6 2" xfId="25152" xr:uid="{00000000-0005-0000-0000-000040620000}"/>
    <cellStyle name="Normal 59 6 2 2" xfId="25153" xr:uid="{00000000-0005-0000-0000-000041620000}"/>
    <cellStyle name="Normal 59 6 2 2 2" xfId="51437" xr:uid="{00000000-0005-0000-0000-0000EDC80000}"/>
    <cellStyle name="Normal 59 6 2 3" xfId="51438" xr:uid="{00000000-0005-0000-0000-0000EEC80000}"/>
    <cellStyle name="Normal 59 6 3" xfId="25154" xr:uid="{00000000-0005-0000-0000-000042620000}"/>
    <cellStyle name="Normal 59 6 3 2" xfId="51439" xr:uid="{00000000-0005-0000-0000-0000EFC80000}"/>
    <cellStyle name="Normal 59 6 4" xfId="51440" xr:uid="{00000000-0005-0000-0000-0000F0C80000}"/>
    <cellStyle name="Normal 59 7" xfId="25155" xr:uid="{00000000-0005-0000-0000-000043620000}"/>
    <cellStyle name="Normal 59 7 2" xfId="25156" xr:uid="{00000000-0005-0000-0000-000044620000}"/>
    <cellStyle name="Normal 59 7 2 2" xfId="25157" xr:uid="{00000000-0005-0000-0000-000045620000}"/>
    <cellStyle name="Normal 59 7 2 2 2" xfId="51441" xr:uid="{00000000-0005-0000-0000-0000F1C80000}"/>
    <cellStyle name="Normal 59 7 2 3" xfId="51442" xr:uid="{00000000-0005-0000-0000-0000F2C80000}"/>
    <cellStyle name="Normal 59 7 3" xfId="25158" xr:uid="{00000000-0005-0000-0000-000046620000}"/>
    <cellStyle name="Normal 59 7 3 2" xfId="51443" xr:uid="{00000000-0005-0000-0000-0000F3C80000}"/>
    <cellStyle name="Normal 59 7 4" xfId="51444" xr:uid="{00000000-0005-0000-0000-0000F4C80000}"/>
    <cellStyle name="Normal 59 8" xfId="25159" xr:uid="{00000000-0005-0000-0000-000047620000}"/>
    <cellStyle name="Normal 59 8 2" xfId="25160" xr:uid="{00000000-0005-0000-0000-000048620000}"/>
    <cellStyle name="Normal 59 8 2 2" xfId="25161" xr:uid="{00000000-0005-0000-0000-000049620000}"/>
    <cellStyle name="Normal 59 8 2 2 2" xfId="51445" xr:uid="{00000000-0005-0000-0000-0000F5C80000}"/>
    <cellStyle name="Normal 59 8 2 3" xfId="51446" xr:uid="{00000000-0005-0000-0000-0000F6C80000}"/>
    <cellStyle name="Normal 59 8 3" xfId="25162" xr:uid="{00000000-0005-0000-0000-00004A620000}"/>
    <cellStyle name="Normal 59 8 3 2" xfId="51447" xr:uid="{00000000-0005-0000-0000-0000F7C80000}"/>
    <cellStyle name="Normal 59 8 4" xfId="51448" xr:uid="{00000000-0005-0000-0000-0000F8C80000}"/>
    <cellStyle name="Normal 59 9" xfId="25163" xr:uid="{00000000-0005-0000-0000-00004B620000}"/>
    <cellStyle name="Normal 59 9 2" xfId="25164" xr:uid="{00000000-0005-0000-0000-00004C620000}"/>
    <cellStyle name="Normal 59 9 2 2" xfId="25165" xr:uid="{00000000-0005-0000-0000-00004D620000}"/>
    <cellStyle name="Normal 59 9 2 2 2" xfId="51449" xr:uid="{00000000-0005-0000-0000-0000F9C80000}"/>
    <cellStyle name="Normal 59 9 2 3" xfId="51450" xr:uid="{00000000-0005-0000-0000-0000FAC80000}"/>
    <cellStyle name="Normal 59 9 3" xfId="25166" xr:uid="{00000000-0005-0000-0000-00004E620000}"/>
    <cellStyle name="Normal 59 9 3 2" xfId="51451" xr:uid="{00000000-0005-0000-0000-0000FBC80000}"/>
    <cellStyle name="Normal 59 9 4" xfId="51452" xr:uid="{00000000-0005-0000-0000-0000FCC80000}"/>
    <cellStyle name="Normal 590" xfId="30242" xr:uid="{00000000-0005-0000-0000-000022760000}"/>
    <cellStyle name="Normal 591" xfId="30243" xr:uid="{00000000-0005-0000-0000-000023760000}"/>
    <cellStyle name="Normal 592" xfId="30244" xr:uid="{00000000-0005-0000-0000-000024760000}"/>
    <cellStyle name="Normal 593" xfId="30245" xr:uid="{00000000-0005-0000-0000-000025760000}"/>
    <cellStyle name="Normal 594" xfId="30246" xr:uid="{00000000-0005-0000-0000-000026760000}"/>
    <cellStyle name="Normal 595" xfId="30247" xr:uid="{00000000-0005-0000-0000-000027760000}"/>
    <cellStyle name="Normal 595 2" xfId="56788" xr:uid="{00000000-0005-0000-0000-0000D4DD0000}"/>
    <cellStyle name="Normal 596" xfId="30248" xr:uid="{00000000-0005-0000-0000-000028760000}"/>
    <cellStyle name="Normal 597" xfId="30249" xr:uid="{00000000-0005-0000-0000-000029760000}"/>
    <cellStyle name="Normal 598" xfId="30250" xr:uid="{00000000-0005-0000-0000-00002A760000}"/>
    <cellStyle name="Normal 599" xfId="30251" xr:uid="{00000000-0005-0000-0000-00002B760000}"/>
    <cellStyle name="Normal 6" xfId="25167" xr:uid="{00000000-0005-0000-0000-00004F620000}"/>
    <cellStyle name="Normal 6 2" xfId="25168" xr:uid="{00000000-0005-0000-0000-000050620000}"/>
    <cellStyle name="Normal 6 2 2" xfId="25169" xr:uid="{00000000-0005-0000-0000-000051620000}"/>
    <cellStyle name="Normal 6 2 2 2" xfId="25170" xr:uid="{00000000-0005-0000-0000-000052620000}"/>
    <cellStyle name="Normal 6 2 2 3" xfId="25171" xr:uid="{00000000-0005-0000-0000-000053620000}"/>
    <cellStyle name="Normal 6 2 2 4" xfId="54878" xr:uid="{00000000-0005-0000-0000-00005ED60000}"/>
    <cellStyle name="Normal 6 2 3" xfId="25172" xr:uid="{00000000-0005-0000-0000-000054620000}"/>
    <cellStyle name="Normal 6 2 3 2" xfId="25173" xr:uid="{00000000-0005-0000-0000-000055620000}"/>
    <cellStyle name="Normal 6 2 3 2 2" xfId="25174" xr:uid="{00000000-0005-0000-0000-000056620000}"/>
    <cellStyle name="Normal 6 2 4" xfId="54799" xr:uid="{00000000-0005-0000-0000-00000FD60000}"/>
    <cellStyle name="Normal 6 3" xfId="25175" xr:uid="{00000000-0005-0000-0000-000057620000}"/>
    <cellStyle name="Normal 6 3 2" xfId="25176" xr:uid="{00000000-0005-0000-0000-000058620000}"/>
    <cellStyle name="Normal 6 3 2 2" xfId="25177" xr:uid="{00000000-0005-0000-0000-000059620000}"/>
    <cellStyle name="Normal 6 3 3" xfId="25178" xr:uid="{00000000-0005-0000-0000-00005A620000}"/>
    <cellStyle name="Normal 6 3 4" xfId="54800" xr:uid="{00000000-0005-0000-0000-000010D60000}"/>
    <cellStyle name="Normal 6 4" xfId="25179" xr:uid="{00000000-0005-0000-0000-00005B620000}"/>
    <cellStyle name="Normal 6 4 2" xfId="25180" xr:uid="{00000000-0005-0000-0000-00005C620000}"/>
    <cellStyle name="Normal 6 4 2 2" xfId="30252" xr:uid="{00000000-0005-0000-0000-00002C760000}"/>
    <cellStyle name="Normal 6 5" xfId="25181" xr:uid="{00000000-0005-0000-0000-00005D620000}"/>
    <cellStyle name="Normal 6 6" xfId="25182" xr:uid="{00000000-0005-0000-0000-00005E620000}"/>
    <cellStyle name="Normal 6 7" xfId="56972" xr:uid="{00000000-0005-0000-0000-00008CDE0000}"/>
    <cellStyle name="Normal 6 8" xfId="57176" xr:uid="{00000000-0005-0000-0000-000058DF0000}"/>
    <cellStyle name="Normal 6_BAC-Cash flow-2011-2" xfId="30253" xr:uid="{00000000-0005-0000-0000-00002D760000}"/>
    <cellStyle name="Normal 60" xfId="25183" xr:uid="{00000000-0005-0000-0000-00005F620000}"/>
    <cellStyle name="Normal 60 10" xfId="25184" xr:uid="{00000000-0005-0000-0000-000060620000}"/>
    <cellStyle name="Normal 60 10 2" xfId="25185" xr:uid="{00000000-0005-0000-0000-000061620000}"/>
    <cellStyle name="Normal 60 10 2 2" xfId="25186" xr:uid="{00000000-0005-0000-0000-000062620000}"/>
    <cellStyle name="Normal 60 10 2 2 2" xfId="51453" xr:uid="{00000000-0005-0000-0000-0000FDC80000}"/>
    <cellStyle name="Normal 60 10 2 3" xfId="51454" xr:uid="{00000000-0005-0000-0000-0000FEC80000}"/>
    <cellStyle name="Normal 60 10 3" xfId="25187" xr:uid="{00000000-0005-0000-0000-000063620000}"/>
    <cellStyle name="Normal 60 10 3 2" xfId="51455" xr:uid="{00000000-0005-0000-0000-0000FFC80000}"/>
    <cellStyle name="Normal 60 10 4" xfId="51456" xr:uid="{00000000-0005-0000-0000-000000C90000}"/>
    <cellStyle name="Normal 60 11" xfId="25188" xr:uid="{00000000-0005-0000-0000-000064620000}"/>
    <cellStyle name="Normal 60 11 2" xfId="25189" xr:uid="{00000000-0005-0000-0000-000065620000}"/>
    <cellStyle name="Normal 60 11 2 2" xfId="25190" xr:uid="{00000000-0005-0000-0000-000066620000}"/>
    <cellStyle name="Normal 60 11 2 2 2" xfId="51457" xr:uid="{00000000-0005-0000-0000-000001C90000}"/>
    <cellStyle name="Normal 60 11 2 3" xfId="51458" xr:uid="{00000000-0005-0000-0000-000002C90000}"/>
    <cellStyle name="Normal 60 11 3" xfId="25191" xr:uid="{00000000-0005-0000-0000-000067620000}"/>
    <cellStyle name="Normal 60 11 3 2" xfId="51459" xr:uid="{00000000-0005-0000-0000-000003C90000}"/>
    <cellStyle name="Normal 60 11 4" xfId="51460" xr:uid="{00000000-0005-0000-0000-000004C90000}"/>
    <cellStyle name="Normal 60 12" xfId="25192" xr:uid="{00000000-0005-0000-0000-000068620000}"/>
    <cellStyle name="Normal 60 12 2" xfId="25193" xr:uid="{00000000-0005-0000-0000-000069620000}"/>
    <cellStyle name="Normal 60 12 2 2" xfId="25194" xr:uid="{00000000-0005-0000-0000-00006A620000}"/>
    <cellStyle name="Normal 60 12 2 2 2" xfId="25195" xr:uid="{00000000-0005-0000-0000-00006B620000}"/>
    <cellStyle name="Normal 60 12 2 2 2 2" xfId="54879" xr:uid="{00000000-0005-0000-0000-00005FD60000}"/>
    <cellStyle name="Normal 60 12 2 2 3" xfId="56789" xr:uid="{00000000-0005-0000-0000-0000D5DD0000}"/>
    <cellStyle name="Normal 60 12 2 3" xfId="51461" xr:uid="{00000000-0005-0000-0000-000005C90000}"/>
    <cellStyle name="Normal 60 12 3" xfId="25196" xr:uid="{00000000-0005-0000-0000-00006C620000}"/>
    <cellStyle name="Normal 60 12 3 2" xfId="51462" xr:uid="{00000000-0005-0000-0000-000006C90000}"/>
    <cellStyle name="Normal 60 12 4" xfId="51463" xr:uid="{00000000-0005-0000-0000-000007C90000}"/>
    <cellStyle name="Normal 60 13" xfId="25197" xr:uid="{00000000-0005-0000-0000-00006D620000}"/>
    <cellStyle name="Normal 60 13 2" xfId="25198" xr:uid="{00000000-0005-0000-0000-00006E620000}"/>
    <cellStyle name="Normal 60 13 2 2" xfId="51464" xr:uid="{00000000-0005-0000-0000-000008C90000}"/>
    <cellStyle name="Normal 60 13 3" xfId="51465" xr:uid="{00000000-0005-0000-0000-000009C90000}"/>
    <cellStyle name="Normal 60 14" xfId="25199" xr:uid="{00000000-0005-0000-0000-00006F620000}"/>
    <cellStyle name="Normal 60 14 2" xfId="51466" xr:uid="{00000000-0005-0000-0000-00000AC90000}"/>
    <cellStyle name="Normal 60 15" xfId="51467" xr:uid="{00000000-0005-0000-0000-00000BC90000}"/>
    <cellStyle name="Normal 60 2" xfId="25200" xr:uid="{00000000-0005-0000-0000-000070620000}"/>
    <cellStyle name="Normal 60 2 2" xfId="25201" xr:uid="{00000000-0005-0000-0000-000071620000}"/>
    <cellStyle name="Normal 60 2 2 2" xfId="25202" xr:uid="{00000000-0005-0000-0000-000072620000}"/>
    <cellStyle name="Normal 60 2 2 2 2" xfId="51468" xr:uid="{00000000-0005-0000-0000-00000CC90000}"/>
    <cellStyle name="Normal 60 2 2 3" xfId="51469" xr:uid="{00000000-0005-0000-0000-00000DC90000}"/>
    <cellStyle name="Normal 60 2 3" xfId="25203" xr:uid="{00000000-0005-0000-0000-000073620000}"/>
    <cellStyle name="Normal 60 2 3 2" xfId="51470" xr:uid="{00000000-0005-0000-0000-00000EC90000}"/>
    <cellStyle name="Normal 60 2 4" xfId="51471" xr:uid="{00000000-0005-0000-0000-00000FC90000}"/>
    <cellStyle name="Normal 60 3" xfId="25204" xr:uid="{00000000-0005-0000-0000-000074620000}"/>
    <cellStyle name="Normal 60 3 2" xfId="25205" xr:uid="{00000000-0005-0000-0000-000075620000}"/>
    <cellStyle name="Normal 60 3 2 2" xfId="25206" xr:uid="{00000000-0005-0000-0000-000076620000}"/>
    <cellStyle name="Normal 60 3 2 2 2" xfId="51472" xr:uid="{00000000-0005-0000-0000-000010C90000}"/>
    <cellStyle name="Normal 60 3 2 3" xfId="51473" xr:uid="{00000000-0005-0000-0000-000011C90000}"/>
    <cellStyle name="Normal 60 3 3" xfId="25207" xr:uid="{00000000-0005-0000-0000-000077620000}"/>
    <cellStyle name="Normal 60 3 3 2" xfId="51474" xr:uid="{00000000-0005-0000-0000-000012C90000}"/>
    <cellStyle name="Normal 60 3 4" xfId="51475" xr:uid="{00000000-0005-0000-0000-000013C90000}"/>
    <cellStyle name="Normal 60 4" xfId="25208" xr:uid="{00000000-0005-0000-0000-000078620000}"/>
    <cellStyle name="Normal 60 4 2" xfId="25209" xr:uid="{00000000-0005-0000-0000-000079620000}"/>
    <cellStyle name="Normal 60 4 2 2" xfId="25210" xr:uid="{00000000-0005-0000-0000-00007A620000}"/>
    <cellStyle name="Normal 60 4 2 2 2" xfId="51476" xr:uid="{00000000-0005-0000-0000-000014C90000}"/>
    <cellStyle name="Normal 60 4 2 3" xfId="51477" xr:uid="{00000000-0005-0000-0000-000015C90000}"/>
    <cellStyle name="Normal 60 4 3" xfId="25211" xr:uid="{00000000-0005-0000-0000-00007B620000}"/>
    <cellStyle name="Normal 60 4 3 2" xfId="51478" xr:uid="{00000000-0005-0000-0000-000016C90000}"/>
    <cellStyle name="Normal 60 4 4" xfId="51479" xr:uid="{00000000-0005-0000-0000-000017C90000}"/>
    <cellStyle name="Normal 60 5" xfId="25212" xr:uid="{00000000-0005-0000-0000-00007C620000}"/>
    <cellStyle name="Normal 60 5 2" xfId="25213" xr:uid="{00000000-0005-0000-0000-00007D620000}"/>
    <cellStyle name="Normal 60 5 2 2" xfId="25214" xr:uid="{00000000-0005-0000-0000-00007E620000}"/>
    <cellStyle name="Normal 60 5 2 2 2" xfId="51480" xr:uid="{00000000-0005-0000-0000-000018C90000}"/>
    <cellStyle name="Normal 60 5 2 3" xfId="51481" xr:uid="{00000000-0005-0000-0000-000019C90000}"/>
    <cellStyle name="Normal 60 5 3" xfId="25215" xr:uid="{00000000-0005-0000-0000-00007F620000}"/>
    <cellStyle name="Normal 60 5 3 2" xfId="51482" xr:uid="{00000000-0005-0000-0000-00001AC90000}"/>
    <cellStyle name="Normal 60 5 4" xfId="51483" xr:uid="{00000000-0005-0000-0000-00001BC90000}"/>
    <cellStyle name="Normal 60 6" xfId="25216" xr:uid="{00000000-0005-0000-0000-000080620000}"/>
    <cellStyle name="Normal 60 6 2" xfId="25217" xr:uid="{00000000-0005-0000-0000-000081620000}"/>
    <cellStyle name="Normal 60 6 2 2" xfId="25218" xr:uid="{00000000-0005-0000-0000-000082620000}"/>
    <cellStyle name="Normal 60 6 2 2 2" xfId="51484" xr:uid="{00000000-0005-0000-0000-00001CC90000}"/>
    <cellStyle name="Normal 60 6 2 3" xfId="51485" xr:uid="{00000000-0005-0000-0000-00001DC90000}"/>
    <cellStyle name="Normal 60 6 3" xfId="25219" xr:uid="{00000000-0005-0000-0000-000083620000}"/>
    <cellStyle name="Normal 60 6 3 2" xfId="51486" xr:uid="{00000000-0005-0000-0000-00001EC90000}"/>
    <cellStyle name="Normal 60 6 4" xfId="51487" xr:uid="{00000000-0005-0000-0000-00001FC90000}"/>
    <cellStyle name="Normal 60 7" xfId="25220" xr:uid="{00000000-0005-0000-0000-000084620000}"/>
    <cellStyle name="Normal 60 7 2" xfId="25221" xr:uid="{00000000-0005-0000-0000-000085620000}"/>
    <cellStyle name="Normal 60 7 2 2" xfId="25222" xr:uid="{00000000-0005-0000-0000-000086620000}"/>
    <cellStyle name="Normal 60 7 2 2 2" xfId="51488" xr:uid="{00000000-0005-0000-0000-000020C90000}"/>
    <cellStyle name="Normal 60 7 2 3" xfId="51489" xr:uid="{00000000-0005-0000-0000-000021C90000}"/>
    <cellStyle name="Normal 60 7 3" xfId="25223" xr:uid="{00000000-0005-0000-0000-000087620000}"/>
    <cellStyle name="Normal 60 7 3 2" xfId="51490" xr:uid="{00000000-0005-0000-0000-000022C90000}"/>
    <cellStyle name="Normal 60 7 4" xfId="51491" xr:uid="{00000000-0005-0000-0000-000023C90000}"/>
    <cellStyle name="Normal 60 8" xfId="25224" xr:uid="{00000000-0005-0000-0000-000088620000}"/>
    <cellStyle name="Normal 60 8 2" xfId="25225" xr:uid="{00000000-0005-0000-0000-000089620000}"/>
    <cellStyle name="Normal 60 8 2 2" xfId="25226" xr:uid="{00000000-0005-0000-0000-00008A620000}"/>
    <cellStyle name="Normal 60 8 2 2 2" xfId="51492" xr:uid="{00000000-0005-0000-0000-000024C90000}"/>
    <cellStyle name="Normal 60 8 2 3" xfId="51493" xr:uid="{00000000-0005-0000-0000-000025C90000}"/>
    <cellStyle name="Normal 60 8 3" xfId="25227" xr:uid="{00000000-0005-0000-0000-00008B620000}"/>
    <cellStyle name="Normal 60 8 3 2" xfId="51494" xr:uid="{00000000-0005-0000-0000-000026C90000}"/>
    <cellStyle name="Normal 60 8 4" xfId="51495" xr:uid="{00000000-0005-0000-0000-000027C90000}"/>
    <cellStyle name="Normal 60 9" xfId="25228" xr:uid="{00000000-0005-0000-0000-00008C620000}"/>
    <cellStyle name="Normal 60 9 2" xfId="25229" xr:uid="{00000000-0005-0000-0000-00008D620000}"/>
    <cellStyle name="Normal 60 9 2 2" xfId="25230" xr:uid="{00000000-0005-0000-0000-00008E620000}"/>
    <cellStyle name="Normal 60 9 2 2 2" xfId="51496" xr:uid="{00000000-0005-0000-0000-000028C90000}"/>
    <cellStyle name="Normal 60 9 2 3" xfId="51497" xr:uid="{00000000-0005-0000-0000-000029C90000}"/>
    <cellStyle name="Normal 60 9 3" xfId="25231" xr:uid="{00000000-0005-0000-0000-00008F620000}"/>
    <cellStyle name="Normal 60 9 3 2" xfId="51498" xr:uid="{00000000-0005-0000-0000-00002AC90000}"/>
    <cellStyle name="Normal 60 9 4" xfId="51499" xr:uid="{00000000-0005-0000-0000-00002BC90000}"/>
    <cellStyle name="Normal 600" xfId="30254" xr:uid="{00000000-0005-0000-0000-00002E760000}"/>
    <cellStyle name="Normal 601" xfId="30255" xr:uid="{00000000-0005-0000-0000-00002F760000}"/>
    <cellStyle name="Normal 602" xfId="30256" xr:uid="{00000000-0005-0000-0000-000030760000}"/>
    <cellStyle name="Normal 603" xfId="30257" xr:uid="{00000000-0005-0000-0000-000031760000}"/>
    <cellStyle name="Normal 604" xfId="30258" xr:uid="{00000000-0005-0000-0000-000032760000}"/>
    <cellStyle name="Normal 605" xfId="30259" xr:uid="{00000000-0005-0000-0000-000033760000}"/>
    <cellStyle name="Normal 606" xfId="30260" xr:uid="{00000000-0005-0000-0000-000034760000}"/>
    <cellStyle name="Normal 607" xfId="30261" xr:uid="{00000000-0005-0000-0000-000035760000}"/>
    <cellStyle name="Normal 608" xfId="30262" xr:uid="{00000000-0005-0000-0000-000036760000}"/>
    <cellStyle name="Normal 609" xfId="30263" xr:uid="{00000000-0005-0000-0000-000037760000}"/>
    <cellStyle name="Normal 61" xfId="25232" xr:uid="{00000000-0005-0000-0000-000090620000}"/>
    <cellStyle name="Normal 61 10" xfId="25233" xr:uid="{00000000-0005-0000-0000-000091620000}"/>
    <cellStyle name="Normal 61 10 2" xfId="25234" xr:uid="{00000000-0005-0000-0000-000092620000}"/>
    <cellStyle name="Normal 61 10 2 2" xfId="25235" xr:uid="{00000000-0005-0000-0000-000093620000}"/>
    <cellStyle name="Normal 61 10 2 2 2" xfId="51500" xr:uid="{00000000-0005-0000-0000-00002CC90000}"/>
    <cellStyle name="Normal 61 10 2 3" xfId="51501" xr:uid="{00000000-0005-0000-0000-00002DC90000}"/>
    <cellStyle name="Normal 61 10 3" xfId="25236" xr:uid="{00000000-0005-0000-0000-000094620000}"/>
    <cellStyle name="Normal 61 10 3 2" xfId="51502" xr:uid="{00000000-0005-0000-0000-00002EC90000}"/>
    <cellStyle name="Normal 61 10 4" xfId="51503" xr:uid="{00000000-0005-0000-0000-00002FC90000}"/>
    <cellStyle name="Normal 61 11" xfId="25237" xr:uid="{00000000-0005-0000-0000-000095620000}"/>
    <cellStyle name="Normal 61 11 2" xfId="25238" xr:uid="{00000000-0005-0000-0000-000096620000}"/>
    <cellStyle name="Normal 61 11 2 2" xfId="25239" xr:uid="{00000000-0005-0000-0000-000097620000}"/>
    <cellStyle name="Normal 61 11 2 2 2" xfId="51504" xr:uid="{00000000-0005-0000-0000-000030C90000}"/>
    <cellStyle name="Normal 61 11 2 3" xfId="51505" xr:uid="{00000000-0005-0000-0000-000031C90000}"/>
    <cellStyle name="Normal 61 11 3" xfId="25240" xr:uid="{00000000-0005-0000-0000-000098620000}"/>
    <cellStyle name="Normal 61 11 3 2" xfId="51506" xr:uid="{00000000-0005-0000-0000-000032C90000}"/>
    <cellStyle name="Normal 61 11 4" xfId="51507" xr:uid="{00000000-0005-0000-0000-000033C90000}"/>
    <cellStyle name="Normal 61 12" xfId="25241" xr:uid="{00000000-0005-0000-0000-000099620000}"/>
    <cellStyle name="Normal 61 12 2" xfId="25242" xr:uid="{00000000-0005-0000-0000-00009A620000}"/>
    <cellStyle name="Normal 61 12 2 2" xfId="25243" xr:uid="{00000000-0005-0000-0000-00009B620000}"/>
    <cellStyle name="Normal 61 12 2 2 2" xfId="25244" xr:uid="{00000000-0005-0000-0000-00009C620000}"/>
    <cellStyle name="Normal 61 12 2 2 2 2" xfId="54880" xr:uid="{00000000-0005-0000-0000-000060D60000}"/>
    <cellStyle name="Normal 61 12 2 3" xfId="51508" xr:uid="{00000000-0005-0000-0000-000034C90000}"/>
    <cellStyle name="Normal 61 12 3" xfId="25245" xr:uid="{00000000-0005-0000-0000-00009D620000}"/>
    <cellStyle name="Normal 61 12 3 2" xfId="51509" xr:uid="{00000000-0005-0000-0000-000035C90000}"/>
    <cellStyle name="Normal 61 12 4" xfId="51510" xr:uid="{00000000-0005-0000-0000-000036C90000}"/>
    <cellStyle name="Normal 61 13" xfId="25246" xr:uid="{00000000-0005-0000-0000-00009E620000}"/>
    <cellStyle name="Normal 61 13 2" xfId="25247" xr:uid="{00000000-0005-0000-0000-00009F620000}"/>
    <cellStyle name="Normal 61 13 2 2" xfId="51511" xr:uid="{00000000-0005-0000-0000-000037C90000}"/>
    <cellStyle name="Normal 61 13 3" xfId="51512" xr:uid="{00000000-0005-0000-0000-000038C90000}"/>
    <cellStyle name="Normal 61 14" xfId="25248" xr:uid="{00000000-0005-0000-0000-0000A0620000}"/>
    <cellStyle name="Normal 61 14 2" xfId="51513" xr:uid="{00000000-0005-0000-0000-000039C90000}"/>
    <cellStyle name="Normal 61 15" xfId="51514" xr:uid="{00000000-0005-0000-0000-00003AC90000}"/>
    <cellStyle name="Normal 61 2" xfId="25249" xr:uid="{00000000-0005-0000-0000-0000A1620000}"/>
    <cellStyle name="Normal 61 2 2" xfId="25250" xr:uid="{00000000-0005-0000-0000-0000A2620000}"/>
    <cellStyle name="Normal 61 2 2 2" xfId="25251" xr:uid="{00000000-0005-0000-0000-0000A3620000}"/>
    <cellStyle name="Normal 61 2 2 2 2" xfId="51515" xr:uid="{00000000-0005-0000-0000-00003BC90000}"/>
    <cellStyle name="Normal 61 2 2 3" xfId="51516" xr:uid="{00000000-0005-0000-0000-00003CC90000}"/>
    <cellStyle name="Normal 61 2 3" xfId="25252" xr:uid="{00000000-0005-0000-0000-0000A4620000}"/>
    <cellStyle name="Normal 61 2 3 2" xfId="51517" xr:uid="{00000000-0005-0000-0000-00003DC90000}"/>
    <cellStyle name="Normal 61 2 4" xfId="51518" xr:uid="{00000000-0005-0000-0000-00003EC90000}"/>
    <cellStyle name="Normal 61 3" xfId="25253" xr:uid="{00000000-0005-0000-0000-0000A5620000}"/>
    <cellStyle name="Normal 61 3 2" xfId="25254" xr:uid="{00000000-0005-0000-0000-0000A6620000}"/>
    <cellStyle name="Normal 61 3 2 2" xfId="25255" xr:uid="{00000000-0005-0000-0000-0000A7620000}"/>
    <cellStyle name="Normal 61 3 2 2 2" xfId="51519" xr:uid="{00000000-0005-0000-0000-00003FC90000}"/>
    <cellStyle name="Normal 61 3 2 3" xfId="51520" xr:uid="{00000000-0005-0000-0000-000040C90000}"/>
    <cellStyle name="Normal 61 3 3" xfId="25256" xr:uid="{00000000-0005-0000-0000-0000A8620000}"/>
    <cellStyle name="Normal 61 3 3 2" xfId="51521" xr:uid="{00000000-0005-0000-0000-000041C90000}"/>
    <cellStyle name="Normal 61 3 4" xfId="51522" xr:uid="{00000000-0005-0000-0000-000042C90000}"/>
    <cellStyle name="Normal 61 4" xfId="25257" xr:uid="{00000000-0005-0000-0000-0000A9620000}"/>
    <cellStyle name="Normal 61 4 2" xfId="25258" xr:uid="{00000000-0005-0000-0000-0000AA620000}"/>
    <cellStyle name="Normal 61 4 2 2" xfId="25259" xr:uid="{00000000-0005-0000-0000-0000AB620000}"/>
    <cellStyle name="Normal 61 4 2 2 2" xfId="51523" xr:uid="{00000000-0005-0000-0000-000043C90000}"/>
    <cellStyle name="Normal 61 4 2 3" xfId="51524" xr:uid="{00000000-0005-0000-0000-000044C90000}"/>
    <cellStyle name="Normal 61 4 3" xfId="25260" xr:uid="{00000000-0005-0000-0000-0000AC620000}"/>
    <cellStyle name="Normal 61 4 3 2" xfId="51525" xr:uid="{00000000-0005-0000-0000-000045C90000}"/>
    <cellStyle name="Normal 61 4 4" xfId="51526" xr:uid="{00000000-0005-0000-0000-000046C90000}"/>
    <cellStyle name="Normal 61 5" xfId="25261" xr:uid="{00000000-0005-0000-0000-0000AD620000}"/>
    <cellStyle name="Normal 61 5 2" xfId="25262" xr:uid="{00000000-0005-0000-0000-0000AE620000}"/>
    <cellStyle name="Normal 61 5 2 2" xfId="25263" xr:uid="{00000000-0005-0000-0000-0000AF620000}"/>
    <cellStyle name="Normal 61 5 2 2 2" xfId="51527" xr:uid="{00000000-0005-0000-0000-000047C90000}"/>
    <cellStyle name="Normal 61 5 2 3" xfId="51528" xr:uid="{00000000-0005-0000-0000-000048C90000}"/>
    <cellStyle name="Normal 61 5 3" xfId="25264" xr:uid="{00000000-0005-0000-0000-0000B0620000}"/>
    <cellStyle name="Normal 61 5 3 2" xfId="51529" xr:uid="{00000000-0005-0000-0000-000049C90000}"/>
    <cellStyle name="Normal 61 5 4" xfId="51530" xr:uid="{00000000-0005-0000-0000-00004AC90000}"/>
    <cellStyle name="Normal 61 6" xfId="25265" xr:uid="{00000000-0005-0000-0000-0000B1620000}"/>
    <cellStyle name="Normal 61 6 2" xfId="25266" xr:uid="{00000000-0005-0000-0000-0000B2620000}"/>
    <cellStyle name="Normal 61 6 2 2" xfId="25267" xr:uid="{00000000-0005-0000-0000-0000B3620000}"/>
    <cellStyle name="Normal 61 6 2 2 2" xfId="51531" xr:uid="{00000000-0005-0000-0000-00004BC90000}"/>
    <cellStyle name="Normal 61 6 2 3" xfId="51532" xr:uid="{00000000-0005-0000-0000-00004CC90000}"/>
    <cellStyle name="Normal 61 6 3" xfId="25268" xr:uid="{00000000-0005-0000-0000-0000B4620000}"/>
    <cellStyle name="Normal 61 6 3 2" xfId="51533" xr:uid="{00000000-0005-0000-0000-00004DC90000}"/>
    <cellStyle name="Normal 61 6 4" xfId="51534" xr:uid="{00000000-0005-0000-0000-00004EC90000}"/>
    <cellStyle name="Normal 61 7" xfId="25269" xr:uid="{00000000-0005-0000-0000-0000B5620000}"/>
    <cellStyle name="Normal 61 7 2" xfId="25270" xr:uid="{00000000-0005-0000-0000-0000B6620000}"/>
    <cellStyle name="Normal 61 7 2 2" xfId="25271" xr:uid="{00000000-0005-0000-0000-0000B7620000}"/>
    <cellStyle name="Normal 61 7 2 2 2" xfId="51535" xr:uid="{00000000-0005-0000-0000-00004FC90000}"/>
    <cellStyle name="Normal 61 7 2 3" xfId="51536" xr:uid="{00000000-0005-0000-0000-000050C90000}"/>
    <cellStyle name="Normal 61 7 3" xfId="25272" xr:uid="{00000000-0005-0000-0000-0000B8620000}"/>
    <cellStyle name="Normal 61 7 3 2" xfId="51537" xr:uid="{00000000-0005-0000-0000-000051C90000}"/>
    <cellStyle name="Normal 61 7 4" xfId="51538" xr:uid="{00000000-0005-0000-0000-000052C90000}"/>
    <cellStyle name="Normal 61 8" xfId="25273" xr:uid="{00000000-0005-0000-0000-0000B9620000}"/>
    <cellStyle name="Normal 61 8 2" xfId="25274" xr:uid="{00000000-0005-0000-0000-0000BA620000}"/>
    <cellStyle name="Normal 61 8 2 2" xfId="25275" xr:uid="{00000000-0005-0000-0000-0000BB620000}"/>
    <cellStyle name="Normal 61 8 2 2 2" xfId="51539" xr:uid="{00000000-0005-0000-0000-000053C90000}"/>
    <cellStyle name="Normal 61 8 2 3" xfId="51540" xr:uid="{00000000-0005-0000-0000-000054C90000}"/>
    <cellStyle name="Normal 61 8 3" xfId="25276" xr:uid="{00000000-0005-0000-0000-0000BC620000}"/>
    <cellStyle name="Normal 61 8 3 2" xfId="51541" xr:uid="{00000000-0005-0000-0000-000055C90000}"/>
    <cellStyle name="Normal 61 8 4" xfId="51542" xr:uid="{00000000-0005-0000-0000-000056C90000}"/>
    <cellStyle name="Normal 61 9" xfId="25277" xr:uid="{00000000-0005-0000-0000-0000BD620000}"/>
    <cellStyle name="Normal 61 9 2" xfId="25278" xr:uid="{00000000-0005-0000-0000-0000BE620000}"/>
    <cellStyle name="Normal 61 9 2 2" xfId="25279" xr:uid="{00000000-0005-0000-0000-0000BF620000}"/>
    <cellStyle name="Normal 61 9 2 2 2" xfId="51543" xr:uid="{00000000-0005-0000-0000-000057C90000}"/>
    <cellStyle name="Normal 61 9 2 3" xfId="51544" xr:uid="{00000000-0005-0000-0000-000058C90000}"/>
    <cellStyle name="Normal 61 9 3" xfId="25280" xr:uid="{00000000-0005-0000-0000-0000C0620000}"/>
    <cellStyle name="Normal 61 9 3 2" xfId="51545" xr:uid="{00000000-0005-0000-0000-000059C90000}"/>
    <cellStyle name="Normal 61 9 4" xfId="51546" xr:uid="{00000000-0005-0000-0000-00005AC90000}"/>
    <cellStyle name="Normal 610" xfId="30264" xr:uid="{00000000-0005-0000-0000-000038760000}"/>
    <cellStyle name="Normal 611" xfId="30265" xr:uid="{00000000-0005-0000-0000-000039760000}"/>
    <cellStyle name="Normal 612" xfId="30266" xr:uid="{00000000-0005-0000-0000-00003A760000}"/>
    <cellStyle name="Normal 613" xfId="30267" xr:uid="{00000000-0005-0000-0000-00003B760000}"/>
    <cellStyle name="Normal 614" xfId="30268" xr:uid="{00000000-0005-0000-0000-00003C760000}"/>
    <cellStyle name="Normal 615" xfId="30269" xr:uid="{00000000-0005-0000-0000-00003D760000}"/>
    <cellStyle name="Normal 616" xfId="30270" xr:uid="{00000000-0005-0000-0000-00003E760000}"/>
    <cellStyle name="Normal 617" xfId="30271" xr:uid="{00000000-0005-0000-0000-00003F760000}"/>
    <cellStyle name="Normal 618" xfId="30272" xr:uid="{00000000-0005-0000-0000-000040760000}"/>
    <cellStyle name="Normal 619" xfId="30273" xr:uid="{00000000-0005-0000-0000-000041760000}"/>
    <cellStyle name="Normal 62" xfId="25281" xr:uid="{00000000-0005-0000-0000-0000C1620000}"/>
    <cellStyle name="Normal 62 10" xfId="25282" xr:uid="{00000000-0005-0000-0000-0000C2620000}"/>
    <cellStyle name="Normal 62 10 2" xfId="25283" xr:uid="{00000000-0005-0000-0000-0000C3620000}"/>
    <cellStyle name="Normal 62 10 2 2" xfId="25284" xr:uid="{00000000-0005-0000-0000-0000C4620000}"/>
    <cellStyle name="Normal 62 10 2 2 2" xfId="51547" xr:uid="{00000000-0005-0000-0000-00005BC90000}"/>
    <cellStyle name="Normal 62 10 2 3" xfId="51548" xr:uid="{00000000-0005-0000-0000-00005CC90000}"/>
    <cellStyle name="Normal 62 10 3" xfId="25285" xr:uid="{00000000-0005-0000-0000-0000C5620000}"/>
    <cellStyle name="Normal 62 10 3 2" xfId="51549" xr:uid="{00000000-0005-0000-0000-00005DC90000}"/>
    <cellStyle name="Normal 62 10 4" xfId="51550" xr:uid="{00000000-0005-0000-0000-00005EC90000}"/>
    <cellStyle name="Normal 62 11" xfId="25286" xr:uid="{00000000-0005-0000-0000-0000C6620000}"/>
    <cellStyle name="Normal 62 11 2" xfId="25287" xr:uid="{00000000-0005-0000-0000-0000C7620000}"/>
    <cellStyle name="Normal 62 11 2 2" xfId="25288" xr:uid="{00000000-0005-0000-0000-0000C8620000}"/>
    <cellStyle name="Normal 62 11 2 2 2" xfId="51551" xr:uid="{00000000-0005-0000-0000-00005FC90000}"/>
    <cellStyle name="Normal 62 11 2 3" xfId="51552" xr:uid="{00000000-0005-0000-0000-000060C90000}"/>
    <cellStyle name="Normal 62 11 3" xfId="25289" xr:uid="{00000000-0005-0000-0000-0000C9620000}"/>
    <cellStyle name="Normal 62 11 3 2" xfId="51553" xr:uid="{00000000-0005-0000-0000-000061C90000}"/>
    <cellStyle name="Normal 62 11 4" xfId="51554" xr:uid="{00000000-0005-0000-0000-000062C90000}"/>
    <cellStyle name="Normal 62 12" xfId="25290" xr:uid="{00000000-0005-0000-0000-0000CA620000}"/>
    <cellStyle name="Normal 62 12 2" xfId="25291" xr:uid="{00000000-0005-0000-0000-0000CB620000}"/>
    <cellStyle name="Normal 62 12 2 2" xfId="51555" xr:uid="{00000000-0005-0000-0000-000063C90000}"/>
    <cellStyle name="Normal 62 12 3" xfId="51556" xr:uid="{00000000-0005-0000-0000-000064C90000}"/>
    <cellStyle name="Normal 62 13" xfId="25292" xr:uid="{00000000-0005-0000-0000-0000CC620000}"/>
    <cellStyle name="Normal 62 13 2" xfId="51557" xr:uid="{00000000-0005-0000-0000-000065C90000}"/>
    <cellStyle name="Normal 62 14" xfId="51558" xr:uid="{00000000-0005-0000-0000-000066C90000}"/>
    <cellStyle name="Normal 62 2" xfId="25293" xr:uid="{00000000-0005-0000-0000-0000CD620000}"/>
    <cellStyle name="Normal 62 2 2" xfId="25294" xr:uid="{00000000-0005-0000-0000-0000CE620000}"/>
    <cellStyle name="Normal 62 2 2 2" xfId="25295" xr:uid="{00000000-0005-0000-0000-0000CF620000}"/>
    <cellStyle name="Normal 62 2 2 2 2" xfId="51559" xr:uid="{00000000-0005-0000-0000-000067C90000}"/>
    <cellStyle name="Normal 62 2 2 3" xfId="51560" xr:uid="{00000000-0005-0000-0000-000068C90000}"/>
    <cellStyle name="Normal 62 2 3" xfId="25296" xr:uid="{00000000-0005-0000-0000-0000D0620000}"/>
    <cellStyle name="Normal 62 2 3 2" xfId="51561" xr:uid="{00000000-0005-0000-0000-000069C90000}"/>
    <cellStyle name="Normal 62 2 4" xfId="51562" xr:uid="{00000000-0005-0000-0000-00006AC90000}"/>
    <cellStyle name="Normal 62 3" xfId="25297" xr:uid="{00000000-0005-0000-0000-0000D1620000}"/>
    <cellStyle name="Normal 62 3 2" xfId="25298" xr:uid="{00000000-0005-0000-0000-0000D2620000}"/>
    <cellStyle name="Normal 62 3 2 2" xfId="25299" xr:uid="{00000000-0005-0000-0000-0000D3620000}"/>
    <cellStyle name="Normal 62 3 2 2 2" xfId="51563" xr:uid="{00000000-0005-0000-0000-00006BC90000}"/>
    <cellStyle name="Normal 62 3 2 3" xfId="51564" xr:uid="{00000000-0005-0000-0000-00006CC90000}"/>
    <cellStyle name="Normal 62 3 3" xfId="25300" xr:uid="{00000000-0005-0000-0000-0000D4620000}"/>
    <cellStyle name="Normal 62 3 3 2" xfId="51565" xr:uid="{00000000-0005-0000-0000-00006DC90000}"/>
    <cellStyle name="Normal 62 3 4" xfId="51566" xr:uid="{00000000-0005-0000-0000-00006EC90000}"/>
    <cellStyle name="Normal 62 4" xfId="25301" xr:uid="{00000000-0005-0000-0000-0000D5620000}"/>
    <cellStyle name="Normal 62 4 2" xfId="25302" xr:uid="{00000000-0005-0000-0000-0000D6620000}"/>
    <cellStyle name="Normal 62 4 2 2" xfId="25303" xr:uid="{00000000-0005-0000-0000-0000D7620000}"/>
    <cellStyle name="Normal 62 4 2 2 2" xfId="51567" xr:uid="{00000000-0005-0000-0000-00006FC90000}"/>
    <cellStyle name="Normal 62 4 2 3" xfId="51568" xr:uid="{00000000-0005-0000-0000-000070C90000}"/>
    <cellStyle name="Normal 62 4 3" xfId="25304" xr:uid="{00000000-0005-0000-0000-0000D8620000}"/>
    <cellStyle name="Normal 62 4 3 2" xfId="51569" xr:uid="{00000000-0005-0000-0000-000071C90000}"/>
    <cellStyle name="Normal 62 4 4" xfId="51570" xr:uid="{00000000-0005-0000-0000-000072C90000}"/>
    <cellStyle name="Normal 62 5" xfId="25305" xr:uid="{00000000-0005-0000-0000-0000D9620000}"/>
    <cellStyle name="Normal 62 5 2" xfId="25306" xr:uid="{00000000-0005-0000-0000-0000DA620000}"/>
    <cellStyle name="Normal 62 5 2 2" xfId="25307" xr:uid="{00000000-0005-0000-0000-0000DB620000}"/>
    <cellStyle name="Normal 62 5 2 2 2" xfId="51571" xr:uid="{00000000-0005-0000-0000-000073C90000}"/>
    <cellStyle name="Normal 62 5 2 3" xfId="51572" xr:uid="{00000000-0005-0000-0000-000074C90000}"/>
    <cellStyle name="Normal 62 5 3" xfId="25308" xr:uid="{00000000-0005-0000-0000-0000DC620000}"/>
    <cellStyle name="Normal 62 5 3 2" xfId="51573" xr:uid="{00000000-0005-0000-0000-000075C90000}"/>
    <cellStyle name="Normal 62 5 4" xfId="51574" xr:uid="{00000000-0005-0000-0000-000076C90000}"/>
    <cellStyle name="Normal 62 6" xfId="25309" xr:uid="{00000000-0005-0000-0000-0000DD620000}"/>
    <cellStyle name="Normal 62 6 2" xfId="25310" xr:uid="{00000000-0005-0000-0000-0000DE620000}"/>
    <cellStyle name="Normal 62 6 2 2" xfId="25311" xr:uid="{00000000-0005-0000-0000-0000DF620000}"/>
    <cellStyle name="Normal 62 6 2 2 2" xfId="51575" xr:uid="{00000000-0005-0000-0000-000077C90000}"/>
    <cellStyle name="Normal 62 6 2 3" xfId="51576" xr:uid="{00000000-0005-0000-0000-000078C90000}"/>
    <cellStyle name="Normal 62 6 3" xfId="25312" xr:uid="{00000000-0005-0000-0000-0000E0620000}"/>
    <cellStyle name="Normal 62 6 3 2" xfId="51577" xr:uid="{00000000-0005-0000-0000-000079C90000}"/>
    <cellStyle name="Normal 62 6 4" xfId="51578" xr:uid="{00000000-0005-0000-0000-00007AC90000}"/>
    <cellStyle name="Normal 62 7" xfId="25313" xr:uid="{00000000-0005-0000-0000-0000E1620000}"/>
    <cellStyle name="Normal 62 7 2" xfId="25314" xr:uid="{00000000-0005-0000-0000-0000E2620000}"/>
    <cellStyle name="Normal 62 7 2 2" xfId="25315" xr:uid="{00000000-0005-0000-0000-0000E3620000}"/>
    <cellStyle name="Normal 62 7 2 2 2" xfId="51579" xr:uid="{00000000-0005-0000-0000-00007BC90000}"/>
    <cellStyle name="Normal 62 7 2 3" xfId="51580" xr:uid="{00000000-0005-0000-0000-00007CC90000}"/>
    <cellStyle name="Normal 62 7 3" xfId="25316" xr:uid="{00000000-0005-0000-0000-0000E4620000}"/>
    <cellStyle name="Normal 62 7 3 2" xfId="51581" xr:uid="{00000000-0005-0000-0000-00007DC90000}"/>
    <cellStyle name="Normal 62 7 4" xfId="51582" xr:uid="{00000000-0005-0000-0000-00007EC90000}"/>
    <cellStyle name="Normal 62 8" xfId="25317" xr:uid="{00000000-0005-0000-0000-0000E5620000}"/>
    <cellStyle name="Normal 62 8 2" xfId="25318" xr:uid="{00000000-0005-0000-0000-0000E6620000}"/>
    <cellStyle name="Normal 62 8 2 2" xfId="25319" xr:uid="{00000000-0005-0000-0000-0000E7620000}"/>
    <cellStyle name="Normal 62 8 2 2 2" xfId="51583" xr:uid="{00000000-0005-0000-0000-00007FC90000}"/>
    <cellStyle name="Normal 62 8 2 3" xfId="51584" xr:uid="{00000000-0005-0000-0000-000080C90000}"/>
    <cellStyle name="Normal 62 8 3" xfId="25320" xr:uid="{00000000-0005-0000-0000-0000E8620000}"/>
    <cellStyle name="Normal 62 8 3 2" xfId="51585" xr:uid="{00000000-0005-0000-0000-000081C90000}"/>
    <cellStyle name="Normal 62 8 4" xfId="51586" xr:uid="{00000000-0005-0000-0000-000082C90000}"/>
    <cellStyle name="Normal 62 9" xfId="25321" xr:uid="{00000000-0005-0000-0000-0000E9620000}"/>
    <cellStyle name="Normal 62 9 2" xfId="25322" xr:uid="{00000000-0005-0000-0000-0000EA620000}"/>
    <cellStyle name="Normal 62 9 2 2" xfId="25323" xr:uid="{00000000-0005-0000-0000-0000EB620000}"/>
    <cellStyle name="Normal 62 9 2 2 2" xfId="51587" xr:uid="{00000000-0005-0000-0000-000083C90000}"/>
    <cellStyle name="Normal 62 9 2 3" xfId="51588" xr:uid="{00000000-0005-0000-0000-000084C90000}"/>
    <cellStyle name="Normal 62 9 3" xfId="25324" xr:uid="{00000000-0005-0000-0000-0000EC620000}"/>
    <cellStyle name="Normal 62 9 3 2" xfId="51589" xr:uid="{00000000-0005-0000-0000-000085C90000}"/>
    <cellStyle name="Normal 62 9 4" xfId="51590" xr:uid="{00000000-0005-0000-0000-000086C90000}"/>
    <cellStyle name="Normal 620" xfId="30274" xr:uid="{00000000-0005-0000-0000-000042760000}"/>
    <cellStyle name="Normal 621" xfId="30275" xr:uid="{00000000-0005-0000-0000-000043760000}"/>
    <cellStyle name="Normal 622" xfId="30276" xr:uid="{00000000-0005-0000-0000-000044760000}"/>
    <cellStyle name="Normal 623" xfId="30277" xr:uid="{00000000-0005-0000-0000-000045760000}"/>
    <cellStyle name="Normal 624" xfId="30278" xr:uid="{00000000-0005-0000-0000-000046760000}"/>
    <cellStyle name="Normal 625" xfId="30279" xr:uid="{00000000-0005-0000-0000-000047760000}"/>
    <cellStyle name="Normal 626" xfId="30280" xr:uid="{00000000-0005-0000-0000-000048760000}"/>
    <cellStyle name="Normal 627" xfId="30281" xr:uid="{00000000-0005-0000-0000-000049760000}"/>
    <cellStyle name="Normal 628" xfId="30282" xr:uid="{00000000-0005-0000-0000-00004A760000}"/>
    <cellStyle name="Normal 629" xfId="30283" xr:uid="{00000000-0005-0000-0000-00004B760000}"/>
    <cellStyle name="Normal 63" xfId="25325" xr:uid="{00000000-0005-0000-0000-0000ED620000}"/>
    <cellStyle name="Normal 63 10" xfId="25326" xr:uid="{00000000-0005-0000-0000-0000EE620000}"/>
    <cellStyle name="Normal 63 10 2" xfId="25327" xr:uid="{00000000-0005-0000-0000-0000EF620000}"/>
    <cellStyle name="Normal 63 10 2 2" xfId="25328" xr:uid="{00000000-0005-0000-0000-0000F0620000}"/>
    <cellStyle name="Normal 63 10 2 2 2" xfId="51591" xr:uid="{00000000-0005-0000-0000-000087C90000}"/>
    <cellStyle name="Normal 63 10 2 3" xfId="51592" xr:uid="{00000000-0005-0000-0000-000088C90000}"/>
    <cellStyle name="Normal 63 10 3" xfId="25329" xr:uid="{00000000-0005-0000-0000-0000F1620000}"/>
    <cellStyle name="Normal 63 10 3 2" xfId="51593" xr:uid="{00000000-0005-0000-0000-000089C90000}"/>
    <cellStyle name="Normal 63 10 4" xfId="51594" xr:uid="{00000000-0005-0000-0000-00008AC90000}"/>
    <cellStyle name="Normal 63 11" xfId="25330" xr:uid="{00000000-0005-0000-0000-0000F2620000}"/>
    <cellStyle name="Normal 63 11 2" xfId="25331" xr:uid="{00000000-0005-0000-0000-0000F3620000}"/>
    <cellStyle name="Normal 63 11 2 2" xfId="25332" xr:uid="{00000000-0005-0000-0000-0000F4620000}"/>
    <cellStyle name="Normal 63 11 2 2 2" xfId="51595" xr:uid="{00000000-0005-0000-0000-00008BC90000}"/>
    <cellStyle name="Normal 63 11 2 3" xfId="51596" xr:uid="{00000000-0005-0000-0000-00008CC90000}"/>
    <cellStyle name="Normal 63 11 3" xfId="25333" xr:uid="{00000000-0005-0000-0000-0000F5620000}"/>
    <cellStyle name="Normal 63 11 3 2" xfId="51597" xr:uid="{00000000-0005-0000-0000-00008DC90000}"/>
    <cellStyle name="Normal 63 11 4" xfId="51598" xr:uid="{00000000-0005-0000-0000-00008EC90000}"/>
    <cellStyle name="Normal 63 12" xfId="25334" xr:uid="{00000000-0005-0000-0000-0000F6620000}"/>
    <cellStyle name="Normal 63 12 2" xfId="25335" xr:uid="{00000000-0005-0000-0000-0000F7620000}"/>
    <cellStyle name="Normal 63 12 2 2" xfId="25336" xr:uid="{00000000-0005-0000-0000-0000F8620000}"/>
    <cellStyle name="Normal 63 12 2 2 2" xfId="51599" xr:uid="{00000000-0005-0000-0000-00008FC90000}"/>
    <cellStyle name="Normal 63 12 2 3" xfId="51600" xr:uid="{00000000-0005-0000-0000-000090C90000}"/>
    <cellStyle name="Normal 63 12 3" xfId="25337" xr:uid="{00000000-0005-0000-0000-0000F9620000}"/>
    <cellStyle name="Normal 63 12 3 2" xfId="51601" xr:uid="{00000000-0005-0000-0000-000091C90000}"/>
    <cellStyle name="Normal 63 12 4" xfId="51602" xr:uid="{00000000-0005-0000-0000-000092C90000}"/>
    <cellStyle name="Normal 63 13" xfId="25338" xr:uid="{00000000-0005-0000-0000-0000FA620000}"/>
    <cellStyle name="Normal 63 13 2" xfId="25339" xr:uid="{00000000-0005-0000-0000-0000FB620000}"/>
    <cellStyle name="Normal 63 13 2 2" xfId="25340" xr:uid="{00000000-0005-0000-0000-0000FC620000}"/>
    <cellStyle name="Normal 63 13 2 2 2" xfId="51603" xr:uid="{00000000-0005-0000-0000-000093C90000}"/>
    <cellStyle name="Normal 63 13 2 3" xfId="51604" xr:uid="{00000000-0005-0000-0000-000094C90000}"/>
    <cellStyle name="Normal 63 13 3" xfId="25341" xr:uid="{00000000-0005-0000-0000-0000FD620000}"/>
    <cellStyle name="Normal 63 13 3 2" xfId="51605" xr:uid="{00000000-0005-0000-0000-000095C90000}"/>
    <cellStyle name="Normal 63 13 4" xfId="51606" xr:uid="{00000000-0005-0000-0000-000096C90000}"/>
    <cellStyle name="Normal 63 14" xfId="25342" xr:uid="{00000000-0005-0000-0000-0000FE620000}"/>
    <cellStyle name="Normal 63 14 2" xfId="25343" xr:uid="{00000000-0005-0000-0000-0000FF620000}"/>
    <cellStyle name="Normal 63 14 2 2" xfId="25344" xr:uid="{00000000-0005-0000-0000-000000630000}"/>
    <cellStyle name="Normal 63 14 2 2 2" xfId="51607" xr:uid="{00000000-0005-0000-0000-000097C90000}"/>
    <cellStyle name="Normal 63 14 2 3" xfId="51608" xr:uid="{00000000-0005-0000-0000-000098C90000}"/>
    <cellStyle name="Normal 63 14 3" xfId="25345" xr:uid="{00000000-0005-0000-0000-000001630000}"/>
    <cellStyle name="Normal 63 14 3 2" xfId="51609" xr:uid="{00000000-0005-0000-0000-000099C90000}"/>
    <cellStyle name="Normal 63 14 4" xfId="51610" xr:uid="{00000000-0005-0000-0000-00009AC90000}"/>
    <cellStyle name="Normal 63 15" xfId="25346" xr:uid="{00000000-0005-0000-0000-000002630000}"/>
    <cellStyle name="Normal 63 15 2" xfId="25347" xr:uid="{00000000-0005-0000-0000-000003630000}"/>
    <cellStyle name="Normal 63 15 2 2" xfId="25348" xr:uid="{00000000-0005-0000-0000-000004630000}"/>
    <cellStyle name="Normal 63 15 2 2 2" xfId="51611" xr:uid="{00000000-0005-0000-0000-00009BC90000}"/>
    <cellStyle name="Normal 63 15 2 3" xfId="51612" xr:uid="{00000000-0005-0000-0000-00009CC90000}"/>
    <cellStyle name="Normal 63 15 3" xfId="25349" xr:uid="{00000000-0005-0000-0000-000005630000}"/>
    <cellStyle name="Normal 63 15 3 2" xfId="51613" xr:uid="{00000000-0005-0000-0000-00009DC90000}"/>
    <cellStyle name="Normal 63 15 4" xfId="51614" xr:uid="{00000000-0005-0000-0000-00009EC90000}"/>
    <cellStyle name="Normal 63 16" xfId="25350" xr:uid="{00000000-0005-0000-0000-000006630000}"/>
    <cellStyle name="Normal 63 16 2" xfId="25351" xr:uid="{00000000-0005-0000-0000-000007630000}"/>
    <cellStyle name="Normal 63 16 2 2" xfId="51615" xr:uid="{00000000-0005-0000-0000-00009FC90000}"/>
    <cellStyle name="Normal 63 16 3" xfId="51616" xr:uid="{00000000-0005-0000-0000-0000A0C90000}"/>
    <cellStyle name="Normal 63 17" xfId="25352" xr:uid="{00000000-0005-0000-0000-000008630000}"/>
    <cellStyle name="Normal 63 17 2" xfId="51617" xr:uid="{00000000-0005-0000-0000-0000A1C90000}"/>
    <cellStyle name="Normal 63 18" xfId="51618" xr:uid="{00000000-0005-0000-0000-0000A2C90000}"/>
    <cellStyle name="Normal 63 2" xfId="25353" xr:uid="{00000000-0005-0000-0000-000009630000}"/>
    <cellStyle name="Normal 63 2 10" xfId="25354" xr:uid="{00000000-0005-0000-0000-00000A630000}"/>
    <cellStyle name="Normal 63 2 10 2" xfId="25355" xr:uid="{00000000-0005-0000-0000-00000B630000}"/>
    <cellStyle name="Normal 63 2 10 2 2" xfId="25356" xr:uid="{00000000-0005-0000-0000-00000C630000}"/>
    <cellStyle name="Normal 63 2 10 2 2 2" xfId="51619" xr:uid="{00000000-0005-0000-0000-0000A3C90000}"/>
    <cellStyle name="Normal 63 2 10 2 3" xfId="51620" xr:uid="{00000000-0005-0000-0000-0000A4C90000}"/>
    <cellStyle name="Normal 63 2 10 3" xfId="25357" xr:uid="{00000000-0005-0000-0000-00000D630000}"/>
    <cellStyle name="Normal 63 2 10 3 2" xfId="51621" xr:uid="{00000000-0005-0000-0000-0000A5C90000}"/>
    <cellStyle name="Normal 63 2 10 4" xfId="51622" xr:uid="{00000000-0005-0000-0000-0000A6C90000}"/>
    <cellStyle name="Normal 63 2 11" xfId="25358" xr:uid="{00000000-0005-0000-0000-00000E630000}"/>
    <cellStyle name="Normal 63 2 11 2" xfId="25359" xr:uid="{00000000-0005-0000-0000-00000F630000}"/>
    <cellStyle name="Normal 63 2 11 2 2" xfId="25360" xr:uid="{00000000-0005-0000-0000-000010630000}"/>
    <cellStyle name="Normal 63 2 11 2 2 2" xfId="51623" xr:uid="{00000000-0005-0000-0000-0000A7C90000}"/>
    <cellStyle name="Normal 63 2 11 2 3" xfId="51624" xr:uid="{00000000-0005-0000-0000-0000A8C90000}"/>
    <cellStyle name="Normal 63 2 11 3" xfId="25361" xr:uid="{00000000-0005-0000-0000-000011630000}"/>
    <cellStyle name="Normal 63 2 11 3 2" xfId="51625" xr:uid="{00000000-0005-0000-0000-0000A9C90000}"/>
    <cellStyle name="Normal 63 2 11 4" xfId="51626" xr:uid="{00000000-0005-0000-0000-0000AAC90000}"/>
    <cellStyle name="Normal 63 2 12" xfId="25362" xr:uid="{00000000-0005-0000-0000-000012630000}"/>
    <cellStyle name="Normal 63 2 12 2" xfId="25363" xr:uid="{00000000-0005-0000-0000-000013630000}"/>
    <cellStyle name="Normal 63 2 12 2 2" xfId="51627" xr:uid="{00000000-0005-0000-0000-0000ABC90000}"/>
    <cellStyle name="Normal 63 2 12 3" xfId="51628" xr:uid="{00000000-0005-0000-0000-0000ACC90000}"/>
    <cellStyle name="Normal 63 2 13" xfId="25364" xr:uid="{00000000-0005-0000-0000-000014630000}"/>
    <cellStyle name="Normal 63 2 13 2" xfId="51629" xr:uid="{00000000-0005-0000-0000-0000ADC90000}"/>
    <cellStyle name="Normal 63 2 14" xfId="51630" xr:uid="{00000000-0005-0000-0000-0000AEC90000}"/>
    <cellStyle name="Normal 63 2 2" xfId="25365" xr:uid="{00000000-0005-0000-0000-000015630000}"/>
    <cellStyle name="Normal 63 2 2 2" xfId="25366" xr:uid="{00000000-0005-0000-0000-000016630000}"/>
    <cellStyle name="Normal 63 2 2 2 2" xfId="25367" xr:uid="{00000000-0005-0000-0000-000017630000}"/>
    <cellStyle name="Normal 63 2 2 2 2 2" xfId="51631" xr:uid="{00000000-0005-0000-0000-0000AFC90000}"/>
    <cellStyle name="Normal 63 2 2 2 3" xfId="51632" xr:uid="{00000000-0005-0000-0000-0000B0C90000}"/>
    <cellStyle name="Normal 63 2 2 3" xfId="25368" xr:uid="{00000000-0005-0000-0000-000018630000}"/>
    <cellStyle name="Normal 63 2 2 3 2" xfId="51633" xr:uid="{00000000-0005-0000-0000-0000B1C90000}"/>
    <cellStyle name="Normal 63 2 2 4" xfId="51634" xr:uid="{00000000-0005-0000-0000-0000B2C90000}"/>
    <cellStyle name="Normal 63 2 3" xfId="25369" xr:uid="{00000000-0005-0000-0000-000019630000}"/>
    <cellStyle name="Normal 63 2 3 2" xfId="25370" xr:uid="{00000000-0005-0000-0000-00001A630000}"/>
    <cellStyle name="Normal 63 2 3 2 2" xfId="25371" xr:uid="{00000000-0005-0000-0000-00001B630000}"/>
    <cellStyle name="Normal 63 2 3 2 2 2" xfId="51635" xr:uid="{00000000-0005-0000-0000-0000B3C90000}"/>
    <cellStyle name="Normal 63 2 3 2 3" xfId="51636" xr:uid="{00000000-0005-0000-0000-0000B4C90000}"/>
    <cellStyle name="Normal 63 2 3 3" xfId="25372" xr:uid="{00000000-0005-0000-0000-00001C630000}"/>
    <cellStyle name="Normal 63 2 3 3 2" xfId="51637" xr:uid="{00000000-0005-0000-0000-0000B5C90000}"/>
    <cellStyle name="Normal 63 2 3 4" xfId="51638" xr:uid="{00000000-0005-0000-0000-0000B6C90000}"/>
    <cellStyle name="Normal 63 2 4" xfId="25373" xr:uid="{00000000-0005-0000-0000-00001D630000}"/>
    <cellStyle name="Normal 63 2 4 2" xfId="25374" xr:uid="{00000000-0005-0000-0000-00001E630000}"/>
    <cellStyle name="Normal 63 2 4 2 2" xfId="25375" xr:uid="{00000000-0005-0000-0000-00001F630000}"/>
    <cellStyle name="Normal 63 2 4 2 2 2" xfId="51639" xr:uid="{00000000-0005-0000-0000-0000B7C90000}"/>
    <cellStyle name="Normal 63 2 4 2 3" xfId="51640" xr:uid="{00000000-0005-0000-0000-0000B8C90000}"/>
    <cellStyle name="Normal 63 2 4 3" xfId="25376" xr:uid="{00000000-0005-0000-0000-000020630000}"/>
    <cellStyle name="Normal 63 2 4 3 2" xfId="51641" xr:uid="{00000000-0005-0000-0000-0000B9C90000}"/>
    <cellStyle name="Normal 63 2 4 4" xfId="51642" xr:uid="{00000000-0005-0000-0000-0000BAC90000}"/>
    <cellStyle name="Normal 63 2 5" xfId="25377" xr:uid="{00000000-0005-0000-0000-000021630000}"/>
    <cellStyle name="Normal 63 2 5 2" xfId="25378" xr:uid="{00000000-0005-0000-0000-000022630000}"/>
    <cellStyle name="Normal 63 2 5 2 2" xfId="25379" xr:uid="{00000000-0005-0000-0000-000023630000}"/>
    <cellStyle name="Normal 63 2 5 2 2 2" xfId="51643" xr:uid="{00000000-0005-0000-0000-0000BBC90000}"/>
    <cellStyle name="Normal 63 2 5 2 3" xfId="51644" xr:uid="{00000000-0005-0000-0000-0000BCC90000}"/>
    <cellStyle name="Normal 63 2 5 3" xfId="25380" xr:uid="{00000000-0005-0000-0000-000024630000}"/>
    <cellStyle name="Normal 63 2 5 3 2" xfId="51645" xr:uid="{00000000-0005-0000-0000-0000BDC90000}"/>
    <cellStyle name="Normal 63 2 5 4" xfId="51646" xr:uid="{00000000-0005-0000-0000-0000BEC90000}"/>
    <cellStyle name="Normal 63 2 6" xfId="25381" xr:uid="{00000000-0005-0000-0000-000025630000}"/>
    <cellStyle name="Normal 63 2 6 2" xfId="25382" xr:uid="{00000000-0005-0000-0000-000026630000}"/>
    <cellStyle name="Normal 63 2 6 2 2" xfId="25383" xr:uid="{00000000-0005-0000-0000-000027630000}"/>
    <cellStyle name="Normal 63 2 6 2 2 2" xfId="51647" xr:uid="{00000000-0005-0000-0000-0000BFC90000}"/>
    <cellStyle name="Normal 63 2 6 2 3" xfId="51648" xr:uid="{00000000-0005-0000-0000-0000C0C90000}"/>
    <cellStyle name="Normal 63 2 6 3" xfId="25384" xr:uid="{00000000-0005-0000-0000-000028630000}"/>
    <cellStyle name="Normal 63 2 6 3 2" xfId="51649" xr:uid="{00000000-0005-0000-0000-0000C1C90000}"/>
    <cellStyle name="Normal 63 2 6 4" xfId="51650" xr:uid="{00000000-0005-0000-0000-0000C2C90000}"/>
    <cellStyle name="Normal 63 2 7" xfId="25385" xr:uid="{00000000-0005-0000-0000-000029630000}"/>
    <cellStyle name="Normal 63 2 7 2" xfId="25386" xr:uid="{00000000-0005-0000-0000-00002A630000}"/>
    <cellStyle name="Normal 63 2 7 2 2" xfId="25387" xr:uid="{00000000-0005-0000-0000-00002B630000}"/>
    <cellStyle name="Normal 63 2 7 2 2 2" xfId="51651" xr:uid="{00000000-0005-0000-0000-0000C3C90000}"/>
    <cellStyle name="Normal 63 2 7 2 3" xfId="51652" xr:uid="{00000000-0005-0000-0000-0000C4C90000}"/>
    <cellStyle name="Normal 63 2 7 3" xfId="25388" xr:uid="{00000000-0005-0000-0000-00002C630000}"/>
    <cellStyle name="Normal 63 2 7 3 2" xfId="51653" xr:uid="{00000000-0005-0000-0000-0000C5C90000}"/>
    <cellStyle name="Normal 63 2 7 4" xfId="51654" xr:uid="{00000000-0005-0000-0000-0000C6C90000}"/>
    <cellStyle name="Normal 63 2 8" xfId="25389" xr:uid="{00000000-0005-0000-0000-00002D630000}"/>
    <cellStyle name="Normal 63 2 8 2" xfId="25390" xr:uid="{00000000-0005-0000-0000-00002E630000}"/>
    <cellStyle name="Normal 63 2 8 2 2" xfId="25391" xr:uid="{00000000-0005-0000-0000-00002F630000}"/>
    <cellStyle name="Normal 63 2 8 2 2 2" xfId="51655" xr:uid="{00000000-0005-0000-0000-0000C7C90000}"/>
    <cellStyle name="Normal 63 2 8 2 3" xfId="51656" xr:uid="{00000000-0005-0000-0000-0000C8C90000}"/>
    <cellStyle name="Normal 63 2 8 3" xfId="25392" xr:uid="{00000000-0005-0000-0000-000030630000}"/>
    <cellStyle name="Normal 63 2 8 3 2" xfId="51657" xr:uid="{00000000-0005-0000-0000-0000C9C90000}"/>
    <cellStyle name="Normal 63 2 8 4" xfId="51658" xr:uid="{00000000-0005-0000-0000-0000CAC90000}"/>
    <cellStyle name="Normal 63 2 9" xfId="25393" xr:uid="{00000000-0005-0000-0000-000031630000}"/>
    <cellStyle name="Normal 63 2 9 2" xfId="25394" xr:uid="{00000000-0005-0000-0000-000032630000}"/>
    <cellStyle name="Normal 63 2 9 2 2" xfId="25395" xr:uid="{00000000-0005-0000-0000-000033630000}"/>
    <cellStyle name="Normal 63 2 9 2 2 2" xfId="51659" xr:uid="{00000000-0005-0000-0000-0000CBC90000}"/>
    <cellStyle name="Normal 63 2 9 2 3" xfId="51660" xr:uid="{00000000-0005-0000-0000-0000CCC90000}"/>
    <cellStyle name="Normal 63 2 9 3" xfId="25396" xr:uid="{00000000-0005-0000-0000-000034630000}"/>
    <cellStyle name="Normal 63 2 9 3 2" xfId="51661" xr:uid="{00000000-0005-0000-0000-0000CDC90000}"/>
    <cellStyle name="Normal 63 2 9 4" xfId="51662" xr:uid="{00000000-0005-0000-0000-0000CEC90000}"/>
    <cellStyle name="Normal 63 3" xfId="25397" xr:uid="{00000000-0005-0000-0000-000035630000}"/>
    <cellStyle name="Normal 63 3 10" xfId="25398" xr:uid="{00000000-0005-0000-0000-000036630000}"/>
    <cellStyle name="Normal 63 3 10 2" xfId="25399" xr:uid="{00000000-0005-0000-0000-000037630000}"/>
    <cellStyle name="Normal 63 3 10 2 2" xfId="25400" xr:uid="{00000000-0005-0000-0000-000038630000}"/>
    <cellStyle name="Normal 63 3 10 2 2 2" xfId="51663" xr:uid="{00000000-0005-0000-0000-0000CFC90000}"/>
    <cellStyle name="Normal 63 3 10 2 3" xfId="51664" xr:uid="{00000000-0005-0000-0000-0000D0C90000}"/>
    <cellStyle name="Normal 63 3 10 3" xfId="25401" xr:uid="{00000000-0005-0000-0000-000039630000}"/>
    <cellStyle name="Normal 63 3 10 3 2" xfId="51665" xr:uid="{00000000-0005-0000-0000-0000D1C90000}"/>
    <cellStyle name="Normal 63 3 10 4" xfId="51666" xr:uid="{00000000-0005-0000-0000-0000D2C90000}"/>
    <cellStyle name="Normal 63 3 11" xfId="25402" xr:uid="{00000000-0005-0000-0000-00003A630000}"/>
    <cellStyle name="Normal 63 3 11 2" xfId="25403" xr:uid="{00000000-0005-0000-0000-00003B630000}"/>
    <cellStyle name="Normal 63 3 11 2 2" xfId="25404" xr:uid="{00000000-0005-0000-0000-00003C630000}"/>
    <cellStyle name="Normal 63 3 11 2 2 2" xfId="51667" xr:uid="{00000000-0005-0000-0000-0000D3C90000}"/>
    <cellStyle name="Normal 63 3 11 2 3" xfId="51668" xr:uid="{00000000-0005-0000-0000-0000D4C90000}"/>
    <cellStyle name="Normal 63 3 11 3" xfId="25405" xr:uid="{00000000-0005-0000-0000-00003D630000}"/>
    <cellStyle name="Normal 63 3 11 3 2" xfId="51669" xr:uid="{00000000-0005-0000-0000-0000D5C90000}"/>
    <cellStyle name="Normal 63 3 11 4" xfId="51670" xr:uid="{00000000-0005-0000-0000-0000D6C90000}"/>
    <cellStyle name="Normal 63 3 12" xfId="25406" xr:uid="{00000000-0005-0000-0000-00003E630000}"/>
    <cellStyle name="Normal 63 3 12 2" xfId="25407" xr:uid="{00000000-0005-0000-0000-00003F630000}"/>
    <cellStyle name="Normal 63 3 12 2 2" xfId="51671" xr:uid="{00000000-0005-0000-0000-0000D7C90000}"/>
    <cellStyle name="Normal 63 3 12 3" xfId="51672" xr:uid="{00000000-0005-0000-0000-0000D8C90000}"/>
    <cellStyle name="Normal 63 3 13" xfId="25408" xr:uid="{00000000-0005-0000-0000-000040630000}"/>
    <cellStyle name="Normal 63 3 13 2" xfId="51673" xr:uid="{00000000-0005-0000-0000-0000D9C90000}"/>
    <cellStyle name="Normal 63 3 14" xfId="51674" xr:uid="{00000000-0005-0000-0000-0000DAC90000}"/>
    <cellStyle name="Normal 63 3 2" xfId="25409" xr:uid="{00000000-0005-0000-0000-000041630000}"/>
    <cellStyle name="Normal 63 3 2 2" xfId="25410" xr:uid="{00000000-0005-0000-0000-000042630000}"/>
    <cellStyle name="Normal 63 3 2 2 2" xfId="25411" xr:uid="{00000000-0005-0000-0000-000043630000}"/>
    <cellStyle name="Normal 63 3 2 2 2 2" xfId="51675" xr:uid="{00000000-0005-0000-0000-0000DBC90000}"/>
    <cellStyle name="Normal 63 3 2 2 3" xfId="51676" xr:uid="{00000000-0005-0000-0000-0000DCC90000}"/>
    <cellStyle name="Normal 63 3 2 3" xfId="25412" xr:uid="{00000000-0005-0000-0000-000044630000}"/>
    <cellStyle name="Normal 63 3 2 3 2" xfId="51677" xr:uid="{00000000-0005-0000-0000-0000DDC90000}"/>
    <cellStyle name="Normal 63 3 2 4" xfId="51678" xr:uid="{00000000-0005-0000-0000-0000DEC90000}"/>
    <cellStyle name="Normal 63 3 3" xfId="25413" xr:uid="{00000000-0005-0000-0000-000045630000}"/>
    <cellStyle name="Normal 63 3 3 2" xfId="25414" xr:uid="{00000000-0005-0000-0000-000046630000}"/>
    <cellStyle name="Normal 63 3 3 2 2" xfId="25415" xr:uid="{00000000-0005-0000-0000-000047630000}"/>
    <cellStyle name="Normal 63 3 3 2 2 2" xfId="51679" xr:uid="{00000000-0005-0000-0000-0000DFC90000}"/>
    <cellStyle name="Normal 63 3 3 2 3" xfId="51680" xr:uid="{00000000-0005-0000-0000-0000E0C90000}"/>
    <cellStyle name="Normal 63 3 3 3" xfId="25416" xr:uid="{00000000-0005-0000-0000-000048630000}"/>
    <cellStyle name="Normal 63 3 3 3 2" xfId="51681" xr:uid="{00000000-0005-0000-0000-0000E1C90000}"/>
    <cellStyle name="Normal 63 3 3 4" xfId="51682" xr:uid="{00000000-0005-0000-0000-0000E2C90000}"/>
    <cellStyle name="Normal 63 3 4" xfId="25417" xr:uid="{00000000-0005-0000-0000-000049630000}"/>
    <cellStyle name="Normal 63 3 4 2" xfId="25418" xr:uid="{00000000-0005-0000-0000-00004A630000}"/>
    <cellStyle name="Normal 63 3 4 2 2" xfId="25419" xr:uid="{00000000-0005-0000-0000-00004B630000}"/>
    <cellStyle name="Normal 63 3 4 2 2 2" xfId="51683" xr:uid="{00000000-0005-0000-0000-0000E3C90000}"/>
    <cellStyle name="Normal 63 3 4 2 3" xfId="51684" xr:uid="{00000000-0005-0000-0000-0000E4C90000}"/>
    <cellStyle name="Normal 63 3 4 3" xfId="25420" xr:uid="{00000000-0005-0000-0000-00004C630000}"/>
    <cellStyle name="Normal 63 3 4 3 2" xfId="51685" xr:uid="{00000000-0005-0000-0000-0000E5C90000}"/>
    <cellStyle name="Normal 63 3 4 4" xfId="51686" xr:uid="{00000000-0005-0000-0000-0000E6C90000}"/>
    <cellStyle name="Normal 63 3 5" xfId="25421" xr:uid="{00000000-0005-0000-0000-00004D630000}"/>
    <cellStyle name="Normal 63 3 5 2" xfId="25422" xr:uid="{00000000-0005-0000-0000-00004E630000}"/>
    <cellStyle name="Normal 63 3 5 2 2" xfId="25423" xr:uid="{00000000-0005-0000-0000-00004F630000}"/>
    <cellStyle name="Normal 63 3 5 2 2 2" xfId="51687" xr:uid="{00000000-0005-0000-0000-0000E7C90000}"/>
    <cellStyle name="Normal 63 3 5 2 3" xfId="51688" xr:uid="{00000000-0005-0000-0000-0000E8C90000}"/>
    <cellStyle name="Normal 63 3 5 3" xfId="25424" xr:uid="{00000000-0005-0000-0000-000050630000}"/>
    <cellStyle name="Normal 63 3 5 3 2" xfId="51689" xr:uid="{00000000-0005-0000-0000-0000E9C90000}"/>
    <cellStyle name="Normal 63 3 5 4" xfId="51690" xr:uid="{00000000-0005-0000-0000-0000EAC90000}"/>
    <cellStyle name="Normal 63 3 6" xfId="25425" xr:uid="{00000000-0005-0000-0000-000051630000}"/>
    <cellStyle name="Normal 63 3 6 2" xfId="25426" xr:uid="{00000000-0005-0000-0000-000052630000}"/>
    <cellStyle name="Normal 63 3 6 2 2" xfId="25427" xr:uid="{00000000-0005-0000-0000-000053630000}"/>
    <cellStyle name="Normal 63 3 6 2 2 2" xfId="51691" xr:uid="{00000000-0005-0000-0000-0000EBC90000}"/>
    <cellStyle name="Normal 63 3 6 2 3" xfId="51692" xr:uid="{00000000-0005-0000-0000-0000ECC90000}"/>
    <cellStyle name="Normal 63 3 6 3" xfId="25428" xr:uid="{00000000-0005-0000-0000-000054630000}"/>
    <cellStyle name="Normal 63 3 6 3 2" xfId="51693" xr:uid="{00000000-0005-0000-0000-0000EDC90000}"/>
    <cellStyle name="Normal 63 3 6 4" xfId="51694" xr:uid="{00000000-0005-0000-0000-0000EEC90000}"/>
    <cellStyle name="Normal 63 3 7" xfId="25429" xr:uid="{00000000-0005-0000-0000-000055630000}"/>
    <cellStyle name="Normal 63 3 7 2" xfId="25430" xr:uid="{00000000-0005-0000-0000-000056630000}"/>
    <cellStyle name="Normal 63 3 7 2 2" xfId="25431" xr:uid="{00000000-0005-0000-0000-000057630000}"/>
    <cellStyle name="Normal 63 3 7 2 2 2" xfId="51695" xr:uid="{00000000-0005-0000-0000-0000EFC90000}"/>
    <cellStyle name="Normal 63 3 7 2 3" xfId="51696" xr:uid="{00000000-0005-0000-0000-0000F0C90000}"/>
    <cellStyle name="Normal 63 3 7 3" xfId="25432" xr:uid="{00000000-0005-0000-0000-000058630000}"/>
    <cellStyle name="Normal 63 3 7 3 2" xfId="51697" xr:uid="{00000000-0005-0000-0000-0000F1C90000}"/>
    <cellStyle name="Normal 63 3 7 4" xfId="51698" xr:uid="{00000000-0005-0000-0000-0000F2C90000}"/>
    <cellStyle name="Normal 63 3 8" xfId="25433" xr:uid="{00000000-0005-0000-0000-000059630000}"/>
    <cellStyle name="Normal 63 3 8 2" xfId="25434" xr:uid="{00000000-0005-0000-0000-00005A630000}"/>
    <cellStyle name="Normal 63 3 8 2 2" xfId="25435" xr:uid="{00000000-0005-0000-0000-00005B630000}"/>
    <cellStyle name="Normal 63 3 8 2 2 2" xfId="51699" xr:uid="{00000000-0005-0000-0000-0000F3C90000}"/>
    <cellStyle name="Normal 63 3 8 2 3" xfId="51700" xr:uid="{00000000-0005-0000-0000-0000F4C90000}"/>
    <cellStyle name="Normal 63 3 8 3" xfId="25436" xr:uid="{00000000-0005-0000-0000-00005C630000}"/>
    <cellStyle name="Normal 63 3 8 3 2" xfId="51701" xr:uid="{00000000-0005-0000-0000-0000F5C90000}"/>
    <cellStyle name="Normal 63 3 8 4" xfId="51702" xr:uid="{00000000-0005-0000-0000-0000F6C90000}"/>
    <cellStyle name="Normal 63 3 9" xfId="25437" xr:uid="{00000000-0005-0000-0000-00005D630000}"/>
    <cellStyle name="Normal 63 3 9 2" xfId="25438" xr:uid="{00000000-0005-0000-0000-00005E630000}"/>
    <cellStyle name="Normal 63 3 9 2 2" xfId="25439" xr:uid="{00000000-0005-0000-0000-00005F630000}"/>
    <cellStyle name="Normal 63 3 9 2 2 2" xfId="51703" xr:uid="{00000000-0005-0000-0000-0000F7C90000}"/>
    <cellStyle name="Normal 63 3 9 2 3" xfId="51704" xr:uid="{00000000-0005-0000-0000-0000F8C90000}"/>
    <cellStyle name="Normal 63 3 9 3" xfId="25440" xr:uid="{00000000-0005-0000-0000-000060630000}"/>
    <cellStyle name="Normal 63 3 9 3 2" xfId="51705" xr:uid="{00000000-0005-0000-0000-0000F9C90000}"/>
    <cellStyle name="Normal 63 3 9 4" xfId="51706" xr:uid="{00000000-0005-0000-0000-0000FAC90000}"/>
    <cellStyle name="Normal 63 4" xfId="25441" xr:uid="{00000000-0005-0000-0000-000061630000}"/>
    <cellStyle name="Normal 63 4 10" xfId="25442" xr:uid="{00000000-0005-0000-0000-000062630000}"/>
    <cellStyle name="Normal 63 4 10 2" xfId="25443" xr:uid="{00000000-0005-0000-0000-000063630000}"/>
    <cellStyle name="Normal 63 4 10 2 2" xfId="25444" xr:uid="{00000000-0005-0000-0000-000064630000}"/>
    <cellStyle name="Normal 63 4 10 2 2 2" xfId="51707" xr:uid="{00000000-0005-0000-0000-0000FBC90000}"/>
    <cellStyle name="Normal 63 4 10 2 3" xfId="51708" xr:uid="{00000000-0005-0000-0000-0000FCC90000}"/>
    <cellStyle name="Normal 63 4 10 3" xfId="25445" xr:uid="{00000000-0005-0000-0000-000065630000}"/>
    <cellStyle name="Normal 63 4 10 3 2" xfId="51709" xr:uid="{00000000-0005-0000-0000-0000FDC90000}"/>
    <cellStyle name="Normal 63 4 10 4" xfId="51710" xr:uid="{00000000-0005-0000-0000-0000FEC90000}"/>
    <cellStyle name="Normal 63 4 11" xfId="25446" xr:uid="{00000000-0005-0000-0000-000066630000}"/>
    <cellStyle name="Normal 63 4 11 2" xfId="25447" xr:uid="{00000000-0005-0000-0000-000067630000}"/>
    <cellStyle name="Normal 63 4 11 2 2" xfId="25448" xr:uid="{00000000-0005-0000-0000-000068630000}"/>
    <cellStyle name="Normal 63 4 11 2 2 2" xfId="51711" xr:uid="{00000000-0005-0000-0000-0000FFC90000}"/>
    <cellStyle name="Normal 63 4 11 2 3" xfId="51712" xr:uid="{00000000-0005-0000-0000-000000CA0000}"/>
    <cellStyle name="Normal 63 4 11 3" xfId="25449" xr:uid="{00000000-0005-0000-0000-000069630000}"/>
    <cellStyle name="Normal 63 4 11 3 2" xfId="51713" xr:uid="{00000000-0005-0000-0000-000001CA0000}"/>
    <cellStyle name="Normal 63 4 11 4" xfId="51714" xr:uid="{00000000-0005-0000-0000-000002CA0000}"/>
    <cellStyle name="Normal 63 4 12" xfId="25450" xr:uid="{00000000-0005-0000-0000-00006A630000}"/>
    <cellStyle name="Normal 63 4 12 2" xfId="25451" xr:uid="{00000000-0005-0000-0000-00006B630000}"/>
    <cellStyle name="Normal 63 4 12 2 2" xfId="51715" xr:uid="{00000000-0005-0000-0000-000003CA0000}"/>
    <cellStyle name="Normal 63 4 12 3" xfId="51716" xr:uid="{00000000-0005-0000-0000-000004CA0000}"/>
    <cellStyle name="Normal 63 4 13" xfId="25452" xr:uid="{00000000-0005-0000-0000-00006C630000}"/>
    <cellStyle name="Normal 63 4 13 2" xfId="51717" xr:uid="{00000000-0005-0000-0000-000005CA0000}"/>
    <cellStyle name="Normal 63 4 14" xfId="51718" xr:uid="{00000000-0005-0000-0000-000006CA0000}"/>
    <cellStyle name="Normal 63 4 2" xfId="25453" xr:uid="{00000000-0005-0000-0000-00006D630000}"/>
    <cellStyle name="Normal 63 4 2 2" xfId="25454" xr:uid="{00000000-0005-0000-0000-00006E630000}"/>
    <cellStyle name="Normal 63 4 2 2 2" xfId="25455" xr:uid="{00000000-0005-0000-0000-00006F630000}"/>
    <cellStyle name="Normal 63 4 2 2 2 2" xfId="51719" xr:uid="{00000000-0005-0000-0000-000007CA0000}"/>
    <cellStyle name="Normal 63 4 2 2 3" xfId="51720" xr:uid="{00000000-0005-0000-0000-000008CA0000}"/>
    <cellStyle name="Normal 63 4 2 3" xfId="25456" xr:uid="{00000000-0005-0000-0000-000070630000}"/>
    <cellStyle name="Normal 63 4 2 3 2" xfId="51721" xr:uid="{00000000-0005-0000-0000-000009CA0000}"/>
    <cellStyle name="Normal 63 4 2 4" xfId="51722" xr:uid="{00000000-0005-0000-0000-00000ACA0000}"/>
    <cellStyle name="Normal 63 4 3" xfId="25457" xr:uid="{00000000-0005-0000-0000-000071630000}"/>
    <cellStyle name="Normal 63 4 3 2" xfId="25458" xr:uid="{00000000-0005-0000-0000-000072630000}"/>
    <cellStyle name="Normal 63 4 3 2 2" xfId="25459" xr:uid="{00000000-0005-0000-0000-000073630000}"/>
    <cellStyle name="Normal 63 4 3 2 2 2" xfId="51723" xr:uid="{00000000-0005-0000-0000-00000BCA0000}"/>
    <cellStyle name="Normal 63 4 3 2 3" xfId="51724" xr:uid="{00000000-0005-0000-0000-00000CCA0000}"/>
    <cellStyle name="Normal 63 4 3 3" xfId="25460" xr:uid="{00000000-0005-0000-0000-000074630000}"/>
    <cellStyle name="Normal 63 4 3 3 2" xfId="51725" xr:uid="{00000000-0005-0000-0000-00000DCA0000}"/>
    <cellStyle name="Normal 63 4 3 4" xfId="51726" xr:uid="{00000000-0005-0000-0000-00000ECA0000}"/>
    <cellStyle name="Normal 63 4 4" xfId="25461" xr:uid="{00000000-0005-0000-0000-000075630000}"/>
    <cellStyle name="Normal 63 4 4 2" xfId="25462" xr:uid="{00000000-0005-0000-0000-000076630000}"/>
    <cellStyle name="Normal 63 4 4 2 2" xfId="25463" xr:uid="{00000000-0005-0000-0000-000077630000}"/>
    <cellStyle name="Normal 63 4 4 2 2 2" xfId="51727" xr:uid="{00000000-0005-0000-0000-00000FCA0000}"/>
    <cellStyle name="Normal 63 4 4 2 3" xfId="51728" xr:uid="{00000000-0005-0000-0000-000010CA0000}"/>
    <cellStyle name="Normal 63 4 4 3" xfId="25464" xr:uid="{00000000-0005-0000-0000-000078630000}"/>
    <cellStyle name="Normal 63 4 4 3 2" xfId="51729" xr:uid="{00000000-0005-0000-0000-000011CA0000}"/>
    <cellStyle name="Normal 63 4 4 4" xfId="51730" xr:uid="{00000000-0005-0000-0000-000012CA0000}"/>
    <cellStyle name="Normal 63 4 5" xfId="25465" xr:uid="{00000000-0005-0000-0000-000079630000}"/>
    <cellStyle name="Normal 63 4 5 2" xfId="25466" xr:uid="{00000000-0005-0000-0000-00007A630000}"/>
    <cellStyle name="Normal 63 4 5 2 2" xfId="25467" xr:uid="{00000000-0005-0000-0000-00007B630000}"/>
    <cellStyle name="Normal 63 4 5 2 2 2" xfId="51731" xr:uid="{00000000-0005-0000-0000-000013CA0000}"/>
    <cellStyle name="Normal 63 4 5 2 3" xfId="51732" xr:uid="{00000000-0005-0000-0000-000014CA0000}"/>
    <cellStyle name="Normal 63 4 5 3" xfId="25468" xr:uid="{00000000-0005-0000-0000-00007C630000}"/>
    <cellStyle name="Normal 63 4 5 3 2" xfId="51733" xr:uid="{00000000-0005-0000-0000-000015CA0000}"/>
    <cellStyle name="Normal 63 4 5 4" xfId="51734" xr:uid="{00000000-0005-0000-0000-000016CA0000}"/>
    <cellStyle name="Normal 63 4 6" xfId="25469" xr:uid="{00000000-0005-0000-0000-00007D630000}"/>
    <cellStyle name="Normal 63 4 6 2" xfId="25470" xr:uid="{00000000-0005-0000-0000-00007E630000}"/>
    <cellStyle name="Normal 63 4 6 2 2" xfId="25471" xr:uid="{00000000-0005-0000-0000-00007F630000}"/>
    <cellStyle name="Normal 63 4 6 2 2 2" xfId="51735" xr:uid="{00000000-0005-0000-0000-000017CA0000}"/>
    <cellStyle name="Normal 63 4 6 2 3" xfId="51736" xr:uid="{00000000-0005-0000-0000-000018CA0000}"/>
    <cellStyle name="Normal 63 4 6 3" xfId="25472" xr:uid="{00000000-0005-0000-0000-000080630000}"/>
    <cellStyle name="Normal 63 4 6 3 2" xfId="51737" xr:uid="{00000000-0005-0000-0000-000019CA0000}"/>
    <cellStyle name="Normal 63 4 6 4" xfId="51738" xr:uid="{00000000-0005-0000-0000-00001ACA0000}"/>
    <cellStyle name="Normal 63 4 7" xfId="25473" xr:uid="{00000000-0005-0000-0000-000081630000}"/>
    <cellStyle name="Normal 63 4 7 2" xfId="25474" xr:uid="{00000000-0005-0000-0000-000082630000}"/>
    <cellStyle name="Normal 63 4 7 2 2" xfId="25475" xr:uid="{00000000-0005-0000-0000-000083630000}"/>
    <cellStyle name="Normal 63 4 7 2 2 2" xfId="51739" xr:uid="{00000000-0005-0000-0000-00001BCA0000}"/>
    <cellStyle name="Normal 63 4 7 2 3" xfId="51740" xr:uid="{00000000-0005-0000-0000-00001CCA0000}"/>
    <cellStyle name="Normal 63 4 7 3" xfId="25476" xr:uid="{00000000-0005-0000-0000-000084630000}"/>
    <cellStyle name="Normal 63 4 7 3 2" xfId="51741" xr:uid="{00000000-0005-0000-0000-00001DCA0000}"/>
    <cellStyle name="Normal 63 4 7 4" xfId="51742" xr:uid="{00000000-0005-0000-0000-00001ECA0000}"/>
    <cellStyle name="Normal 63 4 8" xfId="25477" xr:uid="{00000000-0005-0000-0000-000085630000}"/>
    <cellStyle name="Normal 63 4 8 2" xfId="25478" xr:uid="{00000000-0005-0000-0000-000086630000}"/>
    <cellStyle name="Normal 63 4 8 2 2" xfId="25479" xr:uid="{00000000-0005-0000-0000-000087630000}"/>
    <cellStyle name="Normal 63 4 8 2 2 2" xfId="51743" xr:uid="{00000000-0005-0000-0000-00001FCA0000}"/>
    <cellStyle name="Normal 63 4 8 2 3" xfId="51744" xr:uid="{00000000-0005-0000-0000-000020CA0000}"/>
    <cellStyle name="Normal 63 4 8 3" xfId="25480" xr:uid="{00000000-0005-0000-0000-000088630000}"/>
    <cellStyle name="Normal 63 4 8 3 2" xfId="51745" xr:uid="{00000000-0005-0000-0000-000021CA0000}"/>
    <cellStyle name="Normal 63 4 8 4" xfId="51746" xr:uid="{00000000-0005-0000-0000-000022CA0000}"/>
    <cellStyle name="Normal 63 4 9" xfId="25481" xr:uid="{00000000-0005-0000-0000-000089630000}"/>
    <cellStyle name="Normal 63 4 9 2" xfId="25482" xr:uid="{00000000-0005-0000-0000-00008A630000}"/>
    <cellStyle name="Normal 63 4 9 2 2" xfId="25483" xr:uid="{00000000-0005-0000-0000-00008B630000}"/>
    <cellStyle name="Normal 63 4 9 2 2 2" xfId="51747" xr:uid="{00000000-0005-0000-0000-000023CA0000}"/>
    <cellStyle name="Normal 63 4 9 2 3" xfId="51748" xr:uid="{00000000-0005-0000-0000-000024CA0000}"/>
    <cellStyle name="Normal 63 4 9 3" xfId="25484" xr:uid="{00000000-0005-0000-0000-00008C630000}"/>
    <cellStyle name="Normal 63 4 9 3 2" xfId="51749" xr:uid="{00000000-0005-0000-0000-000025CA0000}"/>
    <cellStyle name="Normal 63 4 9 4" xfId="51750" xr:uid="{00000000-0005-0000-0000-000026CA0000}"/>
    <cellStyle name="Normal 63 5" xfId="25485" xr:uid="{00000000-0005-0000-0000-00008D630000}"/>
    <cellStyle name="Normal 63 5 2" xfId="25486" xr:uid="{00000000-0005-0000-0000-00008E630000}"/>
    <cellStyle name="Normal 63 5 2 2" xfId="25487" xr:uid="{00000000-0005-0000-0000-00008F630000}"/>
    <cellStyle name="Normal 63 5 2 2 2" xfId="51751" xr:uid="{00000000-0005-0000-0000-000027CA0000}"/>
    <cellStyle name="Normal 63 5 2 3" xfId="51752" xr:uid="{00000000-0005-0000-0000-000028CA0000}"/>
    <cellStyle name="Normal 63 5 3" xfId="25488" xr:uid="{00000000-0005-0000-0000-000090630000}"/>
    <cellStyle name="Normal 63 5 3 2" xfId="51753" xr:uid="{00000000-0005-0000-0000-000029CA0000}"/>
    <cellStyle name="Normal 63 5 4" xfId="51754" xr:uid="{00000000-0005-0000-0000-00002ACA0000}"/>
    <cellStyle name="Normal 63 6" xfId="25489" xr:uid="{00000000-0005-0000-0000-000091630000}"/>
    <cellStyle name="Normal 63 6 2" xfId="25490" xr:uid="{00000000-0005-0000-0000-000092630000}"/>
    <cellStyle name="Normal 63 6 2 2" xfId="25491" xr:uid="{00000000-0005-0000-0000-000093630000}"/>
    <cellStyle name="Normal 63 6 2 2 2" xfId="51755" xr:uid="{00000000-0005-0000-0000-00002BCA0000}"/>
    <cellStyle name="Normal 63 6 2 3" xfId="51756" xr:uid="{00000000-0005-0000-0000-00002CCA0000}"/>
    <cellStyle name="Normal 63 6 3" xfId="25492" xr:uid="{00000000-0005-0000-0000-000094630000}"/>
    <cellStyle name="Normal 63 6 3 2" xfId="51757" xr:uid="{00000000-0005-0000-0000-00002DCA0000}"/>
    <cellStyle name="Normal 63 6 4" xfId="51758" xr:uid="{00000000-0005-0000-0000-00002ECA0000}"/>
    <cellStyle name="Normal 63 7" xfId="25493" xr:uid="{00000000-0005-0000-0000-000095630000}"/>
    <cellStyle name="Normal 63 7 2" xfId="25494" xr:uid="{00000000-0005-0000-0000-000096630000}"/>
    <cellStyle name="Normal 63 7 2 2" xfId="25495" xr:uid="{00000000-0005-0000-0000-000097630000}"/>
    <cellStyle name="Normal 63 7 2 2 2" xfId="51759" xr:uid="{00000000-0005-0000-0000-00002FCA0000}"/>
    <cellStyle name="Normal 63 7 2 3" xfId="51760" xr:uid="{00000000-0005-0000-0000-000030CA0000}"/>
    <cellStyle name="Normal 63 7 3" xfId="25496" xr:uid="{00000000-0005-0000-0000-000098630000}"/>
    <cellStyle name="Normal 63 7 3 2" xfId="51761" xr:uid="{00000000-0005-0000-0000-000031CA0000}"/>
    <cellStyle name="Normal 63 7 4" xfId="51762" xr:uid="{00000000-0005-0000-0000-000032CA0000}"/>
    <cellStyle name="Normal 63 8" xfId="25497" xr:uid="{00000000-0005-0000-0000-000099630000}"/>
    <cellStyle name="Normal 63 8 2" xfId="25498" xr:uid="{00000000-0005-0000-0000-00009A630000}"/>
    <cellStyle name="Normal 63 8 2 2" xfId="25499" xr:uid="{00000000-0005-0000-0000-00009B630000}"/>
    <cellStyle name="Normal 63 8 2 2 2" xfId="51763" xr:uid="{00000000-0005-0000-0000-000033CA0000}"/>
    <cellStyle name="Normal 63 8 2 3" xfId="51764" xr:uid="{00000000-0005-0000-0000-000034CA0000}"/>
    <cellStyle name="Normal 63 8 3" xfId="25500" xr:uid="{00000000-0005-0000-0000-00009C630000}"/>
    <cellStyle name="Normal 63 8 3 2" xfId="51765" xr:uid="{00000000-0005-0000-0000-000035CA0000}"/>
    <cellStyle name="Normal 63 8 4" xfId="51766" xr:uid="{00000000-0005-0000-0000-000036CA0000}"/>
    <cellStyle name="Normal 63 9" xfId="25501" xr:uid="{00000000-0005-0000-0000-00009D630000}"/>
    <cellStyle name="Normal 63 9 2" xfId="25502" xr:uid="{00000000-0005-0000-0000-00009E630000}"/>
    <cellStyle name="Normal 63 9 2 2" xfId="25503" xr:uid="{00000000-0005-0000-0000-00009F630000}"/>
    <cellStyle name="Normal 63 9 2 2 2" xfId="51767" xr:uid="{00000000-0005-0000-0000-000037CA0000}"/>
    <cellStyle name="Normal 63 9 2 3" xfId="51768" xr:uid="{00000000-0005-0000-0000-000038CA0000}"/>
    <cellStyle name="Normal 63 9 3" xfId="25504" xr:uid="{00000000-0005-0000-0000-0000A0630000}"/>
    <cellStyle name="Normal 63 9 3 2" xfId="51769" xr:uid="{00000000-0005-0000-0000-000039CA0000}"/>
    <cellStyle name="Normal 63 9 4" xfId="51770" xr:uid="{00000000-0005-0000-0000-00003ACA0000}"/>
    <cellStyle name="Normal 630" xfId="30284" xr:uid="{00000000-0005-0000-0000-00004C760000}"/>
    <cellStyle name="Normal 631" xfId="30285" xr:uid="{00000000-0005-0000-0000-00004D760000}"/>
    <cellStyle name="Normal 632" xfId="30286" xr:uid="{00000000-0005-0000-0000-00004E760000}"/>
    <cellStyle name="Normal 633" xfId="30287" xr:uid="{00000000-0005-0000-0000-00004F760000}"/>
    <cellStyle name="Normal 634" xfId="30288" xr:uid="{00000000-0005-0000-0000-000050760000}"/>
    <cellStyle name="Normal 635" xfId="30289" xr:uid="{00000000-0005-0000-0000-000051760000}"/>
    <cellStyle name="Normal 636" xfId="30290" xr:uid="{00000000-0005-0000-0000-000052760000}"/>
    <cellStyle name="Normal 637" xfId="30291" xr:uid="{00000000-0005-0000-0000-000053760000}"/>
    <cellStyle name="Normal 638" xfId="30292" xr:uid="{00000000-0005-0000-0000-000054760000}"/>
    <cellStyle name="Normal 639" xfId="30293" xr:uid="{00000000-0005-0000-0000-000055760000}"/>
    <cellStyle name="Normal 64" xfId="25505" xr:uid="{00000000-0005-0000-0000-0000A1630000}"/>
    <cellStyle name="Normal 64 10" xfId="25506" xr:uid="{00000000-0005-0000-0000-0000A2630000}"/>
    <cellStyle name="Normal 64 10 2" xfId="25507" xr:uid="{00000000-0005-0000-0000-0000A3630000}"/>
    <cellStyle name="Normal 64 10 2 2" xfId="25508" xr:uid="{00000000-0005-0000-0000-0000A4630000}"/>
    <cellStyle name="Normal 64 10 2 2 2" xfId="51771" xr:uid="{00000000-0005-0000-0000-00003BCA0000}"/>
    <cellStyle name="Normal 64 10 2 3" xfId="51772" xr:uid="{00000000-0005-0000-0000-00003CCA0000}"/>
    <cellStyle name="Normal 64 10 3" xfId="25509" xr:uid="{00000000-0005-0000-0000-0000A5630000}"/>
    <cellStyle name="Normal 64 10 3 2" xfId="51773" xr:uid="{00000000-0005-0000-0000-00003DCA0000}"/>
    <cellStyle name="Normal 64 10 4" xfId="51774" xr:uid="{00000000-0005-0000-0000-00003ECA0000}"/>
    <cellStyle name="Normal 64 11" xfId="25510" xr:uid="{00000000-0005-0000-0000-0000A6630000}"/>
    <cellStyle name="Normal 64 11 2" xfId="25511" xr:uid="{00000000-0005-0000-0000-0000A7630000}"/>
    <cellStyle name="Normal 64 11 2 2" xfId="25512" xr:uid="{00000000-0005-0000-0000-0000A8630000}"/>
    <cellStyle name="Normal 64 11 2 2 2" xfId="51775" xr:uid="{00000000-0005-0000-0000-00003FCA0000}"/>
    <cellStyle name="Normal 64 11 2 3" xfId="51776" xr:uid="{00000000-0005-0000-0000-000040CA0000}"/>
    <cellStyle name="Normal 64 11 3" xfId="25513" xr:uid="{00000000-0005-0000-0000-0000A9630000}"/>
    <cellStyle name="Normal 64 11 3 2" xfId="51777" xr:uid="{00000000-0005-0000-0000-000041CA0000}"/>
    <cellStyle name="Normal 64 11 4" xfId="51778" xr:uid="{00000000-0005-0000-0000-000042CA0000}"/>
    <cellStyle name="Normal 64 12" xfId="25514" xr:uid="{00000000-0005-0000-0000-0000AA630000}"/>
    <cellStyle name="Normal 64 12 2" xfId="25515" xr:uid="{00000000-0005-0000-0000-0000AB630000}"/>
    <cellStyle name="Normal 64 12 2 2" xfId="25516" xr:uid="{00000000-0005-0000-0000-0000AC630000}"/>
    <cellStyle name="Normal 64 12 2 2 2" xfId="51779" xr:uid="{00000000-0005-0000-0000-000043CA0000}"/>
    <cellStyle name="Normal 64 12 2 3" xfId="51780" xr:uid="{00000000-0005-0000-0000-000044CA0000}"/>
    <cellStyle name="Normal 64 12 3" xfId="25517" xr:uid="{00000000-0005-0000-0000-0000AD630000}"/>
    <cellStyle name="Normal 64 12 3 2" xfId="51781" xr:uid="{00000000-0005-0000-0000-000045CA0000}"/>
    <cellStyle name="Normal 64 12 4" xfId="51782" xr:uid="{00000000-0005-0000-0000-000046CA0000}"/>
    <cellStyle name="Normal 64 13" xfId="25518" xr:uid="{00000000-0005-0000-0000-0000AE630000}"/>
    <cellStyle name="Normal 64 13 2" xfId="25519" xr:uid="{00000000-0005-0000-0000-0000AF630000}"/>
    <cellStyle name="Normal 64 13 2 2" xfId="51783" xr:uid="{00000000-0005-0000-0000-000047CA0000}"/>
    <cellStyle name="Normal 64 13 3" xfId="51784" xr:uid="{00000000-0005-0000-0000-000048CA0000}"/>
    <cellStyle name="Normal 64 14" xfId="25520" xr:uid="{00000000-0005-0000-0000-0000B0630000}"/>
    <cellStyle name="Normal 64 14 2" xfId="51785" xr:uid="{00000000-0005-0000-0000-000049CA0000}"/>
    <cellStyle name="Normal 64 15" xfId="51786" xr:uid="{00000000-0005-0000-0000-00004ACA0000}"/>
    <cellStyle name="Normal 64 2" xfId="25521" xr:uid="{00000000-0005-0000-0000-0000B1630000}"/>
    <cellStyle name="Normal 64 2 10" xfId="25522" xr:uid="{00000000-0005-0000-0000-0000B2630000}"/>
    <cellStyle name="Normal 64 2 10 2" xfId="25523" xr:uid="{00000000-0005-0000-0000-0000B3630000}"/>
    <cellStyle name="Normal 64 2 10 2 2" xfId="25524" xr:uid="{00000000-0005-0000-0000-0000B4630000}"/>
    <cellStyle name="Normal 64 2 10 2 2 2" xfId="51787" xr:uid="{00000000-0005-0000-0000-00004BCA0000}"/>
    <cellStyle name="Normal 64 2 10 2 3" xfId="51788" xr:uid="{00000000-0005-0000-0000-00004CCA0000}"/>
    <cellStyle name="Normal 64 2 10 3" xfId="25525" xr:uid="{00000000-0005-0000-0000-0000B5630000}"/>
    <cellStyle name="Normal 64 2 10 3 2" xfId="51789" xr:uid="{00000000-0005-0000-0000-00004DCA0000}"/>
    <cellStyle name="Normal 64 2 10 4" xfId="51790" xr:uid="{00000000-0005-0000-0000-00004ECA0000}"/>
    <cellStyle name="Normal 64 2 11" xfId="25526" xr:uid="{00000000-0005-0000-0000-0000B6630000}"/>
    <cellStyle name="Normal 64 2 11 2" xfId="25527" xr:uid="{00000000-0005-0000-0000-0000B7630000}"/>
    <cellStyle name="Normal 64 2 11 2 2" xfId="25528" xr:uid="{00000000-0005-0000-0000-0000B8630000}"/>
    <cellStyle name="Normal 64 2 11 2 2 2" xfId="51791" xr:uid="{00000000-0005-0000-0000-00004FCA0000}"/>
    <cellStyle name="Normal 64 2 11 2 3" xfId="51792" xr:uid="{00000000-0005-0000-0000-000050CA0000}"/>
    <cellStyle name="Normal 64 2 11 3" xfId="25529" xr:uid="{00000000-0005-0000-0000-0000B9630000}"/>
    <cellStyle name="Normal 64 2 11 3 2" xfId="51793" xr:uid="{00000000-0005-0000-0000-000051CA0000}"/>
    <cellStyle name="Normal 64 2 11 4" xfId="51794" xr:uid="{00000000-0005-0000-0000-000052CA0000}"/>
    <cellStyle name="Normal 64 2 12" xfId="25530" xr:uid="{00000000-0005-0000-0000-0000BA630000}"/>
    <cellStyle name="Normal 64 2 12 2" xfId="25531" xr:uid="{00000000-0005-0000-0000-0000BB630000}"/>
    <cellStyle name="Normal 64 2 12 2 2" xfId="51795" xr:uid="{00000000-0005-0000-0000-000053CA0000}"/>
    <cellStyle name="Normal 64 2 12 3" xfId="51796" xr:uid="{00000000-0005-0000-0000-000054CA0000}"/>
    <cellStyle name="Normal 64 2 13" xfId="25532" xr:uid="{00000000-0005-0000-0000-0000BC630000}"/>
    <cellStyle name="Normal 64 2 13 2" xfId="51797" xr:uid="{00000000-0005-0000-0000-000055CA0000}"/>
    <cellStyle name="Normal 64 2 14" xfId="51798" xr:uid="{00000000-0005-0000-0000-000056CA0000}"/>
    <cellStyle name="Normal 64 2 2" xfId="25533" xr:uid="{00000000-0005-0000-0000-0000BD630000}"/>
    <cellStyle name="Normal 64 2 2 2" xfId="25534" xr:uid="{00000000-0005-0000-0000-0000BE630000}"/>
    <cellStyle name="Normal 64 2 2 2 2" xfId="25535" xr:uid="{00000000-0005-0000-0000-0000BF630000}"/>
    <cellStyle name="Normal 64 2 2 2 2 2" xfId="51799" xr:uid="{00000000-0005-0000-0000-000057CA0000}"/>
    <cellStyle name="Normal 64 2 2 2 3" xfId="51800" xr:uid="{00000000-0005-0000-0000-000058CA0000}"/>
    <cellStyle name="Normal 64 2 2 3" xfId="25536" xr:uid="{00000000-0005-0000-0000-0000C0630000}"/>
    <cellStyle name="Normal 64 2 2 3 2" xfId="51801" xr:uid="{00000000-0005-0000-0000-000059CA0000}"/>
    <cellStyle name="Normal 64 2 2 4" xfId="51802" xr:uid="{00000000-0005-0000-0000-00005ACA0000}"/>
    <cellStyle name="Normal 64 2 3" xfId="25537" xr:uid="{00000000-0005-0000-0000-0000C1630000}"/>
    <cellStyle name="Normal 64 2 3 2" xfId="25538" xr:uid="{00000000-0005-0000-0000-0000C2630000}"/>
    <cellStyle name="Normal 64 2 3 2 2" xfId="25539" xr:uid="{00000000-0005-0000-0000-0000C3630000}"/>
    <cellStyle name="Normal 64 2 3 2 2 2" xfId="51803" xr:uid="{00000000-0005-0000-0000-00005BCA0000}"/>
    <cellStyle name="Normal 64 2 3 2 3" xfId="51804" xr:uid="{00000000-0005-0000-0000-00005CCA0000}"/>
    <cellStyle name="Normal 64 2 3 3" xfId="25540" xr:uid="{00000000-0005-0000-0000-0000C4630000}"/>
    <cellStyle name="Normal 64 2 3 3 2" xfId="51805" xr:uid="{00000000-0005-0000-0000-00005DCA0000}"/>
    <cellStyle name="Normal 64 2 3 4" xfId="51806" xr:uid="{00000000-0005-0000-0000-00005ECA0000}"/>
    <cellStyle name="Normal 64 2 4" xfId="25541" xr:uid="{00000000-0005-0000-0000-0000C5630000}"/>
    <cellStyle name="Normal 64 2 4 2" xfId="25542" xr:uid="{00000000-0005-0000-0000-0000C6630000}"/>
    <cellStyle name="Normal 64 2 4 2 2" xfId="25543" xr:uid="{00000000-0005-0000-0000-0000C7630000}"/>
    <cellStyle name="Normal 64 2 4 2 2 2" xfId="51807" xr:uid="{00000000-0005-0000-0000-00005FCA0000}"/>
    <cellStyle name="Normal 64 2 4 2 3" xfId="51808" xr:uid="{00000000-0005-0000-0000-000060CA0000}"/>
    <cellStyle name="Normal 64 2 4 3" xfId="25544" xr:uid="{00000000-0005-0000-0000-0000C8630000}"/>
    <cellStyle name="Normal 64 2 4 3 2" xfId="51809" xr:uid="{00000000-0005-0000-0000-000061CA0000}"/>
    <cellStyle name="Normal 64 2 4 4" xfId="51810" xr:uid="{00000000-0005-0000-0000-000062CA0000}"/>
    <cellStyle name="Normal 64 2 5" xfId="25545" xr:uid="{00000000-0005-0000-0000-0000C9630000}"/>
    <cellStyle name="Normal 64 2 5 2" xfId="25546" xr:uid="{00000000-0005-0000-0000-0000CA630000}"/>
    <cellStyle name="Normal 64 2 5 2 2" xfId="25547" xr:uid="{00000000-0005-0000-0000-0000CB630000}"/>
    <cellStyle name="Normal 64 2 5 2 2 2" xfId="51811" xr:uid="{00000000-0005-0000-0000-000063CA0000}"/>
    <cellStyle name="Normal 64 2 5 2 3" xfId="51812" xr:uid="{00000000-0005-0000-0000-000064CA0000}"/>
    <cellStyle name="Normal 64 2 5 3" xfId="25548" xr:uid="{00000000-0005-0000-0000-0000CC630000}"/>
    <cellStyle name="Normal 64 2 5 3 2" xfId="51813" xr:uid="{00000000-0005-0000-0000-000065CA0000}"/>
    <cellStyle name="Normal 64 2 5 4" xfId="51814" xr:uid="{00000000-0005-0000-0000-000066CA0000}"/>
    <cellStyle name="Normal 64 2 6" xfId="25549" xr:uid="{00000000-0005-0000-0000-0000CD630000}"/>
    <cellStyle name="Normal 64 2 6 2" xfId="25550" xr:uid="{00000000-0005-0000-0000-0000CE630000}"/>
    <cellStyle name="Normal 64 2 6 2 2" xfId="25551" xr:uid="{00000000-0005-0000-0000-0000CF630000}"/>
    <cellStyle name="Normal 64 2 6 2 2 2" xfId="51815" xr:uid="{00000000-0005-0000-0000-000067CA0000}"/>
    <cellStyle name="Normal 64 2 6 2 3" xfId="51816" xr:uid="{00000000-0005-0000-0000-000068CA0000}"/>
    <cellStyle name="Normal 64 2 6 3" xfId="25552" xr:uid="{00000000-0005-0000-0000-0000D0630000}"/>
    <cellStyle name="Normal 64 2 6 3 2" xfId="51817" xr:uid="{00000000-0005-0000-0000-000069CA0000}"/>
    <cellStyle name="Normal 64 2 6 4" xfId="51818" xr:uid="{00000000-0005-0000-0000-00006ACA0000}"/>
    <cellStyle name="Normal 64 2 7" xfId="25553" xr:uid="{00000000-0005-0000-0000-0000D1630000}"/>
    <cellStyle name="Normal 64 2 7 2" xfId="25554" xr:uid="{00000000-0005-0000-0000-0000D2630000}"/>
    <cellStyle name="Normal 64 2 7 2 2" xfId="25555" xr:uid="{00000000-0005-0000-0000-0000D3630000}"/>
    <cellStyle name="Normal 64 2 7 2 2 2" xfId="51819" xr:uid="{00000000-0005-0000-0000-00006BCA0000}"/>
    <cellStyle name="Normal 64 2 7 2 3" xfId="51820" xr:uid="{00000000-0005-0000-0000-00006CCA0000}"/>
    <cellStyle name="Normal 64 2 7 3" xfId="25556" xr:uid="{00000000-0005-0000-0000-0000D4630000}"/>
    <cellStyle name="Normal 64 2 7 3 2" xfId="51821" xr:uid="{00000000-0005-0000-0000-00006DCA0000}"/>
    <cellStyle name="Normal 64 2 7 4" xfId="51822" xr:uid="{00000000-0005-0000-0000-00006ECA0000}"/>
    <cellStyle name="Normal 64 2 8" xfId="25557" xr:uid="{00000000-0005-0000-0000-0000D5630000}"/>
    <cellStyle name="Normal 64 2 8 2" xfId="25558" xr:uid="{00000000-0005-0000-0000-0000D6630000}"/>
    <cellStyle name="Normal 64 2 8 2 2" xfId="25559" xr:uid="{00000000-0005-0000-0000-0000D7630000}"/>
    <cellStyle name="Normal 64 2 8 2 2 2" xfId="51823" xr:uid="{00000000-0005-0000-0000-00006FCA0000}"/>
    <cellStyle name="Normal 64 2 8 2 3" xfId="51824" xr:uid="{00000000-0005-0000-0000-000070CA0000}"/>
    <cellStyle name="Normal 64 2 8 3" xfId="25560" xr:uid="{00000000-0005-0000-0000-0000D8630000}"/>
    <cellStyle name="Normal 64 2 8 3 2" xfId="51825" xr:uid="{00000000-0005-0000-0000-000071CA0000}"/>
    <cellStyle name="Normal 64 2 8 4" xfId="51826" xr:uid="{00000000-0005-0000-0000-000072CA0000}"/>
    <cellStyle name="Normal 64 2 9" xfId="25561" xr:uid="{00000000-0005-0000-0000-0000D9630000}"/>
    <cellStyle name="Normal 64 2 9 2" xfId="25562" xr:uid="{00000000-0005-0000-0000-0000DA630000}"/>
    <cellStyle name="Normal 64 2 9 2 2" xfId="25563" xr:uid="{00000000-0005-0000-0000-0000DB630000}"/>
    <cellStyle name="Normal 64 2 9 2 2 2" xfId="51827" xr:uid="{00000000-0005-0000-0000-000073CA0000}"/>
    <cellStyle name="Normal 64 2 9 2 3" xfId="51828" xr:uid="{00000000-0005-0000-0000-000074CA0000}"/>
    <cellStyle name="Normal 64 2 9 3" xfId="25564" xr:uid="{00000000-0005-0000-0000-0000DC630000}"/>
    <cellStyle name="Normal 64 2 9 3 2" xfId="51829" xr:uid="{00000000-0005-0000-0000-000075CA0000}"/>
    <cellStyle name="Normal 64 2 9 4" xfId="51830" xr:uid="{00000000-0005-0000-0000-000076CA0000}"/>
    <cellStyle name="Normal 64 3" xfId="25565" xr:uid="{00000000-0005-0000-0000-0000DD630000}"/>
    <cellStyle name="Normal 64 3 2" xfId="25566" xr:uid="{00000000-0005-0000-0000-0000DE630000}"/>
    <cellStyle name="Normal 64 3 2 2" xfId="25567" xr:uid="{00000000-0005-0000-0000-0000DF630000}"/>
    <cellStyle name="Normal 64 3 2 2 2" xfId="51831" xr:uid="{00000000-0005-0000-0000-000077CA0000}"/>
    <cellStyle name="Normal 64 3 2 3" xfId="51832" xr:uid="{00000000-0005-0000-0000-000078CA0000}"/>
    <cellStyle name="Normal 64 3 3" xfId="25568" xr:uid="{00000000-0005-0000-0000-0000E0630000}"/>
    <cellStyle name="Normal 64 3 3 2" xfId="51833" xr:uid="{00000000-0005-0000-0000-000079CA0000}"/>
    <cellStyle name="Normal 64 3 4" xfId="51834" xr:uid="{00000000-0005-0000-0000-00007ACA0000}"/>
    <cellStyle name="Normal 64 4" xfId="25569" xr:uid="{00000000-0005-0000-0000-0000E1630000}"/>
    <cellStyle name="Normal 64 4 2" xfId="25570" xr:uid="{00000000-0005-0000-0000-0000E2630000}"/>
    <cellStyle name="Normal 64 4 2 2" xfId="25571" xr:uid="{00000000-0005-0000-0000-0000E3630000}"/>
    <cellStyle name="Normal 64 4 2 2 2" xfId="51835" xr:uid="{00000000-0005-0000-0000-00007BCA0000}"/>
    <cellStyle name="Normal 64 4 2 3" xfId="51836" xr:uid="{00000000-0005-0000-0000-00007CCA0000}"/>
    <cellStyle name="Normal 64 4 3" xfId="25572" xr:uid="{00000000-0005-0000-0000-0000E4630000}"/>
    <cellStyle name="Normal 64 4 3 2" xfId="51837" xr:uid="{00000000-0005-0000-0000-00007DCA0000}"/>
    <cellStyle name="Normal 64 4 4" xfId="51838" xr:uid="{00000000-0005-0000-0000-00007ECA0000}"/>
    <cellStyle name="Normal 64 5" xfId="25573" xr:uid="{00000000-0005-0000-0000-0000E5630000}"/>
    <cellStyle name="Normal 64 5 2" xfId="25574" xr:uid="{00000000-0005-0000-0000-0000E6630000}"/>
    <cellStyle name="Normal 64 5 2 2" xfId="25575" xr:uid="{00000000-0005-0000-0000-0000E7630000}"/>
    <cellStyle name="Normal 64 5 2 2 2" xfId="51839" xr:uid="{00000000-0005-0000-0000-00007FCA0000}"/>
    <cellStyle name="Normal 64 5 2 3" xfId="51840" xr:uid="{00000000-0005-0000-0000-000080CA0000}"/>
    <cellStyle name="Normal 64 5 3" xfId="25576" xr:uid="{00000000-0005-0000-0000-0000E8630000}"/>
    <cellStyle name="Normal 64 5 3 2" xfId="51841" xr:uid="{00000000-0005-0000-0000-000081CA0000}"/>
    <cellStyle name="Normal 64 5 4" xfId="51842" xr:uid="{00000000-0005-0000-0000-000082CA0000}"/>
    <cellStyle name="Normal 64 6" xfId="25577" xr:uid="{00000000-0005-0000-0000-0000E9630000}"/>
    <cellStyle name="Normal 64 6 2" xfId="25578" xr:uid="{00000000-0005-0000-0000-0000EA630000}"/>
    <cellStyle name="Normal 64 6 2 2" xfId="25579" xr:uid="{00000000-0005-0000-0000-0000EB630000}"/>
    <cellStyle name="Normal 64 6 2 2 2" xfId="51843" xr:uid="{00000000-0005-0000-0000-000083CA0000}"/>
    <cellStyle name="Normal 64 6 2 3" xfId="51844" xr:uid="{00000000-0005-0000-0000-000084CA0000}"/>
    <cellStyle name="Normal 64 6 3" xfId="25580" xr:uid="{00000000-0005-0000-0000-0000EC630000}"/>
    <cellStyle name="Normal 64 6 3 2" xfId="51845" xr:uid="{00000000-0005-0000-0000-000085CA0000}"/>
    <cellStyle name="Normal 64 6 4" xfId="51846" xr:uid="{00000000-0005-0000-0000-000086CA0000}"/>
    <cellStyle name="Normal 64 7" xfId="25581" xr:uid="{00000000-0005-0000-0000-0000ED630000}"/>
    <cellStyle name="Normal 64 7 2" xfId="25582" xr:uid="{00000000-0005-0000-0000-0000EE630000}"/>
    <cellStyle name="Normal 64 7 2 2" xfId="25583" xr:uid="{00000000-0005-0000-0000-0000EF630000}"/>
    <cellStyle name="Normal 64 7 2 2 2" xfId="51847" xr:uid="{00000000-0005-0000-0000-000087CA0000}"/>
    <cellStyle name="Normal 64 7 2 3" xfId="51848" xr:uid="{00000000-0005-0000-0000-000088CA0000}"/>
    <cellStyle name="Normal 64 7 3" xfId="25584" xr:uid="{00000000-0005-0000-0000-0000F0630000}"/>
    <cellStyle name="Normal 64 7 3 2" xfId="51849" xr:uid="{00000000-0005-0000-0000-000089CA0000}"/>
    <cellStyle name="Normal 64 7 4" xfId="51850" xr:uid="{00000000-0005-0000-0000-00008ACA0000}"/>
    <cellStyle name="Normal 64 8" xfId="25585" xr:uid="{00000000-0005-0000-0000-0000F1630000}"/>
    <cellStyle name="Normal 64 8 2" xfId="25586" xr:uid="{00000000-0005-0000-0000-0000F2630000}"/>
    <cellStyle name="Normal 64 8 2 2" xfId="25587" xr:uid="{00000000-0005-0000-0000-0000F3630000}"/>
    <cellStyle name="Normal 64 8 2 2 2" xfId="51851" xr:uid="{00000000-0005-0000-0000-00008BCA0000}"/>
    <cellStyle name="Normal 64 8 2 3" xfId="51852" xr:uid="{00000000-0005-0000-0000-00008CCA0000}"/>
    <cellStyle name="Normal 64 8 3" xfId="25588" xr:uid="{00000000-0005-0000-0000-0000F4630000}"/>
    <cellStyle name="Normal 64 8 3 2" xfId="51853" xr:uid="{00000000-0005-0000-0000-00008DCA0000}"/>
    <cellStyle name="Normal 64 8 4" xfId="51854" xr:uid="{00000000-0005-0000-0000-00008ECA0000}"/>
    <cellStyle name="Normal 64 9" xfId="25589" xr:uid="{00000000-0005-0000-0000-0000F5630000}"/>
    <cellStyle name="Normal 64 9 2" xfId="25590" xr:uid="{00000000-0005-0000-0000-0000F6630000}"/>
    <cellStyle name="Normal 64 9 2 2" xfId="25591" xr:uid="{00000000-0005-0000-0000-0000F7630000}"/>
    <cellStyle name="Normal 64 9 2 2 2" xfId="51855" xr:uid="{00000000-0005-0000-0000-00008FCA0000}"/>
    <cellStyle name="Normal 64 9 2 3" xfId="51856" xr:uid="{00000000-0005-0000-0000-000090CA0000}"/>
    <cellStyle name="Normal 64 9 3" xfId="25592" xr:uid="{00000000-0005-0000-0000-0000F8630000}"/>
    <cellStyle name="Normal 64 9 3 2" xfId="51857" xr:uid="{00000000-0005-0000-0000-000091CA0000}"/>
    <cellStyle name="Normal 64 9 4" xfId="51858" xr:uid="{00000000-0005-0000-0000-000092CA0000}"/>
    <cellStyle name="Normal 640" xfId="30294" xr:uid="{00000000-0005-0000-0000-000056760000}"/>
    <cellStyle name="Normal 641" xfId="30295" xr:uid="{00000000-0005-0000-0000-000057760000}"/>
    <cellStyle name="Normal 642" xfId="30296" xr:uid="{00000000-0005-0000-0000-000058760000}"/>
    <cellStyle name="Normal 643" xfId="30297" xr:uid="{00000000-0005-0000-0000-000059760000}"/>
    <cellStyle name="Normal 644" xfId="30298" xr:uid="{00000000-0005-0000-0000-00005A760000}"/>
    <cellStyle name="Normal 645" xfId="30299" xr:uid="{00000000-0005-0000-0000-00005B760000}"/>
    <cellStyle name="Normal 646" xfId="30300" xr:uid="{00000000-0005-0000-0000-00005C760000}"/>
    <cellStyle name="Normal 647" xfId="30301" xr:uid="{00000000-0005-0000-0000-00005D760000}"/>
    <cellStyle name="Normal 648" xfId="30302" xr:uid="{00000000-0005-0000-0000-00005E760000}"/>
    <cellStyle name="Normal 649" xfId="30303" xr:uid="{00000000-0005-0000-0000-00005F760000}"/>
    <cellStyle name="Normal 65" xfId="25593" xr:uid="{00000000-0005-0000-0000-0000F9630000}"/>
    <cellStyle name="Normal 65 10" xfId="25594" xr:uid="{00000000-0005-0000-0000-0000FA630000}"/>
    <cellStyle name="Normal 65 10 2" xfId="25595" xr:uid="{00000000-0005-0000-0000-0000FB630000}"/>
    <cellStyle name="Normal 65 10 2 2" xfId="25596" xr:uid="{00000000-0005-0000-0000-0000FC630000}"/>
    <cellStyle name="Normal 65 10 2 2 2" xfId="51859" xr:uid="{00000000-0005-0000-0000-000093CA0000}"/>
    <cellStyle name="Normal 65 10 2 3" xfId="51860" xr:uid="{00000000-0005-0000-0000-000094CA0000}"/>
    <cellStyle name="Normal 65 10 3" xfId="25597" xr:uid="{00000000-0005-0000-0000-0000FD630000}"/>
    <cellStyle name="Normal 65 10 3 2" xfId="51861" xr:uid="{00000000-0005-0000-0000-000095CA0000}"/>
    <cellStyle name="Normal 65 10 4" xfId="51862" xr:uid="{00000000-0005-0000-0000-000096CA0000}"/>
    <cellStyle name="Normal 65 11" xfId="25598" xr:uid="{00000000-0005-0000-0000-0000FE630000}"/>
    <cellStyle name="Normal 65 11 2" xfId="25599" xr:uid="{00000000-0005-0000-0000-0000FF630000}"/>
    <cellStyle name="Normal 65 11 2 2" xfId="25600" xr:uid="{00000000-0005-0000-0000-000000640000}"/>
    <cellStyle name="Normal 65 11 2 2 2" xfId="51863" xr:uid="{00000000-0005-0000-0000-000097CA0000}"/>
    <cellStyle name="Normal 65 11 2 3" xfId="51864" xr:uid="{00000000-0005-0000-0000-000098CA0000}"/>
    <cellStyle name="Normal 65 11 3" xfId="25601" xr:uid="{00000000-0005-0000-0000-000001640000}"/>
    <cellStyle name="Normal 65 11 3 2" xfId="51865" xr:uid="{00000000-0005-0000-0000-000099CA0000}"/>
    <cellStyle name="Normal 65 11 4" xfId="51866" xr:uid="{00000000-0005-0000-0000-00009ACA0000}"/>
    <cellStyle name="Normal 65 12" xfId="25602" xr:uid="{00000000-0005-0000-0000-000002640000}"/>
    <cellStyle name="Normal 65 12 2" xfId="25603" xr:uid="{00000000-0005-0000-0000-000003640000}"/>
    <cellStyle name="Normal 65 12 2 2" xfId="25604" xr:uid="{00000000-0005-0000-0000-000004640000}"/>
    <cellStyle name="Normal 65 12 2 2 2" xfId="51867" xr:uid="{00000000-0005-0000-0000-00009BCA0000}"/>
    <cellStyle name="Normal 65 12 2 3" xfId="51868" xr:uid="{00000000-0005-0000-0000-00009CCA0000}"/>
    <cellStyle name="Normal 65 12 3" xfId="25605" xr:uid="{00000000-0005-0000-0000-000005640000}"/>
    <cellStyle name="Normal 65 12 3 2" xfId="51869" xr:uid="{00000000-0005-0000-0000-00009DCA0000}"/>
    <cellStyle name="Normal 65 12 4" xfId="51870" xr:uid="{00000000-0005-0000-0000-00009ECA0000}"/>
    <cellStyle name="Normal 65 13" xfId="25606" xr:uid="{00000000-0005-0000-0000-000006640000}"/>
    <cellStyle name="Normal 65 13 2" xfId="25607" xr:uid="{00000000-0005-0000-0000-000007640000}"/>
    <cellStyle name="Normal 65 13 2 2" xfId="51871" xr:uid="{00000000-0005-0000-0000-00009FCA0000}"/>
    <cellStyle name="Normal 65 13 3" xfId="51872" xr:uid="{00000000-0005-0000-0000-0000A0CA0000}"/>
    <cellStyle name="Normal 65 14" xfId="25608" xr:uid="{00000000-0005-0000-0000-000008640000}"/>
    <cellStyle name="Normal 65 14 2" xfId="51873" xr:uid="{00000000-0005-0000-0000-0000A1CA0000}"/>
    <cellStyle name="Normal 65 15" xfId="51874" xr:uid="{00000000-0005-0000-0000-0000A2CA0000}"/>
    <cellStyle name="Normal 65 2" xfId="25609" xr:uid="{00000000-0005-0000-0000-000009640000}"/>
    <cellStyle name="Normal 65 2 10" xfId="25610" xr:uid="{00000000-0005-0000-0000-00000A640000}"/>
    <cellStyle name="Normal 65 2 10 2" xfId="25611" xr:uid="{00000000-0005-0000-0000-00000B640000}"/>
    <cellStyle name="Normal 65 2 10 2 2" xfId="25612" xr:uid="{00000000-0005-0000-0000-00000C640000}"/>
    <cellStyle name="Normal 65 2 10 2 2 2" xfId="51875" xr:uid="{00000000-0005-0000-0000-0000A3CA0000}"/>
    <cellStyle name="Normal 65 2 10 2 3" xfId="51876" xr:uid="{00000000-0005-0000-0000-0000A4CA0000}"/>
    <cellStyle name="Normal 65 2 10 3" xfId="25613" xr:uid="{00000000-0005-0000-0000-00000D640000}"/>
    <cellStyle name="Normal 65 2 10 3 2" xfId="51877" xr:uid="{00000000-0005-0000-0000-0000A5CA0000}"/>
    <cellStyle name="Normal 65 2 10 4" xfId="51878" xr:uid="{00000000-0005-0000-0000-0000A6CA0000}"/>
    <cellStyle name="Normal 65 2 11" xfId="25614" xr:uid="{00000000-0005-0000-0000-00000E640000}"/>
    <cellStyle name="Normal 65 2 11 2" xfId="25615" xr:uid="{00000000-0005-0000-0000-00000F640000}"/>
    <cellStyle name="Normal 65 2 11 2 2" xfId="25616" xr:uid="{00000000-0005-0000-0000-000010640000}"/>
    <cellStyle name="Normal 65 2 11 2 2 2" xfId="51879" xr:uid="{00000000-0005-0000-0000-0000A7CA0000}"/>
    <cellStyle name="Normal 65 2 11 2 3" xfId="51880" xr:uid="{00000000-0005-0000-0000-0000A8CA0000}"/>
    <cellStyle name="Normal 65 2 11 3" xfId="25617" xr:uid="{00000000-0005-0000-0000-000011640000}"/>
    <cellStyle name="Normal 65 2 11 3 2" xfId="51881" xr:uid="{00000000-0005-0000-0000-0000A9CA0000}"/>
    <cellStyle name="Normal 65 2 11 4" xfId="51882" xr:uid="{00000000-0005-0000-0000-0000AACA0000}"/>
    <cellStyle name="Normal 65 2 12" xfId="25618" xr:uid="{00000000-0005-0000-0000-000012640000}"/>
    <cellStyle name="Normal 65 2 12 2" xfId="25619" xr:uid="{00000000-0005-0000-0000-000013640000}"/>
    <cellStyle name="Normal 65 2 12 2 2" xfId="51883" xr:uid="{00000000-0005-0000-0000-0000ABCA0000}"/>
    <cellStyle name="Normal 65 2 12 3" xfId="51884" xr:uid="{00000000-0005-0000-0000-0000ACCA0000}"/>
    <cellStyle name="Normal 65 2 13" xfId="25620" xr:uid="{00000000-0005-0000-0000-000014640000}"/>
    <cellStyle name="Normal 65 2 13 2" xfId="51885" xr:uid="{00000000-0005-0000-0000-0000ADCA0000}"/>
    <cellStyle name="Normal 65 2 14" xfId="51886" xr:uid="{00000000-0005-0000-0000-0000AECA0000}"/>
    <cellStyle name="Normal 65 2 2" xfId="25621" xr:uid="{00000000-0005-0000-0000-000015640000}"/>
    <cellStyle name="Normal 65 2 2 2" xfId="25622" xr:uid="{00000000-0005-0000-0000-000016640000}"/>
    <cellStyle name="Normal 65 2 2 2 2" xfId="25623" xr:uid="{00000000-0005-0000-0000-000017640000}"/>
    <cellStyle name="Normal 65 2 2 2 2 2" xfId="51887" xr:uid="{00000000-0005-0000-0000-0000AFCA0000}"/>
    <cellStyle name="Normal 65 2 2 2 3" xfId="51888" xr:uid="{00000000-0005-0000-0000-0000B0CA0000}"/>
    <cellStyle name="Normal 65 2 2 3" xfId="25624" xr:uid="{00000000-0005-0000-0000-000018640000}"/>
    <cellStyle name="Normal 65 2 2 3 2" xfId="51889" xr:uid="{00000000-0005-0000-0000-0000B1CA0000}"/>
    <cellStyle name="Normal 65 2 2 4" xfId="51890" xr:uid="{00000000-0005-0000-0000-0000B2CA0000}"/>
    <cellStyle name="Normal 65 2 3" xfId="25625" xr:uid="{00000000-0005-0000-0000-000019640000}"/>
    <cellStyle name="Normal 65 2 3 2" xfId="25626" xr:uid="{00000000-0005-0000-0000-00001A640000}"/>
    <cellStyle name="Normal 65 2 3 2 2" xfId="25627" xr:uid="{00000000-0005-0000-0000-00001B640000}"/>
    <cellStyle name="Normal 65 2 3 2 2 2" xfId="51891" xr:uid="{00000000-0005-0000-0000-0000B3CA0000}"/>
    <cellStyle name="Normal 65 2 3 2 3" xfId="51892" xr:uid="{00000000-0005-0000-0000-0000B4CA0000}"/>
    <cellStyle name="Normal 65 2 3 3" xfId="25628" xr:uid="{00000000-0005-0000-0000-00001C640000}"/>
    <cellStyle name="Normal 65 2 3 3 2" xfId="51893" xr:uid="{00000000-0005-0000-0000-0000B5CA0000}"/>
    <cellStyle name="Normal 65 2 3 4" xfId="51894" xr:uid="{00000000-0005-0000-0000-0000B6CA0000}"/>
    <cellStyle name="Normal 65 2 4" xfId="25629" xr:uid="{00000000-0005-0000-0000-00001D640000}"/>
    <cellStyle name="Normal 65 2 4 2" xfId="25630" xr:uid="{00000000-0005-0000-0000-00001E640000}"/>
    <cellStyle name="Normal 65 2 4 2 2" xfId="25631" xr:uid="{00000000-0005-0000-0000-00001F640000}"/>
    <cellStyle name="Normal 65 2 4 2 2 2" xfId="51895" xr:uid="{00000000-0005-0000-0000-0000B7CA0000}"/>
    <cellStyle name="Normal 65 2 4 2 3" xfId="51896" xr:uid="{00000000-0005-0000-0000-0000B8CA0000}"/>
    <cellStyle name="Normal 65 2 4 3" xfId="25632" xr:uid="{00000000-0005-0000-0000-000020640000}"/>
    <cellStyle name="Normal 65 2 4 3 2" xfId="51897" xr:uid="{00000000-0005-0000-0000-0000B9CA0000}"/>
    <cellStyle name="Normal 65 2 4 4" xfId="51898" xr:uid="{00000000-0005-0000-0000-0000BACA0000}"/>
    <cellStyle name="Normal 65 2 5" xfId="25633" xr:uid="{00000000-0005-0000-0000-000021640000}"/>
    <cellStyle name="Normal 65 2 5 2" xfId="25634" xr:uid="{00000000-0005-0000-0000-000022640000}"/>
    <cellStyle name="Normal 65 2 5 2 2" xfId="25635" xr:uid="{00000000-0005-0000-0000-000023640000}"/>
    <cellStyle name="Normal 65 2 5 2 2 2" xfId="51899" xr:uid="{00000000-0005-0000-0000-0000BBCA0000}"/>
    <cellStyle name="Normal 65 2 5 2 3" xfId="51900" xr:uid="{00000000-0005-0000-0000-0000BCCA0000}"/>
    <cellStyle name="Normal 65 2 5 3" xfId="25636" xr:uid="{00000000-0005-0000-0000-000024640000}"/>
    <cellStyle name="Normal 65 2 5 3 2" xfId="51901" xr:uid="{00000000-0005-0000-0000-0000BDCA0000}"/>
    <cellStyle name="Normal 65 2 5 4" xfId="51902" xr:uid="{00000000-0005-0000-0000-0000BECA0000}"/>
    <cellStyle name="Normal 65 2 6" xfId="25637" xr:uid="{00000000-0005-0000-0000-000025640000}"/>
    <cellStyle name="Normal 65 2 6 2" xfId="25638" xr:uid="{00000000-0005-0000-0000-000026640000}"/>
    <cellStyle name="Normal 65 2 6 2 2" xfId="25639" xr:uid="{00000000-0005-0000-0000-000027640000}"/>
    <cellStyle name="Normal 65 2 6 2 2 2" xfId="51903" xr:uid="{00000000-0005-0000-0000-0000BFCA0000}"/>
    <cellStyle name="Normal 65 2 6 2 3" xfId="51904" xr:uid="{00000000-0005-0000-0000-0000C0CA0000}"/>
    <cellStyle name="Normal 65 2 6 3" xfId="25640" xr:uid="{00000000-0005-0000-0000-000028640000}"/>
    <cellStyle name="Normal 65 2 6 3 2" xfId="51905" xr:uid="{00000000-0005-0000-0000-0000C1CA0000}"/>
    <cellStyle name="Normal 65 2 6 4" xfId="51906" xr:uid="{00000000-0005-0000-0000-0000C2CA0000}"/>
    <cellStyle name="Normal 65 2 7" xfId="25641" xr:uid="{00000000-0005-0000-0000-000029640000}"/>
    <cellStyle name="Normal 65 2 7 2" xfId="25642" xr:uid="{00000000-0005-0000-0000-00002A640000}"/>
    <cellStyle name="Normal 65 2 7 2 2" xfId="25643" xr:uid="{00000000-0005-0000-0000-00002B640000}"/>
    <cellStyle name="Normal 65 2 7 2 2 2" xfId="51907" xr:uid="{00000000-0005-0000-0000-0000C3CA0000}"/>
    <cellStyle name="Normal 65 2 7 2 3" xfId="51908" xr:uid="{00000000-0005-0000-0000-0000C4CA0000}"/>
    <cellStyle name="Normal 65 2 7 3" xfId="25644" xr:uid="{00000000-0005-0000-0000-00002C640000}"/>
    <cellStyle name="Normal 65 2 7 3 2" xfId="51909" xr:uid="{00000000-0005-0000-0000-0000C5CA0000}"/>
    <cellStyle name="Normal 65 2 7 4" xfId="51910" xr:uid="{00000000-0005-0000-0000-0000C6CA0000}"/>
    <cellStyle name="Normal 65 2 8" xfId="25645" xr:uid="{00000000-0005-0000-0000-00002D640000}"/>
    <cellStyle name="Normal 65 2 8 2" xfId="25646" xr:uid="{00000000-0005-0000-0000-00002E640000}"/>
    <cellStyle name="Normal 65 2 8 2 2" xfId="25647" xr:uid="{00000000-0005-0000-0000-00002F640000}"/>
    <cellStyle name="Normal 65 2 8 2 2 2" xfId="51911" xr:uid="{00000000-0005-0000-0000-0000C7CA0000}"/>
    <cellStyle name="Normal 65 2 8 2 3" xfId="51912" xr:uid="{00000000-0005-0000-0000-0000C8CA0000}"/>
    <cellStyle name="Normal 65 2 8 3" xfId="25648" xr:uid="{00000000-0005-0000-0000-000030640000}"/>
    <cellStyle name="Normal 65 2 8 3 2" xfId="51913" xr:uid="{00000000-0005-0000-0000-0000C9CA0000}"/>
    <cellStyle name="Normal 65 2 8 4" xfId="51914" xr:uid="{00000000-0005-0000-0000-0000CACA0000}"/>
    <cellStyle name="Normal 65 2 9" xfId="25649" xr:uid="{00000000-0005-0000-0000-000031640000}"/>
    <cellStyle name="Normal 65 2 9 2" xfId="25650" xr:uid="{00000000-0005-0000-0000-000032640000}"/>
    <cellStyle name="Normal 65 2 9 2 2" xfId="25651" xr:uid="{00000000-0005-0000-0000-000033640000}"/>
    <cellStyle name="Normal 65 2 9 2 2 2" xfId="51915" xr:uid="{00000000-0005-0000-0000-0000CBCA0000}"/>
    <cellStyle name="Normal 65 2 9 2 3" xfId="51916" xr:uid="{00000000-0005-0000-0000-0000CCCA0000}"/>
    <cellStyle name="Normal 65 2 9 3" xfId="25652" xr:uid="{00000000-0005-0000-0000-000034640000}"/>
    <cellStyle name="Normal 65 2 9 3 2" xfId="51917" xr:uid="{00000000-0005-0000-0000-0000CDCA0000}"/>
    <cellStyle name="Normal 65 2 9 4" xfId="51918" xr:uid="{00000000-0005-0000-0000-0000CECA0000}"/>
    <cellStyle name="Normal 65 3" xfId="25653" xr:uid="{00000000-0005-0000-0000-000035640000}"/>
    <cellStyle name="Normal 65 3 2" xfId="25654" xr:uid="{00000000-0005-0000-0000-000036640000}"/>
    <cellStyle name="Normal 65 3 2 2" xfId="25655" xr:uid="{00000000-0005-0000-0000-000037640000}"/>
    <cellStyle name="Normal 65 3 2 2 2" xfId="51919" xr:uid="{00000000-0005-0000-0000-0000CFCA0000}"/>
    <cellStyle name="Normal 65 3 2 3" xfId="51920" xr:uid="{00000000-0005-0000-0000-0000D0CA0000}"/>
    <cellStyle name="Normal 65 3 3" xfId="25656" xr:uid="{00000000-0005-0000-0000-000038640000}"/>
    <cellStyle name="Normal 65 3 3 2" xfId="51921" xr:uid="{00000000-0005-0000-0000-0000D1CA0000}"/>
    <cellStyle name="Normal 65 3 4" xfId="51922" xr:uid="{00000000-0005-0000-0000-0000D2CA0000}"/>
    <cellStyle name="Normal 65 4" xfId="25657" xr:uid="{00000000-0005-0000-0000-000039640000}"/>
    <cellStyle name="Normal 65 4 2" xfId="25658" xr:uid="{00000000-0005-0000-0000-00003A640000}"/>
    <cellStyle name="Normal 65 4 2 2" xfId="25659" xr:uid="{00000000-0005-0000-0000-00003B640000}"/>
    <cellStyle name="Normal 65 4 2 2 2" xfId="51923" xr:uid="{00000000-0005-0000-0000-0000D3CA0000}"/>
    <cellStyle name="Normal 65 4 2 3" xfId="51924" xr:uid="{00000000-0005-0000-0000-0000D4CA0000}"/>
    <cellStyle name="Normal 65 4 3" xfId="25660" xr:uid="{00000000-0005-0000-0000-00003C640000}"/>
    <cellStyle name="Normal 65 4 3 2" xfId="51925" xr:uid="{00000000-0005-0000-0000-0000D5CA0000}"/>
    <cellStyle name="Normal 65 4 4" xfId="51926" xr:uid="{00000000-0005-0000-0000-0000D6CA0000}"/>
    <cellStyle name="Normal 65 5" xfId="25661" xr:uid="{00000000-0005-0000-0000-00003D640000}"/>
    <cellStyle name="Normal 65 5 2" xfId="25662" xr:uid="{00000000-0005-0000-0000-00003E640000}"/>
    <cellStyle name="Normal 65 5 2 2" xfId="25663" xr:uid="{00000000-0005-0000-0000-00003F640000}"/>
    <cellStyle name="Normal 65 5 2 2 2" xfId="51927" xr:uid="{00000000-0005-0000-0000-0000D7CA0000}"/>
    <cellStyle name="Normal 65 5 2 3" xfId="51928" xr:uid="{00000000-0005-0000-0000-0000D8CA0000}"/>
    <cellStyle name="Normal 65 5 3" xfId="25664" xr:uid="{00000000-0005-0000-0000-000040640000}"/>
    <cellStyle name="Normal 65 5 3 2" xfId="51929" xr:uid="{00000000-0005-0000-0000-0000D9CA0000}"/>
    <cellStyle name="Normal 65 5 4" xfId="51930" xr:uid="{00000000-0005-0000-0000-0000DACA0000}"/>
    <cellStyle name="Normal 65 6" xfId="25665" xr:uid="{00000000-0005-0000-0000-000041640000}"/>
    <cellStyle name="Normal 65 6 2" xfId="25666" xr:uid="{00000000-0005-0000-0000-000042640000}"/>
    <cellStyle name="Normal 65 6 2 2" xfId="25667" xr:uid="{00000000-0005-0000-0000-000043640000}"/>
    <cellStyle name="Normal 65 6 2 2 2" xfId="51931" xr:uid="{00000000-0005-0000-0000-0000DBCA0000}"/>
    <cellStyle name="Normal 65 6 2 3" xfId="51932" xr:uid="{00000000-0005-0000-0000-0000DCCA0000}"/>
    <cellStyle name="Normal 65 6 3" xfId="25668" xr:uid="{00000000-0005-0000-0000-000044640000}"/>
    <cellStyle name="Normal 65 6 3 2" xfId="51933" xr:uid="{00000000-0005-0000-0000-0000DDCA0000}"/>
    <cellStyle name="Normal 65 6 4" xfId="51934" xr:uid="{00000000-0005-0000-0000-0000DECA0000}"/>
    <cellStyle name="Normal 65 7" xfId="25669" xr:uid="{00000000-0005-0000-0000-000045640000}"/>
    <cellStyle name="Normal 65 7 2" xfId="25670" xr:uid="{00000000-0005-0000-0000-000046640000}"/>
    <cellStyle name="Normal 65 7 2 2" xfId="25671" xr:uid="{00000000-0005-0000-0000-000047640000}"/>
    <cellStyle name="Normal 65 7 2 2 2" xfId="51935" xr:uid="{00000000-0005-0000-0000-0000DFCA0000}"/>
    <cellStyle name="Normal 65 7 2 3" xfId="51936" xr:uid="{00000000-0005-0000-0000-0000E0CA0000}"/>
    <cellStyle name="Normal 65 7 3" xfId="25672" xr:uid="{00000000-0005-0000-0000-000048640000}"/>
    <cellStyle name="Normal 65 7 3 2" xfId="51937" xr:uid="{00000000-0005-0000-0000-0000E1CA0000}"/>
    <cellStyle name="Normal 65 7 4" xfId="51938" xr:uid="{00000000-0005-0000-0000-0000E2CA0000}"/>
    <cellStyle name="Normal 65 8" xfId="25673" xr:uid="{00000000-0005-0000-0000-000049640000}"/>
    <cellStyle name="Normal 65 8 2" xfId="25674" xr:uid="{00000000-0005-0000-0000-00004A640000}"/>
    <cellStyle name="Normal 65 8 2 2" xfId="25675" xr:uid="{00000000-0005-0000-0000-00004B640000}"/>
    <cellStyle name="Normal 65 8 2 2 2" xfId="51939" xr:uid="{00000000-0005-0000-0000-0000E3CA0000}"/>
    <cellStyle name="Normal 65 8 2 3" xfId="51940" xr:uid="{00000000-0005-0000-0000-0000E4CA0000}"/>
    <cellStyle name="Normal 65 8 3" xfId="25676" xr:uid="{00000000-0005-0000-0000-00004C640000}"/>
    <cellStyle name="Normal 65 8 3 2" xfId="51941" xr:uid="{00000000-0005-0000-0000-0000E5CA0000}"/>
    <cellStyle name="Normal 65 8 4" xfId="51942" xr:uid="{00000000-0005-0000-0000-0000E6CA0000}"/>
    <cellStyle name="Normal 65 9" xfId="25677" xr:uid="{00000000-0005-0000-0000-00004D640000}"/>
    <cellStyle name="Normal 65 9 2" xfId="25678" xr:uid="{00000000-0005-0000-0000-00004E640000}"/>
    <cellStyle name="Normal 65 9 2 2" xfId="25679" xr:uid="{00000000-0005-0000-0000-00004F640000}"/>
    <cellStyle name="Normal 65 9 2 2 2" xfId="51943" xr:uid="{00000000-0005-0000-0000-0000E7CA0000}"/>
    <cellStyle name="Normal 65 9 2 3" xfId="51944" xr:uid="{00000000-0005-0000-0000-0000E8CA0000}"/>
    <cellStyle name="Normal 65 9 3" xfId="25680" xr:uid="{00000000-0005-0000-0000-000050640000}"/>
    <cellStyle name="Normal 65 9 3 2" xfId="51945" xr:uid="{00000000-0005-0000-0000-0000E9CA0000}"/>
    <cellStyle name="Normal 65 9 4" xfId="51946" xr:uid="{00000000-0005-0000-0000-0000EACA0000}"/>
    <cellStyle name="Normal 650" xfId="30304" xr:uid="{00000000-0005-0000-0000-000060760000}"/>
    <cellStyle name="Normal 651" xfId="30305" xr:uid="{00000000-0005-0000-0000-000061760000}"/>
    <cellStyle name="Normal 652" xfId="30306" xr:uid="{00000000-0005-0000-0000-000062760000}"/>
    <cellStyle name="Normal 653" xfId="30307" xr:uid="{00000000-0005-0000-0000-000063760000}"/>
    <cellStyle name="Normal 654" xfId="30308" xr:uid="{00000000-0005-0000-0000-000064760000}"/>
    <cellStyle name="Normal 655" xfId="30309" xr:uid="{00000000-0005-0000-0000-000065760000}"/>
    <cellStyle name="Normal 656" xfId="30310" xr:uid="{00000000-0005-0000-0000-000066760000}"/>
    <cellStyle name="Normal 657" xfId="30311" xr:uid="{00000000-0005-0000-0000-000067760000}"/>
    <cellStyle name="Normal 658" xfId="30312" xr:uid="{00000000-0005-0000-0000-000068760000}"/>
    <cellStyle name="Normal 659" xfId="30313" xr:uid="{00000000-0005-0000-0000-000069760000}"/>
    <cellStyle name="Normal 66" xfId="25681" xr:uid="{00000000-0005-0000-0000-000051640000}"/>
    <cellStyle name="Normal 66 10" xfId="25682" xr:uid="{00000000-0005-0000-0000-000052640000}"/>
    <cellStyle name="Normal 66 10 2" xfId="25683" xr:uid="{00000000-0005-0000-0000-000053640000}"/>
    <cellStyle name="Normal 66 10 2 2" xfId="25684" xr:uid="{00000000-0005-0000-0000-000054640000}"/>
    <cellStyle name="Normal 66 10 2 2 2" xfId="51947" xr:uid="{00000000-0005-0000-0000-0000EBCA0000}"/>
    <cellStyle name="Normal 66 10 2 3" xfId="51948" xr:uid="{00000000-0005-0000-0000-0000ECCA0000}"/>
    <cellStyle name="Normal 66 10 3" xfId="25685" xr:uid="{00000000-0005-0000-0000-000055640000}"/>
    <cellStyle name="Normal 66 10 3 2" xfId="51949" xr:uid="{00000000-0005-0000-0000-0000EDCA0000}"/>
    <cellStyle name="Normal 66 10 4" xfId="51950" xr:uid="{00000000-0005-0000-0000-0000EECA0000}"/>
    <cellStyle name="Normal 66 11" xfId="25686" xr:uid="{00000000-0005-0000-0000-000056640000}"/>
    <cellStyle name="Normal 66 11 2" xfId="25687" xr:uid="{00000000-0005-0000-0000-000057640000}"/>
    <cellStyle name="Normal 66 11 2 2" xfId="25688" xr:uid="{00000000-0005-0000-0000-000058640000}"/>
    <cellStyle name="Normal 66 11 2 2 2" xfId="51951" xr:uid="{00000000-0005-0000-0000-0000EFCA0000}"/>
    <cellStyle name="Normal 66 11 2 3" xfId="51952" xr:uid="{00000000-0005-0000-0000-0000F0CA0000}"/>
    <cellStyle name="Normal 66 11 3" xfId="25689" xr:uid="{00000000-0005-0000-0000-000059640000}"/>
    <cellStyle name="Normal 66 11 3 2" xfId="51953" xr:uid="{00000000-0005-0000-0000-0000F1CA0000}"/>
    <cellStyle name="Normal 66 11 4" xfId="51954" xr:uid="{00000000-0005-0000-0000-0000F2CA0000}"/>
    <cellStyle name="Normal 66 12" xfId="25690" xr:uid="{00000000-0005-0000-0000-00005A640000}"/>
    <cellStyle name="Normal 66 12 2" xfId="25691" xr:uid="{00000000-0005-0000-0000-00005B640000}"/>
    <cellStyle name="Normal 66 12 2 2" xfId="25692" xr:uid="{00000000-0005-0000-0000-00005C640000}"/>
    <cellStyle name="Normal 66 12 2 2 2" xfId="51955" xr:uid="{00000000-0005-0000-0000-0000F3CA0000}"/>
    <cellStyle name="Normal 66 12 2 3" xfId="51956" xr:uid="{00000000-0005-0000-0000-0000F4CA0000}"/>
    <cellStyle name="Normal 66 12 3" xfId="25693" xr:uid="{00000000-0005-0000-0000-00005D640000}"/>
    <cellStyle name="Normal 66 12 3 2" xfId="51957" xr:uid="{00000000-0005-0000-0000-0000F5CA0000}"/>
    <cellStyle name="Normal 66 12 4" xfId="51958" xr:uid="{00000000-0005-0000-0000-0000F6CA0000}"/>
    <cellStyle name="Normal 66 13" xfId="25694" xr:uid="{00000000-0005-0000-0000-00005E640000}"/>
    <cellStyle name="Normal 66 13 2" xfId="25695" xr:uid="{00000000-0005-0000-0000-00005F640000}"/>
    <cellStyle name="Normal 66 13 2 2" xfId="25696" xr:uid="{00000000-0005-0000-0000-000060640000}"/>
    <cellStyle name="Normal 66 13 2 2 2" xfId="51959" xr:uid="{00000000-0005-0000-0000-0000F7CA0000}"/>
    <cellStyle name="Normal 66 13 2 2 3" xfId="56790" xr:uid="{00000000-0005-0000-0000-0000D6DD0000}"/>
    <cellStyle name="Normal 66 13 2 3" xfId="51960" xr:uid="{00000000-0005-0000-0000-0000F8CA0000}"/>
    <cellStyle name="Normal 66 13 3" xfId="25697" xr:uid="{00000000-0005-0000-0000-000061640000}"/>
    <cellStyle name="Normal 66 13 3 2" xfId="51961" xr:uid="{00000000-0005-0000-0000-0000F9CA0000}"/>
    <cellStyle name="Normal 66 13 4" xfId="51962" xr:uid="{00000000-0005-0000-0000-0000FACA0000}"/>
    <cellStyle name="Normal 66 14" xfId="25698" xr:uid="{00000000-0005-0000-0000-000062640000}"/>
    <cellStyle name="Normal 66 14 2" xfId="25699" xr:uid="{00000000-0005-0000-0000-000063640000}"/>
    <cellStyle name="Normal 66 14 2 2" xfId="51963" xr:uid="{00000000-0005-0000-0000-0000FBCA0000}"/>
    <cellStyle name="Normal 66 14 3" xfId="51964" xr:uid="{00000000-0005-0000-0000-0000FCCA0000}"/>
    <cellStyle name="Normal 66 15" xfId="25700" xr:uid="{00000000-0005-0000-0000-000064640000}"/>
    <cellStyle name="Normal 66 15 2" xfId="51965" xr:uid="{00000000-0005-0000-0000-0000FDCA0000}"/>
    <cellStyle name="Normal 66 16" xfId="51966" xr:uid="{00000000-0005-0000-0000-0000FECA0000}"/>
    <cellStyle name="Normal 66 2" xfId="25701" xr:uid="{00000000-0005-0000-0000-000065640000}"/>
    <cellStyle name="Normal 66 2 10" xfId="25702" xr:uid="{00000000-0005-0000-0000-000066640000}"/>
    <cellStyle name="Normal 66 2 10 2" xfId="25703" xr:uid="{00000000-0005-0000-0000-000067640000}"/>
    <cellStyle name="Normal 66 2 10 2 2" xfId="25704" xr:uid="{00000000-0005-0000-0000-000068640000}"/>
    <cellStyle name="Normal 66 2 10 2 2 2" xfId="51967" xr:uid="{00000000-0005-0000-0000-0000FFCA0000}"/>
    <cellStyle name="Normal 66 2 10 2 3" xfId="51968" xr:uid="{00000000-0005-0000-0000-000000CB0000}"/>
    <cellStyle name="Normal 66 2 10 3" xfId="25705" xr:uid="{00000000-0005-0000-0000-000069640000}"/>
    <cellStyle name="Normal 66 2 10 3 2" xfId="51969" xr:uid="{00000000-0005-0000-0000-000001CB0000}"/>
    <cellStyle name="Normal 66 2 10 4" xfId="51970" xr:uid="{00000000-0005-0000-0000-000002CB0000}"/>
    <cellStyle name="Normal 66 2 11" xfId="25706" xr:uid="{00000000-0005-0000-0000-00006A640000}"/>
    <cellStyle name="Normal 66 2 11 2" xfId="25707" xr:uid="{00000000-0005-0000-0000-00006B640000}"/>
    <cellStyle name="Normal 66 2 11 2 2" xfId="25708" xr:uid="{00000000-0005-0000-0000-00006C640000}"/>
    <cellStyle name="Normal 66 2 11 2 2 2" xfId="51971" xr:uid="{00000000-0005-0000-0000-000003CB0000}"/>
    <cellStyle name="Normal 66 2 11 2 3" xfId="51972" xr:uid="{00000000-0005-0000-0000-000004CB0000}"/>
    <cellStyle name="Normal 66 2 11 3" xfId="25709" xr:uid="{00000000-0005-0000-0000-00006D640000}"/>
    <cellStyle name="Normal 66 2 11 3 2" xfId="51973" xr:uid="{00000000-0005-0000-0000-000005CB0000}"/>
    <cellStyle name="Normal 66 2 11 4" xfId="51974" xr:uid="{00000000-0005-0000-0000-000006CB0000}"/>
    <cellStyle name="Normal 66 2 12" xfId="25710" xr:uid="{00000000-0005-0000-0000-00006E640000}"/>
    <cellStyle name="Normal 66 2 12 2" xfId="25711" xr:uid="{00000000-0005-0000-0000-00006F640000}"/>
    <cellStyle name="Normal 66 2 12 2 2" xfId="51975" xr:uid="{00000000-0005-0000-0000-000007CB0000}"/>
    <cellStyle name="Normal 66 2 12 3" xfId="51976" xr:uid="{00000000-0005-0000-0000-000008CB0000}"/>
    <cellStyle name="Normal 66 2 13" xfId="25712" xr:uid="{00000000-0005-0000-0000-000070640000}"/>
    <cellStyle name="Normal 66 2 13 2" xfId="51977" xr:uid="{00000000-0005-0000-0000-000009CB0000}"/>
    <cellStyle name="Normal 66 2 14" xfId="51978" xr:uid="{00000000-0005-0000-0000-00000ACB0000}"/>
    <cellStyle name="Normal 66 2 2" xfId="25713" xr:uid="{00000000-0005-0000-0000-000071640000}"/>
    <cellStyle name="Normal 66 2 2 2" xfId="25714" xr:uid="{00000000-0005-0000-0000-000072640000}"/>
    <cellStyle name="Normal 66 2 2 2 2" xfId="25715" xr:uid="{00000000-0005-0000-0000-000073640000}"/>
    <cellStyle name="Normal 66 2 2 2 2 2" xfId="51979" xr:uid="{00000000-0005-0000-0000-00000BCB0000}"/>
    <cellStyle name="Normal 66 2 2 2 3" xfId="51980" xr:uid="{00000000-0005-0000-0000-00000CCB0000}"/>
    <cellStyle name="Normal 66 2 2 3" xfId="25716" xr:uid="{00000000-0005-0000-0000-000074640000}"/>
    <cellStyle name="Normal 66 2 2 3 2" xfId="51981" xr:uid="{00000000-0005-0000-0000-00000DCB0000}"/>
    <cellStyle name="Normal 66 2 2 4" xfId="51982" xr:uid="{00000000-0005-0000-0000-00000ECB0000}"/>
    <cellStyle name="Normal 66 2 3" xfId="25717" xr:uid="{00000000-0005-0000-0000-000075640000}"/>
    <cellStyle name="Normal 66 2 3 2" xfId="25718" xr:uid="{00000000-0005-0000-0000-000076640000}"/>
    <cellStyle name="Normal 66 2 3 2 2" xfId="25719" xr:uid="{00000000-0005-0000-0000-000077640000}"/>
    <cellStyle name="Normal 66 2 3 2 2 2" xfId="51983" xr:uid="{00000000-0005-0000-0000-00000FCB0000}"/>
    <cellStyle name="Normal 66 2 3 2 3" xfId="51984" xr:uid="{00000000-0005-0000-0000-000010CB0000}"/>
    <cellStyle name="Normal 66 2 3 3" xfId="25720" xr:uid="{00000000-0005-0000-0000-000078640000}"/>
    <cellStyle name="Normal 66 2 3 3 2" xfId="51985" xr:uid="{00000000-0005-0000-0000-000011CB0000}"/>
    <cellStyle name="Normal 66 2 3 4" xfId="51986" xr:uid="{00000000-0005-0000-0000-000012CB0000}"/>
    <cellStyle name="Normal 66 2 4" xfId="25721" xr:uid="{00000000-0005-0000-0000-000079640000}"/>
    <cellStyle name="Normal 66 2 4 2" xfId="25722" xr:uid="{00000000-0005-0000-0000-00007A640000}"/>
    <cellStyle name="Normal 66 2 4 2 2" xfId="25723" xr:uid="{00000000-0005-0000-0000-00007B640000}"/>
    <cellStyle name="Normal 66 2 4 2 2 2" xfId="51987" xr:uid="{00000000-0005-0000-0000-000013CB0000}"/>
    <cellStyle name="Normal 66 2 4 2 3" xfId="51988" xr:uid="{00000000-0005-0000-0000-000014CB0000}"/>
    <cellStyle name="Normal 66 2 4 3" xfId="25724" xr:uid="{00000000-0005-0000-0000-00007C640000}"/>
    <cellStyle name="Normal 66 2 4 3 2" xfId="51989" xr:uid="{00000000-0005-0000-0000-000015CB0000}"/>
    <cellStyle name="Normal 66 2 4 4" xfId="51990" xr:uid="{00000000-0005-0000-0000-000016CB0000}"/>
    <cellStyle name="Normal 66 2 5" xfId="25725" xr:uid="{00000000-0005-0000-0000-00007D640000}"/>
    <cellStyle name="Normal 66 2 5 2" xfId="25726" xr:uid="{00000000-0005-0000-0000-00007E640000}"/>
    <cellStyle name="Normal 66 2 5 2 2" xfId="25727" xr:uid="{00000000-0005-0000-0000-00007F640000}"/>
    <cellStyle name="Normal 66 2 5 2 2 2" xfId="51991" xr:uid="{00000000-0005-0000-0000-000017CB0000}"/>
    <cellStyle name="Normal 66 2 5 2 3" xfId="51992" xr:uid="{00000000-0005-0000-0000-000018CB0000}"/>
    <cellStyle name="Normal 66 2 5 3" xfId="25728" xr:uid="{00000000-0005-0000-0000-000080640000}"/>
    <cellStyle name="Normal 66 2 5 3 2" xfId="51993" xr:uid="{00000000-0005-0000-0000-000019CB0000}"/>
    <cellStyle name="Normal 66 2 5 4" xfId="51994" xr:uid="{00000000-0005-0000-0000-00001ACB0000}"/>
    <cellStyle name="Normal 66 2 6" xfId="25729" xr:uid="{00000000-0005-0000-0000-000081640000}"/>
    <cellStyle name="Normal 66 2 6 2" xfId="25730" xr:uid="{00000000-0005-0000-0000-000082640000}"/>
    <cellStyle name="Normal 66 2 6 2 2" xfId="25731" xr:uid="{00000000-0005-0000-0000-000083640000}"/>
    <cellStyle name="Normal 66 2 6 2 2 2" xfId="51995" xr:uid="{00000000-0005-0000-0000-00001BCB0000}"/>
    <cellStyle name="Normal 66 2 6 2 3" xfId="51996" xr:uid="{00000000-0005-0000-0000-00001CCB0000}"/>
    <cellStyle name="Normal 66 2 6 3" xfId="25732" xr:uid="{00000000-0005-0000-0000-000084640000}"/>
    <cellStyle name="Normal 66 2 6 3 2" xfId="51997" xr:uid="{00000000-0005-0000-0000-00001DCB0000}"/>
    <cellStyle name="Normal 66 2 6 4" xfId="51998" xr:uid="{00000000-0005-0000-0000-00001ECB0000}"/>
    <cellStyle name="Normal 66 2 7" xfId="25733" xr:uid="{00000000-0005-0000-0000-000085640000}"/>
    <cellStyle name="Normal 66 2 7 2" xfId="25734" xr:uid="{00000000-0005-0000-0000-000086640000}"/>
    <cellStyle name="Normal 66 2 7 2 2" xfId="25735" xr:uid="{00000000-0005-0000-0000-000087640000}"/>
    <cellStyle name="Normal 66 2 7 2 2 2" xfId="51999" xr:uid="{00000000-0005-0000-0000-00001FCB0000}"/>
    <cellStyle name="Normal 66 2 7 2 3" xfId="52000" xr:uid="{00000000-0005-0000-0000-000020CB0000}"/>
    <cellStyle name="Normal 66 2 7 3" xfId="25736" xr:uid="{00000000-0005-0000-0000-000088640000}"/>
    <cellStyle name="Normal 66 2 7 3 2" xfId="52001" xr:uid="{00000000-0005-0000-0000-000021CB0000}"/>
    <cellStyle name="Normal 66 2 7 4" xfId="52002" xr:uid="{00000000-0005-0000-0000-000022CB0000}"/>
    <cellStyle name="Normal 66 2 8" xfId="25737" xr:uid="{00000000-0005-0000-0000-000089640000}"/>
    <cellStyle name="Normal 66 2 8 2" xfId="25738" xr:uid="{00000000-0005-0000-0000-00008A640000}"/>
    <cellStyle name="Normal 66 2 8 2 2" xfId="25739" xr:uid="{00000000-0005-0000-0000-00008B640000}"/>
    <cellStyle name="Normal 66 2 8 2 2 2" xfId="52003" xr:uid="{00000000-0005-0000-0000-000023CB0000}"/>
    <cellStyle name="Normal 66 2 8 2 3" xfId="52004" xr:uid="{00000000-0005-0000-0000-000024CB0000}"/>
    <cellStyle name="Normal 66 2 8 3" xfId="25740" xr:uid="{00000000-0005-0000-0000-00008C640000}"/>
    <cellStyle name="Normal 66 2 8 3 2" xfId="52005" xr:uid="{00000000-0005-0000-0000-000025CB0000}"/>
    <cellStyle name="Normal 66 2 8 4" xfId="52006" xr:uid="{00000000-0005-0000-0000-000026CB0000}"/>
    <cellStyle name="Normal 66 2 9" xfId="25741" xr:uid="{00000000-0005-0000-0000-00008D640000}"/>
    <cellStyle name="Normal 66 2 9 2" xfId="25742" xr:uid="{00000000-0005-0000-0000-00008E640000}"/>
    <cellStyle name="Normal 66 2 9 2 2" xfId="25743" xr:uid="{00000000-0005-0000-0000-00008F640000}"/>
    <cellStyle name="Normal 66 2 9 2 2 2" xfId="52007" xr:uid="{00000000-0005-0000-0000-000027CB0000}"/>
    <cellStyle name="Normal 66 2 9 2 3" xfId="52008" xr:uid="{00000000-0005-0000-0000-000028CB0000}"/>
    <cellStyle name="Normal 66 2 9 3" xfId="25744" xr:uid="{00000000-0005-0000-0000-000090640000}"/>
    <cellStyle name="Normal 66 2 9 3 2" xfId="52009" xr:uid="{00000000-0005-0000-0000-000029CB0000}"/>
    <cellStyle name="Normal 66 2 9 4" xfId="52010" xr:uid="{00000000-0005-0000-0000-00002ACB0000}"/>
    <cellStyle name="Normal 66 3" xfId="25745" xr:uid="{00000000-0005-0000-0000-000091640000}"/>
    <cellStyle name="Normal 66 3 2" xfId="25746" xr:uid="{00000000-0005-0000-0000-000092640000}"/>
    <cellStyle name="Normal 66 3 2 2" xfId="25747" xr:uid="{00000000-0005-0000-0000-000093640000}"/>
    <cellStyle name="Normal 66 3 2 2 2" xfId="52011" xr:uid="{00000000-0005-0000-0000-00002BCB0000}"/>
    <cellStyle name="Normal 66 3 2 3" xfId="52012" xr:uid="{00000000-0005-0000-0000-00002CCB0000}"/>
    <cellStyle name="Normal 66 3 3" xfId="25748" xr:uid="{00000000-0005-0000-0000-000094640000}"/>
    <cellStyle name="Normal 66 3 3 2" xfId="52013" xr:uid="{00000000-0005-0000-0000-00002DCB0000}"/>
    <cellStyle name="Normal 66 3 4" xfId="52014" xr:uid="{00000000-0005-0000-0000-00002ECB0000}"/>
    <cellStyle name="Normal 66 4" xfId="25749" xr:uid="{00000000-0005-0000-0000-000095640000}"/>
    <cellStyle name="Normal 66 4 2" xfId="25750" xr:uid="{00000000-0005-0000-0000-000096640000}"/>
    <cellStyle name="Normal 66 4 2 2" xfId="25751" xr:uid="{00000000-0005-0000-0000-000097640000}"/>
    <cellStyle name="Normal 66 4 2 2 2" xfId="52015" xr:uid="{00000000-0005-0000-0000-00002FCB0000}"/>
    <cellStyle name="Normal 66 4 2 3" xfId="52016" xr:uid="{00000000-0005-0000-0000-000030CB0000}"/>
    <cellStyle name="Normal 66 4 3" xfId="25752" xr:uid="{00000000-0005-0000-0000-000098640000}"/>
    <cellStyle name="Normal 66 4 3 2" xfId="52017" xr:uid="{00000000-0005-0000-0000-000031CB0000}"/>
    <cellStyle name="Normal 66 4 4" xfId="52018" xr:uid="{00000000-0005-0000-0000-000032CB0000}"/>
    <cellStyle name="Normal 66 5" xfId="25753" xr:uid="{00000000-0005-0000-0000-000099640000}"/>
    <cellStyle name="Normal 66 5 2" xfId="25754" xr:uid="{00000000-0005-0000-0000-00009A640000}"/>
    <cellStyle name="Normal 66 5 2 2" xfId="25755" xr:uid="{00000000-0005-0000-0000-00009B640000}"/>
    <cellStyle name="Normal 66 5 2 2 2" xfId="52019" xr:uid="{00000000-0005-0000-0000-000033CB0000}"/>
    <cellStyle name="Normal 66 5 2 3" xfId="52020" xr:uid="{00000000-0005-0000-0000-000034CB0000}"/>
    <cellStyle name="Normal 66 5 3" xfId="25756" xr:uid="{00000000-0005-0000-0000-00009C640000}"/>
    <cellStyle name="Normal 66 5 3 2" xfId="52021" xr:uid="{00000000-0005-0000-0000-000035CB0000}"/>
    <cellStyle name="Normal 66 5 4" xfId="52022" xr:uid="{00000000-0005-0000-0000-000036CB0000}"/>
    <cellStyle name="Normal 66 6" xfId="25757" xr:uid="{00000000-0005-0000-0000-00009D640000}"/>
    <cellStyle name="Normal 66 6 2" xfId="25758" xr:uid="{00000000-0005-0000-0000-00009E640000}"/>
    <cellStyle name="Normal 66 6 2 2" xfId="25759" xr:uid="{00000000-0005-0000-0000-00009F640000}"/>
    <cellStyle name="Normal 66 6 2 2 2" xfId="52023" xr:uid="{00000000-0005-0000-0000-000037CB0000}"/>
    <cellStyle name="Normal 66 6 2 3" xfId="52024" xr:uid="{00000000-0005-0000-0000-000038CB0000}"/>
    <cellStyle name="Normal 66 6 3" xfId="25760" xr:uid="{00000000-0005-0000-0000-0000A0640000}"/>
    <cellStyle name="Normal 66 6 3 2" xfId="52025" xr:uid="{00000000-0005-0000-0000-000039CB0000}"/>
    <cellStyle name="Normal 66 6 4" xfId="52026" xr:uid="{00000000-0005-0000-0000-00003ACB0000}"/>
    <cellStyle name="Normal 66 7" xfId="25761" xr:uid="{00000000-0005-0000-0000-0000A1640000}"/>
    <cellStyle name="Normal 66 7 2" xfId="25762" xr:uid="{00000000-0005-0000-0000-0000A2640000}"/>
    <cellStyle name="Normal 66 7 2 2" xfId="25763" xr:uid="{00000000-0005-0000-0000-0000A3640000}"/>
    <cellStyle name="Normal 66 7 2 2 2" xfId="52027" xr:uid="{00000000-0005-0000-0000-00003BCB0000}"/>
    <cellStyle name="Normal 66 7 2 3" xfId="52028" xr:uid="{00000000-0005-0000-0000-00003CCB0000}"/>
    <cellStyle name="Normal 66 7 3" xfId="25764" xr:uid="{00000000-0005-0000-0000-0000A4640000}"/>
    <cellStyle name="Normal 66 7 3 2" xfId="52029" xr:uid="{00000000-0005-0000-0000-00003DCB0000}"/>
    <cellStyle name="Normal 66 7 4" xfId="52030" xr:uid="{00000000-0005-0000-0000-00003ECB0000}"/>
    <cellStyle name="Normal 66 8" xfId="25765" xr:uid="{00000000-0005-0000-0000-0000A5640000}"/>
    <cellStyle name="Normal 66 8 2" xfId="25766" xr:uid="{00000000-0005-0000-0000-0000A6640000}"/>
    <cellStyle name="Normal 66 8 2 2" xfId="25767" xr:uid="{00000000-0005-0000-0000-0000A7640000}"/>
    <cellStyle name="Normal 66 8 2 2 2" xfId="52031" xr:uid="{00000000-0005-0000-0000-00003FCB0000}"/>
    <cellStyle name="Normal 66 8 2 3" xfId="52032" xr:uid="{00000000-0005-0000-0000-000040CB0000}"/>
    <cellStyle name="Normal 66 8 3" xfId="25768" xr:uid="{00000000-0005-0000-0000-0000A8640000}"/>
    <cellStyle name="Normal 66 8 3 2" xfId="52033" xr:uid="{00000000-0005-0000-0000-000041CB0000}"/>
    <cellStyle name="Normal 66 8 4" xfId="52034" xr:uid="{00000000-0005-0000-0000-000042CB0000}"/>
    <cellStyle name="Normal 66 9" xfId="25769" xr:uid="{00000000-0005-0000-0000-0000A9640000}"/>
    <cellStyle name="Normal 66 9 2" xfId="25770" xr:uid="{00000000-0005-0000-0000-0000AA640000}"/>
    <cellStyle name="Normal 66 9 2 2" xfId="25771" xr:uid="{00000000-0005-0000-0000-0000AB640000}"/>
    <cellStyle name="Normal 66 9 2 2 2" xfId="52035" xr:uid="{00000000-0005-0000-0000-000043CB0000}"/>
    <cellStyle name="Normal 66 9 2 3" xfId="52036" xr:uid="{00000000-0005-0000-0000-000044CB0000}"/>
    <cellStyle name="Normal 66 9 3" xfId="25772" xr:uid="{00000000-0005-0000-0000-0000AC640000}"/>
    <cellStyle name="Normal 66 9 3 2" xfId="52037" xr:uid="{00000000-0005-0000-0000-000045CB0000}"/>
    <cellStyle name="Normal 66 9 4" xfId="52038" xr:uid="{00000000-0005-0000-0000-000046CB0000}"/>
    <cellStyle name="Normal 660" xfId="30314" xr:uid="{00000000-0005-0000-0000-00006A760000}"/>
    <cellStyle name="Normal 661" xfId="30315" xr:uid="{00000000-0005-0000-0000-00006B760000}"/>
    <cellStyle name="Normal 662" xfId="30316" xr:uid="{00000000-0005-0000-0000-00006C760000}"/>
    <cellStyle name="Normal 663" xfId="30317" xr:uid="{00000000-0005-0000-0000-00006D760000}"/>
    <cellStyle name="Normal 664" xfId="30318" xr:uid="{00000000-0005-0000-0000-00006E760000}"/>
    <cellStyle name="Normal 665" xfId="30319" xr:uid="{00000000-0005-0000-0000-00006F760000}"/>
    <cellStyle name="Normal 666" xfId="30320" xr:uid="{00000000-0005-0000-0000-000070760000}"/>
    <cellStyle name="Normal 667" xfId="30321" xr:uid="{00000000-0005-0000-0000-000071760000}"/>
    <cellStyle name="Normal 668" xfId="30322" xr:uid="{00000000-0005-0000-0000-000072760000}"/>
    <cellStyle name="Normal 669" xfId="30323" xr:uid="{00000000-0005-0000-0000-000073760000}"/>
    <cellStyle name="Normal 67" xfId="25773" xr:uid="{00000000-0005-0000-0000-0000AD640000}"/>
    <cellStyle name="Normal 67 10" xfId="25774" xr:uid="{00000000-0005-0000-0000-0000AE640000}"/>
    <cellStyle name="Normal 67 10 2" xfId="25775" xr:uid="{00000000-0005-0000-0000-0000AF640000}"/>
    <cellStyle name="Normal 67 10 2 2" xfId="25776" xr:uid="{00000000-0005-0000-0000-0000B0640000}"/>
    <cellStyle name="Normal 67 10 2 2 2" xfId="52039" xr:uid="{00000000-0005-0000-0000-000047CB0000}"/>
    <cellStyle name="Normal 67 10 2 3" xfId="52040" xr:uid="{00000000-0005-0000-0000-000048CB0000}"/>
    <cellStyle name="Normal 67 10 3" xfId="25777" xr:uid="{00000000-0005-0000-0000-0000B1640000}"/>
    <cellStyle name="Normal 67 10 3 2" xfId="52041" xr:uid="{00000000-0005-0000-0000-000049CB0000}"/>
    <cellStyle name="Normal 67 10 4" xfId="52042" xr:uid="{00000000-0005-0000-0000-00004ACB0000}"/>
    <cellStyle name="Normal 67 11" xfId="25778" xr:uid="{00000000-0005-0000-0000-0000B2640000}"/>
    <cellStyle name="Normal 67 11 2" xfId="25779" xr:uid="{00000000-0005-0000-0000-0000B3640000}"/>
    <cellStyle name="Normal 67 11 2 2" xfId="25780" xr:uid="{00000000-0005-0000-0000-0000B4640000}"/>
    <cellStyle name="Normal 67 11 2 2 2" xfId="52043" xr:uid="{00000000-0005-0000-0000-00004BCB0000}"/>
    <cellStyle name="Normal 67 11 2 3" xfId="52044" xr:uid="{00000000-0005-0000-0000-00004CCB0000}"/>
    <cellStyle name="Normal 67 11 3" xfId="25781" xr:uid="{00000000-0005-0000-0000-0000B5640000}"/>
    <cellStyle name="Normal 67 11 3 2" xfId="52045" xr:uid="{00000000-0005-0000-0000-00004DCB0000}"/>
    <cellStyle name="Normal 67 11 4" xfId="52046" xr:uid="{00000000-0005-0000-0000-00004ECB0000}"/>
    <cellStyle name="Normal 67 12" xfId="25782" xr:uid="{00000000-0005-0000-0000-0000B6640000}"/>
    <cellStyle name="Normal 67 12 2" xfId="25783" xr:uid="{00000000-0005-0000-0000-0000B7640000}"/>
    <cellStyle name="Normal 67 12 2 2" xfId="25784" xr:uid="{00000000-0005-0000-0000-0000B8640000}"/>
    <cellStyle name="Normal 67 12 2 2 2" xfId="52047" xr:uid="{00000000-0005-0000-0000-00004FCB0000}"/>
    <cellStyle name="Normal 67 12 2 3" xfId="52048" xr:uid="{00000000-0005-0000-0000-000050CB0000}"/>
    <cellStyle name="Normal 67 12 3" xfId="25785" xr:uid="{00000000-0005-0000-0000-0000B9640000}"/>
    <cellStyle name="Normal 67 12 3 2" xfId="52049" xr:uid="{00000000-0005-0000-0000-000051CB0000}"/>
    <cellStyle name="Normal 67 12 4" xfId="52050" xr:uid="{00000000-0005-0000-0000-000052CB0000}"/>
    <cellStyle name="Normal 67 13" xfId="25786" xr:uid="{00000000-0005-0000-0000-0000BA640000}"/>
    <cellStyle name="Normal 67 13 2" xfId="25787" xr:uid="{00000000-0005-0000-0000-0000BB640000}"/>
    <cellStyle name="Normal 67 13 2 2" xfId="25788" xr:uid="{00000000-0005-0000-0000-0000BC640000}"/>
    <cellStyle name="Normal 67 13 2 2 2" xfId="52051" xr:uid="{00000000-0005-0000-0000-000053CB0000}"/>
    <cellStyle name="Normal 67 13 2 3" xfId="52052" xr:uid="{00000000-0005-0000-0000-000054CB0000}"/>
    <cellStyle name="Normal 67 13 3" xfId="25789" xr:uid="{00000000-0005-0000-0000-0000BD640000}"/>
    <cellStyle name="Normal 67 13 3 2" xfId="52053" xr:uid="{00000000-0005-0000-0000-000055CB0000}"/>
    <cellStyle name="Normal 67 13 4" xfId="52054" xr:uid="{00000000-0005-0000-0000-000056CB0000}"/>
    <cellStyle name="Normal 67 14" xfId="25790" xr:uid="{00000000-0005-0000-0000-0000BE640000}"/>
    <cellStyle name="Normal 67 14 2" xfId="25791" xr:uid="{00000000-0005-0000-0000-0000BF640000}"/>
    <cellStyle name="Normal 67 14 2 2" xfId="52055" xr:uid="{00000000-0005-0000-0000-000057CB0000}"/>
    <cellStyle name="Normal 67 14 3" xfId="52056" xr:uid="{00000000-0005-0000-0000-000058CB0000}"/>
    <cellStyle name="Normal 67 15" xfId="25792" xr:uid="{00000000-0005-0000-0000-0000C0640000}"/>
    <cellStyle name="Normal 67 15 2" xfId="52057" xr:uid="{00000000-0005-0000-0000-000059CB0000}"/>
    <cellStyle name="Normal 67 16" xfId="52058" xr:uid="{00000000-0005-0000-0000-00005ACB0000}"/>
    <cellStyle name="Normal 67 2" xfId="25793" xr:uid="{00000000-0005-0000-0000-0000C1640000}"/>
    <cellStyle name="Normal 67 2 10" xfId="25794" xr:uid="{00000000-0005-0000-0000-0000C2640000}"/>
    <cellStyle name="Normal 67 2 10 2" xfId="25795" xr:uid="{00000000-0005-0000-0000-0000C3640000}"/>
    <cellStyle name="Normal 67 2 10 2 2" xfId="25796" xr:uid="{00000000-0005-0000-0000-0000C4640000}"/>
    <cellStyle name="Normal 67 2 10 2 2 2" xfId="52059" xr:uid="{00000000-0005-0000-0000-00005BCB0000}"/>
    <cellStyle name="Normal 67 2 10 2 3" xfId="52060" xr:uid="{00000000-0005-0000-0000-00005CCB0000}"/>
    <cellStyle name="Normal 67 2 10 3" xfId="25797" xr:uid="{00000000-0005-0000-0000-0000C5640000}"/>
    <cellStyle name="Normal 67 2 10 3 2" xfId="52061" xr:uid="{00000000-0005-0000-0000-00005DCB0000}"/>
    <cellStyle name="Normal 67 2 10 4" xfId="52062" xr:uid="{00000000-0005-0000-0000-00005ECB0000}"/>
    <cellStyle name="Normal 67 2 11" xfId="25798" xr:uid="{00000000-0005-0000-0000-0000C6640000}"/>
    <cellStyle name="Normal 67 2 11 2" xfId="25799" xr:uid="{00000000-0005-0000-0000-0000C7640000}"/>
    <cellStyle name="Normal 67 2 11 2 2" xfId="25800" xr:uid="{00000000-0005-0000-0000-0000C8640000}"/>
    <cellStyle name="Normal 67 2 11 2 2 2" xfId="52063" xr:uid="{00000000-0005-0000-0000-00005FCB0000}"/>
    <cellStyle name="Normal 67 2 11 2 3" xfId="52064" xr:uid="{00000000-0005-0000-0000-000060CB0000}"/>
    <cellStyle name="Normal 67 2 11 3" xfId="25801" xr:uid="{00000000-0005-0000-0000-0000C9640000}"/>
    <cellStyle name="Normal 67 2 11 3 2" xfId="52065" xr:uid="{00000000-0005-0000-0000-000061CB0000}"/>
    <cellStyle name="Normal 67 2 11 4" xfId="52066" xr:uid="{00000000-0005-0000-0000-000062CB0000}"/>
    <cellStyle name="Normal 67 2 12" xfId="25802" xr:uid="{00000000-0005-0000-0000-0000CA640000}"/>
    <cellStyle name="Normal 67 2 12 2" xfId="25803" xr:uid="{00000000-0005-0000-0000-0000CB640000}"/>
    <cellStyle name="Normal 67 2 12 2 2" xfId="52067" xr:uid="{00000000-0005-0000-0000-000063CB0000}"/>
    <cellStyle name="Normal 67 2 12 3" xfId="52068" xr:uid="{00000000-0005-0000-0000-000064CB0000}"/>
    <cellStyle name="Normal 67 2 13" xfId="25804" xr:uid="{00000000-0005-0000-0000-0000CC640000}"/>
    <cellStyle name="Normal 67 2 13 2" xfId="52069" xr:uid="{00000000-0005-0000-0000-000065CB0000}"/>
    <cellStyle name="Normal 67 2 14" xfId="52070" xr:uid="{00000000-0005-0000-0000-000066CB0000}"/>
    <cellStyle name="Normal 67 2 2" xfId="25805" xr:uid="{00000000-0005-0000-0000-0000CD640000}"/>
    <cellStyle name="Normal 67 2 2 2" xfId="25806" xr:uid="{00000000-0005-0000-0000-0000CE640000}"/>
    <cellStyle name="Normal 67 2 2 2 2" xfId="25807" xr:uid="{00000000-0005-0000-0000-0000CF640000}"/>
    <cellStyle name="Normal 67 2 2 2 2 2" xfId="52071" xr:uid="{00000000-0005-0000-0000-000067CB0000}"/>
    <cellStyle name="Normal 67 2 2 2 3" xfId="52072" xr:uid="{00000000-0005-0000-0000-000068CB0000}"/>
    <cellStyle name="Normal 67 2 2 3" xfId="25808" xr:uid="{00000000-0005-0000-0000-0000D0640000}"/>
    <cellStyle name="Normal 67 2 2 3 2" xfId="52073" xr:uid="{00000000-0005-0000-0000-000069CB0000}"/>
    <cellStyle name="Normal 67 2 2 4" xfId="52074" xr:uid="{00000000-0005-0000-0000-00006ACB0000}"/>
    <cellStyle name="Normal 67 2 3" xfId="25809" xr:uid="{00000000-0005-0000-0000-0000D1640000}"/>
    <cellStyle name="Normal 67 2 3 2" xfId="25810" xr:uid="{00000000-0005-0000-0000-0000D2640000}"/>
    <cellStyle name="Normal 67 2 3 2 2" xfId="25811" xr:uid="{00000000-0005-0000-0000-0000D3640000}"/>
    <cellStyle name="Normal 67 2 3 2 2 2" xfId="52075" xr:uid="{00000000-0005-0000-0000-00006BCB0000}"/>
    <cellStyle name="Normal 67 2 3 2 3" xfId="52076" xr:uid="{00000000-0005-0000-0000-00006CCB0000}"/>
    <cellStyle name="Normal 67 2 3 3" xfId="25812" xr:uid="{00000000-0005-0000-0000-0000D4640000}"/>
    <cellStyle name="Normal 67 2 3 3 2" xfId="52077" xr:uid="{00000000-0005-0000-0000-00006DCB0000}"/>
    <cellStyle name="Normal 67 2 3 4" xfId="52078" xr:uid="{00000000-0005-0000-0000-00006ECB0000}"/>
    <cellStyle name="Normal 67 2 4" xfId="25813" xr:uid="{00000000-0005-0000-0000-0000D5640000}"/>
    <cellStyle name="Normal 67 2 4 2" xfId="25814" xr:uid="{00000000-0005-0000-0000-0000D6640000}"/>
    <cellStyle name="Normal 67 2 4 2 2" xfId="25815" xr:uid="{00000000-0005-0000-0000-0000D7640000}"/>
    <cellStyle name="Normal 67 2 4 2 2 2" xfId="52079" xr:uid="{00000000-0005-0000-0000-00006FCB0000}"/>
    <cellStyle name="Normal 67 2 4 2 3" xfId="52080" xr:uid="{00000000-0005-0000-0000-000070CB0000}"/>
    <cellStyle name="Normal 67 2 4 3" xfId="25816" xr:uid="{00000000-0005-0000-0000-0000D8640000}"/>
    <cellStyle name="Normal 67 2 4 3 2" xfId="52081" xr:uid="{00000000-0005-0000-0000-000071CB0000}"/>
    <cellStyle name="Normal 67 2 4 4" xfId="52082" xr:uid="{00000000-0005-0000-0000-000072CB0000}"/>
    <cellStyle name="Normal 67 2 5" xfId="25817" xr:uid="{00000000-0005-0000-0000-0000D9640000}"/>
    <cellStyle name="Normal 67 2 5 2" xfId="25818" xr:uid="{00000000-0005-0000-0000-0000DA640000}"/>
    <cellStyle name="Normal 67 2 5 2 2" xfId="25819" xr:uid="{00000000-0005-0000-0000-0000DB640000}"/>
    <cellStyle name="Normal 67 2 5 2 2 2" xfId="52083" xr:uid="{00000000-0005-0000-0000-000073CB0000}"/>
    <cellStyle name="Normal 67 2 5 2 3" xfId="52084" xr:uid="{00000000-0005-0000-0000-000074CB0000}"/>
    <cellStyle name="Normal 67 2 5 3" xfId="25820" xr:uid="{00000000-0005-0000-0000-0000DC640000}"/>
    <cellStyle name="Normal 67 2 5 3 2" xfId="52085" xr:uid="{00000000-0005-0000-0000-000075CB0000}"/>
    <cellStyle name="Normal 67 2 5 4" xfId="52086" xr:uid="{00000000-0005-0000-0000-000076CB0000}"/>
    <cellStyle name="Normal 67 2 6" xfId="25821" xr:uid="{00000000-0005-0000-0000-0000DD640000}"/>
    <cellStyle name="Normal 67 2 6 2" xfId="25822" xr:uid="{00000000-0005-0000-0000-0000DE640000}"/>
    <cellStyle name="Normal 67 2 6 2 2" xfId="25823" xr:uid="{00000000-0005-0000-0000-0000DF640000}"/>
    <cellStyle name="Normal 67 2 6 2 2 2" xfId="52087" xr:uid="{00000000-0005-0000-0000-000077CB0000}"/>
    <cellStyle name="Normal 67 2 6 2 3" xfId="52088" xr:uid="{00000000-0005-0000-0000-000078CB0000}"/>
    <cellStyle name="Normal 67 2 6 3" xfId="25824" xr:uid="{00000000-0005-0000-0000-0000E0640000}"/>
    <cellStyle name="Normal 67 2 6 3 2" xfId="52089" xr:uid="{00000000-0005-0000-0000-000079CB0000}"/>
    <cellStyle name="Normal 67 2 6 4" xfId="52090" xr:uid="{00000000-0005-0000-0000-00007ACB0000}"/>
    <cellStyle name="Normal 67 2 7" xfId="25825" xr:uid="{00000000-0005-0000-0000-0000E1640000}"/>
    <cellStyle name="Normal 67 2 7 2" xfId="25826" xr:uid="{00000000-0005-0000-0000-0000E2640000}"/>
    <cellStyle name="Normal 67 2 7 2 2" xfId="25827" xr:uid="{00000000-0005-0000-0000-0000E3640000}"/>
    <cellStyle name="Normal 67 2 7 2 2 2" xfId="52091" xr:uid="{00000000-0005-0000-0000-00007BCB0000}"/>
    <cellStyle name="Normal 67 2 7 2 3" xfId="52092" xr:uid="{00000000-0005-0000-0000-00007CCB0000}"/>
    <cellStyle name="Normal 67 2 7 3" xfId="25828" xr:uid="{00000000-0005-0000-0000-0000E4640000}"/>
    <cellStyle name="Normal 67 2 7 3 2" xfId="52093" xr:uid="{00000000-0005-0000-0000-00007DCB0000}"/>
    <cellStyle name="Normal 67 2 7 4" xfId="52094" xr:uid="{00000000-0005-0000-0000-00007ECB0000}"/>
    <cellStyle name="Normal 67 2 8" xfId="25829" xr:uid="{00000000-0005-0000-0000-0000E5640000}"/>
    <cellStyle name="Normal 67 2 8 2" xfId="25830" xr:uid="{00000000-0005-0000-0000-0000E6640000}"/>
    <cellStyle name="Normal 67 2 8 2 2" xfId="25831" xr:uid="{00000000-0005-0000-0000-0000E7640000}"/>
    <cellStyle name="Normal 67 2 8 2 2 2" xfId="52095" xr:uid="{00000000-0005-0000-0000-00007FCB0000}"/>
    <cellStyle name="Normal 67 2 8 2 3" xfId="52096" xr:uid="{00000000-0005-0000-0000-000080CB0000}"/>
    <cellStyle name="Normal 67 2 8 3" xfId="25832" xr:uid="{00000000-0005-0000-0000-0000E8640000}"/>
    <cellStyle name="Normal 67 2 8 3 2" xfId="52097" xr:uid="{00000000-0005-0000-0000-000081CB0000}"/>
    <cellStyle name="Normal 67 2 8 4" xfId="52098" xr:uid="{00000000-0005-0000-0000-000082CB0000}"/>
    <cellStyle name="Normal 67 2 9" xfId="25833" xr:uid="{00000000-0005-0000-0000-0000E9640000}"/>
    <cellStyle name="Normal 67 2 9 2" xfId="25834" xr:uid="{00000000-0005-0000-0000-0000EA640000}"/>
    <cellStyle name="Normal 67 2 9 2 2" xfId="25835" xr:uid="{00000000-0005-0000-0000-0000EB640000}"/>
    <cellStyle name="Normal 67 2 9 2 2 2" xfId="52099" xr:uid="{00000000-0005-0000-0000-000083CB0000}"/>
    <cellStyle name="Normal 67 2 9 2 3" xfId="52100" xr:uid="{00000000-0005-0000-0000-000084CB0000}"/>
    <cellStyle name="Normal 67 2 9 3" xfId="25836" xr:uid="{00000000-0005-0000-0000-0000EC640000}"/>
    <cellStyle name="Normal 67 2 9 3 2" xfId="52101" xr:uid="{00000000-0005-0000-0000-000085CB0000}"/>
    <cellStyle name="Normal 67 2 9 4" xfId="52102" xr:uid="{00000000-0005-0000-0000-000086CB0000}"/>
    <cellStyle name="Normal 67 3" xfId="25837" xr:uid="{00000000-0005-0000-0000-0000ED640000}"/>
    <cellStyle name="Normal 67 3 2" xfId="25838" xr:uid="{00000000-0005-0000-0000-0000EE640000}"/>
    <cellStyle name="Normal 67 3 2 2" xfId="25839" xr:uid="{00000000-0005-0000-0000-0000EF640000}"/>
    <cellStyle name="Normal 67 3 2 2 2" xfId="52103" xr:uid="{00000000-0005-0000-0000-000087CB0000}"/>
    <cellStyle name="Normal 67 3 2 3" xfId="52104" xr:uid="{00000000-0005-0000-0000-000088CB0000}"/>
    <cellStyle name="Normal 67 3 3" xfId="25840" xr:uid="{00000000-0005-0000-0000-0000F0640000}"/>
    <cellStyle name="Normal 67 3 3 2" xfId="52105" xr:uid="{00000000-0005-0000-0000-000089CB0000}"/>
    <cellStyle name="Normal 67 3 4" xfId="52106" xr:uid="{00000000-0005-0000-0000-00008ACB0000}"/>
    <cellStyle name="Normal 67 4" xfId="25841" xr:uid="{00000000-0005-0000-0000-0000F1640000}"/>
    <cellStyle name="Normal 67 4 2" xfId="25842" xr:uid="{00000000-0005-0000-0000-0000F2640000}"/>
    <cellStyle name="Normal 67 4 2 2" xfId="25843" xr:uid="{00000000-0005-0000-0000-0000F3640000}"/>
    <cellStyle name="Normal 67 4 2 2 2" xfId="52107" xr:uid="{00000000-0005-0000-0000-00008BCB0000}"/>
    <cellStyle name="Normal 67 4 2 3" xfId="52108" xr:uid="{00000000-0005-0000-0000-00008CCB0000}"/>
    <cellStyle name="Normal 67 4 3" xfId="25844" xr:uid="{00000000-0005-0000-0000-0000F4640000}"/>
    <cellStyle name="Normal 67 4 3 2" xfId="52109" xr:uid="{00000000-0005-0000-0000-00008DCB0000}"/>
    <cellStyle name="Normal 67 4 4" xfId="52110" xr:uid="{00000000-0005-0000-0000-00008ECB0000}"/>
    <cellStyle name="Normal 67 5" xfId="25845" xr:uid="{00000000-0005-0000-0000-0000F5640000}"/>
    <cellStyle name="Normal 67 5 2" xfId="25846" xr:uid="{00000000-0005-0000-0000-0000F6640000}"/>
    <cellStyle name="Normal 67 5 2 2" xfId="25847" xr:uid="{00000000-0005-0000-0000-0000F7640000}"/>
    <cellStyle name="Normal 67 5 2 2 2" xfId="52111" xr:uid="{00000000-0005-0000-0000-00008FCB0000}"/>
    <cellStyle name="Normal 67 5 2 3" xfId="52112" xr:uid="{00000000-0005-0000-0000-000090CB0000}"/>
    <cellStyle name="Normal 67 5 3" xfId="25848" xr:uid="{00000000-0005-0000-0000-0000F8640000}"/>
    <cellStyle name="Normal 67 5 3 2" xfId="52113" xr:uid="{00000000-0005-0000-0000-000091CB0000}"/>
    <cellStyle name="Normal 67 5 4" xfId="52114" xr:uid="{00000000-0005-0000-0000-000092CB0000}"/>
    <cellStyle name="Normal 67 6" xfId="25849" xr:uid="{00000000-0005-0000-0000-0000F9640000}"/>
    <cellStyle name="Normal 67 6 2" xfId="25850" xr:uid="{00000000-0005-0000-0000-0000FA640000}"/>
    <cellStyle name="Normal 67 6 2 2" xfId="25851" xr:uid="{00000000-0005-0000-0000-0000FB640000}"/>
    <cellStyle name="Normal 67 6 2 2 2" xfId="52115" xr:uid="{00000000-0005-0000-0000-000093CB0000}"/>
    <cellStyle name="Normal 67 6 2 3" xfId="52116" xr:uid="{00000000-0005-0000-0000-000094CB0000}"/>
    <cellStyle name="Normal 67 6 3" xfId="25852" xr:uid="{00000000-0005-0000-0000-0000FC640000}"/>
    <cellStyle name="Normal 67 6 3 2" xfId="52117" xr:uid="{00000000-0005-0000-0000-000095CB0000}"/>
    <cellStyle name="Normal 67 6 4" xfId="52118" xr:uid="{00000000-0005-0000-0000-000096CB0000}"/>
    <cellStyle name="Normal 67 7" xfId="25853" xr:uid="{00000000-0005-0000-0000-0000FD640000}"/>
    <cellStyle name="Normal 67 7 2" xfId="25854" xr:uid="{00000000-0005-0000-0000-0000FE640000}"/>
    <cellStyle name="Normal 67 7 2 2" xfId="25855" xr:uid="{00000000-0005-0000-0000-0000FF640000}"/>
    <cellStyle name="Normal 67 7 2 2 2" xfId="52119" xr:uid="{00000000-0005-0000-0000-000097CB0000}"/>
    <cellStyle name="Normal 67 7 2 3" xfId="52120" xr:uid="{00000000-0005-0000-0000-000098CB0000}"/>
    <cellStyle name="Normal 67 7 3" xfId="25856" xr:uid="{00000000-0005-0000-0000-000000650000}"/>
    <cellStyle name="Normal 67 7 3 2" xfId="52121" xr:uid="{00000000-0005-0000-0000-000099CB0000}"/>
    <cellStyle name="Normal 67 7 4" xfId="52122" xr:uid="{00000000-0005-0000-0000-00009ACB0000}"/>
    <cellStyle name="Normal 67 8" xfId="25857" xr:uid="{00000000-0005-0000-0000-000001650000}"/>
    <cellStyle name="Normal 67 8 2" xfId="25858" xr:uid="{00000000-0005-0000-0000-000002650000}"/>
    <cellStyle name="Normal 67 8 2 2" xfId="25859" xr:uid="{00000000-0005-0000-0000-000003650000}"/>
    <cellStyle name="Normal 67 8 2 2 2" xfId="52123" xr:uid="{00000000-0005-0000-0000-00009BCB0000}"/>
    <cellStyle name="Normal 67 8 2 3" xfId="52124" xr:uid="{00000000-0005-0000-0000-00009CCB0000}"/>
    <cellStyle name="Normal 67 8 3" xfId="25860" xr:uid="{00000000-0005-0000-0000-000004650000}"/>
    <cellStyle name="Normal 67 8 3 2" xfId="52125" xr:uid="{00000000-0005-0000-0000-00009DCB0000}"/>
    <cellStyle name="Normal 67 8 4" xfId="52126" xr:uid="{00000000-0005-0000-0000-00009ECB0000}"/>
    <cellStyle name="Normal 67 9" xfId="25861" xr:uid="{00000000-0005-0000-0000-000005650000}"/>
    <cellStyle name="Normal 67 9 2" xfId="25862" xr:uid="{00000000-0005-0000-0000-000006650000}"/>
    <cellStyle name="Normal 67 9 2 2" xfId="25863" xr:uid="{00000000-0005-0000-0000-000007650000}"/>
    <cellStyle name="Normal 67 9 2 2 2" xfId="52127" xr:uid="{00000000-0005-0000-0000-00009FCB0000}"/>
    <cellStyle name="Normal 67 9 2 3" xfId="52128" xr:uid="{00000000-0005-0000-0000-0000A0CB0000}"/>
    <cellStyle name="Normal 67 9 3" xfId="25864" xr:uid="{00000000-0005-0000-0000-000008650000}"/>
    <cellStyle name="Normal 67 9 3 2" xfId="52129" xr:uid="{00000000-0005-0000-0000-0000A1CB0000}"/>
    <cellStyle name="Normal 67 9 4" xfId="52130" xr:uid="{00000000-0005-0000-0000-0000A2CB0000}"/>
    <cellStyle name="Normal 670" xfId="30324" xr:uid="{00000000-0005-0000-0000-000074760000}"/>
    <cellStyle name="Normal 671" xfId="30325" xr:uid="{00000000-0005-0000-0000-000075760000}"/>
    <cellStyle name="Normal 672" xfId="30326" xr:uid="{00000000-0005-0000-0000-000076760000}"/>
    <cellStyle name="Normal 673" xfId="30327" xr:uid="{00000000-0005-0000-0000-000077760000}"/>
    <cellStyle name="Normal 674" xfId="30328" xr:uid="{00000000-0005-0000-0000-000078760000}"/>
    <cellStyle name="Normal 675" xfId="30329" xr:uid="{00000000-0005-0000-0000-000079760000}"/>
    <cellStyle name="Normal 676" xfId="30330" xr:uid="{00000000-0005-0000-0000-00007A760000}"/>
    <cellStyle name="Normal 677" xfId="30331" xr:uid="{00000000-0005-0000-0000-00007B760000}"/>
    <cellStyle name="Normal 678" xfId="30332" xr:uid="{00000000-0005-0000-0000-00007C760000}"/>
    <cellStyle name="Normal 679" xfId="30333" xr:uid="{00000000-0005-0000-0000-00007D760000}"/>
    <cellStyle name="Normal 68" xfId="25865" xr:uid="{00000000-0005-0000-0000-000009650000}"/>
    <cellStyle name="Normal 68 10" xfId="25866" xr:uid="{00000000-0005-0000-0000-00000A650000}"/>
    <cellStyle name="Normal 68 10 2" xfId="25867" xr:uid="{00000000-0005-0000-0000-00000B650000}"/>
    <cellStyle name="Normal 68 10 2 2" xfId="25868" xr:uid="{00000000-0005-0000-0000-00000C650000}"/>
    <cellStyle name="Normal 68 10 2 2 2" xfId="52131" xr:uid="{00000000-0005-0000-0000-0000A3CB0000}"/>
    <cellStyle name="Normal 68 10 2 3" xfId="52132" xr:uid="{00000000-0005-0000-0000-0000A4CB0000}"/>
    <cellStyle name="Normal 68 10 3" xfId="25869" xr:uid="{00000000-0005-0000-0000-00000D650000}"/>
    <cellStyle name="Normal 68 10 3 2" xfId="52133" xr:uid="{00000000-0005-0000-0000-0000A5CB0000}"/>
    <cellStyle name="Normal 68 10 4" xfId="52134" xr:uid="{00000000-0005-0000-0000-0000A6CB0000}"/>
    <cellStyle name="Normal 68 11" xfId="25870" xr:uid="{00000000-0005-0000-0000-00000E650000}"/>
    <cellStyle name="Normal 68 11 2" xfId="25871" xr:uid="{00000000-0005-0000-0000-00000F650000}"/>
    <cellStyle name="Normal 68 11 2 2" xfId="25872" xr:uid="{00000000-0005-0000-0000-000010650000}"/>
    <cellStyle name="Normal 68 11 2 2 2" xfId="52135" xr:uid="{00000000-0005-0000-0000-0000A7CB0000}"/>
    <cellStyle name="Normal 68 11 2 3" xfId="52136" xr:uid="{00000000-0005-0000-0000-0000A8CB0000}"/>
    <cellStyle name="Normal 68 11 3" xfId="25873" xr:uid="{00000000-0005-0000-0000-000011650000}"/>
    <cellStyle name="Normal 68 11 3 2" xfId="52137" xr:uid="{00000000-0005-0000-0000-0000A9CB0000}"/>
    <cellStyle name="Normal 68 11 4" xfId="52138" xr:uid="{00000000-0005-0000-0000-0000AACB0000}"/>
    <cellStyle name="Normal 68 12" xfId="25874" xr:uid="{00000000-0005-0000-0000-000012650000}"/>
    <cellStyle name="Normal 68 12 2" xfId="25875" xr:uid="{00000000-0005-0000-0000-000013650000}"/>
    <cellStyle name="Normal 68 12 2 2" xfId="25876" xr:uid="{00000000-0005-0000-0000-000014650000}"/>
    <cellStyle name="Normal 68 12 2 2 2" xfId="52139" xr:uid="{00000000-0005-0000-0000-0000ABCB0000}"/>
    <cellStyle name="Normal 68 12 2 3" xfId="52140" xr:uid="{00000000-0005-0000-0000-0000ACCB0000}"/>
    <cellStyle name="Normal 68 12 3" xfId="25877" xr:uid="{00000000-0005-0000-0000-000015650000}"/>
    <cellStyle name="Normal 68 12 3 2" xfId="52141" xr:uid="{00000000-0005-0000-0000-0000ADCB0000}"/>
    <cellStyle name="Normal 68 12 4" xfId="52142" xr:uid="{00000000-0005-0000-0000-0000AECB0000}"/>
    <cellStyle name="Normal 68 13" xfId="25878" xr:uid="{00000000-0005-0000-0000-000016650000}"/>
    <cellStyle name="Normal 68 13 2" xfId="25879" xr:uid="{00000000-0005-0000-0000-000017650000}"/>
    <cellStyle name="Normal 68 13 2 2" xfId="25880" xr:uid="{00000000-0005-0000-0000-000018650000}"/>
    <cellStyle name="Normal 68 13 2 2 2" xfId="52143" xr:uid="{00000000-0005-0000-0000-0000AFCB0000}"/>
    <cellStyle name="Normal 68 13 2 3" xfId="52144" xr:uid="{00000000-0005-0000-0000-0000B0CB0000}"/>
    <cellStyle name="Normal 68 13 3" xfId="25881" xr:uid="{00000000-0005-0000-0000-000019650000}"/>
    <cellStyle name="Normal 68 13 3 2" xfId="52145" xr:uid="{00000000-0005-0000-0000-0000B1CB0000}"/>
    <cellStyle name="Normal 68 13 4" xfId="52146" xr:uid="{00000000-0005-0000-0000-0000B2CB0000}"/>
    <cellStyle name="Normal 68 14" xfId="25882" xr:uid="{00000000-0005-0000-0000-00001A650000}"/>
    <cellStyle name="Normal 68 14 2" xfId="25883" xr:uid="{00000000-0005-0000-0000-00001B650000}"/>
    <cellStyle name="Normal 68 14 2 2" xfId="52147" xr:uid="{00000000-0005-0000-0000-0000B3CB0000}"/>
    <cellStyle name="Normal 68 14 3" xfId="52148" xr:uid="{00000000-0005-0000-0000-0000B4CB0000}"/>
    <cellStyle name="Normal 68 15" xfId="25884" xr:uid="{00000000-0005-0000-0000-00001C650000}"/>
    <cellStyle name="Normal 68 15 2" xfId="52149" xr:uid="{00000000-0005-0000-0000-0000B5CB0000}"/>
    <cellStyle name="Normal 68 16" xfId="52150" xr:uid="{00000000-0005-0000-0000-0000B6CB0000}"/>
    <cellStyle name="Normal 68 2" xfId="25885" xr:uid="{00000000-0005-0000-0000-00001D650000}"/>
    <cellStyle name="Normal 68 2 10" xfId="25886" xr:uid="{00000000-0005-0000-0000-00001E650000}"/>
    <cellStyle name="Normal 68 2 10 2" xfId="25887" xr:uid="{00000000-0005-0000-0000-00001F650000}"/>
    <cellStyle name="Normal 68 2 10 2 2" xfId="25888" xr:uid="{00000000-0005-0000-0000-000020650000}"/>
    <cellStyle name="Normal 68 2 10 2 2 2" xfId="52151" xr:uid="{00000000-0005-0000-0000-0000B7CB0000}"/>
    <cellStyle name="Normal 68 2 10 2 3" xfId="52152" xr:uid="{00000000-0005-0000-0000-0000B8CB0000}"/>
    <cellStyle name="Normal 68 2 10 3" xfId="25889" xr:uid="{00000000-0005-0000-0000-000021650000}"/>
    <cellStyle name="Normal 68 2 10 3 2" xfId="52153" xr:uid="{00000000-0005-0000-0000-0000B9CB0000}"/>
    <cellStyle name="Normal 68 2 10 4" xfId="52154" xr:uid="{00000000-0005-0000-0000-0000BACB0000}"/>
    <cellStyle name="Normal 68 2 11" xfId="25890" xr:uid="{00000000-0005-0000-0000-000022650000}"/>
    <cellStyle name="Normal 68 2 11 2" xfId="25891" xr:uid="{00000000-0005-0000-0000-000023650000}"/>
    <cellStyle name="Normal 68 2 11 2 2" xfId="25892" xr:uid="{00000000-0005-0000-0000-000024650000}"/>
    <cellStyle name="Normal 68 2 11 2 2 2" xfId="52155" xr:uid="{00000000-0005-0000-0000-0000BBCB0000}"/>
    <cellStyle name="Normal 68 2 11 2 3" xfId="52156" xr:uid="{00000000-0005-0000-0000-0000BCCB0000}"/>
    <cellStyle name="Normal 68 2 11 3" xfId="25893" xr:uid="{00000000-0005-0000-0000-000025650000}"/>
    <cellStyle name="Normal 68 2 11 3 2" xfId="52157" xr:uid="{00000000-0005-0000-0000-0000BDCB0000}"/>
    <cellStyle name="Normal 68 2 11 4" xfId="52158" xr:uid="{00000000-0005-0000-0000-0000BECB0000}"/>
    <cellStyle name="Normal 68 2 12" xfId="25894" xr:uid="{00000000-0005-0000-0000-000026650000}"/>
    <cellStyle name="Normal 68 2 12 2" xfId="25895" xr:uid="{00000000-0005-0000-0000-000027650000}"/>
    <cellStyle name="Normal 68 2 12 2 2" xfId="52159" xr:uid="{00000000-0005-0000-0000-0000BFCB0000}"/>
    <cellStyle name="Normal 68 2 12 3" xfId="52160" xr:uid="{00000000-0005-0000-0000-0000C0CB0000}"/>
    <cellStyle name="Normal 68 2 13" xfId="25896" xr:uid="{00000000-0005-0000-0000-000028650000}"/>
    <cellStyle name="Normal 68 2 13 2" xfId="52161" xr:uid="{00000000-0005-0000-0000-0000C1CB0000}"/>
    <cellStyle name="Normal 68 2 14" xfId="52162" xr:uid="{00000000-0005-0000-0000-0000C2CB0000}"/>
    <cellStyle name="Normal 68 2 2" xfId="25897" xr:uid="{00000000-0005-0000-0000-000029650000}"/>
    <cellStyle name="Normal 68 2 2 2" xfId="25898" xr:uid="{00000000-0005-0000-0000-00002A650000}"/>
    <cellStyle name="Normal 68 2 2 2 2" xfId="25899" xr:uid="{00000000-0005-0000-0000-00002B650000}"/>
    <cellStyle name="Normal 68 2 2 2 2 2" xfId="52163" xr:uid="{00000000-0005-0000-0000-0000C3CB0000}"/>
    <cellStyle name="Normal 68 2 2 2 3" xfId="52164" xr:uid="{00000000-0005-0000-0000-0000C4CB0000}"/>
    <cellStyle name="Normal 68 2 2 3" xfId="25900" xr:uid="{00000000-0005-0000-0000-00002C650000}"/>
    <cellStyle name="Normal 68 2 2 3 2" xfId="52165" xr:uid="{00000000-0005-0000-0000-0000C5CB0000}"/>
    <cellStyle name="Normal 68 2 2 4" xfId="52166" xr:uid="{00000000-0005-0000-0000-0000C6CB0000}"/>
    <cellStyle name="Normal 68 2 3" xfId="25901" xr:uid="{00000000-0005-0000-0000-00002D650000}"/>
    <cellStyle name="Normal 68 2 3 2" xfId="25902" xr:uid="{00000000-0005-0000-0000-00002E650000}"/>
    <cellStyle name="Normal 68 2 3 2 2" xfId="25903" xr:uid="{00000000-0005-0000-0000-00002F650000}"/>
    <cellStyle name="Normal 68 2 3 2 2 2" xfId="52167" xr:uid="{00000000-0005-0000-0000-0000C7CB0000}"/>
    <cellStyle name="Normal 68 2 3 2 3" xfId="52168" xr:uid="{00000000-0005-0000-0000-0000C8CB0000}"/>
    <cellStyle name="Normal 68 2 3 3" xfId="25904" xr:uid="{00000000-0005-0000-0000-000030650000}"/>
    <cellStyle name="Normal 68 2 3 3 2" xfId="52169" xr:uid="{00000000-0005-0000-0000-0000C9CB0000}"/>
    <cellStyle name="Normal 68 2 3 4" xfId="52170" xr:uid="{00000000-0005-0000-0000-0000CACB0000}"/>
    <cellStyle name="Normal 68 2 4" xfId="25905" xr:uid="{00000000-0005-0000-0000-000031650000}"/>
    <cellStyle name="Normal 68 2 4 2" xfId="25906" xr:uid="{00000000-0005-0000-0000-000032650000}"/>
    <cellStyle name="Normal 68 2 4 2 2" xfId="25907" xr:uid="{00000000-0005-0000-0000-000033650000}"/>
    <cellStyle name="Normal 68 2 4 2 2 2" xfId="52171" xr:uid="{00000000-0005-0000-0000-0000CBCB0000}"/>
    <cellStyle name="Normal 68 2 4 2 3" xfId="52172" xr:uid="{00000000-0005-0000-0000-0000CCCB0000}"/>
    <cellStyle name="Normal 68 2 4 3" xfId="25908" xr:uid="{00000000-0005-0000-0000-000034650000}"/>
    <cellStyle name="Normal 68 2 4 3 2" xfId="52173" xr:uid="{00000000-0005-0000-0000-0000CDCB0000}"/>
    <cellStyle name="Normal 68 2 4 4" xfId="52174" xr:uid="{00000000-0005-0000-0000-0000CECB0000}"/>
    <cellStyle name="Normal 68 2 5" xfId="25909" xr:uid="{00000000-0005-0000-0000-000035650000}"/>
    <cellStyle name="Normal 68 2 5 2" xfId="25910" xr:uid="{00000000-0005-0000-0000-000036650000}"/>
    <cellStyle name="Normal 68 2 5 2 2" xfId="25911" xr:uid="{00000000-0005-0000-0000-000037650000}"/>
    <cellStyle name="Normal 68 2 5 2 2 2" xfId="52175" xr:uid="{00000000-0005-0000-0000-0000CFCB0000}"/>
    <cellStyle name="Normal 68 2 5 2 3" xfId="52176" xr:uid="{00000000-0005-0000-0000-0000D0CB0000}"/>
    <cellStyle name="Normal 68 2 5 3" xfId="25912" xr:uid="{00000000-0005-0000-0000-000038650000}"/>
    <cellStyle name="Normal 68 2 5 3 2" xfId="52177" xr:uid="{00000000-0005-0000-0000-0000D1CB0000}"/>
    <cellStyle name="Normal 68 2 5 4" xfId="52178" xr:uid="{00000000-0005-0000-0000-0000D2CB0000}"/>
    <cellStyle name="Normal 68 2 6" xfId="25913" xr:uid="{00000000-0005-0000-0000-000039650000}"/>
    <cellStyle name="Normal 68 2 6 2" xfId="25914" xr:uid="{00000000-0005-0000-0000-00003A650000}"/>
    <cellStyle name="Normal 68 2 6 2 2" xfId="25915" xr:uid="{00000000-0005-0000-0000-00003B650000}"/>
    <cellStyle name="Normal 68 2 6 2 2 2" xfId="52179" xr:uid="{00000000-0005-0000-0000-0000D3CB0000}"/>
    <cellStyle name="Normal 68 2 6 2 3" xfId="52180" xr:uid="{00000000-0005-0000-0000-0000D4CB0000}"/>
    <cellStyle name="Normal 68 2 6 3" xfId="25916" xr:uid="{00000000-0005-0000-0000-00003C650000}"/>
    <cellStyle name="Normal 68 2 6 3 2" xfId="52181" xr:uid="{00000000-0005-0000-0000-0000D5CB0000}"/>
    <cellStyle name="Normal 68 2 6 4" xfId="52182" xr:uid="{00000000-0005-0000-0000-0000D6CB0000}"/>
    <cellStyle name="Normal 68 2 7" xfId="25917" xr:uid="{00000000-0005-0000-0000-00003D650000}"/>
    <cellStyle name="Normal 68 2 7 2" xfId="25918" xr:uid="{00000000-0005-0000-0000-00003E650000}"/>
    <cellStyle name="Normal 68 2 7 2 2" xfId="25919" xr:uid="{00000000-0005-0000-0000-00003F650000}"/>
    <cellStyle name="Normal 68 2 7 2 2 2" xfId="52183" xr:uid="{00000000-0005-0000-0000-0000D7CB0000}"/>
    <cellStyle name="Normal 68 2 7 2 3" xfId="52184" xr:uid="{00000000-0005-0000-0000-0000D8CB0000}"/>
    <cellStyle name="Normal 68 2 7 3" xfId="25920" xr:uid="{00000000-0005-0000-0000-000040650000}"/>
    <cellStyle name="Normal 68 2 7 3 2" xfId="52185" xr:uid="{00000000-0005-0000-0000-0000D9CB0000}"/>
    <cellStyle name="Normal 68 2 7 4" xfId="52186" xr:uid="{00000000-0005-0000-0000-0000DACB0000}"/>
    <cellStyle name="Normal 68 2 8" xfId="25921" xr:uid="{00000000-0005-0000-0000-000041650000}"/>
    <cellStyle name="Normal 68 2 8 2" xfId="25922" xr:uid="{00000000-0005-0000-0000-000042650000}"/>
    <cellStyle name="Normal 68 2 8 2 2" xfId="25923" xr:uid="{00000000-0005-0000-0000-000043650000}"/>
    <cellStyle name="Normal 68 2 8 2 2 2" xfId="52187" xr:uid="{00000000-0005-0000-0000-0000DBCB0000}"/>
    <cellStyle name="Normal 68 2 8 2 3" xfId="52188" xr:uid="{00000000-0005-0000-0000-0000DCCB0000}"/>
    <cellStyle name="Normal 68 2 8 3" xfId="25924" xr:uid="{00000000-0005-0000-0000-000044650000}"/>
    <cellStyle name="Normal 68 2 8 3 2" xfId="52189" xr:uid="{00000000-0005-0000-0000-0000DDCB0000}"/>
    <cellStyle name="Normal 68 2 8 4" xfId="52190" xr:uid="{00000000-0005-0000-0000-0000DECB0000}"/>
    <cellStyle name="Normal 68 2 9" xfId="25925" xr:uid="{00000000-0005-0000-0000-000045650000}"/>
    <cellStyle name="Normal 68 2 9 2" xfId="25926" xr:uid="{00000000-0005-0000-0000-000046650000}"/>
    <cellStyle name="Normal 68 2 9 2 2" xfId="25927" xr:uid="{00000000-0005-0000-0000-000047650000}"/>
    <cellStyle name="Normal 68 2 9 2 2 2" xfId="52191" xr:uid="{00000000-0005-0000-0000-0000DFCB0000}"/>
    <cellStyle name="Normal 68 2 9 2 3" xfId="52192" xr:uid="{00000000-0005-0000-0000-0000E0CB0000}"/>
    <cellStyle name="Normal 68 2 9 3" xfId="25928" xr:uid="{00000000-0005-0000-0000-000048650000}"/>
    <cellStyle name="Normal 68 2 9 3 2" xfId="52193" xr:uid="{00000000-0005-0000-0000-0000E1CB0000}"/>
    <cellStyle name="Normal 68 2 9 4" xfId="52194" xr:uid="{00000000-0005-0000-0000-0000E2CB0000}"/>
    <cellStyle name="Normal 68 3" xfId="25929" xr:uid="{00000000-0005-0000-0000-000049650000}"/>
    <cellStyle name="Normal 68 3 2" xfId="25930" xr:uid="{00000000-0005-0000-0000-00004A650000}"/>
    <cellStyle name="Normal 68 3 2 2" xfId="25931" xr:uid="{00000000-0005-0000-0000-00004B650000}"/>
    <cellStyle name="Normal 68 3 2 2 2" xfId="52195" xr:uid="{00000000-0005-0000-0000-0000E3CB0000}"/>
    <cellStyle name="Normal 68 3 2 3" xfId="52196" xr:uid="{00000000-0005-0000-0000-0000E4CB0000}"/>
    <cellStyle name="Normal 68 3 3" xfId="25932" xr:uid="{00000000-0005-0000-0000-00004C650000}"/>
    <cellStyle name="Normal 68 3 3 2" xfId="52197" xr:uid="{00000000-0005-0000-0000-0000E5CB0000}"/>
    <cellStyle name="Normal 68 3 4" xfId="52198" xr:uid="{00000000-0005-0000-0000-0000E6CB0000}"/>
    <cellStyle name="Normal 68 4" xfId="25933" xr:uid="{00000000-0005-0000-0000-00004D650000}"/>
    <cellStyle name="Normal 68 4 2" xfId="25934" xr:uid="{00000000-0005-0000-0000-00004E650000}"/>
    <cellStyle name="Normal 68 4 2 2" xfId="25935" xr:uid="{00000000-0005-0000-0000-00004F650000}"/>
    <cellStyle name="Normal 68 4 2 2 2" xfId="52199" xr:uid="{00000000-0005-0000-0000-0000E7CB0000}"/>
    <cellStyle name="Normal 68 4 2 3" xfId="52200" xr:uid="{00000000-0005-0000-0000-0000E8CB0000}"/>
    <cellStyle name="Normal 68 4 3" xfId="25936" xr:uid="{00000000-0005-0000-0000-000050650000}"/>
    <cellStyle name="Normal 68 4 3 2" xfId="52201" xr:uid="{00000000-0005-0000-0000-0000E9CB0000}"/>
    <cellStyle name="Normal 68 4 4" xfId="52202" xr:uid="{00000000-0005-0000-0000-0000EACB0000}"/>
    <cellStyle name="Normal 68 5" xfId="25937" xr:uid="{00000000-0005-0000-0000-000051650000}"/>
    <cellStyle name="Normal 68 5 2" xfId="25938" xr:uid="{00000000-0005-0000-0000-000052650000}"/>
    <cellStyle name="Normal 68 5 2 2" xfId="25939" xr:uid="{00000000-0005-0000-0000-000053650000}"/>
    <cellStyle name="Normal 68 5 2 2 2" xfId="52203" xr:uid="{00000000-0005-0000-0000-0000EBCB0000}"/>
    <cellStyle name="Normal 68 5 2 3" xfId="52204" xr:uid="{00000000-0005-0000-0000-0000ECCB0000}"/>
    <cellStyle name="Normal 68 5 3" xfId="25940" xr:uid="{00000000-0005-0000-0000-000054650000}"/>
    <cellStyle name="Normal 68 5 3 2" xfId="52205" xr:uid="{00000000-0005-0000-0000-0000EDCB0000}"/>
    <cellStyle name="Normal 68 5 4" xfId="52206" xr:uid="{00000000-0005-0000-0000-0000EECB0000}"/>
    <cellStyle name="Normal 68 6" xfId="25941" xr:uid="{00000000-0005-0000-0000-000055650000}"/>
    <cellStyle name="Normal 68 6 2" xfId="25942" xr:uid="{00000000-0005-0000-0000-000056650000}"/>
    <cellStyle name="Normal 68 6 2 2" xfId="25943" xr:uid="{00000000-0005-0000-0000-000057650000}"/>
    <cellStyle name="Normal 68 6 2 2 2" xfId="52207" xr:uid="{00000000-0005-0000-0000-0000EFCB0000}"/>
    <cellStyle name="Normal 68 6 2 3" xfId="52208" xr:uid="{00000000-0005-0000-0000-0000F0CB0000}"/>
    <cellStyle name="Normal 68 6 3" xfId="25944" xr:uid="{00000000-0005-0000-0000-000058650000}"/>
    <cellStyle name="Normal 68 6 3 2" xfId="52209" xr:uid="{00000000-0005-0000-0000-0000F1CB0000}"/>
    <cellStyle name="Normal 68 6 4" xfId="52210" xr:uid="{00000000-0005-0000-0000-0000F2CB0000}"/>
    <cellStyle name="Normal 68 7" xfId="25945" xr:uid="{00000000-0005-0000-0000-000059650000}"/>
    <cellStyle name="Normal 68 7 2" xfId="25946" xr:uid="{00000000-0005-0000-0000-00005A650000}"/>
    <cellStyle name="Normal 68 7 2 2" xfId="25947" xr:uid="{00000000-0005-0000-0000-00005B650000}"/>
    <cellStyle name="Normal 68 7 2 2 2" xfId="52211" xr:uid="{00000000-0005-0000-0000-0000F3CB0000}"/>
    <cellStyle name="Normal 68 7 2 3" xfId="52212" xr:uid="{00000000-0005-0000-0000-0000F4CB0000}"/>
    <cellStyle name="Normal 68 7 3" xfId="25948" xr:uid="{00000000-0005-0000-0000-00005C650000}"/>
    <cellStyle name="Normal 68 7 3 2" xfId="52213" xr:uid="{00000000-0005-0000-0000-0000F5CB0000}"/>
    <cellStyle name="Normal 68 7 4" xfId="52214" xr:uid="{00000000-0005-0000-0000-0000F6CB0000}"/>
    <cellStyle name="Normal 68 8" xfId="25949" xr:uid="{00000000-0005-0000-0000-00005D650000}"/>
    <cellStyle name="Normal 68 8 2" xfId="25950" xr:uid="{00000000-0005-0000-0000-00005E650000}"/>
    <cellStyle name="Normal 68 8 2 2" xfId="25951" xr:uid="{00000000-0005-0000-0000-00005F650000}"/>
    <cellStyle name="Normal 68 8 2 2 2" xfId="52215" xr:uid="{00000000-0005-0000-0000-0000F7CB0000}"/>
    <cellStyle name="Normal 68 8 2 3" xfId="52216" xr:uid="{00000000-0005-0000-0000-0000F8CB0000}"/>
    <cellStyle name="Normal 68 8 3" xfId="25952" xr:uid="{00000000-0005-0000-0000-000060650000}"/>
    <cellStyle name="Normal 68 8 3 2" xfId="52217" xr:uid="{00000000-0005-0000-0000-0000F9CB0000}"/>
    <cellStyle name="Normal 68 8 4" xfId="52218" xr:uid="{00000000-0005-0000-0000-0000FACB0000}"/>
    <cellStyle name="Normal 68 9" xfId="25953" xr:uid="{00000000-0005-0000-0000-000061650000}"/>
    <cellStyle name="Normal 68 9 2" xfId="25954" xr:uid="{00000000-0005-0000-0000-000062650000}"/>
    <cellStyle name="Normal 68 9 2 2" xfId="25955" xr:uid="{00000000-0005-0000-0000-000063650000}"/>
    <cellStyle name="Normal 68 9 2 2 2" xfId="52219" xr:uid="{00000000-0005-0000-0000-0000FBCB0000}"/>
    <cellStyle name="Normal 68 9 2 3" xfId="52220" xr:uid="{00000000-0005-0000-0000-0000FCCB0000}"/>
    <cellStyle name="Normal 68 9 3" xfId="25956" xr:uid="{00000000-0005-0000-0000-000064650000}"/>
    <cellStyle name="Normal 68 9 3 2" xfId="52221" xr:uid="{00000000-0005-0000-0000-0000FDCB0000}"/>
    <cellStyle name="Normal 68 9 4" xfId="52222" xr:uid="{00000000-0005-0000-0000-0000FECB0000}"/>
    <cellStyle name="Normal 680" xfId="30334" xr:uid="{00000000-0005-0000-0000-00007E760000}"/>
    <cellStyle name="Normal 681" xfId="30335" xr:uid="{00000000-0005-0000-0000-00007F760000}"/>
    <cellStyle name="Normal 682" xfId="30336" xr:uid="{00000000-0005-0000-0000-000080760000}"/>
    <cellStyle name="Normal 683" xfId="30337" xr:uid="{00000000-0005-0000-0000-000081760000}"/>
    <cellStyle name="Normal 684" xfId="30338" xr:uid="{00000000-0005-0000-0000-000082760000}"/>
    <cellStyle name="Normal 685" xfId="30339" xr:uid="{00000000-0005-0000-0000-000083760000}"/>
    <cellStyle name="Normal 686" xfId="54881" xr:uid="{00000000-0005-0000-0000-000061D60000}"/>
    <cellStyle name="Normal 687" xfId="54882" xr:uid="{00000000-0005-0000-0000-000062D60000}"/>
    <cellStyle name="Normal 688" xfId="56848" xr:uid="{00000000-0005-0000-0000-000010DE0000}"/>
    <cellStyle name="Normal 689" xfId="56850" xr:uid="{00000000-0005-0000-0000-000012DE0000}"/>
    <cellStyle name="Normal 69" xfId="25957" xr:uid="{00000000-0005-0000-0000-000065650000}"/>
    <cellStyle name="Normal 69 10" xfId="25958" xr:uid="{00000000-0005-0000-0000-000066650000}"/>
    <cellStyle name="Normal 69 10 2" xfId="25959" xr:uid="{00000000-0005-0000-0000-000067650000}"/>
    <cellStyle name="Normal 69 10 2 2" xfId="25960" xr:uid="{00000000-0005-0000-0000-000068650000}"/>
    <cellStyle name="Normal 69 10 2 2 2" xfId="52223" xr:uid="{00000000-0005-0000-0000-0000FFCB0000}"/>
    <cellStyle name="Normal 69 10 2 3" xfId="52224" xr:uid="{00000000-0005-0000-0000-000000CC0000}"/>
    <cellStyle name="Normal 69 10 3" xfId="25961" xr:uid="{00000000-0005-0000-0000-000069650000}"/>
    <cellStyle name="Normal 69 10 3 2" xfId="52225" xr:uid="{00000000-0005-0000-0000-000001CC0000}"/>
    <cellStyle name="Normal 69 10 4" xfId="52226" xr:uid="{00000000-0005-0000-0000-000002CC0000}"/>
    <cellStyle name="Normal 69 11" xfId="25962" xr:uid="{00000000-0005-0000-0000-00006A650000}"/>
    <cellStyle name="Normal 69 11 2" xfId="25963" xr:uid="{00000000-0005-0000-0000-00006B650000}"/>
    <cellStyle name="Normal 69 11 2 2" xfId="25964" xr:uid="{00000000-0005-0000-0000-00006C650000}"/>
    <cellStyle name="Normal 69 11 2 2 2" xfId="52227" xr:uid="{00000000-0005-0000-0000-000003CC0000}"/>
    <cellStyle name="Normal 69 11 2 3" xfId="52228" xr:uid="{00000000-0005-0000-0000-000004CC0000}"/>
    <cellStyle name="Normal 69 11 3" xfId="25965" xr:uid="{00000000-0005-0000-0000-00006D650000}"/>
    <cellStyle name="Normal 69 11 3 2" xfId="52229" xr:uid="{00000000-0005-0000-0000-000005CC0000}"/>
    <cellStyle name="Normal 69 11 4" xfId="52230" xr:uid="{00000000-0005-0000-0000-000006CC0000}"/>
    <cellStyle name="Normal 69 12" xfId="25966" xr:uid="{00000000-0005-0000-0000-00006E650000}"/>
    <cellStyle name="Normal 69 12 2" xfId="25967" xr:uid="{00000000-0005-0000-0000-00006F650000}"/>
    <cellStyle name="Normal 69 12 2 2" xfId="25968" xr:uid="{00000000-0005-0000-0000-000070650000}"/>
    <cellStyle name="Normal 69 12 2 2 2" xfId="52231" xr:uid="{00000000-0005-0000-0000-000007CC0000}"/>
    <cellStyle name="Normal 69 12 2 3" xfId="52232" xr:uid="{00000000-0005-0000-0000-000008CC0000}"/>
    <cellStyle name="Normal 69 12 3" xfId="25969" xr:uid="{00000000-0005-0000-0000-000071650000}"/>
    <cellStyle name="Normal 69 12 3 2" xfId="52233" xr:uid="{00000000-0005-0000-0000-000009CC0000}"/>
    <cellStyle name="Normal 69 12 4" xfId="52234" xr:uid="{00000000-0005-0000-0000-00000ACC0000}"/>
    <cellStyle name="Normal 69 13" xfId="25970" xr:uid="{00000000-0005-0000-0000-000072650000}"/>
    <cellStyle name="Normal 69 13 2" xfId="25971" xr:uid="{00000000-0005-0000-0000-000073650000}"/>
    <cellStyle name="Normal 69 13 2 2" xfId="25972" xr:uid="{00000000-0005-0000-0000-000074650000}"/>
    <cellStyle name="Normal 69 13 2 2 2" xfId="52235" xr:uid="{00000000-0005-0000-0000-00000BCC0000}"/>
    <cellStyle name="Normal 69 13 2 3" xfId="52236" xr:uid="{00000000-0005-0000-0000-00000CCC0000}"/>
    <cellStyle name="Normal 69 13 3" xfId="25973" xr:uid="{00000000-0005-0000-0000-000075650000}"/>
    <cellStyle name="Normal 69 13 3 2" xfId="52237" xr:uid="{00000000-0005-0000-0000-00000DCC0000}"/>
    <cellStyle name="Normal 69 13 4" xfId="52238" xr:uid="{00000000-0005-0000-0000-00000ECC0000}"/>
    <cellStyle name="Normal 69 14" xfId="25974" xr:uid="{00000000-0005-0000-0000-000076650000}"/>
    <cellStyle name="Normal 69 14 2" xfId="25975" xr:uid="{00000000-0005-0000-0000-000077650000}"/>
    <cellStyle name="Normal 69 14 2 2" xfId="52239" xr:uid="{00000000-0005-0000-0000-00000FCC0000}"/>
    <cellStyle name="Normal 69 14 3" xfId="52240" xr:uid="{00000000-0005-0000-0000-000010CC0000}"/>
    <cellStyle name="Normal 69 15" xfId="25976" xr:uid="{00000000-0005-0000-0000-000078650000}"/>
    <cellStyle name="Normal 69 15 2" xfId="52241" xr:uid="{00000000-0005-0000-0000-000011CC0000}"/>
    <cellStyle name="Normal 69 16" xfId="52242" xr:uid="{00000000-0005-0000-0000-000012CC0000}"/>
    <cellStyle name="Normal 69 2" xfId="25977" xr:uid="{00000000-0005-0000-0000-000079650000}"/>
    <cellStyle name="Normal 69 2 10" xfId="25978" xr:uid="{00000000-0005-0000-0000-00007A650000}"/>
    <cellStyle name="Normal 69 2 10 2" xfId="25979" xr:uid="{00000000-0005-0000-0000-00007B650000}"/>
    <cellStyle name="Normal 69 2 10 2 2" xfId="25980" xr:uid="{00000000-0005-0000-0000-00007C650000}"/>
    <cellStyle name="Normal 69 2 10 2 2 2" xfId="52243" xr:uid="{00000000-0005-0000-0000-000013CC0000}"/>
    <cellStyle name="Normal 69 2 10 2 3" xfId="52244" xr:uid="{00000000-0005-0000-0000-000014CC0000}"/>
    <cellStyle name="Normal 69 2 10 3" xfId="25981" xr:uid="{00000000-0005-0000-0000-00007D650000}"/>
    <cellStyle name="Normal 69 2 10 3 2" xfId="52245" xr:uid="{00000000-0005-0000-0000-000015CC0000}"/>
    <cellStyle name="Normal 69 2 10 4" xfId="52246" xr:uid="{00000000-0005-0000-0000-000016CC0000}"/>
    <cellStyle name="Normal 69 2 11" xfId="25982" xr:uid="{00000000-0005-0000-0000-00007E650000}"/>
    <cellStyle name="Normal 69 2 11 2" xfId="25983" xr:uid="{00000000-0005-0000-0000-00007F650000}"/>
    <cellStyle name="Normal 69 2 11 2 2" xfId="25984" xr:uid="{00000000-0005-0000-0000-000080650000}"/>
    <cellStyle name="Normal 69 2 11 2 2 2" xfId="52247" xr:uid="{00000000-0005-0000-0000-000017CC0000}"/>
    <cellStyle name="Normal 69 2 11 2 3" xfId="52248" xr:uid="{00000000-0005-0000-0000-000018CC0000}"/>
    <cellStyle name="Normal 69 2 11 3" xfId="25985" xr:uid="{00000000-0005-0000-0000-000081650000}"/>
    <cellStyle name="Normal 69 2 11 3 2" xfId="52249" xr:uid="{00000000-0005-0000-0000-000019CC0000}"/>
    <cellStyle name="Normal 69 2 11 4" xfId="52250" xr:uid="{00000000-0005-0000-0000-00001ACC0000}"/>
    <cellStyle name="Normal 69 2 12" xfId="25986" xr:uid="{00000000-0005-0000-0000-000082650000}"/>
    <cellStyle name="Normal 69 2 12 2" xfId="25987" xr:uid="{00000000-0005-0000-0000-000083650000}"/>
    <cellStyle name="Normal 69 2 12 2 2" xfId="52251" xr:uid="{00000000-0005-0000-0000-00001BCC0000}"/>
    <cellStyle name="Normal 69 2 12 3" xfId="52252" xr:uid="{00000000-0005-0000-0000-00001CCC0000}"/>
    <cellStyle name="Normal 69 2 13" xfId="25988" xr:uid="{00000000-0005-0000-0000-000084650000}"/>
    <cellStyle name="Normal 69 2 13 2" xfId="52253" xr:uid="{00000000-0005-0000-0000-00001DCC0000}"/>
    <cellStyle name="Normal 69 2 14" xfId="52254" xr:uid="{00000000-0005-0000-0000-00001ECC0000}"/>
    <cellStyle name="Normal 69 2 2" xfId="25989" xr:uid="{00000000-0005-0000-0000-000085650000}"/>
    <cellStyle name="Normal 69 2 2 2" xfId="25990" xr:uid="{00000000-0005-0000-0000-000086650000}"/>
    <cellStyle name="Normal 69 2 2 2 2" xfId="25991" xr:uid="{00000000-0005-0000-0000-000087650000}"/>
    <cellStyle name="Normal 69 2 2 2 2 2" xfId="52255" xr:uid="{00000000-0005-0000-0000-00001FCC0000}"/>
    <cellStyle name="Normal 69 2 2 2 3" xfId="52256" xr:uid="{00000000-0005-0000-0000-000020CC0000}"/>
    <cellStyle name="Normal 69 2 2 3" xfId="25992" xr:uid="{00000000-0005-0000-0000-000088650000}"/>
    <cellStyle name="Normal 69 2 2 3 2" xfId="52257" xr:uid="{00000000-0005-0000-0000-000021CC0000}"/>
    <cellStyle name="Normal 69 2 2 4" xfId="52258" xr:uid="{00000000-0005-0000-0000-000022CC0000}"/>
    <cellStyle name="Normal 69 2 3" xfId="25993" xr:uid="{00000000-0005-0000-0000-000089650000}"/>
    <cellStyle name="Normal 69 2 3 2" xfId="25994" xr:uid="{00000000-0005-0000-0000-00008A650000}"/>
    <cellStyle name="Normal 69 2 3 2 2" xfId="25995" xr:uid="{00000000-0005-0000-0000-00008B650000}"/>
    <cellStyle name="Normal 69 2 3 2 2 2" xfId="52259" xr:uid="{00000000-0005-0000-0000-000023CC0000}"/>
    <cellStyle name="Normal 69 2 3 2 3" xfId="52260" xr:uid="{00000000-0005-0000-0000-000024CC0000}"/>
    <cellStyle name="Normal 69 2 3 3" xfId="25996" xr:uid="{00000000-0005-0000-0000-00008C650000}"/>
    <cellStyle name="Normal 69 2 3 3 2" xfId="52261" xr:uid="{00000000-0005-0000-0000-000025CC0000}"/>
    <cellStyle name="Normal 69 2 3 4" xfId="52262" xr:uid="{00000000-0005-0000-0000-000026CC0000}"/>
    <cellStyle name="Normal 69 2 4" xfId="25997" xr:uid="{00000000-0005-0000-0000-00008D650000}"/>
    <cellStyle name="Normal 69 2 4 2" xfId="25998" xr:uid="{00000000-0005-0000-0000-00008E650000}"/>
    <cellStyle name="Normal 69 2 4 2 2" xfId="25999" xr:uid="{00000000-0005-0000-0000-00008F650000}"/>
    <cellStyle name="Normal 69 2 4 2 2 2" xfId="52263" xr:uid="{00000000-0005-0000-0000-000027CC0000}"/>
    <cellStyle name="Normal 69 2 4 2 3" xfId="52264" xr:uid="{00000000-0005-0000-0000-000028CC0000}"/>
    <cellStyle name="Normal 69 2 4 3" xfId="26000" xr:uid="{00000000-0005-0000-0000-000090650000}"/>
    <cellStyle name="Normal 69 2 4 3 2" xfId="52265" xr:uid="{00000000-0005-0000-0000-000029CC0000}"/>
    <cellStyle name="Normal 69 2 4 4" xfId="52266" xr:uid="{00000000-0005-0000-0000-00002ACC0000}"/>
    <cellStyle name="Normal 69 2 5" xfId="26001" xr:uid="{00000000-0005-0000-0000-000091650000}"/>
    <cellStyle name="Normal 69 2 5 2" xfId="26002" xr:uid="{00000000-0005-0000-0000-000092650000}"/>
    <cellStyle name="Normal 69 2 5 2 2" xfId="26003" xr:uid="{00000000-0005-0000-0000-000093650000}"/>
    <cellStyle name="Normal 69 2 5 2 2 2" xfId="52267" xr:uid="{00000000-0005-0000-0000-00002BCC0000}"/>
    <cellStyle name="Normal 69 2 5 2 3" xfId="52268" xr:uid="{00000000-0005-0000-0000-00002CCC0000}"/>
    <cellStyle name="Normal 69 2 5 3" xfId="26004" xr:uid="{00000000-0005-0000-0000-000094650000}"/>
    <cellStyle name="Normal 69 2 5 3 2" xfId="52269" xr:uid="{00000000-0005-0000-0000-00002DCC0000}"/>
    <cellStyle name="Normal 69 2 5 4" xfId="52270" xr:uid="{00000000-0005-0000-0000-00002ECC0000}"/>
    <cellStyle name="Normal 69 2 6" xfId="26005" xr:uid="{00000000-0005-0000-0000-000095650000}"/>
    <cellStyle name="Normal 69 2 6 2" xfId="26006" xr:uid="{00000000-0005-0000-0000-000096650000}"/>
    <cellStyle name="Normal 69 2 6 2 2" xfId="26007" xr:uid="{00000000-0005-0000-0000-000097650000}"/>
    <cellStyle name="Normal 69 2 6 2 2 2" xfId="52271" xr:uid="{00000000-0005-0000-0000-00002FCC0000}"/>
    <cellStyle name="Normal 69 2 6 2 3" xfId="52272" xr:uid="{00000000-0005-0000-0000-000030CC0000}"/>
    <cellStyle name="Normal 69 2 6 3" xfId="26008" xr:uid="{00000000-0005-0000-0000-000098650000}"/>
    <cellStyle name="Normal 69 2 6 3 2" xfId="52273" xr:uid="{00000000-0005-0000-0000-000031CC0000}"/>
    <cellStyle name="Normal 69 2 6 4" xfId="52274" xr:uid="{00000000-0005-0000-0000-000032CC0000}"/>
    <cellStyle name="Normal 69 2 7" xfId="26009" xr:uid="{00000000-0005-0000-0000-000099650000}"/>
    <cellStyle name="Normal 69 2 7 2" xfId="26010" xr:uid="{00000000-0005-0000-0000-00009A650000}"/>
    <cellStyle name="Normal 69 2 7 2 2" xfId="26011" xr:uid="{00000000-0005-0000-0000-00009B650000}"/>
    <cellStyle name="Normal 69 2 7 2 2 2" xfId="52275" xr:uid="{00000000-0005-0000-0000-000033CC0000}"/>
    <cellStyle name="Normal 69 2 7 2 3" xfId="52276" xr:uid="{00000000-0005-0000-0000-000034CC0000}"/>
    <cellStyle name="Normal 69 2 7 3" xfId="26012" xr:uid="{00000000-0005-0000-0000-00009C650000}"/>
    <cellStyle name="Normal 69 2 7 3 2" xfId="52277" xr:uid="{00000000-0005-0000-0000-000035CC0000}"/>
    <cellStyle name="Normal 69 2 7 4" xfId="52278" xr:uid="{00000000-0005-0000-0000-000036CC0000}"/>
    <cellStyle name="Normal 69 2 8" xfId="26013" xr:uid="{00000000-0005-0000-0000-00009D650000}"/>
    <cellStyle name="Normal 69 2 8 2" xfId="26014" xr:uid="{00000000-0005-0000-0000-00009E650000}"/>
    <cellStyle name="Normal 69 2 8 2 2" xfId="26015" xr:uid="{00000000-0005-0000-0000-00009F650000}"/>
    <cellStyle name="Normal 69 2 8 2 2 2" xfId="52279" xr:uid="{00000000-0005-0000-0000-000037CC0000}"/>
    <cellStyle name="Normal 69 2 8 2 3" xfId="52280" xr:uid="{00000000-0005-0000-0000-000038CC0000}"/>
    <cellStyle name="Normal 69 2 8 3" xfId="26016" xr:uid="{00000000-0005-0000-0000-0000A0650000}"/>
    <cellStyle name="Normal 69 2 8 3 2" xfId="52281" xr:uid="{00000000-0005-0000-0000-000039CC0000}"/>
    <cellStyle name="Normal 69 2 8 4" xfId="52282" xr:uid="{00000000-0005-0000-0000-00003ACC0000}"/>
    <cellStyle name="Normal 69 2 9" xfId="26017" xr:uid="{00000000-0005-0000-0000-0000A1650000}"/>
    <cellStyle name="Normal 69 2 9 2" xfId="26018" xr:uid="{00000000-0005-0000-0000-0000A2650000}"/>
    <cellStyle name="Normal 69 2 9 2 2" xfId="26019" xr:uid="{00000000-0005-0000-0000-0000A3650000}"/>
    <cellStyle name="Normal 69 2 9 2 2 2" xfId="52283" xr:uid="{00000000-0005-0000-0000-00003BCC0000}"/>
    <cellStyle name="Normal 69 2 9 2 3" xfId="52284" xr:uid="{00000000-0005-0000-0000-00003CCC0000}"/>
    <cellStyle name="Normal 69 2 9 3" xfId="26020" xr:uid="{00000000-0005-0000-0000-0000A4650000}"/>
    <cellStyle name="Normal 69 2 9 3 2" xfId="52285" xr:uid="{00000000-0005-0000-0000-00003DCC0000}"/>
    <cellStyle name="Normal 69 2 9 4" xfId="52286" xr:uid="{00000000-0005-0000-0000-00003ECC0000}"/>
    <cellStyle name="Normal 69 3" xfId="26021" xr:uid="{00000000-0005-0000-0000-0000A5650000}"/>
    <cellStyle name="Normal 69 3 2" xfId="26022" xr:uid="{00000000-0005-0000-0000-0000A6650000}"/>
    <cellStyle name="Normal 69 3 2 2" xfId="26023" xr:uid="{00000000-0005-0000-0000-0000A7650000}"/>
    <cellStyle name="Normal 69 3 2 2 2" xfId="52287" xr:uid="{00000000-0005-0000-0000-00003FCC0000}"/>
    <cellStyle name="Normal 69 3 2 3" xfId="52288" xr:uid="{00000000-0005-0000-0000-000040CC0000}"/>
    <cellStyle name="Normal 69 3 3" xfId="26024" xr:uid="{00000000-0005-0000-0000-0000A8650000}"/>
    <cellStyle name="Normal 69 3 3 2" xfId="52289" xr:uid="{00000000-0005-0000-0000-000041CC0000}"/>
    <cellStyle name="Normal 69 3 4" xfId="52290" xr:uid="{00000000-0005-0000-0000-000042CC0000}"/>
    <cellStyle name="Normal 69 4" xfId="26025" xr:uid="{00000000-0005-0000-0000-0000A9650000}"/>
    <cellStyle name="Normal 69 4 2" xfId="26026" xr:uid="{00000000-0005-0000-0000-0000AA650000}"/>
    <cellStyle name="Normal 69 4 2 2" xfId="26027" xr:uid="{00000000-0005-0000-0000-0000AB650000}"/>
    <cellStyle name="Normal 69 4 2 2 2" xfId="52291" xr:uid="{00000000-0005-0000-0000-000043CC0000}"/>
    <cellStyle name="Normal 69 4 2 3" xfId="52292" xr:uid="{00000000-0005-0000-0000-000044CC0000}"/>
    <cellStyle name="Normal 69 4 3" xfId="26028" xr:uid="{00000000-0005-0000-0000-0000AC650000}"/>
    <cellStyle name="Normal 69 4 3 2" xfId="52293" xr:uid="{00000000-0005-0000-0000-000045CC0000}"/>
    <cellStyle name="Normal 69 4 4" xfId="52294" xr:uid="{00000000-0005-0000-0000-000046CC0000}"/>
    <cellStyle name="Normal 69 5" xfId="26029" xr:uid="{00000000-0005-0000-0000-0000AD650000}"/>
    <cellStyle name="Normal 69 5 2" xfId="26030" xr:uid="{00000000-0005-0000-0000-0000AE650000}"/>
    <cellStyle name="Normal 69 5 2 2" xfId="26031" xr:uid="{00000000-0005-0000-0000-0000AF650000}"/>
    <cellStyle name="Normal 69 5 2 2 2" xfId="52295" xr:uid="{00000000-0005-0000-0000-000047CC0000}"/>
    <cellStyle name="Normal 69 5 2 3" xfId="52296" xr:uid="{00000000-0005-0000-0000-000048CC0000}"/>
    <cellStyle name="Normal 69 5 3" xfId="26032" xr:uid="{00000000-0005-0000-0000-0000B0650000}"/>
    <cellStyle name="Normal 69 5 3 2" xfId="52297" xr:uid="{00000000-0005-0000-0000-000049CC0000}"/>
    <cellStyle name="Normal 69 5 4" xfId="52298" xr:uid="{00000000-0005-0000-0000-00004ACC0000}"/>
    <cellStyle name="Normal 69 6" xfId="26033" xr:uid="{00000000-0005-0000-0000-0000B1650000}"/>
    <cellStyle name="Normal 69 6 2" xfId="26034" xr:uid="{00000000-0005-0000-0000-0000B2650000}"/>
    <cellStyle name="Normal 69 6 2 2" xfId="26035" xr:uid="{00000000-0005-0000-0000-0000B3650000}"/>
    <cellStyle name="Normal 69 6 2 2 2" xfId="52299" xr:uid="{00000000-0005-0000-0000-00004BCC0000}"/>
    <cellStyle name="Normal 69 6 2 3" xfId="52300" xr:uid="{00000000-0005-0000-0000-00004CCC0000}"/>
    <cellStyle name="Normal 69 6 3" xfId="26036" xr:uid="{00000000-0005-0000-0000-0000B4650000}"/>
    <cellStyle name="Normal 69 6 3 2" xfId="52301" xr:uid="{00000000-0005-0000-0000-00004DCC0000}"/>
    <cellStyle name="Normal 69 6 4" xfId="52302" xr:uid="{00000000-0005-0000-0000-00004ECC0000}"/>
    <cellStyle name="Normal 69 7" xfId="26037" xr:uid="{00000000-0005-0000-0000-0000B5650000}"/>
    <cellStyle name="Normal 69 7 2" xfId="26038" xr:uid="{00000000-0005-0000-0000-0000B6650000}"/>
    <cellStyle name="Normal 69 7 2 2" xfId="26039" xr:uid="{00000000-0005-0000-0000-0000B7650000}"/>
    <cellStyle name="Normal 69 7 2 2 2" xfId="52303" xr:uid="{00000000-0005-0000-0000-00004FCC0000}"/>
    <cellStyle name="Normal 69 7 2 3" xfId="52304" xr:uid="{00000000-0005-0000-0000-000050CC0000}"/>
    <cellStyle name="Normal 69 7 3" xfId="26040" xr:uid="{00000000-0005-0000-0000-0000B8650000}"/>
    <cellStyle name="Normal 69 7 3 2" xfId="52305" xr:uid="{00000000-0005-0000-0000-000051CC0000}"/>
    <cellStyle name="Normal 69 7 4" xfId="52306" xr:uid="{00000000-0005-0000-0000-000052CC0000}"/>
    <cellStyle name="Normal 69 8" xfId="26041" xr:uid="{00000000-0005-0000-0000-0000B9650000}"/>
    <cellStyle name="Normal 69 8 2" xfId="26042" xr:uid="{00000000-0005-0000-0000-0000BA650000}"/>
    <cellStyle name="Normal 69 8 2 2" xfId="26043" xr:uid="{00000000-0005-0000-0000-0000BB650000}"/>
    <cellStyle name="Normal 69 8 2 2 2" xfId="52307" xr:uid="{00000000-0005-0000-0000-000053CC0000}"/>
    <cellStyle name="Normal 69 8 2 3" xfId="52308" xr:uid="{00000000-0005-0000-0000-000054CC0000}"/>
    <cellStyle name="Normal 69 8 3" xfId="26044" xr:uid="{00000000-0005-0000-0000-0000BC650000}"/>
    <cellStyle name="Normal 69 8 3 2" xfId="52309" xr:uid="{00000000-0005-0000-0000-000055CC0000}"/>
    <cellStyle name="Normal 69 8 4" xfId="52310" xr:uid="{00000000-0005-0000-0000-000056CC0000}"/>
    <cellStyle name="Normal 69 9" xfId="26045" xr:uid="{00000000-0005-0000-0000-0000BD650000}"/>
    <cellStyle name="Normal 69 9 2" xfId="26046" xr:uid="{00000000-0005-0000-0000-0000BE650000}"/>
    <cellStyle name="Normal 69 9 2 2" xfId="26047" xr:uid="{00000000-0005-0000-0000-0000BF650000}"/>
    <cellStyle name="Normal 69 9 2 2 2" xfId="52311" xr:uid="{00000000-0005-0000-0000-000057CC0000}"/>
    <cellStyle name="Normal 69 9 2 3" xfId="52312" xr:uid="{00000000-0005-0000-0000-000058CC0000}"/>
    <cellStyle name="Normal 69 9 3" xfId="26048" xr:uid="{00000000-0005-0000-0000-0000C0650000}"/>
    <cellStyle name="Normal 69 9 3 2" xfId="52313" xr:uid="{00000000-0005-0000-0000-000059CC0000}"/>
    <cellStyle name="Normal 69 9 4" xfId="52314" xr:uid="{00000000-0005-0000-0000-00005ACC0000}"/>
    <cellStyle name="Normal 690" xfId="56851" xr:uid="{00000000-0005-0000-0000-000013DE0000}"/>
    <cellStyle name="Normal 691" xfId="3" xr:uid="{00000000-0005-0000-0000-000003000000}"/>
    <cellStyle name="Normal 691 2" xfId="56855" xr:uid="{00000000-0005-0000-0000-000017DE0000}"/>
    <cellStyle name="Normal 692" xfId="56856" xr:uid="{00000000-0005-0000-0000-000018DE0000}"/>
    <cellStyle name="Normal 692 2" xfId="56919" xr:uid="{00000000-0005-0000-0000-000057DE0000}"/>
    <cellStyle name="Normal 693" xfId="56858" xr:uid="{00000000-0005-0000-0000-00001ADE0000}"/>
    <cellStyle name="Normal 694" xfId="56861" xr:uid="{00000000-0005-0000-0000-00001DDE0000}"/>
    <cellStyle name="Normal 695" xfId="56866" xr:uid="{00000000-0005-0000-0000-000022DE0000}"/>
    <cellStyle name="Normal 696" xfId="56869" xr:uid="{00000000-0005-0000-0000-000025DE0000}"/>
    <cellStyle name="Normal 697" xfId="56870" xr:uid="{00000000-0005-0000-0000-000026DE0000}"/>
    <cellStyle name="Normal 698" xfId="56871" xr:uid="{00000000-0005-0000-0000-000027DE0000}"/>
    <cellStyle name="Normal 699" xfId="56881" xr:uid="{00000000-0005-0000-0000-000031DE0000}"/>
    <cellStyle name="Normal 7" xfId="26049" xr:uid="{00000000-0005-0000-0000-0000C1650000}"/>
    <cellStyle name="Normal 7 10" xfId="26050" xr:uid="{00000000-0005-0000-0000-0000C2650000}"/>
    <cellStyle name="Normal 7 10 2" xfId="26051" xr:uid="{00000000-0005-0000-0000-0000C3650000}"/>
    <cellStyle name="Normal 7 10 2 2" xfId="26052" xr:uid="{00000000-0005-0000-0000-0000C4650000}"/>
    <cellStyle name="Normal 7 10 3" xfId="26053" xr:uid="{00000000-0005-0000-0000-0000C5650000}"/>
    <cellStyle name="Normal 7 11" xfId="26054" xr:uid="{00000000-0005-0000-0000-0000C6650000}"/>
    <cellStyle name="Normal 7 11 2" xfId="26055" xr:uid="{00000000-0005-0000-0000-0000C7650000}"/>
    <cellStyle name="Normal 7 11 2 2" xfId="26056" xr:uid="{00000000-0005-0000-0000-0000C8650000}"/>
    <cellStyle name="Normal 7 11 3" xfId="26057" xr:uid="{00000000-0005-0000-0000-0000C9650000}"/>
    <cellStyle name="Normal 7 12" xfId="26058" xr:uid="{00000000-0005-0000-0000-0000CA650000}"/>
    <cellStyle name="Normal 7 12 2" xfId="26059" xr:uid="{00000000-0005-0000-0000-0000CB650000}"/>
    <cellStyle name="Normal 7 12 2 2" xfId="26060" xr:uid="{00000000-0005-0000-0000-0000CC650000}"/>
    <cellStyle name="Normal 7 12 3" xfId="26061" xr:uid="{00000000-0005-0000-0000-0000CD650000}"/>
    <cellStyle name="Normal 7 13" xfId="26062" xr:uid="{00000000-0005-0000-0000-0000CE650000}"/>
    <cellStyle name="Normal 7 13 2" xfId="26063" xr:uid="{00000000-0005-0000-0000-0000CF650000}"/>
    <cellStyle name="Normal 7 13 2 2" xfId="26064" xr:uid="{00000000-0005-0000-0000-0000D0650000}"/>
    <cellStyle name="Normal 7 13 3" xfId="26065" xr:uid="{00000000-0005-0000-0000-0000D1650000}"/>
    <cellStyle name="Normal 7 14" xfId="26066" xr:uid="{00000000-0005-0000-0000-0000D2650000}"/>
    <cellStyle name="Normal 7 15" xfId="26067" xr:uid="{00000000-0005-0000-0000-0000D3650000}"/>
    <cellStyle name="Normal 7 15 2" xfId="30340" xr:uid="{00000000-0005-0000-0000-000084760000}"/>
    <cellStyle name="Normal 7 16" xfId="30341" xr:uid="{00000000-0005-0000-0000-000085760000}"/>
    <cellStyle name="Normal 7 17" xfId="30342" xr:uid="{00000000-0005-0000-0000-000086760000}"/>
    <cellStyle name="Normal 7 18" xfId="57177" xr:uid="{00000000-0005-0000-0000-000059DF0000}"/>
    <cellStyle name="Normal 7 2" xfId="26068" xr:uid="{00000000-0005-0000-0000-0000D4650000}"/>
    <cellStyle name="Normal 7 2 2" xfId="26069" xr:uid="{00000000-0005-0000-0000-0000D5650000}"/>
    <cellStyle name="Normal 7 2 2 2" xfId="26070" xr:uid="{00000000-0005-0000-0000-0000D6650000}"/>
    <cellStyle name="Normal 7 2 3" xfId="26071" xr:uid="{00000000-0005-0000-0000-0000D7650000}"/>
    <cellStyle name="Normal 7 2 4" xfId="54801" xr:uid="{00000000-0005-0000-0000-000011D60000}"/>
    <cellStyle name="Normal 7 3" xfId="26072" xr:uid="{00000000-0005-0000-0000-0000D8650000}"/>
    <cellStyle name="Normal 7 3 2" xfId="26073" xr:uid="{00000000-0005-0000-0000-0000D9650000}"/>
    <cellStyle name="Normal 7 3 2 2" xfId="26074" xr:uid="{00000000-0005-0000-0000-0000DA650000}"/>
    <cellStyle name="Normal 7 3 3" xfId="26075" xr:uid="{00000000-0005-0000-0000-0000DB650000}"/>
    <cellStyle name="Normal 7 3 4" xfId="54802" xr:uid="{00000000-0005-0000-0000-000012D60000}"/>
    <cellStyle name="Normal 7 4" xfId="26076" xr:uid="{00000000-0005-0000-0000-0000DC650000}"/>
    <cellStyle name="Normal 7 4 2" xfId="26077" xr:uid="{00000000-0005-0000-0000-0000DD650000}"/>
    <cellStyle name="Normal 7 4 2 2" xfId="26078" xr:uid="{00000000-0005-0000-0000-0000DE650000}"/>
    <cellStyle name="Normal 7 4 3" xfId="26079" xr:uid="{00000000-0005-0000-0000-0000DF650000}"/>
    <cellStyle name="Normal 7 5" xfId="26080" xr:uid="{00000000-0005-0000-0000-0000E0650000}"/>
    <cellStyle name="Normal 7 5 2" xfId="26081" xr:uid="{00000000-0005-0000-0000-0000E1650000}"/>
    <cellStyle name="Normal 7 5 2 2" xfId="26082" xr:uid="{00000000-0005-0000-0000-0000E2650000}"/>
    <cellStyle name="Normal 7 5 3" xfId="26083" xr:uid="{00000000-0005-0000-0000-0000E3650000}"/>
    <cellStyle name="Normal 7 6" xfId="26084" xr:uid="{00000000-0005-0000-0000-0000E4650000}"/>
    <cellStyle name="Normal 7 6 2" xfId="26085" xr:uid="{00000000-0005-0000-0000-0000E5650000}"/>
    <cellStyle name="Normal 7 6 2 2" xfId="26086" xr:uid="{00000000-0005-0000-0000-0000E6650000}"/>
    <cellStyle name="Normal 7 6 3" xfId="26087" xr:uid="{00000000-0005-0000-0000-0000E7650000}"/>
    <cellStyle name="Normal 7 7" xfId="26088" xr:uid="{00000000-0005-0000-0000-0000E8650000}"/>
    <cellStyle name="Normal 7 7 2" xfId="26089" xr:uid="{00000000-0005-0000-0000-0000E9650000}"/>
    <cellStyle name="Normal 7 7 2 2" xfId="26090" xr:uid="{00000000-0005-0000-0000-0000EA650000}"/>
    <cellStyle name="Normal 7 7 3" xfId="26091" xr:uid="{00000000-0005-0000-0000-0000EB650000}"/>
    <cellStyle name="Normal 7 8" xfId="26092" xr:uid="{00000000-0005-0000-0000-0000EC650000}"/>
    <cellStyle name="Normal 7 8 2" xfId="26093" xr:uid="{00000000-0005-0000-0000-0000ED650000}"/>
    <cellStyle name="Normal 7 8 2 2" xfId="26094" xr:uid="{00000000-0005-0000-0000-0000EE650000}"/>
    <cellStyle name="Normal 7 8 3" xfId="26095" xr:uid="{00000000-0005-0000-0000-0000EF650000}"/>
    <cellStyle name="Normal 7 9" xfId="26096" xr:uid="{00000000-0005-0000-0000-0000F0650000}"/>
    <cellStyle name="Normal 7 9 2" xfId="26097" xr:uid="{00000000-0005-0000-0000-0000F1650000}"/>
    <cellStyle name="Normal 7 9 2 2" xfId="26098" xr:uid="{00000000-0005-0000-0000-0000F2650000}"/>
    <cellStyle name="Normal 7 9 3" xfId="26099" xr:uid="{00000000-0005-0000-0000-0000F3650000}"/>
    <cellStyle name="Normal 7_212101_9A-ACC-Exp Sep 2009" xfId="26100" xr:uid="{00000000-0005-0000-0000-0000F4650000}"/>
    <cellStyle name="Normal 70" xfId="26101" xr:uid="{00000000-0005-0000-0000-0000F5650000}"/>
    <cellStyle name="Normal 70 10" xfId="26102" xr:uid="{00000000-0005-0000-0000-0000F6650000}"/>
    <cellStyle name="Normal 70 10 2" xfId="26103" xr:uid="{00000000-0005-0000-0000-0000F7650000}"/>
    <cellStyle name="Normal 70 10 2 2" xfId="26104" xr:uid="{00000000-0005-0000-0000-0000F8650000}"/>
    <cellStyle name="Normal 70 10 2 2 2" xfId="52315" xr:uid="{00000000-0005-0000-0000-00005BCC0000}"/>
    <cellStyle name="Normal 70 10 2 3" xfId="52316" xr:uid="{00000000-0005-0000-0000-00005CCC0000}"/>
    <cellStyle name="Normal 70 10 3" xfId="26105" xr:uid="{00000000-0005-0000-0000-0000F9650000}"/>
    <cellStyle name="Normal 70 10 3 2" xfId="52317" xr:uid="{00000000-0005-0000-0000-00005DCC0000}"/>
    <cellStyle name="Normal 70 10 4" xfId="52318" xr:uid="{00000000-0005-0000-0000-00005ECC0000}"/>
    <cellStyle name="Normal 70 11" xfId="26106" xr:uid="{00000000-0005-0000-0000-0000FA650000}"/>
    <cellStyle name="Normal 70 11 2" xfId="26107" xr:uid="{00000000-0005-0000-0000-0000FB650000}"/>
    <cellStyle name="Normal 70 11 2 2" xfId="26108" xr:uid="{00000000-0005-0000-0000-0000FC650000}"/>
    <cellStyle name="Normal 70 11 2 2 2" xfId="52319" xr:uid="{00000000-0005-0000-0000-00005FCC0000}"/>
    <cellStyle name="Normal 70 11 2 3" xfId="52320" xr:uid="{00000000-0005-0000-0000-000060CC0000}"/>
    <cellStyle name="Normal 70 11 3" xfId="26109" xr:uid="{00000000-0005-0000-0000-0000FD650000}"/>
    <cellStyle name="Normal 70 11 3 2" xfId="52321" xr:uid="{00000000-0005-0000-0000-000061CC0000}"/>
    <cellStyle name="Normal 70 11 4" xfId="52322" xr:uid="{00000000-0005-0000-0000-000062CC0000}"/>
    <cellStyle name="Normal 70 12" xfId="26110" xr:uid="{00000000-0005-0000-0000-0000FE650000}"/>
    <cellStyle name="Normal 70 12 2" xfId="26111" xr:uid="{00000000-0005-0000-0000-0000FF650000}"/>
    <cellStyle name="Normal 70 12 2 2" xfId="26112" xr:uid="{00000000-0005-0000-0000-000000660000}"/>
    <cellStyle name="Normal 70 12 2 2 2" xfId="52323" xr:uid="{00000000-0005-0000-0000-000063CC0000}"/>
    <cellStyle name="Normal 70 12 2 3" xfId="52324" xr:uid="{00000000-0005-0000-0000-000064CC0000}"/>
    <cellStyle name="Normal 70 12 3" xfId="26113" xr:uid="{00000000-0005-0000-0000-000001660000}"/>
    <cellStyle name="Normal 70 12 3 2" xfId="52325" xr:uid="{00000000-0005-0000-0000-000065CC0000}"/>
    <cellStyle name="Normal 70 12 4" xfId="52326" xr:uid="{00000000-0005-0000-0000-000066CC0000}"/>
    <cellStyle name="Normal 70 13" xfId="26114" xr:uid="{00000000-0005-0000-0000-000002660000}"/>
    <cellStyle name="Normal 70 13 2" xfId="26115" xr:uid="{00000000-0005-0000-0000-000003660000}"/>
    <cellStyle name="Normal 70 13 2 2" xfId="26116" xr:uid="{00000000-0005-0000-0000-000004660000}"/>
    <cellStyle name="Normal 70 13 2 2 2" xfId="52327" xr:uid="{00000000-0005-0000-0000-000067CC0000}"/>
    <cellStyle name="Normal 70 13 2 3" xfId="52328" xr:uid="{00000000-0005-0000-0000-000068CC0000}"/>
    <cellStyle name="Normal 70 13 3" xfId="26117" xr:uid="{00000000-0005-0000-0000-000005660000}"/>
    <cellStyle name="Normal 70 13 3 2" xfId="52329" xr:uid="{00000000-0005-0000-0000-000069CC0000}"/>
    <cellStyle name="Normal 70 13 4" xfId="52330" xr:uid="{00000000-0005-0000-0000-00006ACC0000}"/>
    <cellStyle name="Normal 70 14" xfId="26118" xr:uid="{00000000-0005-0000-0000-000006660000}"/>
    <cellStyle name="Normal 70 14 2" xfId="26119" xr:uid="{00000000-0005-0000-0000-000007660000}"/>
    <cellStyle name="Normal 70 14 2 2" xfId="52331" xr:uid="{00000000-0005-0000-0000-00006BCC0000}"/>
    <cellStyle name="Normal 70 14 3" xfId="52332" xr:uid="{00000000-0005-0000-0000-00006CCC0000}"/>
    <cellStyle name="Normal 70 15" xfId="26120" xr:uid="{00000000-0005-0000-0000-000008660000}"/>
    <cellStyle name="Normal 70 15 2" xfId="52333" xr:uid="{00000000-0005-0000-0000-00006DCC0000}"/>
    <cellStyle name="Normal 70 16" xfId="52334" xr:uid="{00000000-0005-0000-0000-00006ECC0000}"/>
    <cellStyle name="Normal 70 2" xfId="26121" xr:uid="{00000000-0005-0000-0000-000009660000}"/>
    <cellStyle name="Normal 70 2 10" xfId="26122" xr:uid="{00000000-0005-0000-0000-00000A660000}"/>
    <cellStyle name="Normal 70 2 10 2" xfId="26123" xr:uid="{00000000-0005-0000-0000-00000B660000}"/>
    <cellStyle name="Normal 70 2 10 2 2" xfId="26124" xr:uid="{00000000-0005-0000-0000-00000C660000}"/>
    <cellStyle name="Normal 70 2 10 2 2 2" xfId="52335" xr:uid="{00000000-0005-0000-0000-00006FCC0000}"/>
    <cellStyle name="Normal 70 2 10 2 3" xfId="52336" xr:uid="{00000000-0005-0000-0000-000070CC0000}"/>
    <cellStyle name="Normal 70 2 10 3" xfId="26125" xr:uid="{00000000-0005-0000-0000-00000D660000}"/>
    <cellStyle name="Normal 70 2 10 3 2" xfId="52337" xr:uid="{00000000-0005-0000-0000-000071CC0000}"/>
    <cellStyle name="Normal 70 2 10 4" xfId="52338" xr:uid="{00000000-0005-0000-0000-000072CC0000}"/>
    <cellStyle name="Normal 70 2 11" xfId="26126" xr:uid="{00000000-0005-0000-0000-00000E660000}"/>
    <cellStyle name="Normal 70 2 11 2" xfId="26127" xr:uid="{00000000-0005-0000-0000-00000F660000}"/>
    <cellStyle name="Normal 70 2 11 2 2" xfId="26128" xr:uid="{00000000-0005-0000-0000-000010660000}"/>
    <cellStyle name="Normal 70 2 11 2 2 2" xfId="52339" xr:uid="{00000000-0005-0000-0000-000073CC0000}"/>
    <cellStyle name="Normal 70 2 11 2 3" xfId="52340" xr:uid="{00000000-0005-0000-0000-000074CC0000}"/>
    <cellStyle name="Normal 70 2 11 3" xfId="26129" xr:uid="{00000000-0005-0000-0000-000011660000}"/>
    <cellStyle name="Normal 70 2 11 3 2" xfId="52341" xr:uid="{00000000-0005-0000-0000-000075CC0000}"/>
    <cellStyle name="Normal 70 2 11 4" xfId="52342" xr:uid="{00000000-0005-0000-0000-000076CC0000}"/>
    <cellStyle name="Normal 70 2 12" xfId="26130" xr:uid="{00000000-0005-0000-0000-000012660000}"/>
    <cellStyle name="Normal 70 2 12 2" xfId="26131" xr:uid="{00000000-0005-0000-0000-000013660000}"/>
    <cellStyle name="Normal 70 2 12 2 2" xfId="52343" xr:uid="{00000000-0005-0000-0000-000077CC0000}"/>
    <cellStyle name="Normal 70 2 12 3" xfId="52344" xr:uid="{00000000-0005-0000-0000-000078CC0000}"/>
    <cellStyle name="Normal 70 2 13" xfId="26132" xr:uid="{00000000-0005-0000-0000-000014660000}"/>
    <cellStyle name="Normal 70 2 13 2" xfId="52345" xr:uid="{00000000-0005-0000-0000-000079CC0000}"/>
    <cellStyle name="Normal 70 2 14" xfId="52346" xr:uid="{00000000-0005-0000-0000-00007ACC0000}"/>
    <cellStyle name="Normal 70 2 2" xfId="26133" xr:uid="{00000000-0005-0000-0000-000015660000}"/>
    <cellStyle name="Normal 70 2 2 2" xfId="26134" xr:uid="{00000000-0005-0000-0000-000016660000}"/>
    <cellStyle name="Normal 70 2 2 2 2" xfId="26135" xr:uid="{00000000-0005-0000-0000-000017660000}"/>
    <cellStyle name="Normal 70 2 2 2 2 2" xfId="52347" xr:uid="{00000000-0005-0000-0000-00007BCC0000}"/>
    <cellStyle name="Normal 70 2 2 2 3" xfId="52348" xr:uid="{00000000-0005-0000-0000-00007CCC0000}"/>
    <cellStyle name="Normal 70 2 2 3" xfId="26136" xr:uid="{00000000-0005-0000-0000-000018660000}"/>
    <cellStyle name="Normal 70 2 2 3 2" xfId="52349" xr:uid="{00000000-0005-0000-0000-00007DCC0000}"/>
    <cellStyle name="Normal 70 2 2 4" xfId="52350" xr:uid="{00000000-0005-0000-0000-00007ECC0000}"/>
    <cellStyle name="Normal 70 2 3" xfId="26137" xr:uid="{00000000-0005-0000-0000-000019660000}"/>
    <cellStyle name="Normal 70 2 3 2" xfId="26138" xr:uid="{00000000-0005-0000-0000-00001A660000}"/>
    <cellStyle name="Normal 70 2 3 2 2" xfId="26139" xr:uid="{00000000-0005-0000-0000-00001B660000}"/>
    <cellStyle name="Normal 70 2 3 2 2 2" xfId="52351" xr:uid="{00000000-0005-0000-0000-00007FCC0000}"/>
    <cellStyle name="Normal 70 2 3 2 3" xfId="52352" xr:uid="{00000000-0005-0000-0000-000080CC0000}"/>
    <cellStyle name="Normal 70 2 3 3" xfId="26140" xr:uid="{00000000-0005-0000-0000-00001C660000}"/>
    <cellStyle name="Normal 70 2 3 3 2" xfId="52353" xr:uid="{00000000-0005-0000-0000-000081CC0000}"/>
    <cellStyle name="Normal 70 2 3 4" xfId="52354" xr:uid="{00000000-0005-0000-0000-000082CC0000}"/>
    <cellStyle name="Normal 70 2 4" xfId="26141" xr:uid="{00000000-0005-0000-0000-00001D660000}"/>
    <cellStyle name="Normal 70 2 4 2" xfId="26142" xr:uid="{00000000-0005-0000-0000-00001E660000}"/>
    <cellStyle name="Normal 70 2 4 2 2" xfId="26143" xr:uid="{00000000-0005-0000-0000-00001F660000}"/>
    <cellStyle name="Normal 70 2 4 2 2 2" xfId="52355" xr:uid="{00000000-0005-0000-0000-000083CC0000}"/>
    <cellStyle name="Normal 70 2 4 2 3" xfId="52356" xr:uid="{00000000-0005-0000-0000-000084CC0000}"/>
    <cellStyle name="Normal 70 2 4 3" xfId="26144" xr:uid="{00000000-0005-0000-0000-000020660000}"/>
    <cellStyle name="Normal 70 2 4 3 2" xfId="52357" xr:uid="{00000000-0005-0000-0000-000085CC0000}"/>
    <cellStyle name="Normal 70 2 4 4" xfId="52358" xr:uid="{00000000-0005-0000-0000-000086CC0000}"/>
    <cellStyle name="Normal 70 2 5" xfId="26145" xr:uid="{00000000-0005-0000-0000-000021660000}"/>
    <cellStyle name="Normal 70 2 5 2" xfId="26146" xr:uid="{00000000-0005-0000-0000-000022660000}"/>
    <cellStyle name="Normal 70 2 5 2 2" xfId="26147" xr:uid="{00000000-0005-0000-0000-000023660000}"/>
    <cellStyle name="Normal 70 2 5 2 2 2" xfId="52359" xr:uid="{00000000-0005-0000-0000-000087CC0000}"/>
    <cellStyle name="Normal 70 2 5 2 3" xfId="52360" xr:uid="{00000000-0005-0000-0000-000088CC0000}"/>
    <cellStyle name="Normal 70 2 5 3" xfId="26148" xr:uid="{00000000-0005-0000-0000-000024660000}"/>
    <cellStyle name="Normal 70 2 5 3 2" xfId="52361" xr:uid="{00000000-0005-0000-0000-000089CC0000}"/>
    <cellStyle name="Normal 70 2 5 4" xfId="52362" xr:uid="{00000000-0005-0000-0000-00008ACC0000}"/>
    <cellStyle name="Normal 70 2 6" xfId="26149" xr:uid="{00000000-0005-0000-0000-000025660000}"/>
    <cellStyle name="Normal 70 2 6 2" xfId="26150" xr:uid="{00000000-0005-0000-0000-000026660000}"/>
    <cellStyle name="Normal 70 2 6 2 2" xfId="26151" xr:uid="{00000000-0005-0000-0000-000027660000}"/>
    <cellStyle name="Normal 70 2 6 2 2 2" xfId="52363" xr:uid="{00000000-0005-0000-0000-00008BCC0000}"/>
    <cellStyle name="Normal 70 2 6 2 3" xfId="52364" xr:uid="{00000000-0005-0000-0000-00008CCC0000}"/>
    <cellStyle name="Normal 70 2 6 3" xfId="26152" xr:uid="{00000000-0005-0000-0000-000028660000}"/>
    <cellStyle name="Normal 70 2 6 3 2" xfId="52365" xr:uid="{00000000-0005-0000-0000-00008DCC0000}"/>
    <cellStyle name="Normal 70 2 6 4" xfId="52366" xr:uid="{00000000-0005-0000-0000-00008ECC0000}"/>
    <cellStyle name="Normal 70 2 7" xfId="26153" xr:uid="{00000000-0005-0000-0000-000029660000}"/>
    <cellStyle name="Normal 70 2 7 2" xfId="26154" xr:uid="{00000000-0005-0000-0000-00002A660000}"/>
    <cellStyle name="Normal 70 2 7 2 2" xfId="26155" xr:uid="{00000000-0005-0000-0000-00002B660000}"/>
    <cellStyle name="Normal 70 2 7 2 2 2" xfId="52367" xr:uid="{00000000-0005-0000-0000-00008FCC0000}"/>
    <cellStyle name="Normal 70 2 7 2 3" xfId="52368" xr:uid="{00000000-0005-0000-0000-000090CC0000}"/>
    <cellStyle name="Normal 70 2 7 3" xfId="26156" xr:uid="{00000000-0005-0000-0000-00002C660000}"/>
    <cellStyle name="Normal 70 2 7 3 2" xfId="52369" xr:uid="{00000000-0005-0000-0000-000091CC0000}"/>
    <cellStyle name="Normal 70 2 7 4" xfId="52370" xr:uid="{00000000-0005-0000-0000-000092CC0000}"/>
    <cellStyle name="Normal 70 2 8" xfId="26157" xr:uid="{00000000-0005-0000-0000-00002D660000}"/>
    <cellStyle name="Normal 70 2 8 2" xfId="26158" xr:uid="{00000000-0005-0000-0000-00002E660000}"/>
    <cellStyle name="Normal 70 2 8 2 2" xfId="26159" xr:uid="{00000000-0005-0000-0000-00002F660000}"/>
    <cellStyle name="Normal 70 2 8 2 2 2" xfId="52371" xr:uid="{00000000-0005-0000-0000-000093CC0000}"/>
    <cellStyle name="Normal 70 2 8 2 3" xfId="52372" xr:uid="{00000000-0005-0000-0000-000094CC0000}"/>
    <cellStyle name="Normal 70 2 8 3" xfId="26160" xr:uid="{00000000-0005-0000-0000-000030660000}"/>
    <cellStyle name="Normal 70 2 8 3 2" xfId="52373" xr:uid="{00000000-0005-0000-0000-000095CC0000}"/>
    <cellStyle name="Normal 70 2 8 4" xfId="52374" xr:uid="{00000000-0005-0000-0000-000096CC0000}"/>
    <cellStyle name="Normal 70 2 9" xfId="26161" xr:uid="{00000000-0005-0000-0000-000031660000}"/>
    <cellStyle name="Normal 70 2 9 2" xfId="26162" xr:uid="{00000000-0005-0000-0000-000032660000}"/>
    <cellStyle name="Normal 70 2 9 2 2" xfId="26163" xr:uid="{00000000-0005-0000-0000-000033660000}"/>
    <cellStyle name="Normal 70 2 9 2 2 2" xfId="52375" xr:uid="{00000000-0005-0000-0000-000097CC0000}"/>
    <cellStyle name="Normal 70 2 9 2 3" xfId="52376" xr:uid="{00000000-0005-0000-0000-000098CC0000}"/>
    <cellStyle name="Normal 70 2 9 3" xfId="26164" xr:uid="{00000000-0005-0000-0000-000034660000}"/>
    <cellStyle name="Normal 70 2 9 3 2" xfId="52377" xr:uid="{00000000-0005-0000-0000-000099CC0000}"/>
    <cellStyle name="Normal 70 2 9 4" xfId="52378" xr:uid="{00000000-0005-0000-0000-00009ACC0000}"/>
    <cellStyle name="Normal 70 3" xfId="26165" xr:uid="{00000000-0005-0000-0000-000035660000}"/>
    <cellStyle name="Normal 70 3 2" xfId="26166" xr:uid="{00000000-0005-0000-0000-000036660000}"/>
    <cellStyle name="Normal 70 3 2 2" xfId="26167" xr:uid="{00000000-0005-0000-0000-000037660000}"/>
    <cellStyle name="Normal 70 3 2 2 2" xfId="52379" xr:uid="{00000000-0005-0000-0000-00009BCC0000}"/>
    <cellStyle name="Normal 70 3 2 3" xfId="52380" xr:uid="{00000000-0005-0000-0000-00009CCC0000}"/>
    <cellStyle name="Normal 70 3 3" xfId="26168" xr:uid="{00000000-0005-0000-0000-000038660000}"/>
    <cellStyle name="Normal 70 3 3 2" xfId="52381" xr:uid="{00000000-0005-0000-0000-00009DCC0000}"/>
    <cellStyle name="Normal 70 3 4" xfId="52382" xr:uid="{00000000-0005-0000-0000-00009ECC0000}"/>
    <cellStyle name="Normal 70 4" xfId="26169" xr:uid="{00000000-0005-0000-0000-000039660000}"/>
    <cellStyle name="Normal 70 4 2" xfId="26170" xr:uid="{00000000-0005-0000-0000-00003A660000}"/>
    <cellStyle name="Normal 70 4 2 2" xfId="26171" xr:uid="{00000000-0005-0000-0000-00003B660000}"/>
    <cellStyle name="Normal 70 4 2 2 2" xfId="52383" xr:uid="{00000000-0005-0000-0000-00009FCC0000}"/>
    <cellStyle name="Normal 70 4 2 3" xfId="52384" xr:uid="{00000000-0005-0000-0000-0000A0CC0000}"/>
    <cellStyle name="Normal 70 4 3" xfId="26172" xr:uid="{00000000-0005-0000-0000-00003C660000}"/>
    <cellStyle name="Normal 70 4 3 2" xfId="52385" xr:uid="{00000000-0005-0000-0000-0000A1CC0000}"/>
    <cellStyle name="Normal 70 4 4" xfId="52386" xr:uid="{00000000-0005-0000-0000-0000A2CC0000}"/>
    <cellStyle name="Normal 70 5" xfId="26173" xr:uid="{00000000-0005-0000-0000-00003D660000}"/>
    <cellStyle name="Normal 70 5 2" xfId="26174" xr:uid="{00000000-0005-0000-0000-00003E660000}"/>
    <cellStyle name="Normal 70 5 2 2" xfId="26175" xr:uid="{00000000-0005-0000-0000-00003F660000}"/>
    <cellStyle name="Normal 70 5 2 2 2" xfId="52387" xr:uid="{00000000-0005-0000-0000-0000A3CC0000}"/>
    <cellStyle name="Normal 70 5 2 3" xfId="52388" xr:uid="{00000000-0005-0000-0000-0000A4CC0000}"/>
    <cellStyle name="Normal 70 5 3" xfId="26176" xr:uid="{00000000-0005-0000-0000-000040660000}"/>
    <cellStyle name="Normal 70 5 3 2" xfId="52389" xr:uid="{00000000-0005-0000-0000-0000A5CC0000}"/>
    <cellStyle name="Normal 70 5 4" xfId="52390" xr:uid="{00000000-0005-0000-0000-0000A6CC0000}"/>
    <cellStyle name="Normal 70 6" xfId="26177" xr:uid="{00000000-0005-0000-0000-000041660000}"/>
    <cellStyle name="Normal 70 6 2" xfId="26178" xr:uid="{00000000-0005-0000-0000-000042660000}"/>
    <cellStyle name="Normal 70 6 2 2" xfId="26179" xr:uid="{00000000-0005-0000-0000-000043660000}"/>
    <cellStyle name="Normal 70 6 2 2 2" xfId="52391" xr:uid="{00000000-0005-0000-0000-0000A7CC0000}"/>
    <cellStyle name="Normal 70 6 2 3" xfId="52392" xr:uid="{00000000-0005-0000-0000-0000A8CC0000}"/>
    <cellStyle name="Normal 70 6 3" xfId="26180" xr:uid="{00000000-0005-0000-0000-000044660000}"/>
    <cellStyle name="Normal 70 6 3 2" xfId="52393" xr:uid="{00000000-0005-0000-0000-0000A9CC0000}"/>
    <cellStyle name="Normal 70 6 4" xfId="52394" xr:uid="{00000000-0005-0000-0000-0000AACC0000}"/>
    <cellStyle name="Normal 70 7" xfId="26181" xr:uid="{00000000-0005-0000-0000-000045660000}"/>
    <cellStyle name="Normal 70 7 2" xfId="26182" xr:uid="{00000000-0005-0000-0000-000046660000}"/>
    <cellStyle name="Normal 70 7 2 2" xfId="26183" xr:uid="{00000000-0005-0000-0000-000047660000}"/>
    <cellStyle name="Normal 70 7 2 2 2" xfId="52395" xr:uid="{00000000-0005-0000-0000-0000ABCC0000}"/>
    <cellStyle name="Normal 70 7 2 3" xfId="52396" xr:uid="{00000000-0005-0000-0000-0000ACCC0000}"/>
    <cellStyle name="Normal 70 7 3" xfId="26184" xr:uid="{00000000-0005-0000-0000-000048660000}"/>
    <cellStyle name="Normal 70 7 3 2" xfId="52397" xr:uid="{00000000-0005-0000-0000-0000ADCC0000}"/>
    <cellStyle name="Normal 70 7 4" xfId="52398" xr:uid="{00000000-0005-0000-0000-0000AECC0000}"/>
    <cellStyle name="Normal 70 8" xfId="26185" xr:uid="{00000000-0005-0000-0000-000049660000}"/>
    <cellStyle name="Normal 70 8 2" xfId="26186" xr:uid="{00000000-0005-0000-0000-00004A660000}"/>
    <cellStyle name="Normal 70 8 2 2" xfId="26187" xr:uid="{00000000-0005-0000-0000-00004B660000}"/>
    <cellStyle name="Normal 70 8 2 2 2" xfId="52399" xr:uid="{00000000-0005-0000-0000-0000AFCC0000}"/>
    <cellStyle name="Normal 70 8 2 3" xfId="52400" xr:uid="{00000000-0005-0000-0000-0000B0CC0000}"/>
    <cellStyle name="Normal 70 8 3" xfId="26188" xr:uid="{00000000-0005-0000-0000-00004C660000}"/>
    <cellStyle name="Normal 70 8 3 2" xfId="52401" xr:uid="{00000000-0005-0000-0000-0000B1CC0000}"/>
    <cellStyle name="Normal 70 8 4" xfId="52402" xr:uid="{00000000-0005-0000-0000-0000B2CC0000}"/>
    <cellStyle name="Normal 70 9" xfId="26189" xr:uid="{00000000-0005-0000-0000-00004D660000}"/>
    <cellStyle name="Normal 70 9 2" xfId="26190" xr:uid="{00000000-0005-0000-0000-00004E660000}"/>
    <cellStyle name="Normal 70 9 2 2" xfId="26191" xr:uid="{00000000-0005-0000-0000-00004F660000}"/>
    <cellStyle name="Normal 70 9 2 2 2" xfId="52403" xr:uid="{00000000-0005-0000-0000-0000B3CC0000}"/>
    <cellStyle name="Normal 70 9 2 3" xfId="52404" xr:uid="{00000000-0005-0000-0000-0000B4CC0000}"/>
    <cellStyle name="Normal 70 9 3" xfId="26192" xr:uid="{00000000-0005-0000-0000-000050660000}"/>
    <cellStyle name="Normal 70 9 3 2" xfId="52405" xr:uid="{00000000-0005-0000-0000-0000B5CC0000}"/>
    <cellStyle name="Normal 70 9 4" xfId="52406" xr:uid="{00000000-0005-0000-0000-0000B6CC0000}"/>
    <cellStyle name="Normal 700" xfId="56879" xr:uid="{00000000-0005-0000-0000-00002FDE0000}"/>
    <cellStyle name="Normal 701" xfId="56880" xr:uid="{00000000-0005-0000-0000-000030DE0000}"/>
    <cellStyle name="Normal 702" xfId="56884" xr:uid="{00000000-0005-0000-0000-000034DE0000}"/>
    <cellStyle name="Normal 703" xfId="56874" xr:uid="{00000000-0005-0000-0000-00002ADE0000}"/>
    <cellStyle name="Normal 704" xfId="56873" xr:uid="{00000000-0005-0000-0000-000029DE0000}"/>
    <cellStyle name="Normal 705" xfId="56877" xr:uid="{00000000-0005-0000-0000-00002DDE0000}"/>
    <cellStyle name="Normal 706" xfId="56876" xr:uid="{00000000-0005-0000-0000-00002CDE0000}"/>
    <cellStyle name="Normal 707" xfId="56875" xr:uid="{00000000-0005-0000-0000-00002BDE0000}"/>
    <cellStyle name="Normal 708" xfId="56878" xr:uid="{00000000-0005-0000-0000-00002EDE0000}"/>
    <cellStyle name="Normal 709" xfId="56882" xr:uid="{00000000-0005-0000-0000-000032DE0000}"/>
    <cellStyle name="Normal 71" xfId="26193" xr:uid="{00000000-0005-0000-0000-000051660000}"/>
    <cellStyle name="Normal 71 10" xfId="26194" xr:uid="{00000000-0005-0000-0000-000052660000}"/>
    <cellStyle name="Normal 71 10 2" xfId="26195" xr:uid="{00000000-0005-0000-0000-000053660000}"/>
    <cellStyle name="Normal 71 10 2 2" xfId="26196" xr:uid="{00000000-0005-0000-0000-000054660000}"/>
    <cellStyle name="Normal 71 10 2 2 2" xfId="52407" xr:uid="{00000000-0005-0000-0000-0000B7CC0000}"/>
    <cellStyle name="Normal 71 10 2 3" xfId="52408" xr:uid="{00000000-0005-0000-0000-0000B8CC0000}"/>
    <cellStyle name="Normal 71 10 3" xfId="26197" xr:uid="{00000000-0005-0000-0000-000055660000}"/>
    <cellStyle name="Normal 71 10 3 2" xfId="52409" xr:uid="{00000000-0005-0000-0000-0000B9CC0000}"/>
    <cellStyle name="Normal 71 10 4" xfId="52410" xr:uid="{00000000-0005-0000-0000-0000BACC0000}"/>
    <cellStyle name="Normal 71 11" xfId="26198" xr:uid="{00000000-0005-0000-0000-000056660000}"/>
    <cellStyle name="Normal 71 11 2" xfId="26199" xr:uid="{00000000-0005-0000-0000-000057660000}"/>
    <cellStyle name="Normal 71 11 2 2" xfId="26200" xr:uid="{00000000-0005-0000-0000-000058660000}"/>
    <cellStyle name="Normal 71 11 2 2 2" xfId="52411" xr:uid="{00000000-0005-0000-0000-0000BBCC0000}"/>
    <cellStyle name="Normal 71 11 2 3" xfId="52412" xr:uid="{00000000-0005-0000-0000-0000BCCC0000}"/>
    <cellStyle name="Normal 71 11 3" xfId="26201" xr:uid="{00000000-0005-0000-0000-000059660000}"/>
    <cellStyle name="Normal 71 11 3 2" xfId="52413" xr:uid="{00000000-0005-0000-0000-0000BDCC0000}"/>
    <cellStyle name="Normal 71 11 4" xfId="52414" xr:uid="{00000000-0005-0000-0000-0000BECC0000}"/>
    <cellStyle name="Normal 71 12" xfId="26202" xr:uid="{00000000-0005-0000-0000-00005A660000}"/>
    <cellStyle name="Normal 71 12 2" xfId="26203" xr:uid="{00000000-0005-0000-0000-00005B660000}"/>
    <cellStyle name="Normal 71 12 2 2" xfId="26204" xr:uid="{00000000-0005-0000-0000-00005C660000}"/>
    <cellStyle name="Normal 71 12 2 2 2" xfId="26205" xr:uid="{00000000-0005-0000-0000-00005D660000}"/>
    <cellStyle name="Normal 71 12 2 3" xfId="52415" xr:uid="{00000000-0005-0000-0000-0000BFCC0000}"/>
    <cellStyle name="Normal 71 12 3" xfId="26206" xr:uid="{00000000-0005-0000-0000-00005E660000}"/>
    <cellStyle name="Normal 71 12 3 2" xfId="52416" xr:uid="{00000000-0005-0000-0000-0000C0CC0000}"/>
    <cellStyle name="Normal 71 12 4" xfId="52417" xr:uid="{00000000-0005-0000-0000-0000C1CC0000}"/>
    <cellStyle name="Normal 71 13" xfId="26207" xr:uid="{00000000-0005-0000-0000-00005F660000}"/>
    <cellStyle name="Normal 71 13 2" xfId="26208" xr:uid="{00000000-0005-0000-0000-000060660000}"/>
    <cellStyle name="Normal 71 13 2 2" xfId="52418" xr:uid="{00000000-0005-0000-0000-0000C2CC0000}"/>
    <cellStyle name="Normal 71 13 3" xfId="52419" xr:uid="{00000000-0005-0000-0000-0000C3CC0000}"/>
    <cellStyle name="Normal 71 14" xfId="26209" xr:uid="{00000000-0005-0000-0000-000061660000}"/>
    <cellStyle name="Normal 71 14 2" xfId="52420" xr:uid="{00000000-0005-0000-0000-0000C4CC0000}"/>
    <cellStyle name="Normal 71 15" xfId="52421" xr:uid="{00000000-0005-0000-0000-0000C5CC0000}"/>
    <cellStyle name="Normal 71 2" xfId="26210" xr:uid="{00000000-0005-0000-0000-000062660000}"/>
    <cellStyle name="Normal 71 2 2" xfId="26211" xr:uid="{00000000-0005-0000-0000-000063660000}"/>
    <cellStyle name="Normal 71 2 2 2" xfId="26212" xr:uid="{00000000-0005-0000-0000-000064660000}"/>
    <cellStyle name="Normal 71 2 2 2 2" xfId="52422" xr:uid="{00000000-0005-0000-0000-0000C6CC0000}"/>
    <cellStyle name="Normal 71 2 2 3" xfId="52423" xr:uid="{00000000-0005-0000-0000-0000C7CC0000}"/>
    <cellStyle name="Normal 71 2 3" xfId="26213" xr:uid="{00000000-0005-0000-0000-000065660000}"/>
    <cellStyle name="Normal 71 2 3 2" xfId="52424" xr:uid="{00000000-0005-0000-0000-0000C8CC0000}"/>
    <cellStyle name="Normal 71 2 4" xfId="52425" xr:uid="{00000000-0005-0000-0000-0000C9CC0000}"/>
    <cellStyle name="Normal 71 3" xfId="26214" xr:uid="{00000000-0005-0000-0000-000066660000}"/>
    <cellStyle name="Normal 71 3 2" xfId="26215" xr:uid="{00000000-0005-0000-0000-000067660000}"/>
    <cellStyle name="Normal 71 3 2 2" xfId="26216" xr:uid="{00000000-0005-0000-0000-000068660000}"/>
    <cellStyle name="Normal 71 3 2 2 2" xfId="52426" xr:uid="{00000000-0005-0000-0000-0000CACC0000}"/>
    <cellStyle name="Normal 71 3 2 3" xfId="52427" xr:uid="{00000000-0005-0000-0000-0000CBCC0000}"/>
    <cellStyle name="Normal 71 3 3" xfId="26217" xr:uid="{00000000-0005-0000-0000-000069660000}"/>
    <cellStyle name="Normal 71 3 3 2" xfId="52428" xr:uid="{00000000-0005-0000-0000-0000CCCC0000}"/>
    <cellStyle name="Normal 71 3 4" xfId="52429" xr:uid="{00000000-0005-0000-0000-0000CDCC0000}"/>
    <cellStyle name="Normal 71 4" xfId="26218" xr:uid="{00000000-0005-0000-0000-00006A660000}"/>
    <cellStyle name="Normal 71 4 2" xfId="26219" xr:uid="{00000000-0005-0000-0000-00006B660000}"/>
    <cellStyle name="Normal 71 4 2 2" xfId="26220" xr:uid="{00000000-0005-0000-0000-00006C660000}"/>
    <cellStyle name="Normal 71 4 2 2 2" xfId="52430" xr:uid="{00000000-0005-0000-0000-0000CECC0000}"/>
    <cellStyle name="Normal 71 4 2 3" xfId="52431" xr:uid="{00000000-0005-0000-0000-0000CFCC0000}"/>
    <cellStyle name="Normal 71 4 3" xfId="26221" xr:uid="{00000000-0005-0000-0000-00006D660000}"/>
    <cellStyle name="Normal 71 4 3 2" xfId="52432" xr:uid="{00000000-0005-0000-0000-0000D0CC0000}"/>
    <cellStyle name="Normal 71 4 4" xfId="52433" xr:uid="{00000000-0005-0000-0000-0000D1CC0000}"/>
    <cellStyle name="Normal 71 5" xfId="26222" xr:uid="{00000000-0005-0000-0000-00006E660000}"/>
    <cellStyle name="Normal 71 5 2" xfId="26223" xr:uid="{00000000-0005-0000-0000-00006F660000}"/>
    <cellStyle name="Normal 71 5 2 2" xfId="26224" xr:uid="{00000000-0005-0000-0000-000070660000}"/>
    <cellStyle name="Normal 71 5 2 2 2" xfId="52434" xr:uid="{00000000-0005-0000-0000-0000D2CC0000}"/>
    <cellStyle name="Normal 71 5 2 3" xfId="52435" xr:uid="{00000000-0005-0000-0000-0000D3CC0000}"/>
    <cellStyle name="Normal 71 5 3" xfId="26225" xr:uid="{00000000-0005-0000-0000-000071660000}"/>
    <cellStyle name="Normal 71 5 3 2" xfId="52436" xr:uid="{00000000-0005-0000-0000-0000D4CC0000}"/>
    <cellStyle name="Normal 71 5 4" xfId="52437" xr:uid="{00000000-0005-0000-0000-0000D5CC0000}"/>
    <cellStyle name="Normal 71 6" xfId="26226" xr:uid="{00000000-0005-0000-0000-000072660000}"/>
    <cellStyle name="Normal 71 6 2" xfId="26227" xr:uid="{00000000-0005-0000-0000-000073660000}"/>
    <cellStyle name="Normal 71 6 2 2" xfId="26228" xr:uid="{00000000-0005-0000-0000-000074660000}"/>
    <cellStyle name="Normal 71 6 2 2 2" xfId="52438" xr:uid="{00000000-0005-0000-0000-0000D6CC0000}"/>
    <cellStyle name="Normal 71 6 2 3" xfId="52439" xr:uid="{00000000-0005-0000-0000-0000D7CC0000}"/>
    <cellStyle name="Normal 71 6 3" xfId="26229" xr:uid="{00000000-0005-0000-0000-000075660000}"/>
    <cellStyle name="Normal 71 6 3 2" xfId="52440" xr:uid="{00000000-0005-0000-0000-0000D8CC0000}"/>
    <cellStyle name="Normal 71 6 4" xfId="52441" xr:uid="{00000000-0005-0000-0000-0000D9CC0000}"/>
    <cellStyle name="Normal 71 7" xfId="26230" xr:uid="{00000000-0005-0000-0000-000076660000}"/>
    <cellStyle name="Normal 71 7 2" xfId="26231" xr:uid="{00000000-0005-0000-0000-000077660000}"/>
    <cellStyle name="Normal 71 7 2 2" xfId="26232" xr:uid="{00000000-0005-0000-0000-000078660000}"/>
    <cellStyle name="Normal 71 7 2 2 2" xfId="52442" xr:uid="{00000000-0005-0000-0000-0000DACC0000}"/>
    <cellStyle name="Normal 71 7 2 3" xfId="52443" xr:uid="{00000000-0005-0000-0000-0000DBCC0000}"/>
    <cellStyle name="Normal 71 7 3" xfId="26233" xr:uid="{00000000-0005-0000-0000-000079660000}"/>
    <cellStyle name="Normal 71 7 3 2" xfId="52444" xr:uid="{00000000-0005-0000-0000-0000DCCC0000}"/>
    <cellStyle name="Normal 71 7 4" xfId="52445" xr:uid="{00000000-0005-0000-0000-0000DDCC0000}"/>
    <cellStyle name="Normal 71 8" xfId="26234" xr:uid="{00000000-0005-0000-0000-00007A660000}"/>
    <cellStyle name="Normal 71 8 2" xfId="26235" xr:uid="{00000000-0005-0000-0000-00007B660000}"/>
    <cellStyle name="Normal 71 8 2 2" xfId="26236" xr:uid="{00000000-0005-0000-0000-00007C660000}"/>
    <cellStyle name="Normal 71 8 2 2 2" xfId="52446" xr:uid="{00000000-0005-0000-0000-0000DECC0000}"/>
    <cellStyle name="Normal 71 8 2 3" xfId="52447" xr:uid="{00000000-0005-0000-0000-0000DFCC0000}"/>
    <cellStyle name="Normal 71 8 3" xfId="26237" xr:uid="{00000000-0005-0000-0000-00007D660000}"/>
    <cellStyle name="Normal 71 8 3 2" xfId="52448" xr:uid="{00000000-0005-0000-0000-0000E0CC0000}"/>
    <cellStyle name="Normal 71 8 4" xfId="52449" xr:uid="{00000000-0005-0000-0000-0000E1CC0000}"/>
    <cellStyle name="Normal 71 9" xfId="26238" xr:uid="{00000000-0005-0000-0000-00007E660000}"/>
    <cellStyle name="Normal 71 9 2" xfId="26239" xr:uid="{00000000-0005-0000-0000-00007F660000}"/>
    <cellStyle name="Normal 71 9 2 2" xfId="26240" xr:uid="{00000000-0005-0000-0000-000080660000}"/>
    <cellStyle name="Normal 71 9 2 2 2" xfId="52450" xr:uid="{00000000-0005-0000-0000-0000E2CC0000}"/>
    <cellStyle name="Normal 71 9 2 3" xfId="52451" xr:uid="{00000000-0005-0000-0000-0000E3CC0000}"/>
    <cellStyle name="Normal 71 9 3" xfId="26241" xr:uid="{00000000-0005-0000-0000-000081660000}"/>
    <cellStyle name="Normal 71 9 3 2" xfId="52452" xr:uid="{00000000-0005-0000-0000-0000E4CC0000}"/>
    <cellStyle name="Normal 71 9 4" xfId="52453" xr:uid="{00000000-0005-0000-0000-0000E5CC0000}"/>
    <cellStyle name="Normal 710" xfId="56883" xr:uid="{00000000-0005-0000-0000-000033DE0000}"/>
    <cellStyle name="Normal 711" xfId="56885" xr:uid="{00000000-0005-0000-0000-000035DE0000}"/>
    <cellStyle name="Normal 711 2" xfId="56918" xr:uid="{00000000-0005-0000-0000-000056DE0000}"/>
    <cellStyle name="Normal 712" xfId="56893" xr:uid="{00000000-0005-0000-0000-00003DDE0000}"/>
    <cellStyle name="Normal 713" xfId="56890" xr:uid="{00000000-0005-0000-0000-00003ADE0000}"/>
    <cellStyle name="Normal 714" xfId="56892" xr:uid="{00000000-0005-0000-0000-00003CDE0000}"/>
    <cellStyle name="Normal 715" xfId="56895" xr:uid="{00000000-0005-0000-0000-00003FDE0000}"/>
    <cellStyle name="Normal 716" xfId="56899" xr:uid="{00000000-0005-0000-0000-000043DE0000}"/>
    <cellStyle name="Normal 717" xfId="56891" xr:uid="{00000000-0005-0000-0000-00003BDE0000}"/>
    <cellStyle name="Normal 718" xfId="56897" xr:uid="{00000000-0005-0000-0000-000041DE0000}"/>
    <cellStyle name="Normal 719" xfId="56898" xr:uid="{00000000-0005-0000-0000-000042DE0000}"/>
    <cellStyle name="Normal 72" xfId="26242" xr:uid="{00000000-0005-0000-0000-000082660000}"/>
    <cellStyle name="Normal 72 10" xfId="26243" xr:uid="{00000000-0005-0000-0000-000083660000}"/>
    <cellStyle name="Normal 72 10 2" xfId="26244" xr:uid="{00000000-0005-0000-0000-000084660000}"/>
    <cellStyle name="Normal 72 10 2 2" xfId="26245" xr:uid="{00000000-0005-0000-0000-000085660000}"/>
    <cellStyle name="Normal 72 10 2 2 2" xfId="52454" xr:uid="{00000000-0005-0000-0000-0000E6CC0000}"/>
    <cellStyle name="Normal 72 10 2 3" xfId="52455" xr:uid="{00000000-0005-0000-0000-0000E7CC0000}"/>
    <cellStyle name="Normal 72 10 3" xfId="26246" xr:uid="{00000000-0005-0000-0000-000086660000}"/>
    <cellStyle name="Normal 72 10 3 2" xfId="52456" xr:uid="{00000000-0005-0000-0000-0000E8CC0000}"/>
    <cellStyle name="Normal 72 10 4" xfId="52457" xr:uid="{00000000-0005-0000-0000-0000E9CC0000}"/>
    <cellStyle name="Normal 72 11" xfId="26247" xr:uid="{00000000-0005-0000-0000-000087660000}"/>
    <cellStyle name="Normal 72 11 2" xfId="26248" xr:uid="{00000000-0005-0000-0000-000088660000}"/>
    <cellStyle name="Normal 72 11 2 2" xfId="26249" xr:uid="{00000000-0005-0000-0000-000089660000}"/>
    <cellStyle name="Normal 72 11 2 2 2" xfId="52458" xr:uid="{00000000-0005-0000-0000-0000EACC0000}"/>
    <cellStyle name="Normal 72 11 2 3" xfId="52459" xr:uid="{00000000-0005-0000-0000-0000EBCC0000}"/>
    <cellStyle name="Normal 72 11 3" xfId="26250" xr:uid="{00000000-0005-0000-0000-00008A660000}"/>
    <cellStyle name="Normal 72 11 3 2" xfId="52460" xr:uid="{00000000-0005-0000-0000-0000ECCC0000}"/>
    <cellStyle name="Normal 72 11 4" xfId="52461" xr:uid="{00000000-0005-0000-0000-0000EDCC0000}"/>
    <cellStyle name="Normal 72 12" xfId="26251" xr:uid="{00000000-0005-0000-0000-00008B660000}"/>
    <cellStyle name="Normal 72 12 2" xfId="26252" xr:uid="{00000000-0005-0000-0000-00008C660000}"/>
    <cellStyle name="Normal 72 12 2 2" xfId="52462" xr:uid="{00000000-0005-0000-0000-0000EECC0000}"/>
    <cellStyle name="Normal 72 12 3" xfId="52463" xr:uid="{00000000-0005-0000-0000-0000EFCC0000}"/>
    <cellStyle name="Normal 72 13" xfId="26253" xr:uid="{00000000-0005-0000-0000-00008D660000}"/>
    <cellStyle name="Normal 72 13 2" xfId="52464" xr:uid="{00000000-0005-0000-0000-0000F0CC0000}"/>
    <cellStyle name="Normal 72 14" xfId="52465" xr:uid="{00000000-0005-0000-0000-0000F1CC0000}"/>
    <cellStyle name="Normal 72 2" xfId="26254" xr:uid="{00000000-0005-0000-0000-00008E660000}"/>
    <cellStyle name="Normal 72 2 2" xfId="26255" xr:uid="{00000000-0005-0000-0000-00008F660000}"/>
    <cellStyle name="Normal 72 2 2 2" xfId="26256" xr:uid="{00000000-0005-0000-0000-000090660000}"/>
    <cellStyle name="Normal 72 2 2 2 2" xfId="52466" xr:uid="{00000000-0005-0000-0000-0000F2CC0000}"/>
    <cellStyle name="Normal 72 2 2 3" xfId="52467" xr:uid="{00000000-0005-0000-0000-0000F3CC0000}"/>
    <cellStyle name="Normal 72 2 3" xfId="26257" xr:uid="{00000000-0005-0000-0000-000091660000}"/>
    <cellStyle name="Normal 72 2 3 2" xfId="52468" xr:uid="{00000000-0005-0000-0000-0000F4CC0000}"/>
    <cellStyle name="Normal 72 2 4" xfId="52469" xr:uid="{00000000-0005-0000-0000-0000F5CC0000}"/>
    <cellStyle name="Normal 72 3" xfId="26258" xr:uid="{00000000-0005-0000-0000-000092660000}"/>
    <cellStyle name="Normal 72 3 2" xfId="26259" xr:uid="{00000000-0005-0000-0000-000093660000}"/>
    <cellStyle name="Normal 72 3 2 2" xfId="26260" xr:uid="{00000000-0005-0000-0000-000094660000}"/>
    <cellStyle name="Normal 72 3 2 2 2" xfId="52470" xr:uid="{00000000-0005-0000-0000-0000F6CC0000}"/>
    <cellStyle name="Normal 72 3 2 3" xfId="52471" xr:uid="{00000000-0005-0000-0000-0000F7CC0000}"/>
    <cellStyle name="Normal 72 3 3" xfId="26261" xr:uid="{00000000-0005-0000-0000-000095660000}"/>
    <cellStyle name="Normal 72 3 3 2" xfId="52472" xr:uid="{00000000-0005-0000-0000-0000F8CC0000}"/>
    <cellStyle name="Normal 72 3 4" xfId="52473" xr:uid="{00000000-0005-0000-0000-0000F9CC0000}"/>
    <cellStyle name="Normal 72 4" xfId="26262" xr:uid="{00000000-0005-0000-0000-000096660000}"/>
    <cellStyle name="Normal 72 4 2" xfId="26263" xr:uid="{00000000-0005-0000-0000-000097660000}"/>
    <cellStyle name="Normal 72 4 2 2" xfId="26264" xr:uid="{00000000-0005-0000-0000-000098660000}"/>
    <cellStyle name="Normal 72 4 2 2 2" xfId="52474" xr:uid="{00000000-0005-0000-0000-0000FACC0000}"/>
    <cellStyle name="Normal 72 4 2 3" xfId="52475" xr:uid="{00000000-0005-0000-0000-0000FBCC0000}"/>
    <cellStyle name="Normal 72 4 3" xfId="26265" xr:uid="{00000000-0005-0000-0000-000099660000}"/>
    <cellStyle name="Normal 72 4 3 2" xfId="52476" xr:uid="{00000000-0005-0000-0000-0000FCCC0000}"/>
    <cellStyle name="Normal 72 4 4" xfId="52477" xr:uid="{00000000-0005-0000-0000-0000FDCC0000}"/>
    <cellStyle name="Normal 72 5" xfId="26266" xr:uid="{00000000-0005-0000-0000-00009A660000}"/>
    <cellStyle name="Normal 72 5 2" xfId="26267" xr:uid="{00000000-0005-0000-0000-00009B660000}"/>
    <cellStyle name="Normal 72 5 2 2" xfId="26268" xr:uid="{00000000-0005-0000-0000-00009C660000}"/>
    <cellStyle name="Normal 72 5 2 2 2" xfId="52478" xr:uid="{00000000-0005-0000-0000-0000FECC0000}"/>
    <cellStyle name="Normal 72 5 2 3" xfId="52479" xr:uid="{00000000-0005-0000-0000-0000FFCC0000}"/>
    <cellStyle name="Normal 72 5 3" xfId="26269" xr:uid="{00000000-0005-0000-0000-00009D660000}"/>
    <cellStyle name="Normal 72 5 3 2" xfId="52480" xr:uid="{00000000-0005-0000-0000-000000CD0000}"/>
    <cellStyle name="Normal 72 5 4" xfId="52481" xr:uid="{00000000-0005-0000-0000-000001CD0000}"/>
    <cellStyle name="Normal 72 6" xfId="26270" xr:uid="{00000000-0005-0000-0000-00009E660000}"/>
    <cellStyle name="Normal 72 6 2" xfId="26271" xr:uid="{00000000-0005-0000-0000-00009F660000}"/>
    <cellStyle name="Normal 72 6 2 2" xfId="26272" xr:uid="{00000000-0005-0000-0000-0000A0660000}"/>
    <cellStyle name="Normal 72 6 2 2 2" xfId="52482" xr:uid="{00000000-0005-0000-0000-000002CD0000}"/>
    <cellStyle name="Normal 72 6 2 3" xfId="52483" xr:uid="{00000000-0005-0000-0000-000003CD0000}"/>
    <cellStyle name="Normal 72 6 3" xfId="26273" xr:uid="{00000000-0005-0000-0000-0000A1660000}"/>
    <cellStyle name="Normal 72 6 3 2" xfId="52484" xr:uid="{00000000-0005-0000-0000-000004CD0000}"/>
    <cellStyle name="Normal 72 6 4" xfId="52485" xr:uid="{00000000-0005-0000-0000-000005CD0000}"/>
    <cellStyle name="Normal 72 7" xfId="26274" xr:uid="{00000000-0005-0000-0000-0000A2660000}"/>
    <cellStyle name="Normal 72 7 2" xfId="26275" xr:uid="{00000000-0005-0000-0000-0000A3660000}"/>
    <cellStyle name="Normal 72 7 2 2" xfId="26276" xr:uid="{00000000-0005-0000-0000-0000A4660000}"/>
    <cellStyle name="Normal 72 7 2 2 2" xfId="52486" xr:uid="{00000000-0005-0000-0000-000006CD0000}"/>
    <cellStyle name="Normal 72 7 2 3" xfId="52487" xr:uid="{00000000-0005-0000-0000-000007CD0000}"/>
    <cellStyle name="Normal 72 7 3" xfId="26277" xr:uid="{00000000-0005-0000-0000-0000A5660000}"/>
    <cellStyle name="Normal 72 7 3 2" xfId="52488" xr:uid="{00000000-0005-0000-0000-000008CD0000}"/>
    <cellStyle name="Normal 72 7 4" xfId="52489" xr:uid="{00000000-0005-0000-0000-000009CD0000}"/>
    <cellStyle name="Normal 72 8" xfId="26278" xr:uid="{00000000-0005-0000-0000-0000A6660000}"/>
    <cellStyle name="Normal 72 8 2" xfId="26279" xr:uid="{00000000-0005-0000-0000-0000A7660000}"/>
    <cellStyle name="Normal 72 8 2 2" xfId="26280" xr:uid="{00000000-0005-0000-0000-0000A8660000}"/>
    <cellStyle name="Normal 72 8 2 2 2" xfId="52490" xr:uid="{00000000-0005-0000-0000-00000ACD0000}"/>
    <cellStyle name="Normal 72 8 2 3" xfId="52491" xr:uid="{00000000-0005-0000-0000-00000BCD0000}"/>
    <cellStyle name="Normal 72 8 3" xfId="26281" xr:uid="{00000000-0005-0000-0000-0000A9660000}"/>
    <cellStyle name="Normal 72 8 3 2" xfId="52492" xr:uid="{00000000-0005-0000-0000-00000CCD0000}"/>
    <cellStyle name="Normal 72 8 4" xfId="52493" xr:uid="{00000000-0005-0000-0000-00000DCD0000}"/>
    <cellStyle name="Normal 72 9" xfId="26282" xr:uid="{00000000-0005-0000-0000-0000AA660000}"/>
    <cellStyle name="Normal 72 9 2" xfId="26283" xr:uid="{00000000-0005-0000-0000-0000AB660000}"/>
    <cellStyle name="Normal 72 9 2 2" xfId="26284" xr:uid="{00000000-0005-0000-0000-0000AC660000}"/>
    <cellStyle name="Normal 72 9 2 2 2" xfId="52494" xr:uid="{00000000-0005-0000-0000-00000ECD0000}"/>
    <cellStyle name="Normal 72 9 2 3" xfId="52495" xr:uid="{00000000-0005-0000-0000-00000FCD0000}"/>
    <cellStyle name="Normal 72 9 3" xfId="26285" xr:uid="{00000000-0005-0000-0000-0000AD660000}"/>
    <cellStyle name="Normal 72 9 3 2" xfId="52496" xr:uid="{00000000-0005-0000-0000-000010CD0000}"/>
    <cellStyle name="Normal 72 9 4" xfId="52497" xr:uid="{00000000-0005-0000-0000-000011CD0000}"/>
    <cellStyle name="Normal 720" xfId="56886" xr:uid="{00000000-0005-0000-0000-000036DE0000}"/>
    <cellStyle name="Normal 721" xfId="56888" xr:uid="{00000000-0005-0000-0000-000038DE0000}"/>
    <cellStyle name="Normal 722" xfId="56889" xr:uid="{00000000-0005-0000-0000-000039DE0000}"/>
    <cellStyle name="Normal 723" xfId="56900" xr:uid="{00000000-0005-0000-0000-000044DE0000}"/>
    <cellStyle name="Normal 724" xfId="56894" xr:uid="{00000000-0005-0000-0000-00003EDE0000}"/>
    <cellStyle name="Normal 725" xfId="56896" xr:uid="{00000000-0005-0000-0000-000040DE0000}"/>
    <cellStyle name="Normal 726" xfId="56887" xr:uid="{00000000-0005-0000-0000-000037DE0000}"/>
    <cellStyle name="Normal 727" xfId="56905" xr:uid="{00000000-0005-0000-0000-000049DE0000}"/>
    <cellStyle name="Normal 728" xfId="56902" xr:uid="{00000000-0005-0000-0000-000046DE0000}"/>
    <cellStyle name="Normal 729" xfId="56912" xr:uid="{00000000-0005-0000-0000-000050DE0000}"/>
    <cellStyle name="Normal 73" xfId="26286" xr:uid="{00000000-0005-0000-0000-0000AE660000}"/>
    <cellStyle name="Normal 73 10" xfId="26287" xr:uid="{00000000-0005-0000-0000-0000AF660000}"/>
    <cellStyle name="Normal 73 10 2" xfId="26288" xr:uid="{00000000-0005-0000-0000-0000B0660000}"/>
    <cellStyle name="Normal 73 10 2 2" xfId="26289" xr:uid="{00000000-0005-0000-0000-0000B1660000}"/>
    <cellStyle name="Normal 73 10 2 2 2" xfId="52498" xr:uid="{00000000-0005-0000-0000-000012CD0000}"/>
    <cellStyle name="Normal 73 10 2 3" xfId="52499" xr:uid="{00000000-0005-0000-0000-000013CD0000}"/>
    <cellStyle name="Normal 73 10 3" xfId="26290" xr:uid="{00000000-0005-0000-0000-0000B2660000}"/>
    <cellStyle name="Normal 73 10 3 2" xfId="52500" xr:uid="{00000000-0005-0000-0000-000014CD0000}"/>
    <cellStyle name="Normal 73 10 4" xfId="52501" xr:uid="{00000000-0005-0000-0000-000015CD0000}"/>
    <cellStyle name="Normal 73 11" xfId="26291" xr:uid="{00000000-0005-0000-0000-0000B3660000}"/>
    <cellStyle name="Normal 73 11 2" xfId="26292" xr:uid="{00000000-0005-0000-0000-0000B4660000}"/>
    <cellStyle name="Normal 73 11 2 2" xfId="26293" xr:uid="{00000000-0005-0000-0000-0000B5660000}"/>
    <cellStyle name="Normal 73 11 2 2 2" xfId="52502" xr:uid="{00000000-0005-0000-0000-000016CD0000}"/>
    <cellStyle name="Normal 73 11 2 3" xfId="52503" xr:uid="{00000000-0005-0000-0000-000017CD0000}"/>
    <cellStyle name="Normal 73 11 3" xfId="26294" xr:uid="{00000000-0005-0000-0000-0000B6660000}"/>
    <cellStyle name="Normal 73 11 3 2" xfId="52504" xr:uid="{00000000-0005-0000-0000-000018CD0000}"/>
    <cellStyle name="Normal 73 11 4" xfId="52505" xr:uid="{00000000-0005-0000-0000-000019CD0000}"/>
    <cellStyle name="Normal 73 12" xfId="26295" xr:uid="{00000000-0005-0000-0000-0000B7660000}"/>
    <cellStyle name="Normal 73 12 2" xfId="26296" xr:uid="{00000000-0005-0000-0000-0000B8660000}"/>
    <cellStyle name="Normal 73 12 2 2" xfId="26297" xr:uid="{00000000-0005-0000-0000-0000B9660000}"/>
    <cellStyle name="Normal 73 12 2 2 2" xfId="52506" xr:uid="{00000000-0005-0000-0000-00001ACD0000}"/>
    <cellStyle name="Normal 73 12 2 3" xfId="52507" xr:uid="{00000000-0005-0000-0000-00001BCD0000}"/>
    <cellStyle name="Normal 73 12 3" xfId="26298" xr:uid="{00000000-0005-0000-0000-0000BA660000}"/>
    <cellStyle name="Normal 73 12 3 2" xfId="52508" xr:uid="{00000000-0005-0000-0000-00001CCD0000}"/>
    <cellStyle name="Normal 73 12 4" xfId="52509" xr:uid="{00000000-0005-0000-0000-00001DCD0000}"/>
    <cellStyle name="Normal 73 13" xfId="26299" xr:uid="{00000000-0005-0000-0000-0000BB660000}"/>
    <cellStyle name="Normal 73 13 2" xfId="26300" xr:uid="{00000000-0005-0000-0000-0000BC660000}"/>
    <cellStyle name="Normal 73 13 2 2" xfId="52510" xr:uid="{00000000-0005-0000-0000-00001ECD0000}"/>
    <cellStyle name="Normal 73 13 3" xfId="52511" xr:uid="{00000000-0005-0000-0000-00001FCD0000}"/>
    <cellStyle name="Normal 73 14" xfId="26301" xr:uid="{00000000-0005-0000-0000-0000BD660000}"/>
    <cellStyle name="Normal 73 14 2" xfId="52512" xr:uid="{00000000-0005-0000-0000-000020CD0000}"/>
    <cellStyle name="Normal 73 15" xfId="52513" xr:uid="{00000000-0005-0000-0000-000021CD0000}"/>
    <cellStyle name="Normal 73 2" xfId="26302" xr:uid="{00000000-0005-0000-0000-0000BE660000}"/>
    <cellStyle name="Normal 73 2 10" xfId="26303" xr:uid="{00000000-0005-0000-0000-0000BF660000}"/>
    <cellStyle name="Normal 73 2 10 2" xfId="26304" xr:uid="{00000000-0005-0000-0000-0000C0660000}"/>
    <cellStyle name="Normal 73 2 10 2 2" xfId="26305" xr:uid="{00000000-0005-0000-0000-0000C1660000}"/>
    <cellStyle name="Normal 73 2 10 2 2 2" xfId="52514" xr:uid="{00000000-0005-0000-0000-000022CD0000}"/>
    <cellStyle name="Normal 73 2 10 2 3" xfId="52515" xr:uid="{00000000-0005-0000-0000-000023CD0000}"/>
    <cellStyle name="Normal 73 2 10 3" xfId="26306" xr:uid="{00000000-0005-0000-0000-0000C2660000}"/>
    <cellStyle name="Normal 73 2 10 3 2" xfId="52516" xr:uid="{00000000-0005-0000-0000-000024CD0000}"/>
    <cellStyle name="Normal 73 2 10 4" xfId="52517" xr:uid="{00000000-0005-0000-0000-000025CD0000}"/>
    <cellStyle name="Normal 73 2 11" xfId="26307" xr:uid="{00000000-0005-0000-0000-0000C3660000}"/>
    <cellStyle name="Normal 73 2 11 2" xfId="26308" xr:uid="{00000000-0005-0000-0000-0000C4660000}"/>
    <cellStyle name="Normal 73 2 11 2 2" xfId="26309" xr:uid="{00000000-0005-0000-0000-0000C5660000}"/>
    <cellStyle name="Normal 73 2 11 2 2 2" xfId="52518" xr:uid="{00000000-0005-0000-0000-000026CD0000}"/>
    <cellStyle name="Normal 73 2 11 2 3" xfId="52519" xr:uid="{00000000-0005-0000-0000-000027CD0000}"/>
    <cellStyle name="Normal 73 2 11 3" xfId="26310" xr:uid="{00000000-0005-0000-0000-0000C6660000}"/>
    <cellStyle name="Normal 73 2 11 3 2" xfId="52520" xr:uid="{00000000-0005-0000-0000-000028CD0000}"/>
    <cellStyle name="Normal 73 2 11 4" xfId="52521" xr:uid="{00000000-0005-0000-0000-000029CD0000}"/>
    <cellStyle name="Normal 73 2 12" xfId="26311" xr:uid="{00000000-0005-0000-0000-0000C7660000}"/>
    <cellStyle name="Normal 73 2 12 2" xfId="26312" xr:uid="{00000000-0005-0000-0000-0000C8660000}"/>
    <cellStyle name="Normal 73 2 12 2 2" xfId="26313" xr:uid="{00000000-0005-0000-0000-0000C9660000}"/>
    <cellStyle name="Normal 73 2 12 2 2 2" xfId="52522" xr:uid="{00000000-0005-0000-0000-00002ACD0000}"/>
    <cellStyle name="Normal 73 2 12 2 3" xfId="52523" xr:uid="{00000000-0005-0000-0000-00002BCD0000}"/>
    <cellStyle name="Normal 73 2 12 3" xfId="26314" xr:uid="{00000000-0005-0000-0000-0000CA660000}"/>
    <cellStyle name="Normal 73 2 12 3 2" xfId="52524" xr:uid="{00000000-0005-0000-0000-00002CCD0000}"/>
    <cellStyle name="Normal 73 2 12 4" xfId="52525" xr:uid="{00000000-0005-0000-0000-00002DCD0000}"/>
    <cellStyle name="Normal 73 2 13" xfId="26315" xr:uid="{00000000-0005-0000-0000-0000CB660000}"/>
    <cellStyle name="Normal 73 2 13 2" xfId="26316" xr:uid="{00000000-0005-0000-0000-0000CC660000}"/>
    <cellStyle name="Normal 73 2 13 2 2" xfId="52526" xr:uid="{00000000-0005-0000-0000-00002ECD0000}"/>
    <cellStyle name="Normal 73 2 13 3" xfId="52527" xr:uid="{00000000-0005-0000-0000-00002FCD0000}"/>
    <cellStyle name="Normal 73 2 14" xfId="26317" xr:uid="{00000000-0005-0000-0000-0000CD660000}"/>
    <cellStyle name="Normal 73 2 14 2" xfId="52528" xr:uid="{00000000-0005-0000-0000-000030CD0000}"/>
    <cellStyle name="Normal 73 2 15" xfId="52529" xr:uid="{00000000-0005-0000-0000-000031CD0000}"/>
    <cellStyle name="Normal 73 2 2" xfId="26318" xr:uid="{00000000-0005-0000-0000-0000CE660000}"/>
    <cellStyle name="Normal 73 2 2 10" xfId="26319" xr:uid="{00000000-0005-0000-0000-0000CF660000}"/>
    <cellStyle name="Normal 73 2 2 10 2" xfId="26320" xr:uid="{00000000-0005-0000-0000-0000D0660000}"/>
    <cellStyle name="Normal 73 2 2 10 2 2" xfId="26321" xr:uid="{00000000-0005-0000-0000-0000D1660000}"/>
    <cellStyle name="Normal 73 2 2 10 2 2 2" xfId="52530" xr:uid="{00000000-0005-0000-0000-000032CD0000}"/>
    <cellStyle name="Normal 73 2 2 10 2 3" xfId="52531" xr:uid="{00000000-0005-0000-0000-000033CD0000}"/>
    <cellStyle name="Normal 73 2 2 10 3" xfId="26322" xr:uid="{00000000-0005-0000-0000-0000D2660000}"/>
    <cellStyle name="Normal 73 2 2 10 3 2" xfId="52532" xr:uid="{00000000-0005-0000-0000-000034CD0000}"/>
    <cellStyle name="Normal 73 2 2 10 4" xfId="52533" xr:uid="{00000000-0005-0000-0000-000035CD0000}"/>
    <cellStyle name="Normal 73 2 2 11" xfId="26323" xr:uid="{00000000-0005-0000-0000-0000D3660000}"/>
    <cellStyle name="Normal 73 2 2 11 2" xfId="26324" xr:uid="{00000000-0005-0000-0000-0000D4660000}"/>
    <cellStyle name="Normal 73 2 2 11 2 2" xfId="26325" xr:uid="{00000000-0005-0000-0000-0000D5660000}"/>
    <cellStyle name="Normal 73 2 2 11 2 2 2" xfId="52534" xr:uid="{00000000-0005-0000-0000-000036CD0000}"/>
    <cellStyle name="Normal 73 2 2 11 2 3" xfId="52535" xr:uid="{00000000-0005-0000-0000-000037CD0000}"/>
    <cellStyle name="Normal 73 2 2 11 3" xfId="26326" xr:uid="{00000000-0005-0000-0000-0000D6660000}"/>
    <cellStyle name="Normal 73 2 2 11 3 2" xfId="52536" xr:uid="{00000000-0005-0000-0000-000038CD0000}"/>
    <cellStyle name="Normal 73 2 2 11 4" xfId="52537" xr:uid="{00000000-0005-0000-0000-000039CD0000}"/>
    <cellStyle name="Normal 73 2 2 12" xfId="26327" xr:uid="{00000000-0005-0000-0000-0000D7660000}"/>
    <cellStyle name="Normal 73 2 2 12 2" xfId="26328" xr:uid="{00000000-0005-0000-0000-0000D8660000}"/>
    <cellStyle name="Normal 73 2 2 12 2 2" xfId="52538" xr:uid="{00000000-0005-0000-0000-00003ACD0000}"/>
    <cellStyle name="Normal 73 2 2 12 3" xfId="52539" xr:uid="{00000000-0005-0000-0000-00003BCD0000}"/>
    <cellStyle name="Normal 73 2 2 13" xfId="26329" xr:uid="{00000000-0005-0000-0000-0000D9660000}"/>
    <cellStyle name="Normal 73 2 2 13 2" xfId="52540" xr:uid="{00000000-0005-0000-0000-00003CCD0000}"/>
    <cellStyle name="Normal 73 2 2 14" xfId="52541" xr:uid="{00000000-0005-0000-0000-00003DCD0000}"/>
    <cellStyle name="Normal 73 2 2 2" xfId="26330" xr:uid="{00000000-0005-0000-0000-0000DA660000}"/>
    <cellStyle name="Normal 73 2 2 2 2" xfId="26331" xr:uid="{00000000-0005-0000-0000-0000DB660000}"/>
    <cellStyle name="Normal 73 2 2 2 2 2" xfId="26332" xr:uid="{00000000-0005-0000-0000-0000DC660000}"/>
    <cellStyle name="Normal 73 2 2 2 2 2 2" xfId="52542" xr:uid="{00000000-0005-0000-0000-00003ECD0000}"/>
    <cellStyle name="Normal 73 2 2 2 2 3" xfId="52543" xr:uid="{00000000-0005-0000-0000-00003FCD0000}"/>
    <cellStyle name="Normal 73 2 2 2 3" xfId="26333" xr:uid="{00000000-0005-0000-0000-0000DD660000}"/>
    <cellStyle name="Normal 73 2 2 2 3 2" xfId="52544" xr:uid="{00000000-0005-0000-0000-000040CD0000}"/>
    <cellStyle name="Normal 73 2 2 2 4" xfId="52545" xr:uid="{00000000-0005-0000-0000-000041CD0000}"/>
    <cellStyle name="Normal 73 2 2 3" xfId="26334" xr:uid="{00000000-0005-0000-0000-0000DE660000}"/>
    <cellStyle name="Normal 73 2 2 3 2" xfId="26335" xr:uid="{00000000-0005-0000-0000-0000DF660000}"/>
    <cellStyle name="Normal 73 2 2 3 2 2" xfId="26336" xr:uid="{00000000-0005-0000-0000-0000E0660000}"/>
    <cellStyle name="Normal 73 2 2 3 2 2 2" xfId="52546" xr:uid="{00000000-0005-0000-0000-000042CD0000}"/>
    <cellStyle name="Normal 73 2 2 3 2 3" xfId="52547" xr:uid="{00000000-0005-0000-0000-000043CD0000}"/>
    <cellStyle name="Normal 73 2 2 3 3" xfId="26337" xr:uid="{00000000-0005-0000-0000-0000E1660000}"/>
    <cellStyle name="Normal 73 2 2 3 3 2" xfId="52548" xr:uid="{00000000-0005-0000-0000-000044CD0000}"/>
    <cellStyle name="Normal 73 2 2 3 4" xfId="52549" xr:uid="{00000000-0005-0000-0000-000045CD0000}"/>
    <cellStyle name="Normal 73 2 2 4" xfId="26338" xr:uid="{00000000-0005-0000-0000-0000E2660000}"/>
    <cellStyle name="Normal 73 2 2 4 2" xfId="26339" xr:uid="{00000000-0005-0000-0000-0000E3660000}"/>
    <cellStyle name="Normal 73 2 2 4 2 2" xfId="26340" xr:uid="{00000000-0005-0000-0000-0000E4660000}"/>
    <cellStyle name="Normal 73 2 2 4 2 2 2" xfId="52550" xr:uid="{00000000-0005-0000-0000-000046CD0000}"/>
    <cellStyle name="Normal 73 2 2 4 2 3" xfId="52551" xr:uid="{00000000-0005-0000-0000-000047CD0000}"/>
    <cellStyle name="Normal 73 2 2 4 3" xfId="26341" xr:uid="{00000000-0005-0000-0000-0000E5660000}"/>
    <cellStyle name="Normal 73 2 2 4 3 2" xfId="52552" xr:uid="{00000000-0005-0000-0000-000048CD0000}"/>
    <cellStyle name="Normal 73 2 2 4 4" xfId="52553" xr:uid="{00000000-0005-0000-0000-000049CD0000}"/>
    <cellStyle name="Normal 73 2 2 5" xfId="26342" xr:uid="{00000000-0005-0000-0000-0000E6660000}"/>
    <cellStyle name="Normal 73 2 2 5 2" xfId="26343" xr:uid="{00000000-0005-0000-0000-0000E7660000}"/>
    <cellStyle name="Normal 73 2 2 5 2 2" xfId="26344" xr:uid="{00000000-0005-0000-0000-0000E8660000}"/>
    <cellStyle name="Normal 73 2 2 5 2 2 2" xfId="52554" xr:uid="{00000000-0005-0000-0000-00004ACD0000}"/>
    <cellStyle name="Normal 73 2 2 5 2 3" xfId="52555" xr:uid="{00000000-0005-0000-0000-00004BCD0000}"/>
    <cellStyle name="Normal 73 2 2 5 3" xfId="26345" xr:uid="{00000000-0005-0000-0000-0000E9660000}"/>
    <cellStyle name="Normal 73 2 2 5 3 2" xfId="52556" xr:uid="{00000000-0005-0000-0000-00004CCD0000}"/>
    <cellStyle name="Normal 73 2 2 5 4" xfId="52557" xr:uid="{00000000-0005-0000-0000-00004DCD0000}"/>
    <cellStyle name="Normal 73 2 2 6" xfId="26346" xr:uid="{00000000-0005-0000-0000-0000EA660000}"/>
    <cellStyle name="Normal 73 2 2 6 2" xfId="26347" xr:uid="{00000000-0005-0000-0000-0000EB660000}"/>
    <cellStyle name="Normal 73 2 2 6 2 2" xfId="26348" xr:uid="{00000000-0005-0000-0000-0000EC660000}"/>
    <cellStyle name="Normal 73 2 2 6 2 2 2" xfId="52558" xr:uid="{00000000-0005-0000-0000-00004ECD0000}"/>
    <cellStyle name="Normal 73 2 2 6 2 3" xfId="52559" xr:uid="{00000000-0005-0000-0000-00004FCD0000}"/>
    <cellStyle name="Normal 73 2 2 6 3" xfId="26349" xr:uid="{00000000-0005-0000-0000-0000ED660000}"/>
    <cellStyle name="Normal 73 2 2 6 3 2" xfId="52560" xr:uid="{00000000-0005-0000-0000-000050CD0000}"/>
    <cellStyle name="Normal 73 2 2 6 4" xfId="52561" xr:uid="{00000000-0005-0000-0000-000051CD0000}"/>
    <cellStyle name="Normal 73 2 2 7" xfId="26350" xr:uid="{00000000-0005-0000-0000-0000EE660000}"/>
    <cellStyle name="Normal 73 2 2 7 2" xfId="26351" xr:uid="{00000000-0005-0000-0000-0000EF660000}"/>
    <cellStyle name="Normal 73 2 2 7 2 2" xfId="26352" xr:uid="{00000000-0005-0000-0000-0000F0660000}"/>
    <cellStyle name="Normal 73 2 2 7 2 2 2" xfId="52562" xr:uid="{00000000-0005-0000-0000-000052CD0000}"/>
    <cellStyle name="Normal 73 2 2 7 2 3" xfId="52563" xr:uid="{00000000-0005-0000-0000-000053CD0000}"/>
    <cellStyle name="Normal 73 2 2 7 3" xfId="26353" xr:uid="{00000000-0005-0000-0000-0000F1660000}"/>
    <cellStyle name="Normal 73 2 2 7 3 2" xfId="52564" xr:uid="{00000000-0005-0000-0000-000054CD0000}"/>
    <cellStyle name="Normal 73 2 2 7 4" xfId="52565" xr:uid="{00000000-0005-0000-0000-000055CD0000}"/>
    <cellStyle name="Normal 73 2 2 8" xfId="26354" xr:uid="{00000000-0005-0000-0000-0000F2660000}"/>
    <cellStyle name="Normal 73 2 2 8 2" xfId="26355" xr:uid="{00000000-0005-0000-0000-0000F3660000}"/>
    <cellStyle name="Normal 73 2 2 8 2 2" xfId="26356" xr:uid="{00000000-0005-0000-0000-0000F4660000}"/>
    <cellStyle name="Normal 73 2 2 8 2 2 2" xfId="52566" xr:uid="{00000000-0005-0000-0000-000056CD0000}"/>
    <cellStyle name="Normal 73 2 2 8 2 3" xfId="52567" xr:uid="{00000000-0005-0000-0000-000057CD0000}"/>
    <cellStyle name="Normal 73 2 2 8 3" xfId="26357" xr:uid="{00000000-0005-0000-0000-0000F5660000}"/>
    <cellStyle name="Normal 73 2 2 8 3 2" xfId="52568" xr:uid="{00000000-0005-0000-0000-000058CD0000}"/>
    <cellStyle name="Normal 73 2 2 8 4" xfId="52569" xr:uid="{00000000-0005-0000-0000-000059CD0000}"/>
    <cellStyle name="Normal 73 2 2 9" xfId="26358" xr:uid="{00000000-0005-0000-0000-0000F6660000}"/>
    <cellStyle name="Normal 73 2 2 9 2" xfId="26359" xr:uid="{00000000-0005-0000-0000-0000F7660000}"/>
    <cellStyle name="Normal 73 2 2 9 2 2" xfId="26360" xr:uid="{00000000-0005-0000-0000-0000F8660000}"/>
    <cellStyle name="Normal 73 2 2 9 2 2 2" xfId="52570" xr:uid="{00000000-0005-0000-0000-00005ACD0000}"/>
    <cellStyle name="Normal 73 2 2 9 2 3" xfId="52571" xr:uid="{00000000-0005-0000-0000-00005BCD0000}"/>
    <cellStyle name="Normal 73 2 2 9 3" xfId="26361" xr:uid="{00000000-0005-0000-0000-0000F9660000}"/>
    <cellStyle name="Normal 73 2 2 9 3 2" xfId="52572" xr:uid="{00000000-0005-0000-0000-00005CCD0000}"/>
    <cellStyle name="Normal 73 2 2 9 4" xfId="52573" xr:uid="{00000000-0005-0000-0000-00005DCD0000}"/>
    <cellStyle name="Normal 73 2 3" xfId="26362" xr:uid="{00000000-0005-0000-0000-0000FA660000}"/>
    <cellStyle name="Normal 73 2 3 2" xfId="26363" xr:uid="{00000000-0005-0000-0000-0000FB660000}"/>
    <cellStyle name="Normal 73 2 3 2 2" xfId="26364" xr:uid="{00000000-0005-0000-0000-0000FC660000}"/>
    <cellStyle name="Normal 73 2 3 2 2 2" xfId="52574" xr:uid="{00000000-0005-0000-0000-00005ECD0000}"/>
    <cellStyle name="Normal 73 2 3 2 3" xfId="52575" xr:uid="{00000000-0005-0000-0000-00005FCD0000}"/>
    <cellStyle name="Normal 73 2 3 3" xfId="26365" xr:uid="{00000000-0005-0000-0000-0000FD660000}"/>
    <cellStyle name="Normal 73 2 3 3 2" xfId="52576" xr:uid="{00000000-0005-0000-0000-000060CD0000}"/>
    <cellStyle name="Normal 73 2 3 4" xfId="52577" xr:uid="{00000000-0005-0000-0000-000061CD0000}"/>
    <cellStyle name="Normal 73 2 4" xfId="26366" xr:uid="{00000000-0005-0000-0000-0000FE660000}"/>
    <cellStyle name="Normal 73 2 4 2" xfId="26367" xr:uid="{00000000-0005-0000-0000-0000FF660000}"/>
    <cellStyle name="Normal 73 2 4 2 2" xfId="26368" xr:uid="{00000000-0005-0000-0000-000000670000}"/>
    <cellStyle name="Normal 73 2 4 2 2 2" xfId="52578" xr:uid="{00000000-0005-0000-0000-000062CD0000}"/>
    <cellStyle name="Normal 73 2 4 2 3" xfId="52579" xr:uid="{00000000-0005-0000-0000-000063CD0000}"/>
    <cellStyle name="Normal 73 2 4 3" xfId="26369" xr:uid="{00000000-0005-0000-0000-000001670000}"/>
    <cellStyle name="Normal 73 2 4 3 2" xfId="52580" xr:uid="{00000000-0005-0000-0000-000064CD0000}"/>
    <cellStyle name="Normal 73 2 4 4" xfId="52581" xr:uid="{00000000-0005-0000-0000-000065CD0000}"/>
    <cellStyle name="Normal 73 2 5" xfId="26370" xr:uid="{00000000-0005-0000-0000-000002670000}"/>
    <cellStyle name="Normal 73 2 5 2" xfId="26371" xr:uid="{00000000-0005-0000-0000-000003670000}"/>
    <cellStyle name="Normal 73 2 5 2 2" xfId="26372" xr:uid="{00000000-0005-0000-0000-000004670000}"/>
    <cellStyle name="Normal 73 2 5 2 2 2" xfId="52582" xr:uid="{00000000-0005-0000-0000-000066CD0000}"/>
    <cellStyle name="Normal 73 2 5 2 3" xfId="52583" xr:uid="{00000000-0005-0000-0000-000067CD0000}"/>
    <cellStyle name="Normal 73 2 5 3" xfId="26373" xr:uid="{00000000-0005-0000-0000-000005670000}"/>
    <cellStyle name="Normal 73 2 5 3 2" xfId="52584" xr:uid="{00000000-0005-0000-0000-000068CD0000}"/>
    <cellStyle name="Normal 73 2 5 4" xfId="52585" xr:uid="{00000000-0005-0000-0000-000069CD0000}"/>
    <cellStyle name="Normal 73 2 6" xfId="26374" xr:uid="{00000000-0005-0000-0000-000006670000}"/>
    <cellStyle name="Normal 73 2 6 2" xfId="26375" xr:uid="{00000000-0005-0000-0000-000007670000}"/>
    <cellStyle name="Normal 73 2 6 2 2" xfId="26376" xr:uid="{00000000-0005-0000-0000-000008670000}"/>
    <cellStyle name="Normal 73 2 6 2 2 2" xfId="52586" xr:uid="{00000000-0005-0000-0000-00006ACD0000}"/>
    <cellStyle name="Normal 73 2 6 2 3" xfId="52587" xr:uid="{00000000-0005-0000-0000-00006BCD0000}"/>
    <cellStyle name="Normal 73 2 6 3" xfId="26377" xr:uid="{00000000-0005-0000-0000-000009670000}"/>
    <cellStyle name="Normal 73 2 6 3 2" xfId="52588" xr:uid="{00000000-0005-0000-0000-00006CCD0000}"/>
    <cellStyle name="Normal 73 2 6 4" xfId="52589" xr:uid="{00000000-0005-0000-0000-00006DCD0000}"/>
    <cellStyle name="Normal 73 2 7" xfId="26378" xr:uid="{00000000-0005-0000-0000-00000A670000}"/>
    <cellStyle name="Normal 73 2 7 2" xfId="26379" xr:uid="{00000000-0005-0000-0000-00000B670000}"/>
    <cellStyle name="Normal 73 2 7 2 2" xfId="26380" xr:uid="{00000000-0005-0000-0000-00000C670000}"/>
    <cellStyle name="Normal 73 2 7 2 2 2" xfId="52590" xr:uid="{00000000-0005-0000-0000-00006ECD0000}"/>
    <cellStyle name="Normal 73 2 7 2 3" xfId="52591" xr:uid="{00000000-0005-0000-0000-00006FCD0000}"/>
    <cellStyle name="Normal 73 2 7 3" xfId="26381" xr:uid="{00000000-0005-0000-0000-00000D670000}"/>
    <cellStyle name="Normal 73 2 7 3 2" xfId="52592" xr:uid="{00000000-0005-0000-0000-000070CD0000}"/>
    <cellStyle name="Normal 73 2 7 4" xfId="52593" xr:uid="{00000000-0005-0000-0000-000071CD0000}"/>
    <cellStyle name="Normal 73 2 8" xfId="26382" xr:uid="{00000000-0005-0000-0000-00000E670000}"/>
    <cellStyle name="Normal 73 2 8 2" xfId="26383" xr:uid="{00000000-0005-0000-0000-00000F670000}"/>
    <cellStyle name="Normal 73 2 8 2 2" xfId="26384" xr:uid="{00000000-0005-0000-0000-000010670000}"/>
    <cellStyle name="Normal 73 2 8 2 2 2" xfId="52594" xr:uid="{00000000-0005-0000-0000-000072CD0000}"/>
    <cellStyle name="Normal 73 2 8 2 3" xfId="52595" xr:uid="{00000000-0005-0000-0000-000073CD0000}"/>
    <cellStyle name="Normal 73 2 8 3" xfId="26385" xr:uid="{00000000-0005-0000-0000-000011670000}"/>
    <cellStyle name="Normal 73 2 8 3 2" xfId="52596" xr:uid="{00000000-0005-0000-0000-000074CD0000}"/>
    <cellStyle name="Normal 73 2 8 4" xfId="52597" xr:uid="{00000000-0005-0000-0000-000075CD0000}"/>
    <cellStyle name="Normal 73 2 9" xfId="26386" xr:uid="{00000000-0005-0000-0000-000012670000}"/>
    <cellStyle name="Normal 73 2 9 2" xfId="26387" xr:uid="{00000000-0005-0000-0000-000013670000}"/>
    <cellStyle name="Normal 73 2 9 2 2" xfId="26388" xr:uid="{00000000-0005-0000-0000-000014670000}"/>
    <cellStyle name="Normal 73 2 9 2 2 2" xfId="52598" xr:uid="{00000000-0005-0000-0000-000076CD0000}"/>
    <cellStyle name="Normal 73 2 9 2 3" xfId="52599" xr:uid="{00000000-0005-0000-0000-000077CD0000}"/>
    <cellStyle name="Normal 73 2 9 3" xfId="26389" xr:uid="{00000000-0005-0000-0000-000015670000}"/>
    <cellStyle name="Normal 73 2 9 3 2" xfId="52600" xr:uid="{00000000-0005-0000-0000-000078CD0000}"/>
    <cellStyle name="Normal 73 2 9 4" xfId="52601" xr:uid="{00000000-0005-0000-0000-000079CD0000}"/>
    <cellStyle name="Normal 73 3" xfId="26390" xr:uid="{00000000-0005-0000-0000-000016670000}"/>
    <cellStyle name="Normal 73 3 2" xfId="26391" xr:uid="{00000000-0005-0000-0000-000017670000}"/>
    <cellStyle name="Normal 73 3 2 2" xfId="26392" xr:uid="{00000000-0005-0000-0000-000018670000}"/>
    <cellStyle name="Normal 73 3 2 2 2" xfId="52602" xr:uid="{00000000-0005-0000-0000-00007ACD0000}"/>
    <cellStyle name="Normal 73 3 2 3" xfId="52603" xr:uid="{00000000-0005-0000-0000-00007BCD0000}"/>
    <cellStyle name="Normal 73 3 3" xfId="26393" xr:uid="{00000000-0005-0000-0000-000019670000}"/>
    <cellStyle name="Normal 73 3 3 2" xfId="52604" xr:uid="{00000000-0005-0000-0000-00007CCD0000}"/>
    <cellStyle name="Normal 73 3 4" xfId="52605" xr:uid="{00000000-0005-0000-0000-00007DCD0000}"/>
    <cellStyle name="Normal 73 4" xfId="26394" xr:uid="{00000000-0005-0000-0000-00001A670000}"/>
    <cellStyle name="Normal 73 4 2" xfId="26395" xr:uid="{00000000-0005-0000-0000-00001B670000}"/>
    <cellStyle name="Normal 73 4 2 2" xfId="26396" xr:uid="{00000000-0005-0000-0000-00001C670000}"/>
    <cellStyle name="Normal 73 4 2 2 2" xfId="52606" xr:uid="{00000000-0005-0000-0000-00007ECD0000}"/>
    <cellStyle name="Normal 73 4 2 3" xfId="52607" xr:uid="{00000000-0005-0000-0000-00007FCD0000}"/>
    <cellStyle name="Normal 73 4 3" xfId="26397" xr:uid="{00000000-0005-0000-0000-00001D670000}"/>
    <cellStyle name="Normal 73 4 3 2" xfId="52608" xr:uid="{00000000-0005-0000-0000-000080CD0000}"/>
    <cellStyle name="Normal 73 4 4" xfId="52609" xr:uid="{00000000-0005-0000-0000-000081CD0000}"/>
    <cellStyle name="Normal 73 5" xfId="26398" xr:uid="{00000000-0005-0000-0000-00001E670000}"/>
    <cellStyle name="Normal 73 5 2" xfId="26399" xr:uid="{00000000-0005-0000-0000-00001F670000}"/>
    <cellStyle name="Normal 73 5 2 2" xfId="26400" xr:uid="{00000000-0005-0000-0000-000020670000}"/>
    <cellStyle name="Normal 73 5 2 2 2" xfId="52610" xr:uid="{00000000-0005-0000-0000-000082CD0000}"/>
    <cellStyle name="Normal 73 5 2 3" xfId="52611" xr:uid="{00000000-0005-0000-0000-000083CD0000}"/>
    <cellStyle name="Normal 73 5 3" xfId="26401" xr:uid="{00000000-0005-0000-0000-000021670000}"/>
    <cellStyle name="Normal 73 5 3 2" xfId="52612" xr:uid="{00000000-0005-0000-0000-000084CD0000}"/>
    <cellStyle name="Normal 73 5 4" xfId="52613" xr:uid="{00000000-0005-0000-0000-000085CD0000}"/>
    <cellStyle name="Normal 73 6" xfId="26402" xr:uid="{00000000-0005-0000-0000-000022670000}"/>
    <cellStyle name="Normal 73 6 2" xfId="26403" xr:uid="{00000000-0005-0000-0000-000023670000}"/>
    <cellStyle name="Normal 73 6 2 2" xfId="26404" xr:uid="{00000000-0005-0000-0000-000024670000}"/>
    <cellStyle name="Normal 73 6 2 2 2" xfId="52614" xr:uid="{00000000-0005-0000-0000-000086CD0000}"/>
    <cellStyle name="Normal 73 6 2 3" xfId="52615" xr:uid="{00000000-0005-0000-0000-000087CD0000}"/>
    <cellStyle name="Normal 73 6 3" xfId="26405" xr:uid="{00000000-0005-0000-0000-000025670000}"/>
    <cellStyle name="Normal 73 6 3 2" xfId="52616" xr:uid="{00000000-0005-0000-0000-000088CD0000}"/>
    <cellStyle name="Normal 73 6 4" xfId="52617" xr:uid="{00000000-0005-0000-0000-000089CD0000}"/>
    <cellStyle name="Normal 73 7" xfId="26406" xr:uid="{00000000-0005-0000-0000-000026670000}"/>
    <cellStyle name="Normal 73 7 2" xfId="26407" xr:uid="{00000000-0005-0000-0000-000027670000}"/>
    <cellStyle name="Normal 73 7 2 2" xfId="26408" xr:uid="{00000000-0005-0000-0000-000028670000}"/>
    <cellStyle name="Normal 73 7 2 2 2" xfId="52618" xr:uid="{00000000-0005-0000-0000-00008ACD0000}"/>
    <cellStyle name="Normal 73 7 2 3" xfId="52619" xr:uid="{00000000-0005-0000-0000-00008BCD0000}"/>
    <cellStyle name="Normal 73 7 3" xfId="26409" xr:uid="{00000000-0005-0000-0000-000029670000}"/>
    <cellStyle name="Normal 73 7 3 2" xfId="52620" xr:uid="{00000000-0005-0000-0000-00008CCD0000}"/>
    <cellStyle name="Normal 73 7 4" xfId="52621" xr:uid="{00000000-0005-0000-0000-00008DCD0000}"/>
    <cellStyle name="Normal 73 8" xfId="26410" xr:uid="{00000000-0005-0000-0000-00002A670000}"/>
    <cellStyle name="Normal 73 8 2" xfId="26411" xr:uid="{00000000-0005-0000-0000-00002B670000}"/>
    <cellStyle name="Normal 73 8 2 2" xfId="26412" xr:uid="{00000000-0005-0000-0000-00002C670000}"/>
    <cellStyle name="Normal 73 8 2 2 2" xfId="52622" xr:uid="{00000000-0005-0000-0000-00008ECD0000}"/>
    <cellStyle name="Normal 73 8 2 3" xfId="52623" xr:uid="{00000000-0005-0000-0000-00008FCD0000}"/>
    <cellStyle name="Normal 73 8 3" xfId="26413" xr:uid="{00000000-0005-0000-0000-00002D670000}"/>
    <cellStyle name="Normal 73 8 3 2" xfId="52624" xr:uid="{00000000-0005-0000-0000-000090CD0000}"/>
    <cellStyle name="Normal 73 8 4" xfId="52625" xr:uid="{00000000-0005-0000-0000-000091CD0000}"/>
    <cellStyle name="Normal 73 9" xfId="26414" xr:uid="{00000000-0005-0000-0000-00002E670000}"/>
    <cellStyle name="Normal 73 9 2" xfId="26415" xr:uid="{00000000-0005-0000-0000-00002F670000}"/>
    <cellStyle name="Normal 73 9 2 2" xfId="26416" xr:uid="{00000000-0005-0000-0000-000030670000}"/>
    <cellStyle name="Normal 73 9 2 2 2" xfId="52626" xr:uid="{00000000-0005-0000-0000-000092CD0000}"/>
    <cellStyle name="Normal 73 9 2 3" xfId="52627" xr:uid="{00000000-0005-0000-0000-000093CD0000}"/>
    <cellStyle name="Normal 73 9 3" xfId="26417" xr:uid="{00000000-0005-0000-0000-000031670000}"/>
    <cellStyle name="Normal 73 9 3 2" xfId="52628" xr:uid="{00000000-0005-0000-0000-000094CD0000}"/>
    <cellStyle name="Normal 73 9 4" xfId="52629" xr:uid="{00000000-0005-0000-0000-000095CD0000}"/>
    <cellStyle name="Normal 730" xfId="56922" xr:uid="{00000000-0005-0000-0000-00005ADE0000}"/>
    <cellStyle name="Normal 731" xfId="56924" xr:uid="{00000000-0005-0000-0000-00005CDE0000}"/>
    <cellStyle name="Normal 732" xfId="56930" xr:uid="{00000000-0005-0000-0000-000062DE0000}"/>
    <cellStyle name="Normal 733" xfId="56933" xr:uid="{00000000-0005-0000-0000-000065DE0000}"/>
    <cellStyle name="Normal 734" xfId="56936" xr:uid="{00000000-0005-0000-0000-000068DE0000}"/>
    <cellStyle name="Normal 735" xfId="56939" xr:uid="{00000000-0005-0000-0000-00006BDE0000}"/>
    <cellStyle name="Normal 736" xfId="56940" xr:uid="{00000000-0005-0000-0000-00006CDE0000}"/>
    <cellStyle name="Normal 737" xfId="56958" xr:uid="{00000000-0005-0000-0000-00007EDE0000}"/>
    <cellStyle name="Normal 738" xfId="56943" xr:uid="{00000000-0005-0000-0000-00006FDE0000}"/>
    <cellStyle name="Normal 739" xfId="56979" xr:uid="{00000000-0005-0000-0000-000093DE0000}"/>
    <cellStyle name="Normal 74" xfId="26418" xr:uid="{00000000-0005-0000-0000-000032670000}"/>
    <cellStyle name="Normal 74 2" xfId="26419" xr:uid="{00000000-0005-0000-0000-000033670000}"/>
    <cellStyle name="Normal 74 2 2" xfId="26420" xr:uid="{00000000-0005-0000-0000-000034670000}"/>
    <cellStyle name="Normal 74 2 2 2" xfId="26421" xr:uid="{00000000-0005-0000-0000-000035670000}"/>
    <cellStyle name="Normal 74 2 2 2 2" xfId="26422" xr:uid="{00000000-0005-0000-0000-000036670000}"/>
    <cellStyle name="Normal 74 2 2 3" xfId="52630" xr:uid="{00000000-0005-0000-0000-000096CD0000}"/>
    <cellStyle name="Normal 74 2 3" xfId="26423" xr:uid="{00000000-0005-0000-0000-000037670000}"/>
    <cellStyle name="Normal 74 2 3 2" xfId="52631" xr:uid="{00000000-0005-0000-0000-000097CD0000}"/>
    <cellStyle name="Normal 74 2 4" xfId="52632" xr:uid="{00000000-0005-0000-0000-000098CD0000}"/>
    <cellStyle name="Normal 74 3" xfId="26424" xr:uid="{00000000-0005-0000-0000-000038670000}"/>
    <cellStyle name="Normal 74 3 2" xfId="26425" xr:uid="{00000000-0005-0000-0000-000039670000}"/>
    <cellStyle name="Normal 74 3 2 2" xfId="52633" xr:uid="{00000000-0005-0000-0000-000099CD0000}"/>
    <cellStyle name="Normal 74 3 3" xfId="52634" xr:uid="{00000000-0005-0000-0000-00009ACD0000}"/>
    <cellStyle name="Normal 74 4" xfId="26426" xr:uid="{00000000-0005-0000-0000-00003A670000}"/>
    <cellStyle name="Normal 74 4 2" xfId="52635" xr:uid="{00000000-0005-0000-0000-00009BCD0000}"/>
    <cellStyle name="Normal 74 5" xfId="52636" xr:uid="{00000000-0005-0000-0000-00009CCD0000}"/>
    <cellStyle name="Normal 740" xfId="56975" xr:uid="{00000000-0005-0000-0000-00008FDE0000}"/>
    <cellStyle name="Normal 741" xfId="56974" xr:uid="{00000000-0005-0000-0000-00008EDE0000}"/>
    <cellStyle name="Normal 742" xfId="56993" xr:uid="{00000000-0005-0000-0000-0000A1DE0000}"/>
    <cellStyle name="Normal 743" xfId="56994" xr:uid="{00000000-0005-0000-0000-0000A2DE0000}"/>
    <cellStyle name="Normal 744" xfId="56995" xr:uid="{00000000-0005-0000-0000-0000A3DE0000}"/>
    <cellStyle name="Normal 745" xfId="57054" xr:uid="{00000000-0005-0000-0000-0000DEDE0000}"/>
    <cellStyle name="Normal 746" xfId="57064" xr:uid="{00000000-0005-0000-0000-0000E8DE0000}"/>
    <cellStyle name="Normal 747" xfId="57076" xr:uid="{00000000-0005-0000-0000-0000F4DE0000}"/>
    <cellStyle name="Normal 748" xfId="57090" xr:uid="{00000000-0005-0000-0000-000002DF0000}"/>
    <cellStyle name="Normal 749" xfId="57185" xr:uid="{00000000-0005-0000-0000-000061DF0000}"/>
    <cellStyle name="Normal 75" xfId="26427" xr:uid="{00000000-0005-0000-0000-00003B670000}"/>
    <cellStyle name="Normal 75 2" xfId="26428" xr:uid="{00000000-0005-0000-0000-00003C670000}"/>
    <cellStyle name="Normal 75 2 2" xfId="26429" xr:uid="{00000000-0005-0000-0000-00003D670000}"/>
    <cellStyle name="Normal 75 2 2 2" xfId="26430" xr:uid="{00000000-0005-0000-0000-00003E670000}"/>
    <cellStyle name="Normal 75 2 2 2 2" xfId="26431" xr:uid="{00000000-0005-0000-0000-00003F670000}"/>
    <cellStyle name="Normal 75 2 2 3" xfId="52637" xr:uid="{00000000-0005-0000-0000-00009DCD0000}"/>
    <cellStyle name="Normal 75 2 3" xfId="26432" xr:uid="{00000000-0005-0000-0000-000040670000}"/>
    <cellStyle name="Normal 75 2 3 2" xfId="52638" xr:uid="{00000000-0005-0000-0000-00009ECD0000}"/>
    <cellStyle name="Normal 75 2 4" xfId="52639" xr:uid="{00000000-0005-0000-0000-00009FCD0000}"/>
    <cellStyle name="Normal 75 3" xfId="26433" xr:uid="{00000000-0005-0000-0000-000041670000}"/>
    <cellStyle name="Normal 75 3 2" xfId="26434" xr:uid="{00000000-0005-0000-0000-000042670000}"/>
    <cellStyle name="Normal 75 3 2 2" xfId="52640" xr:uid="{00000000-0005-0000-0000-0000A0CD0000}"/>
    <cellStyle name="Normal 75 3 3" xfId="52641" xr:uid="{00000000-0005-0000-0000-0000A1CD0000}"/>
    <cellStyle name="Normal 75 4" xfId="26435" xr:uid="{00000000-0005-0000-0000-000043670000}"/>
    <cellStyle name="Normal 75 4 2" xfId="52642" xr:uid="{00000000-0005-0000-0000-0000A2CD0000}"/>
    <cellStyle name="Normal 75 5" xfId="52643" xr:uid="{00000000-0005-0000-0000-0000A3CD0000}"/>
    <cellStyle name="Normal 750" xfId="57186" xr:uid="{00000000-0005-0000-0000-000062DF0000}"/>
    <cellStyle name="Normal 751" xfId="57187" xr:uid="{00000000-0005-0000-0000-000063DF0000}"/>
    <cellStyle name="Normal 752" xfId="57188" xr:uid="{00000000-0005-0000-0000-000064DF0000}"/>
    <cellStyle name="Normal 76" xfId="26436" xr:uid="{00000000-0005-0000-0000-000044670000}"/>
    <cellStyle name="Normal 76 2" xfId="26437" xr:uid="{00000000-0005-0000-0000-000045670000}"/>
    <cellStyle name="Normal 76 2 2" xfId="26438" xr:uid="{00000000-0005-0000-0000-000046670000}"/>
    <cellStyle name="Normal 76 2 2 2" xfId="26439" xr:uid="{00000000-0005-0000-0000-000047670000}"/>
    <cellStyle name="Normal 76 2 2 2 2" xfId="26440" xr:uid="{00000000-0005-0000-0000-000048670000}"/>
    <cellStyle name="Normal 76 2 2 3" xfId="52644" xr:uid="{00000000-0005-0000-0000-0000A4CD0000}"/>
    <cellStyle name="Normal 76 2 3" xfId="26441" xr:uid="{00000000-0005-0000-0000-000049670000}"/>
    <cellStyle name="Normal 76 2 3 2" xfId="52645" xr:uid="{00000000-0005-0000-0000-0000A5CD0000}"/>
    <cellStyle name="Normal 76 2 4" xfId="52646" xr:uid="{00000000-0005-0000-0000-0000A6CD0000}"/>
    <cellStyle name="Normal 76 3" xfId="26442" xr:uid="{00000000-0005-0000-0000-00004A670000}"/>
    <cellStyle name="Normal 76 3 2" xfId="26443" xr:uid="{00000000-0005-0000-0000-00004B670000}"/>
    <cellStyle name="Normal 76 3 2 2" xfId="52647" xr:uid="{00000000-0005-0000-0000-0000A7CD0000}"/>
    <cellStyle name="Normal 76 3 3" xfId="52648" xr:uid="{00000000-0005-0000-0000-0000A8CD0000}"/>
    <cellStyle name="Normal 76 4" xfId="26444" xr:uid="{00000000-0005-0000-0000-00004C670000}"/>
    <cellStyle name="Normal 76 4 2" xfId="52649" xr:uid="{00000000-0005-0000-0000-0000A9CD0000}"/>
    <cellStyle name="Normal 76 5" xfId="52650" xr:uid="{00000000-0005-0000-0000-0000AACD0000}"/>
    <cellStyle name="Normal 77" xfId="26445" xr:uid="{00000000-0005-0000-0000-00004D670000}"/>
    <cellStyle name="Normal 77 2" xfId="26446" xr:uid="{00000000-0005-0000-0000-00004E670000}"/>
    <cellStyle name="Normal 77 2 2" xfId="26447" xr:uid="{00000000-0005-0000-0000-00004F670000}"/>
    <cellStyle name="Normal 77 2 2 2" xfId="26448" xr:uid="{00000000-0005-0000-0000-000050670000}"/>
    <cellStyle name="Normal 77 2 2 2 2" xfId="26449" xr:uid="{00000000-0005-0000-0000-000051670000}"/>
    <cellStyle name="Normal 77 2 2 3" xfId="52651" xr:uid="{00000000-0005-0000-0000-0000ABCD0000}"/>
    <cellStyle name="Normal 77 2 3" xfId="26450" xr:uid="{00000000-0005-0000-0000-000052670000}"/>
    <cellStyle name="Normal 77 2 3 2" xfId="52652" xr:uid="{00000000-0005-0000-0000-0000ACCD0000}"/>
    <cellStyle name="Normal 77 2 4" xfId="52653" xr:uid="{00000000-0005-0000-0000-0000ADCD0000}"/>
    <cellStyle name="Normal 77 3" xfId="26451" xr:uid="{00000000-0005-0000-0000-000053670000}"/>
    <cellStyle name="Normal 77 3 2" xfId="26452" xr:uid="{00000000-0005-0000-0000-000054670000}"/>
    <cellStyle name="Normal 77 3 2 2" xfId="52654" xr:uid="{00000000-0005-0000-0000-0000AECD0000}"/>
    <cellStyle name="Normal 77 3 3" xfId="52655" xr:uid="{00000000-0005-0000-0000-0000AFCD0000}"/>
    <cellStyle name="Normal 77 4" xfId="26453" xr:uid="{00000000-0005-0000-0000-000055670000}"/>
    <cellStyle name="Normal 77 4 2" xfId="52656" xr:uid="{00000000-0005-0000-0000-0000B0CD0000}"/>
    <cellStyle name="Normal 78" xfId="26454" xr:uid="{00000000-0005-0000-0000-000056670000}"/>
    <cellStyle name="Normal 78 2" xfId="26455" xr:uid="{00000000-0005-0000-0000-000057670000}"/>
    <cellStyle name="Normal 78 2 2" xfId="26456" xr:uid="{00000000-0005-0000-0000-000058670000}"/>
    <cellStyle name="Normal 78 2 2 2" xfId="52657" xr:uid="{00000000-0005-0000-0000-0000B1CD0000}"/>
    <cellStyle name="Normal 78 2 3" xfId="52658" xr:uid="{00000000-0005-0000-0000-0000B2CD0000}"/>
    <cellStyle name="Normal 78 3" xfId="26457" xr:uid="{00000000-0005-0000-0000-000059670000}"/>
    <cellStyle name="Normal 78 3 2" xfId="52659" xr:uid="{00000000-0005-0000-0000-0000B3CD0000}"/>
    <cellStyle name="Normal 78 4" xfId="29248" xr:uid="{00000000-0005-0000-0000-000040720000}"/>
    <cellStyle name="Normal 79" xfId="26458" xr:uid="{00000000-0005-0000-0000-00005A670000}"/>
    <cellStyle name="Normal 79 2" xfId="26459" xr:uid="{00000000-0005-0000-0000-00005B670000}"/>
    <cellStyle name="Normal 79 2 2" xfId="26460" xr:uid="{00000000-0005-0000-0000-00005C670000}"/>
    <cellStyle name="Normal 79 2 2 2" xfId="52660" xr:uid="{00000000-0005-0000-0000-0000B4CD0000}"/>
    <cellStyle name="Normal 79 2 3" xfId="52661" xr:uid="{00000000-0005-0000-0000-0000B5CD0000}"/>
    <cellStyle name="Normal 79 3" xfId="26461" xr:uid="{00000000-0005-0000-0000-00005D670000}"/>
    <cellStyle name="Normal 79 3 2" xfId="52662" xr:uid="{00000000-0005-0000-0000-0000B6CD0000}"/>
    <cellStyle name="Normal 79 4" xfId="52663" xr:uid="{00000000-0005-0000-0000-0000B7CD0000}"/>
    <cellStyle name="Normal 8" xfId="26462" xr:uid="{00000000-0005-0000-0000-00005E670000}"/>
    <cellStyle name="Normal 8 10" xfId="26463" xr:uid="{00000000-0005-0000-0000-00005F670000}"/>
    <cellStyle name="Normal 8 10 2" xfId="26464" xr:uid="{00000000-0005-0000-0000-000060670000}"/>
    <cellStyle name="Normal 8 10 2 2" xfId="26465" xr:uid="{00000000-0005-0000-0000-000061670000}"/>
    <cellStyle name="Normal 8 10 3" xfId="26466" xr:uid="{00000000-0005-0000-0000-000062670000}"/>
    <cellStyle name="Normal 8 11" xfId="26467" xr:uid="{00000000-0005-0000-0000-000063670000}"/>
    <cellStyle name="Normal 8 11 2" xfId="26468" xr:uid="{00000000-0005-0000-0000-000064670000}"/>
    <cellStyle name="Normal 8 11 2 2" xfId="26469" xr:uid="{00000000-0005-0000-0000-000065670000}"/>
    <cellStyle name="Normal 8 11 3" xfId="26470" xr:uid="{00000000-0005-0000-0000-000066670000}"/>
    <cellStyle name="Normal 8 12" xfId="26471" xr:uid="{00000000-0005-0000-0000-000067670000}"/>
    <cellStyle name="Normal 8 12 2" xfId="26472" xr:uid="{00000000-0005-0000-0000-000068670000}"/>
    <cellStyle name="Normal 8 12 2 2" xfId="26473" xr:uid="{00000000-0005-0000-0000-000069670000}"/>
    <cellStyle name="Normal 8 12 3" xfId="26474" xr:uid="{00000000-0005-0000-0000-00006A670000}"/>
    <cellStyle name="Normal 8 13" xfId="26475" xr:uid="{00000000-0005-0000-0000-00006B670000}"/>
    <cellStyle name="Normal 8 13 2" xfId="26476" xr:uid="{00000000-0005-0000-0000-00006C670000}"/>
    <cellStyle name="Normal 8 13 3" xfId="26477" xr:uid="{00000000-0005-0000-0000-00006D670000}"/>
    <cellStyle name="Normal 8 14" xfId="26478" xr:uid="{00000000-0005-0000-0000-00006E670000}"/>
    <cellStyle name="Normal 8 15" xfId="26479" xr:uid="{00000000-0005-0000-0000-00006F670000}"/>
    <cellStyle name="Normal 8 15 2" xfId="30343" xr:uid="{00000000-0005-0000-0000-000087760000}"/>
    <cellStyle name="Normal 8 16" xfId="26480" xr:uid="{00000000-0005-0000-0000-000070670000}"/>
    <cellStyle name="Normal 8 17" xfId="30344" xr:uid="{00000000-0005-0000-0000-000088760000}"/>
    <cellStyle name="Normal 8 18" xfId="30345" xr:uid="{00000000-0005-0000-0000-000089760000}"/>
    <cellStyle name="Normal 8 19" xfId="54646" xr:uid="{00000000-0005-0000-0000-000076D50000}"/>
    <cellStyle name="Normal 8 2" xfId="26481" xr:uid="{00000000-0005-0000-0000-000071670000}"/>
    <cellStyle name="Normal 8 2 2" xfId="26482" xr:uid="{00000000-0005-0000-0000-000072670000}"/>
    <cellStyle name="Normal 8 2 2 2" xfId="26483" xr:uid="{00000000-0005-0000-0000-000073670000}"/>
    <cellStyle name="Normal 8 2 3" xfId="26484" xr:uid="{00000000-0005-0000-0000-000074670000}"/>
    <cellStyle name="Normal 8 20" xfId="57178" xr:uid="{00000000-0005-0000-0000-00005ADF0000}"/>
    <cellStyle name="Normal 8 3" xfId="26485" xr:uid="{00000000-0005-0000-0000-000075670000}"/>
    <cellStyle name="Normal 8 3 2" xfId="26486" xr:uid="{00000000-0005-0000-0000-000076670000}"/>
    <cellStyle name="Normal 8 3 2 2" xfId="26487" xr:uid="{00000000-0005-0000-0000-000077670000}"/>
    <cellStyle name="Normal 8 3 3" xfId="26488" xr:uid="{00000000-0005-0000-0000-000078670000}"/>
    <cellStyle name="Normal 8 4" xfId="26489" xr:uid="{00000000-0005-0000-0000-000079670000}"/>
    <cellStyle name="Normal 8 4 2" xfId="26490" xr:uid="{00000000-0005-0000-0000-00007A670000}"/>
    <cellStyle name="Normal 8 4 2 2" xfId="26491" xr:uid="{00000000-0005-0000-0000-00007B670000}"/>
    <cellStyle name="Normal 8 4 3" xfId="26492" xr:uid="{00000000-0005-0000-0000-00007C670000}"/>
    <cellStyle name="Normal 8 5" xfId="26493" xr:uid="{00000000-0005-0000-0000-00007D670000}"/>
    <cellStyle name="Normal 8 5 2" xfId="26494" xr:uid="{00000000-0005-0000-0000-00007E670000}"/>
    <cellStyle name="Normal 8 5 2 2" xfId="26495" xr:uid="{00000000-0005-0000-0000-00007F670000}"/>
    <cellStyle name="Normal 8 5 3" xfId="26496" xr:uid="{00000000-0005-0000-0000-000080670000}"/>
    <cellStyle name="Normal 8 6" xfId="26497" xr:uid="{00000000-0005-0000-0000-000081670000}"/>
    <cellStyle name="Normal 8 6 2" xfId="26498" xr:uid="{00000000-0005-0000-0000-000082670000}"/>
    <cellStyle name="Normal 8 6 2 2" xfId="26499" xr:uid="{00000000-0005-0000-0000-000083670000}"/>
    <cellStyle name="Normal 8 6 3" xfId="26500" xr:uid="{00000000-0005-0000-0000-000084670000}"/>
    <cellStyle name="Normal 8 7" xfId="26501" xr:uid="{00000000-0005-0000-0000-000085670000}"/>
    <cellStyle name="Normal 8 7 2" xfId="26502" xr:uid="{00000000-0005-0000-0000-000086670000}"/>
    <cellStyle name="Normal 8 7 2 2" xfId="26503" xr:uid="{00000000-0005-0000-0000-000087670000}"/>
    <cellStyle name="Normal 8 7 3" xfId="26504" xr:uid="{00000000-0005-0000-0000-000088670000}"/>
    <cellStyle name="Normal 8 8" xfId="26505" xr:uid="{00000000-0005-0000-0000-000089670000}"/>
    <cellStyle name="Normal 8 8 2" xfId="26506" xr:uid="{00000000-0005-0000-0000-00008A670000}"/>
    <cellStyle name="Normal 8 8 2 2" xfId="26507" xr:uid="{00000000-0005-0000-0000-00008B670000}"/>
    <cellStyle name="Normal 8 8 3" xfId="26508" xr:uid="{00000000-0005-0000-0000-00008C670000}"/>
    <cellStyle name="Normal 8 9" xfId="26509" xr:uid="{00000000-0005-0000-0000-00008D670000}"/>
    <cellStyle name="Normal 8 9 2" xfId="26510" xr:uid="{00000000-0005-0000-0000-00008E670000}"/>
    <cellStyle name="Normal 8 9 2 2" xfId="26511" xr:uid="{00000000-0005-0000-0000-00008F670000}"/>
    <cellStyle name="Normal 8 9 3" xfId="26512" xr:uid="{00000000-0005-0000-0000-000090670000}"/>
    <cellStyle name="Normal 8_212101_9A-ACC-Exp Sep 2009" xfId="26513" xr:uid="{00000000-0005-0000-0000-000091670000}"/>
    <cellStyle name="Normal 80" xfId="26514" xr:uid="{00000000-0005-0000-0000-000092670000}"/>
    <cellStyle name="Normal 80 2" xfId="26515" xr:uid="{00000000-0005-0000-0000-000093670000}"/>
    <cellStyle name="Normal 80 2 2" xfId="26516" xr:uid="{00000000-0005-0000-0000-000094670000}"/>
    <cellStyle name="Normal 80 2 2 2" xfId="52664" xr:uid="{00000000-0005-0000-0000-0000B8CD0000}"/>
    <cellStyle name="Normal 80 2 3" xfId="52665" xr:uid="{00000000-0005-0000-0000-0000B9CD0000}"/>
    <cellStyle name="Normal 80 3" xfId="26517" xr:uid="{00000000-0005-0000-0000-000095670000}"/>
    <cellStyle name="Normal 80 3 2" xfId="52666" xr:uid="{00000000-0005-0000-0000-0000BACD0000}"/>
    <cellStyle name="Normal 80 4" xfId="52667" xr:uid="{00000000-0005-0000-0000-0000BBCD0000}"/>
    <cellStyle name="Normal 81" xfId="26518" xr:uid="{00000000-0005-0000-0000-000096670000}"/>
    <cellStyle name="Normal 81 10" xfId="26519" xr:uid="{00000000-0005-0000-0000-000097670000}"/>
    <cellStyle name="Normal 81 10 2" xfId="26520" xr:uid="{00000000-0005-0000-0000-000098670000}"/>
    <cellStyle name="Normal 81 10 2 2" xfId="26521" xr:uid="{00000000-0005-0000-0000-000099670000}"/>
    <cellStyle name="Normal 81 10 2 2 2" xfId="52668" xr:uid="{00000000-0005-0000-0000-0000BCCD0000}"/>
    <cellStyle name="Normal 81 10 2 3" xfId="52669" xr:uid="{00000000-0005-0000-0000-0000BDCD0000}"/>
    <cellStyle name="Normal 81 10 3" xfId="26522" xr:uid="{00000000-0005-0000-0000-00009A670000}"/>
    <cellStyle name="Normal 81 10 3 2" xfId="52670" xr:uid="{00000000-0005-0000-0000-0000BECD0000}"/>
    <cellStyle name="Normal 81 10 4" xfId="52671" xr:uid="{00000000-0005-0000-0000-0000BFCD0000}"/>
    <cellStyle name="Normal 81 11" xfId="26523" xr:uid="{00000000-0005-0000-0000-00009B670000}"/>
    <cellStyle name="Normal 81 11 2" xfId="26524" xr:uid="{00000000-0005-0000-0000-00009C670000}"/>
    <cellStyle name="Normal 81 11 2 2" xfId="26525" xr:uid="{00000000-0005-0000-0000-00009D670000}"/>
    <cellStyle name="Normal 81 11 2 2 2" xfId="52672" xr:uid="{00000000-0005-0000-0000-0000C0CD0000}"/>
    <cellStyle name="Normal 81 11 2 3" xfId="52673" xr:uid="{00000000-0005-0000-0000-0000C1CD0000}"/>
    <cellStyle name="Normal 81 11 3" xfId="26526" xr:uid="{00000000-0005-0000-0000-00009E670000}"/>
    <cellStyle name="Normal 81 11 3 2" xfId="52674" xr:uid="{00000000-0005-0000-0000-0000C2CD0000}"/>
    <cellStyle name="Normal 81 11 4" xfId="52675" xr:uid="{00000000-0005-0000-0000-0000C3CD0000}"/>
    <cellStyle name="Normal 81 12" xfId="26527" xr:uid="{00000000-0005-0000-0000-00009F670000}"/>
    <cellStyle name="Normal 81 12 2" xfId="26528" xr:uid="{00000000-0005-0000-0000-0000A0670000}"/>
    <cellStyle name="Normal 81 12 2 2" xfId="52676" xr:uid="{00000000-0005-0000-0000-0000C4CD0000}"/>
    <cellStyle name="Normal 81 12 3" xfId="52677" xr:uid="{00000000-0005-0000-0000-0000C5CD0000}"/>
    <cellStyle name="Normal 81 13" xfId="26529" xr:uid="{00000000-0005-0000-0000-0000A1670000}"/>
    <cellStyle name="Normal 81 13 2" xfId="52678" xr:uid="{00000000-0005-0000-0000-0000C6CD0000}"/>
    <cellStyle name="Normal 81 14" xfId="52679" xr:uid="{00000000-0005-0000-0000-0000C7CD0000}"/>
    <cellStyle name="Normal 81 2" xfId="26530" xr:uid="{00000000-0005-0000-0000-0000A2670000}"/>
    <cellStyle name="Normal 81 2 2" xfId="26531" xr:uid="{00000000-0005-0000-0000-0000A3670000}"/>
    <cellStyle name="Normal 81 2 2 2" xfId="26532" xr:uid="{00000000-0005-0000-0000-0000A4670000}"/>
    <cellStyle name="Normal 81 2 2 2 2" xfId="52680" xr:uid="{00000000-0005-0000-0000-0000C8CD0000}"/>
    <cellStyle name="Normal 81 2 2 3" xfId="52681" xr:uid="{00000000-0005-0000-0000-0000C9CD0000}"/>
    <cellStyle name="Normal 81 2 3" xfId="26533" xr:uid="{00000000-0005-0000-0000-0000A5670000}"/>
    <cellStyle name="Normal 81 2 3 2" xfId="52682" xr:uid="{00000000-0005-0000-0000-0000CACD0000}"/>
    <cellStyle name="Normal 81 2 4" xfId="52683" xr:uid="{00000000-0005-0000-0000-0000CBCD0000}"/>
    <cellStyle name="Normal 81 3" xfId="26534" xr:uid="{00000000-0005-0000-0000-0000A6670000}"/>
    <cellStyle name="Normal 81 3 2" xfId="26535" xr:uid="{00000000-0005-0000-0000-0000A7670000}"/>
    <cellStyle name="Normal 81 3 2 2" xfId="26536" xr:uid="{00000000-0005-0000-0000-0000A8670000}"/>
    <cellStyle name="Normal 81 3 2 2 2" xfId="52684" xr:uid="{00000000-0005-0000-0000-0000CCCD0000}"/>
    <cellStyle name="Normal 81 3 2 3" xfId="52685" xr:uid="{00000000-0005-0000-0000-0000CDCD0000}"/>
    <cellStyle name="Normal 81 3 3" xfId="26537" xr:uid="{00000000-0005-0000-0000-0000A9670000}"/>
    <cellStyle name="Normal 81 3 3 2" xfId="52686" xr:uid="{00000000-0005-0000-0000-0000CECD0000}"/>
    <cellStyle name="Normal 81 3 4" xfId="52687" xr:uid="{00000000-0005-0000-0000-0000CFCD0000}"/>
    <cellStyle name="Normal 81 4" xfId="26538" xr:uid="{00000000-0005-0000-0000-0000AA670000}"/>
    <cellStyle name="Normal 81 4 2" xfId="26539" xr:uid="{00000000-0005-0000-0000-0000AB670000}"/>
    <cellStyle name="Normal 81 4 2 2" xfId="26540" xr:uid="{00000000-0005-0000-0000-0000AC670000}"/>
    <cellStyle name="Normal 81 4 2 2 2" xfId="52688" xr:uid="{00000000-0005-0000-0000-0000D0CD0000}"/>
    <cellStyle name="Normal 81 4 2 3" xfId="52689" xr:uid="{00000000-0005-0000-0000-0000D1CD0000}"/>
    <cellStyle name="Normal 81 4 3" xfId="26541" xr:uid="{00000000-0005-0000-0000-0000AD670000}"/>
    <cellStyle name="Normal 81 4 3 2" xfId="52690" xr:uid="{00000000-0005-0000-0000-0000D2CD0000}"/>
    <cellStyle name="Normal 81 4 4" xfId="52691" xr:uid="{00000000-0005-0000-0000-0000D3CD0000}"/>
    <cellStyle name="Normal 81 5" xfId="26542" xr:uid="{00000000-0005-0000-0000-0000AE670000}"/>
    <cellStyle name="Normal 81 5 2" xfId="26543" xr:uid="{00000000-0005-0000-0000-0000AF670000}"/>
    <cellStyle name="Normal 81 5 2 2" xfId="26544" xr:uid="{00000000-0005-0000-0000-0000B0670000}"/>
    <cellStyle name="Normal 81 5 2 2 2" xfId="52692" xr:uid="{00000000-0005-0000-0000-0000D4CD0000}"/>
    <cellStyle name="Normal 81 5 2 3" xfId="52693" xr:uid="{00000000-0005-0000-0000-0000D5CD0000}"/>
    <cellStyle name="Normal 81 5 3" xfId="26545" xr:uid="{00000000-0005-0000-0000-0000B1670000}"/>
    <cellStyle name="Normal 81 5 3 2" xfId="52694" xr:uid="{00000000-0005-0000-0000-0000D6CD0000}"/>
    <cellStyle name="Normal 81 5 4" xfId="52695" xr:uid="{00000000-0005-0000-0000-0000D7CD0000}"/>
    <cellStyle name="Normal 81 6" xfId="26546" xr:uid="{00000000-0005-0000-0000-0000B2670000}"/>
    <cellStyle name="Normal 81 6 2" xfId="26547" xr:uid="{00000000-0005-0000-0000-0000B3670000}"/>
    <cellStyle name="Normal 81 6 2 2" xfId="26548" xr:uid="{00000000-0005-0000-0000-0000B4670000}"/>
    <cellStyle name="Normal 81 6 2 2 2" xfId="52696" xr:uid="{00000000-0005-0000-0000-0000D8CD0000}"/>
    <cellStyle name="Normal 81 6 2 3" xfId="52697" xr:uid="{00000000-0005-0000-0000-0000D9CD0000}"/>
    <cellStyle name="Normal 81 6 3" xfId="26549" xr:uid="{00000000-0005-0000-0000-0000B5670000}"/>
    <cellStyle name="Normal 81 6 3 2" xfId="52698" xr:uid="{00000000-0005-0000-0000-0000DACD0000}"/>
    <cellStyle name="Normal 81 6 4" xfId="52699" xr:uid="{00000000-0005-0000-0000-0000DBCD0000}"/>
    <cellStyle name="Normal 81 7" xfId="26550" xr:uid="{00000000-0005-0000-0000-0000B6670000}"/>
    <cellStyle name="Normal 81 7 2" xfId="26551" xr:uid="{00000000-0005-0000-0000-0000B7670000}"/>
    <cellStyle name="Normal 81 7 2 2" xfId="26552" xr:uid="{00000000-0005-0000-0000-0000B8670000}"/>
    <cellStyle name="Normal 81 7 2 2 2" xfId="52700" xr:uid="{00000000-0005-0000-0000-0000DCCD0000}"/>
    <cellStyle name="Normal 81 7 2 3" xfId="52701" xr:uid="{00000000-0005-0000-0000-0000DDCD0000}"/>
    <cellStyle name="Normal 81 7 3" xfId="26553" xr:uid="{00000000-0005-0000-0000-0000B9670000}"/>
    <cellStyle name="Normal 81 7 3 2" xfId="52702" xr:uid="{00000000-0005-0000-0000-0000DECD0000}"/>
    <cellStyle name="Normal 81 7 4" xfId="52703" xr:uid="{00000000-0005-0000-0000-0000DFCD0000}"/>
    <cellStyle name="Normal 81 8" xfId="26554" xr:uid="{00000000-0005-0000-0000-0000BA670000}"/>
    <cellStyle name="Normal 81 8 2" xfId="26555" xr:uid="{00000000-0005-0000-0000-0000BB670000}"/>
    <cellStyle name="Normal 81 8 2 2" xfId="26556" xr:uid="{00000000-0005-0000-0000-0000BC670000}"/>
    <cellStyle name="Normal 81 8 2 2 2" xfId="52704" xr:uid="{00000000-0005-0000-0000-0000E0CD0000}"/>
    <cellStyle name="Normal 81 8 2 3" xfId="52705" xr:uid="{00000000-0005-0000-0000-0000E1CD0000}"/>
    <cellStyle name="Normal 81 8 3" xfId="26557" xr:uid="{00000000-0005-0000-0000-0000BD670000}"/>
    <cellStyle name="Normal 81 8 3 2" xfId="52706" xr:uid="{00000000-0005-0000-0000-0000E2CD0000}"/>
    <cellStyle name="Normal 81 8 4" xfId="52707" xr:uid="{00000000-0005-0000-0000-0000E3CD0000}"/>
    <cellStyle name="Normal 81 9" xfId="26558" xr:uid="{00000000-0005-0000-0000-0000BE670000}"/>
    <cellStyle name="Normal 81 9 2" xfId="26559" xr:uid="{00000000-0005-0000-0000-0000BF670000}"/>
    <cellStyle name="Normal 81 9 2 2" xfId="26560" xr:uid="{00000000-0005-0000-0000-0000C0670000}"/>
    <cellStyle name="Normal 81 9 2 2 2" xfId="52708" xr:uid="{00000000-0005-0000-0000-0000E4CD0000}"/>
    <cellStyle name="Normal 81 9 2 3" xfId="52709" xr:uid="{00000000-0005-0000-0000-0000E5CD0000}"/>
    <cellStyle name="Normal 81 9 3" xfId="26561" xr:uid="{00000000-0005-0000-0000-0000C1670000}"/>
    <cellStyle name="Normal 81 9 3 2" xfId="52710" xr:uid="{00000000-0005-0000-0000-0000E6CD0000}"/>
    <cellStyle name="Normal 81 9 4" xfId="52711" xr:uid="{00000000-0005-0000-0000-0000E7CD0000}"/>
    <cellStyle name="Normal 82" xfId="26562" xr:uid="{00000000-0005-0000-0000-0000C2670000}"/>
    <cellStyle name="Normal 82 10" xfId="26563" xr:uid="{00000000-0005-0000-0000-0000C3670000}"/>
    <cellStyle name="Normal 82 10 2" xfId="26564" xr:uid="{00000000-0005-0000-0000-0000C4670000}"/>
    <cellStyle name="Normal 82 10 2 2" xfId="26565" xr:uid="{00000000-0005-0000-0000-0000C5670000}"/>
    <cellStyle name="Normal 82 10 2 2 2" xfId="52712" xr:uid="{00000000-0005-0000-0000-0000E8CD0000}"/>
    <cellStyle name="Normal 82 10 2 3" xfId="52713" xr:uid="{00000000-0005-0000-0000-0000E9CD0000}"/>
    <cellStyle name="Normal 82 10 3" xfId="26566" xr:uid="{00000000-0005-0000-0000-0000C6670000}"/>
    <cellStyle name="Normal 82 10 3 2" xfId="52714" xr:uid="{00000000-0005-0000-0000-0000EACD0000}"/>
    <cellStyle name="Normal 82 10 4" xfId="52715" xr:uid="{00000000-0005-0000-0000-0000EBCD0000}"/>
    <cellStyle name="Normal 82 11" xfId="26567" xr:uid="{00000000-0005-0000-0000-0000C7670000}"/>
    <cellStyle name="Normal 82 11 2" xfId="26568" xr:uid="{00000000-0005-0000-0000-0000C8670000}"/>
    <cellStyle name="Normal 82 11 2 2" xfId="26569" xr:uid="{00000000-0005-0000-0000-0000C9670000}"/>
    <cellStyle name="Normal 82 11 2 2 2" xfId="52716" xr:uid="{00000000-0005-0000-0000-0000ECCD0000}"/>
    <cellStyle name="Normal 82 11 2 3" xfId="52717" xr:uid="{00000000-0005-0000-0000-0000EDCD0000}"/>
    <cellStyle name="Normal 82 11 3" xfId="26570" xr:uid="{00000000-0005-0000-0000-0000CA670000}"/>
    <cellStyle name="Normal 82 11 3 2" xfId="52718" xr:uid="{00000000-0005-0000-0000-0000EECD0000}"/>
    <cellStyle name="Normal 82 11 4" xfId="52719" xr:uid="{00000000-0005-0000-0000-0000EFCD0000}"/>
    <cellStyle name="Normal 82 12" xfId="26571" xr:uid="{00000000-0005-0000-0000-0000CB670000}"/>
    <cellStyle name="Normal 82 12 2" xfId="26572" xr:uid="{00000000-0005-0000-0000-0000CC670000}"/>
    <cellStyle name="Normal 82 12 2 2" xfId="52720" xr:uid="{00000000-0005-0000-0000-0000F0CD0000}"/>
    <cellStyle name="Normal 82 12 3" xfId="52721" xr:uid="{00000000-0005-0000-0000-0000F1CD0000}"/>
    <cellStyle name="Normal 82 13" xfId="26573" xr:uid="{00000000-0005-0000-0000-0000CD670000}"/>
    <cellStyle name="Normal 82 13 2" xfId="52722" xr:uid="{00000000-0005-0000-0000-0000F2CD0000}"/>
    <cellStyle name="Normal 82 14" xfId="52723" xr:uid="{00000000-0005-0000-0000-0000F3CD0000}"/>
    <cellStyle name="Normal 82 2" xfId="26574" xr:uid="{00000000-0005-0000-0000-0000CE670000}"/>
    <cellStyle name="Normal 82 2 2" xfId="26575" xr:uid="{00000000-0005-0000-0000-0000CF670000}"/>
    <cellStyle name="Normal 82 2 2 2" xfId="26576" xr:uid="{00000000-0005-0000-0000-0000D0670000}"/>
    <cellStyle name="Normal 82 2 2 2 2" xfId="52724" xr:uid="{00000000-0005-0000-0000-0000F4CD0000}"/>
    <cellStyle name="Normal 82 2 2 3" xfId="52725" xr:uid="{00000000-0005-0000-0000-0000F5CD0000}"/>
    <cellStyle name="Normal 82 2 3" xfId="26577" xr:uid="{00000000-0005-0000-0000-0000D1670000}"/>
    <cellStyle name="Normal 82 2 3 2" xfId="52726" xr:uid="{00000000-0005-0000-0000-0000F6CD0000}"/>
    <cellStyle name="Normal 82 2 4" xfId="52727" xr:uid="{00000000-0005-0000-0000-0000F7CD0000}"/>
    <cellStyle name="Normal 82 3" xfId="26578" xr:uid="{00000000-0005-0000-0000-0000D2670000}"/>
    <cellStyle name="Normal 82 3 2" xfId="26579" xr:uid="{00000000-0005-0000-0000-0000D3670000}"/>
    <cellStyle name="Normal 82 3 2 2" xfId="26580" xr:uid="{00000000-0005-0000-0000-0000D4670000}"/>
    <cellStyle name="Normal 82 3 2 2 2" xfId="52728" xr:uid="{00000000-0005-0000-0000-0000F8CD0000}"/>
    <cellStyle name="Normal 82 3 2 3" xfId="52729" xr:uid="{00000000-0005-0000-0000-0000F9CD0000}"/>
    <cellStyle name="Normal 82 3 3" xfId="26581" xr:uid="{00000000-0005-0000-0000-0000D5670000}"/>
    <cellStyle name="Normal 82 3 3 2" xfId="52730" xr:uid="{00000000-0005-0000-0000-0000FACD0000}"/>
    <cellStyle name="Normal 82 3 4" xfId="52731" xr:uid="{00000000-0005-0000-0000-0000FBCD0000}"/>
    <cellStyle name="Normal 82 4" xfId="26582" xr:uid="{00000000-0005-0000-0000-0000D6670000}"/>
    <cellStyle name="Normal 82 4 2" xfId="26583" xr:uid="{00000000-0005-0000-0000-0000D7670000}"/>
    <cellStyle name="Normal 82 4 2 2" xfId="26584" xr:uid="{00000000-0005-0000-0000-0000D8670000}"/>
    <cellStyle name="Normal 82 4 2 2 2" xfId="26585" xr:uid="{00000000-0005-0000-0000-0000D9670000}"/>
    <cellStyle name="Normal 82 4 2 2 2 2" xfId="52732" xr:uid="{00000000-0005-0000-0000-0000FCCD0000}"/>
    <cellStyle name="Normal 82 4 2 2 3" xfId="52733" xr:uid="{00000000-0005-0000-0000-0000FDCD0000}"/>
    <cellStyle name="Normal 82 4 2 3" xfId="26586" xr:uid="{00000000-0005-0000-0000-0000DA670000}"/>
    <cellStyle name="Normal 82 4 2 3 2" xfId="52734" xr:uid="{00000000-0005-0000-0000-0000FECD0000}"/>
    <cellStyle name="Normal 82 4 2 4" xfId="52735" xr:uid="{00000000-0005-0000-0000-0000FFCD0000}"/>
    <cellStyle name="Normal 82 4 3" xfId="26587" xr:uid="{00000000-0005-0000-0000-0000DB670000}"/>
    <cellStyle name="Normal 82 4 3 2" xfId="26588" xr:uid="{00000000-0005-0000-0000-0000DC670000}"/>
    <cellStyle name="Normal 82 4 3 2 2" xfId="52736" xr:uid="{00000000-0005-0000-0000-000000CE0000}"/>
    <cellStyle name="Normal 82 4 3 3" xfId="52737" xr:uid="{00000000-0005-0000-0000-000001CE0000}"/>
    <cellStyle name="Normal 82 4 4" xfId="26589" xr:uid="{00000000-0005-0000-0000-0000DD670000}"/>
    <cellStyle name="Normal 82 4 4 2" xfId="52738" xr:uid="{00000000-0005-0000-0000-000002CE0000}"/>
    <cellStyle name="Normal 82 4 5" xfId="52739" xr:uid="{00000000-0005-0000-0000-000003CE0000}"/>
    <cellStyle name="Normal 82 5" xfId="26590" xr:uid="{00000000-0005-0000-0000-0000DE670000}"/>
    <cellStyle name="Normal 82 5 2" xfId="26591" xr:uid="{00000000-0005-0000-0000-0000DF670000}"/>
    <cellStyle name="Normal 82 5 2 2" xfId="26592" xr:uid="{00000000-0005-0000-0000-0000E0670000}"/>
    <cellStyle name="Normal 82 5 2 2 2" xfId="52740" xr:uid="{00000000-0005-0000-0000-000004CE0000}"/>
    <cellStyle name="Normal 82 5 2 3" xfId="52741" xr:uid="{00000000-0005-0000-0000-000005CE0000}"/>
    <cellStyle name="Normal 82 5 3" xfId="26593" xr:uid="{00000000-0005-0000-0000-0000E1670000}"/>
    <cellStyle name="Normal 82 5 3 2" xfId="52742" xr:uid="{00000000-0005-0000-0000-000006CE0000}"/>
    <cellStyle name="Normal 82 5 4" xfId="52743" xr:uid="{00000000-0005-0000-0000-000007CE0000}"/>
    <cellStyle name="Normal 82 6" xfId="26594" xr:uid="{00000000-0005-0000-0000-0000E2670000}"/>
    <cellStyle name="Normal 82 6 2" xfId="26595" xr:uid="{00000000-0005-0000-0000-0000E3670000}"/>
    <cellStyle name="Normal 82 6 2 2" xfId="26596" xr:uid="{00000000-0005-0000-0000-0000E4670000}"/>
    <cellStyle name="Normal 82 6 2 2 2" xfId="52744" xr:uid="{00000000-0005-0000-0000-000008CE0000}"/>
    <cellStyle name="Normal 82 6 2 3" xfId="52745" xr:uid="{00000000-0005-0000-0000-000009CE0000}"/>
    <cellStyle name="Normal 82 6 3" xfId="26597" xr:uid="{00000000-0005-0000-0000-0000E5670000}"/>
    <cellStyle name="Normal 82 6 3 2" xfId="52746" xr:uid="{00000000-0005-0000-0000-00000ACE0000}"/>
    <cellStyle name="Normal 82 6 4" xfId="52747" xr:uid="{00000000-0005-0000-0000-00000BCE0000}"/>
    <cellStyle name="Normal 82 7" xfId="26598" xr:uid="{00000000-0005-0000-0000-0000E6670000}"/>
    <cellStyle name="Normal 82 7 2" xfId="26599" xr:uid="{00000000-0005-0000-0000-0000E7670000}"/>
    <cellStyle name="Normal 82 7 2 2" xfId="26600" xr:uid="{00000000-0005-0000-0000-0000E8670000}"/>
    <cellStyle name="Normal 82 7 2 2 2" xfId="52748" xr:uid="{00000000-0005-0000-0000-00000CCE0000}"/>
    <cellStyle name="Normal 82 7 2 3" xfId="52749" xr:uid="{00000000-0005-0000-0000-00000DCE0000}"/>
    <cellStyle name="Normal 82 7 3" xfId="26601" xr:uid="{00000000-0005-0000-0000-0000E9670000}"/>
    <cellStyle name="Normal 82 7 3 2" xfId="52750" xr:uid="{00000000-0005-0000-0000-00000ECE0000}"/>
    <cellStyle name="Normal 82 7 4" xfId="52751" xr:uid="{00000000-0005-0000-0000-00000FCE0000}"/>
    <cellStyle name="Normal 82 8" xfId="26602" xr:uid="{00000000-0005-0000-0000-0000EA670000}"/>
    <cellStyle name="Normal 82 8 2" xfId="26603" xr:uid="{00000000-0005-0000-0000-0000EB670000}"/>
    <cellStyle name="Normal 82 8 2 2" xfId="26604" xr:uid="{00000000-0005-0000-0000-0000EC670000}"/>
    <cellStyle name="Normal 82 8 2 2 2" xfId="52752" xr:uid="{00000000-0005-0000-0000-000010CE0000}"/>
    <cellStyle name="Normal 82 8 2 3" xfId="52753" xr:uid="{00000000-0005-0000-0000-000011CE0000}"/>
    <cellStyle name="Normal 82 8 3" xfId="26605" xr:uid="{00000000-0005-0000-0000-0000ED670000}"/>
    <cellStyle name="Normal 82 8 3 2" xfId="52754" xr:uid="{00000000-0005-0000-0000-000012CE0000}"/>
    <cellStyle name="Normal 82 8 4" xfId="52755" xr:uid="{00000000-0005-0000-0000-000013CE0000}"/>
    <cellStyle name="Normal 82 9" xfId="26606" xr:uid="{00000000-0005-0000-0000-0000EE670000}"/>
    <cellStyle name="Normal 82 9 2" xfId="26607" xr:uid="{00000000-0005-0000-0000-0000EF670000}"/>
    <cellStyle name="Normal 82 9 2 2" xfId="26608" xr:uid="{00000000-0005-0000-0000-0000F0670000}"/>
    <cellStyle name="Normal 82 9 2 2 2" xfId="52756" xr:uid="{00000000-0005-0000-0000-000014CE0000}"/>
    <cellStyle name="Normal 82 9 2 3" xfId="52757" xr:uid="{00000000-0005-0000-0000-000015CE0000}"/>
    <cellStyle name="Normal 82 9 3" xfId="26609" xr:uid="{00000000-0005-0000-0000-0000F1670000}"/>
    <cellStyle name="Normal 82 9 3 2" xfId="52758" xr:uid="{00000000-0005-0000-0000-000016CE0000}"/>
    <cellStyle name="Normal 82 9 4" xfId="52759" xr:uid="{00000000-0005-0000-0000-000017CE0000}"/>
    <cellStyle name="Normal 83" xfId="26610" xr:uid="{00000000-0005-0000-0000-0000F2670000}"/>
    <cellStyle name="Normal 83 2" xfId="26611" xr:uid="{00000000-0005-0000-0000-0000F3670000}"/>
    <cellStyle name="Normal 83 3" xfId="26612" xr:uid="{00000000-0005-0000-0000-0000F4670000}"/>
    <cellStyle name="Normal 83 3 2" xfId="26613" xr:uid="{00000000-0005-0000-0000-0000F5670000}"/>
    <cellStyle name="Normal 83 3 2 2" xfId="52760" xr:uid="{00000000-0005-0000-0000-000018CE0000}"/>
    <cellStyle name="Normal 83 3 3" xfId="52761" xr:uid="{00000000-0005-0000-0000-000019CE0000}"/>
    <cellStyle name="Normal 83 4" xfId="26614" xr:uid="{00000000-0005-0000-0000-0000F6670000}"/>
    <cellStyle name="Normal 83 4 2" xfId="52762" xr:uid="{00000000-0005-0000-0000-00001ACE0000}"/>
    <cellStyle name="Normal 83 5" xfId="30346" xr:uid="{00000000-0005-0000-0000-00008A760000}"/>
    <cellStyle name="Normal 84" xfId="26615" xr:uid="{00000000-0005-0000-0000-0000F7670000}"/>
    <cellStyle name="Normal 84 2" xfId="26616" xr:uid="{00000000-0005-0000-0000-0000F8670000}"/>
    <cellStyle name="Normal 84 2 2" xfId="26617" xr:uid="{00000000-0005-0000-0000-0000F9670000}"/>
    <cellStyle name="Normal 84 2 2 2" xfId="26618" xr:uid="{00000000-0005-0000-0000-0000FA670000}"/>
    <cellStyle name="Normal 84 2 2 2 2" xfId="52763" xr:uid="{00000000-0005-0000-0000-00001BCE0000}"/>
    <cellStyle name="Normal 84 2 2 3" xfId="52764" xr:uid="{00000000-0005-0000-0000-00001CCE0000}"/>
    <cellStyle name="Normal 84 2 3" xfId="26619" xr:uid="{00000000-0005-0000-0000-0000FB670000}"/>
    <cellStyle name="Normal 84 2 3 2" xfId="52765" xr:uid="{00000000-0005-0000-0000-00001DCE0000}"/>
    <cellStyle name="Normal 84 2 4" xfId="52766" xr:uid="{00000000-0005-0000-0000-00001ECE0000}"/>
    <cellStyle name="Normal 84 3" xfId="26620" xr:uid="{00000000-0005-0000-0000-0000FC670000}"/>
    <cellStyle name="Normal 84 3 2" xfId="26621" xr:uid="{00000000-0005-0000-0000-0000FD670000}"/>
    <cellStyle name="Normal 84 3 2 2" xfId="52767" xr:uid="{00000000-0005-0000-0000-00001FCE0000}"/>
    <cellStyle name="Normal 84 3 3" xfId="52768" xr:uid="{00000000-0005-0000-0000-000020CE0000}"/>
    <cellStyle name="Normal 84 4" xfId="26622" xr:uid="{00000000-0005-0000-0000-0000FE670000}"/>
    <cellStyle name="Normal 84 4 2" xfId="52769" xr:uid="{00000000-0005-0000-0000-000021CE0000}"/>
    <cellStyle name="Normal 84 5" xfId="52770" xr:uid="{00000000-0005-0000-0000-000022CE0000}"/>
    <cellStyle name="Normal 85" xfId="26623" xr:uid="{00000000-0005-0000-0000-0000FF670000}"/>
    <cellStyle name="Normal 85 2" xfId="26624" xr:uid="{00000000-0005-0000-0000-000000680000}"/>
    <cellStyle name="Normal 85 2 2" xfId="26625" xr:uid="{00000000-0005-0000-0000-000001680000}"/>
    <cellStyle name="Normal 85 2 2 2" xfId="26626" xr:uid="{00000000-0005-0000-0000-000002680000}"/>
    <cellStyle name="Normal 85 2 2 2 2" xfId="52771" xr:uid="{00000000-0005-0000-0000-000023CE0000}"/>
    <cellStyle name="Normal 85 2 2 3" xfId="52772" xr:uid="{00000000-0005-0000-0000-000024CE0000}"/>
    <cellStyle name="Normal 85 2 3" xfId="26627" xr:uid="{00000000-0005-0000-0000-000003680000}"/>
    <cellStyle name="Normal 85 2 3 2" xfId="52773" xr:uid="{00000000-0005-0000-0000-000025CE0000}"/>
    <cellStyle name="Normal 85 2 4" xfId="52774" xr:uid="{00000000-0005-0000-0000-000026CE0000}"/>
    <cellStyle name="Normal 85 3" xfId="26628" xr:uid="{00000000-0005-0000-0000-000004680000}"/>
    <cellStyle name="Normal 85 3 2" xfId="26629" xr:uid="{00000000-0005-0000-0000-000005680000}"/>
    <cellStyle name="Normal 85 3 2 2" xfId="52775" xr:uid="{00000000-0005-0000-0000-000027CE0000}"/>
    <cellStyle name="Normal 85 3 3" xfId="52776" xr:uid="{00000000-0005-0000-0000-000028CE0000}"/>
    <cellStyle name="Normal 85 4" xfId="26630" xr:uid="{00000000-0005-0000-0000-000006680000}"/>
    <cellStyle name="Normal 85 4 2" xfId="52777" xr:uid="{00000000-0005-0000-0000-000029CE0000}"/>
    <cellStyle name="Normal 85 5" xfId="52778" xr:uid="{00000000-0005-0000-0000-00002ACE0000}"/>
    <cellStyle name="Normal 86" xfId="26631" xr:uid="{00000000-0005-0000-0000-000007680000}"/>
    <cellStyle name="Normal 86 2" xfId="26632" xr:uid="{00000000-0005-0000-0000-000008680000}"/>
    <cellStyle name="Normal 86 2 2" xfId="26633" xr:uid="{00000000-0005-0000-0000-000009680000}"/>
    <cellStyle name="Normal 86 2 2 2" xfId="26634" xr:uid="{00000000-0005-0000-0000-00000A680000}"/>
    <cellStyle name="Normal 86 2 2 2 2" xfId="52779" xr:uid="{00000000-0005-0000-0000-00002BCE0000}"/>
    <cellStyle name="Normal 86 2 2 3" xfId="52780" xr:uid="{00000000-0005-0000-0000-00002CCE0000}"/>
    <cellStyle name="Normal 86 2 3" xfId="26635" xr:uid="{00000000-0005-0000-0000-00000B680000}"/>
    <cellStyle name="Normal 86 2 3 2" xfId="52781" xr:uid="{00000000-0005-0000-0000-00002DCE0000}"/>
    <cellStyle name="Normal 86 2 4" xfId="52782" xr:uid="{00000000-0005-0000-0000-00002ECE0000}"/>
    <cellStyle name="Normal 86 3" xfId="26636" xr:uid="{00000000-0005-0000-0000-00000C680000}"/>
    <cellStyle name="Normal 86 3 2" xfId="26637" xr:uid="{00000000-0005-0000-0000-00000D680000}"/>
    <cellStyle name="Normal 86 3 2 2" xfId="26638" xr:uid="{00000000-0005-0000-0000-00000E680000}"/>
    <cellStyle name="Normal 86 3 2 2 2" xfId="52783" xr:uid="{00000000-0005-0000-0000-00002FCE0000}"/>
    <cellStyle name="Normal 86 3 2 3" xfId="52784" xr:uid="{00000000-0005-0000-0000-000030CE0000}"/>
    <cellStyle name="Normal 86 3 3" xfId="26639" xr:uid="{00000000-0005-0000-0000-00000F680000}"/>
    <cellStyle name="Normal 86 3 3 2" xfId="52785" xr:uid="{00000000-0005-0000-0000-000031CE0000}"/>
    <cellStyle name="Normal 86 3 4" xfId="52786" xr:uid="{00000000-0005-0000-0000-000032CE0000}"/>
    <cellStyle name="Normal 86 4" xfId="26640" xr:uid="{00000000-0005-0000-0000-000010680000}"/>
    <cellStyle name="Normal 86 4 2" xfId="26641" xr:uid="{00000000-0005-0000-0000-000011680000}"/>
    <cellStyle name="Normal 86 4 2 2" xfId="26642" xr:uid="{00000000-0005-0000-0000-000012680000}"/>
    <cellStyle name="Normal 86 4 2 2 2" xfId="52787" xr:uid="{00000000-0005-0000-0000-000033CE0000}"/>
    <cellStyle name="Normal 86 4 2 3" xfId="52788" xr:uid="{00000000-0005-0000-0000-000034CE0000}"/>
    <cellStyle name="Normal 86 4 3" xfId="26643" xr:uid="{00000000-0005-0000-0000-000013680000}"/>
    <cellStyle name="Normal 86 4 3 2" xfId="52789" xr:uid="{00000000-0005-0000-0000-000035CE0000}"/>
    <cellStyle name="Normal 86 4 4" xfId="52790" xr:uid="{00000000-0005-0000-0000-000036CE0000}"/>
    <cellStyle name="Normal 86 5" xfId="26644" xr:uid="{00000000-0005-0000-0000-000014680000}"/>
    <cellStyle name="Normal 86 5 2" xfId="26645" xr:uid="{00000000-0005-0000-0000-000015680000}"/>
    <cellStyle name="Normal 86 5 2 2" xfId="52791" xr:uid="{00000000-0005-0000-0000-000037CE0000}"/>
    <cellStyle name="Normal 86 5 3" xfId="52792" xr:uid="{00000000-0005-0000-0000-000038CE0000}"/>
    <cellStyle name="Normal 86 6" xfId="26646" xr:uid="{00000000-0005-0000-0000-000016680000}"/>
    <cellStyle name="Normal 86 6 2" xfId="52793" xr:uid="{00000000-0005-0000-0000-000039CE0000}"/>
    <cellStyle name="Normal 86 7" xfId="52794" xr:uid="{00000000-0005-0000-0000-00003ACE0000}"/>
    <cellStyle name="Normal 87" xfId="26647" xr:uid="{00000000-0005-0000-0000-000017680000}"/>
    <cellStyle name="Normal 87 2" xfId="26648" xr:uid="{00000000-0005-0000-0000-000018680000}"/>
    <cellStyle name="Normal 87 2 2" xfId="26649" xr:uid="{00000000-0005-0000-0000-000019680000}"/>
    <cellStyle name="Normal 87 2 2 2" xfId="26650" xr:uid="{00000000-0005-0000-0000-00001A680000}"/>
    <cellStyle name="Normal 87 2 2 2 2" xfId="52795" xr:uid="{00000000-0005-0000-0000-00003BCE0000}"/>
    <cellStyle name="Normal 87 2 2 3" xfId="52796" xr:uid="{00000000-0005-0000-0000-00003CCE0000}"/>
    <cellStyle name="Normal 87 2 3" xfId="26651" xr:uid="{00000000-0005-0000-0000-00001B680000}"/>
    <cellStyle name="Normal 87 2 3 2" xfId="52797" xr:uid="{00000000-0005-0000-0000-00003DCE0000}"/>
    <cellStyle name="Normal 87 2 4" xfId="52798" xr:uid="{00000000-0005-0000-0000-00003ECE0000}"/>
    <cellStyle name="Normal 87 3" xfId="26652" xr:uid="{00000000-0005-0000-0000-00001C680000}"/>
    <cellStyle name="Normal 87 3 2" xfId="26653" xr:uid="{00000000-0005-0000-0000-00001D680000}"/>
    <cellStyle name="Normal 87 3 2 2" xfId="26654" xr:uid="{00000000-0005-0000-0000-00001E680000}"/>
    <cellStyle name="Normal 87 3 2 2 2" xfId="52799" xr:uid="{00000000-0005-0000-0000-00003FCE0000}"/>
    <cellStyle name="Normal 87 3 2 3" xfId="52800" xr:uid="{00000000-0005-0000-0000-000040CE0000}"/>
    <cellStyle name="Normal 87 3 3" xfId="26655" xr:uid="{00000000-0005-0000-0000-00001F680000}"/>
    <cellStyle name="Normal 87 3 3 2" xfId="52801" xr:uid="{00000000-0005-0000-0000-000041CE0000}"/>
    <cellStyle name="Normal 87 3 4" xfId="52802" xr:uid="{00000000-0005-0000-0000-000042CE0000}"/>
    <cellStyle name="Normal 87 4" xfId="26656" xr:uid="{00000000-0005-0000-0000-000020680000}"/>
    <cellStyle name="Normal 87 4 2" xfId="26657" xr:uid="{00000000-0005-0000-0000-000021680000}"/>
    <cellStyle name="Normal 87 4 2 2" xfId="26658" xr:uid="{00000000-0005-0000-0000-000022680000}"/>
    <cellStyle name="Normal 87 4 2 2 2" xfId="52803" xr:uid="{00000000-0005-0000-0000-000043CE0000}"/>
    <cellStyle name="Normal 87 4 2 3" xfId="52804" xr:uid="{00000000-0005-0000-0000-000044CE0000}"/>
    <cellStyle name="Normal 87 4 3" xfId="26659" xr:uid="{00000000-0005-0000-0000-000023680000}"/>
    <cellStyle name="Normal 87 4 3 2" xfId="52805" xr:uid="{00000000-0005-0000-0000-000045CE0000}"/>
    <cellStyle name="Normal 87 4 4" xfId="52806" xr:uid="{00000000-0005-0000-0000-000046CE0000}"/>
    <cellStyle name="Normal 87 5" xfId="26660" xr:uid="{00000000-0005-0000-0000-000024680000}"/>
    <cellStyle name="Normal 87 5 2" xfId="26661" xr:uid="{00000000-0005-0000-0000-000025680000}"/>
    <cellStyle name="Normal 87 5 2 2" xfId="52807" xr:uid="{00000000-0005-0000-0000-000047CE0000}"/>
    <cellStyle name="Normal 87 5 3" xfId="52808" xr:uid="{00000000-0005-0000-0000-000048CE0000}"/>
    <cellStyle name="Normal 87 6" xfId="26662" xr:uid="{00000000-0005-0000-0000-000026680000}"/>
    <cellStyle name="Normal 87 6 2" xfId="52809" xr:uid="{00000000-0005-0000-0000-000049CE0000}"/>
    <cellStyle name="Normal 87 7" xfId="52810" xr:uid="{00000000-0005-0000-0000-00004ACE0000}"/>
    <cellStyle name="Normal 88" xfId="26663" xr:uid="{00000000-0005-0000-0000-000027680000}"/>
    <cellStyle name="Normal 88 2" xfId="26664" xr:uid="{00000000-0005-0000-0000-000028680000}"/>
    <cellStyle name="Normal 88 2 2" xfId="26665" xr:uid="{00000000-0005-0000-0000-000029680000}"/>
    <cellStyle name="Normal 88 2 2 2" xfId="26666" xr:uid="{00000000-0005-0000-0000-00002A680000}"/>
    <cellStyle name="Normal 88 2 2 2 2" xfId="52811" xr:uid="{00000000-0005-0000-0000-00004BCE0000}"/>
    <cellStyle name="Normal 88 2 2 3" xfId="52812" xr:uid="{00000000-0005-0000-0000-00004CCE0000}"/>
    <cellStyle name="Normal 88 2 3" xfId="26667" xr:uid="{00000000-0005-0000-0000-00002B680000}"/>
    <cellStyle name="Normal 88 2 3 2" xfId="52813" xr:uid="{00000000-0005-0000-0000-00004DCE0000}"/>
    <cellStyle name="Normal 88 2 4" xfId="52814" xr:uid="{00000000-0005-0000-0000-00004ECE0000}"/>
    <cellStyle name="Normal 88 3" xfId="26668" xr:uid="{00000000-0005-0000-0000-00002C680000}"/>
    <cellStyle name="Normal 88 3 2" xfId="26669" xr:uid="{00000000-0005-0000-0000-00002D680000}"/>
    <cellStyle name="Normal 88 3 2 2" xfId="52815" xr:uid="{00000000-0005-0000-0000-00004FCE0000}"/>
    <cellStyle name="Normal 88 3 3" xfId="52816" xr:uid="{00000000-0005-0000-0000-000050CE0000}"/>
    <cellStyle name="Normal 88 4" xfId="26670" xr:uid="{00000000-0005-0000-0000-00002E680000}"/>
    <cellStyle name="Normal 88 4 2" xfId="52817" xr:uid="{00000000-0005-0000-0000-000051CE0000}"/>
    <cellStyle name="Normal 88 5" xfId="52818" xr:uid="{00000000-0005-0000-0000-000052CE0000}"/>
    <cellStyle name="Normal 89" xfId="26671" xr:uid="{00000000-0005-0000-0000-00002F680000}"/>
    <cellStyle name="Normal 89 2" xfId="26672" xr:uid="{00000000-0005-0000-0000-000030680000}"/>
    <cellStyle name="Normal 89 2 2" xfId="26673" xr:uid="{00000000-0005-0000-0000-000031680000}"/>
    <cellStyle name="Normal 89 2 2 2" xfId="26674" xr:uid="{00000000-0005-0000-0000-000032680000}"/>
    <cellStyle name="Normal 89 2 2 2 2" xfId="52819" xr:uid="{00000000-0005-0000-0000-000053CE0000}"/>
    <cellStyle name="Normal 89 2 2 3" xfId="52820" xr:uid="{00000000-0005-0000-0000-000054CE0000}"/>
    <cellStyle name="Normal 89 2 3" xfId="26675" xr:uid="{00000000-0005-0000-0000-000033680000}"/>
    <cellStyle name="Normal 89 2 3 2" xfId="52821" xr:uid="{00000000-0005-0000-0000-000055CE0000}"/>
    <cellStyle name="Normal 89 2 4" xfId="52822" xr:uid="{00000000-0005-0000-0000-000056CE0000}"/>
    <cellStyle name="Normal 89 3" xfId="26676" xr:uid="{00000000-0005-0000-0000-000034680000}"/>
    <cellStyle name="Normal 89 3 2" xfId="26677" xr:uid="{00000000-0005-0000-0000-000035680000}"/>
    <cellStyle name="Normal 89 3 2 2" xfId="26678" xr:uid="{00000000-0005-0000-0000-000036680000}"/>
    <cellStyle name="Normal 89 3 2 2 2" xfId="52823" xr:uid="{00000000-0005-0000-0000-000057CE0000}"/>
    <cellStyle name="Normal 89 3 2 3" xfId="52824" xr:uid="{00000000-0005-0000-0000-000058CE0000}"/>
    <cellStyle name="Normal 89 3 3" xfId="26679" xr:uid="{00000000-0005-0000-0000-000037680000}"/>
    <cellStyle name="Normal 89 3 3 2" xfId="52825" xr:uid="{00000000-0005-0000-0000-000059CE0000}"/>
    <cellStyle name="Normal 89 3 4" xfId="52826" xr:uid="{00000000-0005-0000-0000-00005ACE0000}"/>
    <cellStyle name="Normal 89 4" xfId="26680" xr:uid="{00000000-0005-0000-0000-000038680000}"/>
    <cellStyle name="Normal 89 4 2" xfId="26681" xr:uid="{00000000-0005-0000-0000-000039680000}"/>
    <cellStyle name="Normal 89 4 2 2" xfId="26682" xr:uid="{00000000-0005-0000-0000-00003A680000}"/>
    <cellStyle name="Normal 89 4 2 2 2" xfId="52827" xr:uid="{00000000-0005-0000-0000-00005BCE0000}"/>
    <cellStyle name="Normal 89 4 2 3" xfId="52828" xr:uid="{00000000-0005-0000-0000-00005CCE0000}"/>
    <cellStyle name="Normal 89 4 3" xfId="26683" xr:uid="{00000000-0005-0000-0000-00003B680000}"/>
    <cellStyle name="Normal 89 4 3 2" xfId="52829" xr:uid="{00000000-0005-0000-0000-00005DCE0000}"/>
    <cellStyle name="Normal 89 4 4" xfId="52830" xr:uid="{00000000-0005-0000-0000-00005ECE0000}"/>
    <cellStyle name="Normal 89 5" xfId="26684" xr:uid="{00000000-0005-0000-0000-00003C680000}"/>
    <cellStyle name="Normal 89 5 2" xfId="26685" xr:uid="{00000000-0005-0000-0000-00003D680000}"/>
    <cellStyle name="Normal 89 5 2 2" xfId="52831" xr:uid="{00000000-0005-0000-0000-00005FCE0000}"/>
    <cellStyle name="Normal 89 5 3" xfId="52832" xr:uid="{00000000-0005-0000-0000-000060CE0000}"/>
    <cellStyle name="Normal 89 6" xfId="26686" xr:uid="{00000000-0005-0000-0000-00003E680000}"/>
    <cellStyle name="Normal 89 6 2" xfId="52833" xr:uid="{00000000-0005-0000-0000-000061CE0000}"/>
    <cellStyle name="Normal 89 7" xfId="52834" xr:uid="{00000000-0005-0000-0000-000062CE0000}"/>
    <cellStyle name="Normal 9" xfId="26687" xr:uid="{00000000-0005-0000-0000-00003F680000}"/>
    <cellStyle name="Normal 9 10" xfId="26688" xr:uid="{00000000-0005-0000-0000-000040680000}"/>
    <cellStyle name="Normal 9 10 2" xfId="26689" xr:uid="{00000000-0005-0000-0000-000041680000}"/>
    <cellStyle name="Normal 9 10 2 2" xfId="26690" xr:uid="{00000000-0005-0000-0000-000042680000}"/>
    <cellStyle name="Normal 9 10 3" xfId="26691" xr:uid="{00000000-0005-0000-0000-000043680000}"/>
    <cellStyle name="Normal 9 11" xfId="26692" xr:uid="{00000000-0005-0000-0000-000044680000}"/>
    <cellStyle name="Normal 9 11 2" xfId="26693" xr:uid="{00000000-0005-0000-0000-000045680000}"/>
    <cellStyle name="Normal 9 11 2 2" xfId="26694" xr:uid="{00000000-0005-0000-0000-000046680000}"/>
    <cellStyle name="Normal 9 11 3" xfId="26695" xr:uid="{00000000-0005-0000-0000-000047680000}"/>
    <cellStyle name="Normal 9 12" xfId="26696" xr:uid="{00000000-0005-0000-0000-000048680000}"/>
    <cellStyle name="Normal 9 12 2" xfId="26697" xr:uid="{00000000-0005-0000-0000-000049680000}"/>
    <cellStyle name="Normal 9 12 2 2" xfId="26698" xr:uid="{00000000-0005-0000-0000-00004A680000}"/>
    <cellStyle name="Normal 9 12 3" xfId="26699" xr:uid="{00000000-0005-0000-0000-00004B680000}"/>
    <cellStyle name="Normal 9 13" xfId="26700" xr:uid="{00000000-0005-0000-0000-00004C680000}"/>
    <cellStyle name="Normal 9 14" xfId="26701" xr:uid="{00000000-0005-0000-0000-00004D680000}"/>
    <cellStyle name="Normal 9 15" xfId="26702" xr:uid="{00000000-0005-0000-0000-00004E680000}"/>
    <cellStyle name="Normal 9 15 2" xfId="26703" xr:uid="{00000000-0005-0000-0000-00004F680000}"/>
    <cellStyle name="Normal 9 16" xfId="57179" xr:uid="{00000000-0005-0000-0000-00005BDF0000}"/>
    <cellStyle name="Normal 9 2" xfId="26704" xr:uid="{00000000-0005-0000-0000-000050680000}"/>
    <cellStyle name="Normal 9 2 2" xfId="26705" xr:uid="{00000000-0005-0000-0000-000051680000}"/>
    <cellStyle name="Normal 9 2 2 2" xfId="26706" xr:uid="{00000000-0005-0000-0000-000052680000}"/>
    <cellStyle name="Normal 9 2 3" xfId="26707" xr:uid="{00000000-0005-0000-0000-000053680000}"/>
    <cellStyle name="Normal 9 3" xfId="26708" xr:uid="{00000000-0005-0000-0000-000054680000}"/>
    <cellStyle name="Normal 9 3 2" xfId="26709" xr:uid="{00000000-0005-0000-0000-000055680000}"/>
    <cellStyle name="Normal 9 3 2 2" xfId="26710" xr:uid="{00000000-0005-0000-0000-000056680000}"/>
    <cellStyle name="Normal 9 3 3" xfId="26711" xr:uid="{00000000-0005-0000-0000-000057680000}"/>
    <cellStyle name="Normal 9 4" xfId="26712" xr:uid="{00000000-0005-0000-0000-000058680000}"/>
    <cellStyle name="Normal 9 4 2" xfId="26713" xr:uid="{00000000-0005-0000-0000-000059680000}"/>
    <cellStyle name="Normal 9 4 2 2" xfId="26714" xr:uid="{00000000-0005-0000-0000-00005A680000}"/>
    <cellStyle name="Normal 9 4 3" xfId="26715" xr:uid="{00000000-0005-0000-0000-00005B680000}"/>
    <cellStyle name="Normal 9 5" xfId="26716" xr:uid="{00000000-0005-0000-0000-00005C680000}"/>
    <cellStyle name="Normal 9 5 2" xfId="26717" xr:uid="{00000000-0005-0000-0000-00005D680000}"/>
    <cellStyle name="Normal 9 5 2 2" xfId="26718" xr:uid="{00000000-0005-0000-0000-00005E680000}"/>
    <cellStyle name="Normal 9 5 3" xfId="26719" xr:uid="{00000000-0005-0000-0000-00005F680000}"/>
    <cellStyle name="Normal 9 6" xfId="26720" xr:uid="{00000000-0005-0000-0000-000060680000}"/>
    <cellStyle name="Normal 9 6 2" xfId="26721" xr:uid="{00000000-0005-0000-0000-000061680000}"/>
    <cellStyle name="Normal 9 6 2 2" xfId="26722" xr:uid="{00000000-0005-0000-0000-000062680000}"/>
    <cellStyle name="Normal 9 6 3" xfId="26723" xr:uid="{00000000-0005-0000-0000-000063680000}"/>
    <cellStyle name="Normal 9 7" xfId="26724" xr:uid="{00000000-0005-0000-0000-000064680000}"/>
    <cellStyle name="Normal 9 7 2" xfId="26725" xr:uid="{00000000-0005-0000-0000-000065680000}"/>
    <cellStyle name="Normal 9 7 2 2" xfId="26726" xr:uid="{00000000-0005-0000-0000-000066680000}"/>
    <cellStyle name="Normal 9 7 3" xfId="26727" xr:uid="{00000000-0005-0000-0000-000067680000}"/>
    <cellStyle name="Normal 9 8" xfId="26728" xr:uid="{00000000-0005-0000-0000-000068680000}"/>
    <cellStyle name="Normal 9 8 2" xfId="26729" xr:uid="{00000000-0005-0000-0000-000069680000}"/>
    <cellStyle name="Normal 9 8 2 2" xfId="26730" xr:uid="{00000000-0005-0000-0000-00006A680000}"/>
    <cellStyle name="Normal 9 8 3" xfId="26731" xr:uid="{00000000-0005-0000-0000-00006B680000}"/>
    <cellStyle name="Normal 9 9" xfId="26732" xr:uid="{00000000-0005-0000-0000-00006C680000}"/>
    <cellStyle name="Normal 9 9 2" xfId="26733" xr:uid="{00000000-0005-0000-0000-00006D680000}"/>
    <cellStyle name="Normal 9 9 2 2" xfId="26734" xr:uid="{00000000-0005-0000-0000-00006E680000}"/>
    <cellStyle name="Normal 9 9 3" xfId="26735" xr:uid="{00000000-0005-0000-0000-00006F680000}"/>
    <cellStyle name="Normal 9_FS_State_1107_Draft" xfId="30347" xr:uid="{00000000-0005-0000-0000-00008B760000}"/>
    <cellStyle name="Normal 90" xfId="26736" xr:uid="{00000000-0005-0000-0000-000070680000}"/>
    <cellStyle name="Normal 90 2" xfId="26737" xr:uid="{00000000-0005-0000-0000-000071680000}"/>
    <cellStyle name="Normal 90 2 2" xfId="26738" xr:uid="{00000000-0005-0000-0000-000072680000}"/>
    <cellStyle name="Normal 90 2 2 2" xfId="26739" xr:uid="{00000000-0005-0000-0000-000073680000}"/>
    <cellStyle name="Normal 90 2 2 2 2" xfId="52835" xr:uid="{00000000-0005-0000-0000-000063CE0000}"/>
    <cellStyle name="Normal 90 2 2 3" xfId="52836" xr:uid="{00000000-0005-0000-0000-000064CE0000}"/>
    <cellStyle name="Normal 90 2 3" xfId="26740" xr:uid="{00000000-0005-0000-0000-000074680000}"/>
    <cellStyle name="Normal 90 2 3 2" xfId="52837" xr:uid="{00000000-0005-0000-0000-000065CE0000}"/>
    <cellStyle name="Normal 90 2 4" xfId="52838" xr:uid="{00000000-0005-0000-0000-000066CE0000}"/>
    <cellStyle name="Normal 90 3" xfId="26741" xr:uid="{00000000-0005-0000-0000-000075680000}"/>
    <cellStyle name="Normal 90 3 2" xfId="26742" xr:uid="{00000000-0005-0000-0000-000076680000}"/>
    <cellStyle name="Normal 90 3 2 2" xfId="26743" xr:uid="{00000000-0005-0000-0000-000077680000}"/>
    <cellStyle name="Normal 90 3 2 2 2" xfId="52839" xr:uid="{00000000-0005-0000-0000-000067CE0000}"/>
    <cellStyle name="Normal 90 3 2 3" xfId="52840" xr:uid="{00000000-0005-0000-0000-000068CE0000}"/>
    <cellStyle name="Normal 90 3 3" xfId="26744" xr:uid="{00000000-0005-0000-0000-000078680000}"/>
    <cellStyle name="Normal 90 3 3 2" xfId="52841" xr:uid="{00000000-0005-0000-0000-000069CE0000}"/>
    <cellStyle name="Normal 90 3 4" xfId="52842" xr:uid="{00000000-0005-0000-0000-00006ACE0000}"/>
    <cellStyle name="Normal 90 4" xfId="26745" xr:uid="{00000000-0005-0000-0000-000079680000}"/>
    <cellStyle name="Normal 90 4 2" xfId="26746" xr:uid="{00000000-0005-0000-0000-00007A680000}"/>
    <cellStyle name="Normal 90 4 2 2" xfId="52843" xr:uid="{00000000-0005-0000-0000-00006BCE0000}"/>
    <cellStyle name="Normal 90 4 3" xfId="52844" xr:uid="{00000000-0005-0000-0000-00006CCE0000}"/>
    <cellStyle name="Normal 90 5" xfId="26747" xr:uid="{00000000-0005-0000-0000-00007B680000}"/>
    <cellStyle name="Normal 90 5 2" xfId="52845" xr:uid="{00000000-0005-0000-0000-00006DCE0000}"/>
    <cellStyle name="Normal 90 6" xfId="52846" xr:uid="{00000000-0005-0000-0000-00006ECE0000}"/>
    <cellStyle name="Normal 91" xfId="26748" xr:uid="{00000000-0005-0000-0000-00007C680000}"/>
    <cellStyle name="Normal 91 2" xfId="26749" xr:uid="{00000000-0005-0000-0000-00007D680000}"/>
    <cellStyle name="Normal 91 2 2" xfId="26750" xr:uid="{00000000-0005-0000-0000-00007E680000}"/>
    <cellStyle name="Normal 91 2 2 2" xfId="26751" xr:uid="{00000000-0005-0000-0000-00007F680000}"/>
    <cellStyle name="Normal 91 2 2 2 2" xfId="52847" xr:uid="{00000000-0005-0000-0000-00006FCE0000}"/>
    <cellStyle name="Normal 91 2 2 3" xfId="52848" xr:uid="{00000000-0005-0000-0000-000070CE0000}"/>
    <cellStyle name="Normal 91 2 3" xfId="26752" xr:uid="{00000000-0005-0000-0000-000080680000}"/>
    <cellStyle name="Normal 91 2 3 2" xfId="52849" xr:uid="{00000000-0005-0000-0000-000071CE0000}"/>
    <cellStyle name="Normal 91 2 4" xfId="52850" xr:uid="{00000000-0005-0000-0000-000072CE0000}"/>
    <cellStyle name="Normal 91 3" xfId="26753" xr:uid="{00000000-0005-0000-0000-000081680000}"/>
    <cellStyle name="Normal 91 3 2" xfId="26754" xr:uid="{00000000-0005-0000-0000-000082680000}"/>
    <cellStyle name="Normal 91 3 2 2" xfId="26755" xr:uid="{00000000-0005-0000-0000-000083680000}"/>
    <cellStyle name="Normal 91 3 2 2 2" xfId="52851" xr:uid="{00000000-0005-0000-0000-000073CE0000}"/>
    <cellStyle name="Normal 91 3 2 3" xfId="52852" xr:uid="{00000000-0005-0000-0000-000074CE0000}"/>
    <cellStyle name="Normal 91 3 3" xfId="26756" xr:uid="{00000000-0005-0000-0000-000084680000}"/>
    <cellStyle name="Normal 91 3 3 2" xfId="52853" xr:uid="{00000000-0005-0000-0000-000075CE0000}"/>
    <cellStyle name="Normal 91 3 4" xfId="52854" xr:uid="{00000000-0005-0000-0000-000076CE0000}"/>
    <cellStyle name="Normal 91 4" xfId="26757" xr:uid="{00000000-0005-0000-0000-000085680000}"/>
    <cellStyle name="Normal 91 4 2" xfId="26758" xr:uid="{00000000-0005-0000-0000-000086680000}"/>
    <cellStyle name="Normal 91 4 2 2" xfId="52855" xr:uid="{00000000-0005-0000-0000-000077CE0000}"/>
    <cellStyle name="Normal 91 4 3" xfId="52856" xr:uid="{00000000-0005-0000-0000-000078CE0000}"/>
    <cellStyle name="Normal 91 5" xfId="26759" xr:uid="{00000000-0005-0000-0000-000087680000}"/>
    <cellStyle name="Normal 91 5 2" xfId="52857" xr:uid="{00000000-0005-0000-0000-000079CE0000}"/>
    <cellStyle name="Normal 91 6" xfId="52858" xr:uid="{00000000-0005-0000-0000-00007ACE0000}"/>
    <cellStyle name="Normal 92" xfId="26760" xr:uid="{00000000-0005-0000-0000-000088680000}"/>
    <cellStyle name="Normal 92 2" xfId="26761" xr:uid="{00000000-0005-0000-0000-000089680000}"/>
    <cellStyle name="Normal 92 2 2" xfId="26762" xr:uid="{00000000-0005-0000-0000-00008A680000}"/>
    <cellStyle name="Normal 92 2 2 2" xfId="26763" xr:uid="{00000000-0005-0000-0000-00008B680000}"/>
    <cellStyle name="Normal 92 2 2 2 2" xfId="52859" xr:uid="{00000000-0005-0000-0000-00007BCE0000}"/>
    <cellStyle name="Normal 92 2 2 3" xfId="52860" xr:uid="{00000000-0005-0000-0000-00007CCE0000}"/>
    <cellStyle name="Normal 92 2 3" xfId="26764" xr:uid="{00000000-0005-0000-0000-00008C680000}"/>
    <cellStyle name="Normal 92 2 3 2" xfId="52861" xr:uid="{00000000-0005-0000-0000-00007DCE0000}"/>
    <cellStyle name="Normal 92 2 4" xfId="52862" xr:uid="{00000000-0005-0000-0000-00007ECE0000}"/>
    <cellStyle name="Normal 92 3" xfId="26765" xr:uid="{00000000-0005-0000-0000-00008D680000}"/>
    <cellStyle name="Normal 92 3 2" xfId="26766" xr:uid="{00000000-0005-0000-0000-00008E680000}"/>
    <cellStyle name="Normal 92 3 2 2" xfId="26767" xr:uid="{00000000-0005-0000-0000-00008F680000}"/>
    <cellStyle name="Normal 92 3 2 2 2" xfId="52863" xr:uid="{00000000-0005-0000-0000-00007FCE0000}"/>
    <cellStyle name="Normal 92 3 2 3" xfId="52864" xr:uid="{00000000-0005-0000-0000-000080CE0000}"/>
    <cellStyle name="Normal 92 3 3" xfId="26768" xr:uid="{00000000-0005-0000-0000-000090680000}"/>
    <cellStyle name="Normal 92 3 3 2" xfId="52865" xr:uid="{00000000-0005-0000-0000-000081CE0000}"/>
    <cellStyle name="Normal 92 3 4" xfId="52866" xr:uid="{00000000-0005-0000-0000-000082CE0000}"/>
    <cellStyle name="Normal 92 4" xfId="26769" xr:uid="{00000000-0005-0000-0000-000091680000}"/>
    <cellStyle name="Normal 92 4 2" xfId="26770" xr:uid="{00000000-0005-0000-0000-000092680000}"/>
    <cellStyle name="Normal 92 4 2 2" xfId="52867" xr:uid="{00000000-0005-0000-0000-000083CE0000}"/>
    <cellStyle name="Normal 92 4 3" xfId="52868" xr:uid="{00000000-0005-0000-0000-000084CE0000}"/>
    <cellStyle name="Normal 92 5" xfId="26771" xr:uid="{00000000-0005-0000-0000-000093680000}"/>
    <cellStyle name="Normal 92 5 2" xfId="52869" xr:uid="{00000000-0005-0000-0000-000085CE0000}"/>
    <cellStyle name="Normal 92 6" xfId="26772" xr:uid="{00000000-0005-0000-0000-000094680000}"/>
    <cellStyle name="Normal 93" xfId="26773" xr:uid="{00000000-0005-0000-0000-000095680000}"/>
    <cellStyle name="Normal 93 2" xfId="26774" xr:uid="{00000000-0005-0000-0000-000096680000}"/>
    <cellStyle name="Normal 93 2 2" xfId="26775" xr:uid="{00000000-0005-0000-0000-000097680000}"/>
    <cellStyle name="Normal 93 2 2 2" xfId="26776" xr:uid="{00000000-0005-0000-0000-000098680000}"/>
    <cellStyle name="Normal 93 2 2 2 2" xfId="52870" xr:uid="{00000000-0005-0000-0000-000086CE0000}"/>
    <cellStyle name="Normal 93 2 2 3" xfId="52871" xr:uid="{00000000-0005-0000-0000-000087CE0000}"/>
    <cellStyle name="Normal 93 2 3" xfId="26777" xr:uid="{00000000-0005-0000-0000-000099680000}"/>
    <cellStyle name="Normal 93 2 3 2" xfId="52872" xr:uid="{00000000-0005-0000-0000-000088CE0000}"/>
    <cellStyle name="Normal 93 2 4" xfId="52873" xr:uid="{00000000-0005-0000-0000-000089CE0000}"/>
    <cellStyle name="Normal 93 3" xfId="26778" xr:uid="{00000000-0005-0000-0000-00009A680000}"/>
    <cellStyle name="Normal 93 3 2" xfId="26779" xr:uid="{00000000-0005-0000-0000-00009B680000}"/>
    <cellStyle name="Normal 93 3 2 2" xfId="26780" xr:uid="{00000000-0005-0000-0000-00009C680000}"/>
    <cellStyle name="Normal 93 3 2 2 2" xfId="52874" xr:uid="{00000000-0005-0000-0000-00008ACE0000}"/>
    <cellStyle name="Normal 93 3 2 3" xfId="52875" xr:uid="{00000000-0005-0000-0000-00008BCE0000}"/>
    <cellStyle name="Normal 93 3 3" xfId="26781" xr:uid="{00000000-0005-0000-0000-00009D680000}"/>
    <cellStyle name="Normal 93 3 3 2" xfId="52876" xr:uid="{00000000-0005-0000-0000-00008CCE0000}"/>
    <cellStyle name="Normal 93 3 4" xfId="52877" xr:uid="{00000000-0005-0000-0000-00008DCE0000}"/>
    <cellStyle name="Normal 93 4" xfId="26782" xr:uid="{00000000-0005-0000-0000-00009E680000}"/>
    <cellStyle name="Normal 93 4 2" xfId="26783" xr:uid="{00000000-0005-0000-0000-00009F680000}"/>
    <cellStyle name="Normal 93 4 2 2" xfId="52878" xr:uid="{00000000-0005-0000-0000-00008ECE0000}"/>
    <cellStyle name="Normal 93 4 3" xfId="52879" xr:uid="{00000000-0005-0000-0000-00008FCE0000}"/>
    <cellStyle name="Normal 93 5" xfId="26784" xr:uid="{00000000-0005-0000-0000-0000A0680000}"/>
    <cellStyle name="Normal 93 5 2" xfId="52880" xr:uid="{00000000-0005-0000-0000-000090CE0000}"/>
    <cellStyle name="Normal 93 6" xfId="26785" xr:uid="{00000000-0005-0000-0000-0000A1680000}"/>
    <cellStyle name="Normal 94" xfId="26786" xr:uid="{00000000-0005-0000-0000-0000A2680000}"/>
    <cellStyle name="Normal 94 2" xfId="26787" xr:uid="{00000000-0005-0000-0000-0000A3680000}"/>
    <cellStyle name="Normal 94 2 2" xfId="26788" xr:uid="{00000000-0005-0000-0000-0000A4680000}"/>
    <cellStyle name="Normal 94 2 2 2" xfId="26789" xr:uid="{00000000-0005-0000-0000-0000A5680000}"/>
    <cellStyle name="Normal 94 2 2 2 2" xfId="52881" xr:uid="{00000000-0005-0000-0000-000091CE0000}"/>
    <cellStyle name="Normal 94 2 2 3" xfId="52882" xr:uid="{00000000-0005-0000-0000-000092CE0000}"/>
    <cellStyle name="Normal 94 2 3" xfId="26790" xr:uid="{00000000-0005-0000-0000-0000A6680000}"/>
    <cellStyle name="Normal 94 2 3 2" xfId="52883" xr:uid="{00000000-0005-0000-0000-000093CE0000}"/>
    <cellStyle name="Normal 94 2 4" xfId="52884" xr:uid="{00000000-0005-0000-0000-000094CE0000}"/>
    <cellStyle name="Normal 94 3" xfId="26791" xr:uid="{00000000-0005-0000-0000-0000A7680000}"/>
    <cellStyle name="Normal 94 3 2" xfId="26792" xr:uid="{00000000-0005-0000-0000-0000A8680000}"/>
    <cellStyle name="Normal 94 3 2 2" xfId="26793" xr:uid="{00000000-0005-0000-0000-0000A9680000}"/>
    <cellStyle name="Normal 94 3 2 2 2" xfId="52885" xr:uid="{00000000-0005-0000-0000-000095CE0000}"/>
    <cellStyle name="Normal 94 3 2 3" xfId="52886" xr:uid="{00000000-0005-0000-0000-000096CE0000}"/>
    <cellStyle name="Normal 94 3 3" xfId="26794" xr:uid="{00000000-0005-0000-0000-0000AA680000}"/>
    <cellStyle name="Normal 94 3 3 2" xfId="52887" xr:uid="{00000000-0005-0000-0000-000097CE0000}"/>
    <cellStyle name="Normal 94 3 4" xfId="52888" xr:uid="{00000000-0005-0000-0000-000098CE0000}"/>
    <cellStyle name="Normal 94 4" xfId="26795" xr:uid="{00000000-0005-0000-0000-0000AB680000}"/>
    <cellStyle name="Normal 94 4 2" xfId="26796" xr:uid="{00000000-0005-0000-0000-0000AC680000}"/>
    <cellStyle name="Normal 94 4 2 2" xfId="52889" xr:uid="{00000000-0005-0000-0000-000099CE0000}"/>
    <cellStyle name="Normal 94 4 3" xfId="52890" xr:uid="{00000000-0005-0000-0000-00009ACE0000}"/>
    <cellStyle name="Normal 94 5" xfId="26797" xr:uid="{00000000-0005-0000-0000-0000AD680000}"/>
    <cellStyle name="Normal 94 5 2" xfId="52891" xr:uid="{00000000-0005-0000-0000-00009BCE0000}"/>
    <cellStyle name="Normal 94 6" xfId="26798" xr:uid="{00000000-0005-0000-0000-0000AE680000}"/>
    <cellStyle name="Normal 95" xfId="26799" xr:uid="{00000000-0005-0000-0000-0000AF680000}"/>
    <cellStyle name="Normal 95 2" xfId="26800" xr:uid="{00000000-0005-0000-0000-0000B0680000}"/>
    <cellStyle name="Normal 95 2 2" xfId="26801" xr:uid="{00000000-0005-0000-0000-0000B1680000}"/>
    <cellStyle name="Normal 95 2 2 2" xfId="52892" xr:uid="{00000000-0005-0000-0000-00009CCE0000}"/>
    <cellStyle name="Normal 95 2 3" xfId="52893" xr:uid="{00000000-0005-0000-0000-00009DCE0000}"/>
    <cellStyle name="Normal 95 3" xfId="26802" xr:uid="{00000000-0005-0000-0000-0000B2680000}"/>
    <cellStyle name="Normal 95 3 2" xfId="52894" xr:uid="{00000000-0005-0000-0000-00009ECE0000}"/>
    <cellStyle name="Normal 95 4" xfId="26803" xr:uid="{00000000-0005-0000-0000-0000B3680000}"/>
    <cellStyle name="Normal 96" xfId="26804" xr:uid="{00000000-0005-0000-0000-0000B4680000}"/>
    <cellStyle name="Normal 96 2" xfId="26805" xr:uid="{00000000-0005-0000-0000-0000B5680000}"/>
    <cellStyle name="Normal 96 2 2" xfId="26806" xr:uid="{00000000-0005-0000-0000-0000B6680000}"/>
    <cellStyle name="Normal 96 2 2 2" xfId="26807" xr:uid="{00000000-0005-0000-0000-0000B7680000}"/>
    <cellStyle name="Normal 96 2 2 2 2" xfId="52895" xr:uid="{00000000-0005-0000-0000-00009FCE0000}"/>
    <cellStyle name="Normal 96 2 2 3" xfId="52896" xr:uid="{00000000-0005-0000-0000-0000A0CE0000}"/>
    <cellStyle name="Normal 96 2 3" xfId="26808" xr:uid="{00000000-0005-0000-0000-0000B8680000}"/>
    <cellStyle name="Normal 96 2 3 2" xfId="52897" xr:uid="{00000000-0005-0000-0000-0000A1CE0000}"/>
    <cellStyle name="Normal 96 2 4" xfId="52898" xr:uid="{00000000-0005-0000-0000-0000A2CE0000}"/>
    <cellStyle name="Normal 96 3" xfId="26809" xr:uid="{00000000-0005-0000-0000-0000B9680000}"/>
    <cellStyle name="Normal 96 3 2" xfId="26810" xr:uid="{00000000-0005-0000-0000-0000BA680000}"/>
    <cellStyle name="Normal 96 3 2 2" xfId="26811" xr:uid="{00000000-0005-0000-0000-0000BB680000}"/>
    <cellStyle name="Normal 96 3 2 2 2" xfId="52899" xr:uid="{00000000-0005-0000-0000-0000A3CE0000}"/>
    <cellStyle name="Normal 96 3 2 3" xfId="52900" xr:uid="{00000000-0005-0000-0000-0000A4CE0000}"/>
    <cellStyle name="Normal 96 3 3" xfId="26812" xr:uid="{00000000-0005-0000-0000-0000BC680000}"/>
    <cellStyle name="Normal 96 3 3 2" xfId="52901" xr:uid="{00000000-0005-0000-0000-0000A5CE0000}"/>
    <cellStyle name="Normal 96 3 4" xfId="52902" xr:uid="{00000000-0005-0000-0000-0000A6CE0000}"/>
    <cellStyle name="Normal 96 4" xfId="26813" xr:uid="{00000000-0005-0000-0000-0000BD680000}"/>
    <cellStyle name="Normal 96 4 2" xfId="26814" xr:uid="{00000000-0005-0000-0000-0000BE680000}"/>
    <cellStyle name="Normal 96 4 2 2" xfId="52903" xr:uid="{00000000-0005-0000-0000-0000A7CE0000}"/>
    <cellStyle name="Normal 96 4 3" xfId="52904" xr:uid="{00000000-0005-0000-0000-0000A8CE0000}"/>
    <cellStyle name="Normal 96 5" xfId="26815" xr:uid="{00000000-0005-0000-0000-0000BF680000}"/>
    <cellStyle name="Normal 96 5 2" xfId="52905" xr:uid="{00000000-0005-0000-0000-0000A9CE0000}"/>
    <cellStyle name="Normal 96 6" xfId="26816" xr:uid="{00000000-0005-0000-0000-0000C0680000}"/>
    <cellStyle name="Normal 97" xfId="26817" xr:uid="{00000000-0005-0000-0000-0000C1680000}"/>
    <cellStyle name="Normal 97 2" xfId="26818" xr:uid="{00000000-0005-0000-0000-0000C2680000}"/>
    <cellStyle name="Normal 97 2 2" xfId="26819" xr:uid="{00000000-0005-0000-0000-0000C3680000}"/>
    <cellStyle name="Normal 97 2 2 2" xfId="26820" xr:uid="{00000000-0005-0000-0000-0000C4680000}"/>
    <cellStyle name="Normal 97 2 2 2 2" xfId="52906" xr:uid="{00000000-0005-0000-0000-0000AACE0000}"/>
    <cellStyle name="Normal 97 2 2 3" xfId="52907" xr:uid="{00000000-0005-0000-0000-0000ABCE0000}"/>
    <cellStyle name="Normal 97 2 3" xfId="26821" xr:uid="{00000000-0005-0000-0000-0000C5680000}"/>
    <cellStyle name="Normal 97 2 3 2" xfId="52908" xr:uid="{00000000-0005-0000-0000-0000ACCE0000}"/>
    <cellStyle name="Normal 97 2 4" xfId="52909" xr:uid="{00000000-0005-0000-0000-0000ADCE0000}"/>
    <cellStyle name="Normal 97 3" xfId="26822" xr:uid="{00000000-0005-0000-0000-0000C6680000}"/>
    <cellStyle name="Normal 97 3 2" xfId="26823" xr:uid="{00000000-0005-0000-0000-0000C7680000}"/>
    <cellStyle name="Normal 97 3 2 2" xfId="26824" xr:uid="{00000000-0005-0000-0000-0000C8680000}"/>
    <cellStyle name="Normal 97 3 2 2 2" xfId="52910" xr:uid="{00000000-0005-0000-0000-0000AECE0000}"/>
    <cellStyle name="Normal 97 3 2 3" xfId="52911" xr:uid="{00000000-0005-0000-0000-0000AFCE0000}"/>
    <cellStyle name="Normal 97 3 3" xfId="26825" xr:uid="{00000000-0005-0000-0000-0000C9680000}"/>
    <cellStyle name="Normal 97 3 3 2" xfId="52912" xr:uid="{00000000-0005-0000-0000-0000B0CE0000}"/>
    <cellStyle name="Normal 97 3 4" xfId="52913" xr:uid="{00000000-0005-0000-0000-0000B1CE0000}"/>
    <cellStyle name="Normal 97 4" xfId="26826" xr:uid="{00000000-0005-0000-0000-0000CA680000}"/>
    <cellStyle name="Normal 97 4 2" xfId="26827" xr:uid="{00000000-0005-0000-0000-0000CB680000}"/>
    <cellStyle name="Normal 97 4 2 2" xfId="52914" xr:uid="{00000000-0005-0000-0000-0000B2CE0000}"/>
    <cellStyle name="Normal 97 4 3" xfId="52915" xr:uid="{00000000-0005-0000-0000-0000B3CE0000}"/>
    <cellStyle name="Normal 97 5" xfId="26828" xr:uid="{00000000-0005-0000-0000-0000CC680000}"/>
    <cellStyle name="Normal 97 5 2" xfId="52916" xr:uid="{00000000-0005-0000-0000-0000B4CE0000}"/>
    <cellStyle name="Normal 97 6" xfId="52917" xr:uid="{00000000-0005-0000-0000-0000B5CE0000}"/>
    <cellStyle name="Normal 98" xfId="26829" xr:uid="{00000000-0005-0000-0000-0000CD680000}"/>
    <cellStyle name="Normal 98 2" xfId="26830" xr:uid="{00000000-0005-0000-0000-0000CE680000}"/>
    <cellStyle name="Normal 98 2 2" xfId="26831" xr:uid="{00000000-0005-0000-0000-0000CF680000}"/>
    <cellStyle name="Normal 98 2 2 2" xfId="26832" xr:uid="{00000000-0005-0000-0000-0000D0680000}"/>
    <cellStyle name="Normal 98 2 2 2 2" xfId="52918" xr:uid="{00000000-0005-0000-0000-0000B6CE0000}"/>
    <cellStyle name="Normal 98 2 2 3" xfId="52919" xr:uid="{00000000-0005-0000-0000-0000B7CE0000}"/>
    <cellStyle name="Normal 98 2 3" xfId="26833" xr:uid="{00000000-0005-0000-0000-0000D1680000}"/>
    <cellStyle name="Normal 98 2 3 2" xfId="52920" xr:uid="{00000000-0005-0000-0000-0000B8CE0000}"/>
    <cellStyle name="Normal 98 2 4" xfId="52921" xr:uid="{00000000-0005-0000-0000-0000B9CE0000}"/>
    <cellStyle name="Normal 98 3" xfId="26834" xr:uid="{00000000-0005-0000-0000-0000D2680000}"/>
    <cellStyle name="Normal 98 3 2" xfId="26835" xr:uid="{00000000-0005-0000-0000-0000D3680000}"/>
    <cellStyle name="Normal 98 3 2 2" xfId="26836" xr:uid="{00000000-0005-0000-0000-0000D4680000}"/>
    <cellStyle name="Normal 98 3 2 2 2" xfId="52922" xr:uid="{00000000-0005-0000-0000-0000BACE0000}"/>
    <cellStyle name="Normal 98 3 2 3" xfId="52923" xr:uid="{00000000-0005-0000-0000-0000BBCE0000}"/>
    <cellStyle name="Normal 98 3 3" xfId="26837" xr:uid="{00000000-0005-0000-0000-0000D5680000}"/>
    <cellStyle name="Normal 98 3 3 2" xfId="52924" xr:uid="{00000000-0005-0000-0000-0000BCCE0000}"/>
    <cellStyle name="Normal 98 3 4" xfId="52925" xr:uid="{00000000-0005-0000-0000-0000BDCE0000}"/>
    <cellStyle name="Normal 98 4" xfId="26838" xr:uid="{00000000-0005-0000-0000-0000D6680000}"/>
    <cellStyle name="Normal 98 4 2" xfId="26839" xr:uid="{00000000-0005-0000-0000-0000D7680000}"/>
    <cellStyle name="Normal 98 4 2 2" xfId="52926" xr:uid="{00000000-0005-0000-0000-0000BECE0000}"/>
    <cellStyle name="Normal 98 4 3" xfId="52927" xr:uid="{00000000-0005-0000-0000-0000BFCE0000}"/>
    <cellStyle name="Normal 98 5" xfId="26840" xr:uid="{00000000-0005-0000-0000-0000D8680000}"/>
    <cellStyle name="Normal 98 5 2" xfId="52928" xr:uid="{00000000-0005-0000-0000-0000C0CE0000}"/>
    <cellStyle name="Normal 98 6" xfId="26841" xr:uid="{00000000-0005-0000-0000-0000D9680000}"/>
    <cellStyle name="Normal 99" xfId="26842" xr:uid="{00000000-0005-0000-0000-0000DA680000}"/>
    <cellStyle name="Normal 99 2" xfId="26843" xr:uid="{00000000-0005-0000-0000-0000DB680000}"/>
    <cellStyle name="Normal 99 2 2" xfId="26844" xr:uid="{00000000-0005-0000-0000-0000DC680000}"/>
    <cellStyle name="Normal 99 2 2 2" xfId="26845" xr:uid="{00000000-0005-0000-0000-0000DD680000}"/>
    <cellStyle name="Normal 99 2 2 2 2" xfId="52929" xr:uid="{00000000-0005-0000-0000-0000C1CE0000}"/>
    <cellStyle name="Normal 99 2 2 3" xfId="52930" xr:uid="{00000000-0005-0000-0000-0000C2CE0000}"/>
    <cellStyle name="Normal 99 2 3" xfId="26846" xr:uid="{00000000-0005-0000-0000-0000DE680000}"/>
    <cellStyle name="Normal 99 2 3 2" xfId="52931" xr:uid="{00000000-0005-0000-0000-0000C3CE0000}"/>
    <cellStyle name="Normal 99 2 4" xfId="52932" xr:uid="{00000000-0005-0000-0000-0000C4CE0000}"/>
    <cellStyle name="Normal 99 3" xfId="26847" xr:uid="{00000000-0005-0000-0000-0000DF680000}"/>
    <cellStyle name="Normal 99 3 2" xfId="26848" xr:uid="{00000000-0005-0000-0000-0000E0680000}"/>
    <cellStyle name="Normal 99 3 2 2" xfId="26849" xr:uid="{00000000-0005-0000-0000-0000E1680000}"/>
    <cellStyle name="Normal 99 3 2 2 2" xfId="52933" xr:uid="{00000000-0005-0000-0000-0000C5CE0000}"/>
    <cellStyle name="Normal 99 3 2 3" xfId="52934" xr:uid="{00000000-0005-0000-0000-0000C6CE0000}"/>
    <cellStyle name="Normal 99 3 3" xfId="26850" xr:uid="{00000000-0005-0000-0000-0000E2680000}"/>
    <cellStyle name="Normal 99 3 3 2" xfId="52935" xr:uid="{00000000-0005-0000-0000-0000C7CE0000}"/>
    <cellStyle name="Normal 99 3 4" xfId="52936" xr:uid="{00000000-0005-0000-0000-0000C8CE0000}"/>
    <cellStyle name="Normal 99 4" xfId="26851" xr:uid="{00000000-0005-0000-0000-0000E3680000}"/>
    <cellStyle name="Normal 99 4 2" xfId="26852" xr:uid="{00000000-0005-0000-0000-0000E4680000}"/>
    <cellStyle name="Normal 99 4 2 2" xfId="52937" xr:uid="{00000000-0005-0000-0000-0000C9CE0000}"/>
    <cellStyle name="Normal 99 4 3" xfId="52938" xr:uid="{00000000-0005-0000-0000-0000CACE0000}"/>
    <cellStyle name="Normal 99 5" xfId="26853" xr:uid="{00000000-0005-0000-0000-0000E5680000}"/>
    <cellStyle name="Normal 99 5 2" xfId="52939" xr:uid="{00000000-0005-0000-0000-0000CBCE0000}"/>
    <cellStyle name="Normal 99 6" xfId="26854" xr:uid="{00000000-0005-0000-0000-0000E6680000}"/>
    <cellStyle name="Normal M" xfId="26855" xr:uid="{00000000-0005-0000-0000-0000E7680000}"/>
    <cellStyle name="Normal M 2" xfId="26856" xr:uid="{00000000-0005-0000-0000-0000E8680000}"/>
    <cellStyle name="Normal T" xfId="26857" xr:uid="{00000000-0005-0000-0000-0000E9680000}"/>
    <cellStyle name="Normal T 2" xfId="26858" xr:uid="{00000000-0005-0000-0000-0000EA680000}"/>
    <cellStyle name="Normal W" xfId="26859" xr:uid="{00000000-0005-0000-0000-0000EB680000}"/>
    <cellStyle name="Normal W 2" xfId="26860" xr:uid="{00000000-0005-0000-0000-0000EC680000}"/>
    <cellStyle name="Normale_sc_azione" xfId="30348" xr:uid="{00000000-0005-0000-0000-00008C760000}"/>
    <cellStyle name="NormalGB" xfId="26861" xr:uid="{00000000-0005-0000-0000-0000ED680000}"/>
    <cellStyle name="Note 10" xfId="26862" xr:uid="{00000000-0005-0000-0000-0000EE680000}"/>
    <cellStyle name="Note 10 10" xfId="26863" xr:uid="{00000000-0005-0000-0000-0000EF680000}"/>
    <cellStyle name="Note 10 10 2" xfId="26864" xr:uid="{00000000-0005-0000-0000-0000F0680000}"/>
    <cellStyle name="Note 10 10 2 2" xfId="26865" xr:uid="{00000000-0005-0000-0000-0000F1680000}"/>
    <cellStyle name="Note 10 10 2 2 2" xfId="52940" xr:uid="{00000000-0005-0000-0000-0000CCCE0000}"/>
    <cellStyle name="Note 10 10 2 3" xfId="52941" xr:uid="{00000000-0005-0000-0000-0000CDCE0000}"/>
    <cellStyle name="Note 10 10 3" xfId="26866" xr:uid="{00000000-0005-0000-0000-0000F2680000}"/>
    <cellStyle name="Note 10 10 3 2" xfId="52942" xr:uid="{00000000-0005-0000-0000-0000CECE0000}"/>
    <cellStyle name="Note 10 10 4" xfId="52943" xr:uid="{00000000-0005-0000-0000-0000CFCE0000}"/>
    <cellStyle name="Note 10 11" xfId="26867" xr:uid="{00000000-0005-0000-0000-0000F3680000}"/>
    <cellStyle name="Note 10 11 2" xfId="26868" xr:uid="{00000000-0005-0000-0000-0000F4680000}"/>
    <cellStyle name="Note 10 11 2 2" xfId="26869" xr:uid="{00000000-0005-0000-0000-0000F5680000}"/>
    <cellStyle name="Note 10 11 2 2 2" xfId="52944" xr:uid="{00000000-0005-0000-0000-0000D0CE0000}"/>
    <cellStyle name="Note 10 11 2 3" xfId="52945" xr:uid="{00000000-0005-0000-0000-0000D1CE0000}"/>
    <cellStyle name="Note 10 11 3" xfId="26870" xr:uid="{00000000-0005-0000-0000-0000F6680000}"/>
    <cellStyle name="Note 10 11 3 2" xfId="52946" xr:uid="{00000000-0005-0000-0000-0000D2CE0000}"/>
    <cellStyle name="Note 10 11 4" xfId="52947" xr:uid="{00000000-0005-0000-0000-0000D3CE0000}"/>
    <cellStyle name="Note 10 12" xfId="26871" xr:uid="{00000000-0005-0000-0000-0000F7680000}"/>
    <cellStyle name="Note 10 12 2" xfId="26872" xr:uid="{00000000-0005-0000-0000-0000F8680000}"/>
    <cellStyle name="Note 10 12 2 2" xfId="52948" xr:uid="{00000000-0005-0000-0000-0000D4CE0000}"/>
    <cellStyle name="Note 10 12 3" xfId="52949" xr:uid="{00000000-0005-0000-0000-0000D5CE0000}"/>
    <cellStyle name="Note 10 13" xfId="26873" xr:uid="{00000000-0005-0000-0000-0000F9680000}"/>
    <cellStyle name="Note 10 13 2" xfId="52950" xr:uid="{00000000-0005-0000-0000-0000D6CE0000}"/>
    <cellStyle name="Note 10 14" xfId="52951" xr:uid="{00000000-0005-0000-0000-0000D7CE0000}"/>
    <cellStyle name="Note 10 2" xfId="26874" xr:uid="{00000000-0005-0000-0000-0000FA680000}"/>
    <cellStyle name="Note 10 2 2" xfId="26875" xr:uid="{00000000-0005-0000-0000-0000FB680000}"/>
    <cellStyle name="Note 10 2 2 2" xfId="26876" xr:uid="{00000000-0005-0000-0000-0000FC680000}"/>
    <cellStyle name="Note 10 2 2 2 2" xfId="52952" xr:uid="{00000000-0005-0000-0000-0000D8CE0000}"/>
    <cellStyle name="Note 10 2 2 3" xfId="52953" xr:uid="{00000000-0005-0000-0000-0000D9CE0000}"/>
    <cellStyle name="Note 10 2 3" xfId="26877" xr:uid="{00000000-0005-0000-0000-0000FD680000}"/>
    <cellStyle name="Note 10 2 3 2" xfId="52954" xr:uid="{00000000-0005-0000-0000-0000DACE0000}"/>
    <cellStyle name="Note 10 2 4" xfId="52955" xr:uid="{00000000-0005-0000-0000-0000DBCE0000}"/>
    <cellStyle name="Note 10 3" xfId="26878" xr:uid="{00000000-0005-0000-0000-0000FE680000}"/>
    <cellStyle name="Note 10 3 2" xfId="26879" xr:uid="{00000000-0005-0000-0000-0000FF680000}"/>
    <cellStyle name="Note 10 3 2 2" xfId="26880" xr:uid="{00000000-0005-0000-0000-000000690000}"/>
    <cellStyle name="Note 10 3 2 2 2" xfId="52956" xr:uid="{00000000-0005-0000-0000-0000DCCE0000}"/>
    <cellStyle name="Note 10 3 2 3" xfId="52957" xr:uid="{00000000-0005-0000-0000-0000DDCE0000}"/>
    <cellStyle name="Note 10 3 3" xfId="26881" xr:uid="{00000000-0005-0000-0000-000001690000}"/>
    <cellStyle name="Note 10 3 3 2" xfId="52958" xr:uid="{00000000-0005-0000-0000-0000DECE0000}"/>
    <cellStyle name="Note 10 3 4" xfId="52959" xr:uid="{00000000-0005-0000-0000-0000DFCE0000}"/>
    <cellStyle name="Note 10 4" xfId="26882" xr:uid="{00000000-0005-0000-0000-000002690000}"/>
    <cellStyle name="Note 10 4 2" xfId="26883" xr:uid="{00000000-0005-0000-0000-000003690000}"/>
    <cellStyle name="Note 10 4 2 2" xfId="26884" xr:uid="{00000000-0005-0000-0000-000004690000}"/>
    <cellStyle name="Note 10 4 2 2 2" xfId="52960" xr:uid="{00000000-0005-0000-0000-0000E0CE0000}"/>
    <cellStyle name="Note 10 4 2 3" xfId="52961" xr:uid="{00000000-0005-0000-0000-0000E1CE0000}"/>
    <cellStyle name="Note 10 4 3" xfId="26885" xr:uid="{00000000-0005-0000-0000-000005690000}"/>
    <cellStyle name="Note 10 4 3 2" xfId="52962" xr:uid="{00000000-0005-0000-0000-0000E2CE0000}"/>
    <cellStyle name="Note 10 4 4" xfId="52963" xr:uid="{00000000-0005-0000-0000-0000E3CE0000}"/>
    <cellStyle name="Note 10 5" xfId="26886" xr:uid="{00000000-0005-0000-0000-000006690000}"/>
    <cellStyle name="Note 10 5 2" xfId="26887" xr:uid="{00000000-0005-0000-0000-000007690000}"/>
    <cellStyle name="Note 10 5 2 2" xfId="26888" xr:uid="{00000000-0005-0000-0000-000008690000}"/>
    <cellStyle name="Note 10 5 2 2 2" xfId="52964" xr:uid="{00000000-0005-0000-0000-0000E4CE0000}"/>
    <cellStyle name="Note 10 5 2 3" xfId="52965" xr:uid="{00000000-0005-0000-0000-0000E5CE0000}"/>
    <cellStyle name="Note 10 5 3" xfId="26889" xr:uid="{00000000-0005-0000-0000-000009690000}"/>
    <cellStyle name="Note 10 5 3 2" xfId="52966" xr:uid="{00000000-0005-0000-0000-0000E6CE0000}"/>
    <cellStyle name="Note 10 5 4" xfId="52967" xr:uid="{00000000-0005-0000-0000-0000E7CE0000}"/>
    <cellStyle name="Note 10 6" xfId="26890" xr:uid="{00000000-0005-0000-0000-00000A690000}"/>
    <cellStyle name="Note 10 6 2" xfId="26891" xr:uid="{00000000-0005-0000-0000-00000B690000}"/>
    <cellStyle name="Note 10 6 2 2" xfId="26892" xr:uid="{00000000-0005-0000-0000-00000C690000}"/>
    <cellStyle name="Note 10 6 2 2 2" xfId="52968" xr:uid="{00000000-0005-0000-0000-0000E8CE0000}"/>
    <cellStyle name="Note 10 6 2 3" xfId="52969" xr:uid="{00000000-0005-0000-0000-0000E9CE0000}"/>
    <cellStyle name="Note 10 6 3" xfId="26893" xr:uid="{00000000-0005-0000-0000-00000D690000}"/>
    <cellStyle name="Note 10 6 3 2" xfId="52970" xr:uid="{00000000-0005-0000-0000-0000EACE0000}"/>
    <cellStyle name="Note 10 6 4" xfId="52971" xr:uid="{00000000-0005-0000-0000-0000EBCE0000}"/>
    <cellStyle name="Note 10 7" xfId="26894" xr:uid="{00000000-0005-0000-0000-00000E690000}"/>
    <cellStyle name="Note 10 7 2" xfId="26895" xr:uid="{00000000-0005-0000-0000-00000F690000}"/>
    <cellStyle name="Note 10 7 2 2" xfId="26896" xr:uid="{00000000-0005-0000-0000-000010690000}"/>
    <cellStyle name="Note 10 7 2 2 2" xfId="52972" xr:uid="{00000000-0005-0000-0000-0000ECCE0000}"/>
    <cellStyle name="Note 10 7 2 3" xfId="52973" xr:uid="{00000000-0005-0000-0000-0000EDCE0000}"/>
    <cellStyle name="Note 10 7 3" xfId="26897" xr:uid="{00000000-0005-0000-0000-000011690000}"/>
    <cellStyle name="Note 10 7 3 2" xfId="52974" xr:uid="{00000000-0005-0000-0000-0000EECE0000}"/>
    <cellStyle name="Note 10 7 4" xfId="52975" xr:uid="{00000000-0005-0000-0000-0000EFCE0000}"/>
    <cellStyle name="Note 10 8" xfId="26898" xr:uid="{00000000-0005-0000-0000-000012690000}"/>
    <cellStyle name="Note 10 8 2" xfId="26899" xr:uid="{00000000-0005-0000-0000-000013690000}"/>
    <cellStyle name="Note 10 8 2 2" xfId="26900" xr:uid="{00000000-0005-0000-0000-000014690000}"/>
    <cellStyle name="Note 10 8 2 2 2" xfId="52976" xr:uid="{00000000-0005-0000-0000-0000F0CE0000}"/>
    <cellStyle name="Note 10 8 2 3" xfId="52977" xr:uid="{00000000-0005-0000-0000-0000F1CE0000}"/>
    <cellStyle name="Note 10 8 3" xfId="26901" xr:uid="{00000000-0005-0000-0000-000015690000}"/>
    <cellStyle name="Note 10 8 3 2" xfId="52978" xr:uid="{00000000-0005-0000-0000-0000F2CE0000}"/>
    <cellStyle name="Note 10 8 4" xfId="52979" xr:uid="{00000000-0005-0000-0000-0000F3CE0000}"/>
    <cellStyle name="Note 10 9" xfId="26902" xr:uid="{00000000-0005-0000-0000-000016690000}"/>
    <cellStyle name="Note 10 9 2" xfId="26903" xr:uid="{00000000-0005-0000-0000-000017690000}"/>
    <cellStyle name="Note 10 9 2 2" xfId="26904" xr:uid="{00000000-0005-0000-0000-000018690000}"/>
    <cellStyle name="Note 10 9 2 2 2" xfId="52980" xr:uid="{00000000-0005-0000-0000-0000F4CE0000}"/>
    <cellStyle name="Note 10 9 2 3" xfId="52981" xr:uid="{00000000-0005-0000-0000-0000F5CE0000}"/>
    <cellStyle name="Note 10 9 3" xfId="26905" xr:uid="{00000000-0005-0000-0000-000019690000}"/>
    <cellStyle name="Note 10 9 3 2" xfId="52982" xr:uid="{00000000-0005-0000-0000-0000F6CE0000}"/>
    <cellStyle name="Note 10 9 4" xfId="52983" xr:uid="{00000000-0005-0000-0000-0000F7CE0000}"/>
    <cellStyle name="Note 11" xfId="26906" xr:uid="{00000000-0005-0000-0000-00001A690000}"/>
    <cellStyle name="Note 11 10" xfId="26907" xr:uid="{00000000-0005-0000-0000-00001B690000}"/>
    <cellStyle name="Note 11 10 2" xfId="26908" xr:uid="{00000000-0005-0000-0000-00001C690000}"/>
    <cellStyle name="Note 11 10 2 2" xfId="26909" xr:uid="{00000000-0005-0000-0000-00001D690000}"/>
    <cellStyle name="Note 11 10 2 2 2" xfId="52984" xr:uid="{00000000-0005-0000-0000-0000F8CE0000}"/>
    <cellStyle name="Note 11 10 2 3" xfId="52985" xr:uid="{00000000-0005-0000-0000-0000F9CE0000}"/>
    <cellStyle name="Note 11 10 3" xfId="26910" xr:uid="{00000000-0005-0000-0000-00001E690000}"/>
    <cellStyle name="Note 11 10 3 2" xfId="52986" xr:uid="{00000000-0005-0000-0000-0000FACE0000}"/>
    <cellStyle name="Note 11 10 4" xfId="52987" xr:uid="{00000000-0005-0000-0000-0000FBCE0000}"/>
    <cellStyle name="Note 11 11" xfId="26911" xr:uid="{00000000-0005-0000-0000-00001F690000}"/>
    <cellStyle name="Note 11 11 2" xfId="26912" xr:uid="{00000000-0005-0000-0000-000020690000}"/>
    <cellStyle name="Note 11 11 2 2" xfId="26913" xr:uid="{00000000-0005-0000-0000-000021690000}"/>
    <cellStyle name="Note 11 11 2 2 2" xfId="52988" xr:uid="{00000000-0005-0000-0000-0000FCCE0000}"/>
    <cellStyle name="Note 11 11 2 3" xfId="52989" xr:uid="{00000000-0005-0000-0000-0000FDCE0000}"/>
    <cellStyle name="Note 11 11 3" xfId="26914" xr:uid="{00000000-0005-0000-0000-000022690000}"/>
    <cellStyle name="Note 11 11 3 2" xfId="52990" xr:uid="{00000000-0005-0000-0000-0000FECE0000}"/>
    <cellStyle name="Note 11 11 4" xfId="52991" xr:uid="{00000000-0005-0000-0000-0000FFCE0000}"/>
    <cellStyle name="Note 11 12" xfId="26915" xr:uid="{00000000-0005-0000-0000-000023690000}"/>
    <cellStyle name="Note 11 12 2" xfId="26916" xr:uid="{00000000-0005-0000-0000-000024690000}"/>
    <cellStyle name="Note 11 12 2 2" xfId="52992" xr:uid="{00000000-0005-0000-0000-000000CF0000}"/>
    <cellStyle name="Note 11 12 3" xfId="52993" xr:uid="{00000000-0005-0000-0000-000001CF0000}"/>
    <cellStyle name="Note 11 13" xfId="26917" xr:uid="{00000000-0005-0000-0000-000025690000}"/>
    <cellStyle name="Note 11 13 2" xfId="52994" xr:uid="{00000000-0005-0000-0000-000002CF0000}"/>
    <cellStyle name="Note 11 14" xfId="52995" xr:uid="{00000000-0005-0000-0000-000003CF0000}"/>
    <cellStyle name="Note 11 2" xfId="26918" xr:uid="{00000000-0005-0000-0000-000026690000}"/>
    <cellStyle name="Note 11 2 2" xfId="26919" xr:uid="{00000000-0005-0000-0000-000027690000}"/>
    <cellStyle name="Note 11 2 2 2" xfId="26920" xr:uid="{00000000-0005-0000-0000-000028690000}"/>
    <cellStyle name="Note 11 2 2 2 2" xfId="52996" xr:uid="{00000000-0005-0000-0000-000004CF0000}"/>
    <cellStyle name="Note 11 2 2 3" xfId="52997" xr:uid="{00000000-0005-0000-0000-000005CF0000}"/>
    <cellStyle name="Note 11 2 3" xfId="26921" xr:uid="{00000000-0005-0000-0000-000029690000}"/>
    <cellStyle name="Note 11 2 3 2" xfId="52998" xr:uid="{00000000-0005-0000-0000-000006CF0000}"/>
    <cellStyle name="Note 11 2 4" xfId="52999" xr:uid="{00000000-0005-0000-0000-000007CF0000}"/>
    <cellStyle name="Note 11 3" xfId="26922" xr:uid="{00000000-0005-0000-0000-00002A690000}"/>
    <cellStyle name="Note 11 3 2" xfId="26923" xr:uid="{00000000-0005-0000-0000-00002B690000}"/>
    <cellStyle name="Note 11 3 2 2" xfId="26924" xr:uid="{00000000-0005-0000-0000-00002C690000}"/>
    <cellStyle name="Note 11 3 2 2 2" xfId="53000" xr:uid="{00000000-0005-0000-0000-000008CF0000}"/>
    <cellStyle name="Note 11 3 2 3" xfId="53001" xr:uid="{00000000-0005-0000-0000-000009CF0000}"/>
    <cellStyle name="Note 11 3 3" xfId="26925" xr:uid="{00000000-0005-0000-0000-00002D690000}"/>
    <cellStyle name="Note 11 3 3 2" xfId="53002" xr:uid="{00000000-0005-0000-0000-00000ACF0000}"/>
    <cellStyle name="Note 11 3 4" xfId="53003" xr:uid="{00000000-0005-0000-0000-00000BCF0000}"/>
    <cellStyle name="Note 11 4" xfId="26926" xr:uid="{00000000-0005-0000-0000-00002E690000}"/>
    <cellStyle name="Note 11 4 2" xfId="26927" xr:uid="{00000000-0005-0000-0000-00002F690000}"/>
    <cellStyle name="Note 11 4 2 2" xfId="26928" xr:uid="{00000000-0005-0000-0000-000030690000}"/>
    <cellStyle name="Note 11 4 2 2 2" xfId="53004" xr:uid="{00000000-0005-0000-0000-00000CCF0000}"/>
    <cellStyle name="Note 11 4 2 3" xfId="53005" xr:uid="{00000000-0005-0000-0000-00000DCF0000}"/>
    <cellStyle name="Note 11 4 3" xfId="26929" xr:uid="{00000000-0005-0000-0000-000031690000}"/>
    <cellStyle name="Note 11 4 3 2" xfId="53006" xr:uid="{00000000-0005-0000-0000-00000ECF0000}"/>
    <cellStyle name="Note 11 4 4" xfId="53007" xr:uid="{00000000-0005-0000-0000-00000FCF0000}"/>
    <cellStyle name="Note 11 5" xfId="26930" xr:uid="{00000000-0005-0000-0000-000032690000}"/>
    <cellStyle name="Note 11 5 2" xfId="26931" xr:uid="{00000000-0005-0000-0000-000033690000}"/>
    <cellStyle name="Note 11 5 2 2" xfId="26932" xr:uid="{00000000-0005-0000-0000-000034690000}"/>
    <cellStyle name="Note 11 5 2 2 2" xfId="53008" xr:uid="{00000000-0005-0000-0000-000010CF0000}"/>
    <cellStyle name="Note 11 5 2 3" xfId="53009" xr:uid="{00000000-0005-0000-0000-000011CF0000}"/>
    <cellStyle name="Note 11 5 3" xfId="26933" xr:uid="{00000000-0005-0000-0000-000035690000}"/>
    <cellStyle name="Note 11 5 3 2" xfId="53010" xr:uid="{00000000-0005-0000-0000-000012CF0000}"/>
    <cellStyle name="Note 11 5 4" xfId="53011" xr:uid="{00000000-0005-0000-0000-000013CF0000}"/>
    <cellStyle name="Note 11 6" xfId="26934" xr:uid="{00000000-0005-0000-0000-000036690000}"/>
    <cellStyle name="Note 11 6 2" xfId="26935" xr:uid="{00000000-0005-0000-0000-000037690000}"/>
    <cellStyle name="Note 11 6 2 2" xfId="26936" xr:uid="{00000000-0005-0000-0000-000038690000}"/>
    <cellStyle name="Note 11 6 2 2 2" xfId="53012" xr:uid="{00000000-0005-0000-0000-000014CF0000}"/>
    <cellStyle name="Note 11 6 2 3" xfId="53013" xr:uid="{00000000-0005-0000-0000-000015CF0000}"/>
    <cellStyle name="Note 11 6 3" xfId="26937" xr:uid="{00000000-0005-0000-0000-000039690000}"/>
    <cellStyle name="Note 11 6 3 2" xfId="53014" xr:uid="{00000000-0005-0000-0000-000016CF0000}"/>
    <cellStyle name="Note 11 6 4" xfId="53015" xr:uid="{00000000-0005-0000-0000-000017CF0000}"/>
    <cellStyle name="Note 11 7" xfId="26938" xr:uid="{00000000-0005-0000-0000-00003A690000}"/>
    <cellStyle name="Note 11 7 2" xfId="26939" xr:uid="{00000000-0005-0000-0000-00003B690000}"/>
    <cellStyle name="Note 11 7 2 2" xfId="26940" xr:uid="{00000000-0005-0000-0000-00003C690000}"/>
    <cellStyle name="Note 11 7 2 2 2" xfId="53016" xr:uid="{00000000-0005-0000-0000-000018CF0000}"/>
    <cellStyle name="Note 11 7 2 3" xfId="53017" xr:uid="{00000000-0005-0000-0000-000019CF0000}"/>
    <cellStyle name="Note 11 7 3" xfId="26941" xr:uid="{00000000-0005-0000-0000-00003D690000}"/>
    <cellStyle name="Note 11 7 3 2" xfId="53018" xr:uid="{00000000-0005-0000-0000-00001ACF0000}"/>
    <cellStyle name="Note 11 7 4" xfId="53019" xr:uid="{00000000-0005-0000-0000-00001BCF0000}"/>
    <cellStyle name="Note 11 8" xfId="26942" xr:uid="{00000000-0005-0000-0000-00003E690000}"/>
    <cellStyle name="Note 11 8 2" xfId="26943" xr:uid="{00000000-0005-0000-0000-00003F690000}"/>
    <cellStyle name="Note 11 8 2 2" xfId="26944" xr:uid="{00000000-0005-0000-0000-000040690000}"/>
    <cellStyle name="Note 11 8 2 2 2" xfId="53020" xr:uid="{00000000-0005-0000-0000-00001CCF0000}"/>
    <cellStyle name="Note 11 8 2 3" xfId="53021" xr:uid="{00000000-0005-0000-0000-00001DCF0000}"/>
    <cellStyle name="Note 11 8 3" xfId="26945" xr:uid="{00000000-0005-0000-0000-000041690000}"/>
    <cellStyle name="Note 11 8 3 2" xfId="53022" xr:uid="{00000000-0005-0000-0000-00001ECF0000}"/>
    <cellStyle name="Note 11 8 4" xfId="53023" xr:uid="{00000000-0005-0000-0000-00001FCF0000}"/>
    <cellStyle name="Note 11 9" xfId="26946" xr:uid="{00000000-0005-0000-0000-000042690000}"/>
    <cellStyle name="Note 11 9 2" xfId="26947" xr:uid="{00000000-0005-0000-0000-000043690000}"/>
    <cellStyle name="Note 11 9 2 2" xfId="26948" xr:uid="{00000000-0005-0000-0000-000044690000}"/>
    <cellStyle name="Note 11 9 2 2 2" xfId="53024" xr:uid="{00000000-0005-0000-0000-000020CF0000}"/>
    <cellStyle name="Note 11 9 2 3" xfId="53025" xr:uid="{00000000-0005-0000-0000-000021CF0000}"/>
    <cellStyle name="Note 11 9 3" xfId="26949" xr:uid="{00000000-0005-0000-0000-000045690000}"/>
    <cellStyle name="Note 11 9 3 2" xfId="53026" xr:uid="{00000000-0005-0000-0000-000022CF0000}"/>
    <cellStyle name="Note 11 9 4" xfId="53027" xr:uid="{00000000-0005-0000-0000-000023CF0000}"/>
    <cellStyle name="Note 12" xfId="26950" xr:uid="{00000000-0005-0000-0000-000046690000}"/>
    <cellStyle name="Note 12 10" xfId="26951" xr:uid="{00000000-0005-0000-0000-000047690000}"/>
    <cellStyle name="Note 12 10 2" xfId="26952" xr:uid="{00000000-0005-0000-0000-000048690000}"/>
    <cellStyle name="Note 12 10 2 2" xfId="26953" xr:uid="{00000000-0005-0000-0000-000049690000}"/>
    <cellStyle name="Note 12 10 2 2 2" xfId="53028" xr:uid="{00000000-0005-0000-0000-000024CF0000}"/>
    <cellStyle name="Note 12 10 2 3" xfId="53029" xr:uid="{00000000-0005-0000-0000-000025CF0000}"/>
    <cellStyle name="Note 12 10 3" xfId="26954" xr:uid="{00000000-0005-0000-0000-00004A690000}"/>
    <cellStyle name="Note 12 10 3 2" xfId="53030" xr:uid="{00000000-0005-0000-0000-000026CF0000}"/>
    <cellStyle name="Note 12 10 4" xfId="53031" xr:uid="{00000000-0005-0000-0000-000027CF0000}"/>
    <cellStyle name="Note 12 11" xfId="26955" xr:uid="{00000000-0005-0000-0000-00004B690000}"/>
    <cellStyle name="Note 12 11 2" xfId="26956" xr:uid="{00000000-0005-0000-0000-00004C690000}"/>
    <cellStyle name="Note 12 11 2 2" xfId="26957" xr:uid="{00000000-0005-0000-0000-00004D690000}"/>
    <cellStyle name="Note 12 11 2 2 2" xfId="53032" xr:uid="{00000000-0005-0000-0000-000028CF0000}"/>
    <cellStyle name="Note 12 11 2 3" xfId="53033" xr:uid="{00000000-0005-0000-0000-000029CF0000}"/>
    <cellStyle name="Note 12 11 3" xfId="26958" xr:uid="{00000000-0005-0000-0000-00004E690000}"/>
    <cellStyle name="Note 12 11 3 2" xfId="53034" xr:uid="{00000000-0005-0000-0000-00002ACF0000}"/>
    <cellStyle name="Note 12 11 4" xfId="53035" xr:uid="{00000000-0005-0000-0000-00002BCF0000}"/>
    <cellStyle name="Note 12 12" xfId="26959" xr:uid="{00000000-0005-0000-0000-00004F690000}"/>
    <cellStyle name="Note 12 12 2" xfId="26960" xr:uid="{00000000-0005-0000-0000-000050690000}"/>
    <cellStyle name="Note 12 12 2 2" xfId="53036" xr:uid="{00000000-0005-0000-0000-00002CCF0000}"/>
    <cellStyle name="Note 12 12 3" xfId="53037" xr:uid="{00000000-0005-0000-0000-00002DCF0000}"/>
    <cellStyle name="Note 12 13" xfId="26961" xr:uid="{00000000-0005-0000-0000-000051690000}"/>
    <cellStyle name="Note 12 13 2" xfId="53038" xr:uid="{00000000-0005-0000-0000-00002ECF0000}"/>
    <cellStyle name="Note 12 14" xfId="53039" xr:uid="{00000000-0005-0000-0000-00002FCF0000}"/>
    <cellStyle name="Note 12 2" xfId="26962" xr:uid="{00000000-0005-0000-0000-000052690000}"/>
    <cellStyle name="Note 12 2 2" xfId="26963" xr:uid="{00000000-0005-0000-0000-000053690000}"/>
    <cellStyle name="Note 12 2 2 2" xfId="26964" xr:uid="{00000000-0005-0000-0000-000054690000}"/>
    <cellStyle name="Note 12 2 2 2 2" xfId="53040" xr:uid="{00000000-0005-0000-0000-000030CF0000}"/>
    <cellStyle name="Note 12 2 2 3" xfId="53041" xr:uid="{00000000-0005-0000-0000-000031CF0000}"/>
    <cellStyle name="Note 12 2 3" xfId="26965" xr:uid="{00000000-0005-0000-0000-000055690000}"/>
    <cellStyle name="Note 12 2 3 2" xfId="53042" xr:uid="{00000000-0005-0000-0000-000032CF0000}"/>
    <cellStyle name="Note 12 2 4" xfId="53043" xr:uid="{00000000-0005-0000-0000-000033CF0000}"/>
    <cellStyle name="Note 12 3" xfId="26966" xr:uid="{00000000-0005-0000-0000-000056690000}"/>
    <cellStyle name="Note 12 3 2" xfId="26967" xr:uid="{00000000-0005-0000-0000-000057690000}"/>
    <cellStyle name="Note 12 3 2 2" xfId="26968" xr:uid="{00000000-0005-0000-0000-000058690000}"/>
    <cellStyle name="Note 12 3 2 2 2" xfId="53044" xr:uid="{00000000-0005-0000-0000-000034CF0000}"/>
    <cellStyle name="Note 12 3 2 3" xfId="53045" xr:uid="{00000000-0005-0000-0000-000035CF0000}"/>
    <cellStyle name="Note 12 3 3" xfId="26969" xr:uid="{00000000-0005-0000-0000-000059690000}"/>
    <cellStyle name="Note 12 3 3 2" xfId="53046" xr:uid="{00000000-0005-0000-0000-000036CF0000}"/>
    <cellStyle name="Note 12 3 4" xfId="53047" xr:uid="{00000000-0005-0000-0000-000037CF0000}"/>
    <cellStyle name="Note 12 4" xfId="26970" xr:uid="{00000000-0005-0000-0000-00005A690000}"/>
    <cellStyle name="Note 12 4 2" xfId="26971" xr:uid="{00000000-0005-0000-0000-00005B690000}"/>
    <cellStyle name="Note 12 4 2 2" xfId="26972" xr:uid="{00000000-0005-0000-0000-00005C690000}"/>
    <cellStyle name="Note 12 4 2 2 2" xfId="53048" xr:uid="{00000000-0005-0000-0000-000038CF0000}"/>
    <cellStyle name="Note 12 4 2 3" xfId="53049" xr:uid="{00000000-0005-0000-0000-000039CF0000}"/>
    <cellStyle name="Note 12 4 3" xfId="26973" xr:uid="{00000000-0005-0000-0000-00005D690000}"/>
    <cellStyle name="Note 12 4 3 2" xfId="53050" xr:uid="{00000000-0005-0000-0000-00003ACF0000}"/>
    <cellStyle name="Note 12 4 4" xfId="53051" xr:uid="{00000000-0005-0000-0000-00003BCF0000}"/>
    <cellStyle name="Note 12 5" xfId="26974" xr:uid="{00000000-0005-0000-0000-00005E690000}"/>
    <cellStyle name="Note 12 5 2" xfId="26975" xr:uid="{00000000-0005-0000-0000-00005F690000}"/>
    <cellStyle name="Note 12 5 2 2" xfId="26976" xr:uid="{00000000-0005-0000-0000-000060690000}"/>
    <cellStyle name="Note 12 5 2 2 2" xfId="53052" xr:uid="{00000000-0005-0000-0000-00003CCF0000}"/>
    <cellStyle name="Note 12 5 2 3" xfId="53053" xr:uid="{00000000-0005-0000-0000-00003DCF0000}"/>
    <cellStyle name="Note 12 5 3" xfId="26977" xr:uid="{00000000-0005-0000-0000-000061690000}"/>
    <cellStyle name="Note 12 5 3 2" xfId="53054" xr:uid="{00000000-0005-0000-0000-00003ECF0000}"/>
    <cellStyle name="Note 12 5 4" xfId="53055" xr:uid="{00000000-0005-0000-0000-00003FCF0000}"/>
    <cellStyle name="Note 12 6" xfId="26978" xr:uid="{00000000-0005-0000-0000-000062690000}"/>
    <cellStyle name="Note 12 6 2" xfId="26979" xr:uid="{00000000-0005-0000-0000-000063690000}"/>
    <cellStyle name="Note 12 6 2 2" xfId="26980" xr:uid="{00000000-0005-0000-0000-000064690000}"/>
    <cellStyle name="Note 12 6 2 2 2" xfId="53056" xr:uid="{00000000-0005-0000-0000-000040CF0000}"/>
    <cellStyle name="Note 12 6 2 3" xfId="53057" xr:uid="{00000000-0005-0000-0000-000041CF0000}"/>
    <cellStyle name="Note 12 6 3" xfId="26981" xr:uid="{00000000-0005-0000-0000-000065690000}"/>
    <cellStyle name="Note 12 6 3 2" xfId="53058" xr:uid="{00000000-0005-0000-0000-000042CF0000}"/>
    <cellStyle name="Note 12 6 4" xfId="53059" xr:uid="{00000000-0005-0000-0000-000043CF0000}"/>
    <cellStyle name="Note 12 7" xfId="26982" xr:uid="{00000000-0005-0000-0000-000066690000}"/>
    <cellStyle name="Note 12 7 2" xfId="26983" xr:uid="{00000000-0005-0000-0000-000067690000}"/>
    <cellStyle name="Note 12 7 2 2" xfId="26984" xr:uid="{00000000-0005-0000-0000-000068690000}"/>
    <cellStyle name="Note 12 7 2 2 2" xfId="53060" xr:uid="{00000000-0005-0000-0000-000044CF0000}"/>
    <cellStyle name="Note 12 7 2 3" xfId="53061" xr:uid="{00000000-0005-0000-0000-000045CF0000}"/>
    <cellStyle name="Note 12 7 3" xfId="26985" xr:uid="{00000000-0005-0000-0000-000069690000}"/>
    <cellStyle name="Note 12 7 3 2" xfId="53062" xr:uid="{00000000-0005-0000-0000-000046CF0000}"/>
    <cellStyle name="Note 12 7 4" xfId="53063" xr:uid="{00000000-0005-0000-0000-000047CF0000}"/>
    <cellStyle name="Note 12 8" xfId="26986" xr:uid="{00000000-0005-0000-0000-00006A690000}"/>
    <cellStyle name="Note 12 8 2" xfId="26987" xr:uid="{00000000-0005-0000-0000-00006B690000}"/>
    <cellStyle name="Note 12 8 2 2" xfId="26988" xr:uid="{00000000-0005-0000-0000-00006C690000}"/>
    <cellStyle name="Note 12 8 2 2 2" xfId="53064" xr:uid="{00000000-0005-0000-0000-000048CF0000}"/>
    <cellStyle name="Note 12 8 2 3" xfId="53065" xr:uid="{00000000-0005-0000-0000-000049CF0000}"/>
    <cellStyle name="Note 12 8 3" xfId="26989" xr:uid="{00000000-0005-0000-0000-00006D690000}"/>
    <cellStyle name="Note 12 8 3 2" xfId="53066" xr:uid="{00000000-0005-0000-0000-00004ACF0000}"/>
    <cellStyle name="Note 12 8 4" xfId="53067" xr:uid="{00000000-0005-0000-0000-00004BCF0000}"/>
    <cellStyle name="Note 12 9" xfId="26990" xr:uid="{00000000-0005-0000-0000-00006E690000}"/>
    <cellStyle name="Note 12 9 2" xfId="26991" xr:uid="{00000000-0005-0000-0000-00006F690000}"/>
    <cellStyle name="Note 12 9 2 2" xfId="26992" xr:uid="{00000000-0005-0000-0000-000070690000}"/>
    <cellStyle name="Note 12 9 2 2 2" xfId="53068" xr:uid="{00000000-0005-0000-0000-00004CCF0000}"/>
    <cellStyle name="Note 12 9 2 3" xfId="53069" xr:uid="{00000000-0005-0000-0000-00004DCF0000}"/>
    <cellStyle name="Note 12 9 3" xfId="26993" xr:uid="{00000000-0005-0000-0000-000071690000}"/>
    <cellStyle name="Note 12 9 3 2" xfId="53070" xr:uid="{00000000-0005-0000-0000-00004ECF0000}"/>
    <cellStyle name="Note 12 9 4" xfId="53071" xr:uid="{00000000-0005-0000-0000-00004FCF0000}"/>
    <cellStyle name="Note 13" xfId="26994" xr:uid="{00000000-0005-0000-0000-000072690000}"/>
    <cellStyle name="Note 13 10" xfId="26995" xr:uid="{00000000-0005-0000-0000-000073690000}"/>
    <cellStyle name="Note 13 10 2" xfId="26996" xr:uid="{00000000-0005-0000-0000-000074690000}"/>
    <cellStyle name="Note 13 10 2 2" xfId="26997" xr:uid="{00000000-0005-0000-0000-000075690000}"/>
    <cellStyle name="Note 13 10 2 2 2" xfId="53072" xr:uid="{00000000-0005-0000-0000-000050CF0000}"/>
    <cellStyle name="Note 13 10 2 3" xfId="53073" xr:uid="{00000000-0005-0000-0000-000051CF0000}"/>
    <cellStyle name="Note 13 10 3" xfId="26998" xr:uid="{00000000-0005-0000-0000-000076690000}"/>
    <cellStyle name="Note 13 10 3 2" xfId="53074" xr:uid="{00000000-0005-0000-0000-000052CF0000}"/>
    <cellStyle name="Note 13 10 4" xfId="53075" xr:uid="{00000000-0005-0000-0000-000053CF0000}"/>
    <cellStyle name="Note 13 11" xfId="26999" xr:uid="{00000000-0005-0000-0000-000077690000}"/>
    <cellStyle name="Note 13 11 2" xfId="27000" xr:uid="{00000000-0005-0000-0000-000078690000}"/>
    <cellStyle name="Note 13 11 2 2" xfId="27001" xr:uid="{00000000-0005-0000-0000-000079690000}"/>
    <cellStyle name="Note 13 11 2 2 2" xfId="53076" xr:uid="{00000000-0005-0000-0000-000054CF0000}"/>
    <cellStyle name="Note 13 11 2 3" xfId="53077" xr:uid="{00000000-0005-0000-0000-000055CF0000}"/>
    <cellStyle name="Note 13 11 3" xfId="27002" xr:uid="{00000000-0005-0000-0000-00007A690000}"/>
    <cellStyle name="Note 13 11 3 2" xfId="53078" xr:uid="{00000000-0005-0000-0000-000056CF0000}"/>
    <cellStyle name="Note 13 11 4" xfId="53079" xr:uid="{00000000-0005-0000-0000-000057CF0000}"/>
    <cellStyle name="Note 13 12" xfId="27003" xr:uid="{00000000-0005-0000-0000-00007B690000}"/>
    <cellStyle name="Note 13 12 2" xfId="27004" xr:uid="{00000000-0005-0000-0000-00007C690000}"/>
    <cellStyle name="Note 13 12 2 2" xfId="53080" xr:uid="{00000000-0005-0000-0000-000058CF0000}"/>
    <cellStyle name="Note 13 12 3" xfId="53081" xr:uid="{00000000-0005-0000-0000-000059CF0000}"/>
    <cellStyle name="Note 13 13" xfId="27005" xr:uid="{00000000-0005-0000-0000-00007D690000}"/>
    <cellStyle name="Note 13 13 2" xfId="53082" xr:uid="{00000000-0005-0000-0000-00005ACF0000}"/>
    <cellStyle name="Note 13 14" xfId="53083" xr:uid="{00000000-0005-0000-0000-00005BCF0000}"/>
    <cellStyle name="Note 13 2" xfId="27006" xr:uid="{00000000-0005-0000-0000-00007E690000}"/>
    <cellStyle name="Note 13 2 2" xfId="27007" xr:uid="{00000000-0005-0000-0000-00007F690000}"/>
    <cellStyle name="Note 13 2 2 2" xfId="27008" xr:uid="{00000000-0005-0000-0000-000080690000}"/>
    <cellStyle name="Note 13 2 2 2 2" xfId="53084" xr:uid="{00000000-0005-0000-0000-00005CCF0000}"/>
    <cellStyle name="Note 13 2 2 3" xfId="53085" xr:uid="{00000000-0005-0000-0000-00005DCF0000}"/>
    <cellStyle name="Note 13 2 3" xfId="27009" xr:uid="{00000000-0005-0000-0000-000081690000}"/>
    <cellStyle name="Note 13 2 3 2" xfId="53086" xr:uid="{00000000-0005-0000-0000-00005ECF0000}"/>
    <cellStyle name="Note 13 2 4" xfId="53087" xr:uid="{00000000-0005-0000-0000-00005FCF0000}"/>
    <cellStyle name="Note 13 3" xfId="27010" xr:uid="{00000000-0005-0000-0000-000082690000}"/>
    <cellStyle name="Note 13 3 2" xfId="27011" xr:uid="{00000000-0005-0000-0000-000083690000}"/>
    <cellStyle name="Note 13 3 2 2" xfId="27012" xr:uid="{00000000-0005-0000-0000-000084690000}"/>
    <cellStyle name="Note 13 3 2 2 2" xfId="53088" xr:uid="{00000000-0005-0000-0000-000060CF0000}"/>
    <cellStyle name="Note 13 3 2 3" xfId="53089" xr:uid="{00000000-0005-0000-0000-000061CF0000}"/>
    <cellStyle name="Note 13 3 3" xfId="27013" xr:uid="{00000000-0005-0000-0000-000085690000}"/>
    <cellStyle name="Note 13 3 3 2" xfId="53090" xr:uid="{00000000-0005-0000-0000-000062CF0000}"/>
    <cellStyle name="Note 13 3 4" xfId="53091" xr:uid="{00000000-0005-0000-0000-000063CF0000}"/>
    <cellStyle name="Note 13 4" xfId="27014" xr:uid="{00000000-0005-0000-0000-000086690000}"/>
    <cellStyle name="Note 13 4 2" xfId="27015" xr:uid="{00000000-0005-0000-0000-000087690000}"/>
    <cellStyle name="Note 13 4 2 2" xfId="27016" xr:uid="{00000000-0005-0000-0000-000088690000}"/>
    <cellStyle name="Note 13 4 2 2 2" xfId="53092" xr:uid="{00000000-0005-0000-0000-000064CF0000}"/>
    <cellStyle name="Note 13 4 2 3" xfId="53093" xr:uid="{00000000-0005-0000-0000-000065CF0000}"/>
    <cellStyle name="Note 13 4 3" xfId="27017" xr:uid="{00000000-0005-0000-0000-000089690000}"/>
    <cellStyle name="Note 13 4 3 2" xfId="53094" xr:uid="{00000000-0005-0000-0000-000066CF0000}"/>
    <cellStyle name="Note 13 4 4" xfId="53095" xr:uid="{00000000-0005-0000-0000-000067CF0000}"/>
    <cellStyle name="Note 13 5" xfId="27018" xr:uid="{00000000-0005-0000-0000-00008A690000}"/>
    <cellStyle name="Note 13 5 2" xfId="27019" xr:uid="{00000000-0005-0000-0000-00008B690000}"/>
    <cellStyle name="Note 13 5 2 2" xfId="27020" xr:uid="{00000000-0005-0000-0000-00008C690000}"/>
    <cellStyle name="Note 13 5 2 2 2" xfId="53096" xr:uid="{00000000-0005-0000-0000-000068CF0000}"/>
    <cellStyle name="Note 13 5 2 3" xfId="53097" xr:uid="{00000000-0005-0000-0000-000069CF0000}"/>
    <cellStyle name="Note 13 5 3" xfId="27021" xr:uid="{00000000-0005-0000-0000-00008D690000}"/>
    <cellStyle name="Note 13 5 3 2" xfId="53098" xr:uid="{00000000-0005-0000-0000-00006ACF0000}"/>
    <cellStyle name="Note 13 5 4" xfId="53099" xr:uid="{00000000-0005-0000-0000-00006BCF0000}"/>
    <cellStyle name="Note 13 6" xfId="27022" xr:uid="{00000000-0005-0000-0000-00008E690000}"/>
    <cellStyle name="Note 13 6 2" xfId="27023" xr:uid="{00000000-0005-0000-0000-00008F690000}"/>
    <cellStyle name="Note 13 6 2 2" xfId="27024" xr:uid="{00000000-0005-0000-0000-000090690000}"/>
    <cellStyle name="Note 13 6 2 2 2" xfId="53100" xr:uid="{00000000-0005-0000-0000-00006CCF0000}"/>
    <cellStyle name="Note 13 6 2 3" xfId="53101" xr:uid="{00000000-0005-0000-0000-00006DCF0000}"/>
    <cellStyle name="Note 13 6 3" xfId="27025" xr:uid="{00000000-0005-0000-0000-000091690000}"/>
    <cellStyle name="Note 13 6 3 2" xfId="53102" xr:uid="{00000000-0005-0000-0000-00006ECF0000}"/>
    <cellStyle name="Note 13 6 4" xfId="53103" xr:uid="{00000000-0005-0000-0000-00006FCF0000}"/>
    <cellStyle name="Note 13 7" xfId="27026" xr:uid="{00000000-0005-0000-0000-000092690000}"/>
    <cellStyle name="Note 13 7 2" xfId="27027" xr:uid="{00000000-0005-0000-0000-000093690000}"/>
    <cellStyle name="Note 13 7 2 2" xfId="27028" xr:uid="{00000000-0005-0000-0000-000094690000}"/>
    <cellStyle name="Note 13 7 2 2 2" xfId="53104" xr:uid="{00000000-0005-0000-0000-000070CF0000}"/>
    <cellStyle name="Note 13 7 2 3" xfId="53105" xr:uid="{00000000-0005-0000-0000-000071CF0000}"/>
    <cellStyle name="Note 13 7 3" xfId="27029" xr:uid="{00000000-0005-0000-0000-000095690000}"/>
    <cellStyle name="Note 13 7 3 2" xfId="53106" xr:uid="{00000000-0005-0000-0000-000072CF0000}"/>
    <cellStyle name="Note 13 7 4" xfId="53107" xr:uid="{00000000-0005-0000-0000-000073CF0000}"/>
    <cellStyle name="Note 13 8" xfId="27030" xr:uid="{00000000-0005-0000-0000-000096690000}"/>
    <cellStyle name="Note 13 8 2" xfId="27031" xr:uid="{00000000-0005-0000-0000-000097690000}"/>
    <cellStyle name="Note 13 8 2 2" xfId="27032" xr:uid="{00000000-0005-0000-0000-000098690000}"/>
    <cellStyle name="Note 13 8 2 2 2" xfId="53108" xr:uid="{00000000-0005-0000-0000-000074CF0000}"/>
    <cellStyle name="Note 13 8 2 3" xfId="53109" xr:uid="{00000000-0005-0000-0000-000075CF0000}"/>
    <cellStyle name="Note 13 8 3" xfId="27033" xr:uid="{00000000-0005-0000-0000-000099690000}"/>
    <cellStyle name="Note 13 8 3 2" xfId="53110" xr:uid="{00000000-0005-0000-0000-000076CF0000}"/>
    <cellStyle name="Note 13 8 4" xfId="53111" xr:uid="{00000000-0005-0000-0000-000077CF0000}"/>
    <cellStyle name="Note 13 9" xfId="27034" xr:uid="{00000000-0005-0000-0000-00009A690000}"/>
    <cellStyle name="Note 13 9 2" xfId="27035" xr:uid="{00000000-0005-0000-0000-00009B690000}"/>
    <cellStyle name="Note 13 9 2 2" xfId="27036" xr:uid="{00000000-0005-0000-0000-00009C690000}"/>
    <cellStyle name="Note 13 9 2 2 2" xfId="53112" xr:uid="{00000000-0005-0000-0000-000078CF0000}"/>
    <cellStyle name="Note 13 9 2 3" xfId="53113" xr:uid="{00000000-0005-0000-0000-000079CF0000}"/>
    <cellStyle name="Note 13 9 3" xfId="27037" xr:uid="{00000000-0005-0000-0000-00009D690000}"/>
    <cellStyle name="Note 13 9 3 2" xfId="53114" xr:uid="{00000000-0005-0000-0000-00007ACF0000}"/>
    <cellStyle name="Note 13 9 4" xfId="53115" xr:uid="{00000000-0005-0000-0000-00007BCF0000}"/>
    <cellStyle name="Note 14" xfId="27038" xr:uid="{00000000-0005-0000-0000-00009E690000}"/>
    <cellStyle name="Note 14 10" xfId="27039" xr:uid="{00000000-0005-0000-0000-00009F690000}"/>
    <cellStyle name="Note 14 10 2" xfId="27040" xr:uid="{00000000-0005-0000-0000-0000A0690000}"/>
    <cellStyle name="Note 14 10 2 2" xfId="27041" xr:uid="{00000000-0005-0000-0000-0000A1690000}"/>
    <cellStyle name="Note 14 10 2 2 2" xfId="53116" xr:uid="{00000000-0005-0000-0000-00007CCF0000}"/>
    <cellStyle name="Note 14 10 2 3" xfId="53117" xr:uid="{00000000-0005-0000-0000-00007DCF0000}"/>
    <cellStyle name="Note 14 10 3" xfId="27042" xr:uid="{00000000-0005-0000-0000-0000A2690000}"/>
    <cellStyle name="Note 14 10 3 2" xfId="53118" xr:uid="{00000000-0005-0000-0000-00007ECF0000}"/>
    <cellStyle name="Note 14 10 4" xfId="53119" xr:uid="{00000000-0005-0000-0000-00007FCF0000}"/>
    <cellStyle name="Note 14 11" xfId="27043" xr:uid="{00000000-0005-0000-0000-0000A3690000}"/>
    <cellStyle name="Note 14 11 2" xfId="27044" xr:uid="{00000000-0005-0000-0000-0000A4690000}"/>
    <cellStyle name="Note 14 11 2 2" xfId="27045" xr:uid="{00000000-0005-0000-0000-0000A5690000}"/>
    <cellStyle name="Note 14 11 2 2 2" xfId="53120" xr:uid="{00000000-0005-0000-0000-000080CF0000}"/>
    <cellStyle name="Note 14 11 2 3" xfId="53121" xr:uid="{00000000-0005-0000-0000-000081CF0000}"/>
    <cellStyle name="Note 14 11 3" xfId="27046" xr:uid="{00000000-0005-0000-0000-0000A6690000}"/>
    <cellStyle name="Note 14 11 3 2" xfId="53122" xr:uid="{00000000-0005-0000-0000-000082CF0000}"/>
    <cellStyle name="Note 14 11 4" xfId="53123" xr:uid="{00000000-0005-0000-0000-000083CF0000}"/>
    <cellStyle name="Note 14 12" xfId="27047" xr:uid="{00000000-0005-0000-0000-0000A7690000}"/>
    <cellStyle name="Note 14 12 2" xfId="27048" xr:uid="{00000000-0005-0000-0000-0000A8690000}"/>
    <cellStyle name="Note 14 12 2 2" xfId="53124" xr:uid="{00000000-0005-0000-0000-000084CF0000}"/>
    <cellStyle name="Note 14 12 3" xfId="53125" xr:uid="{00000000-0005-0000-0000-000085CF0000}"/>
    <cellStyle name="Note 14 13" xfId="27049" xr:uid="{00000000-0005-0000-0000-0000A9690000}"/>
    <cellStyle name="Note 14 13 2" xfId="53126" xr:uid="{00000000-0005-0000-0000-000086CF0000}"/>
    <cellStyle name="Note 14 14" xfId="53127" xr:uid="{00000000-0005-0000-0000-000087CF0000}"/>
    <cellStyle name="Note 14 2" xfId="27050" xr:uid="{00000000-0005-0000-0000-0000AA690000}"/>
    <cellStyle name="Note 14 2 2" xfId="27051" xr:uid="{00000000-0005-0000-0000-0000AB690000}"/>
    <cellStyle name="Note 14 2 2 2" xfId="27052" xr:uid="{00000000-0005-0000-0000-0000AC690000}"/>
    <cellStyle name="Note 14 2 2 2 2" xfId="53128" xr:uid="{00000000-0005-0000-0000-000088CF0000}"/>
    <cellStyle name="Note 14 2 2 3" xfId="53129" xr:uid="{00000000-0005-0000-0000-000089CF0000}"/>
    <cellStyle name="Note 14 2 3" xfId="27053" xr:uid="{00000000-0005-0000-0000-0000AD690000}"/>
    <cellStyle name="Note 14 2 3 2" xfId="53130" xr:uid="{00000000-0005-0000-0000-00008ACF0000}"/>
    <cellStyle name="Note 14 2 4" xfId="53131" xr:uid="{00000000-0005-0000-0000-00008BCF0000}"/>
    <cellStyle name="Note 14 3" xfId="27054" xr:uid="{00000000-0005-0000-0000-0000AE690000}"/>
    <cellStyle name="Note 14 3 2" xfId="27055" xr:uid="{00000000-0005-0000-0000-0000AF690000}"/>
    <cellStyle name="Note 14 3 2 2" xfId="27056" xr:uid="{00000000-0005-0000-0000-0000B0690000}"/>
    <cellStyle name="Note 14 3 2 2 2" xfId="53132" xr:uid="{00000000-0005-0000-0000-00008CCF0000}"/>
    <cellStyle name="Note 14 3 2 3" xfId="53133" xr:uid="{00000000-0005-0000-0000-00008DCF0000}"/>
    <cellStyle name="Note 14 3 3" xfId="27057" xr:uid="{00000000-0005-0000-0000-0000B1690000}"/>
    <cellStyle name="Note 14 3 3 2" xfId="53134" xr:uid="{00000000-0005-0000-0000-00008ECF0000}"/>
    <cellStyle name="Note 14 3 4" xfId="53135" xr:uid="{00000000-0005-0000-0000-00008FCF0000}"/>
    <cellStyle name="Note 14 4" xfId="27058" xr:uid="{00000000-0005-0000-0000-0000B2690000}"/>
    <cellStyle name="Note 14 4 2" xfId="27059" xr:uid="{00000000-0005-0000-0000-0000B3690000}"/>
    <cellStyle name="Note 14 4 2 2" xfId="27060" xr:uid="{00000000-0005-0000-0000-0000B4690000}"/>
    <cellStyle name="Note 14 4 2 2 2" xfId="53136" xr:uid="{00000000-0005-0000-0000-000090CF0000}"/>
    <cellStyle name="Note 14 4 2 3" xfId="53137" xr:uid="{00000000-0005-0000-0000-000091CF0000}"/>
    <cellStyle name="Note 14 4 3" xfId="27061" xr:uid="{00000000-0005-0000-0000-0000B5690000}"/>
    <cellStyle name="Note 14 4 3 2" xfId="53138" xr:uid="{00000000-0005-0000-0000-000092CF0000}"/>
    <cellStyle name="Note 14 4 4" xfId="53139" xr:uid="{00000000-0005-0000-0000-000093CF0000}"/>
    <cellStyle name="Note 14 5" xfId="27062" xr:uid="{00000000-0005-0000-0000-0000B6690000}"/>
    <cellStyle name="Note 14 5 2" xfId="27063" xr:uid="{00000000-0005-0000-0000-0000B7690000}"/>
    <cellStyle name="Note 14 5 2 2" xfId="27064" xr:uid="{00000000-0005-0000-0000-0000B8690000}"/>
    <cellStyle name="Note 14 5 2 2 2" xfId="53140" xr:uid="{00000000-0005-0000-0000-000094CF0000}"/>
    <cellStyle name="Note 14 5 2 3" xfId="53141" xr:uid="{00000000-0005-0000-0000-000095CF0000}"/>
    <cellStyle name="Note 14 5 3" xfId="27065" xr:uid="{00000000-0005-0000-0000-0000B9690000}"/>
    <cellStyle name="Note 14 5 3 2" xfId="53142" xr:uid="{00000000-0005-0000-0000-000096CF0000}"/>
    <cellStyle name="Note 14 5 4" xfId="53143" xr:uid="{00000000-0005-0000-0000-000097CF0000}"/>
    <cellStyle name="Note 14 6" xfId="27066" xr:uid="{00000000-0005-0000-0000-0000BA690000}"/>
    <cellStyle name="Note 14 6 2" xfId="27067" xr:uid="{00000000-0005-0000-0000-0000BB690000}"/>
    <cellStyle name="Note 14 6 2 2" xfId="27068" xr:uid="{00000000-0005-0000-0000-0000BC690000}"/>
    <cellStyle name="Note 14 6 2 2 2" xfId="53144" xr:uid="{00000000-0005-0000-0000-000098CF0000}"/>
    <cellStyle name="Note 14 6 2 3" xfId="53145" xr:uid="{00000000-0005-0000-0000-000099CF0000}"/>
    <cellStyle name="Note 14 6 3" xfId="27069" xr:uid="{00000000-0005-0000-0000-0000BD690000}"/>
    <cellStyle name="Note 14 6 3 2" xfId="53146" xr:uid="{00000000-0005-0000-0000-00009ACF0000}"/>
    <cellStyle name="Note 14 6 4" xfId="53147" xr:uid="{00000000-0005-0000-0000-00009BCF0000}"/>
    <cellStyle name="Note 14 7" xfId="27070" xr:uid="{00000000-0005-0000-0000-0000BE690000}"/>
    <cellStyle name="Note 14 7 2" xfId="27071" xr:uid="{00000000-0005-0000-0000-0000BF690000}"/>
    <cellStyle name="Note 14 7 2 2" xfId="27072" xr:uid="{00000000-0005-0000-0000-0000C0690000}"/>
    <cellStyle name="Note 14 7 2 2 2" xfId="53148" xr:uid="{00000000-0005-0000-0000-00009CCF0000}"/>
    <cellStyle name="Note 14 7 2 3" xfId="53149" xr:uid="{00000000-0005-0000-0000-00009DCF0000}"/>
    <cellStyle name="Note 14 7 3" xfId="27073" xr:uid="{00000000-0005-0000-0000-0000C1690000}"/>
    <cellStyle name="Note 14 7 3 2" xfId="53150" xr:uid="{00000000-0005-0000-0000-00009ECF0000}"/>
    <cellStyle name="Note 14 7 4" xfId="53151" xr:uid="{00000000-0005-0000-0000-00009FCF0000}"/>
    <cellStyle name="Note 14 8" xfId="27074" xr:uid="{00000000-0005-0000-0000-0000C2690000}"/>
    <cellStyle name="Note 14 8 2" xfId="27075" xr:uid="{00000000-0005-0000-0000-0000C3690000}"/>
    <cellStyle name="Note 14 8 2 2" xfId="27076" xr:uid="{00000000-0005-0000-0000-0000C4690000}"/>
    <cellStyle name="Note 14 8 2 2 2" xfId="53152" xr:uid="{00000000-0005-0000-0000-0000A0CF0000}"/>
    <cellStyle name="Note 14 8 2 3" xfId="53153" xr:uid="{00000000-0005-0000-0000-0000A1CF0000}"/>
    <cellStyle name="Note 14 8 3" xfId="27077" xr:uid="{00000000-0005-0000-0000-0000C5690000}"/>
    <cellStyle name="Note 14 8 3 2" xfId="53154" xr:uid="{00000000-0005-0000-0000-0000A2CF0000}"/>
    <cellStyle name="Note 14 8 4" xfId="53155" xr:uid="{00000000-0005-0000-0000-0000A3CF0000}"/>
    <cellStyle name="Note 14 9" xfId="27078" xr:uid="{00000000-0005-0000-0000-0000C6690000}"/>
    <cellStyle name="Note 14 9 2" xfId="27079" xr:uid="{00000000-0005-0000-0000-0000C7690000}"/>
    <cellStyle name="Note 14 9 2 2" xfId="27080" xr:uid="{00000000-0005-0000-0000-0000C8690000}"/>
    <cellStyle name="Note 14 9 2 2 2" xfId="53156" xr:uid="{00000000-0005-0000-0000-0000A4CF0000}"/>
    <cellStyle name="Note 14 9 2 3" xfId="53157" xr:uid="{00000000-0005-0000-0000-0000A5CF0000}"/>
    <cellStyle name="Note 14 9 3" xfId="27081" xr:uid="{00000000-0005-0000-0000-0000C9690000}"/>
    <cellStyle name="Note 14 9 3 2" xfId="53158" xr:uid="{00000000-0005-0000-0000-0000A6CF0000}"/>
    <cellStyle name="Note 14 9 4" xfId="53159" xr:uid="{00000000-0005-0000-0000-0000A7CF0000}"/>
    <cellStyle name="Note 15" xfId="27082" xr:uid="{00000000-0005-0000-0000-0000CA690000}"/>
    <cellStyle name="Note 15 10" xfId="27083" xr:uid="{00000000-0005-0000-0000-0000CB690000}"/>
    <cellStyle name="Note 15 10 2" xfId="27084" xr:uid="{00000000-0005-0000-0000-0000CC690000}"/>
    <cellStyle name="Note 15 10 2 2" xfId="27085" xr:uid="{00000000-0005-0000-0000-0000CD690000}"/>
    <cellStyle name="Note 15 10 2 2 2" xfId="53160" xr:uid="{00000000-0005-0000-0000-0000A8CF0000}"/>
    <cellStyle name="Note 15 10 2 3" xfId="53161" xr:uid="{00000000-0005-0000-0000-0000A9CF0000}"/>
    <cellStyle name="Note 15 10 3" xfId="27086" xr:uid="{00000000-0005-0000-0000-0000CE690000}"/>
    <cellStyle name="Note 15 10 3 2" xfId="53162" xr:uid="{00000000-0005-0000-0000-0000AACF0000}"/>
    <cellStyle name="Note 15 10 4" xfId="53163" xr:uid="{00000000-0005-0000-0000-0000ABCF0000}"/>
    <cellStyle name="Note 15 11" xfId="27087" xr:uid="{00000000-0005-0000-0000-0000CF690000}"/>
    <cellStyle name="Note 15 11 2" xfId="27088" xr:uid="{00000000-0005-0000-0000-0000D0690000}"/>
    <cellStyle name="Note 15 11 2 2" xfId="27089" xr:uid="{00000000-0005-0000-0000-0000D1690000}"/>
    <cellStyle name="Note 15 11 2 2 2" xfId="53164" xr:uid="{00000000-0005-0000-0000-0000ACCF0000}"/>
    <cellStyle name="Note 15 11 2 3" xfId="53165" xr:uid="{00000000-0005-0000-0000-0000ADCF0000}"/>
    <cellStyle name="Note 15 11 3" xfId="27090" xr:uid="{00000000-0005-0000-0000-0000D2690000}"/>
    <cellStyle name="Note 15 11 3 2" xfId="53166" xr:uid="{00000000-0005-0000-0000-0000AECF0000}"/>
    <cellStyle name="Note 15 11 4" xfId="53167" xr:uid="{00000000-0005-0000-0000-0000AFCF0000}"/>
    <cellStyle name="Note 15 12" xfId="27091" xr:uid="{00000000-0005-0000-0000-0000D3690000}"/>
    <cellStyle name="Note 15 12 2" xfId="27092" xr:uid="{00000000-0005-0000-0000-0000D4690000}"/>
    <cellStyle name="Note 15 12 2 2" xfId="53168" xr:uid="{00000000-0005-0000-0000-0000B0CF0000}"/>
    <cellStyle name="Note 15 12 3" xfId="53169" xr:uid="{00000000-0005-0000-0000-0000B1CF0000}"/>
    <cellStyle name="Note 15 13" xfId="27093" xr:uid="{00000000-0005-0000-0000-0000D5690000}"/>
    <cellStyle name="Note 15 13 2" xfId="53170" xr:uid="{00000000-0005-0000-0000-0000B2CF0000}"/>
    <cellStyle name="Note 15 14" xfId="53171" xr:uid="{00000000-0005-0000-0000-0000B3CF0000}"/>
    <cellStyle name="Note 15 2" xfId="27094" xr:uid="{00000000-0005-0000-0000-0000D6690000}"/>
    <cellStyle name="Note 15 2 2" xfId="27095" xr:uid="{00000000-0005-0000-0000-0000D7690000}"/>
    <cellStyle name="Note 15 2 2 2" xfId="27096" xr:uid="{00000000-0005-0000-0000-0000D8690000}"/>
    <cellStyle name="Note 15 2 2 2 2" xfId="53172" xr:uid="{00000000-0005-0000-0000-0000B4CF0000}"/>
    <cellStyle name="Note 15 2 2 3" xfId="53173" xr:uid="{00000000-0005-0000-0000-0000B5CF0000}"/>
    <cellStyle name="Note 15 2 3" xfId="27097" xr:uid="{00000000-0005-0000-0000-0000D9690000}"/>
    <cellStyle name="Note 15 2 3 2" xfId="53174" xr:uid="{00000000-0005-0000-0000-0000B6CF0000}"/>
    <cellStyle name="Note 15 2 4" xfId="53175" xr:uid="{00000000-0005-0000-0000-0000B7CF0000}"/>
    <cellStyle name="Note 15 3" xfId="27098" xr:uid="{00000000-0005-0000-0000-0000DA690000}"/>
    <cellStyle name="Note 15 3 2" xfId="27099" xr:uid="{00000000-0005-0000-0000-0000DB690000}"/>
    <cellStyle name="Note 15 3 2 2" xfId="27100" xr:uid="{00000000-0005-0000-0000-0000DC690000}"/>
    <cellStyle name="Note 15 3 2 2 2" xfId="53176" xr:uid="{00000000-0005-0000-0000-0000B8CF0000}"/>
    <cellStyle name="Note 15 3 2 3" xfId="53177" xr:uid="{00000000-0005-0000-0000-0000B9CF0000}"/>
    <cellStyle name="Note 15 3 3" xfId="27101" xr:uid="{00000000-0005-0000-0000-0000DD690000}"/>
    <cellStyle name="Note 15 3 3 2" xfId="53178" xr:uid="{00000000-0005-0000-0000-0000BACF0000}"/>
    <cellStyle name="Note 15 3 4" xfId="53179" xr:uid="{00000000-0005-0000-0000-0000BBCF0000}"/>
    <cellStyle name="Note 15 4" xfId="27102" xr:uid="{00000000-0005-0000-0000-0000DE690000}"/>
    <cellStyle name="Note 15 4 2" xfId="27103" xr:uid="{00000000-0005-0000-0000-0000DF690000}"/>
    <cellStyle name="Note 15 4 2 2" xfId="27104" xr:uid="{00000000-0005-0000-0000-0000E0690000}"/>
    <cellStyle name="Note 15 4 2 2 2" xfId="53180" xr:uid="{00000000-0005-0000-0000-0000BCCF0000}"/>
    <cellStyle name="Note 15 4 2 3" xfId="53181" xr:uid="{00000000-0005-0000-0000-0000BDCF0000}"/>
    <cellStyle name="Note 15 4 3" xfId="27105" xr:uid="{00000000-0005-0000-0000-0000E1690000}"/>
    <cellStyle name="Note 15 4 3 2" xfId="53182" xr:uid="{00000000-0005-0000-0000-0000BECF0000}"/>
    <cellStyle name="Note 15 4 4" xfId="53183" xr:uid="{00000000-0005-0000-0000-0000BFCF0000}"/>
    <cellStyle name="Note 15 5" xfId="27106" xr:uid="{00000000-0005-0000-0000-0000E2690000}"/>
    <cellStyle name="Note 15 5 2" xfId="27107" xr:uid="{00000000-0005-0000-0000-0000E3690000}"/>
    <cellStyle name="Note 15 5 2 2" xfId="27108" xr:uid="{00000000-0005-0000-0000-0000E4690000}"/>
    <cellStyle name="Note 15 5 2 2 2" xfId="53184" xr:uid="{00000000-0005-0000-0000-0000C0CF0000}"/>
    <cellStyle name="Note 15 5 2 3" xfId="53185" xr:uid="{00000000-0005-0000-0000-0000C1CF0000}"/>
    <cellStyle name="Note 15 5 3" xfId="27109" xr:uid="{00000000-0005-0000-0000-0000E5690000}"/>
    <cellStyle name="Note 15 5 3 2" xfId="53186" xr:uid="{00000000-0005-0000-0000-0000C2CF0000}"/>
    <cellStyle name="Note 15 5 4" xfId="53187" xr:uid="{00000000-0005-0000-0000-0000C3CF0000}"/>
    <cellStyle name="Note 15 6" xfId="27110" xr:uid="{00000000-0005-0000-0000-0000E6690000}"/>
    <cellStyle name="Note 15 6 2" xfId="27111" xr:uid="{00000000-0005-0000-0000-0000E7690000}"/>
    <cellStyle name="Note 15 6 2 2" xfId="27112" xr:uid="{00000000-0005-0000-0000-0000E8690000}"/>
    <cellStyle name="Note 15 6 2 2 2" xfId="53188" xr:uid="{00000000-0005-0000-0000-0000C4CF0000}"/>
    <cellStyle name="Note 15 6 2 3" xfId="53189" xr:uid="{00000000-0005-0000-0000-0000C5CF0000}"/>
    <cellStyle name="Note 15 6 3" xfId="27113" xr:uid="{00000000-0005-0000-0000-0000E9690000}"/>
    <cellStyle name="Note 15 6 3 2" xfId="53190" xr:uid="{00000000-0005-0000-0000-0000C6CF0000}"/>
    <cellStyle name="Note 15 6 4" xfId="53191" xr:uid="{00000000-0005-0000-0000-0000C7CF0000}"/>
    <cellStyle name="Note 15 7" xfId="27114" xr:uid="{00000000-0005-0000-0000-0000EA690000}"/>
    <cellStyle name="Note 15 7 2" xfId="27115" xr:uid="{00000000-0005-0000-0000-0000EB690000}"/>
    <cellStyle name="Note 15 7 2 2" xfId="27116" xr:uid="{00000000-0005-0000-0000-0000EC690000}"/>
    <cellStyle name="Note 15 7 2 2 2" xfId="53192" xr:uid="{00000000-0005-0000-0000-0000C8CF0000}"/>
    <cellStyle name="Note 15 7 2 3" xfId="53193" xr:uid="{00000000-0005-0000-0000-0000C9CF0000}"/>
    <cellStyle name="Note 15 7 3" xfId="27117" xr:uid="{00000000-0005-0000-0000-0000ED690000}"/>
    <cellStyle name="Note 15 7 3 2" xfId="53194" xr:uid="{00000000-0005-0000-0000-0000CACF0000}"/>
    <cellStyle name="Note 15 7 4" xfId="53195" xr:uid="{00000000-0005-0000-0000-0000CBCF0000}"/>
    <cellStyle name="Note 15 8" xfId="27118" xr:uid="{00000000-0005-0000-0000-0000EE690000}"/>
    <cellStyle name="Note 15 8 2" xfId="27119" xr:uid="{00000000-0005-0000-0000-0000EF690000}"/>
    <cellStyle name="Note 15 8 2 2" xfId="27120" xr:uid="{00000000-0005-0000-0000-0000F0690000}"/>
    <cellStyle name="Note 15 8 2 2 2" xfId="53196" xr:uid="{00000000-0005-0000-0000-0000CCCF0000}"/>
    <cellStyle name="Note 15 8 2 3" xfId="53197" xr:uid="{00000000-0005-0000-0000-0000CDCF0000}"/>
    <cellStyle name="Note 15 8 3" xfId="27121" xr:uid="{00000000-0005-0000-0000-0000F1690000}"/>
    <cellStyle name="Note 15 8 3 2" xfId="53198" xr:uid="{00000000-0005-0000-0000-0000CECF0000}"/>
    <cellStyle name="Note 15 8 4" xfId="53199" xr:uid="{00000000-0005-0000-0000-0000CFCF0000}"/>
    <cellStyle name="Note 15 9" xfId="27122" xr:uid="{00000000-0005-0000-0000-0000F2690000}"/>
    <cellStyle name="Note 15 9 2" xfId="27123" xr:uid="{00000000-0005-0000-0000-0000F3690000}"/>
    <cellStyle name="Note 15 9 2 2" xfId="27124" xr:uid="{00000000-0005-0000-0000-0000F4690000}"/>
    <cellStyle name="Note 15 9 2 2 2" xfId="53200" xr:uid="{00000000-0005-0000-0000-0000D0CF0000}"/>
    <cellStyle name="Note 15 9 2 3" xfId="53201" xr:uid="{00000000-0005-0000-0000-0000D1CF0000}"/>
    <cellStyle name="Note 15 9 3" xfId="27125" xr:uid="{00000000-0005-0000-0000-0000F5690000}"/>
    <cellStyle name="Note 15 9 3 2" xfId="53202" xr:uid="{00000000-0005-0000-0000-0000D2CF0000}"/>
    <cellStyle name="Note 15 9 4" xfId="53203" xr:uid="{00000000-0005-0000-0000-0000D3CF0000}"/>
    <cellStyle name="Note 16" xfId="27126" xr:uid="{00000000-0005-0000-0000-0000F6690000}"/>
    <cellStyle name="Note 16 10" xfId="27127" xr:uid="{00000000-0005-0000-0000-0000F7690000}"/>
    <cellStyle name="Note 16 10 2" xfId="27128" xr:uid="{00000000-0005-0000-0000-0000F8690000}"/>
    <cellStyle name="Note 16 10 2 2" xfId="27129" xr:uid="{00000000-0005-0000-0000-0000F9690000}"/>
    <cellStyle name="Note 16 10 2 2 2" xfId="53204" xr:uid="{00000000-0005-0000-0000-0000D4CF0000}"/>
    <cellStyle name="Note 16 10 2 3" xfId="53205" xr:uid="{00000000-0005-0000-0000-0000D5CF0000}"/>
    <cellStyle name="Note 16 10 3" xfId="27130" xr:uid="{00000000-0005-0000-0000-0000FA690000}"/>
    <cellStyle name="Note 16 10 3 2" xfId="53206" xr:uid="{00000000-0005-0000-0000-0000D6CF0000}"/>
    <cellStyle name="Note 16 10 4" xfId="53207" xr:uid="{00000000-0005-0000-0000-0000D7CF0000}"/>
    <cellStyle name="Note 16 11" xfId="27131" xr:uid="{00000000-0005-0000-0000-0000FB690000}"/>
    <cellStyle name="Note 16 11 2" xfId="27132" xr:uid="{00000000-0005-0000-0000-0000FC690000}"/>
    <cellStyle name="Note 16 11 2 2" xfId="27133" xr:uid="{00000000-0005-0000-0000-0000FD690000}"/>
    <cellStyle name="Note 16 11 2 2 2" xfId="53208" xr:uid="{00000000-0005-0000-0000-0000D8CF0000}"/>
    <cellStyle name="Note 16 11 2 3" xfId="53209" xr:uid="{00000000-0005-0000-0000-0000D9CF0000}"/>
    <cellStyle name="Note 16 11 3" xfId="27134" xr:uid="{00000000-0005-0000-0000-0000FE690000}"/>
    <cellStyle name="Note 16 11 3 2" xfId="53210" xr:uid="{00000000-0005-0000-0000-0000DACF0000}"/>
    <cellStyle name="Note 16 11 4" xfId="53211" xr:uid="{00000000-0005-0000-0000-0000DBCF0000}"/>
    <cellStyle name="Note 16 12" xfId="27135" xr:uid="{00000000-0005-0000-0000-0000FF690000}"/>
    <cellStyle name="Note 16 12 2" xfId="27136" xr:uid="{00000000-0005-0000-0000-0000006A0000}"/>
    <cellStyle name="Note 16 12 2 2" xfId="53212" xr:uid="{00000000-0005-0000-0000-0000DCCF0000}"/>
    <cellStyle name="Note 16 12 3" xfId="53213" xr:uid="{00000000-0005-0000-0000-0000DDCF0000}"/>
    <cellStyle name="Note 16 13" xfId="27137" xr:uid="{00000000-0005-0000-0000-0000016A0000}"/>
    <cellStyle name="Note 16 13 2" xfId="53214" xr:uid="{00000000-0005-0000-0000-0000DECF0000}"/>
    <cellStyle name="Note 16 14" xfId="53215" xr:uid="{00000000-0005-0000-0000-0000DFCF0000}"/>
    <cellStyle name="Note 16 2" xfId="27138" xr:uid="{00000000-0005-0000-0000-0000026A0000}"/>
    <cellStyle name="Note 16 2 2" xfId="27139" xr:uid="{00000000-0005-0000-0000-0000036A0000}"/>
    <cellStyle name="Note 16 2 2 2" xfId="27140" xr:uid="{00000000-0005-0000-0000-0000046A0000}"/>
    <cellStyle name="Note 16 2 2 2 2" xfId="53216" xr:uid="{00000000-0005-0000-0000-0000E0CF0000}"/>
    <cellStyle name="Note 16 2 2 3" xfId="53217" xr:uid="{00000000-0005-0000-0000-0000E1CF0000}"/>
    <cellStyle name="Note 16 2 3" xfId="27141" xr:uid="{00000000-0005-0000-0000-0000056A0000}"/>
    <cellStyle name="Note 16 2 3 2" xfId="53218" xr:uid="{00000000-0005-0000-0000-0000E2CF0000}"/>
    <cellStyle name="Note 16 2 4" xfId="53219" xr:uid="{00000000-0005-0000-0000-0000E3CF0000}"/>
    <cellStyle name="Note 16 3" xfId="27142" xr:uid="{00000000-0005-0000-0000-0000066A0000}"/>
    <cellStyle name="Note 16 3 2" xfId="27143" xr:uid="{00000000-0005-0000-0000-0000076A0000}"/>
    <cellStyle name="Note 16 3 2 2" xfId="27144" xr:uid="{00000000-0005-0000-0000-0000086A0000}"/>
    <cellStyle name="Note 16 3 2 2 2" xfId="53220" xr:uid="{00000000-0005-0000-0000-0000E4CF0000}"/>
    <cellStyle name="Note 16 3 2 3" xfId="53221" xr:uid="{00000000-0005-0000-0000-0000E5CF0000}"/>
    <cellStyle name="Note 16 3 3" xfId="27145" xr:uid="{00000000-0005-0000-0000-0000096A0000}"/>
    <cellStyle name="Note 16 3 3 2" xfId="53222" xr:uid="{00000000-0005-0000-0000-0000E6CF0000}"/>
    <cellStyle name="Note 16 3 4" xfId="53223" xr:uid="{00000000-0005-0000-0000-0000E7CF0000}"/>
    <cellStyle name="Note 16 4" xfId="27146" xr:uid="{00000000-0005-0000-0000-00000A6A0000}"/>
    <cellStyle name="Note 16 4 2" xfId="27147" xr:uid="{00000000-0005-0000-0000-00000B6A0000}"/>
    <cellStyle name="Note 16 4 2 2" xfId="27148" xr:uid="{00000000-0005-0000-0000-00000C6A0000}"/>
    <cellStyle name="Note 16 4 2 2 2" xfId="53224" xr:uid="{00000000-0005-0000-0000-0000E8CF0000}"/>
    <cellStyle name="Note 16 4 2 3" xfId="53225" xr:uid="{00000000-0005-0000-0000-0000E9CF0000}"/>
    <cellStyle name="Note 16 4 3" xfId="27149" xr:uid="{00000000-0005-0000-0000-00000D6A0000}"/>
    <cellStyle name="Note 16 4 3 2" xfId="53226" xr:uid="{00000000-0005-0000-0000-0000EACF0000}"/>
    <cellStyle name="Note 16 4 4" xfId="53227" xr:uid="{00000000-0005-0000-0000-0000EBCF0000}"/>
    <cellStyle name="Note 16 5" xfId="27150" xr:uid="{00000000-0005-0000-0000-00000E6A0000}"/>
    <cellStyle name="Note 16 5 2" xfId="27151" xr:uid="{00000000-0005-0000-0000-00000F6A0000}"/>
    <cellStyle name="Note 16 5 2 2" xfId="27152" xr:uid="{00000000-0005-0000-0000-0000106A0000}"/>
    <cellStyle name="Note 16 5 2 2 2" xfId="53228" xr:uid="{00000000-0005-0000-0000-0000ECCF0000}"/>
    <cellStyle name="Note 16 5 2 3" xfId="53229" xr:uid="{00000000-0005-0000-0000-0000EDCF0000}"/>
    <cellStyle name="Note 16 5 3" xfId="27153" xr:uid="{00000000-0005-0000-0000-0000116A0000}"/>
    <cellStyle name="Note 16 5 3 2" xfId="53230" xr:uid="{00000000-0005-0000-0000-0000EECF0000}"/>
    <cellStyle name="Note 16 5 4" xfId="53231" xr:uid="{00000000-0005-0000-0000-0000EFCF0000}"/>
    <cellStyle name="Note 16 6" xfId="27154" xr:uid="{00000000-0005-0000-0000-0000126A0000}"/>
    <cellStyle name="Note 16 6 2" xfId="27155" xr:uid="{00000000-0005-0000-0000-0000136A0000}"/>
    <cellStyle name="Note 16 6 2 2" xfId="27156" xr:uid="{00000000-0005-0000-0000-0000146A0000}"/>
    <cellStyle name="Note 16 6 2 2 2" xfId="53232" xr:uid="{00000000-0005-0000-0000-0000F0CF0000}"/>
    <cellStyle name="Note 16 6 2 3" xfId="53233" xr:uid="{00000000-0005-0000-0000-0000F1CF0000}"/>
    <cellStyle name="Note 16 6 3" xfId="27157" xr:uid="{00000000-0005-0000-0000-0000156A0000}"/>
    <cellStyle name="Note 16 6 3 2" xfId="53234" xr:uid="{00000000-0005-0000-0000-0000F2CF0000}"/>
    <cellStyle name="Note 16 6 4" xfId="53235" xr:uid="{00000000-0005-0000-0000-0000F3CF0000}"/>
    <cellStyle name="Note 16 7" xfId="27158" xr:uid="{00000000-0005-0000-0000-0000166A0000}"/>
    <cellStyle name="Note 16 7 2" xfId="27159" xr:uid="{00000000-0005-0000-0000-0000176A0000}"/>
    <cellStyle name="Note 16 7 2 2" xfId="27160" xr:uid="{00000000-0005-0000-0000-0000186A0000}"/>
    <cellStyle name="Note 16 7 2 2 2" xfId="53236" xr:uid="{00000000-0005-0000-0000-0000F4CF0000}"/>
    <cellStyle name="Note 16 7 2 3" xfId="53237" xr:uid="{00000000-0005-0000-0000-0000F5CF0000}"/>
    <cellStyle name="Note 16 7 3" xfId="27161" xr:uid="{00000000-0005-0000-0000-0000196A0000}"/>
    <cellStyle name="Note 16 7 3 2" xfId="53238" xr:uid="{00000000-0005-0000-0000-0000F6CF0000}"/>
    <cellStyle name="Note 16 7 4" xfId="53239" xr:uid="{00000000-0005-0000-0000-0000F7CF0000}"/>
    <cellStyle name="Note 16 8" xfId="27162" xr:uid="{00000000-0005-0000-0000-00001A6A0000}"/>
    <cellStyle name="Note 16 8 2" xfId="27163" xr:uid="{00000000-0005-0000-0000-00001B6A0000}"/>
    <cellStyle name="Note 16 8 2 2" xfId="27164" xr:uid="{00000000-0005-0000-0000-00001C6A0000}"/>
    <cellStyle name="Note 16 8 2 2 2" xfId="53240" xr:uid="{00000000-0005-0000-0000-0000F8CF0000}"/>
    <cellStyle name="Note 16 8 2 3" xfId="53241" xr:uid="{00000000-0005-0000-0000-0000F9CF0000}"/>
    <cellStyle name="Note 16 8 3" xfId="27165" xr:uid="{00000000-0005-0000-0000-00001D6A0000}"/>
    <cellStyle name="Note 16 8 3 2" xfId="53242" xr:uid="{00000000-0005-0000-0000-0000FACF0000}"/>
    <cellStyle name="Note 16 8 4" xfId="53243" xr:uid="{00000000-0005-0000-0000-0000FBCF0000}"/>
    <cellStyle name="Note 16 9" xfId="27166" xr:uid="{00000000-0005-0000-0000-00001E6A0000}"/>
    <cellStyle name="Note 16 9 2" xfId="27167" xr:uid="{00000000-0005-0000-0000-00001F6A0000}"/>
    <cellStyle name="Note 16 9 2 2" xfId="27168" xr:uid="{00000000-0005-0000-0000-0000206A0000}"/>
    <cellStyle name="Note 16 9 2 2 2" xfId="53244" xr:uid="{00000000-0005-0000-0000-0000FCCF0000}"/>
    <cellStyle name="Note 16 9 2 3" xfId="53245" xr:uid="{00000000-0005-0000-0000-0000FDCF0000}"/>
    <cellStyle name="Note 16 9 3" xfId="27169" xr:uid="{00000000-0005-0000-0000-0000216A0000}"/>
    <cellStyle name="Note 16 9 3 2" xfId="53246" xr:uid="{00000000-0005-0000-0000-0000FECF0000}"/>
    <cellStyle name="Note 16 9 4" xfId="53247" xr:uid="{00000000-0005-0000-0000-0000FFCF0000}"/>
    <cellStyle name="Note 17" xfId="27170" xr:uid="{00000000-0005-0000-0000-0000226A0000}"/>
    <cellStyle name="Note 17 10" xfId="27171" xr:uid="{00000000-0005-0000-0000-0000236A0000}"/>
    <cellStyle name="Note 17 10 2" xfId="27172" xr:uid="{00000000-0005-0000-0000-0000246A0000}"/>
    <cellStyle name="Note 17 10 2 2" xfId="27173" xr:uid="{00000000-0005-0000-0000-0000256A0000}"/>
    <cellStyle name="Note 17 10 2 2 2" xfId="53248" xr:uid="{00000000-0005-0000-0000-000000D00000}"/>
    <cellStyle name="Note 17 10 2 3" xfId="53249" xr:uid="{00000000-0005-0000-0000-000001D00000}"/>
    <cellStyle name="Note 17 10 3" xfId="27174" xr:uid="{00000000-0005-0000-0000-0000266A0000}"/>
    <cellStyle name="Note 17 10 3 2" xfId="53250" xr:uid="{00000000-0005-0000-0000-000002D00000}"/>
    <cellStyle name="Note 17 10 4" xfId="53251" xr:uid="{00000000-0005-0000-0000-000003D00000}"/>
    <cellStyle name="Note 17 11" xfId="27175" xr:uid="{00000000-0005-0000-0000-0000276A0000}"/>
    <cellStyle name="Note 17 11 2" xfId="27176" xr:uid="{00000000-0005-0000-0000-0000286A0000}"/>
    <cellStyle name="Note 17 11 2 2" xfId="27177" xr:uid="{00000000-0005-0000-0000-0000296A0000}"/>
    <cellStyle name="Note 17 11 2 2 2" xfId="53252" xr:uid="{00000000-0005-0000-0000-000004D00000}"/>
    <cellStyle name="Note 17 11 2 3" xfId="53253" xr:uid="{00000000-0005-0000-0000-000005D00000}"/>
    <cellStyle name="Note 17 11 3" xfId="27178" xr:uid="{00000000-0005-0000-0000-00002A6A0000}"/>
    <cellStyle name="Note 17 11 3 2" xfId="53254" xr:uid="{00000000-0005-0000-0000-000006D00000}"/>
    <cellStyle name="Note 17 11 4" xfId="53255" xr:uid="{00000000-0005-0000-0000-000007D00000}"/>
    <cellStyle name="Note 17 12" xfId="27179" xr:uid="{00000000-0005-0000-0000-00002B6A0000}"/>
    <cellStyle name="Note 17 12 2" xfId="27180" xr:uid="{00000000-0005-0000-0000-00002C6A0000}"/>
    <cellStyle name="Note 17 12 2 2" xfId="53256" xr:uid="{00000000-0005-0000-0000-000008D00000}"/>
    <cellStyle name="Note 17 12 3" xfId="53257" xr:uid="{00000000-0005-0000-0000-000009D00000}"/>
    <cellStyle name="Note 17 13" xfId="27181" xr:uid="{00000000-0005-0000-0000-00002D6A0000}"/>
    <cellStyle name="Note 17 13 2" xfId="53258" xr:uid="{00000000-0005-0000-0000-00000AD00000}"/>
    <cellStyle name="Note 17 14" xfId="53259" xr:uid="{00000000-0005-0000-0000-00000BD00000}"/>
    <cellStyle name="Note 17 2" xfId="27182" xr:uid="{00000000-0005-0000-0000-00002E6A0000}"/>
    <cellStyle name="Note 17 2 2" xfId="27183" xr:uid="{00000000-0005-0000-0000-00002F6A0000}"/>
    <cellStyle name="Note 17 2 2 2" xfId="27184" xr:uid="{00000000-0005-0000-0000-0000306A0000}"/>
    <cellStyle name="Note 17 2 2 2 2" xfId="53260" xr:uid="{00000000-0005-0000-0000-00000CD00000}"/>
    <cellStyle name="Note 17 2 2 3" xfId="53261" xr:uid="{00000000-0005-0000-0000-00000DD00000}"/>
    <cellStyle name="Note 17 2 3" xfId="27185" xr:uid="{00000000-0005-0000-0000-0000316A0000}"/>
    <cellStyle name="Note 17 2 3 2" xfId="53262" xr:uid="{00000000-0005-0000-0000-00000ED00000}"/>
    <cellStyle name="Note 17 2 4" xfId="53263" xr:uid="{00000000-0005-0000-0000-00000FD00000}"/>
    <cellStyle name="Note 17 3" xfId="27186" xr:uid="{00000000-0005-0000-0000-0000326A0000}"/>
    <cellStyle name="Note 17 3 2" xfId="27187" xr:uid="{00000000-0005-0000-0000-0000336A0000}"/>
    <cellStyle name="Note 17 3 2 2" xfId="27188" xr:uid="{00000000-0005-0000-0000-0000346A0000}"/>
    <cellStyle name="Note 17 3 2 2 2" xfId="53264" xr:uid="{00000000-0005-0000-0000-000010D00000}"/>
    <cellStyle name="Note 17 3 2 3" xfId="53265" xr:uid="{00000000-0005-0000-0000-000011D00000}"/>
    <cellStyle name="Note 17 3 3" xfId="27189" xr:uid="{00000000-0005-0000-0000-0000356A0000}"/>
    <cellStyle name="Note 17 3 3 2" xfId="53266" xr:uid="{00000000-0005-0000-0000-000012D00000}"/>
    <cellStyle name="Note 17 3 4" xfId="53267" xr:uid="{00000000-0005-0000-0000-000013D00000}"/>
    <cellStyle name="Note 17 4" xfId="27190" xr:uid="{00000000-0005-0000-0000-0000366A0000}"/>
    <cellStyle name="Note 17 4 2" xfId="27191" xr:uid="{00000000-0005-0000-0000-0000376A0000}"/>
    <cellStyle name="Note 17 4 2 2" xfId="27192" xr:uid="{00000000-0005-0000-0000-0000386A0000}"/>
    <cellStyle name="Note 17 4 2 2 2" xfId="53268" xr:uid="{00000000-0005-0000-0000-000014D00000}"/>
    <cellStyle name="Note 17 4 2 3" xfId="53269" xr:uid="{00000000-0005-0000-0000-000015D00000}"/>
    <cellStyle name="Note 17 4 3" xfId="27193" xr:uid="{00000000-0005-0000-0000-0000396A0000}"/>
    <cellStyle name="Note 17 4 3 2" xfId="53270" xr:uid="{00000000-0005-0000-0000-000016D00000}"/>
    <cellStyle name="Note 17 4 4" xfId="53271" xr:uid="{00000000-0005-0000-0000-000017D00000}"/>
    <cellStyle name="Note 17 5" xfId="27194" xr:uid="{00000000-0005-0000-0000-00003A6A0000}"/>
    <cellStyle name="Note 17 5 2" xfId="27195" xr:uid="{00000000-0005-0000-0000-00003B6A0000}"/>
    <cellStyle name="Note 17 5 2 2" xfId="27196" xr:uid="{00000000-0005-0000-0000-00003C6A0000}"/>
    <cellStyle name="Note 17 5 2 2 2" xfId="53272" xr:uid="{00000000-0005-0000-0000-000018D00000}"/>
    <cellStyle name="Note 17 5 2 3" xfId="53273" xr:uid="{00000000-0005-0000-0000-000019D00000}"/>
    <cellStyle name="Note 17 5 3" xfId="27197" xr:uid="{00000000-0005-0000-0000-00003D6A0000}"/>
    <cellStyle name="Note 17 5 3 2" xfId="53274" xr:uid="{00000000-0005-0000-0000-00001AD00000}"/>
    <cellStyle name="Note 17 5 4" xfId="53275" xr:uid="{00000000-0005-0000-0000-00001BD00000}"/>
    <cellStyle name="Note 17 6" xfId="27198" xr:uid="{00000000-0005-0000-0000-00003E6A0000}"/>
    <cellStyle name="Note 17 6 2" xfId="27199" xr:uid="{00000000-0005-0000-0000-00003F6A0000}"/>
    <cellStyle name="Note 17 6 2 2" xfId="27200" xr:uid="{00000000-0005-0000-0000-0000406A0000}"/>
    <cellStyle name="Note 17 6 2 2 2" xfId="53276" xr:uid="{00000000-0005-0000-0000-00001CD00000}"/>
    <cellStyle name="Note 17 6 2 3" xfId="53277" xr:uid="{00000000-0005-0000-0000-00001DD00000}"/>
    <cellStyle name="Note 17 6 3" xfId="27201" xr:uid="{00000000-0005-0000-0000-0000416A0000}"/>
    <cellStyle name="Note 17 6 3 2" xfId="53278" xr:uid="{00000000-0005-0000-0000-00001ED00000}"/>
    <cellStyle name="Note 17 6 4" xfId="53279" xr:uid="{00000000-0005-0000-0000-00001FD00000}"/>
    <cellStyle name="Note 17 7" xfId="27202" xr:uid="{00000000-0005-0000-0000-0000426A0000}"/>
    <cellStyle name="Note 17 7 2" xfId="27203" xr:uid="{00000000-0005-0000-0000-0000436A0000}"/>
    <cellStyle name="Note 17 7 2 2" xfId="27204" xr:uid="{00000000-0005-0000-0000-0000446A0000}"/>
    <cellStyle name="Note 17 7 2 2 2" xfId="53280" xr:uid="{00000000-0005-0000-0000-000020D00000}"/>
    <cellStyle name="Note 17 7 2 3" xfId="53281" xr:uid="{00000000-0005-0000-0000-000021D00000}"/>
    <cellStyle name="Note 17 7 3" xfId="27205" xr:uid="{00000000-0005-0000-0000-0000456A0000}"/>
    <cellStyle name="Note 17 7 3 2" xfId="53282" xr:uid="{00000000-0005-0000-0000-000022D00000}"/>
    <cellStyle name="Note 17 7 4" xfId="53283" xr:uid="{00000000-0005-0000-0000-000023D00000}"/>
    <cellStyle name="Note 17 8" xfId="27206" xr:uid="{00000000-0005-0000-0000-0000466A0000}"/>
    <cellStyle name="Note 17 8 2" xfId="27207" xr:uid="{00000000-0005-0000-0000-0000476A0000}"/>
    <cellStyle name="Note 17 8 2 2" xfId="27208" xr:uid="{00000000-0005-0000-0000-0000486A0000}"/>
    <cellStyle name="Note 17 8 2 2 2" xfId="53284" xr:uid="{00000000-0005-0000-0000-000024D00000}"/>
    <cellStyle name="Note 17 8 2 3" xfId="53285" xr:uid="{00000000-0005-0000-0000-000025D00000}"/>
    <cellStyle name="Note 17 8 3" xfId="27209" xr:uid="{00000000-0005-0000-0000-0000496A0000}"/>
    <cellStyle name="Note 17 8 3 2" xfId="53286" xr:uid="{00000000-0005-0000-0000-000026D00000}"/>
    <cellStyle name="Note 17 8 4" xfId="53287" xr:uid="{00000000-0005-0000-0000-000027D00000}"/>
    <cellStyle name="Note 17 9" xfId="27210" xr:uid="{00000000-0005-0000-0000-00004A6A0000}"/>
    <cellStyle name="Note 17 9 2" xfId="27211" xr:uid="{00000000-0005-0000-0000-00004B6A0000}"/>
    <cellStyle name="Note 17 9 2 2" xfId="27212" xr:uid="{00000000-0005-0000-0000-00004C6A0000}"/>
    <cellStyle name="Note 17 9 2 2 2" xfId="53288" xr:uid="{00000000-0005-0000-0000-000028D00000}"/>
    <cellStyle name="Note 17 9 2 3" xfId="53289" xr:uid="{00000000-0005-0000-0000-000029D00000}"/>
    <cellStyle name="Note 17 9 3" xfId="27213" xr:uid="{00000000-0005-0000-0000-00004D6A0000}"/>
    <cellStyle name="Note 17 9 3 2" xfId="53290" xr:uid="{00000000-0005-0000-0000-00002AD00000}"/>
    <cellStyle name="Note 17 9 4" xfId="53291" xr:uid="{00000000-0005-0000-0000-00002BD00000}"/>
    <cellStyle name="Note 18" xfId="27214" xr:uid="{00000000-0005-0000-0000-00004E6A0000}"/>
    <cellStyle name="Note 18 10" xfId="27215" xr:uid="{00000000-0005-0000-0000-00004F6A0000}"/>
    <cellStyle name="Note 18 10 2" xfId="27216" xr:uid="{00000000-0005-0000-0000-0000506A0000}"/>
    <cellStyle name="Note 18 10 2 2" xfId="27217" xr:uid="{00000000-0005-0000-0000-0000516A0000}"/>
    <cellStyle name="Note 18 10 2 2 2" xfId="53292" xr:uid="{00000000-0005-0000-0000-00002CD00000}"/>
    <cellStyle name="Note 18 10 2 3" xfId="53293" xr:uid="{00000000-0005-0000-0000-00002DD00000}"/>
    <cellStyle name="Note 18 10 3" xfId="27218" xr:uid="{00000000-0005-0000-0000-0000526A0000}"/>
    <cellStyle name="Note 18 10 3 2" xfId="53294" xr:uid="{00000000-0005-0000-0000-00002ED00000}"/>
    <cellStyle name="Note 18 10 4" xfId="53295" xr:uid="{00000000-0005-0000-0000-00002FD00000}"/>
    <cellStyle name="Note 18 11" xfId="27219" xr:uid="{00000000-0005-0000-0000-0000536A0000}"/>
    <cellStyle name="Note 18 11 2" xfId="27220" xr:uid="{00000000-0005-0000-0000-0000546A0000}"/>
    <cellStyle name="Note 18 11 2 2" xfId="27221" xr:uid="{00000000-0005-0000-0000-0000556A0000}"/>
    <cellStyle name="Note 18 11 2 2 2" xfId="53296" xr:uid="{00000000-0005-0000-0000-000030D00000}"/>
    <cellStyle name="Note 18 11 2 3" xfId="53297" xr:uid="{00000000-0005-0000-0000-000031D00000}"/>
    <cellStyle name="Note 18 11 3" xfId="27222" xr:uid="{00000000-0005-0000-0000-0000566A0000}"/>
    <cellStyle name="Note 18 11 3 2" xfId="53298" xr:uid="{00000000-0005-0000-0000-000032D00000}"/>
    <cellStyle name="Note 18 11 4" xfId="53299" xr:uid="{00000000-0005-0000-0000-000033D00000}"/>
    <cellStyle name="Note 18 12" xfId="27223" xr:uid="{00000000-0005-0000-0000-0000576A0000}"/>
    <cellStyle name="Note 18 12 2" xfId="27224" xr:uid="{00000000-0005-0000-0000-0000586A0000}"/>
    <cellStyle name="Note 18 12 2 2" xfId="53300" xr:uid="{00000000-0005-0000-0000-000034D00000}"/>
    <cellStyle name="Note 18 12 3" xfId="53301" xr:uid="{00000000-0005-0000-0000-000035D00000}"/>
    <cellStyle name="Note 18 13" xfId="27225" xr:uid="{00000000-0005-0000-0000-0000596A0000}"/>
    <cellStyle name="Note 18 13 2" xfId="53302" xr:uid="{00000000-0005-0000-0000-000036D00000}"/>
    <cellStyle name="Note 18 14" xfId="53303" xr:uid="{00000000-0005-0000-0000-000037D00000}"/>
    <cellStyle name="Note 18 2" xfId="27226" xr:uid="{00000000-0005-0000-0000-00005A6A0000}"/>
    <cellStyle name="Note 18 2 2" xfId="27227" xr:uid="{00000000-0005-0000-0000-00005B6A0000}"/>
    <cellStyle name="Note 18 2 2 2" xfId="27228" xr:uid="{00000000-0005-0000-0000-00005C6A0000}"/>
    <cellStyle name="Note 18 2 2 2 2" xfId="53304" xr:uid="{00000000-0005-0000-0000-000038D00000}"/>
    <cellStyle name="Note 18 2 2 3" xfId="53305" xr:uid="{00000000-0005-0000-0000-000039D00000}"/>
    <cellStyle name="Note 18 2 3" xfId="27229" xr:uid="{00000000-0005-0000-0000-00005D6A0000}"/>
    <cellStyle name="Note 18 2 3 2" xfId="53306" xr:uid="{00000000-0005-0000-0000-00003AD00000}"/>
    <cellStyle name="Note 18 2 4" xfId="53307" xr:uid="{00000000-0005-0000-0000-00003BD00000}"/>
    <cellStyle name="Note 18 3" xfId="27230" xr:uid="{00000000-0005-0000-0000-00005E6A0000}"/>
    <cellStyle name="Note 18 3 2" xfId="27231" xr:uid="{00000000-0005-0000-0000-00005F6A0000}"/>
    <cellStyle name="Note 18 3 2 2" xfId="27232" xr:uid="{00000000-0005-0000-0000-0000606A0000}"/>
    <cellStyle name="Note 18 3 2 2 2" xfId="53308" xr:uid="{00000000-0005-0000-0000-00003CD00000}"/>
    <cellStyle name="Note 18 3 2 3" xfId="53309" xr:uid="{00000000-0005-0000-0000-00003DD00000}"/>
    <cellStyle name="Note 18 3 3" xfId="27233" xr:uid="{00000000-0005-0000-0000-0000616A0000}"/>
    <cellStyle name="Note 18 3 3 2" xfId="53310" xr:uid="{00000000-0005-0000-0000-00003ED00000}"/>
    <cellStyle name="Note 18 3 4" xfId="53311" xr:uid="{00000000-0005-0000-0000-00003FD00000}"/>
    <cellStyle name="Note 18 4" xfId="27234" xr:uid="{00000000-0005-0000-0000-0000626A0000}"/>
    <cellStyle name="Note 18 4 2" xfId="27235" xr:uid="{00000000-0005-0000-0000-0000636A0000}"/>
    <cellStyle name="Note 18 4 2 2" xfId="27236" xr:uid="{00000000-0005-0000-0000-0000646A0000}"/>
    <cellStyle name="Note 18 4 2 2 2" xfId="53312" xr:uid="{00000000-0005-0000-0000-000040D00000}"/>
    <cellStyle name="Note 18 4 2 3" xfId="53313" xr:uid="{00000000-0005-0000-0000-000041D00000}"/>
    <cellStyle name="Note 18 4 3" xfId="27237" xr:uid="{00000000-0005-0000-0000-0000656A0000}"/>
    <cellStyle name="Note 18 4 3 2" xfId="53314" xr:uid="{00000000-0005-0000-0000-000042D00000}"/>
    <cellStyle name="Note 18 4 4" xfId="53315" xr:uid="{00000000-0005-0000-0000-000043D00000}"/>
    <cellStyle name="Note 18 5" xfId="27238" xr:uid="{00000000-0005-0000-0000-0000666A0000}"/>
    <cellStyle name="Note 18 5 2" xfId="27239" xr:uid="{00000000-0005-0000-0000-0000676A0000}"/>
    <cellStyle name="Note 18 5 2 2" xfId="27240" xr:uid="{00000000-0005-0000-0000-0000686A0000}"/>
    <cellStyle name="Note 18 5 2 2 2" xfId="53316" xr:uid="{00000000-0005-0000-0000-000044D00000}"/>
    <cellStyle name="Note 18 5 2 3" xfId="53317" xr:uid="{00000000-0005-0000-0000-000045D00000}"/>
    <cellStyle name="Note 18 5 3" xfId="27241" xr:uid="{00000000-0005-0000-0000-0000696A0000}"/>
    <cellStyle name="Note 18 5 3 2" xfId="53318" xr:uid="{00000000-0005-0000-0000-000046D00000}"/>
    <cellStyle name="Note 18 5 4" xfId="53319" xr:uid="{00000000-0005-0000-0000-000047D00000}"/>
    <cellStyle name="Note 18 6" xfId="27242" xr:uid="{00000000-0005-0000-0000-00006A6A0000}"/>
    <cellStyle name="Note 18 6 2" xfId="27243" xr:uid="{00000000-0005-0000-0000-00006B6A0000}"/>
    <cellStyle name="Note 18 6 2 2" xfId="27244" xr:uid="{00000000-0005-0000-0000-00006C6A0000}"/>
    <cellStyle name="Note 18 6 2 2 2" xfId="53320" xr:uid="{00000000-0005-0000-0000-000048D00000}"/>
    <cellStyle name="Note 18 6 2 3" xfId="53321" xr:uid="{00000000-0005-0000-0000-000049D00000}"/>
    <cellStyle name="Note 18 6 3" xfId="27245" xr:uid="{00000000-0005-0000-0000-00006D6A0000}"/>
    <cellStyle name="Note 18 6 3 2" xfId="53322" xr:uid="{00000000-0005-0000-0000-00004AD00000}"/>
    <cellStyle name="Note 18 6 4" xfId="53323" xr:uid="{00000000-0005-0000-0000-00004BD00000}"/>
    <cellStyle name="Note 18 7" xfId="27246" xr:uid="{00000000-0005-0000-0000-00006E6A0000}"/>
    <cellStyle name="Note 18 7 2" xfId="27247" xr:uid="{00000000-0005-0000-0000-00006F6A0000}"/>
    <cellStyle name="Note 18 7 2 2" xfId="27248" xr:uid="{00000000-0005-0000-0000-0000706A0000}"/>
    <cellStyle name="Note 18 7 2 2 2" xfId="53324" xr:uid="{00000000-0005-0000-0000-00004CD00000}"/>
    <cellStyle name="Note 18 7 2 3" xfId="53325" xr:uid="{00000000-0005-0000-0000-00004DD00000}"/>
    <cellStyle name="Note 18 7 3" xfId="27249" xr:uid="{00000000-0005-0000-0000-0000716A0000}"/>
    <cellStyle name="Note 18 7 3 2" xfId="53326" xr:uid="{00000000-0005-0000-0000-00004ED00000}"/>
    <cellStyle name="Note 18 7 4" xfId="53327" xr:uid="{00000000-0005-0000-0000-00004FD00000}"/>
    <cellStyle name="Note 18 8" xfId="27250" xr:uid="{00000000-0005-0000-0000-0000726A0000}"/>
    <cellStyle name="Note 18 8 2" xfId="27251" xr:uid="{00000000-0005-0000-0000-0000736A0000}"/>
    <cellStyle name="Note 18 8 2 2" xfId="27252" xr:uid="{00000000-0005-0000-0000-0000746A0000}"/>
    <cellStyle name="Note 18 8 2 2 2" xfId="53328" xr:uid="{00000000-0005-0000-0000-000050D00000}"/>
    <cellStyle name="Note 18 8 2 3" xfId="53329" xr:uid="{00000000-0005-0000-0000-000051D00000}"/>
    <cellStyle name="Note 18 8 3" xfId="27253" xr:uid="{00000000-0005-0000-0000-0000756A0000}"/>
    <cellStyle name="Note 18 8 3 2" xfId="53330" xr:uid="{00000000-0005-0000-0000-000052D00000}"/>
    <cellStyle name="Note 18 8 4" xfId="53331" xr:uid="{00000000-0005-0000-0000-000053D00000}"/>
    <cellStyle name="Note 18 9" xfId="27254" xr:uid="{00000000-0005-0000-0000-0000766A0000}"/>
    <cellStyle name="Note 18 9 2" xfId="27255" xr:uid="{00000000-0005-0000-0000-0000776A0000}"/>
    <cellStyle name="Note 18 9 2 2" xfId="27256" xr:uid="{00000000-0005-0000-0000-0000786A0000}"/>
    <cellStyle name="Note 18 9 2 2 2" xfId="53332" xr:uid="{00000000-0005-0000-0000-000054D00000}"/>
    <cellStyle name="Note 18 9 2 3" xfId="53333" xr:uid="{00000000-0005-0000-0000-000055D00000}"/>
    <cellStyle name="Note 18 9 3" xfId="27257" xr:uid="{00000000-0005-0000-0000-0000796A0000}"/>
    <cellStyle name="Note 18 9 3 2" xfId="53334" xr:uid="{00000000-0005-0000-0000-000056D00000}"/>
    <cellStyle name="Note 18 9 4" xfId="53335" xr:uid="{00000000-0005-0000-0000-000057D00000}"/>
    <cellStyle name="Note 19" xfId="27258" xr:uid="{00000000-0005-0000-0000-00007A6A0000}"/>
    <cellStyle name="Note 19 10" xfId="27259" xr:uid="{00000000-0005-0000-0000-00007B6A0000}"/>
    <cellStyle name="Note 19 10 2" xfId="27260" xr:uid="{00000000-0005-0000-0000-00007C6A0000}"/>
    <cellStyle name="Note 19 10 2 2" xfId="27261" xr:uid="{00000000-0005-0000-0000-00007D6A0000}"/>
    <cellStyle name="Note 19 10 2 2 2" xfId="53336" xr:uid="{00000000-0005-0000-0000-000058D00000}"/>
    <cellStyle name="Note 19 10 2 3" xfId="53337" xr:uid="{00000000-0005-0000-0000-000059D00000}"/>
    <cellStyle name="Note 19 10 3" xfId="27262" xr:uid="{00000000-0005-0000-0000-00007E6A0000}"/>
    <cellStyle name="Note 19 10 3 2" xfId="53338" xr:uid="{00000000-0005-0000-0000-00005AD00000}"/>
    <cellStyle name="Note 19 10 4" xfId="53339" xr:uid="{00000000-0005-0000-0000-00005BD00000}"/>
    <cellStyle name="Note 19 11" xfId="27263" xr:uid="{00000000-0005-0000-0000-00007F6A0000}"/>
    <cellStyle name="Note 19 11 2" xfId="27264" xr:uid="{00000000-0005-0000-0000-0000806A0000}"/>
    <cellStyle name="Note 19 11 2 2" xfId="27265" xr:uid="{00000000-0005-0000-0000-0000816A0000}"/>
    <cellStyle name="Note 19 11 2 2 2" xfId="53340" xr:uid="{00000000-0005-0000-0000-00005CD00000}"/>
    <cellStyle name="Note 19 11 2 3" xfId="53341" xr:uid="{00000000-0005-0000-0000-00005DD00000}"/>
    <cellStyle name="Note 19 11 3" xfId="27266" xr:uid="{00000000-0005-0000-0000-0000826A0000}"/>
    <cellStyle name="Note 19 11 3 2" xfId="53342" xr:uid="{00000000-0005-0000-0000-00005ED00000}"/>
    <cellStyle name="Note 19 11 4" xfId="53343" xr:uid="{00000000-0005-0000-0000-00005FD00000}"/>
    <cellStyle name="Note 19 12" xfId="27267" xr:uid="{00000000-0005-0000-0000-0000836A0000}"/>
    <cellStyle name="Note 19 12 2" xfId="27268" xr:uid="{00000000-0005-0000-0000-0000846A0000}"/>
    <cellStyle name="Note 19 12 2 2" xfId="53344" xr:uid="{00000000-0005-0000-0000-000060D00000}"/>
    <cellStyle name="Note 19 12 3" xfId="53345" xr:uid="{00000000-0005-0000-0000-000061D00000}"/>
    <cellStyle name="Note 19 13" xfId="27269" xr:uid="{00000000-0005-0000-0000-0000856A0000}"/>
    <cellStyle name="Note 19 13 2" xfId="53346" xr:uid="{00000000-0005-0000-0000-000062D00000}"/>
    <cellStyle name="Note 19 14" xfId="53347" xr:uid="{00000000-0005-0000-0000-000063D00000}"/>
    <cellStyle name="Note 19 2" xfId="27270" xr:uid="{00000000-0005-0000-0000-0000866A0000}"/>
    <cellStyle name="Note 19 2 2" xfId="27271" xr:uid="{00000000-0005-0000-0000-0000876A0000}"/>
    <cellStyle name="Note 19 2 2 2" xfId="27272" xr:uid="{00000000-0005-0000-0000-0000886A0000}"/>
    <cellStyle name="Note 19 2 2 2 2" xfId="53348" xr:uid="{00000000-0005-0000-0000-000064D00000}"/>
    <cellStyle name="Note 19 2 2 3" xfId="53349" xr:uid="{00000000-0005-0000-0000-000065D00000}"/>
    <cellStyle name="Note 19 2 3" xfId="27273" xr:uid="{00000000-0005-0000-0000-0000896A0000}"/>
    <cellStyle name="Note 19 2 3 2" xfId="53350" xr:uid="{00000000-0005-0000-0000-000066D00000}"/>
    <cellStyle name="Note 19 2 4" xfId="53351" xr:uid="{00000000-0005-0000-0000-000067D00000}"/>
    <cellStyle name="Note 19 3" xfId="27274" xr:uid="{00000000-0005-0000-0000-00008A6A0000}"/>
    <cellStyle name="Note 19 3 2" xfId="27275" xr:uid="{00000000-0005-0000-0000-00008B6A0000}"/>
    <cellStyle name="Note 19 3 2 2" xfId="27276" xr:uid="{00000000-0005-0000-0000-00008C6A0000}"/>
    <cellStyle name="Note 19 3 2 2 2" xfId="53352" xr:uid="{00000000-0005-0000-0000-000068D00000}"/>
    <cellStyle name="Note 19 3 2 3" xfId="53353" xr:uid="{00000000-0005-0000-0000-000069D00000}"/>
    <cellStyle name="Note 19 3 3" xfId="27277" xr:uid="{00000000-0005-0000-0000-00008D6A0000}"/>
    <cellStyle name="Note 19 3 3 2" xfId="53354" xr:uid="{00000000-0005-0000-0000-00006AD00000}"/>
    <cellStyle name="Note 19 3 4" xfId="53355" xr:uid="{00000000-0005-0000-0000-00006BD00000}"/>
    <cellStyle name="Note 19 4" xfId="27278" xr:uid="{00000000-0005-0000-0000-00008E6A0000}"/>
    <cellStyle name="Note 19 4 2" xfId="27279" xr:uid="{00000000-0005-0000-0000-00008F6A0000}"/>
    <cellStyle name="Note 19 4 2 2" xfId="27280" xr:uid="{00000000-0005-0000-0000-0000906A0000}"/>
    <cellStyle name="Note 19 4 2 2 2" xfId="53356" xr:uid="{00000000-0005-0000-0000-00006CD00000}"/>
    <cellStyle name="Note 19 4 2 3" xfId="53357" xr:uid="{00000000-0005-0000-0000-00006DD00000}"/>
    <cellStyle name="Note 19 4 3" xfId="27281" xr:uid="{00000000-0005-0000-0000-0000916A0000}"/>
    <cellStyle name="Note 19 4 3 2" xfId="53358" xr:uid="{00000000-0005-0000-0000-00006ED00000}"/>
    <cellStyle name="Note 19 4 4" xfId="53359" xr:uid="{00000000-0005-0000-0000-00006FD00000}"/>
    <cellStyle name="Note 19 5" xfId="27282" xr:uid="{00000000-0005-0000-0000-0000926A0000}"/>
    <cellStyle name="Note 19 5 2" xfId="27283" xr:uid="{00000000-0005-0000-0000-0000936A0000}"/>
    <cellStyle name="Note 19 5 2 2" xfId="27284" xr:uid="{00000000-0005-0000-0000-0000946A0000}"/>
    <cellStyle name="Note 19 5 2 2 2" xfId="53360" xr:uid="{00000000-0005-0000-0000-000070D00000}"/>
    <cellStyle name="Note 19 5 2 3" xfId="53361" xr:uid="{00000000-0005-0000-0000-000071D00000}"/>
    <cellStyle name="Note 19 5 3" xfId="27285" xr:uid="{00000000-0005-0000-0000-0000956A0000}"/>
    <cellStyle name="Note 19 5 3 2" xfId="53362" xr:uid="{00000000-0005-0000-0000-000072D00000}"/>
    <cellStyle name="Note 19 5 4" xfId="53363" xr:uid="{00000000-0005-0000-0000-000073D00000}"/>
    <cellStyle name="Note 19 6" xfId="27286" xr:uid="{00000000-0005-0000-0000-0000966A0000}"/>
    <cellStyle name="Note 19 6 2" xfId="27287" xr:uid="{00000000-0005-0000-0000-0000976A0000}"/>
    <cellStyle name="Note 19 6 2 2" xfId="27288" xr:uid="{00000000-0005-0000-0000-0000986A0000}"/>
    <cellStyle name="Note 19 6 2 2 2" xfId="53364" xr:uid="{00000000-0005-0000-0000-000074D00000}"/>
    <cellStyle name="Note 19 6 2 3" xfId="53365" xr:uid="{00000000-0005-0000-0000-000075D00000}"/>
    <cellStyle name="Note 19 6 3" xfId="27289" xr:uid="{00000000-0005-0000-0000-0000996A0000}"/>
    <cellStyle name="Note 19 6 3 2" xfId="53366" xr:uid="{00000000-0005-0000-0000-000076D00000}"/>
    <cellStyle name="Note 19 6 4" xfId="53367" xr:uid="{00000000-0005-0000-0000-000077D00000}"/>
    <cellStyle name="Note 19 7" xfId="27290" xr:uid="{00000000-0005-0000-0000-00009A6A0000}"/>
    <cellStyle name="Note 19 7 2" xfId="27291" xr:uid="{00000000-0005-0000-0000-00009B6A0000}"/>
    <cellStyle name="Note 19 7 2 2" xfId="27292" xr:uid="{00000000-0005-0000-0000-00009C6A0000}"/>
    <cellStyle name="Note 19 7 2 2 2" xfId="53368" xr:uid="{00000000-0005-0000-0000-000078D00000}"/>
    <cellStyle name="Note 19 7 2 3" xfId="53369" xr:uid="{00000000-0005-0000-0000-000079D00000}"/>
    <cellStyle name="Note 19 7 3" xfId="27293" xr:uid="{00000000-0005-0000-0000-00009D6A0000}"/>
    <cellStyle name="Note 19 7 3 2" xfId="53370" xr:uid="{00000000-0005-0000-0000-00007AD00000}"/>
    <cellStyle name="Note 19 7 4" xfId="53371" xr:uid="{00000000-0005-0000-0000-00007BD00000}"/>
    <cellStyle name="Note 19 8" xfId="27294" xr:uid="{00000000-0005-0000-0000-00009E6A0000}"/>
    <cellStyle name="Note 19 8 2" xfId="27295" xr:uid="{00000000-0005-0000-0000-00009F6A0000}"/>
    <cellStyle name="Note 19 8 2 2" xfId="27296" xr:uid="{00000000-0005-0000-0000-0000A06A0000}"/>
    <cellStyle name="Note 19 8 2 2 2" xfId="53372" xr:uid="{00000000-0005-0000-0000-00007CD00000}"/>
    <cellStyle name="Note 19 8 2 3" xfId="53373" xr:uid="{00000000-0005-0000-0000-00007DD00000}"/>
    <cellStyle name="Note 19 8 3" xfId="27297" xr:uid="{00000000-0005-0000-0000-0000A16A0000}"/>
    <cellStyle name="Note 19 8 3 2" xfId="53374" xr:uid="{00000000-0005-0000-0000-00007ED00000}"/>
    <cellStyle name="Note 19 8 4" xfId="53375" xr:uid="{00000000-0005-0000-0000-00007FD00000}"/>
    <cellStyle name="Note 19 9" xfId="27298" xr:uid="{00000000-0005-0000-0000-0000A26A0000}"/>
    <cellStyle name="Note 19 9 2" xfId="27299" xr:uid="{00000000-0005-0000-0000-0000A36A0000}"/>
    <cellStyle name="Note 19 9 2 2" xfId="27300" xr:uid="{00000000-0005-0000-0000-0000A46A0000}"/>
    <cellStyle name="Note 19 9 2 2 2" xfId="53376" xr:uid="{00000000-0005-0000-0000-000080D00000}"/>
    <cellStyle name="Note 19 9 2 3" xfId="53377" xr:uid="{00000000-0005-0000-0000-000081D00000}"/>
    <cellStyle name="Note 19 9 3" xfId="27301" xr:uid="{00000000-0005-0000-0000-0000A56A0000}"/>
    <cellStyle name="Note 19 9 3 2" xfId="53378" xr:uid="{00000000-0005-0000-0000-000082D00000}"/>
    <cellStyle name="Note 19 9 4" xfId="53379" xr:uid="{00000000-0005-0000-0000-000083D00000}"/>
    <cellStyle name="Note 2" xfId="27302" xr:uid="{00000000-0005-0000-0000-0000A66A0000}"/>
    <cellStyle name="Note 2 10" xfId="27303" xr:uid="{00000000-0005-0000-0000-0000A76A0000}"/>
    <cellStyle name="Note 2 11" xfId="27304" xr:uid="{00000000-0005-0000-0000-0000A86A0000}"/>
    <cellStyle name="Note 2 12" xfId="27305" xr:uid="{00000000-0005-0000-0000-0000A96A0000}"/>
    <cellStyle name="Note 2 13" xfId="27306" xr:uid="{00000000-0005-0000-0000-0000AA6A0000}"/>
    <cellStyle name="Note 2 14" xfId="27307" xr:uid="{00000000-0005-0000-0000-0000AB6A0000}"/>
    <cellStyle name="Note 2 15" xfId="27308" xr:uid="{00000000-0005-0000-0000-0000AC6A0000}"/>
    <cellStyle name="Note 2 16" xfId="27309" xr:uid="{00000000-0005-0000-0000-0000AD6A0000}"/>
    <cellStyle name="Note 2 17" xfId="27310" xr:uid="{00000000-0005-0000-0000-0000AE6A0000}"/>
    <cellStyle name="Note 2 18" xfId="27311" xr:uid="{00000000-0005-0000-0000-0000AF6A0000}"/>
    <cellStyle name="Note 2 19" xfId="27312" xr:uid="{00000000-0005-0000-0000-0000B06A0000}"/>
    <cellStyle name="Note 2 2" xfId="27313" xr:uid="{00000000-0005-0000-0000-0000B16A0000}"/>
    <cellStyle name="Note 2 2 2" xfId="30349" xr:uid="{00000000-0005-0000-0000-00008D760000}"/>
    <cellStyle name="Note 2 20" xfId="27314" xr:uid="{00000000-0005-0000-0000-0000B26A0000}"/>
    <cellStyle name="Note 2 21" xfId="27315" xr:uid="{00000000-0005-0000-0000-0000B36A0000}"/>
    <cellStyle name="Note 2 22" xfId="27316" xr:uid="{00000000-0005-0000-0000-0000B46A0000}"/>
    <cellStyle name="Note 2 23" xfId="27317" xr:uid="{00000000-0005-0000-0000-0000B56A0000}"/>
    <cellStyle name="Note 2 24" xfId="27318" xr:uid="{00000000-0005-0000-0000-0000B66A0000}"/>
    <cellStyle name="Note 2 25" xfId="27319" xr:uid="{00000000-0005-0000-0000-0000B76A0000}"/>
    <cellStyle name="Note 2 26" xfId="30350" xr:uid="{00000000-0005-0000-0000-00008E760000}"/>
    <cellStyle name="Note 2 27" xfId="54803" xr:uid="{00000000-0005-0000-0000-000013D60000}"/>
    <cellStyle name="Note 2 28" xfId="57036" xr:uid="{00000000-0005-0000-0000-0000CCDE0000}"/>
    <cellStyle name="Note 2 3" xfId="27320" xr:uid="{00000000-0005-0000-0000-0000B86A0000}"/>
    <cellStyle name="Note 2 3 2" xfId="54804" xr:uid="{00000000-0005-0000-0000-000014D60000}"/>
    <cellStyle name="Note 2 4" xfId="27321" xr:uid="{00000000-0005-0000-0000-0000B96A0000}"/>
    <cellStyle name="Note 2 5" xfId="27322" xr:uid="{00000000-0005-0000-0000-0000BA6A0000}"/>
    <cellStyle name="Note 2 6" xfId="27323" xr:uid="{00000000-0005-0000-0000-0000BB6A0000}"/>
    <cellStyle name="Note 2 7" xfId="27324" xr:uid="{00000000-0005-0000-0000-0000BC6A0000}"/>
    <cellStyle name="Note 2 8" xfId="27325" xr:uid="{00000000-0005-0000-0000-0000BD6A0000}"/>
    <cellStyle name="Note 2 9" xfId="27326" xr:uid="{00000000-0005-0000-0000-0000BE6A0000}"/>
    <cellStyle name="Note 20" xfId="27327" xr:uid="{00000000-0005-0000-0000-0000BF6A0000}"/>
    <cellStyle name="Note 20 10" xfId="27328" xr:uid="{00000000-0005-0000-0000-0000C06A0000}"/>
    <cellStyle name="Note 20 10 2" xfId="27329" xr:uid="{00000000-0005-0000-0000-0000C16A0000}"/>
    <cellStyle name="Note 20 10 2 2" xfId="27330" xr:uid="{00000000-0005-0000-0000-0000C26A0000}"/>
    <cellStyle name="Note 20 10 2 2 2" xfId="53380" xr:uid="{00000000-0005-0000-0000-000084D00000}"/>
    <cellStyle name="Note 20 10 2 3" xfId="53381" xr:uid="{00000000-0005-0000-0000-000085D00000}"/>
    <cellStyle name="Note 20 10 3" xfId="27331" xr:uid="{00000000-0005-0000-0000-0000C36A0000}"/>
    <cellStyle name="Note 20 10 3 2" xfId="53382" xr:uid="{00000000-0005-0000-0000-000086D00000}"/>
    <cellStyle name="Note 20 10 4" xfId="53383" xr:uid="{00000000-0005-0000-0000-000087D00000}"/>
    <cellStyle name="Note 20 11" xfId="27332" xr:uid="{00000000-0005-0000-0000-0000C46A0000}"/>
    <cellStyle name="Note 20 11 2" xfId="27333" xr:uid="{00000000-0005-0000-0000-0000C56A0000}"/>
    <cellStyle name="Note 20 11 2 2" xfId="27334" xr:uid="{00000000-0005-0000-0000-0000C66A0000}"/>
    <cellStyle name="Note 20 11 2 2 2" xfId="53384" xr:uid="{00000000-0005-0000-0000-000088D00000}"/>
    <cellStyle name="Note 20 11 2 3" xfId="53385" xr:uid="{00000000-0005-0000-0000-000089D00000}"/>
    <cellStyle name="Note 20 11 3" xfId="27335" xr:uid="{00000000-0005-0000-0000-0000C76A0000}"/>
    <cellStyle name="Note 20 11 3 2" xfId="53386" xr:uid="{00000000-0005-0000-0000-00008AD00000}"/>
    <cellStyle name="Note 20 11 4" xfId="53387" xr:uid="{00000000-0005-0000-0000-00008BD00000}"/>
    <cellStyle name="Note 20 12" xfId="27336" xr:uid="{00000000-0005-0000-0000-0000C86A0000}"/>
    <cellStyle name="Note 20 12 2" xfId="27337" xr:uid="{00000000-0005-0000-0000-0000C96A0000}"/>
    <cellStyle name="Note 20 12 2 2" xfId="53388" xr:uid="{00000000-0005-0000-0000-00008CD00000}"/>
    <cellStyle name="Note 20 12 3" xfId="53389" xr:uid="{00000000-0005-0000-0000-00008DD00000}"/>
    <cellStyle name="Note 20 13" xfId="27338" xr:uid="{00000000-0005-0000-0000-0000CA6A0000}"/>
    <cellStyle name="Note 20 13 2" xfId="53390" xr:uid="{00000000-0005-0000-0000-00008ED00000}"/>
    <cellStyle name="Note 20 14" xfId="53391" xr:uid="{00000000-0005-0000-0000-00008FD00000}"/>
    <cellStyle name="Note 20 2" xfId="27339" xr:uid="{00000000-0005-0000-0000-0000CB6A0000}"/>
    <cellStyle name="Note 20 2 2" xfId="27340" xr:uid="{00000000-0005-0000-0000-0000CC6A0000}"/>
    <cellStyle name="Note 20 2 2 2" xfId="27341" xr:uid="{00000000-0005-0000-0000-0000CD6A0000}"/>
    <cellStyle name="Note 20 2 2 2 2" xfId="53392" xr:uid="{00000000-0005-0000-0000-000090D00000}"/>
    <cellStyle name="Note 20 2 2 3" xfId="53393" xr:uid="{00000000-0005-0000-0000-000091D00000}"/>
    <cellStyle name="Note 20 2 3" xfId="27342" xr:uid="{00000000-0005-0000-0000-0000CE6A0000}"/>
    <cellStyle name="Note 20 2 3 2" xfId="53394" xr:uid="{00000000-0005-0000-0000-000092D00000}"/>
    <cellStyle name="Note 20 2 4" xfId="53395" xr:uid="{00000000-0005-0000-0000-000093D00000}"/>
    <cellStyle name="Note 20 3" xfId="27343" xr:uid="{00000000-0005-0000-0000-0000CF6A0000}"/>
    <cellStyle name="Note 20 3 2" xfId="27344" xr:uid="{00000000-0005-0000-0000-0000D06A0000}"/>
    <cellStyle name="Note 20 3 2 2" xfId="27345" xr:uid="{00000000-0005-0000-0000-0000D16A0000}"/>
    <cellStyle name="Note 20 3 2 2 2" xfId="53396" xr:uid="{00000000-0005-0000-0000-000094D00000}"/>
    <cellStyle name="Note 20 3 2 3" xfId="53397" xr:uid="{00000000-0005-0000-0000-000095D00000}"/>
    <cellStyle name="Note 20 3 3" xfId="27346" xr:uid="{00000000-0005-0000-0000-0000D26A0000}"/>
    <cellStyle name="Note 20 3 3 2" xfId="53398" xr:uid="{00000000-0005-0000-0000-000096D00000}"/>
    <cellStyle name="Note 20 3 4" xfId="53399" xr:uid="{00000000-0005-0000-0000-000097D00000}"/>
    <cellStyle name="Note 20 4" xfId="27347" xr:uid="{00000000-0005-0000-0000-0000D36A0000}"/>
    <cellStyle name="Note 20 4 2" xfId="27348" xr:uid="{00000000-0005-0000-0000-0000D46A0000}"/>
    <cellStyle name="Note 20 4 2 2" xfId="27349" xr:uid="{00000000-0005-0000-0000-0000D56A0000}"/>
    <cellStyle name="Note 20 4 2 2 2" xfId="53400" xr:uid="{00000000-0005-0000-0000-000098D00000}"/>
    <cellStyle name="Note 20 4 2 3" xfId="53401" xr:uid="{00000000-0005-0000-0000-000099D00000}"/>
    <cellStyle name="Note 20 4 3" xfId="27350" xr:uid="{00000000-0005-0000-0000-0000D66A0000}"/>
    <cellStyle name="Note 20 4 3 2" xfId="53402" xr:uid="{00000000-0005-0000-0000-00009AD00000}"/>
    <cellStyle name="Note 20 4 4" xfId="53403" xr:uid="{00000000-0005-0000-0000-00009BD00000}"/>
    <cellStyle name="Note 20 5" xfId="27351" xr:uid="{00000000-0005-0000-0000-0000D76A0000}"/>
    <cellStyle name="Note 20 5 2" xfId="27352" xr:uid="{00000000-0005-0000-0000-0000D86A0000}"/>
    <cellStyle name="Note 20 5 2 2" xfId="27353" xr:uid="{00000000-0005-0000-0000-0000D96A0000}"/>
    <cellStyle name="Note 20 5 2 2 2" xfId="53404" xr:uid="{00000000-0005-0000-0000-00009CD00000}"/>
    <cellStyle name="Note 20 5 2 3" xfId="53405" xr:uid="{00000000-0005-0000-0000-00009DD00000}"/>
    <cellStyle name="Note 20 5 3" xfId="27354" xr:uid="{00000000-0005-0000-0000-0000DA6A0000}"/>
    <cellStyle name="Note 20 5 3 2" xfId="53406" xr:uid="{00000000-0005-0000-0000-00009ED00000}"/>
    <cellStyle name="Note 20 5 4" xfId="53407" xr:uid="{00000000-0005-0000-0000-00009FD00000}"/>
    <cellStyle name="Note 20 6" xfId="27355" xr:uid="{00000000-0005-0000-0000-0000DB6A0000}"/>
    <cellStyle name="Note 20 6 2" xfId="27356" xr:uid="{00000000-0005-0000-0000-0000DC6A0000}"/>
    <cellStyle name="Note 20 6 2 2" xfId="27357" xr:uid="{00000000-0005-0000-0000-0000DD6A0000}"/>
    <cellStyle name="Note 20 6 2 2 2" xfId="53408" xr:uid="{00000000-0005-0000-0000-0000A0D00000}"/>
    <cellStyle name="Note 20 6 2 3" xfId="53409" xr:uid="{00000000-0005-0000-0000-0000A1D00000}"/>
    <cellStyle name="Note 20 6 3" xfId="27358" xr:uid="{00000000-0005-0000-0000-0000DE6A0000}"/>
    <cellStyle name="Note 20 6 3 2" xfId="53410" xr:uid="{00000000-0005-0000-0000-0000A2D00000}"/>
    <cellStyle name="Note 20 6 4" xfId="53411" xr:uid="{00000000-0005-0000-0000-0000A3D00000}"/>
    <cellStyle name="Note 20 7" xfId="27359" xr:uid="{00000000-0005-0000-0000-0000DF6A0000}"/>
    <cellStyle name="Note 20 7 2" xfId="27360" xr:uid="{00000000-0005-0000-0000-0000E06A0000}"/>
    <cellStyle name="Note 20 7 2 2" xfId="27361" xr:uid="{00000000-0005-0000-0000-0000E16A0000}"/>
    <cellStyle name="Note 20 7 2 2 2" xfId="53412" xr:uid="{00000000-0005-0000-0000-0000A4D00000}"/>
    <cellStyle name="Note 20 7 2 3" xfId="53413" xr:uid="{00000000-0005-0000-0000-0000A5D00000}"/>
    <cellStyle name="Note 20 7 3" xfId="27362" xr:uid="{00000000-0005-0000-0000-0000E26A0000}"/>
    <cellStyle name="Note 20 7 3 2" xfId="53414" xr:uid="{00000000-0005-0000-0000-0000A6D00000}"/>
    <cellStyle name="Note 20 7 4" xfId="53415" xr:uid="{00000000-0005-0000-0000-0000A7D00000}"/>
    <cellStyle name="Note 20 8" xfId="27363" xr:uid="{00000000-0005-0000-0000-0000E36A0000}"/>
    <cellStyle name="Note 20 8 2" xfId="27364" xr:uid="{00000000-0005-0000-0000-0000E46A0000}"/>
    <cellStyle name="Note 20 8 2 2" xfId="27365" xr:uid="{00000000-0005-0000-0000-0000E56A0000}"/>
    <cellStyle name="Note 20 8 2 2 2" xfId="53416" xr:uid="{00000000-0005-0000-0000-0000A8D00000}"/>
    <cellStyle name="Note 20 8 2 3" xfId="53417" xr:uid="{00000000-0005-0000-0000-0000A9D00000}"/>
    <cellStyle name="Note 20 8 3" xfId="27366" xr:uid="{00000000-0005-0000-0000-0000E66A0000}"/>
    <cellStyle name="Note 20 8 3 2" xfId="53418" xr:uid="{00000000-0005-0000-0000-0000AAD00000}"/>
    <cellStyle name="Note 20 8 4" xfId="53419" xr:uid="{00000000-0005-0000-0000-0000ABD00000}"/>
    <cellStyle name="Note 20 9" xfId="27367" xr:uid="{00000000-0005-0000-0000-0000E76A0000}"/>
    <cellStyle name="Note 20 9 2" xfId="27368" xr:uid="{00000000-0005-0000-0000-0000E86A0000}"/>
    <cellStyle name="Note 20 9 2 2" xfId="27369" xr:uid="{00000000-0005-0000-0000-0000E96A0000}"/>
    <cellStyle name="Note 20 9 2 2 2" xfId="53420" xr:uid="{00000000-0005-0000-0000-0000ACD00000}"/>
    <cellStyle name="Note 20 9 2 3" xfId="53421" xr:uid="{00000000-0005-0000-0000-0000ADD00000}"/>
    <cellStyle name="Note 20 9 3" xfId="27370" xr:uid="{00000000-0005-0000-0000-0000EA6A0000}"/>
    <cellStyle name="Note 20 9 3 2" xfId="53422" xr:uid="{00000000-0005-0000-0000-0000AED00000}"/>
    <cellStyle name="Note 20 9 4" xfId="53423" xr:uid="{00000000-0005-0000-0000-0000AFD00000}"/>
    <cellStyle name="Note 21" xfId="27371" xr:uid="{00000000-0005-0000-0000-0000EB6A0000}"/>
    <cellStyle name="Note 21 10" xfId="27372" xr:uid="{00000000-0005-0000-0000-0000EC6A0000}"/>
    <cellStyle name="Note 21 10 2" xfId="27373" xr:uid="{00000000-0005-0000-0000-0000ED6A0000}"/>
    <cellStyle name="Note 21 10 2 2" xfId="27374" xr:uid="{00000000-0005-0000-0000-0000EE6A0000}"/>
    <cellStyle name="Note 21 10 2 2 2" xfId="53424" xr:uid="{00000000-0005-0000-0000-0000B0D00000}"/>
    <cellStyle name="Note 21 10 2 3" xfId="53425" xr:uid="{00000000-0005-0000-0000-0000B1D00000}"/>
    <cellStyle name="Note 21 10 3" xfId="27375" xr:uid="{00000000-0005-0000-0000-0000EF6A0000}"/>
    <cellStyle name="Note 21 10 3 2" xfId="53426" xr:uid="{00000000-0005-0000-0000-0000B2D00000}"/>
    <cellStyle name="Note 21 10 4" xfId="53427" xr:uid="{00000000-0005-0000-0000-0000B3D00000}"/>
    <cellStyle name="Note 21 11" xfId="27376" xr:uid="{00000000-0005-0000-0000-0000F06A0000}"/>
    <cellStyle name="Note 21 11 2" xfId="27377" xr:uid="{00000000-0005-0000-0000-0000F16A0000}"/>
    <cellStyle name="Note 21 11 2 2" xfId="27378" xr:uid="{00000000-0005-0000-0000-0000F26A0000}"/>
    <cellStyle name="Note 21 11 2 2 2" xfId="53428" xr:uid="{00000000-0005-0000-0000-0000B4D00000}"/>
    <cellStyle name="Note 21 11 2 3" xfId="53429" xr:uid="{00000000-0005-0000-0000-0000B5D00000}"/>
    <cellStyle name="Note 21 11 3" xfId="27379" xr:uid="{00000000-0005-0000-0000-0000F36A0000}"/>
    <cellStyle name="Note 21 11 3 2" xfId="53430" xr:uid="{00000000-0005-0000-0000-0000B6D00000}"/>
    <cellStyle name="Note 21 11 4" xfId="53431" xr:uid="{00000000-0005-0000-0000-0000B7D00000}"/>
    <cellStyle name="Note 21 12" xfId="27380" xr:uid="{00000000-0005-0000-0000-0000F46A0000}"/>
    <cellStyle name="Note 21 12 2" xfId="27381" xr:uid="{00000000-0005-0000-0000-0000F56A0000}"/>
    <cellStyle name="Note 21 12 2 2" xfId="53432" xr:uid="{00000000-0005-0000-0000-0000B8D00000}"/>
    <cellStyle name="Note 21 12 3" xfId="53433" xr:uid="{00000000-0005-0000-0000-0000B9D00000}"/>
    <cellStyle name="Note 21 13" xfId="27382" xr:uid="{00000000-0005-0000-0000-0000F66A0000}"/>
    <cellStyle name="Note 21 13 2" xfId="53434" xr:uid="{00000000-0005-0000-0000-0000BAD00000}"/>
    <cellStyle name="Note 21 14" xfId="53435" xr:uid="{00000000-0005-0000-0000-0000BBD00000}"/>
    <cellStyle name="Note 21 2" xfId="27383" xr:uid="{00000000-0005-0000-0000-0000F76A0000}"/>
    <cellStyle name="Note 21 2 2" xfId="27384" xr:uid="{00000000-0005-0000-0000-0000F86A0000}"/>
    <cellStyle name="Note 21 2 2 2" xfId="27385" xr:uid="{00000000-0005-0000-0000-0000F96A0000}"/>
    <cellStyle name="Note 21 2 2 2 2" xfId="53436" xr:uid="{00000000-0005-0000-0000-0000BCD00000}"/>
    <cellStyle name="Note 21 2 2 3" xfId="53437" xr:uid="{00000000-0005-0000-0000-0000BDD00000}"/>
    <cellStyle name="Note 21 2 3" xfId="27386" xr:uid="{00000000-0005-0000-0000-0000FA6A0000}"/>
    <cellStyle name="Note 21 2 3 2" xfId="53438" xr:uid="{00000000-0005-0000-0000-0000BED00000}"/>
    <cellStyle name="Note 21 2 4" xfId="53439" xr:uid="{00000000-0005-0000-0000-0000BFD00000}"/>
    <cellStyle name="Note 21 3" xfId="27387" xr:uid="{00000000-0005-0000-0000-0000FB6A0000}"/>
    <cellStyle name="Note 21 3 2" xfId="27388" xr:uid="{00000000-0005-0000-0000-0000FC6A0000}"/>
    <cellStyle name="Note 21 3 2 2" xfId="27389" xr:uid="{00000000-0005-0000-0000-0000FD6A0000}"/>
    <cellStyle name="Note 21 3 2 2 2" xfId="53440" xr:uid="{00000000-0005-0000-0000-0000C0D00000}"/>
    <cellStyle name="Note 21 3 2 3" xfId="53441" xr:uid="{00000000-0005-0000-0000-0000C1D00000}"/>
    <cellStyle name="Note 21 3 3" xfId="27390" xr:uid="{00000000-0005-0000-0000-0000FE6A0000}"/>
    <cellStyle name="Note 21 3 3 2" xfId="53442" xr:uid="{00000000-0005-0000-0000-0000C2D00000}"/>
    <cellStyle name="Note 21 3 4" xfId="53443" xr:uid="{00000000-0005-0000-0000-0000C3D00000}"/>
    <cellStyle name="Note 21 4" xfId="27391" xr:uid="{00000000-0005-0000-0000-0000FF6A0000}"/>
    <cellStyle name="Note 21 4 2" xfId="27392" xr:uid="{00000000-0005-0000-0000-0000006B0000}"/>
    <cellStyle name="Note 21 4 2 2" xfId="27393" xr:uid="{00000000-0005-0000-0000-0000016B0000}"/>
    <cellStyle name="Note 21 4 2 2 2" xfId="53444" xr:uid="{00000000-0005-0000-0000-0000C4D00000}"/>
    <cellStyle name="Note 21 4 2 3" xfId="53445" xr:uid="{00000000-0005-0000-0000-0000C5D00000}"/>
    <cellStyle name="Note 21 4 3" xfId="27394" xr:uid="{00000000-0005-0000-0000-0000026B0000}"/>
    <cellStyle name="Note 21 4 3 2" xfId="53446" xr:uid="{00000000-0005-0000-0000-0000C6D00000}"/>
    <cellStyle name="Note 21 4 4" xfId="53447" xr:uid="{00000000-0005-0000-0000-0000C7D00000}"/>
    <cellStyle name="Note 21 5" xfId="27395" xr:uid="{00000000-0005-0000-0000-0000036B0000}"/>
    <cellStyle name="Note 21 5 2" xfId="27396" xr:uid="{00000000-0005-0000-0000-0000046B0000}"/>
    <cellStyle name="Note 21 5 2 2" xfId="27397" xr:uid="{00000000-0005-0000-0000-0000056B0000}"/>
    <cellStyle name="Note 21 5 2 2 2" xfId="53448" xr:uid="{00000000-0005-0000-0000-0000C8D00000}"/>
    <cellStyle name="Note 21 5 2 3" xfId="53449" xr:uid="{00000000-0005-0000-0000-0000C9D00000}"/>
    <cellStyle name="Note 21 5 3" xfId="27398" xr:uid="{00000000-0005-0000-0000-0000066B0000}"/>
    <cellStyle name="Note 21 5 3 2" xfId="53450" xr:uid="{00000000-0005-0000-0000-0000CAD00000}"/>
    <cellStyle name="Note 21 5 4" xfId="53451" xr:uid="{00000000-0005-0000-0000-0000CBD00000}"/>
    <cellStyle name="Note 21 6" xfId="27399" xr:uid="{00000000-0005-0000-0000-0000076B0000}"/>
    <cellStyle name="Note 21 6 2" xfId="27400" xr:uid="{00000000-0005-0000-0000-0000086B0000}"/>
    <cellStyle name="Note 21 6 2 2" xfId="27401" xr:uid="{00000000-0005-0000-0000-0000096B0000}"/>
    <cellStyle name="Note 21 6 2 2 2" xfId="53452" xr:uid="{00000000-0005-0000-0000-0000CCD00000}"/>
    <cellStyle name="Note 21 6 2 3" xfId="53453" xr:uid="{00000000-0005-0000-0000-0000CDD00000}"/>
    <cellStyle name="Note 21 6 3" xfId="27402" xr:uid="{00000000-0005-0000-0000-00000A6B0000}"/>
    <cellStyle name="Note 21 6 3 2" xfId="53454" xr:uid="{00000000-0005-0000-0000-0000CED00000}"/>
    <cellStyle name="Note 21 6 4" xfId="53455" xr:uid="{00000000-0005-0000-0000-0000CFD00000}"/>
    <cellStyle name="Note 21 7" xfId="27403" xr:uid="{00000000-0005-0000-0000-00000B6B0000}"/>
    <cellStyle name="Note 21 7 2" xfId="27404" xr:uid="{00000000-0005-0000-0000-00000C6B0000}"/>
    <cellStyle name="Note 21 7 2 2" xfId="27405" xr:uid="{00000000-0005-0000-0000-00000D6B0000}"/>
    <cellStyle name="Note 21 7 2 2 2" xfId="53456" xr:uid="{00000000-0005-0000-0000-0000D0D00000}"/>
    <cellStyle name="Note 21 7 2 3" xfId="53457" xr:uid="{00000000-0005-0000-0000-0000D1D00000}"/>
    <cellStyle name="Note 21 7 3" xfId="27406" xr:uid="{00000000-0005-0000-0000-00000E6B0000}"/>
    <cellStyle name="Note 21 7 3 2" xfId="53458" xr:uid="{00000000-0005-0000-0000-0000D2D00000}"/>
    <cellStyle name="Note 21 7 4" xfId="53459" xr:uid="{00000000-0005-0000-0000-0000D3D00000}"/>
    <cellStyle name="Note 21 8" xfId="27407" xr:uid="{00000000-0005-0000-0000-00000F6B0000}"/>
    <cellStyle name="Note 21 8 2" xfId="27408" xr:uid="{00000000-0005-0000-0000-0000106B0000}"/>
    <cellStyle name="Note 21 8 2 2" xfId="27409" xr:uid="{00000000-0005-0000-0000-0000116B0000}"/>
    <cellStyle name="Note 21 8 2 2 2" xfId="53460" xr:uid="{00000000-0005-0000-0000-0000D4D00000}"/>
    <cellStyle name="Note 21 8 2 3" xfId="53461" xr:uid="{00000000-0005-0000-0000-0000D5D00000}"/>
    <cellStyle name="Note 21 8 3" xfId="27410" xr:uid="{00000000-0005-0000-0000-0000126B0000}"/>
    <cellStyle name="Note 21 8 3 2" xfId="53462" xr:uid="{00000000-0005-0000-0000-0000D6D00000}"/>
    <cellStyle name="Note 21 8 4" xfId="53463" xr:uid="{00000000-0005-0000-0000-0000D7D00000}"/>
    <cellStyle name="Note 21 9" xfId="27411" xr:uid="{00000000-0005-0000-0000-0000136B0000}"/>
    <cellStyle name="Note 21 9 2" xfId="27412" xr:uid="{00000000-0005-0000-0000-0000146B0000}"/>
    <cellStyle name="Note 21 9 2 2" xfId="27413" xr:uid="{00000000-0005-0000-0000-0000156B0000}"/>
    <cellStyle name="Note 21 9 2 2 2" xfId="53464" xr:uid="{00000000-0005-0000-0000-0000D8D00000}"/>
    <cellStyle name="Note 21 9 2 3" xfId="53465" xr:uid="{00000000-0005-0000-0000-0000D9D00000}"/>
    <cellStyle name="Note 21 9 3" xfId="27414" xr:uid="{00000000-0005-0000-0000-0000166B0000}"/>
    <cellStyle name="Note 21 9 3 2" xfId="53466" xr:uid="{00000000-0005-0000-0000-0000DAD00000}"/>
    <cellStyle name="Note 21 9 4" xfId="53467" xr:uid="{00000000-0005-0000-0000-0000DBD00000}"/>
    <cellStyle name="Note 22" xfId="27415" xr:uid="{00000000-0005-0000-0000-0000176B0000}"/>
    <cellStyle name="Note 22 10" xfId="27416" xr:uid="{00000000-0005-0000-0000-0000186B0000}"/>
    <cellStyle name="Note 22 10 2" xfId="27417" xr:uid="{00000000-0005-0000-0000-0000196B0000}"/>
    <cellStyle name="Note 22 10 2 2" xfId="27418" xr:uid="{00000000-0005-0000-0000-00001A6B0000}"/>
    <cellStyle name="Note 22 10 2 2 2" xfId="53468" xr:uid="{00000000-0005-0000-0000-0000DCD00000}"/>
    <cellStyle name="Note 22 10 2 3" xfId="53469" xr:uid="{00000000-0005-0000-0000-0000DDD00000}"/>
    <cellStyle name="Note 22 10 3" xfId="27419" xr:uid="{00000000-0005-0000-0000-00001B6B0000}"/>
    <cellStyle name="Note 22 10 3 2" xfId="53470" xr:uid="{00000000-0005-0000-0000-0000DED00000}"/>
    <cellStyle name="Note 22 10 4" xfId="53471" xr:uid="{00000000-0005-0000-0000-0000DFD00000}"/>
    <cellStyle name="Note 22 11" xfId="27420" xr:uid="{00000000-0005-0000-0000-00001C6B0000}"/>
    <cellStyle name="Note 22 11 2" xfId="27421" xr:uid="{00000000-0005-0000-0000-00001D6B0000}"/>
    <cellStyle name="Note 22 11 2 2" xfId="27422" xr:uid="{00000000-0005-0000-0000-00001E6B0000}"/>
    <cellStyle name="Note 22 11 2 2 2" xfId="53472" xr:uid="{00000000-0005-0000-0000-0000E0D00000}"/>
    <cellStyle name="Note 22 11 2 3" xfId="53473" xr:uid="{00000000-0005-0000-0000-0000E1D00000}"/>
    <cellStyle name="Note 22 11 3" xfId="27423" xr:uid="{00000000-0005-0000-0000-00001F6B0000}"/>
    <cellStyle name="Note 22 11 3 2" xfId="53474" xr:uid="{00000000-0005-0000-0000-0000E2D00000}"/>
    <cellStyle name="Note 22 11 4" xfId="53475" xr:uid="{00000000-0005-0000-0000-0000E3D00000}"/>
    <cellStyle name="Note 22 12" xfId="27424" xr:uid="{00000000-0005-0000-0000-0000206B0000}"/>
    <cellStyle name="Note 22 12 2" xfId="27425" xr:uid="{00000000-0005-0000-0000-0000216B0000}"/>
    <cellStyle name="Note 22 12 2 2" xfId="53476" xr:uid="{00000000-0005-0000-0000-0000E4D00000}"/>
    <cellStyle name="Note 22 12 3" xfId="53477" xr:uid="{00000000-0005-0000-0000-0000E5D00000}"/>
    <cellStyle name="Note 22 13" xfId="27426" xr:uid="{00000000-0005-0000-0000-0000226B0000}"/>
    <cellStyle name="Note 22 13 2" xfId="53478" xr:uid="{00000000-0005-0000-0000-0000E6D00000}"/>
    <cellStyle name="Note 22 14" xfId="53479" xr:uid="{00000000-0005-0000-0000-0000E7D00000}"/>
    <cellStyle name="Note 22 2" xfId="27427" xr:uid="{00000000-0005-0000-0000-0000236B0000}"/>
    <cellStyle name="Note 22 2 2" xfId="27428" xr:uid="{00000000-0005-0000-0000-0000246B0000}"/>
    <cellStyle name="Note 22 2 2 2" xfId="27429" xr:uid="{00000000-0005-0000-0000-0000256B0000}"/>
    <cellStyle name="Note 22 2 2 2 2" xfId="53480" xr:uid="{00000000-0005-0000-0000-0000E8D00000}"/>
    <cellStyle name="Note 22 2 2 3" xfId="53481" xr:uid="{00000000-0005-0000-0000-0000E9D00000}"/>
    <cellStyle name="Note 22 2 3" xfId="27430" xr:uid="{00000000-0005-0000-0000-0000266B0000}"/>
    <cellStyle name="Note 22 2 3 2" xfId="53482" xr:uid="{00000000-0005-0000-0000-0000EAD00000}"/>
    <cellStyle name="Note 22 2 4" xfId="53483" xr:uid="{00000000-0005-0000-0000-0000EBD00000}"/>
    <cellStyle name="Note 22 3" xfId="27431" xr:uid="{00000000-0005-0000-0000-0000276B0000}"/>
    <cellStyle name="Note 22 3 2" xfId="27432" xr:uid="{00000000-0005-0000-0000-0000286B0000}"/>
    <cellStyle name="Note 22 3 2 2" xfId="27433" xr:uid="{00000000-0005-0000-0000-0000296B0000}"/>
    <cellStyle name="Note 22 3 2 2 2" xfId="53484" xr:uid="{00000000-0005-0000-0000-0000ECD00000}"/>
    <cellStyle name="Note 22 3 2 3" xfId="53485" xr:uid="{00000000-0005-0000-0000-0000EDD00000}"/>
    <cellStyle name="Note 22 3 3" xfId="27434" xr:uid="{00000000-0005-0000-0000-00002A6B0000}"/>
    <cellStyle name="Note 22 3 3 2" xfId="53486" xr:uid="{00000000-0005-0000-0000-0000EED00000}"/>
    <cellStyle name="Note 22 3 4" xfId="53487" xr:uid="{00000000-0005-0000-0000-0000EFD00000}"/>
    <cellStyle name="Note 22 4" xfId="27435" xr:uid="{00000000-0005-0000-0000-00002B6B0000}"/>
    <cellStyle name="Note 22 4 2" xfId="27436" xr:uid="{00000000-0005-0000-0000-00002C6B0000}"/>
    <cellStyle name="Note 22 4 2 2" xfId="27437" xr:uid="{00000000-0005-0000-0000-00002D6B0000}"/>
    <cellStyle name="Note 22 4 2 2 2" xfId="53488" xr:uid="{00000000-0005-0000-0000-0000F0D00000}"/>
    <cellStyle name="Note 22 4 2 3" xfId="53489" xr:uid="{00000000-0005-0000-0000-0000F1D00000}"/>
    <cellStyle name="Note 22 4 3" xfId="27438" xr:uid="{00000000-0005-0000-0000-00002E6B0000}"/>
    <cellStyle name="Note 22 4 3 2" xfId="53490" xr:uid="{00000000-0005-0000-0000-0000F2D00000}"/>
    <cellStyle name="Note 22 4 4" xfId="53491" xr:uid="{00000000-0005-0000-0000-0000F3D00000}"/>
    <cellStyle name="Note 22 5" xfId="27439" xr:uid="{00000000-0005-0000-0000-00002F6B0000}"/>
    <cellStyle name="Note 22 5 2" xfId="27440" xr:uid="{00000000-0005-0000-0000-0000306B0000}"/>
    <cellStyle name="Note 22 5 2 2" xfId="27441" xr:uid="{00000000-0005-0000-0000-0000316B0000}"/>
    <cellStyle name="Note 22 5 2 2 2" xfId="53492" xr:uid="{00000000-0005-0000-0000-0000F4D00000}"/>
    <cellStyle name="Note 22 5 2 3" xfId="53493" xr:uid="{00000000-0005-0000-0000-0000F5D00000}"/>
    <cellStyle name="Note 22 5 3" xfId="27442" xr:uid="{00000000-0005-0000-0000-0000326B0000}"/>
    <cellStyle name="Note 22 5 3 2" xfId="53494" xr:uid="{00000000-0005-0000-0000-0000F6D00000}"/>
    <cellStyle name="Note 22 5 4" xfId="53495" xr:uid="{00000000-0005-0000-0000-0000F7D00000}"/>
    <cellStyle name="Note 22 6" xfId="27443" xr:uid="{00000000-0005-0000-0000-0000336B0000}"/>
    <cellStyle name="Note 22 6 2" xfId="27444" xr:uid="{00000000-0005-0000-0000-0000346B0000}"/>
    <cellStyle name="Note 22 6 2 2" xfId="27445" xr:uid="{00000000-0005-0000-0000-0000356B0000}"/>
    <cellStyle name="Note 22 6 2 2 2" xfId="53496" xr:uid="{00000000-0005-0000-0000-0000F8D00000}"/>
    <cellStyle name="Note 22 6 2 3" xfId="53497" xr:uid="{00000000-0005-0000-0000-0000F9D00000}"/>
    <cellStyle name="Note 22 6 3" xfId="27446" xr:uid="{00000000-0005-0000-0000-0000366B0000}"/>
    <cellStyle name="Note 22 6 3 2" xfId="53498" xr:uid="{00000000-0005-0000-0000-0000FAD00000}"/>
    <cellStyle name="Note 22 6 4" xfId="53499" xr:uid="{00000000-0005-0000-0000-0000FBD00000}"/>
    <cellStyle name="Note 22 7" xfId="27447" xr:uid="{00000000-0005-0000-0000-0000376B0000}"/>
    <cellStyle name="Note 22 7 2" xfId="27448" xr:uid="{00000000-0005-0000-0000-0000386B0000}"/>
    <cellStyle name="Note 22 7 2 2" xfId="27449" xr:uid="{00000000-0005-0000-0000-0000396B0000}"/>
    <cellStyle name="Note 22 7 2 2 2" xfId="53500" xr:uid="{00000000-0005-0000-0000-0000FCD00000}"/>
    <cellStyle name="Note 22 7 2 3" xfId="53501" xr:uid="{00000000-0005-0000-0000-0000FDD00000}"/>
    <cellStyle name="Note 22 7 3" xfId="27450" xr:uid="{00000000-0005-0000-0000-00003A6B0000}"/>
    <cellStyle name="Note 22 7 3 2" xfId="53502" xr:uid="{00000000-0005-0000-0000-0000FED00000}"/>
    <cellStyle name="Note 22 7 4" xfId="53503" xr:uid="{00000000-0005-0000-0000-0000FFD00000}"/>
    <cellStyle name="Note 22 8" xfId="27451" xr:uid="{00000000-0005-0000-0000-00003B6B0000}"/>
    <cellStyle name="Note 22 8 2" xfId="27452" xr:uid="{00000000-0005-0000-0000-00003C6B0000}"/>
    <cellStyle name="Note 22 8 2 2" xfId="27453" xr:uid="{00000000-0005-0000-0000-00003D6B0000}"/>
    <cellStyle name="Note 22 8 2 2 2" xfId="53504" xr:uid="{00000000-0005-0000-0000-000000D10000}"/>
    <cellStyle name="Note 22 8 2 3" xfId="53505" xr:uid="{00000000-0005-0000-0000-000001D10000}"/>
    <cellStyle name="Note 22 8 3" xfId="27454" xr:uid="{00000000-0005-0000-0000-00003E6B0000}"/>
    <cellStyle name="Note 22 8 3 2" xfId="53506" xr:uid="{00000000-0005-0000-0000-000002D10000}"/>
    <cellStyle name="Note 22 8 4" xfId="53507" xr:uid="{00000000-0005-0000-0000-000003D10000}"/>
    <cellStyle name="Note 22 9" xfId="27455" xr:uid="{00000000-0005-0000-0000-00003F6B0000}"/>
    <cellStyle name="Note 22 9 2" xfId="27456" xr:uid="{00000000-0005-0000-0000-0000406B0000}"/>
    <cellStyle name="Note 22 9 2 2" xfId="27457" xr:uid="{00000000-0005-0000-0000-0000416B0000}"/>
    <cellStyle name="Note 22 9 2 2 2" xfId="53508" xr:uid="{00000000-0005-0000-0000-000004D10000}"/>
    <cellStyle name="Note 22 9 2 3" xfId="53509" xr:uid="{00000000-0005-0000-0000-000005D10000}"/>
    <cellStyle name="Note 22 9 3" xfId="27458" xr:uid="{00000000-0005-0000-0000-0000426B0000}"/>
    <cellStyle name="Note 22 9 3 2" xfId="53510" xr:uid="{00000000-0005-0000-0000-000006D10000}"/>
    <cellStyle name="Note 22 9 4" xfId="53511" xr:uid="{00000000-0005-0000-0000-000007D10000}"/>
    <cellStyle name="Note 23" xfId="27459" xr:uid="{00000000-0005-0000-0000-0000436B0000}"/>
    <cellStyle name="Note 23 10" xfId="27460" xr:uid="{00000000-0005-0000-0000-0000446B0000}"/>
    <cellStyle name="Note 23 10 2" xfId="27461" xr:uid="{00000000-0005-0000-0000-0000456B0000}"/>
    <cellStyle name="Note 23 10 2 2" xfId="27462" xr:uid="{00000000-0005-0000-0000-0000466B0000}"/>
    <cellStyle name="Note 23 10 2 2 2" xfId="53512" xr:uid="{00000000-0005-0000-0000-000008D10000}"/>
    <cellStyle name="Note 23 10 2 3" xfId="53513" xr:uid="{00000000-0005-0000-0000-000009D10000}"/>
    <cellStyle name="Note 23 10 3" xfId="27463" xr:uid="{00000000-0005-0000-0000-0000476B0000}"/>
    <cellStyle name="Note 23 10 3 2" xfId="53514" xr:uid="{00000000-0005-0000-0000-00000AD10000}"/>
    <cellStyle name="Note 23 10 4" xfId="53515" xr:uid="{00000000-0005-0000-0000-00000BD10000}"/>
    <cellStyle name="Note 23 11" xfId="27464" xr:uid="{00000000-0005-0000-0000-0000486B0000}"/>
    <cellStyle name="Note 23 11 2" xfId="27465" xr:uid="{00000000-0005-0000-0000-0000496B0000}"/>
    <cellStyle name="Note 23 11 2 2" xfId="27466" xr:uid="{00000000-0005-0000-0000-00004A6B0000}"/>
    <cellStyle name="Note 23 11 2 2 2" xfId="53516" xr:uid="{00000000-0005-0000-0000-00000CD10000}"/>
    <cellStyle name="Note 23 11 2 3" xfId="53517" xr:uid="{00000000-0005-0000-0000-00000DD10000}"/>
    <cellStyle name="Note 23 11 3" xfId="27467" xr:uid="{00000000-0005-0000-0000-00004B6B0000}"/>
    <cellStyle name="Note 23 11 3 2" xfId="53518" xr:uid="{00000000-0005-0000-0000-00000ED10000}"/>
    <cellStyle name="Note 23 11 4" xfId="53519" xr:uid="{00000000-0005-0000-0000-00000FD10000}"/>
    <cellStyle name="Note 23 12" xfId="27468" xr:uid="{00000000-0005-0000-0000-00004C6B0000}"/>
    <cellStyle name="Note 23 12 2" xfId="27469" xr:uid="{00000000-0005-0000-0000-00004D6B0000}"/>
    <cellStyle name="Note 23 12 2 2" xfId="53520" xr:uid="{00000000-0005-0000-0000-000010D10000}"/>
    <cellStyle name="Note 23 12 3" xfId="53521" xr:uid="{00000000-0005-0000-0000-000011D10000}"/>
    <cellStyle name="Note 23 13" xfId="27470" xr:uid="{00000000-0005-0000-0000-00004E6B0000}"/>
    <cellStyle name="Note 23 13 2" xfId="53522" xr:uid="{00000000-0005-0000-0000-000012D10000}"/>
    <cellStyle name="Note 23 14" xfId="53523" xr:uid="{00000000-0005-0000-0000-000013D10000}"/>
    <cellStyle name="Note 23 2" xfId="27471" xr:uid="{00000000-0005-0000-0000-00004F6B0000}"/>
    <cellStyle name="Note 23 2 2" xfId="27472" xr:uid="{00000000-0005-0000-0000-0000506B0000}"/>
    <cellStyle name="Note 23 2 2 2" xfId="27473" xr:uid="{00000000-0005-0000-0000-0000516B0000}"/>
    <cellStyle name="Note 23 2 2 2 2" xfId="53524" xr:uid="{00000000-0005-0000-0000-000014D10000}"/>
    <cellStyle name="Note 23 2 2 3" xfId="53525" xr:uid="{00000000-0005-0000-0000-000015D10000}"/>
    <cellStyle name="Note 23 2 3" xfId="27474" xr:uid="{00000000-0005-0000-0000-0000526B0000}"/>
    <cellStyle name="Note 23 2 3 2" xfId="53526" xr:uid="{00000000-0005-0000-0000-000016D10000}"/>
    <cellStyle name="Note 23 2 4" xfId="53527" xr:uid="{00000000-0005-0000-0000-000017D10000}"/>
    <cellStyle name="Note 23 3" xfId="27475" xr:uid="{00000000-0005-0000-0000-0000536B0000}"/>
    <cellStyle name="Note 23 3 2" xfId="27476" xr:uid="{00000000-0005-0000-0000-0000546B0000}"/>
    <cellStyle name="Note 23 3 2 2" xfId="27477" xr:uid="{00000000-0005-0000-0000-0000556B0000}"/>
    <cellStyle name="Note 23 3 2 2 2" xfId="53528" xr:uid="{00000000-0005-0000-0000-000018D10000}"/>
    <cellStyle name="Note 23 3 2 3" xfId="53529" xr:uid="{00000000-0005-0000-0000-000019D10000}"/>
    <cellStyle name="Note 23 3 3" xfId="27478" xr:uid="{00000000-0005-0000-0000-0000566B0000}"/>
    <cellStyle name="Note 23 3 3 2" xfId="53530" xr:uid="{00000000-0005-0000-0000-00001AD10000}"/>
    <cellStyle name="Note 23 3 4" xfId="53531" xr:uid="{00000000-0005-0000-0000-00001BD10000}"/>
    <cellStyle name="Note 23 4" xfId="27479" xr:uid="{00000000-0005-0000-0000-0000576B0000}"/>
    <cellStyle name="Note 23 4 2" xfId="27480" xr:uid="{00000000-0005-0000-0000-0000586B0000}"/>
    <cellStyle name="Note 23 4 2 2" xfId="27481" xr:uid="{00000000-0005-0000-0000-0000596B0000}"/>
    <cellStyle name="Note 23 4 2 2 2" xfId="53532" xr:uid="{00000000-0005-0000-0000-00001CD10000}"/>
    <cellStyle name="Note 23 4 2 3" xfId="53533" xr:uid="{00000000-0005-0000-0000-00001DD10000}"/>
    <cellStyle name="Note 23 4 3" xfId="27482" xr:uid="{00000000-0005-0000-0000-00005A6B0000}"/>
    <cellStyle name="Note 23 4 3 2" xfId="53534" xr:uid="{00000000-0005-0000-0000-00001ED10000}"/>
    <cellStyle name="Note 23 4 4" xfId="53535" xr:uid="{00000000-0005-0000-0000-00001FD10000}"/>
    <cellStyle name="Note 23 5" xfId="27483" xr:uid="{00000000-0005-0000-0000-00005B6B0000}"/>
    <cellStyle name="Note 23 5 2" xfId="27484" xr:uid="{00000000-0005-0000-0000-00005C6B0000}"/>
    <cellStyle name="Note 23 5 2 2" xfId="27485" xr:uid="{00000000-0005-0000-0000-00005D6B0000}"/>
    <cellStyle name="Note 23 5 2 2 2" xfId="53536" xr:uid="{00000000-0005-0000-0000-000020D10000}"/>
    <cellStyle name="Note 23 5 2 3" xfId="53537" xr:uid="{00000000-0005-0000-0000-000021D10000}"/>
    <cellStyle name="Note 23 5 3" xfId="27486" xr:uid="{00000000-0005-0000-0000-00005E6B0000}"/>
    <cellStyle name="Note 23 5 3 2" xfId="53538" xr:uid="{00000000-0005-0000-0000-000022D10000}"/>
    <cellStyle name="Note 23 5 4" xfId="53539" xr:uid="{00000000-0005-0000-0000-000023D10000}"/>
    <cellStyle name="Note 23 6" xfId="27487" xr:uid="{00000000-0005-0000-0000-00005F6B0000}"/>
    <cellStyle name="Note 23 6 2" xfId="27488" xr:uid="{00000000-0005-0000-0000-0000606B0000}"/>
    <cellStyle name="Note 23 6 2 2" xfId="27489" xr:uid="{00000000-0005-0000-0000-0000616B0000}"/>
    <cellStyle name="Note 23 6 2 2 2" xfId="53540" xr:uid="{00000000-0005-0000-0000-000024D10000}"/>
    <cellStyle name="Note 23 6 2 3" xfId="53541" xr:uid="{00000000-0005-0000-0000-000025D10000}"/>
    <cellStyle name="Note 23 6 3" xfId="27490" xr:uid="{00000000-0005-0000-0000-0000626B0000}"/>
    <cellStyle name="Note 23 6 3 2" xfId="53542" xr:uid="{00000000-0005-0000-0000-000026D10000}"/>
    <cellStyle name="Note 23 6 4" xfId="53543" xr:uid="{00000000-0005-0000-0000-000027D10000}"/>
    <cellStyle name="Note 23 7" xfId="27491" xr:uid="{00000000-0005-0000-0000-0000636B0000}"/>
    <cellStyle name="Note 23 7 2" xfId="27492" xr:uid="{00000000-0005-0000-0000-0000646B0000}"/>
    <cellStyle name="Note 23 7 2 2" xfId="27493" xr:uid="{00000000-0005-0000-0000-0000656B0000}"/>
    <cellStyle name="Note 23 7 2 2 2" xfId="53544" xr:uid="{00000000-0005-0000-0000-000028D10000}"/>
    <cellStyle name="Note 23 7 2 3" xfId="53545" xr:uid="{00000000-0005-0000-0000-000029D10000}"/>
    <cellStyle name="Note 23 7 3" xfId="27494" xr:uid="{00000000-0005-0000-0000-0000666B0000}"/>
    <cellStyle name="Note 23 7 3 2" xfId="53546" xr:uid="{00000000-0005-0000-0000-00002AD10000}"/>
    <cellStyle name="Note 23 7 4" xfId="53547" xr:uid="{00000000-0005-0000-0000-00002BD10000}"/>
    <cellStyle name="Note 23 8" xfId="27495" xr:uid="{00000000-0005-0000-0000-0000676B0000}"/>
    <cellStyle name="Note 23 8 2" xfId="27496" xr:uid="{00000000-0005-0000-0000-0000686B0000}"/>
    <cellStyle name="Note 23 8 2 2" xfId="27497" xr:uid="{00000000-0005-0000-0000-0000696B0000}"/>
    <cellStyle name="Note 23 8 2 2 2" xfId="53548" xr:uid="{00000000-0005-0000-0000-00002CD10000}"/>
    <cellStyle name="Note 23 8 2 3" xfId="53549" xr:uid="{00000000-0005-0000-0000-00002DD10000}"/>
    <cellStyle name="Note 23 8 3" xfId="27498" xr:uid="{00000000-0005-0000-0000-00006A6B0000}"/>
    <cellStyle name="Note 23 8 3 2" xfId="53550" xr:uid="{00000000-0005-0000-0000-00002ED10000}"/>
    <cellStyle name="Note 23 8 4" xfId="53551" xr:uid="{00000000-0005-0000-0000-00002FD10000}"/>
    <cellStyle name="Note 23 9" xfId="27499" xr:uid="{00000000-0005-0000-0000-00006B6B0000}"/>
    <cellStyle name="Note 23 9 2" xfId="27500" xr:uid="{00000000-0005-0000-0000-00006C6B0000}"/>
    <cellStyle name="Note 23 9 2 2" xfId="27501" xr:uid="{00000000-0005-0000-0000-00006D6B0000}"/>
    <cellStyle name="Note 23 9 2 2 2" xfId="53552" xr:uid="{00000000-0005-0000-0000-000030D10000}"/>
    <cellStyle name="Note 23 9 2 3" xfId="53553" xr:uid="{00000000-0005-0000-0000-000031D10000}"/>
    <cellStyle name="Note 23 9 3" xfId="27502" xr:uid="{00000000-0005-0000-0000-00006E6B0000}"/>
    <cellStyle name="Note 23 9 3 2" xfId="53554" xr:uid="{00000000-0005-0000-0000-000032D10000}"/>
    <cellStyle name="Note 23 9 4" xfId="53555" xr:uid="{00000000-0005-0000-0000-000033D10000}"/>
    <cellStyle name="Note 24" xfId="27503" xr:uid="{00000000-0005-0000-0000-00006F6B0000}"/>
    <cellStyle name="Note 24 10" xfId="27504" xr:uid="{00000000-0005-0000-0000-0000706B0000}"/>
    <cellStyle name="Note 24 10 2" xfId="27505" xr:uid="{00000000-0005-0000-0000-0000716B0000}"/>
    <cellStyle name="Note 24 10 2 2" xfId="27506" xr:uid="{00000000-0005-0000-0000-0000726B0000}"/>
    <cellStyle name="Note 24 10 2 2 2" xfId="53556" xr:uid="{00000000-0005-0000-0000-000034D10000}"/>
    <cellStyle name="Note 24 10 2 3" xfId="53557" xr:uid="{00000000-0005-0000-0000-000035D10000}"/>
    <cellStyle name="Note 24 10 3" xfId="27507" xr:uid="{00000000-0005-0000-0000-0000736B0000}"/>
    <cellStyle name="Note 24 10 3 2" xfId="53558" xr:uid="{00000000-0005-0000-0000-000036D10000}"/>
    <cellStyle name="Note 24 10 4" xfId="53559" xr:uid="{00000000-0005-0000-0000-000037D10000}"/>
    <cellStyle name="Note 24 11" xfId="27508" xr:uid="{00000000-0005-0000-0000-0000746B0000}"/>
    <cellStyle name="Note 24 11 2" xfId="27509" xr:uid="{00000000-0005-0000-0000-0000756B0000}"/>
    <cellStyle name="Note 24 11 2 2" xfId="27510" xr:uid="{00000000-0005-0000-0000-0000766B0000}"/>
    <cellStyle name="Note 24 11 2 2 2" xfId="53560" xr:uid="{00000000-0005-0000-0000-000038D10000}"/>
    <cellStyle name="Note 24 11 2 3" xfId="53561" xr:uid="{00000000-0005-0000-0000-000039D10000}"/>
    <cellStyle name="Note 24 11 3" xfId="27511" xr:uid="{00000000-0005-0000-0000-0000776B0000}"/>
    <cellStyle name="Note 24 11 3 2" xfId="53562" xr:uid="{00000000-0005-0000-0000-00003AD10000}"/>
    <cellStyle name="Note 24 11 4" xfId="53563" xr:uid="{00000000-0005-0000-0000-00003BD10000}"/>
    <cellStyle name="Note 24 12" xfId="27512" xr:uid="{00000000-0005-0000-0000-0000786B0000}"/>
    <cellStyle name="Note 24 12 2" xfId="27513" xr:uid="{00000000-0005-0000-0000-0000796B0000}"/>
    <cellStyle name="Note 24 12 2 2" xfId="53564" xr:uid="{00000000-0005-0000-0000-00003CD10000}"/>
    <cellStyle name="Note 24 12 3" xfId="53565" xr:uid="{00000000-0005-0000-0000-00003DD10000}"/>
    <cellStyle name="Note 24 13" xfId="27514" xr:uid="{00000000-0005-0000-0000-00007A6B0000}"/>
    <cellStyle name="Note 24 13 2" xfId="53566" xr:uid="{00000000-0005-0000-0000-00003ED10000}"/>
    <cellStyle name="Note 24 14" xfId="53567" xr:uid="{00000000-0005-0000-0000-00003FD10000}"/>
    <cellStyle name="Note 24 2" xfId="27515" xr:uid="{00000000-0005-0000-0000-00007B6B0000}"/>
    <cellStyle name="Note 24 2 2" xfId="27516" xr:uid="{00000000-0005-0000-0000-00007C6B0000}"/>
    <cellStyle name="Note 24 2 2 2" xfId="27517" xr:uid="{00000000-0005-0000-0000-00007D6B0000}"/>
    <cellStyle name="Note 24 2 2 2 2" xfId="53568" xr:uid="{00000000-0005-0000-0000-000040D10000}"/>
    <cellStyle name="Note 24 2 2 3" xfId="53569" xr:uid="{00000000-0005-0000-0000-000041D10000}"/>
    <cellStyle name="Note 24 2 3" xfId="27518" xr:uid="{00000000-0005-0000-0000-00007E6B0000}"/>
    <cellStyle name="Note 24 2 3 2" xfId="53570" xr:uid="{00000000-0005-0000-0000-000042D10000}"/>
    <cellStyle name="Note 24 2 4" xfId="53571" xr:uid="{00000000-0005-0000-0000-000043D10000}"/>
    <cellStyle name="Note 24 3" xfId="27519" xr:uid="{00000000-0005-0000-0000-00007F6B0000}"/>
    <cellStyle name="Note 24 3 2" xfId="27520" xr:uid="{00000000-0005-0000-0000-0000806B0000}"/>
    <cellStyle name="Note 24 3 2 2" xfId="27521" xr:uid="{00000000-0005-0000-0000-0000816B0000}"/>
    <cellStyle name="Note 24 3 2 2 2" xfId="53572" xr:uid="{00000000-0005-0000-0000-000044D10000}"/>
    <cellStyle name="Note 24 3 2 3" xfId="53573" xr:uid="{00000000-0005-0000-0000-000045D10000}"/>
    <cellStyle name="Note 24 3 3" xfId="27522" xr:uid="{00000000-0005-0000-0000-0000826B0000}"/>
    <cellStyle name="Note 24 3 3 2" xfId="53574" xr:uid="{00000000-0005-0000-0000-000046D10000}"/>
    <cellStyle name="Note 24 3 4" xfId="53575" xr:uid="{00000000-0005-0000-0000-000047D10000}"/>
    <cellStyle name="Note 24 4" xfId="27523" xr:uid="{00000000-0005-0000-0000-0000836B0000}"/>
    <cellStyle name="Note 24 4 2" xfId="27524" xr:uid="{00000000-0005-0000-0000-0000846B0000}"/>
    <cellStyle name="Note 24 4 2 2" xfId="27525" xr:uid="{00000000-0005-0000-0000-0000856B0000}"/>
    <cellStyle name="Note 24 4 2 2 2" xfId="53576" xr:uid="{00000000-0005-0000-0000-000048D10000}"/>
    <cellStyle name="Note 24 4 2 3" xfId="53577" xr:uid="{00000000-0005-0000-0000-000049D10000}"/>
    <cellStyle name="Note 24 4 3" xfId="27526" xr:uid="{00000000-0005-0000-0000-0000866B0000}"/>
    <cellStyle name="Note 24 4 3 2" xfId="53578" xr:uid="{00000000-0005-0000-0000-00004AD10000}"/>
    <cellStyle name="Note 24 4 4" xfId="53579" xr:uid="{00000000-0005-0000-0000-00004BD10000}"/>
    <cellStyle name="Note 24 5" xfId="27527" xr:uid="{00000000-0005-0000-0000-0000876B0000}"/>
    <cellStyle name="Note 24 5 2" xfId="27528" xr:uid="{00000000-0005-0000-0000-0000886B0000}"/>
    <cellStyle name="Note 24 5 2 2" xfId="27529" xr:uid="{00000000-0005-0000-0000-0000896B0000}"/>
    <cellStyle name="Note 24 5 2 2 2" xfId="53580" xr:uid="{00000000-0005-0000-0000-00004CD10000}"/>
    <cellStyle name="Note 24 5 2 3" xfId="53581" xr:uid="{00000000-0005-0000-0000-00004DD10000}"/>
    <cellStyle name="Note 24 5 3" xfId="27530" xr:uid="{00000000-0005-0000-0000-00008A6B0000}"/>
    <cellStyle name="Note 24 5 3 2" xfId="53582" xr:uid="{00000000-0005-0000-0000-00004ED10000}"/>
    <cellStyle name="Note 24 5 4" xfId="53583" xr:uid="{00000000-0005-0000-0000-00004FD10000}"/>
    <cellStyle name="Note 24 6" xfId="27531" xr:uid="{00000000-0005-0000-0000-00008B6B0000}"/>
    <cellStyle name="Note 24 6 2" xfId="27532" xr:uid="{00000000-0005-0000-0000-00008C6B0000}"/>
    <cellStyle name="Note 24 6 2 2" xfId="27533" xr:uid="{00000000-0005-0000-0000-00008D6B0000}"/>
    <cellStyle name="Note 24 6 2 2 2" xfId="53584" xr:uid="{00000000-0005-0000-0000-000050D10000}"/>
    <cellStyle name="Note 24 6 2 3" xfId="53585" xr:uid="{00000000-0005-0000-0000-000051D10000}"/>
    <cellStyle name="Note 24 6 3" xfId="27534" xr:uid="{00000000-0005-0000-0000-00008E6B0000}"/>
    <cellStyle name="Note 24 6 3 2" xfId="53586" xr:uid="{00000000-0005-0000-0000-000052D10000}"/>
    <cellStyle name="Note 24 6 4" xfId="53587" xr:uid="{00000000-0005-0000-0000-000053D10000}"/>
    <cellStyle name="Note 24 7" xfId="27535" xr:uid="{00000000-0005-0000-0000-00008F6B0000}"/>
    <cellStyle name="Note 24 7 2" xfId="27536" xr:uid="{00000000-0005-0000-0000-0000906B0000}"/>
    <cellStyle name="Note 24 7 2 2" xfId="27537" xr:uid="{00000000-0005-0000-0000-0000916B0000}"/>
    <cellStyle name="Note 24 7 2 2 2" xfId="53588" xr:uid="{00000000-0005-0000-0000-000054D10000}"/>
    <cellStyle name="Note 24 7 2 3" xfId="53589" xr:uid="{00000000-0005-0000-0000-000055D10000}"/>
    <cellStyle name="Note 24 7 3" xfId="27538" xr:uid="{00000000-0005-0000-0000-0000926B0000}"/>
    <cellStyle name="Note 24 7 3 2" xfId="53590" xr:uid="{00000000-0005-0000-0000-000056D10000}"/>
    <cellStyle name="Note 24 7 4" xfId="53591" xr:uid="{00000000-0005-0000-0000-000057D10000}"/>
    <cellStyle name="Note 24 8" xfId="27539" xr:uid="{00000000-0005-0000-0000-0000936B0000}"/>
    <cellStyle name="Note 24 8 2" xfId="27540" xr:uid="{00000000-0005-0000-0000-0000946B0000}"/>
    <cellStyle name="Note 24 8 2 2" xfId="27541" xr:uid="{00000000-0005-0000-0000-0000956B0000}"/>
    <cellStyle name="Note 24 8 2 2 2" xfId="53592" xr:uid="{00000000-0005-0000-0000-000058D10000}"/>
    <cellStyle name="Note 24 8 2 3" xfId="53593" xr:uid="{00000000-0005-0000-0000-000059D10000}"/>
    <cellStyle name="Note 24 8 3" xfId="27542" xr:uid="{00000000-0005-0000-0000-0000966B0000}"/>
    <cellStyle name="Note 24 8 3 2" xfId="53594" xr:uid="{00000000-0005-0000-0000-00005AD10000}"/>
    <cellStyle name="Note 24 8 4" xfId="53595" xr:uid="{00000000-0005-0000-0000-00005BD10000}"/>
    <cellStyle name="Note 24 9" xfId="27543" xr:uid="{00000000-0005-0000-0000-0000976B0000}"/>
    <cellStyle name="Note 24 9 2" xfId="27544" xr:uid="{00000000-0005-0000-0000-0000986B0000}"/>
    <cellStyle name="Note 24 9 2 2" xfId="27545" xr:uid="{00000000-0005-0000-0000-0000996B0000}"/>
    <cellStyle name="Note 24 9 2 2 2" xfId="53596" xr:uid="{00000000-0005-0000-0000-00005CD10000}"/>
    <cellStyle name="Note 24 9 2 3" xfId="53597" xr:uid="{00000000-0005-0000-0000-00005DD10000}"/>
    <cellStyle name="Note 24 9 3" xfId="27546" xr:uid="{00000000-0005-0000-0000-00009A6B0000}"/>
    <cellStyle name="Note 24 9 3 2" xfId="53598" xr:uid="{00000000-0005-0000-0000-00005ED10000}"/>
    <cellStyle name="Note 24 9 4" xfId="53599" xr:uid="{00000000-0005-0000-0000-00005FD10000}"/>
    <cellStyle name="Note 25" xfId="27547" xr:uid="{00000000-0005-0000-0000-00009B6B0000}"/>
    <cellStyle name="Note 25 10" xfId="27548" xr:uid="{00000000-0005-0000-0000-00009C6B0000}"/>
    <cellStyle name="Note 25 10 2" xfId="27549" xr:uid="{00000000-0005-0000-0000-00009D6B0000}"/>
    <cellStyle name="Note 25 10 2 2" xfId="27550" xr:uid="{00000000-0005-0000-0000-00009E6B0000}"/>
    <cellStyle name="Note 25 10 2 2 2" xfId="53600" xr:uid="{00000000-0005-0000-0000-000060D10000}"/>
    <cellStyle name="Note 25 10 2 3" xfId="53601" xr:uid="{00000000-0005-0000-0000-000061D10000}"/>
    <cellStyle name="Note 25 10 3" xfId="27551" xr:uid="{00000000-0005-0000-0000-00009F6B0000}"/>
    <cellStyle name="Note 25 10 3 2" xfId="53602" xr:uid="{00000000-0005-0000-0000-000062D10000}"/>
    <cellStyle name="Note 25 10 4" xfId="53603" xr:uid="{00000000-0005-0000-0000-000063D10000}"/>
    <cellStyle name="Note 25 11" xfId="27552" xr:uid="{00000000-0005-0000-0000-0000A06B0000}"/>
    <cellStyle name="Note 25 11 2" xfId="27553" xr:uid="{00000000-0005-0000-0000-0000A16B0000}"/>
    <cellStyle name="Note 25 11 2 2" xfId="27554" xr:uid="{00000000-0005-0000-0000-0000A26B0000}"/>
    <cellStyle name="Note 25 11 2 2 2" xfId="53604" xr:uid="{00000000-0005-0000-0000-000064D10000}"/>
    <cellStyle name="Note 25 11 2 3" xfId="53605" xr:uid="{00000000-0005-0000-0000-000065D10000}"/>
    <cellStyle name="Note 25 11 3" xfId="27555" xr:uid="{00000000-0005-0000-0000-0000A36B0000}"/>
    <cellStyle name="Note 25 11 3 2" xfId="53606" xr:uid="{00000000-0005-0000-0000-000066D10000}"/>
    <cellStyle name="Note 25 11 4" xfId="53607" xr:uid="{00000000-0005-0000-0000-000067D10000}"/>
    <cellStyle name="Note 25 12" xfId="27556" xr:uid="{00000000-0005-0000-0000-0000A46B0000}"/>
    <cellStyle name="Note 25 12 2" xfId="27557" xr:uid="{00000000-0005-0000-0000-0000A56B0000}"/>
    <cellStyle name="Note 25 12 2 2" xfId="53608" xr:uid="{00000000-0005-0000-0000-000068D10000}"/>
    <cellStyle name="Note 25 12 3" xfId="53609" xr:uid="{00000000-0005-0000-0000-000069D10000}"/>
    <cellStyle name="Note 25 13" xfId="27558" xr:uid="{00000000-0005-0000-0000-0000A66B0000}"/>
    <cellStyle name="Note 25 13 2" xfId="53610" xr:uid="{00000000-0005-0000-0000-00006AD10000}"/>
    <cellStyle name="Note 25 14" xfId="53611" xr:uid="{00000000-0005-0000-0000-00006BD10000}"/>
    <cellStyle name="Note 25 2" xfId="27559" xr:uid="{00000000-0005-0000-0000-0000A76B0000}"/>
    <cellStyle name="Note 25 2 2" xfId="27560" xr:uid="{00000000-0005-0000-0000-0000A86B0000}"/>
    <cellStyle name="Note 25 2 2 2" xfId="27561" xr:uid="{00000000-0005-0000-0000-0000A96B0000}"/>
    <cellStyle name="Note 25 2 2 2 2" xfId="53612" xr:uid="{00000000-0005-0000-0000-00006CD10000}"/>
    <cellStyle name="Note 25 2 2 3" xfId="53613" xr:uid="{00000000-0005-0000-0000-00006DD10000}"/>
    <cellStyle name="Note 25 2 3" xfId="27562" xr:uid="{00000000-0005-0000-0000-0000AA6B0000}"/>
    <cellStyle name="Note 25 2 3 2" xfId="53614" xr:uid="{00000000-0005-0000-0000-00006ED10000}"/>
    <cellStyle name="Note 25 2 4" xfId="53615" xr:uid="{00000000-0005-0000-0000-00006FD10000}"/>
    <cellStyle name="Note 25 3" xfId="27563" xr:uid="{00000000-0005-0000-0000-0000AB6B0000}"/>
    <cellStyle name="Note 25 3 2" xfId="27564" xr:uid="{00000000-0005-0000-0000-0000AC6B0000}"/>
    <cellStyle name="Note 25 3 2 2" xfId="27565" xr:uid="{00000000-0005-0000-0000-0000AD6B0000}"/>
    <cellStyle name="Note 25 3 2 2 2" xfId="53616" xr:uid="{00000000-0005-0000-0000-000070D10000}"/>
    <cellStyle name="Note 25 3 2 3" xfId="53617" xr:uid="{00000000-0005-0000-0000-000071D10000}"/>
    <cellStyle name="Note 25 3 3" xfId="27566" xr:uid="{00000000-0005-0000-0000-0000AE6B0000}"/>
    <cellStyle name="Note 25 3 3 2" xfId="53618" xr:uid="{00000000-0005-0000-0000-000072D10000}"/>
    <cellStyle name="Note 25 3 4" xfId="53619" xr:uid="{00000000-0005-0000-0000-000073D10000}"/>
    <cellStyle name="Note 25 4" xfId="27567" xr:uid="{00000000-0005-0000-0000-0000AF6B0000}"/>
    <cellStyle name="Note 25 4 2" xfId="27568" xr:uid="{00000000-0005-0000-0000-0000B06B0000}"/>
    <cellStyle name="Note 25 4 2 2" xfId="27569" xr:uid="{00000000-0005-0000-0000-0000B16B0000}"/>
    <cellStyle name="Note 25 4 2 2 2" xfId="53620" xr:uid="{00000000-0005-0000-0000-000074D10000}"/>
    <cellStyle name="Note 25 4 2 3" xfId="53621" xr:uid="{00000000-0005-0000-0000-000075D10000}"/>
    <cellStyle name="Note 25 4 3" xfId="27570" xr:uid="{00000000-0005-0000-0000-0000B26B0000}"/>
    <cellStyle name="Note 25 4 3 2" xfId="53622" xr:uid="{00000000-0005-0000-0000-000076D10000}"/>
    <cellStyle name="Note 25 4 4" xfId="53623" xr:uid="{00000000-0005-0000-0000-000077D10000}"/>
    <cellStyle name="Note 25 5" xfId="27571" xr:uid="{00000000-0005-0000-0000-0000B36B0000}"/>
    <cellStyle name="Note 25 5 2" xfId="27572" xr:uid="{00000000-0005-0000-0000-0000B46B0000}"/>
    <cellStyle name="Note 25 5 2 2" xfId="27573" xr:uid="{00000000-0005-0000-0000-0000B56B0000}"/>
    <cellStyle name="Note 25 5 2 2 2" xfId="53624" xr:uid="{00000000-0005-0000-0000-000078D10000}"/>
    <cellStyle name="Note 25 5 2 3" xfId="53625" xr:uid="{00000000-0005-0000-0000-000079D10000}"/>
    <cellStyle name="Note 25 5 3" xfId="27574" xr:uid="{00000000-0005-0000-0000-0000B66B0000}"/>
    <cellStyle name="Note 25 5 3 2" xfId="53626" xr:uid="{00000000-0005-0000-0000-00007AD10000}"/>
    <cellStyle name="Note 25 5 4" xfId="53627" xr:uid="{00000000-0005-0000-0000-00007BD10000}"/>
    <cellStyle name="Note 25 6" xfId="27575" xr:uid="{00000000-0005-0000-0000-0000B76B0000}"/>
    <cellStyle name="Note 25 6 2" xfId="27576" xr:uid="{00000000-0005-0000-0000-0000B86B0000}"/>
    <cellStyle name="Note 25 6 2 2" xfId="27577" xr:uid="{00000000-0005-0000-0000-0000B96B0000}"/>
    <cellStyle name="Note 25 6 2 2 2" xfId="53628" xr:uid="{00000000-0005-0000-0000-00007CD10000}"/>
    <cellStyle name="Note 25 6 2 3" xfId="53629" xr:uid="{00000000-0005-0000-0000-00007DD10000}"/>
    <cellStyle name="Note 25 6 3" xfId="27578" xr:uid="{00000000-0005-0000-0000-0000BA6B0000}"/>
    <cellStyle name="Note 25 6 3 2" xfId="53630" xr:uid="{00000000-0005-0000-0000-00007ED10000}"/>
    <cellStyle name="Note 25 6 4" xfId="53631" xr:uid="{00000000-0005-0000-0000-00007FD10000}"/>
    <cellStyle name="Note 25 7" xfId="27579" xr:uid="{00000000-0005-0000-0000-0000BB6B0000}"/>
    <cellStyle name="Note 25 7 2" xfId="27580" xr:uid="{00000000-0005-0000-0000-0000BC6B0000}"/>
    <cellStyle name="Note 25 7 2 2" xfId="27581" xr:uid="{00000000-0005-0000-0000-0000BD6B0000}"/>
    <cellStyle name="Note 25 7 2 2 2" xfId="53632" xr:uid="{00000000-0005-0000-0000-000080D10000}"/>
    <cellStyle name="Note 25 7 2 3" xfId="53633" xr:uid="{00000000-0005-0000-0000-000081D10000}"/>
    <cellStyle name="Note 25 7 3" xfId="27582" xr:uid="{00000000-0005-0000-0000-0000BE6B0000}"/>
    <cellStyle name="Note 25 7 3 2" xfId="53634" xr:uid="{00000000-0005-0000-0000-000082D10000}"/>
    <cellStyle name="Note 25 7 4" xfId="53635" xr:uid="{00000000-0005-0000-0000-000083D10000}"/>
    <cellStyle name="Note 25 8" xfId="27583" xr:uid="{00000000-0005-0000-0000-0000BF6B0000}"/>
    <cellStyle name="Note 25 8 2" xfId="27584" xr:uid="{00000000-0005-0000-0000-0000C06B0000}"/>
    <cellStyle name="Note 25 8 2 2" xfId="27585" xr:uid="{00000000-0005-0000-0000-0000C16B0000}"/>
    <cellStyle name="Note 25 8 2 2 2" xfId="53636" xr:uid="{00000000-0005-0000-0000-000084D10000}"/>
    <cellStyle name="Note 25 8 2 3" xfId="53637" xr:uid="{00000000-0005-0000-0000-000085D10000}"/>
    <cellStyle name="Note 25 8 3" xfId="27586" xr:uid="{00000000-0005-0000-0000-0000C26B0000}"/>
    <cellStyle name="Note 25 8 3 2" xfId="53638" xr:uid="{00000000-0005-0000-0000-000086D10000}"/>
    <cellStyle name="Note 25 8 4" xfId="53639" xr:uid="{00000000-0005-0000-0000-000087D10000}"/>
    <cellStyle name="Note 25 9" xfId="27587" xr:uid="{00000000-0005-0000-0000-0000C36B0000}"/>
    <cellStyle name="Note 25 9 2" xfId="27588" xr:uid="{00000000-0005-0000-0000-0000C46B0000}"/>
    <cellStyle name="Note 25 9 2 2" xfId="27589" xr:uid="{00000000-0005-0000-0000-0000C56B0000}"/>
    <cellStyle name="Note 25 9 2 2 2" xfId="53640" xr:uid="{00000000-0005-0000-0000-000088D10000}"/>
    <cellStyle name="Note 25 9 2 3" xfId="53641" xr:uid="{00000000-0005-0000-0000-000089D10000}"/>
    <cellStyle name="Note 25 9 3" xfId="27590" xr:uid="{00000000-0005-0000-0000-0000C66B0000}"/>
    <cellStyle name="Note 25 9 3 2" xfId="53642" xr:uid="{00000000-0005-0000-0000-00008AD10000}"/>
    <cellStyle name="Note 25 9 4" xfId="53643" xr:uid="{00000000-0005-0000-0000-00008BD10000}"/>
    <cellStyle name="Note 26" xfId="27591" xr:uid="{00000000-0005-0000-0000-0000C76B0000}"/>
    <cellStyle name="Note 26 10" xfId="27592" xr:uid="{00000000-0005-0000-0000-0000C86B0000}"/>
    <cellStyle name="Note 26 10 2" xfId="27593" xr:uid="{00000000-0005-0000-0000-0000C96B0000}"/>
    <cellStyle name="Note 26 10 2 2" xfId="27594" xr:uid="{00000000-0005-0000-0000-0000CA6B0000}"/>
    <cellStyle name="Note 26 10 2 2 2" xfId="53644" xr:uid="{00000000-0005-0000-0000-00008CD10000}"/>
    <cellStyle name="Note 26 10 2 3" xfId="53645" xr:uid="{00000000-0005-0000-0000-00008DD10000}"/>
    <cellStyle name="Note 26 10 3" xfId="27595" xr:uid="{00000000-0005-0000-0000-0000CB6B0000}"/>
    <cellStyle name="Note 26 10 3 2" xfId="53646" xr:uid="{00000000-0005-0000-0000-00008ED10000}"/>
    <cellStyle name="Note 26 10 4" xfId="53647" xr:uid="{00000000-0005-0000-0000-00008FD10000}"/>
    <cellStyle name="Note 26 11" xfId="27596" xr:uid="{00000000-0005-0000-0000-0000CC6B0000}"/>
    <cellStyle name="Note 26 11 2" xfId="27597" xr:uid="{00000000-0005-0000-0000-0000CD6B0000}"/>
    <cellStyle name="Note 26 11 2 2" xfId="27598" xr:uid="{00000000-0005-0000-0000-0000CE6B0000}"/>
    <cellStyle name="Note 26 11 2 2 2" xfId="53648" xr:uid="{00000000-0005-0000-0000-000090D10000}"/>
    <cellStyle name="Note 26 11 2 3" xfId="53649" xr:uid="{00000000-0005-0000-0000-000091D10000}"/>
    <cellStyle name="Note 26 11 3" xfId="27599" xr:uid="{00000000-0005-0000-0000-0000CF6B0000}"/>
    <cellStyle name="Note 26 11 3 2" xfId="53650" xr:uid="{00000000-0005-0000-0000-000092D10000}"/>
    <cellStyle name="Note 26 11 4" xfId="53651" xr:uid="{00000000-0005-0000-0000-000093D10000}"/>
    <cellStyle name="Note 26 12" xfId="27600" xr:uid="{00000000-0005-0000-0000-0000D06B0000}"/>
    <cellStyle name="Note 26 12 2" xfId="27601" xr:uid="{00000000-0005-0000-0000-0000D16B0000}"/>
    <cellStyle name="Note 26 12 2 2" xfId="53652" xr:uid="{00000000-0005-0000-0000-000094D10000}"/>
    <cellStyle name="Note 26 12 3" xfId="53653" xr:uid="{00000000-0005-0000-0000-000095D10000}"/>
    <cellStyle name="Note 26 13" xfId="27602" xr:uid="{00000000-0005-0000-0000-0000D26B0000}"/>
    <cellStyle name="Note 26 13 2" xfId="53654" xr:uid="{00000000-0005-0000-0000-000096D10000}"/>
    <cellStyle name="Note 26 14" xfId="53655" xr:uid="{00000000-0005-0000-0000-000097D10000}"/>
    <cellStyle name="Note 26 2" xfId="27603" xr:uid="{00000000-0005-0000-0000-0000D36B0000}"/>
    <cellStyle name="Note 26 2 2" xfId="27604" xr:uid="{00000000-0005-0000-0000-0000D46B0000}"/>
    <cellStyle name="Note 26 2 2 2" xfId="27605" xr:uid="{00000000-0005-0000-0000-0000D56B0000}"/>
    <cellStyle name="Note 26 2 2 2 2" xfId="53656" xr:uid="{00000000-0005-0000-0000-000098D10000}"/>
    <cellStyle name="Note 26 2 2 3" xfId="53657" xr:uid="{00000000-0005-0000-0000-000099D10000}"/>
    <cellStyle name="Note 26 2 3" xfId="27606" xr:uid="{00000000-0005-0000-0000-0000D66B0000}"/>
    <cellStyle name="Note 26 2 3 2" xfId="53658" xr:uid="{00000000-0005-0000-0000-00009AD10000}"/>
    <cellStyle name="Note 26 2 4" xfId="53659" xr:uid="{00000000-0005-0000-0000-00009BD10000}"/>
    <cellStyle name="Note 26 3" xfId="27607" xr:uid="{00000000-0005-0000-0000-0000D76B0000}"/>
    <cellStyle name="Note 26 3 2" xfId="27608" xr:uid="{00000000-0005-0000-0000-0000D86B0000}"/>
    <cellStyle name="Note 26 3 2 2" xfId="27609" xr:uid="{00000000-0005-0000-0000-0000D96B0000}"/>
    <cellStyle name="Note 26 3 2 2 2" xfId="53660" xr:uid="{00000000-0005-0000-0000-00009CD10000}"/>
    <cellStyle name="Note 26 3 2 3" xfId="53661" xr:uid="{00000000-0005-0000-0000-00009DD10000}"/>
    <cellStyle name="Note 26 3 3" xfId="27610" xr:uid="{00000000-0005-0000-0000-0000DA6B0000}"/>
    <cellStyle name="Note 26 3 3 2" xfId="53662" xr:uid="{00000000-0005-0000-0000-00009ED10000}"/>
    <cellStyle name="Note 26 3 4" xfId="53663" xr:uid="{00000000-0005-0000-0000-00009FD10000}"/>
    <cellStyle name="Note 26 4" xfId="27611" xr:uid="{00000000-0005-0000-0000-0000DB6B0000}"/>
    <cellStyle name="Note 26 4 2" xfId="27612" xr:uid="{00000000-0005-0000-0000-0000DC6B0000}"/>
    <cellStyle name="Note 26 4 2 2" xfId="27613" xr:uid="{00000000-0005-0000-0000-0000DD6B0000}"/>
    <cellStyle name="Note 26 4 2 2 2" xfId="53664" xr:uid="{00000000-0005-0000-0000-0000A0D10000}"/>
    <cellStyle name="Note 26 4 2 3" xfId="53665" xr:uid="{00000000-0005-0000-0000-0000A1D10000}"/>
    <cellStyle name="Note 26 4 3" xfId="27614" xr:uid="{00000000-0005-0000-0000-0000DE6B0000}"/>
    <cellStyle name="Note 26 4 3 2" xfId="53666" xr:uid="{00000000-0005-0000-0000-0000A2D10000}"/>
    <cellStyle name="Note 26 4 4" xfId="53667" xr:uid="{00000000-0005-0000-0000-0000A3D10000}"/>
    <cellStyle name="Note 26 5" xfId="27615" xr:uid="{00000000-0005-0000-0000-0000DF6B0000}"/>
    <cellStyle name="Note 26 5 2" xfId="27616" xr:uid="{00000000-0005-0000-0000-0000E06B0000}"/>
    <cellStyle name="Note 26 5 2 2" xfId="27617" xr:uid="{00000000-0005-0000-0000-0000E16B0000}"/>
    <cellStyle name="Note 26 5 2 2 2" xfId="53668" xr:uid="{00000000-0005-0000-0000-0000A4D10000}"/>
    <cellStyle name="Note 26 5 2 3" xfId="53669" xr:uid="{00000000-0005-0000-0000-0000A5D10000}"/>
    <cellStyle name="Note 26 5 3" xfId="27618" xr:uid="{00000000-0005-0000-0000-0000E26B0000}"/>
    <cellStyle name="Note 26 5 3 2" xfId="53670" xr:uid="{00000000-0005-0000-0000-0000A6D10000}"/>
    <cellStyle name="Note 26 5 4" xfId="53671" xr:uid="{00000000-0005-0000-0000-0000A7D10000}"/>
    <cellStyle name="Note 26 6" xfId="27619" xr:uid="{00000000-0005-0000-0000-0000E36B0000}"/>
    <cellStyle name="Note 26 6 2" xfId="27620" xr:uid="{00000000-0005-0000-0000-0000E46B0000}"/>
    <cellStyle name="Note 26 6 2 2" xfId="27621" xr:uid="{00000000-0005-0000-0000-0000E56B0000}"/>
    <cellStyle name="Note 26 6 2 2 2" xfId="53672" xr:uid="{00000000-0005-0000-0000-0000A8D10000}"/>
    <cellStyle name="Note 26 6 2 3" xfId="53673" xr:uid="{00000000-0005-0000-0000-0000A9D10000}"/>
    <cellStyle name="Note 26 6 3" xfId="27622" xr:uid="{00000000-0005-0000-0000-0000E66B0000}"/>
    <cellStyle name="Note 26 6 3 2" xfId="53674" xr:uid="{00000000-0005-0000-0000-0000AAD10000}"/>
    <cellStyle name="Note 26 6 4" xfId="53675" xr:uid="{00000000-0005-0000-0000-0000ABD10000}"/>
    <cellStyle name="Note 26 7" xfId="27623" xr:uid="{00000000-0005-0000-0000-0000E76B0000}"/>
    <cellStyle name="Note 26 7 2" xfId="27624" xr:uid="{00000000-0005-0000-0000-0000E86B0000}"/>
    <cellStyle name="Note 26 7 2 2" xfId="27625" xr:uid="{00000000-0005-0000-0000-0000E96B0000}"/>
    <cellStyle name="Note 26 7 2 2 2" xfId="53676" xr:uid="{00000000-0005-0000-0000-0000ACD10000}"/>
    <cellStyle name="Note 26 7 2 3" xfId="53677" xr:uid="{00000000-0005-0000-0000-0000ADD10000}"/>
    <cellStyle name="Note 26 7 3" xfId="27626" xr:uid="{00000000-0005-0000-0000-0000EA6B0000}"/>
    <cellStyle name="Note 26 7 3 2" xfId="53678" xr:uid="{00000000-0005-0000-0000-0000AED10000}"/>
    <cellStyle name="Note 26 7 4" xfId="53679" xr:uid="{00000000-0005-0000-0000-0000AFD10000}"/>
    <cellStyle name="Note 26 8" xfId="27627" xr:uid="{00000000-0005-0000-0000-0000EB6B0000}"/>
    <cellStyle name="Note 26 8 2" xfId="27628" xr:uid="{00000000-0005-0000-0000-0000EC6B0000}"/>
    <cellStyle name="Note 26 8 2 2" xfId="27629" xr:uid="{00000000-0005-0000-0000-0000ED6B0000}"/>
    <cellStyle name="Note 26 8 2 2 2" xfId="53680" xr:uid="{00000000-0005-0000-0000-0000B0D10000}"/>
    <cellStyle name="Note 26 8 2 3" xfId="53681" xr:uid="{00000000-0005-0000-0000-0000B1D10000}"/>
    <cellStyle name="Note 26 8 3" xfId="27630" xr:uid="{00000000-0005-0000-0000-0000EE6B0000}"/>
    <cellStyle name="Note 26 8 3 2" xfId="53682" xr:uid="{00000000-0005-0000-0000-0000B2D10000}"/>
    <cellStyle name="Note 26 8 4" xfId="53683" xr:uid="{00000000-0005-0000-0000-0000B3D10000}"/>
    <cellStyle name="Note 26 9" xfId="27631" xr:uid="{00000000-0005-0000-0000-0000EF6B0000}"/>
    <cellStyle name="Note 26 9 2" xfId="27632" xr:uid="{00000000-0005-0000-0000-0000F06B0000}"/>
    <cellStyle name="Note 26 9 2 2" xfId="27633" xr:uid="{00000000-0005-0000-0000-0000F16B0000}"/>
    <cellStyle name="Note 26 9 2 2 2" xfId="53684" xr:uid="{00000000-0005-0000-0000-0000B4D10000}"/>
    <cellStyle name="Note 26 9 2 3" xfId="53685" xr:uid="{00000000-0005-0000-0000-0000B5D10000}"/>
    <cellStyle name="Note 26 9 3" xfId="27634" xr:uid="{00000000-0005-0000-0000-0000F26B0000}"/>
    <cellStyle name="Note 26 9 3 2" xfId="53686" xr:uid="{00000000-0005-0000-0000-0000B6D10000}"/>
    <cellStyle name="Note 26 9 4" xfId="53687" xr:uid="{00000000-0005-0000-0000-0000B7D10000}"/>
    <cellStyle name="Note 27" xfId="27635" xr:uid="{00000000-0005-0000-0000-0000F36B0000}"/>
    <cellStyle name="Note 27 10" xfId="27636" xr:uid="{00000000-0005-0000-0000-0000F46B0000}"/>
    <cellStyle name="Note 27 10 2" xfId="27637" xr:uid="{00000000-0005-0000-0000-0000F56B0000}"/>
    <cellStyle name="Note 27 10 2 2" xfId="27638" xr:uid="{00000000-0005-0000-0000-0000F66B0000}"/>
    <cellStyle name="Note 27 10 2 2 2" xfId="53688" xr:uid="{00000000-0005-0000-0000-0000B8D10000}"/>
    <cellStyle name="Note 27 10 2 3" xfId="53689" xr:uid="{00000000-0005-0000-0000-0000B9D10000}"/>
    <cellStyle name="Note 27 10 3" xfId="27639" xr:uid="{00000000-0005-0000-0000-0000F76B0000}"/>
    <cellStyle name="Note 27 10 3 2" xfId="53690" xr:uid="{00000000-0005-0000-0000-0000BAD10000}"/>
    <cellStyle name="Note 27 10 4" xfId="53691" xr:uid="{00000000-0005-0000-0000-0000BBD10000}"/>
    <cellStyle name="Note 27 11" xfId="27640" xr:uid="{00000000-0005-0000-0000-0000F86B0000}"/>
    <cellStyle name="Note 27 11 2" xfId="27641" xr:uid="{00000000-0005-0000-0000-0000F96B0000}"/>
    <cellStyle name="Note 27 11 2 2" xfId="27642" xr:uid="{00000000-0005-0000-0000-0000FA6B0000}"/>
    <cellStyle name="Note 27 11 2 2 2" xfId="53692" xr:uid="{00000000-0005-0000-0000-0000BCD10000}"/>
    <cellStyle name="Note 27 11 2 3" xfId="53693" xr:uid="{00000000-0005-0000-0000-0000BDD10000}"/>
    <cellStyle name="Note 27 11 3" xfId="27643" xr:uid="{00000000-0005-0000-0000-0000FB6B0000}"/>
    <cellStyle name="Note 27 11 3 2" xfId="53694" xr:uid="{00000000-0005-0000-0000-0000BED10000}"/>
    <cellStyle name="Note 27 11 4" xfId="53695" xr:uid="{00000000-0005-0000-0000-0000BFD10000}"/>
    <cellStyle name="Note 27 12" xfId="27644" xr:uid="{00000000-0005-0000-0000-0000FC6B0000}"/>
    <cellStyle name="Note 27 12 2" xfId="27645" xr:uid="{00000000-0005-0000-0000-0000FD6B0000}"/>
    <cellStyle name="Note 27 12 2 2" xfId="53696" xr:uid="{00000000-0005-0000-0000-0000C0D10000}"/>
    <cellStyle name="Note 27 12 3" xfId="53697" xr:uid="{00000000-0005-0000-0000-0000C1D10000}"/>
    <cellStyle name="Note 27 13" xfId="27646" xr:uid="{00000000-0005-0000-0000-0000FE6B0000}"/>
    <cellStyle name="Note 27 13 2" xfId="53698" xr:uid="{00000000-0005-0000-0000-0000C2D10000}"/>
    <cellStyle name="Note 27 14" xfId="53699" xr:uid="{00000000-0005-0000-0000-0000C3D10000}"/>
    <cellStyle name="Note 27 2" xfId="27647" xr:uid="{00000000-0005-0000-0000-0000FF6B0000}"/>
    <cellStyle name="Note 27 2 2" xfId="27648" xr:uid="{00000000-0005-0000-0000-0000006C0000}"/>
    <cellStyle name="Note 27 2 2 2" xfId="27649" xr:uid="{00000000-0005-0000-0000-0000016C0000}"/>
    <cellStyle name="Note 27 2 2 2 2" xfId="53700" xr:uid="{00000000-0005-0000-0000-0000C4D10000}"/>
    <cellStyle name="Note 27 2 2 3" xfId="53701" xr:uid="{00000000-0005-0000-0000-0000C5D10000}"/>
    <cellStyle name="Note 27 2 3" xfId="27650" xr:uid="{00000000-0005-0000-0000-0000026C0000}"/>
    <cellStyle name="Note 27 2 3 2" xfId="53702" xr:uid="{00000000-0005-0000-0000-0000C6D10000}"/>
    <cellStyle name="Note 27 2 4" xfId="53703" xr:uid="{00000000-0005-0000-0000-0000C7D10000}"/>
    <cellStyle name="Note 27 3" xfId="27651" xr:uid="{00000000-0005-0000-0000-0000036C0000}"/>
    <cellStyle name="Note 27 3 2" xfId="27652" xr:uid="{00000000-0005-0000-0000-0000046C0000}"/>
    <cellStyle name="Note 27 3 2 2" xfId="27653" xr:uid="{00000000-0005-0000-0000-0000056C0000}"/>
    <cellStyle name="Note 27 3 2 2 2" xfId="53704" xr:uid="{00000000-0005-0000-0000-0000C8D10000}"/>
    <cellStyle name="Note 27 3 2 3" xfId="53705" xr:uid="{00000000-0005-0000-0000-0000C9D10000}"/>
    <cellStyle name="Note 27 3 3" xfId="27654" xr:uid="{00000000-0005-0000-0000-0000066C0000}"/>
    <cellStyle name="Note 27 3 3 2" xfId="53706" xr:uid="{00000000-0005-0000-0000-0000CAD10000}"/>
    <cellStyle name="Note 27 3 4" xfId="53707" xr:uid="{00000000-0005-0000-0000-0000CBD10000}"/>
    <cellStyle name="Note 27 4" xfId="27655" xr:uid="{00000000-0005-0000-0000-0000076C0000}"/>
    <cellStyle name="Note 27 4 2" xfId="27656" xr:uid="{00000000-0005-0000-0000-0000086C0000}"/>
    <cellStyle name="Note 27 4 2 2" xfId="27657" xr:uid="{00000000-0005-0000-0000-0000096C0000}"/>
    <cellStyle name="Note 27 4 2 2 2" xfId="53708" xr:uid="{00000000-0005-0000-0000-0000CCD10000}"/>
    <cellStyle name="Note 27 4 2 3" xfId="53709" xr:uid="{00000000-0005-0000-0000-0000CDD10000}"/>
    <cellStyle name="Note 27 4 3" xfId="27658" xr:uid="{00000000-0005-0000-0000-00000A6C0000}"/>
    <cellStyle name="Note 27 4 3 2" xfId="53710" xr:uid="{00000000-0005-0000-0000-0000CED10000}"/>
    <cellStyle name="Note 27 4 4" xfId="53711" xr:uid="{00000000-0005-0000-0000-0000CFD10000}"/>
    <cellStyle name="Note 27 5" xfId="27659" xr:uid="{00000000-0005-0000-0000-00000B6C0000}"/>
    <cellStyle name="Note 27 5 2" xfId="27660" xr:uid="{00000000-0005-0000-0000-00000C6C0000}"/>
    <cellStyle name="Note 27 5 2 2" xfId="27661" xr:uid="{00000000-0005-0000-0000-00000D6C0000}"/>
    <cellStyle name="Note 27 5 2 2 2" xfId="53712" xr:uid="{00000000-0005-0000-0000-0000D0D10000}"/>
    <cellStyle name="Note 27 5 2 3" xfId="53713" xr:uid="{00000000-0005-0000-0000-0000D1D10000}"/>
    <cellStyle name="Note 27 5 3" xfId="27662" xr:uid="{00000000-0005-0000-0000-00000E6C0000}"/>
    <cellStyle name="Note 27 5 3 2" xfId="53714" xr:uid="{00000000-0005-0000-0000-0000D2D10000}"/>
    <cellStyle name="Note 27 5 4" xfId="53715" xr:uid="{00000000-0005-0000-0000-0000D3D10000}"/>
    <cellStyle name="Note 27 6" xfId="27663" xr:uid="{00000000-0005-0000-0000-00000F6C0000}"/>
    <cellStyle name="Note 27 6 2" xfId="27664" xr:uid="{00000000-0005-0000-0000-0000106C0000}"/>
    <cellStyle name="Note 27 6 2 2" xfId="27665" xr:uid="{00000000-0005-0000-0000-0000116C0000}"/>
    <cellStyle name="Note 27 6 2 2 2" xfId="53716" xr:uid="{00000000-0005-0000-0000-0000D4D10000}"/>
    <cellStyle name="Note 27 6 2 3" xfId="53717" xr:uid="{00000000-0005-0000-0000-0000D5D10000}"/>
    <cellStyle name="Note 27 6 3" xfId="27666" xr:uid="{00000000-0005-0000-0000-0000126C0000}"/>
    <cellStyle name="Note 27 6 3 2" xfId="53718" xr:uid="{00000000-0005-0000-0000-0000D6D10000}"/>
    <cellStyle name="Note 27 6 4" xfId="53719" xr:uid="{00000000-0005-0000-0000-0000D7D10000}"/>
    <cellStyle name="Note 27 7" xfId="27667" xr:uid="{00000000-0005-0000-0000-0000136C0000}"/>
    <cellStyle name="Note 27 7 2" xfId="27668" xr:uid="{00000000-0005-0000-0000-0000146C0000}"/>
    <cellStyle name="Note 27 7 2 2" xfId="27669" xr:uid="{00000000-0005-0000-0000-0000156C0000}"/>
    <cellStyle name="Note 27 7 2 2 2" xfId="53720" xr:uid="{00000000-0005-0000-0000-0000D8D10000}"/>
    <cellStyle name="Note 27 7 2 3" xfId="53721" xr:uid="{00000000-0005-0000-0000-0000D9D10000}"/>
    <cellStyle name="Note 27 7 3" xfId="27670" xr:uid="{00000000-0005-0000-0000-0000166C0000}"/>
    <cellStyle name="Note 27 7 3 2" xfId="53722" xr:uid="{00000000-0005-0000-0000-0000DAD10000}"/>
    <cellStyle name="Note 27 7 4" xfId="53723" xr:uid="{00000000-0005-0000-0000-0000DBD10000}"/>
    <cellStyle name="Note 27 8" xfId="27671" xr:uid="{00000000-0005-0000-0000-0000176C0000}"/>
    <cellStyle name="Note 27 8 2" xfId="27672" xr:uid="{00000000-0005-0000-0000-0000186C0000}"/>
    <cellStyle name="Note 27 8 2 2" xfId="27673" xr:uid="{00000000-0005-0000-0000-0000196C0000}"/>
    <cellStyle name="Note 27 8 2 2 2" xfId="53724" xr:uid="{00000000-0005-0000-0000-0000DCD10000}"/>
    <cellStyle name="Note 27 8 2 3" xfId="53725" xr:uid="{00000000-0005-0000-0000-0000DDD10000}"/>
    <cellStyle name="Note 27 8 3" xfId="27674" xr:uid="{00000000-0005-0000-0000-00001A6C0000}"/>
    <cellStyle name="Note 27 8 3 2" xfId="53726" xr:uid="{00000000-0005-0000-0000-0000DED10000}"/>
    <cellStyle name="Note 27 8 4" xfId="53727" xr:uid="{00000000-0005-0000-0000-0000DFD10000}"/>
    <cellStyle name="Note 27 9" xfId="27675" xr:uid="{00000000-0005-0000-0000-00001B6C0000}"/>
    <cellStyle name="Note 27 9 2" xfId="27676" xr:uid="{00000000-0005-0000-0000-00001C6C0000}"/>
    <cellStyle name="Note 27 9 2 2" xfId="27677" xr:uid="{00000000-0005-0000-0000-00001D6C0000}"/>
    <cellStyle name="Note 27 9 2 2 2" xfId="53728" xr:uid="{00000000-0005-0000-0000-0000E0D10000}"/>
    <cellStyle name="Note 27 9 2 3" xfId="53729" xr:uid="{00000000-0005-0000-0000-0000E1D10000}"/>
    <cellStyle name="Note 27 9 3" xfId="27678" xr:uid="{00000000-0005-0000-0000-00001E6C0000}"/>
    <cellStyle name="Note 27 9 3 2" xfId="53730" xr:uid="{00000000-0005-0000-0000-0000E2D10000}"/>
    <cellStyle name="Note 27 9 4" xfId="53731" xr:uid="{00000000-0005-0000-0000-0000E3D10000}"/>
    <cellStyle name="Note 28" xfId="27679" xr:uid="{00000000-0005-0000-0000-00001F6C0000}"/>
    <cellStyle name="Note 28 10" xfId="27680" xr:uid="{00000000-0005-0000-0000-0000206C0000}"/>
    <cellStyle name="Note 28 10 2" xfId="27681" xr:uid="{00000000-0005-0000-0000-0000216C0000}"/>
    <cellStyle name="Note 28 10 2 2" xfId="27682" xr:uid="{00000000-0005-0000-0000-0000226C0000}"/>
    <cellStyle name="Note 28 10 2 2 2" xfId="53732" xr:uid="{00000000-0005-0000-0000-0000E4D10000}"/>
    <cellStyle name="Note 28 10 2 3" xfId="53733" xr:uid="{00000000-0005-0000-0000-0000E5D10000}"/>
    <cellStyle name="Note 28 10 3" xfId="27683" xr:uid="{00000000-0005-0000-0000-0000236C0000}"/>
    <cellStyle name="Note 28 10 3 2" xfId="53734" xr:uid="{00000000-0005-0000-0000-0000E6D10000}"/>
    <cellStyle name="Note 28 10 4" xfId="53735" xr:uid="{00000000-0005-0000-0000-0000E7D10000}"/>
    <cellStyle name="Note 28 11" xfId="27684" xr:uid="{00000000-0005-0000-0000-0000246C0000}"/>
    <cellStyle name="Note 28 11 2" xfId="27685" xr:uid="{00000000-0005-0000-0000-0000256C0000}"/>
    <cellStyle name="Note 28 11 2 2" xfId="27686" xr:uid="{00000000-0005-0000-0000-0000266C0000}"/>
    <cellStyle name="Note 28 11 2 2 2" xfId="53736" xr:uid="{00000000-0005-0000-0000-0000E8D10000}"/>
    <cellStyle name="Note 28 11 2 3" xfId="53737" xr:uid="{00000000-0005-0000-0000-0000E9D10000}"/>
    <cellStyle name="Note 28 11 3" xfId="27687" xr:uid="{00000000-0005-0000-0000-0000276C0000}"/>
    <cellStyle name="Note 28 11 3 2" xfId="53738" xr:uid="{00000000-0005-0000-0000-0000EAD10000}"/>
    <cellStyle name="Note 28 11 4" xfId="53739" xr:uid="{00000000-0005-0000-0000-0000EBD10000}"/>
    <cellStyle name="Note 28 12" xfId="27688" xr:uid="{00000000-0005-0000-0000-0000286C0000}"/>
    <cellStyle name="Note 28 12 2" xfId="27689" xr:uid="{00000000-0005-0000-0000-0000296C0000}"/>
    <cellStyle name="Note 28 12 2 2" xfId="53740" xr:uid="{00000000-0005-0000-0000-0000ECD10000}"/>
    <cellStyle name="Note 28 12 3" xfId="53741" xr:uid="{00000000-0005-0000-0000-0000EDD10000}"/>
    <cellStyle name="Note 28 13" xfId="27690" xr:uid="{00000000-0005-0000-0000-00002A6C0000}"/>
    <cellStyle name="Note 28 13 2" xfId="53742" xr:uid="{00000000-0005-0000-0000-0000EED10000}"/>
    <cellStyle name="Note 28 14" xfId="53743" xr:uid="{00000000-0005-0000-0000-0000EFD10000}"/>
    <cellStyle name="Note 28 2" xfId="27691" xr:uid="{00000000-0005-0000-0000-00002B6C0000}"/>
    <cellStyle name="Note 28 2 2" xfId="27692" xr:uid="{00000000-0005-0000-0000-00002C6C0000}"/>
    <cellStyle name="Note 28 2 2 2" xfId="27693" xr:uid="{00000000-0005-0000-0000-00002D6C0000}"/>
    <cellStyle name="Note 28 2 2 2 2" xfId="53744" xr:uid="{00000000-0005-0000-0000-0000F0D10000}"/>
    <cellStyle name="Note 28 2 2 3" xfId="53745" xr:uid="{00000000-0005-0000-0000-0000F1D10000}"/>
    <cellStyle name="Note 28 2 3" xfId="27694" xr:uid="{00000000-0005-0000-0000-00002E6C0000}"/>
    <cellStyle name="Note 28 2 3 2" xfId="53746" xr:uid="{00000000-0005-0000-0000-0000F2D10000}"/>
    <cellStyle name="Note 28 2 4" xfId="53747" xr:uid="{00000000-0005-0000-0000-0000F3D10000}"/>
    <cellStyle name="Note 28 3" xfId="27695" xr:uid="{00000000-0005-0000-0000-00002F6C0000}"/>
    <cellStyle name="Note 28 3 2" xfId="27696" xr:uid="{00000000-0005-0000-0000-0000306C0000}"/>
    <cellStyle name="Note 28 3 2 2" xfId="27697" xr:uid="{00000000-0005-0000-0000-0000316C0000}"/>
    <cellStyle name="Note 28 3 2 2 2" xfId="53748" xr:uid="{00000000-0005-0000-0000-0000F4D10000}"/>
    <cellStyle name="Note 28 3 2 3" xfId="53749" xr:uid="{00000000-0005-0000-0000-0000F5D10000}"/>
    <cellStyle name="Note 28 3 3" xfId="27698" xr:uid="{00000000-0005-0000-0000-0000326C0000}"/>
    <cellStyle name="Note 28 3 3 2" xfId="53750" xr:uid="{00000000-0005-0000-0000-0000F6D10000}"/>
    <cellStyle name="Note 28 3 4" xfId="53751" xr:uid="{00000000-0005-0000-0000-0000F7D10000}"/>
    <cellStyle name="Note 28 4" xfId="27699" xr:uid="{00000000-0005-0000-0000-0000336C0000}"/>
    <cellStyle name="Note 28 4 2" xfId="27700" xr:uid="{00000000-0005-0000-0000-0000346C0000}"/>
    <cellStyle name="Note 28 4 2 2" xfId="27701" xr:uid="{00000000-0005-0000-0000-0000356C0000}"/>
    <cellStyle name="Note 28 4 2 2 2" xfId="53752" xr:uid="{00000000-0005-0000-0000-0000F8D10000}"/>
    <cellStyle name="Note 28 4 2 3" xfId="53753" xr:uid="{00000000-0005-0000-0000-0000F9D10000}"/>
    <cellStyle name="Note 28 4 3" xfId="27702" xr:uid="{00000000-0005-0000-0000-0000366C0000}"/>
    <cellStyle name="Note 28 4 3 2" xfId="53754" xr:uid="{00000000-0005-0000-0000-0000FAD10000}"/>
    <cellStyle name="Note 28 4 4" xfId="53755" xr:uid="{00000000-0005-0000-0000-0000FBD10000}"/>
    <cellStyle name="Note 28 5" xfId="27703" xr:uid="{00000000-0005-0000-0000-0000376C0000}"/>
    <cellStyle name="Note 28 5 2" xfId="27704" xr:uid="{00000000-0005-0000-0000-0000386C0000}"/>
    <cellStyle name="Note 28 5 2 2" xfId="27705" xr:uid="{00000000-0005-0000-0000-0000396C0000}"/>
    <cellStyle name="Note 28 5 2 2 2" xfId="53756" xr:uid="{00000000-0005-0000-0000-0000FCD10000}"/>
    <cellStyle name="Note 28 5 2 3" xfId="53757" xr:uid="{00000000-0005-0000-0000-0000FDD10000}"/>
    <cellStyle name="Note 28 5 3" xfId="27706" xr:uid="{00000000-0005-0000-0000-00003A6C0000}"/>
    <cellStyle name="Note 28 5 3 2" xfId="53758" xr:uid="{00000000-0005-0000-0000-0000FED10000}"/>
    <cellStyle name="Note 28 5 4" xfId="53759" xr:uid="{00000000-0005-0000-0000-0000FFD10000}"/>
    <cellStyle name="Note 28 6" xfId="27707" xr:uid="{00000000-0005-0000-0000-00003B6C0000}"/>
    <cellStyle name="Note 28 6 2" xfId="27708" xr:uid="{00000000-0005-0000-0000-00003C6C0000}"/>
    <cellStyle name="Note 28 6 2 2" xfId="27709" xr:uid="{00000000-0005-0000-0000-00003D6C0000}"/>
    <cellStyle name="Note 28 6 2 2 2" xfId="53760" xr:uid="{00000000-0005-0000-0000-000000D20000}"/>
    <cellStyle name="Note 28 6 2 3" xfId="53761" xr:uid="{00000000-0005-0000-0000-000001D20000}"/>
    <cellStyle name="Note 28 6 3" xfId="27710" xr:uid="{00000000-0005-0000-0000-00003E6C0000}"/>
    <cellStyle name="Note 28 6 3 2" xfId="53762" xr:uid="{00000000-0005-0000-0000-000002D20000}"/>
    <cellStyle name="Note 28 6 4" xfId="53763" xr:uid="{00000000-0005-0000-0000-000003D20000}"/>
    <cellStyle name="Note 28 7" xfId="27711" xr:uid="{00000000-0005-0000-0000-00003F6C0000}"/>
    <cellStyle name="Note 28 7 2" xfId="27712" xr:uid="{00000000-0005-0000-0000-0000406C0000}"/>
    <cellStyle name="Note 28 7 2 2" xfId="27713" xr:uid="{00000000-0005-0000-0000-0000416C0000}"/>
    <cellStyle name="Note 28 7 2 2 2" xfId="53764" xr:uid="{00000000-0005-0000-0000-000004D20000}"/>
    <cellStyle name="Note 28 7 2 3" xfId="53765" xr:uid="{00000000-0005-0000-0000-000005D20000}"/>
    <cellStyle name="Note 28 7 3" xfId="27714" xr:uid="{00000000-0005-0000-0000-0000426C0000}"/>
    <cellStyle name="Note 28 7 3 2" xfId="53766" xr:uid="{00000000-0005-0000-0000-000006D20000}"/>
    <cellStyle name="Note 28 7 4" xfId="53767" xr:uid="{00000000-0005-0000-0000-000007D20000}"/>
    <cellStyle name="Note 28 8" xfId="27715" xr:uid="{00000000-0005-0000-0000-0000436C0000}"/>
    <cellStyle name="Note 28 8 2" xfId="27716" xr:uid="{00000000-0005-0000-0000-0000446C0000}"/>
    <cellStyle name="Note 28 8 2 2" xfId="27717" xr:uid="{00000000-0005-0000-0000-0000456C0000}"/>
    <cellStyle name="Note 28 8 2 2 2" xfId="53768" xr:uid="{00000000-0005-0000-0000-000008D20000}"/>
    <cellStyle name="Note 28 8 2 3" xfId="53769" xr:uid="{00000000-0005-0000-0000-000009D20000}"/>
    <cellStyle name="Note 28 8 3" xfId="27718" xr:uid="{00000000-0005-0000-0000-0000466C0000}"/>
    <cellStyle name="Note 28 8 3 2" xfId="53770" xr:uid="{00000000-0005-0000-0000-00000AD20000}"/>
    <cellStyle name="Note 28 8 4" xfId="53771" xr:uid="{00000000-0005-0000-0000-00000BD20000}"/>
    <cellStyle name="Note 28 9" xfId="27719" xr:uid="{00000000-0005-0000-0000-0000476C0000}"/>
    <cellStyle name="Note 28 9 2" xfId="27720" xr:uid="{00000000-0005-0000-0000-0000486C0000}"/>
    <cellStyle name="Note 28 9 2 2" xfId="27721" xr:uid="{00000000-0005-0000-0000-0000496C0000}"/>
    <cellStyle name="Note 28 9 2 2 2" xfId="53772" xr:uid="{00000000-0005-0000-0000-00000CD20000}"/>
    <cellStyle name="Note 28 9 2 3" xfId="53773" xr:uid="{00000000-0005-0000-0000-00000DD20000}"/>
    <cellStyle name="Note 28 9 3" xfId="27722" xr:uid="{00000000-0005-0000-0000-00004A6C0000}"/>
    <cellStyle name="Note 28 9 3 2" xfId="53774" xr:uid="{00000000-0005-0000-0000-00000ED20000}"/>
    <cellStyle name="Note 28 9 4" xfId="53775" xr:uid="{00000000-0005-0000-0000-00000FD20000}"/>
    <cellStyle name="Note 29" xfId="27723" xr:uid="{00000000-0005-0000-0000-00004B6C0000}"/>
    <cellStyle name="Note 29 10" xfId="27724" xr:uid="{00000000-0005-0000-0000-00004C6C0000}"/>
    <cellStyle name="Note 29 10 2" xfId="27725" xr:uid="{00000000-0005-0000-0000-00004D6C0000}"/>
    <cellStyle name="Note 29 10 2 2" xfId="27726" xr:uid="{00000000-0005-0000-0000-00004E6C0000}"/>
    <cellStyle name="Note 29 10 2 2 2" xfId="53776" xr:uid="{00000000-0005-0000-0000-000010D20000}"/>
    <cellStyle name="Note 29 10 2 3" xfId="53777" xr:uid="{00000000-0005-0000-0000-000011D20000}"/>
    <cellStyle name="Note 29 10 3" xfId="27727" xr:uid="{00000000-0005-0000-0000-00004F6C0000}"/>
    <cellStyle name="Note 29 10 3 2" xfId="53778" xr:uid="{00000000-0005-0000-0000-000012D20000}"/>
    <cellStyle name="Note 29 10 4" xfId="53779" xr:uid="{00000000-0005-0000-0000-000013D20000}"/>
    <cellStyle name="Note 29 11" xfId="27728" xr:uid="{00000000-0005-0000-0000-0000506C0000}"/>
    <cellStyle name="Note 29 11 2" xfId="27729" xr:uid="{00000000-0005-0000-0000-0000516C0000}"/>
    <cellStyle name="Note 29 11 2 2" xfId="27730" xr:uid="{00000000-0005-0000-0000-0000526C0000}"/>
    <cellStyle name="Note 29 11 2 2 2" xfId="53780" xr:uid="{00000000-0005-0000-0000-000014D20000}"/>
    <cellStyle name="Note 29 11 2 3" xfId="53781" xr:uid="{00000000-0005-0000-0000-000015D20000}"/>
    <cellStyle name="Note 29 11 3" xfId="27731" xr:uid="{00000000-0005-0000-0000-0000536C0000}"/>
    <cellStyle name="Note 29 11 3 2" xfId="53782" xr:uid="{00000000-0005-0000-0000-000016D20000}"/>
    <cellStyle name="Note 29 11 4" xfId="53783" xr:uid="{00000000-0005-0000-0000-000017D20000}"/>
    <cellStyle name="Note 29 12" xfId="27732" xr:uid="{00000000-0005-0000-0000-0000546C0000}"/>
    <cellStyle name="Note 29 12 2" xfId="27733" xr:uid="{00000000-0005-0000-0000-0000556C0000}"/>
    <cellStyle name="Note 29 12 2 2" xfId="53784" xr:uid="{00000000-0005-0000-0000-000018D20000}"/>
    <cellStyle name="Note 29 12 3" xfId="53785" xr:uid="{00000000-0005-0000-0000-000019D20000}"/>
    <cellStyle name="Note 29 13" xfId="27734" xr:uid="{00000000-0005-0000-0000-0000566C0000}"/>
    <cellStyle name="Note 29 13 2" xfId="53786" xr:uid="{00000000-0005-0000-0000-00001AD20000}"/>
    <cellStyle name="Note 29 14" xfId="53787" xr:uid="{00000000-0005-0000-0000-00001BD20000}"/>
    <cellStyle name="Note 29 2" xfId="27735" xr:uid="{00000000-0005-0000-0000-0000576C0000}"/>
    <cellStyle name="Note 29 2 2" xfId="27736" xr:uid="{00000000-0005-0000-0000-0000586C0000}"/>
    <cellStyle name="Note 29 2 2 2" xfId="27737" xr:uid="{00000000-0005-0000-0000-0000596C0000}"/>
    <cellStyle name="Note 29 2 2 2 2" xfId="53788" xr:uid="{00000000-0005-0000-0000-00001CD20000}"/>
    <cellStyle name="Note 29 2 2 3" xfId="53789" xr:uid="{00000000-0005-0000-0000-00001DD20000}"/>
    <cellStyle name="Note 29 2 3" xfId="27738" xr:uid="{00000000-0005-0000-0000-00005A6C0000}"/>
    <cellStyle name="Note 29 2 3 2" xfId="53790" xr:uid="{00000000-0005-0000-0000-00001ED20000}"/>
    <cellStyle name="Note 29 2 4" xfId="53791" xr:uid="{00000000-0005-0000-0000-00001FD20000}"/>
    <cellStyle name="Note 29 3" xfId="27739" xr:uid="{00000000-0005-0000-0000-00005B6C0000}"/>
    <cellStyle name="Note 29 3 2" xfId="27740" xr:uid="{00000000-0005-0000-0000-00005C6C0000}"/>
    <cellStyle name="Note 29 3 2 2" xfId="27741" xr:uid="{00000000-0005-0000-0000-00005D6C0000}"/>
    <cellStyle name="Note 29 3 2 2 2" xfId="53792" xr:uid="{00000000-0005-0000-0000-000020D20000}"/>
    <cellStyle name="Note 29 3 2 3" xfId="53793" xr:uid="{00000000-0005-0000-0000-000021D20000}"/>
    <cellStyle name="Note 29 3 3" xfId="27742" xr:uid="{00000000-0005-0000-0000-00005E6C0000}"/>
    <cellStyle name="Note 29 3 3 2" xfId="53794" xr:uid="{00000000-0005-0000-0000-000022D20000}"/>
    <cellStyle name="Note 29 3 4" xfId="53795" xr:uid="{00000000-0005-0000-0000-000023D20000}"/>
    <cellStyle name="Note 29 4" xfId="27743" xr:uid="{00000000-0005-0000-0000-00005F6C0000}"/>
    <cellStyle name="Note 29 4 2" xfId="27744" xr:uid="{00000000-0005-0000-0000-0000606C0000}"/>
    <cellStyle name="Note 29 4 2 2" xfId="27745" xr:uid="{00000000-0005-0000-0000-0000616C0000}"/>
    <cellStyle name="Note 29 4 2 2 2" xfId="53796" xr:uid="{00000000-0005-0000-0000-000024D20000}"/>
    <cellStyle name="Note 29 4 2 3" xfId="53797" xr:uid="{00000000-0005-0000-0000-000025D20000}"/>
    <cellStyle name="Note 29 4 3" xfId="27746" xr:uid="{00000000-0005-0000-0000-0000626C0000}"/>
    <cellStyle name="Note 29 4 3 2" xfId="53798" xr:uid="{00000000-0005-0000-0000-000026D20000}"/>
    <cellStyle name="Note 29 4 4" xfId="53799" xr:uid="{00000000-0005-0000-0000-000027D20000}"/>
    <cellStyle name="Note 29 5" xfId="27747" xr:uid="{00000000-0005-0000-0000-0000636C0000}"/>
    <cellStyle name="Note 29 5 2" xfId="27748" xr:uid="{00000000-0005-0000-0000-0000646C0000}"/>
    <cellStyle name="Note 29 5 2 2" xfId="27749" xr:uid="{00000000-0005-0000-0000-0000656C0000}"/>
    <cellStyle name="Note 29 5 2 2 2" xfId="53800" xr:uid="{00000000-0005-0000-0000-000028D20000}"/>
    <cellStyle name="Note 29 5 2 3" xfId="53801" xr:uid="{00000000-0005-0000-0000-000029D20000}"/>
    <cellStyle name="Note 29 5 3" xfId="27750" xr:uid="{00000000-0005-0000-0000-0000666C0000}"/>
    <cellStyle name="Note 29 5 3 2" xfId="53802" xr:uid="{00000000-0005-0000-0000-00002AD20000}"/>
    <cellStyle name="Note 29 5 4" xfId="53803" xr:uid="{00000000-0005-0000-0000-00002BD20000}"/>
    <cellStyle name="Note 29 6" xfId="27751" xr:uid="{00000000-0005-0000-0000-0000676C0000}"/>
    <cellStyle name="Note 29 6 2" xfId="27752" xr:uid="{00000000-0005-0000-0000-0000686C0000}"/>
    <cellStyle name="Note 29 6 2 2" xfId="27753" xr:uid="{00000000-0005-0000-0000-0000696C0000}"/>
    <cellStyle name="Note 29 6 2 2 2" xfId="53804" xr:uid="{00000000-0005-0000-0000-00002CD20000}"/>
    <cellStyle name="Note 29 6 2 3" xfId="53805" xr:uid="{00000000-0005-0000-0000-00002DD20000}"/>
    <cellStyle name="Note 29 6 3" xfId="27754" xr:uid="{00000000-0005-0000-0000-00006A6C0000}"/>
    <cellStyle name="Note 29 6 3 2" xfId="53806" xr:uid="{00000000-0005-0000-0000-00002ED20000}"/>
    <cellStyle name="Note 29 6 4" xfId="53807" xr:uid="{00000000-0005-0000-0000-00002FD20000}"/>
    <cellStyle name="Note 29 7" xfId="27755" xr:uid="{00000000-0005-0000-0000-00006B6C0000}"/>
    <cellStyle name="Note 29 7 2" xfId="27756" xr:uid="{00000000-0005-0000-0000-00006C6C0000}"/>
    <cellStyle name="Note 29 7 2 2" xfId="27757" xr:uid="{00000000-0005-0000-0000-00006D6C0000}"/>
    <cellStyle name="Note 29 7 2 2 2" xfId="53808" xr:uid="{00000000-0005-0000-0000-000030D20000}"/>
    <cellStyle name="Note 29 7 2 3" xfId="53809" xr:uid="{00000000-0005-0000-0000-000031D20000}"/>
    <cellStyle name="Note 29 7 3" xfId="27758" xr:uid="{00000000-0005-0000-0000-00006E6C0000}"/>
    <cellStyle name="Note 29 7 3 2" xfId="53810" xr:uid="{00000000-0005-0000-0000-000032D20000}"/>
    <cellStyle name="Note 29 7 4" xfId="53811" xr:uid="{00000000-0005-0000-0000-000033D20000}"/>
    <cellStyle name="Note 29 8" xfId="27759" xr:uid="{00000000-0005-0000-0000-00006F6C0000}"/>
    <cellStyle name="Note 29 8 2" xfId="27760" xr:uid="{00000000-0005-0000-0000-0000706C0000}"/>
    <cellStyle name="Note 29 8 2 2" xfId="27761" xr:uid="{00000000-0005-0000-0000-0000716C0000}"/>
    <cellStyle name="Note 29 8 2 2 2" xfId="53812" xr:uid="{00000000-0005-0000-0000-000034D20000}"/>
    <cellStyle name="Note 29 8 2 3" xfId="53813" xr:uid="{00000000-0005-0000-0000-000035D20000}"/>
    <cellStyle name="Note 29 8 3" xfId="27762" xr:uid="{00000000-0005-0000-0000-0000726C0000}"/>
    <cellStyle name="Note 29 8 3 2" xfId="53814" xr:uid="{00000000-0005-0000-0000-000036D20000}"/>
    <cellStyle name="Note 29 8 4" xfId="53815" xr:uid="{00000000-0005-0000-0000-000037D20000}"/>
    <cellStyle name="Note 29 9" xfId="27763" xr:uid="{00000000-0005-0000-0000-0000736C0000}"/>
    <cellStyle name="Note 29 9 2" xfId="27764" xr:uid="{00000000-0005-0000-0000-0000746C0000}"/>
    <cellStyle name="Note 29 9 2 2" xfId="27765" xr:uid="{00000000-0005-0000-0000-0000756C0000}"/>
    <cellStyle name="Note 29 9 2 2 2" xfId="53816" xr:uid="{00000000-0005-0000-0000-000038D20000}"/>
    <cellStyle name="Note 29 9 2 3" xfId="53817" xr:uid="{00000000-0005-0000-0000-000039D20000}"/>
    <cellStyle name="Note 29 9 3" xfId="27766" xr:uid="{00000000-0005-0000-0000-0000766C0000}"/>
    <cellStyle name="Note 29 9 3 2" xfId="53818" xr:uid="{00000000-0005-0000-0000-00003AD20000}"/>
    <cellStyle name="Note 29 9 4" xfId="53819" xr:uid="{00000000-0005-0000-0000-00003BD20000}"/>
    <cellStyle name="Note 3" xfId="27767" xr:uid="{00000000-0005-0000-0000-0000776C0000}"/>
    <cellStyle name="Note 3 10" xfId="27768" xr:uid="{00000000-0005-0000-0000-0000786C0000}"/>
    <cellStyle name="Note 3 11" xfId="27769" xr:uid="{00000000-0005-0000-0000-0000796C0000}"/>
    <cellStyle name="Note 3 12" xfId="27770" xr:uid="{00000000-0005-0000-0000-00007A6C0000}"/>
    <cellStyle name="Note 3 13" xfId="27771" xr:uid="{00000000-0005-0000-0000-00007B6C0000}"/>
    <cellStyle name="Note 3 14" xfId="27772" xr:uid="{00000000-0005-0000-0000-00007C6C0000}"/>
    <cellStyle name="Note 3 15" xfId="27773" xr:uid="{00000000-0005-0000-0000-00007D6C0000}"/>
    <cellStyle name="Note 3 16" xfId="27774" xr:uid="{00000000-0005-0000-0000-00007E6C0000}"/>
    <cellStyle name="Note 3 17" xfId="27775" xr:uid="{00000000-0005-0000-0000-00007F6C0000}"/>
    <cellStyle name="Note 3 18" xfId="27776" xr:uid="{00000000-0005-0000-0000-0000806C0000}"/>
    <cellStyle name="Note 3 19" xfId="27777" xr:uid="{00000000-0005-0000-0000-0000816C0000}"/>
    <cellStyle name="Note 3 2" xfId="27778" xr:uid="{00000000-0005-0000-0000-0000826C0000}"/>
    <cellStyle name="Note 3 2 2" xfId="54805" xr:uid="{00000000-0005-0000-0000-000015D60000}"/>
    <cellStyle name="Note 3 20" xfId="27779" xr:uid="{00000000-0005-0000-0000-0000836C0000}"/>
    <cellStyle name="Note 3 21" xfId="30351" xr:uid="{00000000-0005-0000-0000-00008F760000}"/>
    <cellStyle name="Note 3 3" xfId="27780" xr:uid="{00000000-0005-0000-0000-0000846C0000}"/>
    <cellStyle name="Note 3 4" xfId="27781" xr:uid="{00000000-0005-0000-0000-0000856C0000}"/>
    <cellStyle name="Note 3 5" xfId="27782" xr:uid="{00000000-0005-0000-0000-0000866C0000}"/>
    <cellStyle name="Note 3 6" xfId="27783" xr:uid="{00000000-0005-0000-0000-0000876C0000}"/>
    <cellStyle name="Note 3 7" xfId="27784" xr:uid="{00000000-0005-0000-0000-0000886C0000}"/>
    <cellStyle name="Note 3 8" xfId="27785" xr:uid="{00000000-0005-0000-0000-0000896C0000}"/>
    <cellStyle name="Note 3 9" xfId="27786" xr:uid="{00000000-0005-0000-0000-00008A6C0000}"/>
    <cellStyle name="Note 30" xfId="27787" xr:uid="{00000000-0005-0000-0000-00008B6C0000}"/>
    <cellStyle name="Note 30 10" xfId="27788" xr:uid="{00000000-0005-0000-0000-00008C6C0000}"/>
    <cellStyle name="Note 30 10 2" xfId="27789" xr:uid="{00000000-0005-0000-0000-00008D6C0000}"/>
    <cellStyle name="Note 30 10 2 2" xfId="27790" xr:uid="{00000000-0005-0000-0000-00008E6C0000}"/>
    <cellStyle name="Note 30 10 2 2 2" xfId="53820" xr:uid="{00000000-0005-0000-0000-00003CD20000}"/>
    <cellStyle name="Note 30 10 2 3" xfId="53821" xr:uid="{00000000-0005-0000-0000-00003DD20000}"/>
    <cellStyle name="Note 30 10 3" xfId="27791" xr:uid="{00000000-0005-0000-0000-00008F6C0000}"/>
    <cellStyle name="Note 30 10 3 2" xfId="53822" xr:uid="{00000000-0005-0000-0000-00003ED20000}"/>
    <cellStyle name="Note 30 10 4" xfId="53823" xr:uid="{00000000-0005-0000-0000-00003FD20000}"/>
    <cellStyle name="Note 30 11" xfId="27792" xr:uid="{00000000-0005-0000-0000-0000906C0000}"/>
    <cellStyle name="Note 30 11 2" xfId="27793" xr:uid="{00000000-0005-0000-0000-0000916C0000}"/>
    <cellStyle name="Note 30 11 2 2" xfId="27794" xr:uid="{00000000-0005-0000-0000-0000926C0000}"/>
    <cellStyle name="Note 30 11 2 2 2" xfId="53824" xr:uid="{00000000-0005-0000-0000-000040D20000}"/>
    <cellStyle name="Note 30 11 2 3" xfId="53825" xr:uid="{00000000-0005-0000-0000-000041D20000}"/>
    <cellStyle name="Note 30 11 3" xfId="27795" xr:uid="{00000000-0005-0000-0000-0000936C0000}"/>
    <cellStyle name="Note 30 11 3 2" xfId="53826" xr:uid="{00000000-0005-0000-0000-000042D20000}"/>
    <cellStyle name="Note 30 11 4" xfId="53827" xr:uid="{00000000-0005-0000-0000-000043D20000}"/>
    <cellStyle name="Note 30 12" xfId="27796" xr:uid="{00000000-0005-0000-0000-0000946C0000}"/>
    <cellStyle name="Note 30 12 2" xfId="27797" xr:uid="{00000000-0005-0000-0000-0000956C0000}"/>
    <cellStyle name="Note 30 12 2 2" xfId="53828" xr:uid="{00000000-0005-0000-0000-000044D20000}"/>
    <cellStyle name="Note 30 12 3" xfId="53829" xr:uid="{00000000-0005-0000-0000-000045D20000}"/>
    <cellStyle name="Note 30 13" xfId="27798" xr:uid="{00000000-0005-0000-0000-0000966C0000}"/>
    <cellStyle name="Note 30 13 2" xfId="53830" xr:uid="{00000000-0005-0000-0000-000046D20000}"/>
    <cellStyle name="Note 30 14" xfId="53831" xr:uid="{00000000-0005-0000-0000-000047D20000}"/>
    <cellStyle name="Note 30 2" xfId="27799" xr:uid="{00000000-0005-0000-0000-0000976C0000}"/>
    <cellStyle name="Note 30 2 2" xfId="27800" xr:uid="{00000000-0005-0000-0000-0000986C0000}"/>
    <cellStyle name="Note 30 2 2 2" xfId="27801" xr:uid="{00000000-0005-0000-0000-0000996C0000}"/>
    <cellStyle name="Note 30 2 2 2 2" xfId="53832" xr:uid="{00000000-0005-0000-0000-000048D20000}"/>
    <cellStyle name="Note 30 2 2 3" xfId="53833" xr:uid="{00000000-0005-0000-0000-000049D20000}"/>
    <cellStyle name="Note 30 2 3" xfId="27802" xr:uid="{00000000-0005-0000-0000-00009A6C0000}"/>
    <cellStyle name="Note 30 2 3 2" xfId="53834" xr:uid="{00000000-0005-0000-0000-00004AD20000}"/>
    <cellStyle name="Note 30 2 4" xfId="53835" xr:uid="{00000000-0005-0000-0000-00004BD20000}"/>
    <cellStyle name="Note 30 3" xfId="27803" xr:uid="{00000000-0005-0000-0000-00009B6C0000}"/>
    <cellStyle name="Note 30 3 2" xfId="27804" xr:uid="{00000000-0005-0000-0000-00009C6C0000}"/>
    <cellStyle name="Note 30 3 2 2" xfId="27805" xr:uid="{00000000-0005-0000-0000-00009D6C0000}"/>
    <cellStyle name="Note 30 3 2 2 2" xfId="53836" xr:uid="{00000000-0005-0000-0000-00004CD20000}"/>
    <cellStyle name="Note 30 3 2 3" xfId="53837" xr:uid="{00000000-0005-0000-0000-00004DD20000}"/>
    <cellStyle name="Note 30 3 3" xfId="27806" xr:uid="{00000000-0005-0000-0000-00009E6C0000}"/>
    <cellStyle name="Note 30 3 3 2" xfId="53838" xr:uid="{00000000-0005-0000-0000-00004ED20000}"/>
    <cellStyle name="Note 30 3 4" xfId="53839" xr:uid="{00000000-0005-0000-0000-00004FD20000}"/>
    <cellStyle name="Note 30 4" xfId="27807" xr:uid="{00000000-0005-0000-0000-00009F6C0000}"/>
    <cellStyle name="Note 30 4 2" xfId="27808" xr:uid="{00000000-0005-0000-0000-0000A06C0000}"/>
    <cellStyle name="Note 30 4 2 2" xfId="27809" xr:uid="{00000000-0005-0000-0000-0000A16C0000}"/>
    <cellStyle name="Note 30 4 2 2 2" xfId="53840" xr:uid="{00000000-0005-0000-0000-000050D20000}"/>
    <cellStyle name="Note 30 4 2 3" xfId="53841" xr:uid="{00000000-0005-0000-0000-000051D20000}"/>
    <cellStyle name="Note 30 4 3" xfId="27810" xr:uid="{00000000-0005-0000-0000-0000A26C0000}"/>
    <cellStyle name="Note 30 4 3 2" xfId="53842" xr:uid="{00000000-0005-0000-0000-000052D20000}"/>
    <cellStyle name="Note 30 4 4" xfId="53843" xr:uid="{00000000-0005-0000-0000-000053D20000}"/>
    <cellStyle name="Note 30 5" xfId="27811" xr:uid="{00000000-0005-0000-0000-0000A36C0000}"/>
    <cellStyle name="Note 30 5 2" xfId="27812" xr:uid="{00000000-0005-0000-0000-0000A46C0000}"/>
    <cellStyle name="Note 30 5 2 2" xfId="27813" xr:uid="{00000000-0005-0000-0000-0000A56C0000}"/>
    <cellStyle name="Note 30 5 2 2 2" xfId="53844" xr:uid="{00000000-0005-0000-0000-000054D20000}"/>
    <cellStyle name="Note 30 5 2 3" xfId="53845" xr:uid="{00000000-0005-0000-0000-000055D20000}"/>
    <cellStyle name="Note 30 5 3" xfId="27814" xr:uid="{00000000-0005-0000-0000-0000A66C0000}"/>
    <cellStyle name="Note 30 5 3 2" xfId="53846" xr:uid="{00000000-0005-0000-0000-000056D20000}"/>
    <cellStyle name="Note 30 5 4" xfId="53847" xr:uid="{00000000-0005-0000-0000-000057D20000}"/>
    <cellStyle name="Note 30 6" xfId="27815" xr:uid="{00000000-0005-0000-0000-0000A76C0000}"/>
    <cellStyle name="Note 30 6 2" xfId="27816" xr:uid="{00000000-0005-0000-0000-0000A86C0000}"/>
    <cellStyle name="Note 30 6 2 2" xfId="27817" xr:uid="{00000000-0005-0000-0000-0000A96C0000}"/>
    <cellStyle name="Note 30 6 2 2 2" xfId="53848" xr:uid="{00000000-0005-0000-0000-000058D20000}"/>
    <cellStyle name="Note 30 6 2 3" xfId="53849" xr:uid="{00000000-0005-0000-0000-000059D20000}"/>
    <cellStyle name="Note 30 6 3" xfId="27818" xr:uid="{00000000-0005-0000-0000-0000AA6C0000}"/>
    <cellStyle name="Note 30 6 3 2" xfId="53850" xr:uid="{00000000-0005-0000-0000-00005AD20000}"/>
    <cellStyle name="Note 30 6 4" xfId="53851" xr:uid="{00000000-0005-0000-0000-00005BD20000}"/>
    <cellStyle name="Note 30 7" xfId="27819" xr:uid="{00000000-0005-0000-0000-0000AB6C0000}"/>
    <cellStyle name="Note 30 7 2" xfId="27820" xr:uid="{00000000-0005-0000-0000-0000AC6C0000}"/>
    <cellStyle name="Note 30 7 2 2" xfId="27821" xr:uid="{00000000-0005-0000-0000-0000AD6C0000}"/>
    <cellStyle name="Note 30 7 2 2 2" xfId="53852" xr:uid="{00000000-0005-0000-0000-00005CD20000}"/>
    <cellStyle name="Note 30 7 2 3" xfId="53853" xr:uid="{00000000-0005-0000-0000-00005DD20000}"/>
    <cellStyle name="Note 30 7 3" xfId="27822" xr:uid="{00000000-0005-0000-0000-0000AE6C0000}"/>
    <cellStyle name="Note 30 7 3 2" xfId="53854" xr:uid="{00000000-0005-0000-0000-00005ED20000}"/>
    <cellStyle name="Note 30 7 4" xfId="53855" xr:uid="{00000000-0005-0000-0000-00005FD20000}"/>
    <cellStyle name="Note 30 8" xfId="27823" xr:uid="{00000000-0005-0000-0000-0000AF6C0000}"/>
    <cellStyle name="Note 30 8 2" xfId="27824" xr:uid="{00000000-0005-0000-0000-0000B06C0000}"/>
    <cellStyle name="Note 30 8 2 2" xfId="27825" xr:uid="{00000000-0005-0000-0000-0000B16C0000}"/>
    <cellStyle name="Note 30 8 2 2 2" xfId="53856" xr:uid="{00000000-0005-0000-0000-000060D20000}"/>
    <cellStyle name="Note 30 8 2 3" xfId="53857" xr:uid="{00000000-0005-0000-0000-000061D20000}"/>
    <cellStyle name="Note 30 8 3" xfId="27826" xr:uid="{00000000-0005-0000-0000-0000B26C0000}"/>
    <cellStyle name="Note 30 8 3 2" xfId="53858" xr:uid="{00000000-0005-0000-0000-000062D20000}"/>
    <cellStyle name="Note 30 8 4" xfId="53859" xr:uid="{00000000-0005-0000-0000-000063D20000}"/>
    <cellStyle name="Note 30 9" xfId="27827" xr:uid="{00000000-0005-0000-0000-0000B36C0000}"/>
    <cellStyle name="Note 30 9 2" xfId="27828" xr:uid="{00000000-0005-0000-0000-0000B46C0000}"/>
    <cellStyle name="Note 30 9 2 2" xfId="27829" xr:uid="{00000000-0005-0000-0000-0000B56C0000}"/>
    <cellStyle name="Note 30 9 2 2 2" xfId="53860" xr:uid="{00000000-0005-0000-0000-000064D20000}"/>
    <cellStyle name="Note 30 9 2 3" xfId="53861" xr:uid="{00000000-0005-0000-0000-000065D20000}"/>
    <cellStyle name="Note 30 9 3" xfId="27830" xr:uid="{00000000-0005-0000-0000-0000B66C0000}"/>
    <cellStyle name="Note 30 9 3 2" xfId="53862" xr:uid="{00000000-0005-0000-0000-000066D20000}"/>
    <cellStyle name="Note 30 9 4" xfId="53863" xr:uid="{00000000-0005-0000-0000-000067D20000}"/>
    <cellStyle name="Note 31" xfId="27831" xr:uid="{00000000-0005-0000-0000-0000B76C0000}"/>
    <cellStyle name="Note 31 10" xfId="27832" xr:uid="{00000000-0005-0000-0000-0000B86C0000}"/>
    <cellStyle name="Note 31 10 2" xfId="27833" xr:uid="{00000000-0005-0000-0000-0000B96C0000}"/>
    <cellStyle name="Note 31 10 2 2" xfId="27834" xr:uid="{00000000-0005-0000-0000-0000BA6C0000}"/>
    <cellStyle name="Note 31 10 2 2 2" xfId="53864" xr:uid="{00000000-0005-0000-0000-000068D20000}"/>
    <cellStyle name="Note 31 10 2 3" xfId="53865" xr:uid="{00000000-0005-0000-0000-000069D20000}"/>
    <cellStyle name="Note 31 10 3" xfId="27835" xr:uid="{00000000-0005-0000-0000-0000BB6C0000}"/>
    <cellStyle name="Note 31 10 3 2" xfId="53866" xr:uid="{00000000-0005-0000-0000-00006AD20000}"/>
    <cellStyle name="Note 31 10 4" xfId="53867" xr:uid="{00000000-0005-0000-0000-00006BD20000}"/>
    <cellStyle name="Note 31 11" xfId="27836" xr:uid="{00000000-0005-0000-0000-0000BC6C0000}"/>
    <cellStyle name="Note 31 11 2" xfId="27837" xr:uid="{00000000-0005-0000-0000-0000BD6C0000}"/>
    <cellStyle name="Note 31 11 2 2" xfId="27838" xr:uid="{00000000-0005-0000-0000-0000BE6C0000}"/>
    <cellStyle name="Note 31 11 2 2 2" xfId="53868" xr:uid="{00000000-0005-0000-0000-00006CD20000}"/>
    <cellStyle name="Note 31 11 2 3" xfId="53869" xr:uid="{00000000-0005-0000-0000-00006DD20000}"/>
    <cellStyle name="Note 31 11 3" xfId="27839" xr:uid="{00000000-0005-0000-0000-0000BF6C0000}"/>
    <cellStyle name="Note 31 11 3 2" xfId="53870" xr:uid="{00000000-0005-0000-0000-00006ED20000}"/>
    <cellStyle name="Note 31 11 4" xfId="53871" xr:uid="{00000000-0005-0000-0000-00006FD20000}"/>
    <cellStyle name="Note 31 12" xfId="27840" xr:uid="{00000000-0005-0000-0000-0000C06C0000}"/>
    <cellStyle name="Note 31 12 2" xfId="27841" xr:uid="{00000000-0005-0000-0000-0000C16C0000}"/>
    <cellStyle name="Note 31 12 2 2" xfId="53872" xr:uid="{00000000-0005-0000-0000-000070D20000}"/>
    <cellStyle name="Note 31 12 3" xfId="53873" xr:uid="{00000000-0005-0000-0000-000071D20000}"/>
    <cellStyle name="Note 31 13" xfId="27842" xr:uid="{00000000-0005-0000-0000-0000C26C0000}"/>
    <cellStyle name="Note 31 13 2" xfId="53874" xr:uid="{00000000-0005-0000-0000-000072D20000}"/>
    <cellStyle name="Note 31 14" xfId="53875" xr:uid="{00000000-0005-0000-0000-000073D20000}"/>
    <cellStyle name="Note 31 2" xfId="27843" xr:uid="{00000000-0005-0000-0000-0000C36C0000}"/>
    <cellStyle name="Note 31 2 2" xfId="27844" xr:uid="{00000000-0005-0000-0000-0000C46C0000}"/>
    <cellStyle name="Note 31 2 2 2" xfId="27845" xr:uid="{00000000-0005-0000-0000-0000C56C0000}"/>
    <cellStyle name="Note 31 2 2 2 2" xfId="53876" xr:uid="{00000000-0005-0000-0000-000074D20000}"/>
    <cellStyle name="Note 31 2 2 3" xfId="53877" xr:uid="{00000000-0005-0000-0000-000075D20000}"/>
    <cellStyle name="Note 31 2 3" xfId="27846" xr:uid="{00000000-0005-0000-0000-0000C66C0000}"/>
    <cellStyle name="Note 31 2 3 2" xfId="53878" xr:uid="{00000000-0005-0000-0000-000076D20000}"/>
    <cellStyle name="Note 31 2 4" xfId="53879" xr:uid="{00000000-0005-0000-0000-000077D20000}"/>
    <cellStyle name="Note 31 3" xfId="27847" xr:uid="{00000000-0005-0000-0000-0000C76C0000}"/>
    <cellStyle name="Note 31 3 2" xfId="27848" xr:uid="{00000000-0005-0000-0000-0000C86C0000}"/>
    <cellStyle name="Note 31 3 2 2" xfId="27849" xr:uid="{00000000-0005-0000-0000-0000C96C0000}"/>
    <cellStyle name="Note 31 3 2 2 2" xfId="53880" xr:uid="{00000000-0005-0000-0000-000078D20000}"/>
    <cellStyle name="Note 31 3 2 3" xfId="53881" xr:uid="{00000000-0005-0000-0000-000079D20000}"/>
    <cellStyle name="Note 31 3 3" xfId="27850" xr:uid="{00000000-0005-0000-0000-0000CA6C0000}"/>
    <cellStyle name="Note 31 3 3 2" xfId="53882" xr:uid="{00000000-0005-0000-0000-00007AD20000}"/>
    <cellStyle name="Note 31 3 4" xfId="53883" xr:uid="{00000000-0005-0000-0000-00007BD20000}"/>
    <cellStyle name="Note 31 4" xfId="27851" xr:uid="{00000000-0005-0000-0000-0000CB6C0000}"/>
    <cellStyle name="Note 31 4 2" xfId="27852" xr:uid="{00000000-0005-0000-0000-0000CC6C0000}"/>
    <cellStyle name="Note 31 4 2 2" xfId="27853" xr:uid="{00000000-0005-0000-0000-0000CD6C0000}"/>
    <cellStyle name="Note 31 4 2 2 2" xfId="53884" xr:uid="{00000000-0005-0000-0000-00007CD20000}"/>
    <cellStyle name="Note 31 4 2 3" xfId="53885" xr:uid="{00000000-0005-0000-0000-00007DD20000}"/>
    <cellStyle name="Note 31 4 3" xfId="27854" xr:uid="{00000000-0005-0000-0000-0000CE6C0000}"/>
    <cellStyle name="Note 31 4 3 2" xfId="53886" xr:uid="{00000000-0005-0000-0000-00007ED20000}"/>
    <cellStyle name="Note 31 4 4" xfId="53887" xr:uid="{00000000-0005-0000-0000-00007FD20000}"/>
    <cellStyle name="Note 31 5" xfId="27855" xr:uid="{00000000-0005-0000-0000-0000CF6C0000}"/>
    <cellStyle name="Note 31 5 2" xfId="27856" xr:uid="{00000000-0005-0000-0000-0000D06C0000}"/>
    <cellStyle name="Note 31 5 2 2" xfId="27857" xr:uid="{00000000-0005-0000-0000-0000D16C0000}"/>
    <cellStyle name="Note 31 5 2 2 2" xfId="53888" xr:uid="{00000000-0005-0000-0000-000080D20000}"/>
    <cellStyle name="Note 31 5 2 3" xfId="53889" xr:uid="{00000000-0005-0000-0000-000081D20000}"/>
    <cellStyle name="Note 31 5 3" xfId="27858" xr:uid="{00000000-0005-0000-0000-0000D26C0000}"/>
    <cellStyle name="Note 31 5 3 2" xfId="53890" xr:uid="{00000000-0005-0000-0000-000082D20000}"/>
    <cellStyle name="Note 31 5 4" xfId="53891" xr:uid="{00000000-0005-0000-0000-000083D20000}"/>
    <cellStyle name="Note 31 6" xfId="27859" xr:uid="{00000000-0005-0000-0000-0000D36C0000}"/>
    <cellStyle name="Note 31 6 2" xfId="27860" xr:uid="{00000000-0005-0000-0000-0000D46C0000}"/>
    <cellStyle name="Note 31 6 2 2" xfId="27861" xr:uid="{00000000-0005-0000-0000-0000D56C0000}"/>
    <cellStyle name="Note 31 6 2 2 2" xfId="53892" xr:uid="{00000000-0005-0000-0000-000084D20000}"/>
    <cellStyle name="Note 31 6 2 3" xfId="53893" xr:uid="{00000000-0005-0000-0000-000085D20000}"/>
    <cellStyle name="Note 31 6 3" xfId="27862" xr:uid="{00000000-0005-0000-0000-0000D66C0000}"/>
    <cellStyle name="Note 31 6 3 2" xfId="53894" xr:uid="{00000000-0005-0000-0000-000086D20000}"/>
    <cellStyle name="Note 31 6 4" xfId="53895" xr:uid="{00000000-0005-0000-0000-000087D20000}"/>
    <cellStyle name="Note 31 7" xfId="27863" xr:uid="{00000000-0005-0000-0000-0000D76C0000}"/>
    <cellStyle name="Note 31 7 2" xfId="27864" xr:uid="{00000000-0005-0000-0000-0000D86C0000}"/>
    <cellStyle name="Note 31 7 2 2" xfId="27865" xr:uid="{00000000-0005-0000-0000-0000D96C0000}"/>
    <cellStyle name="Note 31 7 2 2 2" xfId="53896" xr:uid="{00000000-0005-0000-0000-000088D20000}"/>
    <cellStyle name="Note 31 7 2 3" xfId="53897" xr:uid="{00000000-0005-0000-0000-000089D20000}"/>
    <cellStyle name="Note 31 7 3" xfId="27866" xr:uid="{00000000-0005-0000-0000-0000DA6C0000}"/>
    <cellStyle name="Note 31 7 3 2" xfId="53898" xr:uid="{00000000-0005-0000-0000-00008AD20000}"/>
    <cellStyle name="Note 31 7 4" xfId="53899" xr:uid="{00000000-0005-0000-0000-00008BD20000}"/>
    <cellStyle name="Note 31 8" xfId="27867" xr:uid="{00000000-0005-0000-0000-0000DB6C0000}"/>
    <cellStyle name="Note 31 8 2" xfId="27868" xr:uid="{00000000-0005-0000-0000-0000DC6C0000}"/>
    <cellStyle name="Note 31 8 2 2" xfId="27869" xr:uid="{00000000-0005-0000-0000-0000DD6C0000}"/>
    <cellStyle name="Note 31 8 2 2 2" xfId="53900" xr:uid="{00000000-0005-0000-0000-00008CD20000}"/>
    <cellStyle name="Note 31 8 2 3" xfId="53901" xr:uid="{00000000-0005-0000-0000-00008DD20000}"/>
    <cellStyle name="Note 31 8 3" xfId="27870" xr:uid="{00000000-0005-0000-0000-0000DE6C0000}"/>
    <cellStyle name="Note 31 8 3 2" xfId="53902" xr:uid="{00000000-0005-0000-0000-00008ED20000}"/>
    <cellStyle name="Note 31 8 4" xfId="53903" xr:uid="{00000000-0005-0000-0000-00008FD20000}"/>
    <cellStyle name="Note 31 9" xfId="27871" xr:uid="{00000000-0005-0000-0000-0000DF6C0000}"/>
    <cellStyle name="Note 31 9 2" xfId="27872" xr:uid="{00000000-0005-0000-0000-0000E06C0000}"/>
    <cellStyle name="Note 31 9 2 2" xfId="27873" xr:uid="{00000000-0005-0000-0000-0000E16C0000}"/>
    <cellStyle name="Note 31 9 2 2 2" xfId="53904" xr:uid="{00000000-0005-0000-0000-000090D20000}"/>
    <cellStyle name="Note 31 9 2 3" xfId="53905" xr:uid="{00000000-0005-0000-0000-000091D20000}"/>
    <cellStyle name="Note 31 9 3" xfId="27874" xr:uid="{00000000-0005-0000-0000-0000E26C0000}"/>
    <cellStyle name="Note 31 9 3 2" xfId="53906" xr:uid="{00000000-0005-0000-0000-000092D20000}"/>
    <cellStyle name="Note 31 9 4" xfId="53907" xr:uid="{00000000-0005-0000-0000-000093D20000}"/>
    <cellStyle name="Note 32" xfId="27875" xr:uid="{00000000-0005-0000-0000-0000E36C0000}"/>
    <cellStyle name="Note 32 10" xfId="27876" xr:uid="{00000000-0005-0000-0000-0000E46C0000}"/>
    <cellStyle name="Note 32 10 2" xfId="27877" xr:uid="{00000000-0005-0000-0000-0000E56C0000}"/>
    <cellStyle name="Note 32 10 2 2" xfId="27878" xr:uid="{00000000-0005-0000-0000-0000E66C0000}"/>
    <cellStyle name="Note 32 10 2 2 2" xfId="53908" xr:uid="{00000000-0005-0000-0000-000094D20000}"/>
    <cellStyle name="Note 32 10 2 3" xfId="53909" xr:uid="{00000000-0005-0000-0000-000095D20000}"/>
    <cellStyle name="Note 32 10 3" xfId="27879" xr:uid="{00000000-0005-0000-0000-0000E76C0000}"/>
    <cellStyle name="Note 32 10 3 2" xfId="53910" xr:uid="{00000000-0005-0000-0000-000096D20000}"/>
    <cellStyle name="Note 32 10 4" xfId="53911" xr:uid="{00000000-0005-0000-0000-000097D20000}"/>
    <cellStyle name="Note 32 11" xfId="27880" xr:uid="{00000000-0005-0000-0000-0000E86C0000}"/>
    <cellStyle name="Note 32 11 2" xfId="27881" xr:uid="{00000000-0005-0000-0000-0000E96C0000}"/>
    <cellStyle name="Note 32 11 2 2" xfId="27882" xr:uid="{00000000-0005-0000-0000-0000EA6C0000}"/>
    <cellStyle name="Note 32 11 2 2 2" xfId="53912" xr:uid="{00000000-0005-0000-0000-000098D20000}"/>
    <cellStyle name="Note 32 11 2 3" xfId="53913" xr:uid="{00000000-0005-0000-0000-000099D20000}"/>
    <cellStyle name="Note 32 11 3" xfId="27883" xr:uid="{00000000-0005-0000-0000-0000EB6C0000}"/>
    <cellStyle name="Note 32 11 3 2" xfId="53914" xr:uid="{00000000-0005-0000-0000-00009AD20000}"/>
    <cellStyle name="Note 32 11 4" xfId="53915" xr:uid="{00000000-0005-0000-0000-00009BD20000}"/>
    <cellStyle name="Note 32 12" xfId="27884" xr:uid="{00000000-0005-0000-0000-0000EC6C0000}"/>
    <cellStyle name="Note 32 12 2" xfId="27885" xr:uid="{00000000-0005-0000-0000-0000ED6C0000}"/>
    <cellStyle name="Note 32 12 2 2" xfId="53916" xr:uid="{00000000-0005-0000-0000-00009CD20000}"/>
    <cellStyle name="Note 32 12 3" xfId="53917" xr:uid="{00000000-0005-0000-0000-00009DD20000}"/>
    <cellStyle name="Note 32 13" xfId="27886" xr:uid="{00000000-0005-0000-0000-0000EE6C0000}"/>
    <cellStyle name="Note 32 13 2" xfId="53918" xr:uid="{00000000-0005-0000-0000-00009ED20000}"/>
    <cellStyle name="Note 32 14" xfId="53919" xr:uid="{00000000-0005-0000-0000-00009FD20000}"/>
    <cellStyle name="Note 32 2" xfId="27887" xr:uid="{00000000-0005-0000-0000-0000EF6C0000}"/>
    <cellStyle name="Note 32 2 2" xfId="27888" xr:uid="{00000000-0005-0000-0000-0000F06C0000}"/>
    <cellStyle name="Note 32 2 2 2" xfId="27889" xr:uid="{00000000-0005-0000-0000-0000F16C0000}"/>
    <cellStyle name="Note 32 2 2 2 2" xfId="53920" xr:uid="{00000000-0005-0000-0000-0000A0D20000}"/>
    <cellStyle name="Note 32 2 2 3" xfId="53921" xr:uid="{00000000-0005-0000-0000-0000A1D20000}"/>
    <cellStyle name="Note 32 2 3" xfId="27890" xr:uid="{00000000-0005-0000-0000-0000F26C0000}"/>
    <cellStyle name="Note 32 2 3 2" xfId="53922" xr:uid="{00000000-0005-0000-0000-0000A2D20000}"/>
    <cellStyle name="Note 32 2 4" xfId="53923" xr:uid="{00000000-0005-0000-0000-0000A3D20000}"/>
    <cellStyle name="Note 32 3" xfId="27891" xr:uid="{00000000-0005-0000-0000-0000F36C0000}"/>
    <cellStyle name="Note 32 3 2" xfId="27892" xr:uid="{00000000-0005-0000-0000-0000F46C0000}"/>
    <cellStyle name="Note 32 3 2 2" xfId="27893" xr:uid="{00000000-0005-0000-0000-0000F56C0000}"/>
    <cellStyle name="Note 32 3 2 2 2" xfId="53924" xr:uid="{00000000-0005-0000-0000-0000A4D20000}"/>
    <cellStyle name="Note 32 3 2 3" xfId="53925" xr:uid="{00000000-0005-0000-0000-0000A5D20000}"/>
    <cellStyle name="Note 32 3 3" xfId="27894" xr:uid="{00000000-0005-0000-0000-0000F66C0000}"/>
    <cellStyle name="Note 32 3 3 2" xfId="53926" xr:uid="{00000000-0005-0000-0000-0000A6D20000}"/>
    <cellStyle name="Note 32 3 4" xfId="53927" xr:uid="{00000000-0005-0000-0000-0000A7D20000}"/>
    <cellStyle name="Note 32 4" xfId="27895" xr:uid="{00000000-0005-0000-0000-0000F76C0000}"/>
    <cellStyle name="Note 32 4 2" xfId="27896" xr:uid="{00000000-0005-0000-0000-0000F86C0000}"/>
    <cellStyle name="Note 32 4 2 2" xfId="27897" xr:uid="{00000000-0005-0000-0000-0000F96C0000}"/>
    <cellStyle name="Note 32 4 2 2 2" xfId="53928" xr:uid="{00000000-0005-0000-0000-0000A8D20000}"/>
    <cellStyle name="Note 32 4 2 3" xfId="53929" xr:uid="{00000000-0005-0000-0000-0000A9D20000}"/>
    <cellStyle name="Note 32 4 3" xfId="27898" xr:uid="{00000000-0005-0000-0000-0000FA6C0000}"/>
    <cellStyle name="Note 32 4 3 2" xfId="53930" xr:uid="{00000000-0005-0000-0000-0000AAD20000}"/>
    <cellStyle name="Note 32 4 4" xfId="53931" xr:uid="{00000000-0005-0000-0000-0000ABD20000}"/>
    <cellStyle name="Note 32 5" xfId="27899" xr:uid="{00000000-0005-0000-0000-0000FB6C0000}"/>
    <cellStyle name="Note 32 5 2" xfId="27900" xr:uid="{00000000-0005-0000-0000-0000FC6C0000}"/>
    <cellStyle name="Note 32 5 2 2" xfId="27901" xr:uid="{00000000-0005-0000-0000-0000FD6C0000}"/>
    <cellStyle name="Note 32 5 2 2 2" xfId="53932" xr:uid="{00000000-0005-0000-0000-0000ACD20000}"/>
    <cellStyle name="Note 32 5 2 3" xfId="53933" xr:uid="{00000000-0005-0000-0000-0000ADD20000}"/>
    <cellStyle name="Note 32 5 3" xfId="27902" xr:uid="{00000000-0005-0000-0000-0000FE6C0000}"/>
    <cellStyle name="Note 32 5 3 2" xfId="53934" xr:uid="{00000000-0005-0000-0000-0000AED20000}"/>
    <cellStyle name="Note 32 5 4" xfId="53935" xr:uid="{00000000-0005-0000-0000-0000AFD20000}"/>
    <cellStyle name="Note 32 6" xfId="27903" xr:uid="{00000000-0005-0000-0000-0000FF6C0000}"/>
    <cellStyle name="Note 32 6 2" xfId="27904" xr:uid="{00000000-0005-0000-0000-0000006D0000}"/>
    <cellStyle name="Note 32 6 2 2" xfId="27905" xr:uid="{00000000-0005-0000-0000-0000016D0000}"/>
    <cellStyle name="Note 32 6 2 2 2" xfId="53936" xr:uid="{00000000-0005-0000-0000-0000B0D20000}"/>
    <cellStyle name="Note 32 6 2 3" xfId="53937" xr:uid="{00000000-0005-0000-0000-0000B1D20000}"/>
    <cellStyle name="Note 32 6 3" xfId="27906" xr:uid="{00000000-0005-0000-0000-0000026D0000}"/>
    <cellStyle name="Note 32 6 3 2" xfId="53938" xr:uid="{00000000-0005-0000-0000-0000B2D20000}"/>
    <cellStyle name="Note 32 6 4" xfId="53939" xr:uid="{00000000-0005-0000-0000-0000B3D20000}"/>
    <cellStyle name="Note 32 7" xfId="27907" xr:uid="{00000000-0005-0000-0000-0000036D0000}"/>
    <cellStyle name="Note 32 7 2" xfId="27908" xr:uid="{00000000-0005-0000-0000-0000046D0000}"/>
    <cellStyle name="Note 32 7 2 2" xfId="27909" xr:uid="{00000000-0005-0000-0000-0000056D0000}"/>
    <cellStyle name="Note 32 7 2 2 2" xfId="53940" xr:uid="{00000000-0005-0000-0000-0000B4D20000}"/>
    <cellStyle name="Note 32 7 2 3" xfId="53941" xr:uid="{00000000-0005-0000-0000-0000B5D20000}"/>
    <cellStyle name="Note 32 7 3" xfId="27910" xr:uid="{00000000-0005-0000-0000-0000066D0000}"/>
    <cellStyle name="Note 32 7 3 2" xfId="53942" xr:uid="{00000000-0005-0000-0000-0000B6D20000}"/>
    <cellStyle name="Note 32 7 4" xfId="53943" xr:uid="{00000000-0005-0000-0000-0000B7D20000}"/>
    <cellStyle name="Note 32 8" xfId="27911" xr:uid="{00000000-0005-0000-0000-0000076D0000}"/>
    <cellStyle name="Note 32 8 2" xfId="27912" xr:uid="{00000000-0005-0000-0000-0000086D0000}"/>
    <cellStyle name="Note 32 8 2 2" xfId="27913" xr:uid="{00000000-0005-0000-0000-0000096D0000}"/>
    <cellStyle name="Note 32 8 2 2 2" xfId="53944" xr:uid="{00000000-0005-0000-0000-0000B8D20000}"/>
    <cellStyle name="Note 32 8 2 3" xfId="53945" xr:uid="{00000000-0005-0000-0000-0000B9D20000}"/>
    <cellStyle name="Note 32 8 3" xfId="27914" xr:uid="{00000000-0005-0000-0000-00000A6D0000}"/>
    <cellStyle name="Note 32 8 3 2" xfId="53946" xr:uid="{00000000-0005-0000-0000-0000BAD20000}"/>
    <cellStyle name="Note 32 8 4" xfId="53947" xr:uid="{00000000-0005-0000-0000-0000BBD20000}"/>
    <cellStyle name="Note 32 9" xfId="27915" xr:uid="{00000000-0005-0000-0000-00000B6D0000}"/>
    <cellStyle name="Note 32 9 2" xfId="27916" xr:uid="{00000000-0005-0000-0000-00000C6D0000}"/>
    <cellStyle name="Note 32 9 2 2" xfId="27917" xr:uid="{00000000-0005-0000-0000-00000D6D0000}"/>
    <cellStyle name="Note 32 9 2 2 2" xfId="53948" xr:uid="{00000000-0005-0000-0000-0000BCD20000}"/>
    <cellStyle name="Note 32 9 2 3" xfId="53949" xr:uid="{00000000-0005-0000-0000-0000BDD20000}"/>
    <cellStyle name="Note 32 9 3" xfId="27918" xr:uid="{00000000-0005-0000-0000-00000E6D0000}"/>
    <cellStyle name="Note 32 9 3 2" xfId="53950" xr:uid="{00000000-0005-0000-0000-0000BED20000}"/>
    <cellStyle name="Note 32 9 4" xfId="53951" xr:uid="{00000000-0005-0000-0000-0000BFD20000}"/>
    <cellStyle name="Note 33" xfId="27919" xr:uid="{00000000-0005-0000-0000-00000F6D0000}"/>
    <cellStyle name="Note 33 10" xfId="27920" xr:uid="{00000000-0005-0000-0000-0000106D0000}"/>
    <cellStyle name="Note 33 10 2" xfId="27921" xr:uid="{00000000-0005-0000-0000-0000116D0000}"/>
    <cellStyle name="Note 33 10 2 2" xfId="27922" xr:uid="{00000000-0005-0000-0000-0000126D0000}"/>
    <cellStyle name="Note 33 10 2 2 2" xfId="53952" xr:uid="{00000000-0005-0000-0000-0000C0D20000}"/>
    <cellStyle name="Note 33 10 2 3" xfId="53953" xr:uid="{00000000-0005-0000-0000-0000C1D20000}"/>
    <cellStyle name="Note 33 10 3" xfId="27923" xr:uid="{00000000-0005-0000-0000-0000136D0000}"/>
    <cellStyle name="Note 33 10 3 2" xfId="53954" xr:uid="{00000000-0005-0000-0000-0000C2D20000}"/>
    <cellStyle name="Note 33 10 4" xfId="53955" xr:uid="{00000000-0005-0000-0000-0000C3D20000}"/>
    <cellStyle name="Note 33 11" xfId="27924" xr:uid="{00000000-0005-0000-0000-0000146D0000}"/>
    <cellStyle name="Note 33 11 2" xfId="27925" xr:uid="{00000000-0005-0000-0000-0000156D0000}"/>
    <cellStyle name="Note 33 11 2 2" xfId="27926" xr:uid="{00000000-0005-0000-0000-0000166D0000}"/>
    <cellStyle name="Note 33 11 2 2 2" xfId="53956" xr:uid="{00000000-0005-0000-0000-0000C4D20000}"/>
    <cellStyle name="Note 33 11 2 3" xfId="53957" xr:uid="{00000000-0005-0000-0000-0000C5D20000}"/>
    <cellStyle name="Note 33 11 3" xfId="27927" xr:uid="{00000000-0005-0000-0000-0000176D0000}"/>
    <cellStyle name="Note 33 11 3 2" xfId="53958" xr:uid="{00000000-0005-0000-0000-0000C6D20000}"/>
    <cellStyle name="Note 33 11 4" xfId="53959" xr:uid="{00000000-0005-0000-0000-0000C7D20000}"/>
    <cellStyle name="Note 33 12" xfId="27928" xr:uid="{00000000-0005-0000-0000-0000186D0000}"/>
    <cellStyle name="Note 33 12 2" xfId="27929" xr:uid="{00000000-0005-0000-0000-0000196D0000}"/>
    <cellStyle name="Note 33 12 2 2" xfId="53960" xr:uid="{00000000-0005-0000-0000-0000C8D20000}"/>
    <cellStyle name="Note 33 12 3" xfId="53961" xr:uid="{00000000-0005-0000-0000-0000C9D20000}"/>
    <cellStyle name="Note 33 13" xfId="27930" xr:uid="{00000000-0005-0000-0000-00001A6D0000}"/>
    <cellStyle name="Note 33 13 2" xfId="53962" xr:uid="{00000000-0005-0000-0000-0000CAD20000}"/>
    <cellStyle name="Note 33 14" xfId="53963" xr:uid="{00000000-0005-0000-0000-0000CBD20000}"/>
    <cellStyle name="Note 33 2" xfId="27931" xr:uid="{00000000-0005-0000-0000-00001B6D0000}"/>
    <cellStyle name="Note 33 2 2" xfId="27932" xr:uid="{00000000-0005-0000-0000-00001C6D0000}"/>
    <cellStyle name="Note 33 2 2 2" xfId="27933" xr:uid="{00000000-0005-0000-0000-00001D6D0000}"/>
    <cellStyle name="Note 33 2 2 2 2" xfId="53964" xr:uid="{00000000-0005-0000-0000-0000CCD20000}"/>
    <cellStyle name="Note 33 2 2 3" xfId="53965" xr:uid="{00000000-0005-0000-0000-0000CDD20000}"/>
    <cellStyle name="Note 33 2 3" xfId="27934" xr:uid="{00000000-0005-0000-0000-00001E6D0000}"/>
    <cellStyle name="Note 33 2 3 2" xfId="53966" xr:uid="{00000000-0005-0000-0000-0000CED20000}"/>
    <cellStyle name="Note 33 2 4" xfId="53967" xr:uid="{00000000-0005-0000-0000-0000CFD20000}"/>
    <cellStyle name="Note 33 3" xfId="27935" xr:uid="{00000000-0005-0000-0000-00001F6D0000}"/>
    <cellStyle name="Note 33 3 2" xfId="27936" xr:uid="{00000000-0005-0000-0000-0000206D0000}"/>
    <cellStyle name="Note 33 3 2 2" xfId="27937" xr:uid="{00000000-0005-0000-0000-0000216D0000}"/>
    <cellStyle name="Note 33 3 2 2 2" xfId="53968" xr:uid="{00000000-0005-0000-0000-0000D0D20000}"/>
    <cellStyle name="Note 33 3 2 3" xfId="53969" xr:uid="{00000000-0005-0000-0000-0000D1D20000}"/>
    <cellStyle name="Note 33 3 3" xfId="27938" xr:uid="{00000000-0005-0000-0000-0000226D0000}"/>
    <cellStyle name="Note 33 3 3 2" xfId="53970" xr:uid="{00000000-0005-0000-0000-0000D2D20000}"/>
    <cellStyle name="Note 33 3 4" xfId="53971" xr:uid="{00000000-0005-0000-0000-0000D3D20000}"/>
    <cellStyle name="Note 33 4" xfId="27939" xr:uid="{00000000-0005-0000-0000-0000236D0000}"/>
    <cellStyle name="Note 33 4 2" xfId="27940" xr:uid="{00000000-0005-0000-0000-0000246D0000}"/>
    <cellStyle name="Note 33 4 2 2" xfId="27941" xr:uid="{00000000-0005-0000-0000-0000256D0000}"/>
    <cellStyle name="Note 33 4 2 2 2" xfId="53972" xr:uid="{00000000-0005-0000-0000-0000D4D20000}"/>
    <cellStyle name="Note 33 4 2 3" xfId="53973" xr:uid="{00000000-0005-0000-0000-0000D5D20000}"/>
    <cellStyle name="Note 33 4 3" xfId="27942" xr:uid="{00000000-0005-0000-0000-0000266D0000}"/>
    <cellStyle name="Note 33 4 3 2" xfId="53974" xr:uid="{00000000-0005-0000-0000-0000D6D20000}"/>
    <cellStyle name="Note 33 4 4" xfId="53975" xr:uid="{00000000-0005-0000-0000-0000D7D20000}"/>
    <cellStyle name="Note 33 5" xfId="27943" xr:uid="{00000000-0005-0000-0000-0000276D0000}"/>
    <cellStyle name="Note 33 5 2" xfId="27944" xr:uid="{00000000-0005-0000-0000-0000286D0000}"/>
    <cellStyle name="Note 33 5 2 2" xfId="27945" xr:uid="{00000000-0005-0000-0000-0000296D0000}"/>
    <cellStyle name="Note 33 5 2 2 2" xfId="53976" xr:uid="{00000000-0005-0000-0000-0000D8D20000}"/>
    <cellStyle name="Note 33 5 2 3" xfId="53977" xr:uid="{00000000-0005-0000-0000-0000D9D20000}"/>
    <cellStyle name="Note 33 5 3" xfId="27946" xr:uid="{00000000-0005-0000-0000-00002A6D0000}"/>
    <cellStyle name="Note 33 5 3 2" xfId="53978" xr:uid="{00000000-0005-0000-0000-0000DAD20000}"/>
    <cellStyle name="Note 33 5 4" xfId="53979" xr:uid="{00000000-0005-0000-0000-0000DBD20000}"/>
    <cellStyle name="Note 33 6" xfId="27947" xr:uid="{00000000-0005-0000-0000-00002B6D0000}"/>
    <cellStyle name="Note 33 6 2" xfId="27948" xr:uid="{00000000-0005-0000-0000-00002C6D0000}"/>
    <cellStyle name="Note 33 6 2 2" xfId="27949" xr:uid="{00000000-0005-0000-0000-00002D6D0000}"/>
    <cellStyle name="Note 33 6 2 2 2" xfId="53980" xr:uid="{00000000-0005-0000-0000-0000DCD20000}"/>
    <cellStyle name="Note 33 6 2 3" xfId="53981" xr:uid="{00000000-0005-0000-0000-0000DDD20000}"/>
    <cellStyle name="Note 33 6 3" xfId="27950" xr:uid="{00000000-0005-0000-0000-00002E6D0000}"/>
    <cellStyle name="Note 33 6 3 2" xfId="53982" xr:uid="{00000000-0005-0000-0000-0000DED20000}"/>
    <cellStyle name="Note 33 6 4" xfId="53983" xr:uid="{00000000-0005-0000-0000-0000DFD20000}"/>
    <cellStyle name="Note 33 7" xfId="27951" xr:uid="{00000000-0005-0000-0000-00002F6D0000}"/>
    <cellStyle name="Note 33 7 2" xfId="27952" xr:uid="{00000000-0005-0000-0000-0000306D0000}"/>
    <cellStyle name="Note 33 7 2 2" xfId="27953" xr:uid="{00000000-0005-0000-0000-0000316D0000}"/>
    <cellStyle name="Note 33 7 2 2 2" xfId="53984" xr:uid="{00000000-0005-0000-0000-0000E0D20000}"/>
    <cellStyle name="Note 33 7 2 3" xfId="53985" xr:uid="{00000000-0005-0000-0000-0000E1D20000}"/>
    <cellStyle name="Note 33 7 3" xfId="27954" xr:uid="{00000000-0005-0000-0000-0000326D0000}"/>
    <cellStyle name="Note 33 7 3 2" xfId="53986" xr:uid="{00000000-0005-0000-0000-0000E2D20000}"/>
    <cellStyle name="Note 33 7 4" xfId="53987" xr:uid="{00000000-0005-0000-0000-0000E3D20000}"/>
    <cellStyle name="Note 33 8" xfId="27955" xr:uid="{00000000-0005-0000-0000-0000336D0000}"/>
    <cellStyle name="Note 33 8 2" xfId="27956" xr:uid="{00000000-0005-0000-0000-0000346D0000}"/>
    <cellStyle name="Note 33 8 2 2" xfId="27957" xr:uid="{00000000-0005-0000-0000-0000356D0000}"/>
    <cellStyle name="Note 33 8 2 2 2" xfId="53988" xr:uid="{00000000-0005-0000-0000-0000E4D20000}"/>
    <cellStyle name="Note 33 8 2 3" xfId="53989" xr:uid="{00000000-0005-0000-0000-0000E5D20000}"/>
    <cellStyle name="Note 33 8 3" xfId="27958" xr:uid="{00000000-0005-0000-0000-0000366D0000}"/>
    <cellStyle name="Note 33 8 3 2" xfId="53990" xr:uid="{00000000-0005-0000-0000-0000E6D20000}"/>
    <cellStyle name="Note 33 8 4" xfId="53991" xr:uid="{00000000-0005-0000-0000-0000E7D20000}"/>
    <cellStyle name="Note 33 9" xfId="27959" xr:uid="{00000000-0005-0000-0000-0000376D0000}"/>
    <cellStyle name="Note 33 9 2" xfId="27960" xr:uid="{00000000-0005-0000-0000-0000386D0000}"/>
    <cellStyle name="Note 33 9 2 2" xfId="27961" xr:uid="{00000000-0005-0000-0000-0000396D0000}"/>
    <cellStyle name="Note 33 9 2 2 2" xfId="53992" xr:uid="{00000000-0005-0000-0000-0000E8D20000}"/>
    <cellStyle name="Note 33 9 2 3" xfId="53993" xr:uid="{00000000-0005-0000-0000-0000E9D20000}"/>
    <cellStyle name="Note 33 9 3" xfId="27962" xr:uid="{00000000-0005-0000-0000-00003A6D0000}"/>
    <cellStyle name="Note 33 9 3 2" xfId="53994" xr:uid="{00000000-0005-0000-0000-0000EAD20000}"/>
    <cellStyle name="Note 33 9 4" xfId="53995" xr:uid="{00000000-0005-0000-0000-0000EBD20000}"/>
    <cellStyle name="Note 34" xfId="27963" xr:uid="{00000000-0005-0000-0000-00003B6D0000}"/>
    <cellStyle name="Note 34 10" xfId="27964" xr:uid="{00000000-0005-0000-0000-00003C6D0000}"/>
    <cellStyle name="Note 34 10 2" xfId="27965" xr:uid="{00000000-0005-0000-0000-00003D6D0000}"/>
    <cellStyle name="Note 34 10 2 2" xfId="27966" xr:uid="{00000000-0005-0000-0000-00003E6D0000}"/>
    <cellStyle name="Note 34 10 2 2 2" xfId="53996" xr:uid="{00000000-0005-0000-0000-0000ECD20000}"/>
    <cellStyle name="Note 34 10 2 3" xfId="53997" xr:uid="{00000000-0005-0000-0000-0000EDD20000}"/>
    <cellStyle name="Note 34 10 3" xfId="27967" xr:uid="{00000000-0005-0000-0000-00003F6D0000}"/>
    <cellStyle name="Note 34 10 3 2" xfId="53998" xr:uid="{00000000-0005-0000-0000-0000EED20000}"/>
    <cellStyle name="Note 34 10 4" xfId="53999" xr:uid="{00000000-0005-0000-0000-0000EFD20000}"/>
    <cellStyle name="Note 34 11" xfId="27968" xr:uid="{00000000-0005-0000-0000-0000406D0000}"/>
    <cellStyle name="Note 34 11 2" xfId="27969" xr:uid="{00000000-0005-0000-0000-0000416D0000}"/>
    <cellStyle name="Note 34 11 2 2" xfId="27970" xr:uid="{00000000-0005-0000-0000-0000426D0000}"/>
    <cellStyle name="Note 34 11 2 2 2" xfId="54000" xr:uid="{00000000-0005-0000-0000-0000F0D20000}"/>
    <cellStyle name="Note 34 11 2 3" xfId="54001" xr:uid="{00000000-0005-0000-0000-0000F1D20000}"/>
    <cellStyle name="Note 34 11 3" xfId="27971" xr:uid="{00000000-0005-0000-0000-0000436D0000}"/>
    <cellStyle name="Note 34 11 3 2" xfId="54002" xr:uid="{00000000-0005-0000-0000-0000F2D20000}"/>
    <cellStyle name="Note 34 11 4" xfId="54003" xr:uid="{00000000-0005-0000-0000-0000F3D20000}"/>
    <cellStyle name="Note 34 12" xfId="27972" xr:uid="{00000000-0005-0000-0000-0000446D0000}"/>
    <cellStyle name="Note 34 12 2" xfId="27973" xr:uid="{00000000-0005-0000-0000-0000456D0000}"/>
    <cellStyle name="Note 34 12 2 2" xfId="54004" xr:uid="{00000000-0005-0000-0000-0000F4D20000}"/>
    <cellStyle name="Note 34 12 3" xfId="54005" xr:uid="{00000000-0005-0000-0000-0000F5D20000}"/>
    <cellStyle name="Note 34 13" xfId="27974" xr:uid="{00000000-0005-0000-0000-0000466D0000}"/>
    <cellStyle name="Note 34 13 2" xfId="54006" xr:uid="{00000000-0005-0000-0000-0000F6D20000}"/>
    <cellStyle name="Note 34 14" xfId="54007" xr:uid="{00000000-0005-0000-0000-0000F7D20000}"/>
    <cellStyle name="Note 34 2" xfId="27975" xr:uid="{00000000-0005-0000-0000-0000476D0000}"/>
    <cellStyle name="Note 34 2 2" xfId="27976" xr:uid="{00000000-0005-0000-0000-0000486D0000}"/>
    <cellStyle name="Note 34 2 2 2" xfId="27977" xr:uid="{00000000-0005-0000-0000-0000496D0000}"/>
    <cellStyle name="Note 34 2 2 2 2" xfId="54008" xr:uid="{00000000-0005-0000-0000-0000F8D20000}"/>
    <cellStyle name="Note 34 2 2 3" xfId="54009" xr:uid="{00000000-0005-0000-0000-0000F9D20000}"/>
    <cellStyle name="Note 34 2 3" xfId="27978" xr:uid="{00000000-0005-0000-0000-00004A6D0000}"/>
    <cellStyle name="Note 34 2 3 2" xfId="54010" xr:uid="{00000000-0005-0000-0000-0000FAD20000}"/>
    <cellStyle name="Note 34 2 4" xfId="54011" xr:uid="{00000000-0005-0000-0000-0000FBD20000}"/>
    <cellStyle name="Note 34 3" xfId="27979" xr:uid="{00000000-0005-0000-0000-00004B6D0000}"/>
    <cellStyle name="Note 34 3 2" xfId="27980" xr:uid="{00000000-0005-0000-0000-00004C6D0000}"/>
    <cellStyle name="Note 34 3 2 2" xfId="27981" xr:uid="{00000000-0005-0000-0000-00004D6D0000}"/>
    <cellStyle name="Note 34 3 2 2 2" xfId="54012" xr:uid="{00000000-0005-0000-0000-0000FCD20000}"/>
    <cellStyle name="Note 34 3 2 3" xfId="54013" xr:uid="{00000000-0005-0000-0000-0000FDD20000}"/>
    <cellStyle name="Note 34 3 3" xfId="27982" xr:uid="{00000000-0005-0000-0000-00004E6D0000}"/>
    <cellStyle name="Note 34 3 3 2" xfId="54014" xr:uid="{00000000-0005-0000-0000-0000FED20000}"/>
    <cellStyle name="Note 34 3 4" xfId="54015" xr:uid="{00000000-0005-0000-0000-0000FFD20000}"/>
    <cellStyle name="Note 34 4" xfId="27983" xr:uid="{00000000-0005-0000-0000-00004F6D0000}"/>
    <cellStyle name="Note 34 4 2" xfId="27984" xr:uid="{00000000-0005-0000-0000-0000506D0000}"/>
    <cellStyle name="Note 34 4 2 2" xfId="27985" xr:uid="{00000000-0005-0000-0000-0000516D0000}"/>
    <cellStyle name="Note 34 4 2 2 2" xfId="54016" xr:uid="{00000000-0005-0000-0000-000000D30000}"/>
    <cellStyle name="Note 34 4 2 3" xfId="54017" xr:uid="{00000000-0005-0000-0000-000001D30000}"/>
    <cellStyle name="Note 34 4 3" xfId="27986" xr:uid="{00000000-0005-0000-0000-0000526D0000}"/>
    <cellStyle name="Note 34 4 3 2" xfId="54018" xr:uid="{00000000-0005-0000-0000-000002D30000}"/>
    <cellStyle name="Note 34 4 4" xfId="54019" xr:uid="{00000000-0005-0000-0000-000003D30000}"/>
    <cellStyle name="Note 34 5" xfId="27987" xr:uid="{00000000-0005-0000-0000-0000536D0000}"/>
    <cellStyle name="Note 34 5 2" xfId="27988" xr:uid="{00000000-0005-0000-0000-0000546D0000}"/>
    <cellStyle name="Note 34 5 2 2" xfId="27989" xr:uid="{00000000-0005-0000-0000-0000556D0000}"/>
    <cellStyle name="Note 34 5 2 2 2" xfId="54020" xr:uid="{00000000-0005-0000-0000-000004D30000}"/>
    <cellStyle name="Note 34 5 2 3" xfId="54021" xr:uid="{00000000-0005-0000-0000-000005D30000}"/>
    <cellStyle name="Note 34 5 3" xfId="27990" xr:uid="{00000000-0005-0000-0000-0000566D0000}"/>
    <cellStyle name="Note 34 5 3 2" xfId="54022" xr:uid="{00000000-0005-0000-0000-000006D30000}"/>
    <cellStyle name="Note 34 5 4" xfId="54023" xr:uid="{00000000-0005-0000-0000-000007D30000}"/>
    <cellStyle name="Note 34 6" xfId="27991" xr:uid="{00000000-0005-0000-0000-0000576D0000}"/>
    <cellStyle name="Note 34 6 2" xfId="27992" xr:uid="{00000000-0005-0000-0000-0000586D0000}"/>
    <cellStyle name="Note 34 6 2 2" xfId="27993" xr:uid="{00000000-0005-0000-0000-0000596D0000}"/>
    <cellStyle name="Note 34 6 2 2 2" xfId="54024" xr:uid="{00000000-0005-0000-0000-000008D30000}"/>
    <cellStyle name="Note 34 6 2 3" xfId="54025" xr:uid="{00000000-0005-0000-0000-000009D30000}"/>
    <cellStyle name="Note 34 6 3" xfId="27994" xr:uid="{00000000-0005-0000-0000-00005A6D0000}"/>
    <cellStyle name="Note 34 6 3 2" xfId="54026" xr:uid="{00000000-0005-0000-0000-00000AD30000}"/>
    <cellStyle name="Note 34 6 4" xfId="54027" xr:uid="{00000000-0005-0000-0000-00000BD30000}"/>
    <cellStyle name="Note 34 7" xfId="27995" xr:uid="{00000000-0005-0000-0000-00005B6D0000}"/>
    <cellStyle name="Note 34 7 2" xfId="27996" xr:uid="{00000000-0005-0000-0000-00005C6D0000}"/>
    <cellStyle name="Note 34 7 2 2" xfId="27997" xr:uid="{00000000-0005-0000-0000-00005D6D0000}"/>
    <cellStyle name="Note 34 7 2 2 2" xfId="54028" xr:uid="{00000000-0005-0000-0000-00000CD30000}"/>
    <cellStyle name="Note 34 7 2 3" xfId="54029" xr:uid="{00000000-0005-0000-0000-00000DD30000}"/>
    <cellStyle name="Note 34 7 3" xfId="27998" xr:uid="{00000000-0005-0000-0000-00005E6D0000}"/>
    <cellStyle name="Note 34 7 3 2" xfId="54030" xr:uid="{00000000-0005-0000-0000-00000ED30000}"/>
    <cellStyle name="Note 34 7 4" xfId="54031" xr:uid="{00000000-0005-0000-0000-00000FD30000}"/>
    <cellStyle name="Note 34 8" xfId="27999" xr:uid="{00000000-0005-0000-0000-00005F6D0000}"/>
    <cellStyle name="Note 34 8 2" xfId="28000" xr:uid="{00000000-0005-0000-0000-0000606D0000}"/>
    <cellStyle name="Note 34 8 2 2" xfId="28001" xr:uid="{00000000-0005-0000-0000-0000616D0000}"/>
    <cellStyle name="Note 34 8 2 2 2" xfId="54032" xr:uid="{00000000-0005-0000-0000-000010D30000}"/>
    <cellStyle name="Note 34 8 2 3" xfId="54033" xr:uid="{00000000-0005-0000-0000-000011D30000}"/>
    <cellStyle name="Note 34 8 3" xfId="28002" xr:uid="{00000000-0005-0000-0000-0000626D0000}"/>
    <cellStyle name="Note 34 8 3 2" xfId="54034" xr:uid="{00000000-0005-0000-0000-000012D30000}"/>
    <cellStyle name="Note 34 8 4" xfId="54035" xr:uid="{00000000-0005-0000-0000-000013D30000}"/>
    <cellStyle name="Note 34 9" xfId="28003" xr:uid="{00000000-0005-0000-0000-0000636D0000}"/>
    <cellStyle name="Note 34 9 2" xfId="28004" xr:uid="{00000000-0005-0000-0000-0000646D0000}"/>
    <cellStyle name="Note 34 9 2 2" xfId="28005" xr:uid="{00000000-0005-0000-0000-0000656D0000}"/>
    <cellStyle name="Note 34 9 2 2 2" xfId="54036" xr:uid="{00000000-0005-0000-0000-000014D30000}"/>
    <cellStyle name="Note 34 9 2 3" xfId="54037" xr:uid="{00000000-0005-0000-0000-000015D30000}"/>
    <cellStyle name="Note 34 9 3" xfId="28006" xr:uid="{00000000-0005-0000-0000-0000666D0000}"/>
    <cellStyle name="Note 34 9 3 2" xfId="54038" xr:uid="{00000000-0005-0000-0000-000016D30000}"/>
    <cellStyle name="Note 34 9 4" xfId="54039" xr:uid="{00000000-0005-0000-0000-000017D30000}"/>
    <cellStyle name="Note 35" xfId="28007" xr:uid="{00000000-0005-0000-0000-0000676D0000}"/>
    <cellStyle name="Note 35 10" xfId="28008" xr:uid="{00000000-0005-0000-0000-0000686D0000}"/>
    <cellStyle name="Note 35 10 2" xfId="28009" xr:uid="{00000000-0005-0000-0000-0000696D0000}"/>
    <cellStyle name="Note 35 10 2 2" xfId="28010" xr:uid="{00000000-0005-0000-0000-00006A6D0000}"/>
    <cellStyle name="Note 35 10 2 2 2" xfId="54040" xr:uid="{00000000-0005-0000-0000-000018D30000}"/>
    <cellStyle name="Note 35 10 2 3" xfId="54041" xr:uid="{00000000-0005-0000-0000-000019D30000}"/>
    <cellStyle name="Note 35 10 3" xfId="28011" xr:uid="{00000000-0005-0000-0000-00006B6D0000}"/>
    <cellStyle name="Note 35 10 3 2" xfId="54042" xr:uid="{00000000-0005-0000-0000-00001AD30000}"/>
    <cellStyle name="Note 35 10 4" xfId="54043" xr:uid="{00000000-0005-0000-0000-00001BD30000}"/>
    <cellStyle name="Note 35 11" xfId="28012" xr:uid="{00000000-0005-0000-0000-00006C6D0000}"/>
    <cellStyle name="Note 35 11 2" xfId="28013" xr:uid="{00000000-0005-0000-0000-00006D6D0000}"/>
    <cellStyle name="Note 35 11 2 2" xfId="28014" xr:uid="{00000000-0005-0000-0000-00006E6D0000}"/>
    <cellStyle name="Note 35 11 2 2 2" xfId="54044" xr:uid="{00000000-0005-0000-0000-00001CD30000}"/>
    <cellStyle name="Note 35 11 2 3" xfId="54045" xr:uid="{00000000-0005-0000-0000-00001DD30000}"/>
    <cellStyle name="Note 35 11 3" xfId="28015" xr:uid="{00000000-0005-0000-0000-00006F6D0000}"/>
    <cellStyle name="Note 35 11 3 2" xfId="54046" xr:uid="{00000000-0005-0000-0000-00001ED30000}"/>
    <cellStyle name="Note 35 11 4" xfId="54047" xr:uid="{00000000-0005-0000-0000-00001FD30000}"/>
    <cellStyle name="Note 35 12" xfId="28016" xr:uid="{00000000-0005-0000-0000-0000706D0000}"/>
    <cellStyle name="Note 35 12 2" xfId="28017" xr:uid="{00000000-0005-0000-0000-0000716D0000}"/>
    <cellStyle name="Note 35 12 2 2" xfId="54048" xr:uid="{00000000-0005-0000-0000-000020D30000}"/>
    <cellStyle name="Note 35 12 3" xfId="54049" xr:uid="{00000000-0005-0000-0000-000021D30000}"/>
    <cellStyle name="Note 35 13" xfId="28018" xr:uid="{00000000-0005-0000-0000-0000726D0000}"/>
    <cellStyle name="Note 35 13 2" xfId="54050" xr:uid="{00000000-0005-0000-0000-000022D30000}"/>
    <cellStyle name="Note 35 14" xfId="54051" xr:uid="{00000000-0005-0000-0000-000023D30000}"/>
    <cellStyle name="Note 35 2" xfId="28019" xr:uid="{00000000-0005-0000-0000-0000736D0000}"/>
    <cellStyle name="Note 35 2 2" xfId="28020" xr:uid="{00000000-0005-0000-0000-0000746D0000}"/>
    <cellStyle name="Note 35 2 2 2" xfId="28021" xr:uid="{00000000-0005-0000-0000-0000756D0000}"/>
    <cellStyle name="Note 35 2 2 2 2" xfId="54052" xr:uid="{00000000-0005-0000-0000-000024D30000}"/>
    <cellStyle name="Note 35 2 2 3" xfId="54053" xr:uid="{00000000-0005-0000-0000-000025D30000}"/>
    <cellStyle name="Note 35 2 3" xfId="28022" xr:uid="{00000000-0005-0000-0000-0000766D0000}"/>
    <cellStyle name="Note 35 2 3 2" xfId="54054" xr:uid="{00000000-0005-0000-0000-000026D30000}"/>
    <cellStyle name="Note 35 2 4" xfId="54055" xr:uid="{00000000-0005-0000-0000-000027D30000}"/>
    <cellStyle name="Note 35 3" xfId="28023" xr:uid="{00000000-0005-0000-0000-0000776D0000}"/>
    <cellStyle name="Note 35 3 2" xfId="28024" xr:uid="{00000000-0005-0000-0000-0000786D0000}"/>
    <cellStyle name="Note 35 3 2 2" xfId="28025" xr:uid="{00000000-0005-0000-0000-0000796D0000}"/>
    <cellStyle name="Note 35 3 2 2 2" xfId="54056" xr:uid="{00000000-0005-0000-0000-000028D30000}"/>
    <cellStyle name="Note 35 3 2 3" xfId="54057" xr:uid="{00000000-0005-0000-0000-000029D30000}"/>
    <cellStyle name="Note 35 3 3" xfId="28026" xr:uid="{00000000-0005-0000-0000-00007A6D0000}"/>
    <cellStyle name="Note 35 3 3 2" xfId="54058" xr:uid="{00000000-0005-0000-0000-00002AD30000}"/>
    <cellStyle name="Note 35 3 4" xfId="54059" xr:uid="{00000000-0005-0000-0000-00002BD30000}"/>
    <cellStyle name="Note 35 4" xfId="28027" xr:uid="{00000000-0005-0000-0000-00007B6D0000}"/>
    <cellStyle name="Note 35 4 2" xfId="28028" xr:uid="{00000000-0005-0000-0000-00007C6D0000}"/>
    <cellStyle name="Note 35 4 2 2" xfId="28029" xr:uid="{00000000-0005-0000-0000-00007D6D0000}"/>
    <cellStyle name="Note 35 4 2 2 2" xfId="54060" xr:uid="{00000000-0005-0000-0000-00002CD30000}"/>
    <cellStyle name="Note 35 4 2 3" xfId="54061" xr:uid="{00000000-0005-0000-0000-00002DD30000}"/>
    <cellStyle name="Note 35 4 3" xfId="28030" xr:uid="{00000000-0005-0000-0000-00007E6D0000}"/>
    <cellStyle name="Note 35 4 3 2" xfId="54062" xr:uid="{00000000-0005-0000-0000-00002ED30000}"/>
    <cellStyle name="Note 35 4 4" xfId="54063" xr:uid="{00000000-0005-0000-0000-00002FD30000}"/>
    <cellStyle name="Note 35 5" xfId="28031" xr:uid="{00000000-0005-0000-0000-00007F6D0000}"/>
    <cellStyle name="Note 35 5 2" xfId="28032" xr:uid="{00000000-0005-0000-0000-0000806D0000}"/>
    <cellStyle name="Note 35 5 2 2" xfId="28033" xr:uid="{00000000-0005-0000-0000-0000816D0000}"/>
    <cellStyle name="Note 35 5 2 2 2" xfId="54064" xr:uid="{00000000-0005-0000-0000-000030D30000}"/>
    <cellStyle name="Note 35 5 2 3" xfId="54065" xr:uid="{00000000-0005-0000-0000-000031D30000}"/>
    <cellStyle name="Note 35 5 3" xfId="28034" xr:uid="{00000000-0005-0000-0000-0000826D0000}"/>
    <cellStyle name="Note 35 5 3 2" xfId="54066" xr:uid="{00000000-0005-0000-0000-000032D30000}"/>
    <cellStyle name="Note 35 5 4" xfId="54067" xr:uid="{00000000-0005-0000-0000-000033D30000}"/>
    <cellStyle name="Note 35 6" xfId="28035" xr:uid="{00000000-0005-0000-0000-0000836D0000}"/>
    <cellStyle name="Note 35 6 2" xfId="28036" xr:uid="{00000000-0005-0000-0000-0000846D0000}"/>
    <cellStyle name="Note 35 6 2 2" xfId="28037" xr:uid="{00000000-0005-0000-0000-0000856D0000}"/>
    <cellStyle name="Note 35 6 2 2 2" xfId="54068" xr:uid="{00000000-0005-0000-0000-000034D30000}"/>
    <cellStyle name="Note 35 6 2 3" xfId="54069" xr:uid="{00000000-0005-0000-0000-000035D30000}"/>
    <cellStyle name="Note 35 6 3" xfId="28038" xr:uid="{00000000-0005-0000-0000-0000866D0000}"/>
    <cellStyle name="Note 35 6 3 2" xfId="54070" xr:uid="{00000000-0005-0000-0000-000036D30000}"/>
    <cellStyle name="Note 35 6 4" xfId="54071" xr:uid="{00000000-0005-0000-0000-000037D30000}"/>
    <cellStyle name="Note 35 7" xfId="28039" xr:uid="{00000000-0005-0000-0000-0000876D0000}"/>
    <cellStyle name="Note 35 7 2" xfId="28040" xr:uid="{00000000-0005-0000-0000-0000886D0000}"/>
    <cellStyle name="Note 35 7 2 2" xfId="28041" xr:uid="{00000000-0005-0000-0000-0000896D0000}"/>
    <cellStyle name="Note 35 7 2 2 2" xfId="54072" xr:uid="{00000000-0005-0000-0000-000038D30000}"/>
    <cellStyle name="Note 35 7 2 3" xfId="54073" xr:uid="{00000000-0005-0000-0000-000039D30000}"/>
    <cellStyle name="Note 35 7 3" xfId="28042" xr:uid="{00000000-0005-0000-0000-00008A6D0000}"/>
    <cellStyle name="Note 35 7 3 2" xfId="54074" xr:uid="{00000000-0005-0000-0000-00003AD30000}"/>
    <cellStyle name="Note 35 7 4" xfId="54075" xr:uid="{00000000-0005-0000-0000-00003BD30000}"/>
    <cellStyle name="Note 35 8" xfId="28043" xr:uid="{00000000-0005-0000-0000-00008B6D0000}"/>
    <cellStyle name="Note 35 8 2" xfId="28044" xr:uid="{00000000-0005-0000-0000-00008C6D0000}"/>
    <cellStyle name="Note 35 8 2 2" xfId="28045" xr:uid="{00000000-0005-0000-0000-00008D6D0000}"/>
    <cellStyle name="Note 35 8 2 2 2" xfId="54076" xr:uid="{00000000-0005-0000-0000-00003CD30000}"/>
    <cellStyle name="Note 35 8 2 3" xfId="54077" xr:uid="{00000000-0005-0000-0000-00003DD30000}"/>
    <cellStyle name="Note 35 8 3" xfId="28046" xr:uid="{00000000-0005-0000-0000-00008E6D0000}"/>
    <cellStyle name="Note 35 8 3 2" xfId="54078" xr:uid="{00000000-0005-0000-0000-00003ED30000}"/>
    <cellStyle name="Note 35 8 4" xfId="54079" xr:uid="{00000000-0005-0000-0000-00003FD30000}"/>
    <cellStyle name="Note 35 9" xfId="28047" xr:uid="{00000000-0005-0000-0000-00008F6D0000}"/>
    <cellStyle name="Note 35 9 2" xfId="28048" xr:uid="{00000000-0005-0000-0000-0000906D0000}"/>
    <cellStyle name="Note 35 9 2 2" xfId="28049" xr:uid="{00000000-0005-0000-0000-0000916D0000}"/>
    <cellStyle name="Note 35 9 2 2 2" xfId="54080" xr:uid="{00000000-0005-0000-0000-000040D30000}"/>
    <cellStyle name="Note 35 9 2 3" xfId="54081" xr:uid="{00000000-0005-0000-0000-000041D30000}"/>
    <cellStyle name="Note 35 9 3" xfId="28050" xr:uid="{00000000-0005-0000-0000-0000926D0000}"/>
    <cellStyle name="Note 35 9 3 2" xfId="54082" xr:uid="{00000000-0005-0000-0000-000042D30000}"/>
    <cellStyle name="Note 35 9 4" xfId="54083" xr:uid="{00000000-0005-0000-0000-000043D30000}"/>
    <cellStyle name="Note 36" xfId="28051" xr:uid="{00000000-0005-0000-0000-0000936D0000}"/>
    <cellStyle name="Note 36 10" xfId="28052" xr:uid="{00000000-0005-0000-0000-0000946D0000}"/>
    <cellStyle name="Note 36 10 2" xfId="28053" xr:uid="{00000000-0005-0000-0000-0000956D0000}"/>
    <cellStyle name="Note 36 10 2 2" xfId="28054" xr:uid="{00000000-0005-0000-0000-0000966D0000}"/>
    <cellStyle name="Note 36 10 2 2 2" xfId="54084" xr:uid="{00000000-0005-0000-0000-000044D30000}"/>
    <cellStyle name="Note 36 10 2 3" xfId="54085" xr:uid="{00000000-0005-0000-0000-000045D30000}"/>
    <cellStyle name="Note 36 10 3" xfId="28055" xr:uid="{00000000-0005-0000-0000-0000976D0000}"/>
    <cellStyle name="Note 36 10 3 2" xfId="54086" xr:uid="{00000000-0005-0000-0000-000046D30000}"/>
    <cellStyle name="Note 36 10 4" xfId="54087" xr:uid="{00000000-0005-0000-0000-000047D30000}"/>
    <cellStyle name="Note 36 11" xfId="28056" xr:uid="{00000000-0005-0000-0000-0000986D0000}"/>
    <cellStyle name="Note 36 11 2" xfId="28057" xr:uid="{00000000-0005-0000-0000-0000996D0000}"/>
    <cellStyle name="Note 36 11 2 2" xfId="28058" xr:uid="{00000000-0005-0000-0000-00009A6D0000}"/>
    <cellStyle name="Note 36 11 2 2 2" xfId="54088" xr:uid="{00000000-0005-0000-0000-000048D30000}"/>
    <cellStyle name="Note 36 11 2 3" xfId="54089" xr:uid="{00000000-0005-0000-0000-000049D30000}"/>
    <cellStyle name="Note 36 11 3" xfId="28059" xr:uid="{00000000-0005-0000-0000-00009B6D0000}"/>
    <cellStyle name="Note 36 11 3 2" xfId="54090" xr:uid="{00000000-0005-0000-0000-00004AD30000}"/>
    <cellStyle name="Note 36 11 4" xfId="54091" xr:uid="{00000000-0005-0000-0000-00004BD30000}"/>
    <cellStyle name="Note 36 12" xfId="28060" xr:uid="{00000000-0005-0000-0000-00009C6D0000}"/>
    <cellStyle name="Note 36 12 2" xfId="28061" xr:uid="{00000000-0005-0000-0000-00009D6D0000}"/>
    <cellStyle name="Note 36 12 2 2" xfId="54092" xr:uid="{00000000-0005-0000-0000-00004CD30000}"/>
    <cellStyle name="Note 36 12 3" xfId="54093" xr:uid="{00000000-0005-0000-0000-00004DD30000}"/>
    <cellStyle name="Note 36 13" xfId="28062" xr:uid="{00000000-0005-0000-0000-00009E6D0000}"/>
    <cellStyle name="Note 36 13 2" xfId="54094" xr:uid="{00000000-0005-0000-0000-00004ED30000}"/>
    <cellStyle name="Note 36 14" xfId="54095" xr:uid="{00000000-0005-0000-0000-00004FD30000}"/>
    <cellStyle name="Note 36 2" xfId="28063" xr:uid="{00000000-0005-0000-0000-00009F6D0000}"/>
    <cellStyle name="Note 36 2 2" xfId="28064" xr:uid="{00000000-0005-0000-0000-0000A06D0000}"/>
    <cellStyle name="Note 36 2 2 2" xfId="28065" xr:uid="{00000000-0005-0000-0000-0000A16D0000}"/>
    <cellStyle name="Note 36 2 2 2 2" xfId="54096" xr:uid="{00000000-0005-0000-0000-000050D30000}"/>
    <cellStyle name="Note 36 2 2 3" xfId="54097" xr:uid="{00000000-0005-0000-0000-000051D30000}"/>
    <cellStyle name="Note 36 2 3" xfId="28066" xr:uid="{00000000-0005-0000-0000-0000A26D0000}"/>
    <cellStyle name="Note 36 2 3 2" xfId="54098" xr:uid="{00000000-0005-0000-0000-000052D30000}"/>
    <cellStyle name="Note 36 2 4" xfId="54099" xr:uid="{00000000-0005-0000-0000-000053D30000}"/>
    <cellStyle name="Note 36 3" xfId="28067" xr:uid="{00000000-0005-0000-0000-0000A36D0000}"/>
    <cellStyle name="Note 36 3 2" xfId="28068" xr:uid="{00000000-0005-0000-0000-0000A46D0000}"/>
    <cellStyle name="Note 36 3 2 2" xfId="28069" xr:uid="{00000000-0005-0000-0000-0000A56D0000}"/>
    <cellStyle name="Note 36 3 2 2 2" xfId="54100" xr:uid="{00000000-0005-0000-0000-000054D30000}"/>
    <cellStyle name="Note 36 3 2 3" xfId="54101" xr:uid="{00000000-0005-0000-0000-000055D30000}"/>
    <cellStyle name="Note 36 3 3" xfId="28070" xr:uid="{00000000-0005-0000-0000-0000A66D0000}"/>
    <cellStyle name="Note 36 3 3 2" xfId="54102" xr:uid="{00000000-0005-0000-0000-000056D30000}"/>
    <cellStyle name="Note 36 3 4" xfId="54103" xr:uid="{00000000-0005-0000-0000-000057D30000}"/>
    <cellStyle name="Note 36 4" xfId="28071" xr:uid="{00000000-0005-0000-0000-0000A76D0000}"/>
    <cellStyle name="Note 36 4 2" xfId="28072" xr:uid="{00000000-0005-0000-0000-0000A86D0000}"/>
    <cellStyle name="Note 36 4 2 2" xfId="28073" xr:uid="{00000000-0005-0000-0000-0000A96D0000}"/>
    <cellStyle name="Note 36 4 2 2 2" xfId="54104" xr:uid="{00000000-0005-0000-0000-000058D30000}"/>
    <cellStyle name="Note 36 4 2 3" xfId="54105" xr:uid="{00000000-0005-0000-0000-000059D30000}"/>
    <cellStyle name="Note 36 4 3" xfId="28074" xr:uid="{00000000-0005-0000-0000-0000AA6D0000}"/>
    <cellStyle name="Note 36 4 3 2" xfId="54106" xr:uid="{00000000-0005-0000-0000-00005AD30000}"/>
    <cellStyle name="Note 36 4 4" xfId="54107" xr:uid="{00000000-0005-0000-0000-00005BD30000}"/>
    <cellStyle name="Note 36 5" xfId="28075" xr:uid="{00000000-0005-0000-0000-0000AB6D0000}"/>
    <cellStyle name="Note 36 5 2" xfId="28076" xr:uid="{00000000-0005-0000-0000-0000AC6D0000}"/>
    <cellStyle name="Note 36 5 2 2" xfId="28077" xr:uid="{00000000-0005-0000-0000-0000AD6D0000}"/>
    <cellStyle name="Note 36 5 2 2 2" xfId="54108" xr:uid="{00000000-0005-0000-0000-00005CD30000}"/>
    <cellStyle name="Note 36 5 2 3" xfId="54109" xr:uid="{00000000-0005-0000-0000-00005DD30000}"/>
    <cellStyle name="Note 36 5 3" xfId="28078" xr:uid="{00000000-0005-0000-0000-0000AE6D0000}"/>
    <cellStyle name="Note 36 5 3 2" xfId="54110" xr:uid="{00000000-0005-0000-0000-00005ED30000}"/>
    <cellStyle name="Note 36 5 4" xfId="54111" xr:uid="{00000000-0005-0000-0000-00005FD30000}"/>
    <cellStyle name="Note 36 6" xfId="28079" xr:uid="{00000000-0005-0000-0000-0000AF6D0000}"/>
    <cellStyle name="Note 36 6 2" xfId="28080" xr:uid="{00000000-0005-0000-0000-0000B06D0000}"/>
    <cellStyle name="Note 36 6 2 2" xfId="28081" xr:uid="{00000000-0005-0000-0000-0000B16D0000}"/>
    <cellStyle name="Note 36 6 2 2 2" xfId="54112" xr:uid="{00000000-0005-0000-0000-000060D30000}"/>
    <cellStyle name="Note 36 6 2 3" xfId="54113" xr:uid="{00000000-0005-0000-0000-000061D30000}"/>
    <cellStyle name="Note 36 6 3" xfId="28082" xr:uid="{00000000-0005-0000-0000-0000B26D0000}"/>
    <cellStyle name="Note 36 6 3 2" xfId="54114" xr:uid="{00000000-0005-0000-0000-000062D30000}"/>
    <cellStyle name="Note 36 6 4" xfId="54115" xr:uid="{00000000-0005-0000-0000-000063D30000}"/>
    <cellStyle name="Note 36 7" xfId="28083" xr:uid="{00000000-0005-0000-0000-0000B36D0000}"/>
    <cellStyle name="Note 36 7 2" xfId="28084" xr:uid="{00000000-0005-0000-0000-0000B46D0000}"/>
    <cellStyle name="Note 36 7 2 2" xfId="28085" xr:uid="{00000000-0005-0000-0000-0000B56D0000}"/>
    <cellStyle name="Note 36 7 2 2 2" xfId="54116" xr:uid="{00000000-0005-0000-0000-000064D30000}"/>
    <cellStyle name="Note 36 7 2 3" xfId="54117" xr:uid="{00000000-0005-0000-0000-000065D30000}"/>
    <cellStyle name="Note 36 7 3" xfId="28086" xr:uid="{00000000-0005-0000-0000-0000B66D0000}"/>
    <cellStyle name="Note 36 7 3 2" xfId="54118" xr:uid="{00000000-0005-0000-0000-000066D30000}"/>
    <cellStyle name="Note 36 7 4" xfId="54119" xr:uid="{00000000-0005-0000-0000-000067D30000}"/>
    <cellStyle name="Note 36 8" xfId="28087" xr:uid="{00000000-0005-0000-0000-0000B76D0000}"/>
    <cellStyle name="Note 36 8 2" xfId="28088" xr:uid="{00000000-0005-0000-0000-0000B86D0000}"/>
    <cellStyle name="Note 36 8 2 2" xfId="28089" xr:uid="{00000000-0005-0000-0000-0000B96D0000}"/>
    <cellStyle name="Note 36 8 2 2 2" xfId="54120" xr:uid="{00000000-0005-0000-0000-000068D30000}"/>
    <cellStyle name="Note 36 8 2 3" xfId="54121" xr:uid="{00000000-0005-0000-0000-000069D30000}"/>
    <cellStyle name="Note 36 8 3" xfId="28090" xr:uid="{00000000-0005-0000-0000-0000BA6D0000}"/>
    <cellStyle name="Note 36 8 3 2" xfId="54122" xr:uid="{00000000-0005-0000-0000-00006AD30000}"/>
    <cellStyle name="Note 36 8 4" xfId="54123" xr:uid="{00000000-0005-0000-0000-00006BD30000}"/>
    <cellStyle name="Note 36 9" xfId="28091" xr:uid="{00000000-0005-0000-0000-0000BB6D0000}"/>
    <cellStyle name="Note 36 9 2" xfId="28092" xr:uid="{00000000-0005-0000-0000-0000BC6D0000}"/>
    <cellStyle name="Note 36 9 2 2" xfId="28093" xr:uid="{00000000-0005-0000-0000-0000BD6D0000}"/>
    <cellStyle name="Note 36 9 2 2 2" xfId="54124" xr:uid="{00000000-0005-0000-0000-00006CD30000}"/>
    <cellStyle name="Note 36 9 2 3" xfId="54125" xr:uid="{00000000-0005-0000-0000-00006DD30000}"/>
    <cellStyle name="Note 36 9 3" xfId="28094" xr:uid="{00000000-0005-0000-0000-0000BE6D0000}"/>
    <cellStyle name="Note 36 9 3 2" xfId="54126" xr:uid="{00000000-0005-0000-0000-00006ED30000}"/>
    <cellStyle name="Note 36 9 4" xfId="54127" xr:uid="{00000000-0005-0000-0000-00006FD30000}"/>
    <cellStyle name="Note 37" xfId="28095" xr:uid="{00000000-0005-0000-0000-0000BF6D0000}"/>
    <cellStyle name="Note 37 10" xfId="28096" xr:uid="{00000000-0005-0000-0000-0000C06D0000}"/>
    <cellStyle name="Note 37 10 2" xfId="28097" xr:uid="{00000000-0005-0000-0000-0000C16D0000}"/>
    <cellStyle name="Note 37 10 2 2" xfId="28098" xr:uid="{00000000-0005-0000-0000-0000C26D0000}"/>
    <cellStyle name="Note 37 10 2 2 2" xfId="54128" xr:uid="{00000000-0005-0000-0000-000070D30000}"/>
    <cellStyle name="Note 37 10 2 3" xfId="54129" xr:uid="{00000000-0005-0000-0000-000071D30000}"/>
    <cellStyle name="Note 37 10 3" xfId="28099" xr:uid="{00000000-0005-0000-0000-0000C36D0000}"/>
    <cellStyle name="Note 37 10 3 2" xfId="54130" xr:uid="{00000000-0005-0000-0000-000072D30000}"/>
    <cellStyle name="Note 37 10 4" xfId="54131" xr:uid="{00000000-0005-0000-0000-000073D30000}"/>
    <cellStyle name="Note 37 11" xfId="28100" xr:uid="{00000000-0005-0000-0000-0000C46D0000}"/>
    <cellStyle name="Note 37 11 2" xfId="28101" xr:uid="{00000000-0005-0000-0000-0000C56D0000}"/>
    <cellStyle name="Note 37 11 2 2" xfId="28102" xr:uid="{00000000-0005-0000-0000-0000C66D0000}"/>
    <cellStyle name="Note 37 11 2 2 2" xfId="54132" xr:uid="{00000000-0005-0000-0000-000074D30000}"/>
    <cellStyle name="Note 37 11 2 3" xfId="54133" xr:uid="{00000000-0005-0000-0000-000075D30000}"/>
    <cellStyle name="Note 37 11 3" xfId="28103" xr:uid="{00000000-0005-0000-0000-0000C76D0000}"/>
    <cellStyle name="Note 37 11 3 2" xfId="54134" xr:uid="{00000000-0005-0000-0000-000076D30000}"/>
    <cellStyle name="Note 37 11 4" xfId="54135" xr:uid="{00000000-0005-0000-0000-000077D30000}"/>
    <cellStyle name="Note 37 12" xfId="28104" xr:uid="{00000000-0005-0000-0000-0000C86D0000}"/>
    <cellStyle name="Note 37 12 2" xfId="28105" xr:uid="{00000000-0005-0000-0000-0000C96D0000}"/>
    <cellStyle name="Note 37 12 2 2" xfId="54136" xr:uid="{00000000-0005-0000-0000-000078D30000}"/>
    <cellStyle name="Note 37 12 3" xfId="54137" xr:uid="{00000000-0005-0000-0000-000079D30000}"/>
    <cellStyle name="Note 37 13" xfId="28106" xr:uid="{00000000-0005-0000-0000-0000CA6D0000}"/>
    <cellStyle name="Note 37 13 2" xfId="54138" xr:uid="{00000000-0005-0000-0000-00007AD30000}"/>
    <cellStyle name="Note 37 14" xfId="54139" xr:uid="{00000000-0005-0000-0000-00007BD30000}"/>
    <cellStyle name="Note 37 2" xfId="28107" xr:uid="{00000000-0005-0000-0000-0000CB6D0000}"/>
    <cellStyle name="Note 37 2 2" xfId="28108" xr:uid="{00000000-0005-0000-0000-0000CC6D0000}"/>
    <cellStyle name="Note 37 2 2 2" xfId="28109" xr:uid="{00000000-0005-0000-0000-0000CD6D0000}"/>
    <cellStyle name="Note 37 2 2 2 2" xfId="54140" xr:uid="{00000000-0005-0000-0000-00007CD30000}"/>
    <cellStyle name="Note 37 2 2 3" xfId="54141" xr:uid="{00000000-0005-0000-0000-00007DD30000}"/>
    <cellStyle name="Note 37 2 3" xfId="28110" xr:uid="{00000000-0005-0000-0000-0000CE6D0000}"/>
    <cellStyle name="Note 37 2 3 2" xfId="54142" xr:uid="{00000000-0005-0000-0000-00007ED30000}"/>
    <cellStyle name="Note 37 2 4" xfId="54143" xr:uid="{00000000-0005-0000-0000-00007FD30000}"/>
    <cellStyle name="Note 37 3" xfId="28111" xr:uid="{00000000-0005-0000-0000-0000CF6D0000}"/>
    <cellStyle name="Note 37 3 2" xfId="28112" xr:uid="{00000000-0005-0000-0000-0000D06D0000}"/>
    <cellStyle name="Note 37 3 2 2" xfId="28113" xr:uid="{00000000-0005-0000-0000-0000D16D0000}"/>
    <cellStyle name="Note 37 3 2 2 2" xfId="54144" xr:uid="{00000000-0005-0000-0000-000080D30000}"/>
    <cellStyle name="Note 37 3 2 3" xfId="54145" xr:uid="{00000000-0005-0000-0000-000081D30000}"/>
    <cellStyle name="Note 37 3 3" xfId="28114" xr:uid="{00000000-0005-0000-0000-0000D26D0000}"/>
    <cellStyle name="Note 37 3 3 2" xfId="54146" xr:uid="{00000000-0005-0000-0000-000082D30000}"/>
    <cellStyle name="Note 37 3 4" xfId="54147" xr:uid="{00000000-0005-0000-0000-000083D30000}"/>
    <cellStyle name="Note 37 4" xfId="28115" xr:uid="{00000000-0005-0000-0000-0000D36D0000}"/>
    <cellStyle name="Note 37 4 2" xfId="28116" xr:uid="{00000000-0005-0000-0000-0000D46D0000}"/>
    <cellStyle name="Note 37 4 2 2" xfId="28117" xr:uid="{00000000-0005-0000-0000-0000D56D0000}"/>
    <cellStyle name="Note 37 4 2 2 2" xfId="54148" xr:uid="{00000000-0005-0000-0000-000084D30000}"/>
    <cellStyle name="Note 37 4 2 3" xfId="54149" xr:uid="{00000000-0005-0000-0000-000085D30000}"/>
    <cellStyle name="Note 37 4 3" xfId="28118" xr:uid="{00000000-0005-0000-0000-0000D66D0000}"/>
    <cellStyle name="Note 37 4 3 2" xfId="54150" xr:uid="{00000000-0005-0000-0000-000086D30000}"/>
    <cellStyle name="Note 37 4 4" xfId="54151" xr:uid="{00000000-0005-0000-0000-000087D30000}"/>
    <cellStyle name="Note 37 5" xfId="28119" xr:uid="{00000000-0005-0000-0000-0000D76D0000}"/>
    <cellStyle name="Note 37 5 2" xfId="28120" xr:uid="{00000000-0005-0000-0000-0000D86D0000}"/>
    <cellStyle name="Note 37 5 2 2" xfId="28121" xr:uid="{00000000-0005-0000-0000-0000D96D0000}"/>
    <cellStyle name="Note 37 5 2 2 2" xfId="54152" xr:uid="{00000000-0005-0000-0000-000088D30000}"/>
    <cellStyle name="Note 37 5 2 3" xfId="54153" xr:uid="{00000000-0005-0000-0000-000089D30000}"/>
    <cellStyle name="Note 37 5 3" xfId="28122" xr:uid="{00000000-0005-0000-0000-0000DA6D0000}"/>
    <cellStyle name="Note 37 5 3 2" xfId="54154" xr:uid="{00000000-0005-0000-0000-00008AD30000}"/>
    <cellStyle name="Note 37 5 4" xfId="54155" xr:uid="{00000000-0005-0000-0000-00008BD30000}"/>
    <cellStyle name="Note 37 6" xfId="28123" xr:uid="{00000000-0005-0000-0000-0000DB6D0000}"/>
    <cellStyle name="Note 37 6 2" xfId="28124" xr:uid="{00000000-0005-0000-0000-0000DC6D0000}"/>
    <cellStyle name="Note 37 6 2 2" xfId="28125" xr:uid="{00000000-0005-0000-0000-0000DD6D0000}"/>
    <cellStyle name="Note 37 6 2 2 2" xfId="54156" xr:uid="{00000000-0005-0000-0000-00008CD30000}"/>
    <cellStyle name="Note 37 6 2 3" xfId="54157" xr:uid="{00000000-0005-0000-0000-00008DD30000}"/>
    <cellStyle name="Note 37 6 3" xfId="28126" xr:uid="{00000000-0005-0000-0000-0000DE6D0000}"/>
    <cellStyle name="Note 37 6 3 2" xfId="54158" xr:uid="{00000000-0005-0000-0000-00008ED30000}"/>
    <cellStyle name="Note 37 6 4" xfId="54159" xr:uid="{00000000-0005-0000-0000-00008FD30000}"/>
    <cellStyle name="Note 37 7" xfId="28127" xr:uid="{00000000-0005-0000-0000-0000DF6D0000}"/>
    <cellStyle name="Note 37 7 2" xfId="28128" xr:uid="{00000000-0005-0000-0000-0000E06D0000}"/>
    <cellStyle name="Note 37 7 2 2" xfId="28129" xr:uid="{00000000-0005-0000-0000-0000E16D0000}"/>
    <cellStyle name="Note 37 7 2 2 2" xfId="54160" xr:uid="{00000000-0005-0000-0000-000090D30000}"/>
    <cellStyle name="Note 37 7 2 3" xfId="54161" xr:uid="{00000000-0005-0000-0000-000091D30000}"/>
    <cellStyle name="Note 37 7 3" xfId="28130" xr:uid="{00000000-0005-0000-0000-0000E26D0000}"/>
    <cellStyle name="Note 37 7 3 2" xfId="54162" xr:uid="{00000000-0005-0000-0000-000092D30000}"/>
    <cellStyle name="Note 37 7 4" xfId="54163" xr:uid="{00000000-0005-0000-0000-000093D30000}"/>
    <cellStyle name="Note 37 8" xfId="28131" xr:uid="{00000000-0005-0000-0000-0000E36D0000}"/>
    <cellStyle name="Note 37 8 2" xfId="28132" xr:uid="{00000000-0005-0000-0000-0000E46D0000}"/>
    <cellStyle name="Note 37 8 2 2" xfId="28133" xr:uid="{00000000-0005-0000-0000-0000E56D0000}"/>
    <cellStyle name="Note 37 8 2 2 2" xfId="54164" xr:uid="{00000000-0005-0000-0000-000094D30000}"/>
    <cellStyle name="Note 37 8 2 3" xfId="54165" xr:uid="{00000000-0005-0000-0000-000095D30000}"/>
    <cellStyle name="Note 37 8 3" xfId="28134" xr:uid="{00000000-0005-0000-0000-0000E66D0000}"/>
    <cellStyle name="Note 37 8 3 2" xfId="54166" xr:uid="{00000000-0005-0000-0000-000096D30000}"/>
    <cellStyle name="Note 37 8 4" xfId="54167" xr:uid="{00000000-0005-0000-0000-000097D30000}"/>
    <cellStyle name="Note 37 9" xfId="28135" xr:uid="{00000000-0005-0000-0000-0000E76D0000}"/>
    <cellStyle name="Note 37 9 2" xfId="28136" xr:uid="{00000000-0005-0000-0000-0000E86D0000}"/>
    <cellStyle name="Note 37 9 2 2" xfId="28137" xr:uid="{00000000-0005-0000-0000-0000E96D0000}"/>
    <cellStyle name="Note 37 9 2 2 2" xfId="54168" xr:uid="{00000000-0005-0000-0000-000098D30000}"/>
    <cellStyle name="Note 37 9 2 3" xfId="54169" xr:uid="{00000000-0005-0000-0000-000099D30000}"/>
    <cellStyle name="Note 37 9 3" xfId="28138" xr:uid="{00000000-0005-0000-0000-0000EA6D0000}"/>
    <cellStyle name="Note 37 9 3 2" xfId="54170" xr:uid="{00000000-0005-0000-0000-00009AD30000}"/>
    <cellStyle name="Note 37 9 4" xfId="54171" xr:uid="{00000000-0005-0000-0000-00009BD30000}"/>
    <cellStyle name="Note 38" xfId="28139" xr:uid="{00000000-0005-0000-0000-0000EB6D0000}"/>
    <cellStyle name="Note 38 10" xfId="28140" xr:uid="{00000000-0005-0000-0000-0000EC6D0000}"/>
    <cellStyle name="Note 38 10 2" xfId="28141" xr:uid="{00000000-0005-0000-0000-0000ED6D0000}"/>
    <cellStyle name="Note 38 10 2 2" xfId="28142" xr:uid="{00000000-0005-0000-0000-0000EE6D0000}"/>
    <cellStyle name="Note 38 10 2 2 2" xfId="54172" xr:uid="{00000000-0005-0000-0000-00009CD30000}"/>
    <cellStyle name="Note 38 10 2 3" xfId="54173" xr:uid="{00000000-0005-0000-0000-00009DD30000}"/>
    <cellStyle name="Note 38 10 3" xfId="28143" xr:uid="{00000000-0005-0000-0000-0000EF6D0000}"/>
    <cellStyle name="Note 38 10 3 2" xfId="54174" xr:uid="{00000000-0005-0000-0000-00009ED30000}"/>
    <cellStyle name="Note 38 10 4" xfId="54175" xr:uid="{00000000-0005-0000-0000-00009FD30000}"/>
    <cellStyle name="Note 38 11" xfId="28144" xr:uid="{00000000-0005-0000-0000-0000F06D0000}"/>
    <cellStyle name="Note 38 11 2" xfId="28145" xr:uid="{00000000-0005-0000-0000-0000F16D0000}"/>
    <cellStyle name="Note 38 11 2 2" xfId="28146" xr:uid="{00000000-0005-0000-0000-0000F26D0000}"/>
    <cellStyle name="Note 38 11 2 2 2" xfId="54176" xr:uid="{00000000-0005-0000-0000-0000A0D30000}"/>
    <cellStyle name="Note 38 11 2 3" xfId="54177" xr:uid="{00000000-0005-0000-0000-0000A1D30000}"/>
    <cellStyle name="Note 38 11 3" xfId="28147" xr:uid="{00000000-0005-0000-0000-0000F36D0000}"/>
    <cellStyle name="Note 38 11 3 2" xfId="54178" xr:uid="{00000000-0005-0000-0000-0000A2D30000}"/>
    <cellStyle name="Note 38 11 4" xfId="54179" xr:uid="{00000000-0005-0000-0000-0000A3D30000}"/>
    <cellStyle name="Note 38 12" xfId="28148" xr:uid="{00000000-0005-0000-0000-0000F46D0000}"/>
    <cellStyle name="Note 38 12 2" xfId="28149" xr:uid="{00000000-0005-0000-0000-0000F56D0000}"/>
    <cellStyle name="Note 38 12 2 2" xfId="54180" xr:uid="{00000000-0005-0000-0000-0000A4D30000}"/>
    <cellStyle name="Note 38 12 3" xfId="54181" xr:uid="{00000000-0005-0000-0000-0000A5D30000}"/>
    <cellStyle name="Note 38 13" xfId="28150" xr:uid="{00000000-0005-0000-0000-0000F66D0000}"/>
    <cellStyle name="Note 38 13 2" xfId="54182" xr:uid="{00000000-0005-0000-0000-0000A6D30000}"/>
    <cellStyle name="Note 38 14" xfId="54183" xr:uid="{00000000-0005-0000-0000-0000A7D30000}"/>
    <cellStyle name="Note 38 2" xfId="28151" xr:uid="{00000000-0005-0000-0000-0000F76D0000}"/>
    <cellStyle name="Note 38 2 2" xfId="28152" xr:uid="{00000000-0005-0000-0000-0000F86D0000}"/>
    <cellStyle name="Note 38 2 2 2" xfId="28153" xr:uid="{00000000-0005-0000-0000-0000F96D0000}"/>
    <cellStyle name="Note 38 2 2 2 2" xfId="54184" xr:uid="{00000000-0005-0000-0000-0000A8D30000}"/>
    <cellStyle name="Note 38 2 2 3" xfId="54185" xr:uid="{00000000-0005-0000-0000-0000A9D30000}"/>
    <cellStyle name="Note 38 2 3" xfId="28154" xr:uid="{00000000-0005-0000-0000-0000FA6D0000}"/>
    <cellStyle name="Note 38 2 3 2" xfId="54186" xr:uid="{00000000-0005-0000-0000-0000AAD30000}"/>
    <cellStyle name="Note 38 2 4" xfId="54187" xr:uid="{00000000-0005-0000-0000-0000ABD30000}"/>
    <cellStyle name="Note 38 3" xfId="28155" xr:uid="{00000000-0005-0000-0000-0000FB6D0000}"/>
    <cellStyle name="Note 38 3 2" xfId="28156" xr:uid="{00000000-0005-0000-0000-0000FC6D0000}"/>
    <cellStyle name="Note 38 3 2 2" xfId="28157" xr:uid="{00000000-0005-0000-0000-0000FD6D0000}"/>
    <cellStyle name="Note 38 3 2 2 2" xfId="54188" xr:uid="{00000000-0005-0000-0000-0000ACD30000}"/>
    <cellStyle name="Note 38 3 2 3" xfId="54189" xr:uid="{00000000-0005-0000-0000-0000ADD30000}"/>
    <cellStyle name="Note 38 3 3" xfId="28158" xr:uid="{00000000-0005-0000-0000-0000FE6D0000}"/>
    <cellStyle name="Note 38 3 3 2" xfId="54190" xr:uid="{00000000-0005-0000-0000-0000AED30000}"/>
    <cellStyle name="Note 38 3 4" xfId="54191" xr:uid="{00000000-0005-0000-0000-0000AFD30000}"/>
    <cellStyle name="Note 38 4" xfId="28159" xr:uid="{00000000-0005-0000-0000-0000FF6D0000}"/>
    <cellStyle name="Note 38 4 2" xfId="28160" xr:uid="{00000000-0005-0000-0000-0000006E0000}"/>
    <cellStyle name="Note 38 4 2 2" xfId="28161" xr:uid="{00000000-0005-0000-0000-0000016E0000}"/>
    <cellStyle name="Note 38 4 2 2 2" xfId="54192" xr:uid="{00000000-0005-0000-0000-0000B0D30000}"/>
    <cellStyle name="Note 38 4 2 3" xfId="54193" xr:uid="{00000000-0005-0000-0000-0000B1D30000}"/>
    <cellStyle name="Note 38 4 3" xfId="28162" xr:uid="{00000000-0005-0000-0000-0000026E0000}"/>
    <cellStyle name="Note 38 4 3 2" xfId="54194" xr:uid="{00000000-0005-0000-0000-0000B2D30000}"/>
    <cellStyle name="Note 38 4 4" xfId="54195" xr:uid="{00000000-0005-0000-0000-0000B3D30000}"/>
    <cellStyle name="Note 38 5" xfId="28163" xr:uid="{00000000-0005-0000-0000-0000036E0000}"/>
    <cellStyle name="Note 38 5 2" xfId="28164" xr:uid="{00000000-0005-0000-0000-0000046E0000}"/>
    <cellStyle name="Note 38 5 2 2" xfId="28165" xr:uid="{00000000-0005-0000-0000-0000056E0000}"/>
    <cellStyle name="Note 38 5 2 2 2" xfId="54196" xr:uid="{00000000-0005-0000-0000-0000B4D30000}"/>
    <cellStyle name="Note 38 5 2 3" xfId="54197" xr:uid="{00000000-0005-0000-0000-0000B5D30000}"/>
    <cellStyle name="Note 38 5 3" xfId="28166" xr:uid="{00000000-0005-0000-0000-0000066E0000}"/>
    <cellStyle name="Note 38 5 3 2" xfId="54198" xr:uid="{00000000-0005-0000-0000-0000B6D30000}"/>
    <cellStyle name="Note 38 5 4" xfId="54199" xr:uid="{00000000-0005-0000-0000-0000B7D30000}"/>
    <cellStyle name="Note 38 6" xfId="28167" xr:uid="{00000000-0005-0000-0000-0000076E0000}"/>
    <cellStyle name="Note 38 6 2" xfId="28168" xr:uid="{00000000-0005-0000-0000-0000086E0000}"/>
    <cellStyle name="Note 38 6 2 2" xfId="28169" xr:uid="{00000000-0005-0000-0000-0000096E0000}"/>
    <cellStyle name="Note 38 6 2 2 2" xfId="54200" xr:uid="{00000000-0005-0000-0000-0000B8D30000}"/>
    <cellStyle name="Note 38 6 2 3" xfId="54201" xr:uid="{00000000-0005-0000-0000-0000B9D30000}"/>
    <cellStyle name="Note 38 6 3" xfId="28170" xr:uid="{00000000-0005-0000-0000-00000A6E0000}"/>
    <cellStyle name="Note 38 6 3 2" xfId="54202" xr:uid="{00000000-0005-0000-0000-0000BAD30000}"/>
    <cellStyle name="Note 38 6 4" xfId="54203" xr:uid="{00000000-0005-0000-0000-0000BBD30000}"/>
    <cellStyle name="Note 38 7" xfId="28171" xr:uid="{00000000-0005-0000-0000-00000B6E0000}"/>
    <cellStyle name="Note 38 7 2" xfId="28172" xr:uid="{00000000-0005-0000-0000-00000C6E0000}"/>
    <cellStyle name="Note 38 7 2 2" xfId="28173" xr:uid="{00000000-0005-0000-0000-00000D6E0000}"/>
    <cellStyle name="Note 38 7 2 2 2" xfId="54204" xr:uid="{00000000-0005-0000-0000-0000BCD30000}"/>
    <cellStyle name="Note 38 7 2 3" xfId="54205" xr:uid="{00000000-0005-0000-0000-0000BDD30000}"/>
    <cellStyle name="Note 38 7 3" xfId="28174" xr:uid="{00000000-0005-0000-0000-00000E6E0000}"/>
    <cellStyle name="Note 38 7 3 2" xfId="54206" xr:uid="{00000000-0005-0000-0000-0000BED30000}"/>
    <cellStyle name="Note 38 7 4" xfId="54207" xr:uid="{00000000-0005-0000-0000-0000BFD30000}"/>
    <cellStyle name="Note 38 8" xfId="28175" xr:uid="{00000000-0005-0000-0000-00000F6E0000}"/>
    <cellStyle name="Note 38 8 2" xfId="28176" xr:uid="{00000000-0005-0000-0000-0000106E0000}"/>
    <cellStyle name="Note 38 8 2 2" xfId="28177" xr:uid="{00000000-0005-0000-0000-0000116E0000}"/>
    <cellStyle name="Note 38 8 2 2 2" xfId="54208" xr:uid="{00000000-0005-0000-0000-0000C0D30000}"/>
    <cellStyle name="Note 38 8 2 3" xfId="54209" xr:uid="{00000000-0005-0000-0000-0000C1D30000}"/>
    <cellStyle name="Note 38 8 3" xfId="28178" xr:uid="{00000000-0005-0000-0000-0000126E0000}"/>
    <cellStyle name="Note 38 8 3 2" xfId="54210" xr:uid="{00000000-0005-0000-0000-0000C2D30000}"/>
    <cellStyle name="Note 38 8 4" xfId="54211" xr:uid="{00000000-0005-0000-0000-0000C3D30000}"/>
    <cellStyle name="Note 38 9" xfId="28179" xr:uid="{00000000-0005-0000-0000-0000136E0000}"/>
    <cellStyle name="Note 38 9 2" xfId="28180" xr:uid="{00000000-0005-0000-0000-0000146E0000}"/>
    <cellStyle name="Note 38 9 2 2" xfId="28181" xr:uid="{00000000-0005-0000-0000-0000156E0000}"/>
    <cellStyle name="Note 38 9 2 2 2" xfId="54212" xr:uid="{00000000-0005-0000-0000-0000C4D30000}"/>
    <cellStyle name="Note 38 9 2 3" xfId="54213" xr:uid="{00000000-0005-0000-0000-0000C5D30000}"/>
    <cellStyle name="Note 38 9 3" xfId="28182" xr:uid="{00000000-0005-0000-0000-0000166E0000}"/>
    <cellStyle name="Note 38 9 3 2" xfId="54214" xr:uid="{00000000-0005-0000-0000-0000C6D30000}"/>
    <cellStyle name="Note 38 9 4" xfId="54215" xr:uid="{00000000-0005-0000-0000-0000C7D30000}"/>
    <cellStyle name="Note 39" xfId="28183" xr:uid="{00000000-0005-0000-0000-0000176E0000}"/>
    <cellStyle name="Note 39 10" xfId="28184" xr:uid="{00000000-0005-0000-0000-0000186E0000}"/>
    <cellStyle name="Note 39 10 2" xfId="28185" xr:uid="{00000000-0005-0000-0000-0000196E0000}"/>
    <cellStyle name="Note 39 10 2 2" xfId="28186" xr:uid="{00000000-0005-0000-0000-00001A6E0000}"/>
    <cellStyle name="Note 39 10 2 2 2" xfId="54216" xr:uid="{00000000-0005-0000-0000-0000C8D30000}"/>
    <cellStyle name="Note 39 10 2 3" xfId="54217" xr:uid="{00000000-0005-0000-0000-0000C9D30000}"/>
    <cellStyle name="Note 39 10 3" xfId="28187" xr:uid="{00000000-0005-0000-0000-00001B6E0000}"/>
    <cellStyle name="Note 39 10 3 2" xfId="54218" xr:uid="{00000000-0005-0000-0000-0000CAD30000}"/>
    <cellStyle name="Note 39 10 4" xfId="54219" xr:uid="{00000000-0005-0000-0000-0000CBD30000}"/>
    <cellStyle name="Note 39 11" xfId="28188" xr:uid="{00000000-0005-0000-0000-00001C6E0000}"/>
    <cellStyle name="Note 39 11 2" xfId="28189" xr:uid="{00000000-0005-0000-0000-00001D6E0000}"/>
    <cellStyle name="Note 39 11 2 2" xfId="28190" xr:uid="{00000000-0005-0000-0000-00001E6E0000}"/>
    <cellStyle name="Note 39 11 2 2 2" xfId="54220" xr:uid="{00000000-0005-0000-0000-0000CCD30000}"/>
    <cellStyle name="Note 39 11 2 3" xfId="54221" xr:uid="{00000000-0005-0000-0000-0000CDD30000}"/>
    <cellStyle name="Note 39 11 3" xfId="28191" xr:uid="{00000000-0005-0000-0000-00001F6E0000}"/>
    <cellStyle name="Note 39 11 3 2" xfId="54222" xr:uid="{00000000-0005-0000-0000-0000CED30000}"/>
    <cellStyle name="Note 39 11 4" xfId="54223" xr:uid="{00000000-0005-0000-0000-0000CFD30000}"/>
    <cellStyle name="Note 39 12" xfId="28192" xr:uid="{00000000-0005-0000-0000-0000206E0000}"/>
    <cellStyle name="Note 39 12 2" xfId="28193" xr:uid="{00000000-0005-0000-0000-0000216E0000}"/>
    <cellStyle name="Note 39 12 2 2" xfId="54224" xr:uid="{00000000-0005-0000-0000-0000D0D30000}"/>
    <cellStyle name="Note 39 12 3" xfId="54225" xr:uid="{00000000-0005-0000-0000-0000D1D30000}"/>
    <cellStyle name="Note 39 13" xfId="28194" xr:uid="{00000000-0005-0000-0000-0000226E0000}"/>
    <cellStyle name="Note 39 13 2" xfId="54226" xr:uid="{00000000-0005-0000-0000-0000D2D30000}"/>
    <cellStyle name="Note 39 14" xfId="54227" xr:uid="{00000000-0005-0000-0000-0000D3D30000}"/>
    <cellStyle name="Note 39 2" xfId="28195" xr:uid="{00000000-0005-0000-0000-0000236E0000}"/>
    <cellStyle name="Note 39 2 2" xfId="28196" xr:uid="{00000000-0005-0000-0000-0000246E0000}"/>
    <cellStyle name="Note 39 2 2 2" xfId="28197" xr:uid="{00000000-0005-0000-0000-0000256E0000}"/>
    <cellStyle name="Note 39 2 2 2 2" xfId="54228" xr:uid="{00000000-0005-0000-0000-0000D4D30000}"/>
    <cellStyle name="Note 39 2 2 3" xfId="54229" xr:uid="{00000000-0005-0000-0000-0000D5D30000}"/>
    <cellStyle name="Note 39 2 3" xfId="28198" xr:uid="{00000000-0005-0000-0000-0000266E0000}"/>
    <cellStyle name="Note 39 2 3 2" xfId="54230" xr:uid="{00000000-0005-0000-0000-0000D6D30000}"/>
    <cellStyle name="Note 39 2 4" xfId="54231" xr:uid="{00000000-0005-0000-0000-0000D7D30000}"/>
    <cellStyle name="Note 39 3" xfId="28199" xr:uid="{00000000-0005-0000-0000-0000276E0000}"/>
    <cellStyle name="Note 39 3 2" xfId="28200" xr:uid="{00000000-0005-0000-0000-0000286E0000}"/>
    <cellStyle name="Note 39 3 2 2" xfId="28201" xr:uid="{00000000-0005-0000-0000-0000296E0000}"/>
    <cellStyle name="Note 39 3 2 2 2" xfId="54232" xr:uid="{00000000-0005-0000-0000-0000D8D30000}"/>
    <cellStyle name="Note 39 3 2 3" xfId="54233" xr:uid="{00000000-0005-0000-0000-0000D9D30000}"/>
    <cellStyle name="Note 39 3 3" xfId="28202" xr:uid="{00000000-0005-0000-0000-00002A6E0000}"/>
    <cellStyle name="Note 39 3 3 2" xfId="54234" xr:uid="{00000000-0005-0000-0000-0000DAD30000}"/>
    <cellStyle name="Note 39 3 4" xfId="54235" xr:uid="{00000000-0005-0000-0000-0000DBD30000}"/>
    <cellStyle name="Note 39 4" xfId="28203" xr:uid="{00000000-0005-0000-0000-00002B6E0000}"/>
    <cellStyle name="Note 39 4 2" xfId="28204" xr:uid="{00000000-0005-0000-0000-00002C6E0000}"/>
    <cellStyle name="Note 39 4 2 2" xfId="28205" xr:uid="{00000000-0005-0000-0000-00002D6E0000}"/>
    <cellStyle name="Note 39 4 2 2 2" xfId="54236" xr:uid="{00000000-0005-0000-0000-0000DCD30000}"/>
    <cellStyle name="Note 39 4 2 3" xfId="54237" xr:uid="{00000000-0005-0000-0000-0000DDD30000}"/>
    <cellStyle name="Note 39 4 3" xfId="28206" xr:uid="{00000000-0005-0000-0000-00002E6E0000}"/>
    <cellStyle name="Note 39 4 3 2" xfId="54238" xr:uid="{00000000-0005-0000-0000-0000DED30000}"/>
    <cellStyle name="Note 39 4 4" xfId="54239" xr:uid="{00000000-0005-0000-0000-0000DFD30000}"/>
    <cellStyle name="Note 39 5" xfId="28207" xr:uid="{00000000-0005-0000-0000-00002F6E0000}"/>
    <cellStyle name="Note 39 5 2" xfId="28208" xr:uid="{00000000-0005-0000-0000-0000306E0000}"/>
    <cellStyle name="Note 39 5 2 2" xfId="28209" xr:uid="{00000000-0005-0000-0000-0000316E0000}"/>
    <cellStyle name="Note 39 5 2 2 2" xfId="54240" xr:uid="{00000000-0005-0000-0000-0000E0D30000}"/>
    <cellStyle name="Note 39 5 2 3" xfId="54241" xr:uid="{00000000-0005-0000-0000-0000E1D30000}"/>
    <cellStyle name="Note 39 5 3" xfId="28210" xr:uid="{00000000-0005-0000-0000-0000326E0000}"/>
    <cellStyle name="Note 39 5 3 2" xfId="54242" xr:uid="{00000000-0005-0000-0000-0000E2D30000}"/>
    <cellStyle name="Note 39 5 4" xfId="54243" xr:uid="{00000000-0005-0000-0000-0000E3D30000}"/>
    <cellStyle name="Note 39 6" xfId="28211" xr:uid="{00000000-0005-0000-0000-0000336E0000}"/>
    <cellStyle name="Note 39 6 2" xfId="28212" xr:uid="{00000000-0005-0000-0000-0000346E0000}"/>
    <cellStyle name="Note 39 6 2 2" xfId="28213" xr:uid="{00000000-0005-0000-0000-0000356E0000}"/>
    <cellStyle name="Note 39 6 2 2 2" xfId="54244" xr:uid="{00000000-0005-0000-0000-0000E4D30000}"/>
    <cellStyle name="Note 39 6 2 3" xfId="54245" xr:uid="{00000000-0005-0000-0000-0000E5D30000}"/>
    <cellStyle name="Note 39 6 3" xfId="28214" xr:uid="{00000000-0005-0000-0000-0000366E0000}"/>
    <cellStyle name="Note 39 6 3 2" xfId="54246" xr:uid="{00000000-0005-0000-0000-0000E6D30000}"/>
    <cellStyle name="Note 39 6 4" xfId="54247" xr:uid="{00000000-0005-0000-0000-0000E7D30000}"/>
    <cellStyle name="Note 39 7" xfId="28215" xr:uid="{00000000-0005-0000-0000-0000376E0000}"/>
    <cellStyle name="Note 39 7 2" xfId="28216" xr:uid="{00000000-0005-0000-0000-0000386E0000}"/>
    <cellStyle name="Note 39 7 2 2" xfId="28217" xr:uid="{00000000-0005-0000-0000-0000396E0000}"/>
    <cellStyle name="Note 39 7 2 2 2" xfId="54248" xr:uid="{00000000-0005-0000-0000-0000E8D30000}"/>
    <cellStyle name="Note 39 7 2 3" xfId="54249" xr:uid="{00000000-0005-0000-0000-0000E9D30000}"/>
    <cellStyle name="Note 39 7 3" xfId="28218" xr:uid="{00000000-0005-0000-0000-00003A6E0000}"/>
    <cellStyle name="Note 39 7 3 2" xfId="54250" xr:uid="{00000000-0005-0000-0000-0000EAD30000}"/>
    <cellStyle name="Note 39 7 4" xfId="54251" xr:uid="{00000000-0005-0000-0000-0000EBD30000}"/>
    <cellStyle name="Note 39 8" xfId="28219" xr:uid="{00000000-0005-0000-0000-00003B6E0000}"/>
    <cellStyle name="Note 39 8 2" xfId="28220" xr:uid="{00000000-0005-0000-0000-00003C6E0000}"/>
    <cellStyle name="Note 39 8 2 2" xfId="28221" xr:uid="{00000000-0005-0000-0000-00003D6E0000}"/>
    <cellStyle name="Note 39 8 2 2 2" xfId="54252" xr:uid="{00000000-0005-0000-0000-0000ECD30000}"/>
    <cellStyle name="Note 39 8 2 3" xfId="54253" xr:uid="{00000000-0005-0000-0000-0000EDD30000}"/>
    <cellStyle name="Note 39 8 3" xfId="28222" xr:uid="{00000000-0005-0000-0000-00003E6E0000}"/>
    <cellStyle name="Note 39 8 3 2" xfId="54254" xr:uid="{00000000-0005-0000-0000-0000EED30000}"/>
    <cellStyle name="Note 39 8 4" xfId="54255" xr:uid="{00000000-0005-0000-0000-0000EFD30000}"/>
    <cellStyle name="Note 39 9" xfId="28223" xr:uid="{00000000-0005-0000-0000-00003F6E0000}"/>
    <cellStyle name="Note 39 9 2" xfId="28224" xr:uid="{00000000-0005-0000-0000-0000406E0000}"/>
    <cellStyle name="Note 39 9 2 2" xfId="28225" xr:uid="{00000000-0005-0000-0000-0000416E0000}"/>
    <cellStyle name="Note 39 9 2 2 2" xfId="54256" xr:uid="{00000000-0005-0000-0000-0000F0D30000}"/>
    <cellStyle name="Note 39 9 2 3" xfId="54257" xr:uid="{00000000-0005-0000-0000-0000F1D30000}"/>
    <cellStyle name="Note 39 9 3" xfId="28226" xr:uid="{00000000-0005-0000-0000-0000426E0000}"/>
    <cellStyle name="Note 39 9 3 2" xfId="54258" xr:uid="{00000000-0005-0000-0000-0000F2D30000}"/>
    <cellStyle name="Note 39 9 4" xfId="54259" xr:uid="{00000000-0005-0000-0000-0000F3D30000}"/>
    <cellStyle name="Note 4" xfId="28227" xr:uid="{00000000-0005-0000-0000-0000436E0000}"/>
    <cellStyle name="Note 4 10" xfId="28228" xr:uid="{00000000-0005-0000-0000-0000446E0000}"/>
    <cellStyle name="Note 4 10 2" xfId="28229" xr:uid="{00000000-0005-0000-0000-0000456E0000}"/>
    <cellStyle name="Note 4 10 2 2" xfId="28230" xr:uid="{00000000-0005-0000-0000-0000466E0000}"/>
    <cellStyle name="Note 4 10 2 2 2" xfId="54260" xr:uid="{00000000-0005-0000-0000-0000F4D30000}"/>
    <cellStyle name="Note 4 10 2 3" xfId="54261" xr:uid="{00000000-0005-0000-0000-0000F5D30000}"/>
    <cellStyle name="Note 4 10 3" xfId="28231" xr:uid="{00000000-0005-0000-0000-0000476E0000}"/>
    <cellStyle name="Note 4 10 3 2" xfId="54262" xr:uid="{00000000-0005-0000-0000-0000F6D30000}"/>
    <cellStyle name="Note 4 10 4" xfId="54263" xr:uid="{00000000-0005-0000-0000-0000F7D30000}"/>
    <cellStyle name="Note 4 11" xfId="28232" xr:uid="{00000000-0005-0000-0000-0000486E0000}"/>
    <cellStyle name="Note 4 11 2" xfId="28233" xr:uid="{00000000-0005-0000-0000-0000496E0000}"/>
    <cellStyle name="Note 4 11 2 2" xfId="28234" xr:uid="{00000000-0005-0000-0000-00004A6E0000}"/>
    <cellStyle name="Note 4 11 2 2 2" xfId="54264" xr:uid="{00000000-0005-0000-0000-0000F8D30000}"/>
    <cellStyle name="Note 4 11 2 3" xfId="54265" xr:uid="{00000000-0005-0000-0000-0000F9D30000}"/>
    <cellStyle name="Note 4 11 3" xfId="28235" xr:uid="{00000000-0005-0000-0000-00004B6E0000}"/>
    <cellStyle name="Note 4 11 3 2" xfId="54266" xr:uid="{00000000-0005-0000-0000-0000FAD30000}"/>
    <cellStyle name="Note 4 11 4" xfId="54267" xr:uid="{00000000-0005-0000-0000-0000FBD30000}"/>
    <cellStyle name="Note 4 12" xfId="28236" xr:uid="{00000000-0005-0000-0000-00004C6E0000}"/>
    <cellStyle name="Note 4 12 2" xfId="28237" xr:uid="{00000000-0005-0000-0000-00004D6E0000}"/>
    <cellStyle name="Note 4 12 2 2" xfId="54268" xr:uid="{00000000-0005-0000-0000-0000FCD30000}"/>
    <cellStyle name="Note 4 12 3" xfId="54269" xr:uid="{00000000-0005-0000-0000-0000FDD30000}"/>
    <cellStyle name="Note 4 13" xfId="28238" xr:uid="{00000000-0005-0000-0000-00004E6E0000}"/>
    <cellStyle name="Note 4 13 2" xfId="54270" xr:uid="{00000000-0005-0000-0000-0000FED30000}"/>
    <cellStyle name="Note 4 14" xfId="28239" xr:uid="{00000000-0005-0000-0000-00004F6E0000}"/>
    <cellStyle name="Note 4 15" xfId="28240" xr:uid="{00000000-0005-0000-0000-0000506E0000}"/>
    <cellStyle name="Note 4 2" xfId="28241" xr:uid="{00000000-0005-0000-0000-0000516E0000}"/>
    <cellStyle name="Note 4 2 2" xfId="28242" xr:uid="{00000000-0005-0000-0000-0000526E0000}"/>
    <cellStyle name="Note 4 2 2 2" xfId="28243" xr:uid="{00000000-0005-0000-0000-0000536E0000}"/>
    <cellStyle name="Note 4 2 2 2 2" xfId="28244" xr:uid="{00000000-0005-0000-0000-0000546E0000}"/>
    <cellStyle name="Note 4 2 2 2 2 2" xfId="54271" xr:uid="{00000000-0005-0000-0000-0000FFD30000}"/>
    <cellStyle name="Note 4 2 2 2 3" xfId="54272" xr:uid="{00000000-0005-0000-0000-000000D40000}"/>
    <cellStyle name="Note 4 2 2 3" xfId="28245" xr:uid="{00000000-0005-0000-0000-0000556E0000}"/>
    <cellStyle name="Note 4 2 2 3 2" xfId="54273" xr:uid="{00000000-0005-0000-0000-000001D40000}"/>
    <cellStyle name="Note 4 2 2 4" xfId="54274" xr:uid="{00000000-0005-0000-0000-000002D40000}"/>
    <cellStyle name="Note 4 2 3" xfId="28246" xr:uid="{00000000-0005-0000-0000-0000566E0000}"/>
    <cellStyle name="Note 4 2 3 2" xfId="28247" xr:uid="{00000000-0005-0000-0000-0000576E0000}"/>
    <cellStyle name="Note 4 2 3 2 2" xfId="54275" xr:uid="{00000000-0005-0000-0000-000003D40000}"/>
    <cellStyle name="Note 4 2 3 3" xfId="54276" xr:uid="{00000000-0005-0000-0000-000004D40000}"/>
    <cellStyle name="Note 4 2 4" xfId="28248" xr:uid="{00000000-0005-0000-0000-0000586E0000}"/>
    <cellStyle name="Note 4 2 4 2" xfId="54277" xr:uid="{00000000-0005-0000-0000-000005D40000}"/>
    <cellStyle name="Note 4 2 5" xfId="54278" xr:uid="{00000000-0005-0000-0000-000006D40000}"/>
    <cellStyle name="Note 4 3" xfId="28249" xr:uid="{00000000-0005-0000-0000-0000596E0000}"/>
    <cellStyle name="Note 4 3 2" xfId="28250" xr:uid="{00000000-0005-0000-0000-00005A6E0000}"/>
    <cellStyle name="Note 4 3 2 2" xfId="28251" xr:uid="{00000000-0005-0000-0000-00005B6E0000}"/>
    <cellStyle name="Note 4 3 2 2 2" xfId="54279" xr:uid="{00000000-0005-0000-0000-000007D40000}"/>
    <cellStyle name="Note 4 3 2 3" xfId="54280" xr:uid="{00000000-0005-0000-0000-000008D40000}"/>
    <cellStyle name="Note 4 3 3" xfId="28252" xr:uid="{00000000-0005-0000-0000-00005C6E0000}"/>
    <cellStyle name="Note 4 3 3 2" xfId="54281" xr:uid="{00000000-0005-0000-0000-000009D40000}"/>
    <cellStyle name="Note 4 3 4" xfId="54282" xr:uid="{00000000-0005-0000-0000-00000AD40000}"/>
    <cellStyle name="Note 4 4" xfId="28253" xr:uid="{00000000-0005-0000-0000-00005D6E0000}"/>
    <cellStyle name="Note 4 4 2" xfId="28254" xr:uid="{00000000-0005-0000-0000-00005E6E0000}"/>
    <cellStyle name="Note 4 4 2 2" xfId="28255" xr:uid="{00000000-0005-0000-0000-00005F6E0000}"/>
    <cellStyle name="Note 4 4 2 2 2" xfId="54283" xr:uid="{00000000-0005-0000-0000-00000BD40000}"/>
    <cellStyle name="Note 4 4 2 3" xfId="54284" xr:uid="{00000000-0005-0000-0000-00000CD40000}"/>
    <cellStyle name="Note 4 4 3" xfId="28256" xr:uid="{00000000-0005-0000-0000-0000606E0000}"/>
    <cellStyle name="Note 4 4 3 2" xfId="54285" xr:uid="{00000000-0005-0000-0000-00000DD40000}"/>
    <cellStyle name="Note 4 4 4" xfId="54286" xr:uid="{00000000-0005-0000-0000-00000ED40000}"/>
    <cellStyle name="Note 4 5" xfId="28257" xr:uid="{00000000-0005-0000-0000-0000616E0000}"/>
    <cellStyle name="Note 4 5 2" xfId="28258" xr:uid="{00000000-0005-0000-0000-0000626E0000}"/>
    <cellStyle name="Note 4 5 2 2" xfId="28259" xr:uid="{00000000-0005-0000-0000-0000636E0000}"/>
    <cellStyle name="Note 4 5 2 2 2" xfId="54287" xr:uid="{00000000-0005-0000-0000-00000FD40000}"/>
    <cellStyle name="Note 4 5 2 3" xfId="54288" xr:uid="{00000000-0005-0000-0000-000010D40000}"/>
    <cellStyle name="Note 4 5 3" xfId="28260" xr:uid="{00000000-0005-0000-0000-0000646E0000}"/>
    <cellStyle name="Note 4 5 3 2" xfId="54289" xr:uid="{00000000-0005-0000-0000-000011D40000}"/>
    <cellStyle name="Note 4 5 4" xfId="54290" xr:uid="{00000000-0005-0000-0000-000012D40000}"/>
    <cellStyle name="Note 4 6" xfId="28261" xr:uid="{00000000-0005-0000-0000-0000656E0000}"/>
    <cellStyle name="Note 4 6 2" xfId="28262" xr:uid="{00000000-0005-0000-0000-0000666E0000}"/>
    <cellStyle name="Note 4 6 2 2" xfId="28263" xr:uid="{00000000-0005-0000-0000-0000676E0000}"/>
    <cellStyle name="Note 4 6 2 2 2" xfId="54291" xr:uid="{00000000-0005-0000-0000-000013D40000}"/>
    <cellStyle name="Note 4 6 2 3" xfId="54292" xr:uid="{00000000-0005-0000-0000-000014D40000}"/>
    <cellStyle name="Note 4 6 3" xfId="28264" xr:uid="{00000000-0005-0000-0000-0000686E0000}"/>
    <cellStyle name="Note 4 6 3 2" xfId="54293" xr:uid="{00000000-0005-0000-0000-000015D40000}"/>
    <cellStyle name="Note 4 6 4" xfId="54294" xr:uid="{00000000-0005-0000-0000-000016D40000}"/>
    <cellStyle name="Note 4 7" xfId="28265" xr:uid="{00000000-0005-0000-0000-0000696E0000}"/>
    <cellStyle name="Note 4 7 2" xfId="28266" xr:uid="{00000000-0005-0000-0000-00006A6E0000}"/>
    <cellStyle name="Note 4 7 2 2" xfId="28267" xr:uid="{00000000-0005-0000-0000-00006B6E0000}"/>
    <cellStyle name="Note 4 7 2 2 2" xfId="54295" xr:uid="{00000000-0005-0000-0000-000017D40000}"/>
    <cellStyle name="Note 4 7 2 3" xfId="54296" xr:uid="{00000000-0005-0000-0000-000018D40000}"/>
    <cellStyle name="Note 4 7 3" xfId="28268" xr:uid="{00000000-0005-0000-0000-00006C6E0000}"/>
    <cellStyle name="Note 4 7 3 2" xfId="54297" xr:uid="{00000000-0005-0000-0000-000019D40000}"/>
    <cellStyle name="Note 4 7 4" xfId="54298" xr:uid="{00000000-0005-0000-0000-00001AD40000}"/>
    <cellStyle name="Note 4 8" xfId="28269" xr:uid="{00000000-0005-0000-0000-00006D6E0000}"/>
    <cellStyle name="Note 4 8 2" xfId="28270" xr:uid="{00000000-0005-0000-0000-00006E6E0000}"/>
    <cellStyle name="Note 4 8 2 2" xfId="28271" xr:uid="{00000000-0005-0000-0000-00006F6E0000}"/>
    <cellStyle name="Note 4 8 2 2 2" xfId="54299" xr:uid="{00000000-0005-0000-0000-00001BD40000}"/>
    <cellStyle name="Note 4 8 2 3" xfId="54300" xr:uid="{00000000-0005-0000-0000-00001CD40000}"/>
    <cellStyle name="Note 4 8 3" xfId="28272" xr:uid="{00000000-0005-0000-0000-0000706E0000}"/>
    <cellStyle name="Note 4 8 3 2" xfId="54301" xr:uid="{00000000-0005-0000-0000-00001DD40000}"/>
    <cellStyle name="Note 4 8 4" xfId="54302" xr:uid="{00000000-0005-0000-0000-00001ED40000}"/>
    <cellStyle name="Note 4 9" xfId="28273" xr:uid="{00000000-0005-0000-0000-0000716E0000}"/>
    <cellStyle name="Note 4 9 2" xfId="28274" xr:uid="{00000000-0005-0000-0000-0000726E0000}"/>
    <cellStyle name="Note 4 9 2 2" xfId="28275" xr:uid="{00000000-0005-0000-0000-0000736E0000}"/>
    <cellStyle name="Note 4 9 2 2 2" xfId="54303" xr:uid="{00000000-0005-0000-0000-00001FD40000}"/>
    <cellStyle name="Note 4 9 2 3" xfId="54304" xr:uid="{00000000-0005-0000-0000-000020D40000}"/>
    <cellStyle name="Note 4 9 3" xfId="28276" xr:uid="{00000000-0005-0000-0000-0000746E0000}"/>
    <cellStyle name="Note 4 9 3 2" xfId="54305" xr:uid="{00000000-0005-0000-0000-000021D40000}"/>
    <cellStyle name="Note 4 9 4" xfId="54306" xr:uid="{00000000-0005-0000-0000-000022D40000}"/>
    <cellStyle name="Note 40" xfId="28277" xr:uid="{00000000-0005-0000-0000-0000756E0000}"/>
    <cellStyle name="Note 40 10" xfId="28278" xr:uid="{00000000-0005-0000-0000-0000766E0000}"/>
    <cellStyle name="Note 40 10 2" xfId="28279" xr:uid="{00000000-0005-0000-0000-0000776E0000}"/>
    <cellStyle name="Note 40 10 2 2" xfId="28280" xr:uid="{00000000-0005-0000-0000-0000786E0000}"/>
    <cellStyle name="Note 40 10 2 2 2" xfId="54307" xr:uid="{00000000-0005-0000-0000-000023D40000}"/>
    <cellStyle name="Note 40 10 2 3" xfId="54308" xr:uid="{00000000-0005-0000-0000-000024D40000}"/>
    <cellStyle name="Note 40 10 3" xfId="28281" xr:uid="{00000000-0005-0000-0000-0000796E0000}"/>
    <cellStyle name="Note 40 10 3 2" xfId="54309" xr:uid="{00000000-0005-0000-0000-000025D40000}"/>
    <cellStyle name="Note 40 10 4" xfId="54310" xr:uid="{00000000-0005-0000-0000-000026D40000}"/>
    <cellStyle name="Note 40 11" xfId="28282" xr:uid="{00000000-0005-0000-0000-00007A6E0000}"/>
    <cellStyle name="Note 40 11 2" xfId="28283" xr:uid="{00000000-0005-0000-0000-00007B6E0000}"/>
    <cellStyle name="Note 40 11 2 2" xfId="28284" xr:uid="{00000000-0005-0000-0000-00007C6E0000}"/>
    <cellStyle name="Note 40 11 2 2 2" xfId="54311" xr:uid="{00000000-0005-0000-0000-000027D40000}"/>
    <cellStyle name="Note 40 11 2 3" xfId="54312" xr:uid="{00000000-0005-0000-0000-000028D40000}"/>
    <cellStyle name="Note 40 11 3" xfId="28285" xr:uid="{00000000-0005-0000-0000-00007D6E0000}"/>
    <cellStyle name="Note 40 11 3 2" xfId="54313" xr:uid="{00000000-0005-0000-0000-000029D40000}"/>
    <cellStyle name="Note 40 11 4" xfId="54314" xr:uid="{00000000-0005-0000-0000-00002AD40000}"/>
    <cellStyle name="Note 40 12" xfId="28286" xr:uid="{00000000-0005-0000-0000-00007E6E0000}"/>
    <cellStyle name="Note 40 12 2" xfId="28287" xr:uid="{00000000-0005-0000-0000-00007F6E0000}"/>
    <cellStyle name="Note 40 12 2 2" xfId="54315" xr:uid="{00000000-0005-0000-0000-00002BD40000}"/>
    <cellStyle name="Note 40 12 3" xfId="54316" xr:uid="{00000000-0005-0000-0000-00002CD40000}"/>
    <cellStyle name="Note 40 13" xfId="28288" xr:uid="{00000000-0005-0000-0000-0000806E0000}"/>
    <cellStyle name="Note 40 13 2" xfId="54317" xr:uid="{00000000-0005-0000-0000-00002DD40000}"/>
    <cellStyle name="Note 40 14" xfId="54318" xr:uid="{00000000-0005-0000-0000-00002ED40000}"/>
    <cellStyle name="Note 40 2" xfId="28289" xr:uid="{00000000-0005-0000-0000-0000816E0000}"/>
    <cellStyle name="Note 40 2 2" xfId="28290" xr:uid="{00000000-0005-0000-0000-0000826E0000}"/>
    <cellStyle name="Note 40 2 2 2" xfId="28291" xr:uid="{00000000-0005-0000-0000-0000836E0000}"/>
    <cellStyle name="Note 40 2 2 2 2" xfId="54319" xr:uid="{00000000-0005-0000-0000-00002FD40000}"/>
    <cellStyle name="Note 40 2 2 3" xfId="54320" xr:uid="{00000000-0005-0000-0000-000030D40000}"/>
    <cellStyle name="Note 40 2 3" xfId="28292" xr:uid="{00000000-0005-0000-0000-0000846E0000}"/>
    <cellStyle name="Note 40 2 3 2" xfId="54321" xr:uid="{00000000-0005-0000-0000-000031D40000}"/>
    <cellStyle name="Note 40 2 4" xfId="54322" xr:uid="{00000000-0005-0000-0000-000032D40000}"/>
    <cellStyle name="Note 40 3" xfId="28293" xr:uid="{00000000-0005-0000-0000-0000856E0000}"/>
    <cellStyle name="Note 40 3 2" xfId="28294" xr:uid="{00000000-0005-0000-0000-0000866E0000}"/>
    <cellStyle name="Note 40 3 2 2" xfId="28295" xr:uid="{00000000-0005-0000-0000-0000876E0000}"/>
    <cellStyle name="Note 40 3 2 2 2" xfId="54323" xr:uid="{00000000-0005-0000-0000-000033D40000}"/>
    <cellStyle name="Note 40 3 2 3" xfId="54324" xr:uid="{00000000-0005-0000-0000-000034D40000}"/>
    <cellStyle name="Note 40 3 3" xfId="28296" xr:uid="{00000000-0005-0000-0000-0000886E0000}"/>
    <cellStyle name="Note 40 3 3 2" xfId="54325" xr:uid="{00000000-0005-0000-0000-000035D40000}"/>
    <cellStyle name="Note 40 3 4" xfId="54326" xr:uid="{00000000-0005-0000-0000-000036D40000}"/>
    <cellStyle name="Note 40 4" xfId="28297" xr:uid="{00000000-0005-0000-0000-0000896E0000}"/>
    <cellStyle name="Note 40 4 2" xfId="28298" xr:uid="{00000000-0005-0000-0000-00008A6E0000}"/>
    <cellStyle name="Note 40 4 2 2" xfId="28299" xr:uid="{00000000-0005-0000-0000-00008B6E0000}"/>
    <cellStyle name="Note 40 4 2 2 2" xfId="54327" xr:uid="{00000000-0005-0000-0000-000037D40000}"/>
    <cellStyle name="Note 40 4 2 3" xfId="54328" xr:uid="{00000000-0005-0000-0000-000038D40000}"/>
    <cellStyle name="Note 40 4 3" xfId="28300" xr:uid="{00000000-0005-0000-0000-00008C6E0000}"/>
    <cellStyle name="Note 40 4 3 2" xfId="54329" xr:uid="{00000000-0005-0000-0000-000039D40000}"/>
    <cellStyle name="Note 40 4 4" xfId="54330" xr:uid="{00000000-0005-0000-0000-00003AD40000}"/>
    <cellStyle name="Note 40 5" xfId="28301" xr:uid="{00000000-0005-0000-0000-00008D6E0000}"/>
    <cellStyle name="Note 40 5 2" xfId="28302" xr:uid="{00000000-0005-0000-0000-00008E6E0000}"/>
    <cellStyle name="Note 40 5 2 2" xfId="28303" xr:uid="{00000000-0005-0000-0000-00008F6E0000}"/>
    <cellStyle name="Note 40 5 2 2 2" xfId="54331" xr:uid="{00000000-0005-0000-0000-00003BD40000}"/>
    <cellStyle name="Note 40 5 2 3" xfId="54332" xr:uid="{00000000-0005-0000-0000-00003CD40000}"/>
    <cellStyle name="Note 40 5 3" xfId="28304" xr:uid="{00000000-0005-0000-0000-0000906E0000}"/>
    <cellStyle name="Note 40 5 3 2" xfId="54333" xr:uid="{00000000-0005-0000-0000-00003DD40000}"/>
    <cellStyle name="Note 40 5 4" xfId="54334" xr:uid="{00000000-0005-0000-0000-00003ED40000}"/>
    <cellStyle name="Note 40 6" xfId="28305" xr:uid="{00000000-0005-0000-0000-0000916E0000}"/>
    <cellStyle name="Note 40 6 2" xfId="28306" xr:uid="{00000000-0005-0000-0000-0000926E0000}"/>
    <cellStyle name="Note 40 6 2 2" xfId="28307" xr:uid="{00000000-0005-0000-0000-0000936E0000}"/>
    <cellStyle name="Note 40 6 2 2 2" xfId="54335" xr:uid="{00000000-0005-0000-0000-00003FD40000}"/>
    <cellStyle name="Note 40 6 2 3" xfId="54336" xr:uid="{00000000-0005-0000-0000-000040D40000}"/>
    <cellStyle name="Note 40 6 3" xfId="28308" xr:uid="{00000000-0005-0000-0000-0000946E0000}"/>
    <cellStyle name="Note 40 6 3 2" xfId="54337" xr:uid="{00000000-0005-0000-0000-000041D40000}"/>
    <cellStyle name="Note 40 6 4" xfId="54338" xr:uid="{00000000-0005-0000-0000-000042D40000}"/>
    <cellStyle name="Note 40 7" xfId="28309" xr:uid="{00000000-0005-0000-0000-0000956E0000}"/>
    <cellStyle name="Note 40 7 2" xfId="28310" xr:uid="{00000000-0005-0000-0000-0000966E0000}"/>
    <cellStyle name="Note 40 7 2 2" xfId="28311" xr:uid="{00000000-0005-0000-0000-0000976E0000}"/>
    <cellStyle name="Note 40 7 2 2 2" xfId="54339" xr:uid="{00000000-0005-0000-0000-000043D40000}"/>
    <cellStyle name="Note 40 7 2 3" xfId="54340" xr:uid="{00000000-0005-0000-0000-000044D40000}"/>
    <cellStyle name="Note 40 7 3" xfId="28312" xr:uid="{00000000-0005-0000-0000-0000986E0000}"/>
    <cellStyle name="Note 40 7 3 2" xfId="54341" xr:uid="{00000000-0005-0000-0000-000045D40000}"/>
    <cellStyle name="Note 40 7 4" xfId="54342" xr:uid="{00000000-0005-0000-0000-000046D40000}"/>
    <cellStyle name="Note 40 8" xfId="28313" xr:uid="{00000000-0005-0000-0000-0000996E0000}"/>
    <cellStyle name="Note 40 8 2" xfId="28314" xr:uid="{00000000-0005-0000-0000-00009A6E0000}"/>
    <cellStyle name="Note 40 8 2 2" xfId="28315" xr:uid="{00000000-0005-0000-0000-00009B6E0000}"/>
    <cellStyle name="Note 40 8 2 2 2" xfId="54343" xr:uid="{00000000-0005-0000-0000-000047D40000}"/>
    <cellStyle name="Note 40 8 2 3" xfId="54344" xr:uid="{00000000-0005-0000-0000-000048D40000}"/>
    <cellStyle name="Note 40 8 3" xfId="28316" xr:uid="{00000000-0005-0000-0000-00009C6E0000}"/>
    <cellStyle name="Note 40 8 3 2" xfId="54345" xr:uid="{00000000-0005-0000-0000-000049D40000}"/>
    <cellStyle name="Note 40 8 4" xfId="54346" xr:uid="{00000000-0005-0000-0000-00004AD40000}"/>
    <cellStyle name="Note 40 9" xfId="28317" xr:uid="{00000000-0005-0000-0000-00009D6E0000}"/>
    <cellStyle name="Note 40 9 2" xfId="28318" xr:uid="{00000000-0005-0000-0000-00009E6E0000}"/>
    <cellStyle name="Note 40 9 2 2" xfId="28319" xr:uid="{00000000-0005-0000-0000-00009F6E0000}"/>
    <cellStyle name="Note 40 9 2 2 2" xfId="54347" xr:uid="{00000000-0005-0000-0000-00004BD40000}"/>
    <cellStyle name="Note 40 9 2 3" xfId="54348" xr:uid="{00000000-0005-0000-0000-00004CD40000}"/>
    <cellStyle name="Note 40 9 3" xfId="28320" xr:uid="{00000000-0005-0000-0000-0000A06E0000}"/>
    <cellStyle name="Note 40 9 3 2" xfId="54349" xr:uid="{00000000-0005-0000-0000-00004DD40000}"/>
    <cellStyle name="Note 40 9 4" xfId="54350" xr:uid="{00000000-0005-0000-0000-00004ED40000}"/>
    <cellStyle name="Note 41" xfId="28321" xr:uid="{00000000-0005-0000-0000-0000A16E0000}"/>
    <cellStyle name="Note 42" xfId="28322" xr:uid="{00000000-0005-0000-0000-0000A26E0000}"/>
    <cellStyle name="Note 43" xfId="28323" xr:uid="{00000000-0005-0000-0000-0000A36E0000}"/>
    <cellStyle name="Note 44" xfId="28324" xr:uid="{00000000-0005-0000-0000-0000A46E0000}"/>
    <cellStyle name="Note 45" xfId="28325" xr:uid="{00000000-0005-0000-0000-0000A56E0000}"/>
    <cellStyle name="Note 46" xfId="28326" xr:uid="{00000000-0005-0000-0000-0000A66E0000}"/>
    <cellStyle name="Note 47" xfId="28327" xr:uid="{00000000-0005-0000-0000-0000A76E0000}"/>
    <cellStyle name="Note 48" xfId="28328" xr:uid="{00000000-0005-0000-0000-0000A86E0000}"/>
    <cellStyle name="Note 48 2" xfId="28329" xr:uid="{00000000-0005-0000-0000-0000A96E0000}"/>
    <cellStyle name="Note 48 2 2" xfId="54351" xr:uid="{00000000-0005-0000-0000-00004FD40000}"/>
    <cellStyle name="Note 48 3" xfId="54352" xr:uid="{00000000-0005-0000-0000-000050D40000}"/>
    <cellStyle name="Note 49" xfId="28330" xr:uid="{00000000-0005-0000-0000-0000AA6E0000}"/>
    <cellStyle name="Note 49 2" xfId="54353" xr:uid="{00000000-0005-0000-0000-000051D40000}"/>
    <cellStyle name="Note 5" xfId="28331" xr:uid="{00000000-0005-0000-0000-0000AB6E0000}"/>
    <cellStyle name="Note 5 10" xfId="28332" xr:uid="{00000000-0005-0000-0000-0000AC6E0000}"/>
    <cellStyle name="Note 5 10 2" xfId="28333" xr:uid="{00000000-0005-0000-0000-0000AD6E0000}"/>
    <cellStyle name="Note 5 10 2 2" xfId="28334" xr:uid="{00000000-0005-0000-0000-0000AE6E0000}"/>
    <cellStyle name="Note 5 10 2 2 2" xfId="54354" xr:uid="{00000000-0005-0000-0000-000052D40000}"/>
    <cellStyle name="Note 5 10 2 3" xfId="54355" xr:uid="{00000000-0005-0000-0000-000053D40000}"/>
    <cellStyle name="Note 5 10 3" xfId="28335" xr:uid="{00000000-0005-0000-0000-0000AF6E0000}"/>
    <cellStyle name="Note 5 10 3 2" xfId="54356" xr:uid="{00000000-0005-0000-0000-000054D40000}"/>
    <cellStyle name="Note 5 10 4" xfId="54357" xr:uid="{00000000-0005-0000-0000-000055D40000}"/>
    <cellStyle name="Note 5 11" xfId="28336" xr:uid="{00000000-0005-0000-0000-0000B06E0000}"/>
    <cellStyle name="Note 5 11 2" xfId="28337" xr:uid="{00000000-0005-0000-0000-0000B16E0000}"/>
    <cellStyle name="Note 5 11 2 2" xfId="28338" xr:uid="{00000000-0005-0000-0000-0000B26E0000}"/>
    <cellStyle name="Note 5 11 2 2 2" xfId="54358" xr:uid="{00000000-0005-0000-0000-000056D40000}"/>
    <cellStyle name="Note 5 11 2 3" xfId="54359" xr:uid="{00000000-0005-0000-0000-000057D40000}"/>
    <cellStyle name="Note 5 11 3" xfId="28339" xr:uid="{00000000-0005-0000-0000-0000B36E0000}"/>
    <cellStyle name="Note 5 11 3 2" xfId="54360" xr:uid="{00000000-0005-0000-0000-000058D40000}"/>
    <cellStyle name="Note 5 11 4" xfId="54361" xr:uid="{00000000-0005-0000-0000-000059D40000}"/>
    <cellStyle name="Note 5 12" xfId="28340" xr:uid="{00000000-0005-0000-0000-0000B46E0000}"/>
    <cellStyle name="Note 5 12 2" xfId="28341" xr:uid="{00000000-0005-0000-0000-0000B56E0000}"/>
    <cellStyle name="Note 5 12 2 2" xfId="54362" xr:uid="{00000000-0005-0000-0000-00005AD40000}"/>
    <cellStyle name="Note 5 12 3" xfId="54363" xr:uid="{00000000-0005-0000-0000-00005BD40000}"/>
    <cellStyle name="Note 5 13" xfId="28342" xr:uid="{00000000-0005-0000-0000-0000B66E0000}"/>
    <cellStyle name="Note 5 13 2" xfId="54364" xr:uid="{00000000-0005-0000-0000-00005CD40000}"/>
    <cellStyle name="Note 5 14" xfId="28343" xr:uid="{00000000-0005-0000-0000-0000B76E0000}"/>
    <cellStyle name="Note 5 15" xfId="28344" xr:uid="{00000000-0005-0000-0000-0000B86E0000}"/>
    <cellStyle name="Note 5 2" xfId="28345" xr:uid="{00000000-0005-0000-0000-0000B96E0000}"/>
    <cellStyle name="Note 5 2 2" xfId="28346" xr:uid="{00000000-0005-0000-0000-0000BA6E0000}"/>
    <cellStyle name="Note 5 2 2 2" xfId="28347" xr:uid="{00000000-0005-0000-0000-0000BB6E0000}"/>
    <cellStyle name="Note 5 2 2 2 2" xfId="28348" xr:uid="{00000000-0005-0000-0000-0000BC6E0000}"/>
    <cellStyle name="Note 5 2 2 2 2 2" xfId="54365" xr:uid="{00000000-0005-0000-0000-00005DD40000}"/>
    <cellStyle name="Note 5 2 2 2 3" xfId="54366" xr:uid="{00000000-0005-0000-0000-00005ED40000}"/>
    <cellStyle name="Note 5 2 2 3" xfId="28349" xr:uid="{00000000-0005-0000-0000-0000BD6E0000}"/>
    <cellStyle name="Note 5 2 2 3 2" xfId="54367" xr:uid="{00000000-0005-0000-0000-00005FD40000}"/>
    <cellStyle name="Note 5 2 2 4" xfId="54368" xr:uid="{00000000-0005-0000-0000-000060D40000}"/>
    <cellStyle name="Note 5 2 3" xfId="28350" xr:uid="{00000000-0005-0000-0000-0000BE6E0000}"/>
    <cellStyle name="Note 5 2 3 2" xfId="28351" xr:uid="{00000000-0005-0000-0000-0000BF6E0000}"/>
    <cellStyle name="Note 5 2 3 2 2" xfId="54369" xr:uid="{00000000-0005-0000-0000-000061D40000}"/>
    <cellStyle name="Note 5 2 3 3" xfId="54370" xr:uid="{00000000-0005-0000-0000-000062D40000}"/>
    <cellStyle name="Note 5 2 4" xfId="28352" xr:uid="{00000000-0005-0000-0000-0000C06E0000}"/>
    <cellStyle name="Note 5 2 4 2" xfId="54371" xr:uid="{00000000-0005-0000-0000-000063D40000}"/>
    <cellStyle name="Note 5 2 5" xfId="54372" xr:uid="{00000000-0005-0000-0000-000064D40000}"/>
    <cellStyle name="Note 5 3" xfId="28353" xr:uid="{00000000-0005-0000-0000-0000C16E0000}"/>
    <cellStyle name="Note 5 3 2" xfId="28354" xr:uid="{00000000-0005-0000-0000-0000C26E0000}"/>
    <cellStyle name="Note 5 3 2 2" xfId="28355" xr:uid="{00000000-0005-0000-0000-0000C36E0000}"/>
    <cellStyle name="Note 5 3 2 2 2" xfId="54373" xr:uid="{00000000-0005-0000-0000-000065D40000}"/>
    <cellStyle name="Note 5 3 2 3" xfId="54374" xr:uid="{00000000-0005-0000-0000-000066D40000}"/>
    <cellStyle name="Note 5 3 3" xfId="28356" xr:uid="{00000000-0005-0000-0000-0000C46E0000}"/>
    <cellStyle name="Note 5 3 3 2" xfId="54375" xr:uid="{00000000-0005-0000-0000-000067D40000}"/>
    <cellStyle name="Note 5 3 4" xfId="54376" xr:uid="{00000000-0005-0000-0000-000068D40000}"/>
    <cellStyle name="Note 5 4" xfId="28357" xr:uid="{00000000-0005-0000-0000-0000C56E0000}"/>
    <cellStyle name="Note 5 4 2" xfId="28358" xr:uid="{00000000-0005-0000-0000-0000C66E0000}"/>
    <cellStyle name="Note 5 4 2 2" xfId="28359" xr:uid="{00000000-0005-0000-0000-0000C76E0000}"/>
    <cellStyle name="Note 5 4 2 2 2" xfId="54377" xr:uid="{00000000-0005-0000-0000-000069D40000}"/>
    <cellStyle name="Note 5 4 2 3" xfId="54378" xr:uid="{00000000-0005-0000-0000-00006AD40000}"/>
    <cellStyle name="Note 5 4 3" xfId="28360" xr:uid="{00000000-0005-0000-0000-0000C86E0000}"/>
    <cellStyle name="Note 5 4 3 2" xfId="54379" xr:uid="{00000000-0005-0000-0000-00006BD40000}"/>
    <cellStyle name="Note 5 4 4" xfId="54380" xr:uid="{00000000-0005-0000-0000-00006CD40000}"/>
    <cellStyle name="Note 5 5" xfId="28361" xr:uid="{00000000-0005-0000-0000-0000C96E0000}"/>
    <cellStyle name="Note 5 5 2" xfId="28362" xr:uid="{00000000-0005-0000-0000-0000CA6E0000}"/>
    <cellStyle name="Note 5 5 2 2" xfId="28363" xr:uid="{00000000-0005-0000-0000-0000CB6E0000}"/>
    <cellStyle name="Note 5 5 2 2 2" xfId="54381" xr:uid="{00000000-0005-0000-0000-00006DD40000}"/>
    <cellStyle name="Note 5 5 2 3" xfId="54382" xr:uid="{00000000-0005-0000-0000-00006ED40000}"/>
    <cellStyle name="Note 5 5 3" xfId="28364" xr:uid="{00000000-0005-0000-0000-0000CC6E0000}"/>
    <cellStyle name="Note 5 5 3 2" xfId="54383" xr:uid="{00000000-0005-0000-0000-00006FD40000}"/>
    <cellStyle name="Note 5 5 4" xfId="54384" xr:uid="{00000000-0005-0000-0000-000070D40000}"/>
    <cellStyle name="Note 5 6" xfId="28365" xr:uid="{00000000-0005-0000-0000-0000CD6E0000}"/>
    <cellStyle name="Note 5 6 2" xfId="28366" xr:uid="{00000000-0005-0000-0000-0000CE6E0000}"/>
    <cellStyle name="Note 5 6 2 2" xfId="28367" xr:uid="{00000000-0005-0000-0000-0000CF6E0000}"/>
    <cellStyle name="Note 5 6 2 2 2" xfId="54385" xr:uid="{00000000-0005-0000-0000-000071D40000}"/>
    <cellStyle name="Note 5 6 2 3" xfId="54386" xr:uid="{00000000-0005-0000-0000-000072D40000}"/>
    <cellStyle name="Note 5 6 3" xfId="28368" xr:uid="{00000000-0005-0000-0000-0000D06E0000}"/>
    <cellStyle name="Note 5 6 3 2" xfId="54387" xr:uid="{00000000-0005-0000-0000-000073D40000}"/>
    <cellStyle name="Note 5 6 4" xfId="54388" xr:uid="{00000000-0005-0000-0000-000074D40000}"/>
    <cellStyle name="Note 5 7" xfId="28369" xr:uid="{00000000-0005-0000-0000-0000D16E0000}"/>
    <cellStyle name="Note 5 7 2" xfId="28370" xr:uid="{00000000-0005-0000-0000-0000D26E0000}"/>
    <cellStyle name="Note 5 7 2 2" xfId="28371" xr:uid="{00000000-0005-0000-0000-0000D36E0000}"/>
    <cellStyle name="Note 5 7 2 2 2" xfId="54389" xr:uid="{00000000-0005-0000-0000-000075D40000}"/>
    <cellStyle name="Note 5 7 2 3" xfId="54390" xr:uid="{00000000-0005-0000-0000-000076D40000}"/>
    <cellStyle name="Note 5 7 3" xfId="28372" xr:uid="{00000000-0005-0000-0000-0000D46E0000}"/>
    <cellStyle name="Note 5 7 3 2" xfId="54391" xr:uid="{00000000-0005-0000-0000-000077D40000}"/>
    <cellStyle name="Note 5 7 4" xfId="54392" xr:uid="{00000000-0005-0000-0000-000078D40000}"/>
    <cellStyle name="Note 5 8" xfId="28373" xr:uid="{00000000-0005-0000-0000-0000D56E0000}"/>
    <cellStyle name="Note 5 8 2" xfId="28374" xr:uid="{00000000-0005-0000-0000-0000D66E0000}"/>
    <cellStyle name="Note 5 8 2 2" xfId="28375" xr:uid="{00000000-0005-0000-0000-0000D76E0000}"/>
    <cellStyle name="Note 5 8 2 2 2" xfId="54393" xr:uid="{00000000-0005-0000-0000-000079D40000}"/>
    <cellStyle name="Note 5 8 2 3" xfId="54394" xr:uid="{00000000-0005-0000-0000-00007AD40000}"/>
    <cellStyle name="Note 5 8 3" xfId="28376" xr:uid="{00000000-0005-0000-0000-0000D86E0000}"/>
    <cellStyle name="Note 5 8 3 2" xfId="54395" xr:uid="{00000000-0005-0000-0000-00007BD40000}"/>
    <cellStyle name="Note 5 8 4" xfId="54396" xr:uid="{00000000-0005-0000-0000-00007CD40000}"/>
    <cellStyle name="Note 5 9" xfId="28377" xr:uid="{00000000-0005-0000-0000-0000D96E0000}"/>
    <cellStyle name="Note 5 9 2" xfId="28378" xr:uid="{00000000-0005-0000-0000-0000DA6E0000}"/>
    <cellStyle name="Note 5 9 2 2" xfId="28379" xr:uid="{00000000-0005-0000-0000-0000DB6E0000}"/>
    <cellStyle name="Note 5 9 2 2 2" xfId="54397" xr:uid="{00000000-0005-0000-0000-00007DD40000}"/>
    <cellStyle name="Note 5 9 2 3" xfId="54398" xr:uid="{00000000-0005-0000-0000-00007ED40000}"/>
    <cellStyle name="Note 5 9 3" xfId="28380" xr:uid="{00000000-0005-0000-0000-0000DC6E0000}"/>
    <cellStyle name="Note 5 9 3 2" xfId="54399" xr:uid="{00000000-0005-0000-0000-00007FD40000}"/>
    <cellStyle name="Note 5 9 4" xfId="54400" xr:uid="{00000000-0005-0000-0000-000080D40000}"/>
    <cellStyle name="Note 50" xfId="54401" xr:uid="{00000000-0005-0000-0000-000081D40000}"/>
    <cellStyle name="Note 50 2" xfId="54402" xr:uid="{00000000-0005-0000-0000-000082D40000}"/>
    <cellStyle name="Note 51" xfId="54403" xr:uid="{00000000-0005-0000-0000-000083D40000}"/>
    <cellStyle name="Note 51 2" xfId="54404" xr:uid="{00000000-0005-0000-0000-000084D40000}"/>
    <cellStyle name="Note 52" xfId="54405" xr:uid="{00000000-0005-0000-0000-000085D40000}"/>
    <cellStyle name="Note 52 2" xfId="54406" xr:uid="{00000000-0005-0000-0000-000086D40000}"/>
    <cellStyle name="Note 53" xfId="54407" xr:uid="{00000000-0005-0000-0000-000087D40000}"/>
    <cellStyle name="Note 53 2" xfId="54408" xr:uid="{00000000-0005-0000-0000-000088D40000}"/>
    <cellStyle name="Note 54" xfId="56791" xr:uid="{00000000-0005-0000-0000-0000D7DD0000}"/>
    <cellStyle name="Note 55" xfId="28818" xr:uid="{00000000-0005-0000-0000-000092700000}"/>
    <cellStyle name="Note 6" xfId="28381" xr:uid="{00000000-0005-0000-0000-0000DD6E0000}"/>
    <cellStyle name="Note 6 10" xfId="28382" xr:uid="{00000000-0005-0000-0000-0000DE6E0000}"/>
    <cellStyle name="Note 6 10 2" xfId="28383" xr:uid="{00000000-0005-0000-0000-0000DF6E0000}"/>
    <cellStyle name="Note 6 10 2 2" xfId="28384" xr:uid="{00000000-0005-0000-0000-0000E06E0000}"/>
    <cellStyle name="Note 6 10 2 2 2" xfId="54409" xr:uid="{00000000-0005-0000-0000-000089D40000}"/>
    <cellStyle name="Note 6 10 2 3" xfId="54410" xr:uid="{00000000-0005-0000-0000-00008AD40000}"/>
    <cellStyle name="Note 6 10 3" xfId="28385" xr:uid="{00000000-0005-0000-0000-0000E16E0000}"/>
    <cellStyle name="Note 6 10 3 2" xfId="54411" xr:uid="{00000000-0005-0000-0000-00008BD40000}"/>
    <cellStyle name="Note 6 10 4" xfId="54412" xr:uid="{00000000-0005-0000-0000-00008CD40000}"/>
    <cellStyle name="Note 6 11" xfId="28386" xr:uid="{00000000-0005-0000-0000-0000E26E0000}"/>
    <cellStyle name="Note 6 11 2" xfId="28387" xr:uid="{00000000-0005-0000-0000-0000E36E0000}"/>
    <cellStyle name="Note 6 11 2 2" xfId="28388" xr:uid="{00000000-0005-0000-0000-0000E46E0000}"/>
    <cellStyle name="Note 6 11 2 2 2" xfId="54413" xr:uid="{00000000-0005-0000-0000-00008DD40000}"/>
    <cellStyle name="Note 6 11 2 3" xfId="54414" xr:uid="{00000000-0005-0000-0000-00008ED40000}"/>
    <cellStyle name="Note 6 11 3" xfId="28389" xr:uid="{00000000-0005-0000-0000-0000E56E0000}"/>
    <cellStyle name="Note 6 11 3 2" xfId="54415" xr:uid="{00000000-0005-0000-0000-00008FD40000}"/>
    <cellStyle name="Note 6 11 4" xfId="54416" xr:uid="{00000000-0005-0000-0000-000090D40000}"/>
    <cellStyle name="Note 6 12" xfId="28390" xr:uid="{00000000-0005-0000-0000-0000E66E0000}"/>
    <cellStyle name="Note 6 12 2" xfId="28391" xr:uid="{00000000-0005-0000-0000-0000E76E0000}"/>
    <cellStyle name="Note 6 12 2 2" xfId="54417" xr:uid="{00000000-0005-0000-0000-000091D40000}"/>
    <cellStyle name="Note 6 12 3" xfId="54418" xr:uid="{00000000-0005-0000-0000-000092D40000}"/>
    <cellStyle name="Note 6 13" xfId="28392" xr:uid="{00000000-0005-0000-0000-0000E86E0000}"/>
    <cellStyle name="Note 6 13 2" xfId="54419" xr:uid="{00000000-0005-0000-0000-000093D40000}"/>
    <cellStyle name="Note 6 14" xfId="28393" xr:uid="{00000000-0005-0000-0000-0000E96E0000}"/>
    <cellStyle name="Note 6 15" xfId="28394" xr:uid="{00000000-0005-0000-0000-0000EA6E0000}"/>
    <cellStyle name="Note 6 2" xfId="28395" xr:uid="{00000000-0005-0000-0000-0000EB6E0000}"/>
    <cellStyle name="Note 6 2 2" xfId="28396" xr:uid="{00000000-0005-0000-0000-0000EC6E0000}"/>
    <cellStyle name="Note 6 2 2 2" xfId="28397" xr:uid="{00000000-0005-0000-0000-0000ED6E0000}"/>
    <cellStyle name="Note 6 2 2 2 2" xfId="28398" xr:uid="{00000000-0005-0000-0000-0000EE6E0000}"/>
    <cellStyle name="Note 6 2 2 2 2 2" xfId="54420" xr:uid="{00000000-0005-0000-0000-000094D40000}"/>
    <cellStyle name="Note 6 2 2 2 3" xfId="54421" xr:uid="{00000000-0005-0000-0000-000095D40000}"/>
    <cellStyle name="Note 6 2 2 3" xfId="28399" xr:uid="{00000000-0005-0000-0000-0000EF6E0000}"/>
    <cellStyle name="Note 6 2 2 3 2" xfId="54422" xr:uid="{00000000-0005-0000-0000-000096D40000}"/>
    <cellStyle name="Note 6 2 2 4" xfId="54423" xr:uid="{00000000-0005-0000-0000-000097D40000}"/>
    <cellStyle name="Note 6 2 3" xfId="28400" xr:uid="{00000000-0005-0000-0000-0000F06E0000}"/>
    <cellStyle name="Note 6 2 3 2" xfId="28401" xr:uid="{00000000-0005-0000-0000-0000F16E0000}"/>
    <cellStyle name="Note 6 2 3 2 2" xfId="54424" xr:uid="{00000000-0005-0000-0000-000098D40000}"/>
    <cellStyle name="Note 6 2 3 3" xfId="54425" xr:uid="{00000000-0005-0000-0000-000099D40000}"/>
    <cellStyle name="Note 6 2 4" xfId="28402" xr:uid="{00000000-0005-0000-0000-0000F26E0000}"/>
    <cellStyle name="Note 6 2 4 2" xfId="54426" xr:uid="{00000000-0005-0000-0000-00009AD40000}"/>
    <cellStyle name="Note 6 2 5" xfId="54427" xr:uid="{00000000-0005-0000-0000-00009BD40000}"/>
    <cellStyle name="Note 6 3" xfId="28403" xr:uid="{00000000-0005-0000-0000-0000F36E0000}"/>
    <cellStyle name="Note 6 3 2" xfId="28404" xr:uid="{00000000-0005-0000-0000-0000F46E0000}"/>
    <cellStyle name="Note 6 3 2 2" xfId="28405" xr:uid="{00000000-0005-0000-0000-0000F56E0000}"/>
    <cellStyle name="Note 6 3 2 2 2" xfId="54428" xr:uid="{00000000-0005-0000-0000-00009CD40000}"/>
    <cellStyle name="Note 6 3 2 3" xfId="54429" xr:uid="{00000000-0005-0000-0000-00009DD40000}"/>
    <cellStyle name="Note 6 3 3" xfId="28406" xr:uid="{00000000-0005-0000-0000-0000F66E0000}"/>
    <cellStyle name="Note 6 3 3 2" xfId="54430" xr:uid="{00000000-0005-0000-0000-00009ED40000}"/>
    <cellStyle name="Note 6 3 4" xfId="54431" xr:uid="{00000000-0005-0000-0000-00009FD40000}"/>
    <cellStyle name="Note 6 4" xfId="28407" xr:uid="{00000000-0005-0000-0000-0000F76E0000}"/>
    <cellStyle name="Note 6 4 2" xfId="28408" xr:uid="{00000000-0005-0000-0000-0000F86E0000}"/>
    <cellStyle name="Note 6 4 2 2" xfId="28409" xr:uid="{00000000-0005-0000-0000-0000F96E0000}"/>
    <cellStyle name="Note 6 4 2 2 2" xfId="54432" xr:uid="{00000000-0005-0000-0000-0000A0D40000}"/>
    <cellStyle name="Note 6 4 2 3" xfId="54433" xr:uid="{00000000-0005-0000-0000-0000A1D40000}"/>
    <cellStyle name="Note 6 4 3" xfId="28410" xr:uid="{00000000-0005-0000-0000-0000FA6E0000}"/>
    <cellStyle name="Note 6 4 3 2" xfId="54434" xr:uid="{00000000-0005-0000-0000-0000A2D40000}"/>
    <cellStyle name="Note 6 4 4" xfId="54435" xr:uid="{00000000-0005-0000-0000-0000A3D40000}"/>
    <cellStyle name="Note 6 5" xfId="28411" xr:uid="{00000000-0005-0000-0000-0000FB6E0000}"/>
    <cellStyle name="Note 6 5 2" xfId="28412" xr:uid="{00000000-0005-0000-0000-0000FC6E0000}"/>
    <cellStyle name="Note 6 5 2 2" xfId="28413" xr:uid="{00000000-0005-0000-0000-0000FD6E0000}"/>
    <cellStyle name="Note 6 5 2 2 2" xfId="54436" xr:uid="{00000000-0005-0000-0000-0000A4D40000}"/>
    <cellStyle name="Note 6 5 2 3" xfId="54437" xr:uid="{00000000-0005-0000-0000-0000A5D40000}"/>
    <cellStyle name="Note 6 5 3" xfId="28414" xr:uid="{00000000-0005-0000-0000-0000FE6E0000}"/>
    <cellStyle name="Note 6 5 3 2" xfId="54438" xr:uid="{00000000-0005-0000-0000-0000A6D40000}"/>
    <cellStyle name="Note 6 5 4" xfId="54439" xr:uid="{00000000-0005-0000-0000-0000A7D40000}"/>
    <cellStyle name="Note 6 6" xfId="28415" xr:uid="{00000000-0005-0000-0000-0000FF6E0000}"/>
    <cellStyle name="Note 6 6 2" xfId="28416" xr:uid="{00000000-0005-0000-0000-0000006F0000}"/>
    <cellStyle name="Note 6 6 2 2" xfId="28417" xr:uid="{00000000-0005-0000-0000-0000016F0000}"/>
    <cellStyle name="Note 6 6 2 2 2" xfId="54440" xr:uid="{00000000-0005-0000-0000-0000A8D40000}"/>
    <cellStyle name="Note 6 6 2 3" xfId="54441" xr:uid="{00000000-0005-0000-0000-0000A9D40000}"/>
    <cellStyle name="Note 6 6 3" xfId="28418" xr:uid="{00000000-0005-0000-0000-0000026F0000}"/>
    <cellStyle name="Note 6 6 3 2" xfId="54442" xr:uid="{00000000-0005-0000-0000-0000AAD40000}"/>
    <cellStyle name="Note 6 6 4" xfId="54443" xr:uid="{00000000-0005-0000-0000-0000ABD40000}"/>
    <cellStyle name="Note 6 7" xfId="28419" xr:uid="{00000000-0005-0000-0000-0000036F0000}"/>
    <cellStyle name="Note 6 7 2" xfId="28420" xr:uid="{00000000-0005-0000-0000-0000046F0000}"/>
    <cellStyle name="Note 6 7 2 2" xfId="28421" xr:uid="{00000000-0005-0000-0000-0000056F0000}"/>
    <cellStyle name="Note 6 7 2 2 2" xfId="54444" xr:uid="{00000000-0005-0000-0000-0000ACD40000}"/>
    <cellStyle name="Note 6 7 2 3" xfId="54445" xr:uid="{00000000-0005-0000-0000-0000ADD40000}"/>
    <cellStyle name="Note 6 7 3" xfId="28422" xr:uid="{00000000-0005-0000-0000-0000066F0000}"/>
    <cellStyle name="Note 6 7 3 2" xfId="54446" xr:uid="{00000000-0005-0000-0000-0000AED40000}"/>
    <cellStyle name="Note 6 7 4" xfId="54447" xr:uid="{00000000-0005-0000-0000-0000AFD40000}"/>
    <cellStyle name="Note 6 8" xfId="28423" xr:uid="{00000000-0005-0000-0000-0000076F0000}"/>
    <cellStyle name="Note 6 8 2" xfId="28424" xr:uid="{00000000-0005-0000-0000-0000086F0000}"/>
    <cellStyle name="Note 6 8 2 2" xfId="28425" xr:uid="{00000000-0005-0000-0000-0000096F0000}"/>
    <cellStyle name="Note 6 8 2 2 2" xfId="54448" xr:uid="{00000000-0005-0000-0000-0000B0D40000}"/>
    <cellStyle name="Note 6 8 2 3" xfId="54449" xr:uid="{00000000-0005-0000-0000-0000B1D40000}"/>
    <cellStyle name="Note 6 8 3" xfId="28426" xr:uid="{00000000-0005-0000-0000-00000A6F0000}"/>
    <cellStyle name="Note 6 8 3 2" xfId="54450" xr:uid="{00000000-0005-0000-0000-0000B2D40000}"/>
    <cellStyle name="Note 6 8 4" xfId="54451" xr:uid="{00000000-0005-0000-0000-0000B3D40000}"/>
    <cellStyle name="Note 6 9" xfId="28427" xr:uid="{00000000-0005-0000-0000-00000B6F0000}"/>
    <cellStyle name="Note 6 9 2" xfId="28428" xr:uid="{00000000-0005-0000-0000-00000C6F0000}"/>
    <cellStyle name="Note 6 9 2 2" xfId="28429" xr:uid="{00000000-0005-0000-0000-00000D6F0000}"/>
    <cellStyle name="Note 6 9 2 2 2" xfId="54452" xr:uid="{00000000-0005-0000-0000-0000B4D40000}"/>
    <cellStyle name="Note 6 9 2 3" xfId="54453" xr:uid="{00000000-0005-0000-0000-0000B5D40000}"/>
    <cellStyle name="Note 6 9 3" xfId="28430" xr:uid="{00000000-0005-0000-0000-00000E6F0000}"/>
    <cellStyle name="Note 6 9 3 2" xfId="54454" xr:uid="{00000000-0005-0000-0000-0000B6D40000}"/>
    <cellStyle name="Note 6 9 4" xfId="54455" xr:uid="{00000000-0005-0000-0000-0000B7D40000}"/>
    <cellStyle name="Note 7" xfId="28431" xr:uid="{00000000-0005-0000-0000-00000F6F0000}"/>
    <cellStyle name="Note 7 10" xfId="28432" xr:uid="{00000000-0005-0000-0000-0000106F0000}"/>
    <cellStyle name="Note 7 10 2" xfId="28433" xr:uid="{00000000-0005-0000-0000-0000116F0000}"/>
    <cellStyle name="Note 7 10 2 2" xfId="28434" xr:uid="{00000000-0005-0000-0000-0000126F0000}"/>
    <cellStyle name="Note 7 10 2 2 2" xfId="54456" xr:uid="{00000000-0005-0000-0000-0000B8D40000}"/>
    <cellStyle name="Note 7 10 2 3" xfId="54457" xr:uid="{00000000-0005-0000-0000-0000B9D40000}"/>
    <cellStyle name="Note 7 10 3" xfId="28435" xr:uid="{00000000-0005-0000-0000-0000136F0000}"/>
    <cellStyle name="Note 7 10 3 2" xfId="54458" xr:uid="{00000000-0005-0000-0000-0000BAD40000}"/>
    <cellStyle name="Note 7 10 4" xfId="54459" xr:uid="{00000000-0005-0000-0000-0000BBD40000}"/>
    <cellStyle name="Note 7 11" xfId="28436" xr:uid="{00000000-0005-0000-0000-0000146F0000}"/>
    <cellStyle name="Note 7 11 2" xfId="28437" xr:uid="{00000000-0005-0000-0000-0000156F0000}"/>
    <cellStyle name="Note 7 11 2 2" xfId="28438" xr:uid="{00000000-0005-0000-0000-0000166F0000}"/>
    <cellStyle name="Note 7 11 2 2 2" xfId="54460" xr:uid="{00000000-0005-0000-0000-0000BCD40000}"/>
    <cellStyle name="Note 7 11 2 3" xfId="54461" xr:uid="{00000000-0005-0000-0000-0000BDD40000}"/>
    <cellStyle name="Note 7 11 3" xfId="28439" xr:uid="{00000000-0005-0000-0000-0000176F0000}"/>
    <cellStyle name="Note 7 11 3 2" xfId="54462" xr:uid="{00000000-0005-0000-0000-0000BED40000}"/>
    <cellStyle name="Note 7 11 4" xfId="54463" xr:uid="{00000000-0005-0000-0000-0000BFD40000}"/>
    <cellStyle name="Note 7 12" xfId="28440" xr:uid="{00000000-0005-0000-0000-0000186F0000}"/>
    <cellStyle name="Note 7 12 2" xfId="28441" xr:uid="{00000000-0005-0000-0000-0000196F0000}"/>
    <cellStyle name="Note 7 12 2 2" xfId="54464" xr:uid="{00000000-0005-0000-0000-0000C0D40000}"/>
    <cellStyle name="Note 7 12 3" xfId="54465" xr:uid="{00000000-0005-0000-0000-0000C1D40000}"/>
    <cellStyle name="Note 7 13" xfId="28442" xr:uid="{00000000-0005-0000-0000-00001A6F0000}"/>
    <cellStyle name="Note 7 13 2" xfId="54466" xr:uid="{00000000-0005-0000-0000-0000C2D40000}"/>
    <cellStyle name="Note 7 14" xfId="28443" xr:uid="{00000000-0005-0000-0000-00001B6F0000}"/>
    <cellStyle name="Note 7 15" xfId="28444" xr:uid="{00000000-0005-0000-0000-00001C6F0000}"/>
    <cellStyle name="Note 7 2" xfId="28445" xr:uid="{00000000-0005-0000-0000-00001D6F0000}"/>
    <cellStyle name="Note 7 2 2" xfId="28446" xr:uid="{00000000-0005-0000-0000-00001E6F0000}"/>
    <cellStyle name="Note 7 2 2 2" xfId="28447" xr:uid="{00000000-0005-0000-0000-00001F6F0000}"/>
    <cellStyle name="Note 7 2 2 2 2" xfId="28448" xr:uid="{00000000-0005-0000-0000-0000206F0000}"/>
    <cellStyle name="Note 7 2 2 2 2 2" xfId="54467" xr:uid="{00000000-0005-0000-0000-0000C3D40000}"/>
    <cellStyle name="Note 7 2 2 2 3" xfId="54468" xr:uid="{00000000-0005-0000-0000-0000C4D40000}"/>
    <cellStyle name="Note 7 2 2 3" xfId="28449" xr:uid="{00000000-0005-0000-0000-0000216F0000}"/>
    <cellStyle name="Note 7 2 2 3 2" xfId="54469" xr:uid="{00000000-0005-0000-0000-0000C5D40000}"/>
    <cellStyle name="Note 7 2 2 4" xfId="54470" xr:uid="{00000000-0005-0000-0000-0000C6D40000}"/>
    <cellStyle name="Note 7 2 3" xfId="28450" xr:uid="{00000000-0005-0000-0000-0000226F0000}"/>
    <cellStyle name="Note 7 2 3 2" xfId="28451" xr:uid="{00000000-0005-0000-0000-0000236F0000}"/>
    <cellStyle name="Note 7 2 3 2 2" xfId="54471" xr:uid="{00000000-0005-0000-0000-0000C7D40000}"/>
    <cellStyle name="Note 7 2 3 3" xfId="54472" xr:uid="{00000000-0005-0000-0000-0000C8D40000}"/>
    <cellStyle name="Note 7 2 4" xfId="28452" xr:uid="{00000000-0005-0000-0000-0000246F0000}"/>
    <cellStyle name="Note 7 2 4 2" xfId="54473" xr:uid="{00000000-0005-0000-0000-0000C9D40000}"/>
    <cellStyle name="Note 7 2 5" xfId="54474" xr:uid="{00000000-0005-0000-0000-0000CAD40000}"/>
    <cellStyle name="Note 7 3" xfId="28453" xr:uid="{00000000-0005-0000-0000-0000256F0000}"/>
    <cellStyle name="Note 7 3 2" xfId="28454" xr:uid="{00000000-0005-0000-0000-0000266F0000}"/>
    <cellStyle name="Note 7 3 2 2" xfId="28455" xr:uid="{00000000-0005-0000-0000-0000276F0000}"/>
    <cellStyle name="Note 7 3 2 2 2" xfId="54475" xr:uid="{00000000-0005-0000-0000-0000CBD40000}"/>
    <cellStyle name="Note 7 3 2 3" xfId="54476" xr:uid="{00000000-0005-0000-0000-0000CCD40000}"/>
    <cellStyle name="Note 7 3 3" xfId="28456" xr:uid="{00000000-0005-0000-0000-0000286F0000}"/>
    <cellStyle name="Note 7 3 3 2" xfId="54477" xr:uid="{00000000-0005-0000-0000-0000CDD40000}"/>
    <cellStyle name="Note 7 3 4" xfId="54478" xr:uid="{00000000-0005-0000-0000-0000CED40000}"/>
    <cellStyle name="Note 7 4" xfId="28457" xr:uid="{00000000-0005-0000-0000-0000296F0000}"/>
    <cellStyle name="Note 7 4 2" xfId="28458" xr:uid="{00000000-0005-0000-0000-00002A6F0000}"/>
    <cellStyle name="Note 7 4 2 2" xfId="28459" xr:uid="{00000000-0005-0000-0000-00002B6F0000}"/>
    <cellStyle name="Note 7 4 2 2 2" xfId="54479" xr:uid="{00000000-0005-0000-0000-0000CFD40000}"/>
    <cellStyle name="Note 7 4 2 3" xfId="54480" xr:uid="{00000000-0005-0000-0000-0000D0D40000}"/>
    <cellStyle name="Note 7 4 3" xfId="28460" xr:uid="{00000000-0005-0000-0000-00002C6F0000}"/>
    <cellStyle name="Note 7 4 3 2" xfId="54481" xr:uid="{00000000-0005-0000-0000-0000D1D40000}"/>
    <cellStyle name="Note 7 4 4" xfId="54482" xr:uid="{00000000-0005-0000-0000-0000D2D40000}"/>
    <cellStyle name="Note 7 5" xfId="28461" xr:uid="{00000000-0005-0000-0000-00002D6F0000}"/>
    <cellStyle name="Note 7 5 2" xfId="28462" xr:uid="{00000000-0005-0000-0000-00002E6F0000}"/>
    <cellStyle name="Note 7 5 2 2" xfId="28463" xr:uid="{00000000-0005-0000-0000-00002F6F0000}"/>
    <cellStyle name="Note 7 5 2 2 2" xfId="54483" xr:uid="{00000000-0005-0000-0000-0000D3D40000}"/>
    <cellStyle name="Note 7 5 2 3" xfId="54484" xr:uid="{00000000-0005-0000-0000-0000D4D40000}"/>
    <cellStyle name="Note 7 5 3" xfId="28464" xr:uid="{00000000-0005-0000-0000-0000306F0000}"/>
    <cellStyle name="Note 7 5 3 2" xfId="54485" xr:uid="{00000000-0005-0000-0000-0000D5D40000}"/>
    <cellStyle name="Note 7 5 4" xfId="54486" xr:uid="{00000000-0005-0000-0000-0000D6D40000}"/>
    <cellStyle name="Note 7 6" xfId="28465" xr:uid="{00000000-0005-0000-0000-0000316F0000}"/>
    <cellStyle name="Note 7 6 2" xfId="28466" xr:uid="{00000000-0005-0000-0000-0000326F0000}"/>
    <cellStyle name="Note 7 6 2 2" xfId="28467" xr:uid="{00000000-0005-0000-0000-0000336F0000}"/>
    <cellStyle name="Note 7 6 2 2 2" xfId="54487" xr:uid="{00000000-0005-0000-0000-0000D7D40000}"/>
    <cellStyle name="Note 7 6 2 3" xfId="54488" xr:uid="{00000000-0005-0000-0000-0000D8D40000}"/>
    <cellStyle name="Note 7 6 3" xfId="28468" xr:uid="{00000000-0005-0000-0000-0000346F0000}"/>
    <cellStyle name="Note 7 6 3 2" xfId="54489" xr:uid="{00000000-0005-0000-0000-0000D9D40000}"/>
    <cellStyle name="Note 7 6 4" xfId="54490" xr:uid="{00000000-0005-0000-0000-0000DAD40000}"/>
    <cellStyle name="Note 7 7" xfId="28469" xr:uid="{00000000-0005-0000-0000-0000356F0000}"/>
    <cellStyle name="Note 7 7 2" xfId="28470" xr:uid="{00000000-0005-0000-0000-0000366F0000}"/>
    <cellStyle name="Note 7 7 2 2" xfId="28471" xr:uid="{00000000-0005-0000-0000-0000376F0000}"/>
    <cellStyle name="Note 7 7 2 2 2" xfId="54491" xr:uid="{00000000-0005-0000-0000-0000DBD40000}"/>
    <cellStyle name="Note 7 7 2 3" xfId="54492" xr:uid="{00000000-0005-0000-0000-0000DCD40000}"/>
    <cellStyle name="Note 7 7 3" xfId="28472" xr:uid="{00000000-0005-0000-0000-0000386F0000}"/>
    <cellStyle name="Note 7 7 3 2" xfId="54493" xr:uid="{00000000-0005-0000-0000-0000DDD40000}"/>
    <cellStyle name="Note 7 7 4" xfId="54494" xr:uid="{00000000-0005-0000-0000-0000DED40000}"/>
    <cellStyle name="Note 7 8" xfId="28473" xr:uid="{00000000-0005-0000-0000-0000396F0000}"/>
    <cellStyle name="Note 7 8 2" xfId="28474" xr:uid="{00000000-0005-0000-0000-00003A6F0000}"/>
    <cellStyle name="Note 7 8 2 2" xfId="28475" xr:uid="{00000000-0005-0000-0000-00003B6F0000}"/>
    <cellStyle name="Note 7 8 2 2 2" xfId="54495" xr:uid="{00000000-0005-0000-0000-0000DFD40000}"/>
    <cellStyle name="Note 7 8 2 3" xfId="54496" xr:uid="{00000000-0005-0000-0000-0000E0D40000}"/>
    <cellStyle name="Note 7 8 3" xfId="28476" xr:uid="{00000000-0005-0000-0000-00003C6F0000}"/>
    <cellStyle name="Note 7 8 3 2" xfId="54497" xr:uid="{00000000-0005-0000-0000-0000E1D40000}"/>
    <cellStyle name="Note 7 8 4" xfId="54498" xr:uid="{00000000-0005-0000-0000-0000E2D40000}"/>
    <cellStyle name="Note 7 9" xfId="28477" xr:uid="{00000000-0005-0000-0000-00003D6F0000}"/>
    <cellStyle name="Note 7 9 2" xfId="28478" xr:uid="{00000000-0005-0000-0000-00003E6F0000}"/>
    <cellStyle name="Note 7 9 2 2" xfId="28479" xr:uid="{00000000-0005-0000-0000-00003F6F0000}"/>
    <cellStyle name="Note 7 9 2 2 2" xfId="54499" xr:uid="{00000000-0005-0000-0000-0000E3D40000}"/>
    <cellStyle name="Note 7 9 2 3" xfId="54500" xr:uid="{00000000-0005-0000-0000-0000E4D40000}"/>
    <cellStyle name="Note 7 9 3" xfId="28480" xr:uid="{00000000-0005-0000-0000-0000406F0000}"/>
    <cellStyle name="Note 7 9 3 2" xfId="54501" xr:uid="{00000000-0005-0000-0000-0000E5D40000}"/>
    <cellStyle name="Note 7 9 4" xfId="54502" xr:uid="{00000000-0005-0000-0000-0000E6D40000}"/>
    <cellStyle name="Note 8" xfId="28481" xr:uid="{00000000-0005-0000-0000-0000416F0000}"/>
    <cellStyle name="Note 8 10" xfId="28482" xr:uid="{00000000-0005-0000-0000-0000426F0000}"/>
    <cellStyle name="Note 8 10 2" xfId="28483" xr:uid="{00000000-0005-0000-0000-0000436F0000}"/>
    <cellStyle name="Note 8 10 2 2" xfId="28484" xr:uid="{00000000-0005-0000-0000-0000446F0000}"/>
    <cellStyle name="Note 8 10 2 2 2" xfId="54503" xr:uid="{00000000-0005-0000-0000-0000E7D40000}"/>
    <cellStyle name="Note 8 10 2 3" xfId="54504" xr:uid="{00000000-0005-0000-0000-0000E8D40000}"/>
    <cellStyle name="Note 8 10 3" xfId="28485" xr:uid="{00000000-0005-0000-0000-0000456F0000}"/>
    <cellStyle name="Note 8 10 3 2" xfId="54505" xr:uid="{00000000-0005-0000-0000-0000E9D40000}"/>
    <cellStyle name="Note 8 10 4" xfId="54506" xr:uid="{00000000-0005-0000-0000-0000EAD40000}"/>
    <cellStyle name="Note 8 11" xfId="28486" xr:uid="{00000000-0005-0000-0000-0000466F0000}"/>
    <cellStyle name="Note 8 11 2" xfId="28487" xr:uid="{00000000-0005-0000-0000-0000476F0000}"/>
    <cellStyle name="Note 8 11 2 2" xfId="28488" xr:uid="{00000000-0005-0000-0000-0000486F0000}"/>
    <cellStyle name="Note 8 11 2 2 2" xfId="54507" xr:uid="{00000000-0005-0000-0000-0000EBD40000}"/>
    <cellStyle name="Note 8 11 2 3" xfId="54508" xr:uid="{00000000-0005-0000-0000-0000ECD40000}"/>
    <cellStyle name="Note 8 11 3" xfId="28489" xr:uid="{00000000-0005-0000-0000-0000496F0000}"/>
    <cellStyle name="Note 8 11 3 2" xfId="54509" xr:uid="{00000000-0005-0000-0000-0000EDD40000}"/>
    <cellStyle name="Note 8 11 4" xfId="54510" xr:uid="{00000000-0005-0000-0000-0000EED40000}"/>
    <cellStyle name="Note 8 12" xfId="28490" xr:uid="{00000000-0005-0000-0000-00004A6F0000}"/>
    <cellStyle name="Note 8 12 2" xfId="28491" xr:uid="{00000000-0005-0000-0000-00004B6F0000}"/>
    <cellStyle name="Note 8 12 2 2" xfId="54511" xr:uid="{00000000-0005-0000-0000-0000EFD40000}"/>
    <cellStyle name="Note 8 12 3" xfId="54512" xr:uid="{00000000-0005-0000-0000-0000F0D40000}"/>
    <cellStyle name="Note 8 13" xfId="28492" xr:uid="{00000000-0005-0000-0000-00004C6F0000}"/>
    <cellStyle name="Note 8 13 2" xfId="54513" xr:uid="{00000000-0005-0000-0000-0000F1D40000}"/>
    <cellStyle name="Note 8 14" xfId="28493" xr:uid="{00000000-0005-0000-0000-00004D6F0000}"/>
    <cellStyle name="Note 8 15" xfId="28494" xr:uid="{00000000-0005-0000-0000-00004E6F0000}"/>
    <cellStyle name="Note 8 2" xfId="28495" xr:uid="{00000000-0005-0000-0000-00004F6F0000}"/>
    <cellStyle name="Note 8 2 2" xfId="28496" xr:uid="{00000000-0005-0000-0000-0000506F0000}"/>
    <cellStyle name="Note 8 2 2 2" xfId="28497" xr:uid="{00000000-0005-0000-0000-0000516F0000}"/>
    <cellStyle name="Note 8 2 2 2 2" xfId="28498" xr:uid="{00000000-0005-0000-0000-0000526F0000}"/>
    <cellStyle name="Note 8 2 2 2 2 2" xfId="54514" xr:uid="{00000000-0005-0000-0000-0000F2D40000}"/>
    <cellStyle name="Note 8 2 2 2 3" xfId="54515" xr:uid="{00000000-0005-0000-0000-0000F3D40000}"/>
    <cellStyle name="Note 8 2 2 3" xfId="28499" xr:uid="{00000000-0005-0000-0000-0000536F0000}"/>
    <cellStyle name="Note 8 2 2 3 2" xfId="54516" xr:uid="{00000000-0005-0000-0000-0000F4D40000}"/>
    <cellStyle name="Note 8 2 2 4" xfId="54517" xr:uid="{00000000-0005-0000-0000-0000F5D40000}"/>
    <cellStyle name="Note 8 2 3" xfId="28500" xr:uid="{00000000-0005-0000-0000-0000546F0000}"/>
    <cellStyle name="Note 8 2 3 2" xfId="28501" xr:uid="{00000000-0005-0000-0000-0000556F0000}"/>
    <cellStyle name="Note 8 2 3 2 2" xfId="54518" xr:uid="{00000000-0005-0000-0000-0000F6D40000}"/>
    <cellStyle name="Note 8 2 3 3" xfId="54519" xr:uid="{00000000-0005-0000-0000-0000F7D40000}"/>
    <cellStyle name="Note 8 2 4" xfId="28502" xr:uid="{00000000-0005-0000-0000-0000566F0000}"/>
    <cellStyle name="Note 8 2 4 2" xfId="54520" xr:uid="{00000000-0005-0000-0000-0000F8D40000}"/>
    <cellStyle name="Note 8 2 5" xfId="54521" xr:uid="{00000000-0005-0000-0000-0000F9D40000}"/>
    <cellStyle name="Note 8 3" xfId="28503" xr:uid="{00000000-0005-0000-0000-0000576F0000}"/>
    <cellStyle name="Note 8 3 2" xfId="28504" xr:uid="{00000000-0005-0000-0000-0000586F0000}"/>
    <cellStyle name="Note 8 3 2 2" xfId="28505" xr:uid="{00000000-0005-0000-0000-0000596F0000}"/>
    <cellStyle name="Note 8 3 2 2 2" xfId="54522" xr:uid="{00000000-0005-0000-0000-0000FAD40000}"/>
    <cellStyle name="Note 8 3 2 3" xfId="54523" xr:uid="{00000000-0005-0000-0000-0000FBD40000}"/>
    <cellStyle name="Note 8 3 3" xfId="28506" xr:uid="{00000000-0005-0000-0000-00005A6F0000}"/>
    <cellStyle name="Note 8 3 3 2" xfId="54524" xr:uid="{00000000-0005-0000-0000-0000FCD40000}"/>
    <cellStyle name="Note 8 3 4" xfId="54525" xr:uid="{00000000-0005-0000-0000-0000FDD40000}"/>
    <cellStyle name="Note 8 4" xfId="28507" xr:uid="{00000000-0005-0000-0000-00005B6F0000}"/>
    <cellStyle name="Note 8 4 2" xfId="28508" xr:uid="{00000000-0005-0000-0000-00005C6F0000}"/>
    <cellStyle name="Note 8 4 2 2" xfId="28509" xr:uid="{00000000-0005-0000-0000-00005D6F0000}"/>
    <cellStyle name="Note 8 4 2 2 2" xfId="54526" xr:uid="{00000000-0005-0000-0000-0000FED40000}"/>
    <cellStyle name="Note 8 4 2 3" xfId="54527" xr:uid="{00000000-0005-0000-0000-0000FFD40000}"/>
    <cellStyle name="Note 8 4 3" xfId="28510" xr:uid="{00000000-0005-0000-0000-00005E6F0000}"/>
    <cellStyle name="Note 8 4 3 2" xfId="54528" xr:uid="{00000000-0005-0000-0000-000000D50000}"/>
    <cellStyle name="Note 8 4 4" xfId="54529" xr:uid="{00000000-0005-0000-0000-000001D50000}"/>
    <cellStyle name="Note 8 5" xfId="28511" xr:uid="{00000000-0005-0000-0000-00005F6F0000}"/>
    <cellStyle name="Note 8 5 2" xfId="28512" xr:uid="{00000000-0005-0000-0000-0000606F0000}"/>
    <cellStyle name="Note 8 5 2 2" xfId="28513" xr:uid="{00000000-0005-0000-0000-0000616F0000}"/>
    <cellStyle name="Note 8 5 2 2 2" xfId="54530" xr:uid="{00000000-0005-0000-0000-000002D50000}"/>
    <cellStyle name="Note 8 5 2 3" xfId="54531" xr:uid="{00000000-0005-0000-0000-000003D50000}"/>
    <cellStyle name="Note 8 5 3" xfId="28514" xr:uid="{00000000-0005-0000-0000-0000626F0000}"/>
    <cellStyle name="Note 8 5 3 2" xfId="54532" xr:uid="{00000000-0005-0000-0000-000004D50000}"/>
    <cellStyle name="Note 8 5 4" xfId="54533" xr:uid="{00000000-0005-0000-0000-000005D50000}"/>
    <cellStyle name="Note 8 6" xfId="28515" xr:uid="{00000000-0005-0000-0000-0000636F0000}"/>
    <cellStyle name="Note 8 6 2" xfId="28516" xr:uid="{00000000-0005-0000-0000-0000646F0000}"/>
    <cellStyle name="Note 8 6 2 2" xfId="28517" xr:uid="{00000000-0005-0000-0000-0000656F0000}"/>
    <cellStyle name="Note 8 6 2 2 2" xfId="54534" xr:uid="{00000000-0005-0000-0000-000006D50000}"/>
    <cellStyle name="Note 8 6 2 3" xfId="54535" xr:uid="{00000000-0005-0000-0000-000007D50000}"/>
    <cellStyle name="Note 8 6 3" xfId="28518" xr:uid="{00000000-0005-0000-0000-0000666F0000}"/>
    <cellStyle name="Note 8 6 3 2" xfId="54536" xr:uid="{00000000-0005-0000-0000-000008D50000}"/>
    <cellStyle name="Note 8 6 4" xfId="54537" xr:uid="{00000000-0005-0000-0000-000009D50000}"/>
    <cellStyle name="Note 8 7" xfId="28519" xr:uid="{00000000-0005-0000-0000-0000676F0000}"/>
    <cellStyle name="Note 8 7 2" xfId="28520" xr:uid="{00000000-0005-0000-0000-0000686F0000}"/>
    <cellStyle name="Note 8 7 2 2" xfId="28521" xr:uid="{00000000-0005-0000-0000-0000696F0000}"/>
    <cellStyle name="Note 8 7 2 2 2" xfId="54538" xr:uid="{00000000-0005-0000-0000-00000AD50000}"/>
    <cellStyle name="Note 8 7 2 3" xfId="54539" xr:uid="{00000000-0005-0000-0000-00000BD50000}"/>
    <cellStyle name="Note 8 7 3" xfId="28522" xr:uid="{00000000-0005-0000-0000-00006A6F0000}"/>
    <cellStyle name="Note 8 7 3 2" xfId="54540" xr:uid="{00000000-0005-0000-0000-00000CD50000}"/>
    <cellStyle name="Note 8 7 4" xfId="54541" xr:uid="{00000000-0005-0000-0000-00000DD50000}"/>
    <cellStyle name="Note 8 8" xfId="28523" xr:uid="{00000000-0005-0000-0000-00006B6F0000}"/>
    <cellStyle name="Note 8 8 2" xfId="28524" xr:uid="{00000000-0005-0000-0000-00006C6F0000}"/>
    <cellStyle name="Note 8 8 2 2" xfId="28525" xr:uid="{00000000-0005-0000-0000-00006D6F0000}"/>
    <cellStyle name="Note 8 8 2 2 2" xfId="54542" xr:uid="{00000000-0005-0000-0000-00000ED50000}"/>
    <cellStyle name="Note 8 8 2 3" xfId="54543" xr:uid="{00000000-0005-0000-0000-00000FD50000}"/>
    <cellStyle name="Note 8 8 3" xfId="28526" xr:uid="{00000000-0005-0000-0000-00006E6F0000}"/>
    <cellStyle name="Note 8 8 3 2" xfId="54544" xr:uid="{00000000-0005-0000-0000-000010D50000}"/>
    <cellStyle name="Note 8 8 4" xfId="54545" xr:uid="{00000000-0005-0000-0000-000011D50000}"/>
    <cellStyle name="Note 8 9" xfId="28527" xr:uid="{00000000-0005-0000-0000-00006F6F0000}"/>
    <cellStyle name="Note 8 9 2" xfId="28528" xr:uid="{00000000-0005-0000-0000-0000706F0000}"/>
    <cellStyle name="Note 8 9 2 2" xfId="28529" xr:uid="{00000000-0005-0000-0000-0000716F0000}"/>
    <cellStyle name="Note 8 9 2 2 2" xfId="54546" xr:uid="{00000000-0005-0000-0000-000012D50000}"/>
    <cellStyle name="Note 8 9 2 3" xfId="54547" xr:uid="{00000000-0005-0000-0000-000013D50000}"/>
    <cellStyle name="Note 8 9 3" xfId="28530" xr:uid="{00000000-0005-0000-0000-0000726F0000}"/>
    <cellStyle name="Note 8 9 3 2" xfId="54548" xr:uid="{00000000-0005-0000-0000-000014D50000}"/>
    <cellStyle name="Note 8 9 4" xfId="54549" xr:uid="{00000000-0005-0000-0000-000015D50000}"/>
    <cellStyle name="Note 9" xfId="28531" xr:uid="{00000000-0005-0000-0000-0000736F0000}"/>
    <cellStyle name="Note 9 10" xfId="28532" xr:uid="{00000000-0005-0000-0000-0000746F0000}"/>
    <cellStyle name="Note 9 10 2" xfId="28533" xr:uid="{00000000-0005-0000-0000-0000756F0000}"/>
    <cellStyle name="Note 9 10 2 2" xfId="28534" xr:uid="{00000000-0005-0000-0000-0000766F0000}"/>
    <cellStyle name="Note 9 10 2 2 2" xfId="54550" xr:uid="{00000000-0005-0000-0000-000016D50000}"/>
    <cellStyle name="Note 9 10 2 3" xfId="54551" xr:uid="{00000000-0005-0000-0000-000017D50000}"/>
    <cellStyle name="Note 9 10 3" xfId="28535" xr:uid="{00000000-0005-0000-0000-0000776F0000}"/>
    <cellStyle name="Note 9 10 3 2" xfId="54552" xr:uid="{00000000-0005-0000-0000-000018D50000}"/>
    <cellStyle name="Note 9 10 4" xfId="54553" xr:uid="{00000000-0005-0000-0000-000019D50000}"/>
    <cellStyle name="Note 9 11" xfId="28536" xr:uid="{00000000-0005-0000-0000-0000786F0000}"/>
    <cellStyle name="Note 9 11 2" xfId="28537" xr:uid="{00000000-0005-0000-0000-0000796F0000}"/>
    <cellStyle name="Note 9 11 2 2" xfId="28538" xr:uid="{00000000-0005-0000-0000-00007A6F0000}"/>
    <cellStyle name="Note 9 11 2 2 2" xfId="54554" xr:uid="{00000000-0005-0000-0000-00001AD50000}"/>
    <cellStyle name="Note 9 11 2 3" xfId="54555" xr:uid="{00000000-0005-0000-0000-00001BD50000}"/>
    <cellStyle name="Note 9 11 3" xfId="28539" xr:uid="{00000000-0005-0000-0000-00007B6F0000}"/>
    <cellStyle name="Note 9 11 3 2" xfId="54556" xr:uid="{00000000-0005-0000-0000-00001CD50000}"/>
    <cellStyle name="Note 9 11 4" xfId="54557" xr:uid="{00000000-0005-0000-0000-00001DD50000}"/>
    <cellStyle name="Note 9 12" xfId="28540" xr:uid="{00000000-0005-0000-0000-00007C6F0000}"/>
    <cellStyle name="Note 9 12 2" xfId="28541" xr:uid="{00000000-0005-0000-0000-00007D6F0000}"/>
    <cellStyle name="Note 9 12 2 2" xfId="54558" xr:uid="{00000000-0005-0000-0000-00001ED50000}"/>
    <cellStyle name="Note 9 12 3" xfId="54559" xr:uid="{00000000-0005-0000-0000-00001FD50000}"/>
    <cellStyle name="Note 9 13" xfId="28542" xr:uid="{00000000-0005-0000-0000-00007E6F0000}"/>
    <cellStyle name="Note 9 13 2" xfId="54560" xr:uid="{00000000-0005-0000-0000-000020D50000}"/>
    <cellStyle name="Note 9 14" xfId="54561" xr:uid="{00000000-0005-0000-0000-000021D50000}"/>
    <cellStyle name="Note 9 2" xfId="28543" xr:uid="{00000000-0005-0000-0000-00007F6F0000}"/>
    <cellStyle name="Note 9 2 2" xfId="28544" xr:uid="{00000000-0005-0000-0000-0000806F0000}"/>
    <cellStyle name="Note 9 2 2 2" xfId="28545" xr:uid="{00000000-0005-0000-0000-0000816F0000}"/>
    <cellStyle name="Note 9 2 2 2 2" xfId="54562" xr:uid="{00000000-0005-0000-0000-000022D50000}"/>
    <cellStyle name="Note 9 2 2 3" xfId="54563" xr:uid="{00000000-0005-0000-0000-000023D50000}"/>
    <cellStyle name="Note 9 2 3" xfId="28546" xr:uid="{00000000-0005-0000-0000-0000826F0000}"/>
    <cellStyle name="Note 9 2 3 2" xfId="54564" xr:uid="{00000000-0005-0000-0000-000024D50000}"/>
    <cellStyle name="Note 9 2 4" xfId="54565" xr:uid="{00000000-0005-0000-0000-000025D50000}"/>
    <cellStyle name="Note 9 3" xfId="28547" xr:uid="{00000000-0005-0000-0000-0000836F0000}"/>
    <cellStyle name="Note 9 3 2" xfId="28548" xr:uid="{00000000-0005-0000-0000-0000846F0000}"/>
    <cellStyle name="Note 9 3 2 2" xfId="28549" xr:uid="{00000000-0005-0000-0000-0000856F0000}"/>
    <cellStyle name="Note 9 3 2 2 2" xfId="54566" xr:uid="{00000000-0005-0000-0000-000026D50000}"/>
    <cellStyle name="Note 9 3 2 3" xfId="54567" xr:uid="{00000000-0005-0000-0000-000027D50000}"/>
    <cellStyle name="Note 9 3 3" xfId="28550" xr:uid="{00000000-0005-0000-0000-0000866F0000}"/>
    <cellStyle name="Note 9 3 3 2" xfId="54568" xr:uid="{00000000-0005-0000-0000-000028D50000}"/>
    <cellStyle name="Note 9 3 4" xfId="54569" xr:uid="{00000000-0005-0000-0000-000029D50000}"/>
    <cellStyle name="Note 9 4" xfId="28551" xr:uid="{00000000-0005-0000-0000-0000876F0000}"/>
    <cellStyle name="Note 9 4 2" xfId="28552" xr:uid="{00000000-0005-0000-0000-0000886F0000}"/>
    <cellStyle name="Note 9 4 2 2" xfId="28553" xr:uid="{00000000-0005-0000-0000-0000896F0000}"/>
    <cellStyle name="Note 9 4 2 2 2" xfId="54570" xr:uid="{00000000-0005-0000-0000-00002AD50000}"/>
    <cellStyle name="Note 9 4 2 3" xfId="54571" xr:uid="{00000000-0005-0000-0000-00002BD50000}"/>
    <cellStyle name="Note 9 4 3" xfId="28554" xr:uid="{00000000-0005-0000-0000-00008A6F0000}"/>
    <cellStyle name="Note 9 4 3 2" xfId="54572" xr:uid="{00000000-0005-0000-0000-00002CD50000}"/>
    <cellStyle name="Note 9 4 4" xfId="54573" xr:uid="{00000000-0005-0000-0000-00002DD50000}"/>
    <cellStyle name="Note 9 5" xfId="28555" xr:uid="{00000000-0005-0000-0000-00008B6F0000}"/>
    <cellStyle name="Note 9 5 2" xfId="28556" xr:uid="{00000000-0005-0000-0000-00008C6F0000}"/>
    <cellStyle name="Note 9 5 2 2" xfId="28557" xr:uid="{00000000-0005-0000-0000-00008D6F0000}"/>
    <cellStyle name="Note 9 5 2 2 2" xfId="54574" xr:uid="{00000000-0005-0000-0000-00002ED50000}"/>
    <cellStyle name="Note 9 5 2 3" xfId="54575" xr:uid="{00000000-0005-0000-0000-00002FD50000}"/>
    <cellStyle name="Note 9 5 3" xfId="28558" xr:uid="{00000000-0005-0000-0000-00008E6F0000}"/>
    <cellStyle name="Note 9 5 3 2" xfId="54576" xr:uid="{00000000-0005-0000-0000-000030D50000}"/>
    <cellStyle name="Note 9 5 4" xfId="54577" xr:uid="{00000000-0005-0000-0000-000031D50000}"/>
    <cellStyle name="Note 9 6" xfId="28559" xr:uid="{00000000-0005-0000-0000-00008F6F0000}"/>
    <cellStyle name="Note 9 6 2" xfId="28560" xr:uid="{00000000-0005-0000-0000-0000906F0000}"/>
    <cellStyle name="Note 9 6 2 2" xfId="28561" xr:uid="{00000000-0005-0000-0000-0000916F0000}"/>
    <cellStyle name="Note 9 6 2 2 2" xfId="54578" xr:uid="{00000000-0005-0000-0000-000032D50000}"/>
    <cellStyle name="Note 9 6 2 3" xfId="54579" xr:uid="{00000000-0005-0000-0000-000033D50000}"/>
    <cellStyle name="Note 9 6 3" xfId="28562" xr:uid="{00000000-0005-0000-0000-0000926F0000}"/>
    <cellStyle name="Note 9 6 3 2" xfId="54580" xr:uid="{00000000-0005-0000-0000-000034D50000}"/>
    <cellStyle name="Note 9 6 4" xfId="54581" xr:uid="{00000000-0005-0000-0000-000035D50000}"/>
    <cellStyle name="Note 9 7" xfId="28563" xr:uid="{00000000-0005-0000-0000-0000936F0000}"/>
    <cellStyle name="Note 9 7 2" xfId="28564" xr:uid="{00000000-0005-0000-0000-0000946F0000}"/>
    <cellStyle name="Note 9 7 2 2" xfId="28565" xr:uid="{00000000-0005-0000-0000-0000956F0000}"/>
    <cellStyle name="Note 9 7 2 2 2" xfId="54582" xr:uid="{00000000-0005-0000-0000-000036D50000}"/>
    <cellStyle name="Note 9 7 2 3" xfId="54583" xr:uid="{00000000-0005-0000-0000-000037D50000}"/>
    <cellStyle name="Note 9 7 3" xfId="28566" xr:uid="{00000000-0005-0000-0000-0000966F0000}"/>
    <cellStyle name="Note 9 7 3 2" xfId="54584" xr:uid="{00000000-0005-0000-0000-000038D50000}"/>
    <cellStyle name="Note 9 7 4" xfId="54585" xr:uid="{00000000-0005-0000-0000-000039D50000}"/>
    <cellStyle name="Note 9 8" xfId="28567" xr:uid="{00000000-0005-0000-0000-0000976F0000}"/>
    <cellStyle name="Note 9 8 2" xfId="28568" xr:uid="{00000000-0005-0000-0000-0000986F0000}"/>
    <cellStyle name="Note 9 8 2 2" xfId="28569" xr:uid="{00000000-0005-0000-0000-0000996F0000}"/>
    <cellStyle name="Note 9 8 2 2 2" xfId="54586" xr:uid="{00000000-0005-0000-0000-00003AD50000}"/>
    <cellStyle name="Note 9 8 2 3" xfId="54587" xr:uid="{00000000-0005-0000-0000-00003BD50000}"/>
    <cellStyle name="Note 9 8 3" xfId="28570" xr:uid="{00000000-0005-0000-0000-00009A6F0000}"/>
    <cellStyle name="Note 9 8 3 2" xfId="54588" xr:uid="{00000000-0005-0000-0000-00003CD50000}"/>
    <cellStyle name="Note 9 8 4" xfId="54589" xr:uid="{00000000-0005-0000-0000-00003DD50000}"/>
    <cellStyle name="Note 9 9" xfId="28571" xr:uid="{00000000-0005-0000-0000-00009B6F0000}"/>
    <cellStyle name="Note 9 9 2" xfId="28572" xr:uid="{00000000-0005-0000-0000-00009C6F0000}"/>
    <cellStyle name="Note 9 9 2 2" xfId="28573" xr:uid="{00000000-0005-0000-0000-00009D6F0000}"/>
    <cellStyle name="Note 9 9 2 2 2" xfId="54590" xr:uid="{00000000-0005-0000-0000-00003ED50000}"/>
    <cellStyle name="Note 9 9 2 3" xfId="54591" xr:uid="{00000000-0005-0000-0000-00003FD50000}"/>
    <cellStyle name="Note 9 9 3" xfId="28574" xr:uid="{00000000-0005-0000-0000-00009E6F0000}"/>
    <cellStyle name="Note 9 9 3 2" xfId="54592" xr:uid="{00000000-0005-0000-0000-000040D50000}"/>
    <cellStyle name="Note 9 9 4" xfId="54593" xr:uid="{00000000-0005-0000-0000-000041D50000}"/>
    <cellStyle name="Number 1" xfId="30352" xr:uid="{00000000-0005-0000-0000-000090760000}"/>
    <cellStyle name="Number 1 2" xfId="54647" xr:uid="{00000000-0005-0000-0000-000077D50000}"/>
    <cellStyle name="Œ…‹æØ‚è [0.00]_        " xfId="30353" xr:uid="{00000000-0005-0000-0000-000091760000}"/>
    <cellStyle name="Œ…‹æØ‚è_        " xfId="30354" xr:uid="{00000000-0005-0000-0000-000092760000}"/>
    <cellStyle name="oft Excel]_x000d__x000a_Comment=open=/f ‚ðw’è‚·‚é‚ÆAƒ†[ƒU[’è‹`ŠÖ”‚ðŠÖ”“\‚è•t‚¯‚Ìˆê——‚É“o˜^‚·‚é‚±‚Æ‚ª‚Å‚«‚Ü‚·B_x000d__x000a_Maximized" xfId="30355" xr:uid="{00000000-0005-0000-0000-000093760000}"/>
    <cellStyle name="oft Excel]_x000d__x000a_Comment=open=/f を指定すると、ユーザー定義関数を関数貼り付けの一覧に登録することができます。_x000d__x000a_Maximized" xfId="30356" xr:uid="{00000000-0005-0000-0000-000094760000}"/>
    <cellStyle name="oft Excel]_x000d__x000a_Comment=The open=/f lines load custom functions into the Paste Function list._x000d__x000a_Maximized=2_x000d__x000a_Basics=1_x000d__x000a_A" xfId="30357" xr:uid="{00000000-0005-0000-0000-000095760000}"/>
    <cellStyle name="oft Excel]_x000d__x000a_Comment=The open=/f lines load custom functions into the Paste Function list._x000d__x000a_Maximized=3_x000d__x000a_Basics=1_x000d__x000a_A" xfId="30358" xr:uid="{00000000-0005-0000-0000-000096760000}"/>
    <cellStyle name="oft Excel]_x000d__x000a_Options5=1667_x000d__x000a_Options3=0_x000d__x000a_Basics=1_x000d__x000a_USER=アサヒ_x000d__x000a_CBTLOCATION=A:\MSOFFICE\EXCEL5\EXCELCBT_x000d__x000a_Pos=5,14,628" xfId="30359" xr:uid="{00000000-0005-0000-0000-000097760000}"/>
    <cellStyle name="omma [0]_Mktg Prog" xfId="30360" xr:uid="{00000000-0005-0000-0000-000098760000}"/>
    <cellStyle name="ormal_Sheet1_1" xfId="30361" xr:uid="{00000000-0005-0000-0000-000099760000}"/>
    <cellStyle name="Output 10" xfId="28915" xr:uid="{00000000-0005-0000-0000-0000F3700000}"/>
    <cellStyle name="Output 2" xfId="28575" xr:uid="{00000000-0005-0000-0000-00009F6F0000}"/>
    <cellStyle name="Output 2 2" xfId="28576" xr:uid="{00000000-0005-0000-0000-0000A06F0000}"/>
    <cellStyle name="Output 2 3" xfId="28577" xr:uid="{00000000-0005-0000-0000-0000A16F0000}"/>
    <cellStyle name="Output 2 4" xfId="28578" xr:uid="{00000000-0005-0000-0000-0000A26F0000}"/>
    <cellStyle name="Output 2 5" xfId="28579" xr:uid="{00000000-0005-0000-0000-0000A36F0000}"/>
    <cellStyle name="Output 2 6" xfId="28580" xr:uid="{00000000-0005-0000-0000-0000A46F0000}"/>
    <cellStyle name="Output 2 7" xfId="28581" xr:uid="{00000000-0005-0000-0000-0000A56F0000}"/>
    <cellStyle name="Output 3" xfId="28582" xr:uid="{00000000-0005-0000-0000-0000A66F0000}"/>
    <cellStyle name="Output 3 2" xfId="30362" xr:uid="{00000000-0005-0000-0000-00009A760000}"/>
    <cellStyle name="Output 4" xfId="28583" xr:uid="{00000000-0005-0000-0000-0000A76F0000}"/>
    <cellStyle name="Output 5" xfId="28584" xr:uid="{00000000-0005-0000-0000-0000A86F0000}"/>
    <cellStyle name="Output 6" xfId="28585" xr:uid="{00000000-0005-0000-0000-0000A96F0000}"/>
    <cellStyle name="Output 7" xfId="28586" xr:uid="{00000000-0005-0000-0000-0000AA6F0000}"/>
    <cellStyle name="Output 8" xfId="28587" xr:uid="{00000000-0005-0000-0000-0000AB6F0000}"/>
    <cellStyle name="Output 9" xfId="54648" xr:uid="{00000000-0005-0000-0000-000078D50000}"/>
    <cellStyle name="Output Amounts" xfId="30363" xr:uid="{00000000-0005-0000-0000-00009B760000}"/>
    <cellStyle name="Output Line Items" xfId="30364" xr:uid="{00000000-0005-0000-0000-00009C760000}"/>
    <cellStyle name="Page Number" xfId="28588" xr:uid="{00000000-0005-0000-0000-0000AC6F0000}"/>
    <cellStyle name="paint" xfId="30365" xr:uid="{00000000-0005-0000-0000-00009D760000}"/>
    <cellStyle name="Pattern" xfId="30366" xr:uid="{00000000-0005-0000-0000-00009E760000}"/>
    <cellStyle name="Percent" xfId="2" builtinId="5"/>
    <cellStyle name="Percent (0%)" xfId="28589" xr:uid="{00000000-0005-0000-0000-0000AD6F0000}"/>
    <cellStyle name="Percent (0%) 2" xfId="28590" xr:uid="{00000000-0005-0000-0000-0000AE6F0000}"/>
    <cellStyle name="Percent (0%) 3" xfId="54806" xr:uid="{00000000-0005-0000-0000-000016D60000}"/>
    <cellStyle name="Percent (0)" xfId="30367" xr:uid="{00000000-0005-0000-0000-00009F760000}"/>
    <cellStyle name="Percent (0.0%)" xfId="28591" xr:uid="{00000000-0005-0000-0000-0000AF6F0000}"/>
    <cellStyle name="Percent (0.0%) 2" xfId="28592" xr:uid="{00000000-0005-0000-0000-0000B06F0000}"/>
    <cellStyle name="Percent (0.0%) 3" xfId="54807" xr:uid="{00000000-0005-0000-0000-000017D60000}"/>
    <cellStyle name="Percent (0.00%)" xfId="28593" xr:uid="{00000000-0005-0000-0000-0000B16F0000}"/>
    <cellStyle name="Percent (0.00%) 2" xfId="28594" xr:uid="{00000000-0005-0000-0000-0000B26F0000}"/>
    <cellStyle name="Percent (0.00%) 3" xfId="54808" xr:uid="{00000000-0005-0000-0000-000018D60000}"/>
    <cellStyle name="Percent [0]" xfId="28595" xr:uid="{00000000-0005-0000-0000-0000B36F0000}"/>
    <cellStyle name="Percent [0] 2" xfId="54809" xr:uid="{00000000-0005-0000-0000-000019D60000}"/>
    <cellStyle name="Percent [0] 3" xfId="54810" xr:uid="{00000000-0005-0000-0000-00001AD60000}"/>
    <cellStyle name="Percent [00]" xfId="28596" xr:uid="{00000000-0005-0000-0000-0000B46F0000}"/>
    <cellStyle name="Percent [2]" xfId="28597" xr:uid="{00000000-0005-0000-0000-0000B56F0000}"/>
    <cellStyle name="Percent [2] 2" xfId="28598" xr:uid="{00000000-0005-0000-0000-0000B66F0000}"/>
    <cellStyle name="Percent [2] 3" xfId="28599" xr:uid="{00000000-0005-0000-0000-0000B76F0000}"/>
    <cellStyle name="Percent 10" xfId="28600" xr:uid="{00000000-0005-0000-0000-0000B86F0000}"/>
    <cellStyle name="Percent 10 2" xfId="57106" xr:uid="{00000000-0005-0000-0000-000012DF0000}"/>
    <cellStyle name="Percent 11" xfId="28601" xr:uid="{00000000-0005-0000-0000-0000B96F0000}"/>
    <cellStyle name="Percent 11 2" xfId="30368" xr:uid="{00000000-0005-0000-0000-0000A0760000}"/>
    <cellStyle name="Percent 11 3" xfId="57108" xr:uid="{00000000-0005-0000-0000-000014DF0000}"/>
    <cellStyle name="Percent 12" xfId="28602" xr:uid="{00000000-0005-0000-0000-0000BA6F0000}"/>
    <cellStyle name="Percent 12 2" xfId="57110" xr:uid="{00000000-0005-0000-0000-000016DF0000}"/>
    <cellStyle name="Percent 13" xfId="28603" xr:uid="{00000000-0005-0000-0000-0000BB6F0000}"/>
    <cellStyle name="Percent 13 2" xfId="57112" xr:uid="{00000000-0005-0000-0000-000018DF0000}"/>
    <cellStyle name="Percent 14" xfId="28604" xr:uid="{00000000-0005-0000-0000-0000BC6F0000}"/>
    <cellStyle name="Percent 14 2" xfId="57114" xr:uid="{00000000-0005-0000-0000-00001ADF0000}"/>
    <cellStyle name="Percent 15" xfId="28605" xr:uid="{00000000-0005-0000-0000-0000BD6F0000}"/>
    <cellStyle name="Percent 15 2" xfId="30369" xr:uid="{00000000-0005-0000-0000-0000A1760000}"/>
    <cellStyle name="Percent 15 2 2" xfId="57069" xr:uid="{00000000-0005-0000-0000-0000EDDE0000}"/>
    <cellStyle name="Percent 15 3" xfId="30370" xr:uid="{00000000-0005-0000-0000-0000A2760000}"/>
    <cellStyle name="Percent 15 4" xfId="57116" xr:uid="{00000000-0005-0000-0000-00001CDF0000}"/>
    <cellStyle name="Percent 16" xfId="28606" xr:uid="{00000000-0005-0000-0000-0000BE6F0000}"/>
    <cellStyle name="Percent 16 2" xfId="30371" xr:uid="{00000000-0005-0000-0000-0000A3760000}"/>
    <cellStyle name="Percent 16 3" xfId="57118" xr:uid="{00000000-0005-0000-0000-00001EDF0000}"/>
    <cellStyle name="Percent 17" xfId="28607" xr:uid="{00000000-0005-0000-0000-0000BF6F0000}"/>
    <cellStyle name="Percent 17 2" xfId="30372" xr:uid="{00000000-0005-0000-0000-0000A4760000}"/>
    <cellStyle name="Percent 17 3" xfId="57120" xr:uid="{00000000-0005-0000-0000-000020DF0000}"/>
    <cellStyle name="Percent 18" xfId="28608" xr:uid="{00000000-0005-0000-0000-0000C06F0000}"/>
    <cellStyle name="Percent 18 2" xfId="30373" xr:uid="{00000000-0005-0000-0000-0000A5760000}"/>
    <cellStyle name="Percent 18 3" xfId="57122" xr:uid="{00000000-0005-0000-0000-000022DF0000}"/>
    <cellStyle name="Percent 19" xfId="28609" xr:uid="{00000000-0005-0000-0000-0000C16F0000}"/>
    <cellStyle name="Percent 19 2" xfId="57124" xr:uid="{00000000-0005-0000-0000-000024DF0000}"/>
    <cellStyle name="Percent 2" xfId="28610" xr:uid="{00000000-0005-0000-0000-0000C26F0000}"/>
    <cellStyle name="Percent 2 10" xfId="28611" xr:uid="{00000000-0005-0000-0000-0000C36F0000}"/>
    <cellStyle name="Percent 2 10 2" xfId="30374" xr:uid="{00000000-0005-0000-0000-0000A6760000}"/>
    <cellStyle name="Percent 2 11" xfId="28612" xr:uid="{00000000-0005-0000-0000-0000C46F0000}"/>
    <cellStyle name="Percent 2 12" xfId="28613" xr:uid="{00000000-0005-0000-0000-0000C56F0000}"/>
    <cellStyle name="Percent 2 13" xfId="28614" xr:uid="{00000000-0005-0000-0000-0000C66F0000}"/>
    <cellStyle name="Percent 2 14" xfId="54883" xr:uid="{00000000-0005-0000-0000-000063D60000}"/>
    <cellStyle name="Percent 2 15" xfId="56957" xr:uid="{00000000-0005-0000-0000-00007DDE0000}"/>
    <cellStyle name="Percent 2 16" xfId="57039" xr:uid="{00000000-0005-0000-0000-0000CFDE0000}"/>
    <cellStyle name="Percent 2 2" xfId="28615" xr:uid="{00000000-0005-0000-0000-0000C76F0000}"/>
    <cellStyle name="Percent 2 2 2" xfId="28616" xr:uid="{00000000-0005-0000-0000-0000C86F0000}"/>
    <cellStyle name="Percent 2 2 3" xfId="28617" xr:uid="{00000000-0005-0000-0000-0000C96F0000}"/>
    <cellStyle name="Percent 2 2 4" xfId="28618" xr:uid="{00000000-0005-0000-0000-0000CA6F0000}"/>
    <cellStyle name="Percent 2 2 5" xfId="28619" xr:uid="{00000000-0005-0000-0000-0000CB6F0000}"/>
    <cellStyle name="Percent 2 2 6" xfId="54884" xr:uid="{00000000-0005-0000-0000-000064D60000}"/>
    <cellStyle name="Percent 2 2 7" xfId="57046" xr:uid="{00000000-0005-0000-0000-0000D6DE0000}"/>
    <cellStyle name="Percent 2 3" xfId="28620" xr:uid="{00000000-0005-0000-0000-0000CC6F0000}"/>
    <cellStyle name="Percent 2 3 2" xfId="28621" xr:uid="{00000000-0005-0000-0000-0000CD6F0000}"/>
    <cellStyle name="Percent 2 3 3" xfId="28622" xr:uid="{00000000-0005-0000-0000-0000CE6F0000}"/>
    <cellStyle name="Percent 2 3 4" xfId="30375" xr:uid="{00000000-0005-0000-0000-0000A7760000}"/>
    <cellStyle name="Percent 2 4" xfId="28623" xr:uid="{00000000-0005-0000-0000-0000CF6F0000}"/>
    <cellStyle name="Percent 2 4 2" xfId="57082" xr:uid="{00000000-0005-0000-0000-0000FADE0000}"/>
    <cellStyle name="Percent 2 5" xfId="28624" xr:uid="{00000000-0005-0000-0000-0000D06F0000}"/>
    <cellStyle name="Percent 2 5 2" xfId="57086" xr:uid="{00000000-0005-0000-0000-0000FEDE0000}"/>
    <cellStyle name="Percent 2 6" xfId="28625" xr:uid="{00000000-0005-0000-0000-0000D16F0000}"/>
    <cellStyle name="Percent 2 7" xfId="28626" xr:uid="{00000000-0005-0000-0000-0000D26F0000}"/>
    <cellStyle name="Percent 2 7 2" xfId="30376" xr:uid="{00000000-0005-0000-0000-0000A8760000}"/>
    <cellStyle name="Percent 2 8" xfId="28627" xr:uid="{00000000-0005-0000-0000-0000D36F0000}"/>
    <cellStyle name="Percent 2 9" xfId="28628" xr:uid="{00000000-0005-0000-0000-0000D46F0000}"/>
    <cellStyle name="Percent 20" xfId="28629" xr:uid="{00000000-0005-0000-0000-0000D56F0000}"/>
    <cellStyle name="Percent 20 2" xfId="30377" xr:uid="{00000000-0005-0000-0000-0000A9760000}"/>
    <cellStyle name="Percent 21" xfId="30378" xr:uid="{00000000-0005-0000-0000-0000AA760000}"/>
    <cellStyle name="Percent 21 2" xfId="56792" xr:uid="{00000000-0005-0000-0000-0000D8DD0000}"/>
    <cellStyle name="Percent 21 2 2" xfId="56948" xr:uid="{00000000-0005-0000-0000-000074DE0000}"/>
    <cellStyle name="Percent 21 3" xfId="56950" xr:uid="{00000000-0005-0000-0000-000076DE0000}"/>
    <cellStyle name="Percent 22" xfId="30379" xr:uid="{00000000-0005-0000-0000-0000AB760000}"/>
    <cellStyle name="Percent 22 2" xfId="57128" xr:uid="{00000000-0005-0000-0000-000028DF0000}"/>
    <cellStyle name="Percent 23" xfId="30380" xr:uid="{00000000-0005-0000-0000-0000AC760000}"/>
    <cellStyle name="Percent 23 2" xfId="57131" xr:uid="{00000000-0005-0000-0000-00002BDF0000}"/>
    <cellStyle name="Percent 24" xfId="30381" xr:uid="{00000000-0005-0000-0000-0000AD760000}"/>
    <cellStyle name="Percent 24 2" xfId="57133" xr:uid="{00000000-0005-0000-0000-00002DDF0000}"/>
    <cellStyle name="Percent 25" xfId="30382" xr:uid="{00000000-0005-0000-0000-0000AE760000}"/>
    <cellStyle name="Percent 25 2" xfId="57135" xr:uid="{00000000-0005-0000-0000-00002FDF0000}"/>
    <cellStyle name="Percent 26" xfId="30383" xr:uid="{00000000-0005-0000-0000-0000AF760000}"/>
    <cellStyle name="Percent 26 2" xfId="57137" xr:uid="{00000000-0005-0000-0000-000031DF0000}"/>
    <cellStyle name="Percent 27" xfId="56920" xr:uid="{00000000-0005-0000-0000-000058DE0000}"/>
    <cellStyle name="Percent 27 2" xfId="57139" xr:uid="{00000000-0005-0000-0000-000033DF0000}"/>
    <cellStyle name="Percent 28" xfId="56942" xr:uid="{00000000-0005-0000-0000-00006EDE0000}"/>
    <cellStyle name="Percent 28 2" xfId="57141" xr:uid="{00000000-0005-0000-0000-000035DF0000}"/>
    <cellStyle name="Percent 29" xfId="56951" xr:uid="{00000000-0005-0000-0000-000077DE0000}"/>
    <cellStyle name="Percent 29 2" xfId="57143" xr:uid="{00000000-0005-0000-0000-000037DF0000}"/>
    <cellStyle name="Percent 3" xfId="28630" xr:uid="{00000000-0005-0000-0000-0000D66F0000}"/>
    <cellStyle name="Percent 3 10" xfId="30384" xr:uid="{00000000-0005-0000-0000-0000B0760000}"/>
    <cellStyle name="Percent 3 11" xfId="56793" xr:uid="{00000000-0005-0000-0000-0000D9DD0000}"/>
    <cellStyle name="Percent 3 12" xfId="56953" xr:uid="{00000000-0005-0000-0000-000079DE0000}"/>
    <cellStyle name="Percent 3 13" xfId="57038" xr:uid="{00000000-0005-0000-0000-0000CEDE0000}"/>
    <cellStyle name="Percent 3 2" xfId="28631" xr:uid="{00000000-0005-0000-0000-0000D76F0000}"/>
    <cellStyle name="Percent 3 2 2" xfId="28632" xr:uid="{00000000-0005-0000-0000-0000D86F0000}"/>
    <cellStyle name="Percent 3 2 3" xfId="28633" xr:uid="{00000000-0005-0000-0000-0000D96F0000}"/>
    <cellStyle name="Percent 3 2 4" xfId="28634" xr:uid="{00000000-0005-0000-0000-0000DA6F0000}"/>
    <cellStyle name="Percent 3 2 5" xfId="54649" xr:uid="{00000000-0005-0000-0000-000079D50000}"/>
    <cellStyle name="Percent 3 2 6" xfId="56967" xr:uid="{00000000-0005-0000-0000-000087DE0000}"/>
    <cellStyle name="Percent 3 2 7" xfId="57075" xr:uid="{00000000-0005-0000-0000-0000F3DE0000}"/>
    <cellStyle name="Percent 3 3" xfId="28635" xr:uid="{00000000-0005-0000-0000-0000DB6F0000}"/>
    <cellStyle name="Percent 3 3 2" xfId="28636" xr:uid="{00000000-0005-0000-0000-0000DC6F0000}"/>
    <cellStyle name="Percent 3 3 3" xfId="28637" xr:uid="{00000000-0005-0000-0000-0000DD6F0000}"/>
    <cellStyle name="Percent 3 3 4" xfId="54811" xr:uid="{00000000-0005-0000-0000-00001BD60000}"/>
    <cellStyle name="Percent 3 4" xfId="28638" xr:uid="{00000000-0005-0000-0000-0000DE6F0000}"/>
    <cellStyle name="Percent 3 5" xfId="28639" xr:uid="{00000000-0005-0000-0000-0000DF6F0000}"/>
    <cellStyle name="Percent 3 6" xfId="28640" xr:uid="{00000000-0005-0000-0000-0000E06F0000}"/>
    <cellStyle name="Percent 3 7" xfId="28641" xr:uid="{00000000-0005-0000-0000-0000E16F0000}"/>
    <cellStyle name="Percent 3 7 2" xfId="28642" xr:uid="{00000000-0005-0000-0000-0000E26F0000}"/>
    <cellStyle name="Percent 3 7 3" xfId="30385" xr:uid="{00000000-0005-0000-0000-0000B1760000}"/>
    <cellStyle name="Percent 3 8" xfId="28643" xr:uid="{00000000-0005-0000-0000-0000E36F0000}"/>
    <cellStyle name="Percent 3 9" xfId="30386" xr:uid="{00000000-0005-0000-0000-0000B2760000}"/>
    <cellStyle name="Percent 30" xfId="56989" xr:uid="{00000000-0005-0000-0000-00009DDE0000}"/>
    <cellStyle name="Percent 30 2" xfId="57145" xr:uid="{00000000-0005-0000-0000-000039DF0000}"/>
    <cellStyle name="Percent 31" xfId="56985" xr:uid="{00000000-0005-0000-0000-000099DE0000}"/>
    <cellStyle name="Percent 31 2" xfId="57147" xr:uid="{00000000-0005-0000-0000-00003BDF0000}"/>
    <cellStyle name="Percent 32" xfId="56990" xr:uid="{00000000-0005-0000-0000-00009EDE0000}"/>
    <cellStyle name="Percent 32 2" xfId="57149" xr:uid="{00000000-0005-0000-0000-00003DDF0000}"/>
    <cellStyle name="Percent 33" xfId="56992" xr:uid="{00000000-0005-0000-0000-0000A0DE0000}"/>
    <cellStyle name="Percent 33 2" xfId="57151" xr:uid="{00000000-0005-0000-0000-00003FDF0000}"/>
    <cellStyle name="Percent 34" xfId="57058" xr:uid="{00000000-0005-0000-0000-0000E2DE0000}"/>
    <cellStyle name="Percent 34 2" xfId="57153" xr:uid="{00000000-0005-0000-0000-000041DF0000}"/>
    <cellStyle name="Percent 35" xfId="57063" xr:uid="{00000000-0005-0000-0000-0000E7DE0000}"/>
    <cellStyle name="Percent 35 2" xfId="57155" xr:uid="{00000000-0005-0000-0000-000043DF0000}"/>
    <cellStyle name="Percent 36" xfId="57066" xr:uid="{00000000-0005-0000-0000-0000EADE0000}"/>
    <cellStyle name="Percent 36 2" xfId="57157" xr:uid="{00000000-0005-0000-0000-000045DF0000}"/>
    <cellStyle name="Percent 37" xfId="57159" xr:uid="{00000000-0005-0000-0000-000047DF0000}"/>
    <cellStyle name="Percent 38" xfId="57161" xr:uid="{00000000-0005-0000-0000-000049DF0000}"/>
    <cellStyle name="Percent 39" xfId="57163" xr:uid="{00000000-0005-0000-0000-00004BDF0000}"/>
    <cellStyle name="Percent 4" xfId="28644" xr:uid="{00000000-0005-0000-0000-0000E46F0000}"/>
    <cellStyle name="Percent 4 2" xfId="28645" xr:uid="{00000000-0005-0000-0000-0000E56F0000}"/>
    <cellStyle name="Percent 4 2 2" xfId="28646" xr:uid="{00000000-0005-0000-0000-0000E66F0000}"/>
    <cellStyle name="Percent 4 2 3" xfId="54650" xr:uid="{00000000-0005-0000-0000-00007AD50000}"/>
    <cellStyle name="Percent 4 3" xfId="28647" xr:uid="{00000000-0005-0000-0000-0000E76F0000}"/>
    <cellStyle name="Percent 4 3 2" xfId="54812" xr:uid="{00000000-0005-0000-0000-00001CD60000}"/>
    <cellStyle name="Percent 4 4" xfId="28648" xr:uid="{00000000-0005-0000-0000-0000E86F0000}"/>
    <cellStyle name="Percent 4 5" xfId="30387" xr:uid="{00000000-0005-0000-0000-0000B3760000}"/>
    <cellStyle name="Percent 4 6" xfId="54651" xr:uid="{00000000-0005-0000-0000-00007BD50000}"/>
    <cellStyle name="Percent 4 7" xfId="57092" xr:uid="{00000000-0005-0000-0000-000004DF0000}"/>
    <cellStyle name="Percent 40" xfId="57165" xr:uid="{00000000-0005-0000-0000-00004DDF0000}"/>
    <cellStyle name="Percent 41" xfId="57167" xr:uid="{00000000-0005-0000-0000-00004FDF0000}"/>
    <cellStyle name="Percent 42" xfId="57169" xr:uid="{00000000-0005-0000-0000-000051DF0000}"/>
    <cellStyle name="Percent 43" xfId="57171" xr:uid="{00000000-0005-0000-0000-000053DF0000}"/>
    <cellStyle name="Percent 44" xfId="57173" xr:uid="{00000000-0005-0000-0000-000055DF0000}"/>
    <cellStyle name="Percent 45" xfId="57175" xr:uid="{00000000-0005-0000-0000-000057DF0000}"/>
    <cellStyle name="Percent 5" xfId="28649" xr:uid="{00000000-0005-0000-0000-0000E96F0000}"/>
    <cellStyle name="Percent 5 2" xfId="28650" xr:uid="{00000000-0005-0000-0000-0000EA6F0000}"/>
    <cellStyle name="Percent 5 3" xfId="28651" xr:uid="{00000000-0005-0000-0000-0000EB6F0000}"/>
    <cellStyle name="Percent 5 4" xfId="57093" xr:uid="{00000000-0005-0000-0000-000005DF0000}"/>
    <cellStyle name="Percent 6" xfId="28652" xr:uid="{00000000-0005-0000-0000-0000EC6F0000}"/>
    <cellStyle name="Percent 6 2" xfId="28653" xr:uid="{00000000-0005-0000-0000-0000ED6F0000}"/>
    <cellStyle name="Percent 6 2 2" xfId="30388" xr:uid="{00000000-0005-0000-0000-0000B4760000}"/>
    <cellStyle name="Percent 6 3" xfId="28654" xr:uid="{00000000-0005-0000-0000-0000EE6F0000}"/>
    <cellStyle name="Percent 6 4" xfId="28655" xr:uid="{00000000-0005-0000-0000-0000EF6F0000}"/>
    <cellStyle name="Percent 6 5" xfId="57095" xr:uid="{00000000-0005-0000-0000-000007DF0000}"/>
    <cellStyle name="Percent 7" xfId="28656" xr:uid="{00000000-0005-0000-0000-0000F06F0000}"/>
    <cellStyle name="Percent 7 2" xfId="28657" xr:uid="{00000000-0005-0000-0000-0000F16F0000}"/>
    <cellStyle name="Percent 7 3" xfId="28658" xr:uid="{00000000-0005-0000-0000-0000F26F0000}"/>
    <cellStyle name="Percent 7 4" xfId="57098" xr:uid="{00000000-0005-0000-0000-00000ADF0000}"/>
    <cellStyle name="Percent 8" xfId="28659" xr:uid="{00000000-0005-0000-0000-0000F36F0000}"/>
    <cellStyle name="Percent 8 2" xfId="28660" xr:uid="{00000000-0005-0000-0000-0000F46F0000}"/>
    <cellStyle name="Percent 8 2 2" xfId="28661" xr:uid="{00000000-0005-0000-0000-0000F56F0000}"/>
    <cellStyle name="Percent 8 3" xfId="28662" xr:uid="{00000000-0005-0000-0000-0000F66F0000}"/>
    <cellStyle name="Percent 8 4" xfId="57099" xr:uid="{00000000-0005-0000-0000-00000BDF0000}"/>
    <cellStyle name="Percent 9" xfId="28663" xr:uid="{00000000-0005-0000-0000-0000F76F0000}"/>
    <cellStyle name="Percent 9 2" xfId="57102" xr:uid="{00000000-0005-0000-0000-00000EDF0000}"/>
    <cellStyle name="PERCENTAGE" xfId="30389" xr:uid="{00000000-0005-0000-0000-0000B5760000}"/>
    <cellStyle name="Pilkku_BINV" xfId="30390" xr:uid="{00000000-0005-0000-0000-0000B6760000}"/>
    <cellStyle name="PrePop Currency (0)" xfId="28664" xr:uid="{00000000-0005-0000-0000-0000F86F0000}"/>
    <cellStyle name="PrePop Currency (2)" xfId="28665" xr:uid="{00000000-0005-0000-0000-0000F96F0000}"/>
    <cellStyle name="PrePop Currency (2) 2" xfId="54813" xr:uid="{00000000-0005-0000-0000-00001DD60000}"/>
    <cellStyle name="PrePop Currency (2) 3" xfId="54814" xr:uid="{00000000-0005-0000-0000-00001ED60000}"/>
    <cellStyle name="PrePop Units (0)" xfId="28666" xr:uid="{00000000-0005-0000-0000-0000FA6F0000}"/>
    <cellStyle name="PrePop Units (1)" xfId="28667" xr:uid="{00000000-0005-0000-0000-0000FB6F0000}"/>
    <cellStyle name="PrePop Units (1) 2" xfId="54815" xr:uid="{00000000-0005-0000-0000-00001FD60000}"/>
    <cellStyle name="PrePop Units (1) 3" xfId="54816" xr:uid="{00000000-0005-0000-0000-000020D60000}"/>
    <cellStyle name="PrePop Units (2)" xfId="28668" xr:uid="{00000000-0005-0000-0000-0000FC6F0000}"/>
    <cellStyle name="PrePop Units (2) 2" xfId="54817" xr:uid="{00000000-0005-0000-0000-000021D60000}"/>
    <cellStyle name="PrePop Units (2) 3" xfId="54818" xr:uid="{00000000-0005-0000-0000-000022D60000}"/>
    <cellStyle name="pricing" xfId="30391" xr:uid="{00000000-0005-0000-0000-0000B7760000}"/>
    <cellStyle name="PSChar" xfId="30392" xr:uid="{00000000-0005-0000-0000-0000B8760000}"/>
    <cellStyle name="PSDate" xfId="30393" xr:uid="{00000000-0005-0000-0000-0000B9760000}"/>
    <cellStyle name="PSDec" xfId="30394" xr:uid="{00000000-0005-0000-0000-0000BA760000}"/>
    <cellStyle name="PSHeading" xfId="30395" xr:uid="{00000000-0005-0000-0000-0000BB760000}"/>
    <cellStyle name="PSInt" xfId="30396" xr:uid="{00000000-0005-0000-0000-0000BC760000}"/>
    <cellStyle name="PSSpacer" xfId="30397" xr:uid="{00000000-0005-0000-0000-0000BD760000}"/>
    <cellStyle name="pwstyle" xfId="28669" xr:uid="{00000000-0005-0000-0000-0000FD6F0000}"/>
    <cellStyle name="Py?r. luku_BINV" xfId="30398" xr:uid="{00000000-0005-0000-0000-0000BE760000}"/>
    <cellStyle name="Py?r. valuutta_BINV" xfId="30399" xr:uid="{00000000-0005-0000-0000-0000BF760000}"/>
    <cellStyle name="Q" xfId="30400" xr:uid="{00000000-0005-0000-0000-0000C0760000}"/>
    <cellStyle name="Q_20-2 NAN" xfId="30401" xr:uid="{00000000-0005-0000-0000-0000C1760000}"/>
    <cellStyle name="Q_B &amp; Z" xfId="30402" xr:uid="{00000000-0005-0000-0000-0000C2760000}"/>
    <cellStyle name="Q_F123" xfId="30403" xr:uid="{00000000-0005-0000-0000-0000C3760000}"/>
    <cellStyle name="Q_L" xfId="30404" xr:uid="{00000000-0005-0000-0000-0000C4760000}"/>
    <cellStyle name="Q_Salary_09.30.04" xfId="30405" xr:uid="{00000000-0005-0000-0000-0000C5760000}"/>
    <cellStyle name="Q_WT" xfId="30406" xr:uid="{00000000-0005-0000-0000-0000C6760000}"/>
    <cellStyle name="QTR94_95_INCOME CTMP#1 98" xfId="30407" xr:uid="{00000000-0005-0000-0000-0000C7760000}"/>
    <cellStyle name="Quantity" xfId="28670" xr:uid="{00000000-0005-0000-0000-0000FE6F0000}"/>
    <cellStyle name="Quantity 2" xfId="28671" xr:uid="{00000000-0005-0000-0000-0000FF6F0000}"/>
    <cellStyle name="Quantity 3" xfId="28672" xr:uid="{00000000-0005-0000-0000-000000700000}"/>
    <cellStyle name="Quantity_BAC-Cash flow-2011-2" xfId="30408" xr:uid="{00000000-0005-0000-0000-0000C8760000}"/>
    <cellStyle name="RevList" xfId="28673" xr:uid="{00000000-0005-0000-0000-000001700000}"/>
    <cellStyle name="s]_x000d__x000a_spooler=yes_x000d__x000a_load=_x000d__x000a_Beep=yes_x000d__x000a_NullPort=None_x000d__x000a_BorderWidth=3_x000d__x000a_CursorBlinkRate=1200_x000d__x000a_DoubleClickSpeed=452_x000d__x000a_Programs=co" xfId="30409" xr:uid="{00000000-0005-0000-0000-0000C9760000}"/>
    <cellStyle name="s1" xfId="30410" xr:uid="{00000000-0005-0000-0000-0000CA760000}"/>
    <cellStyle name="Salomon Logo" xfId="28674" xr:uid="{00000000-0005-0000-0000-000002700000}"/>
    <cellStyle name="Salomon Logo 2" xfId="56794" xr:uid="{00000000-0005-0000-0000-0000DADD0000}"/>
    <cellStyle name="Salomon Logo 3" xfId="56795" xr:uid="{00000000-0005-0000-0000-0000DBDD0000}"/>
    <cellStyle name="SAPBEXaggData" xfId="28675" xr:uid="{00000000-0005-0000-0000-000003700000}"/>
    <cellStyle name="SAPBEXaggData 2" xfId="30411" xr:uid="{00000000-0005-0000-0000-0000CB760000}"/>
    <cellStyle name="SAPBEXaggData 3" xfId="54652" xr:uid="{00000000-0005-0000-0000-00007CD50000}"/>
    <cellStyle name="SAPBEXaggData 4" xfId="56796" xr:uid="{00000000-0005-0000-0000-0000DCDD0000}"/>
    <cellStyle name="SAPBEXaggDataEmph" xfId="28676" xr:uid="{00000000-0005-0000-0000-000004700000}"/>
    <cellStyle name="SAPBEXaggDataEmph 2" xfId="30412" xr:uid="{00000000-0005-0000-0000-0000CC760000}"/>
    <cellStyle name="SAPBEXaggDataEmph 3" xfId="54653" xr:uid="{00000000-0005-0000-0000-00007DD50000}"/>
    <cellStyle name="SAPBEXaggDataEmph 4" xfId="56797" xr:uid="{00000000-0005-0000-0000-0000DDDD0000}"/>
    <cellStyle name="SAPBEXaggItem" xfId="28677" xr:uid="{00000000-0005-0000-0000-000005700000}"/>
    <cellStyle name="SAPBEXaggItem 2" xfId="30413" xr:uid="{00000000-0005-0000-0000-0000CD760000}"/>
    <cellStyle name="SAPBEXaggItem 3" xfId="54654" xr:uid="{00000000-0005-0000-0000-00007ED50000}"/>
    <cellStyle name="SAPBEXaggItem 4" xfId="56798" xr:uid="{00000000-0005-0000-0000-0000DEDD0000}"/>
    <cellStyle name="SAPBEXaggItemX" xfId="28678" xr:uid="{00000000-0005-0000-0000-000006700000}"/>
    <cellStyle name="SAPBEXaggItemX 2" xfId="30414" xr:uid="{00000000-0005-0000-0000-0000CE760000}"/>
    <cellStyle name="SAPBEXaggItemX 3" xfId="54655" xr:uid="{00000000-0005-0000-0000-00007FD50000}"/>
    <cellStyle name="SAPBEXaggItemX 4" xfId="56799" xr:uid="{00000000-0005-0000-0000-0000DFDD0000}"/>
    <cellStyle name="SAPBEXchaText" xfId="28679" xr:uid="{00000000-0005-0000-0000-000007700000}"/>
    <cellStyle name="SAPBEXexcBad7" xfId="28680" xr:uid="{00000000-0005-0000-0000-000008700000}"/>
    <cellStyle name="SAPBEXexcBad7 2" xfId="30415" xr:uid="{00000000-0005-0000-0000-0000CF760000}"/>
    <cellStyle name="SAPBEXexcBad7 3" xfId="54656" xr:uid="{00000000-0005-0000-0000-000080D50000}"/>
    <cellStyle name="SAPBEXexcBad7 4" xfId="56800" xr:uid="{00000000-0005-0000-0000-0000E0DD0000}"/>
    <cellStyle name="SAPBEXexcBad8" xfId="28681" xr:uid="{00000000-0005-0000-0000-000009700000}"/>
    <cellStyle name="SAPBEXexcBad8 2" xfId="30416" xr:uid="{00000000-0005-0000-0000-0000D0760000}"/>
    <cellStyle name="SAPBEXexcBad8 3" xfId="54657" xr:uid="{00000000-0005-0000-0000-000081D50000}"/>
    <cellStyle name="SAPBEXexcBad8 4" xfId="56801" xr:uid="{00000000-0005-0000-0000-0000E1DD0000}"/>
    <cellStyle name="SAPBEXexcBad9" xfId="28682" xr:uid="{00000000-0005-0000-0000-00000A700000}"/>
    <cellStyle name="SAPBEXexcBad9 2" xfId="30417" xr:uid="{00000000-0005-0000-0000-0000D1760000}"/>
    <cellStyle name="SAPBEXexcBad9 3" xfId="54658" xr:uid="{00000000-0005-0000-0000-000082D50000}"/>
    <cellStyle name="SAPBEXexcBad9 4" xfId="56802" xr:uid="{00000000-0005-0000-0000-0000E2DD0000}"/>
    <cellStyle name="SAPBEXexcCritical4" xfId="28683" xr:uid="{00000000-0005-0000-0000-00000B700000}"/>
    <cellStyle name="SAPBEXexcCritical4 2" xfId="30418" xr:uid="{00000000-0005-0000-0000-0000D2760000}"/>
    <cellStyle name="SAPBEXexcCritical4 3" xfId="54659" xr:uid="{00000000-0005-0000-0000-000083D50000}"/>
    <cellStyle name="SAPBEXexcCritical4 4" xfId="56803" xr:uid="{00000000-0005-0000-0000-0000E3DD0000}"/>
    <cellStyle name="SAPBEXexcCritical5" xfId="28684" xr:uid="{00000000-0005-0000-0000-00000C700000}"/>
    <cellStyle name="SAPBEXexcCritical5 2" xfId="30419" xr:uid="{00000000-0005-0000-0000-0000D3760000}"/>
    <cellStyle name="SAPBEXexcCritical5 3" xfId="54660" xr:uid="{00000000-0005-0000-0000-000084D50000}"/>
    <cellStyle name="SAPBEXexcCritical5 4" xfId="56804" xr:uid="{00000000-0005-0000-0000-0000E4DD0000}"/>
    <cellStyle name="SAPBEXexcCritical6" xfId="28685" xr:uid="{00000000-0005-0000-0000-00000D700000}"/>
    <cellStyle name="SAPBEXexcCritical6 2" xfId="30420" xr:uid="{00000000-0005-0000-0000-0000D4760000}"/>
    <cellStyle name="SAPBEXexcCritical6 3" xfId="54661" xr:uid="{00000000-0005-0000-0000-000085D50000}"/>
    <cellStyle name="SAPBEXexcCritical6 4" xfId="56805" xr:uid="{00000000-0005-0000-0000-0000E5DD0000}"/>
    <cellStyle name="SAPBEXexcGood1" xfId="28686" xr:uid="{00000000-0005-0000-0000-00000E700000}"/>
    <cellStyle name="SAPBEXexcGood1 2" xfId="30421" xr:uid="{00000000-0005-0000-0000-0000D5760000}"/>
    <cellStyle name="SAPBEXexcGood1 3" xfId="54662" xr:uid="{00000000-0005-0000-0000-000086D50000}"/>
    <cellStyle name="SAPBEXexcGood1 4" xfId="56806" xr:uid="{00000000-0005-0000-0000-0000E6DD0000}"/>
    <cellStyle name="SAPBEXexcGood2" xfId="28687" xr:uid="{00000000-0005-0000-0000-00000F700000}"/>
    <cellStyle name="SAPBEXexcGood2 2" xfId="30422" xr:uid="{00000000-0005-0000-0000-0000D6760000}"/>
    <cellStyle name="SAPBEXexcGood2 3" xfId="54663" xr:uid="{00000000-0005-0000-0000-000087D50000}"/>
    <cellStyle name="SAPBEXexcGood2 4" xfId="56807" xr:uid="{00000000-0005-0000-0000-0000E7DD0000}"/>
    <cellStyle name="SAPBEXexcGood3" xfId="28688" xr:uid="{00000000-0005-0000-0000-000010700000}"/>
    <cellStyle name="SAPBEXexcGood3 2" xfId="30423" xr:uid="{00000000-0005-0000-0000-0000D7760000}"/>
    <cellStyle name="SAPBEXexcGood3 3" xfId="54664" xr:uid="{00000000-0005-0000-0000-000088D50000}"/>
    <cellStyle name="SAPBEXexcGood3 4" xfId="56808" xr:uid="{00000000-0005-0000-0000-0000E8DD0000}"/>
    <cellStyle name="SAPBEXfilterDrill" xfId="28689" xr:uid="{00000000-0005-0000-0000-000011700000}"/>
    <cellStyle name="SAPBEXfilterDrill 2" xfId="56809" xr:uid="{00000000-0005-0000-0000-0000E9DD0000}"/>
    <cellStyle name="SAPBEXfilterDrill 3" xfId="56810" xr:uid="{00000000-0005-0000-0000-0000EADD0000}"/>
    <cellStyle name="SAPBEXfilterItem" xfId="28690" xr:uid="{00000000-0005-0000-0000-000012700000}"/>
    <cellStyle name="SAPBEXfilterItem 2" xfId="54819" xr:uid="{00000000-0005-0000-0000-000023D60000}"/>
    <cellStyle name="SAPBEXfilterItem 3" xfId="54820" xr:uid="{00000000-0005-0000-0000-000024D60000}"/>
    <cellStyle name="SAPBEXfilterText" xfId="28691" xr:uid="{00000000-0005-0000-0000-000013700000}"/>
    <cellStyle name="SAPBEXformats" xfId="28692" xr:uid="{00000000-0005-0000-0000-000014700000}"/>
    <cellStyle name="SAPBEXformats 2" xfId="30424" xr:uid="{00000000-0005-0000-0000-0000D8760000}"/>
    <cellStyle name="SAPBEXformats 3" xfId="54665" xr:uid="{00000000-0005-0000-0000-000089D50000}"/>
    <cellStyle name="SAPBEXformats 4" xfId="56811" xr:uid="{00000000-0005-0000-0000-0000EBDD0000}"/>
    <cellStyle name="SAPBEXheaderItem" xfId="28693" xr:uid="{00000000-0005-0000-0000-000015700000}"/>
    <cellStyle name="SAPBEXheaderItem 2" xfId="54821" xr:uid="{00000000-0005-0000-0000-000025D60000}"/>
    <cellStyle name="SAPBEXheaderItem 3" xfId="54822" xr:uid="{00000000-0005-0000-0000-000026D60000}"/>
    <cellStyle name="SAPBEXheaderText" xfId="28694" xr:uid="{00000000-0005-0000-0000-000016700000}"/>
    <cellStyle name="SAPBEXheaderText 2" xfId="54823" xr:uid="{00000000-0005-0000-0000-000027D60000}"/>
    <cellStyle name="SAPBEXheaderText 3" xfId="54824" xr:uid="{00000000-0005-0000-0000-000028D60000}"/>
    <cellStyle name="SAPBEXHLevel0" xfId="28695" xr:uid="{00000000-0005-0000-0000-000017700000}"/>
    <cellStyle name="SAPBEXHLevel0 2" xfId="30425" xr:uid="{00000000-0005-0000-0000-0000D9760000}"/>
    <cellStyle name="SAPBEXHLevel0 3" xfId="54666" xr:uid="{00000000-0005-0000-0000-00008AD50000}"/>
    <cellStyle name="SAPBEXHLevel0 4" xfId="56812" xr:uid="{00000000-0005-0000-0000-0000ECDD0000}"/>
    <cellStyle name="SAPBEXHLevel0X" xfId="28696" xr:uid="{00000000-0005-0000-0000-000018700000}"/>
    <cellStyle name="SAPBEXHLevel0X 2" xfId="30426" xr:uid="{00000000-0005-0000-0000-0000DA760000}"/>
    <cellStyle name="SAPBEXHLevel0X 3" xfId="54667" xr:uid="{00000000-0005-0000-0000-00008BD50000}"/>
    <cellStyle name="SAPBEXHLevel0X 4" xfId="56813" xr:uid="{00000000-0005-0000-0000-0000EDDD0000}"/>
    <cellStyle name="SAPBEXHLevel1" xfId="28697" xr:uid="{00000000-0005-0000-0000-000019700000}"/>
    <cellStyle name="SAPBEXHLevel1 2" xfId="30427" xr:uid="{00000000-0005-0000-0000-0000DB760000}"/>
    <cellStyle name="SAPBEXHLevel1 3" xfId="54668" xr:uid="{00000000-0005-0000-0000-00008CD50000}"/>
    <cellStyle name="SAPBEXHLevel1 4" xfId="56814" xr:uid="{00000000-0005-0000-0000-0000EEDD0000}"/>
    <cellStyle name="SAPBEXHLevel1X" xfId="28698" xr:uid="{00000000-0005-0000-0000-00001A700000}"/>
    <cellStyle name="SAPBEXHLevel1X 2" xfId="30428" xr:uid="{00000000-0005-0000-0000-0000DC760000}"/>
    <cellStyle name="SAPBEXHLevel1X 3" xfId="54669" xr:uid="{00000000-0005-0000-0000-00008DD50000}"/>
    <cellStyle name="SAPBEXHLevel1X 4" xfId="56815" xr:uid="{00000000-0005-0000-0000-0000EFDD0000}"/>
    <cellStyle name="SAPBEXHLevel2" xfId="28699" xr:uid="{00000000-0005-0000-0000-00001B700000}"/>
    <cellStyle name="SAPBEXHLevel2 2" xfId="30429" xr:uid="{00000000-0005-0000-0000-0000DD760000}"/>
    <cellStyle name="SAPBEXHLevel2 3" xfId="54670" xr:uid="{00000000-0005-0000-0000-00008ED50000}"/>
    <cellStyle name="SAPBEXHLevel2 4" xfId="56816" xr:uid="{00000000-0005-0000-0000-0000F0DD0000}"/>
    <cellStyle name="SAPBEXHLevel2X" xfId="28700" xr:uid="{00000000-0005-0000-0000-00001C700000}"/>
    <cellStyle name="SAPBEXHLevel2X 2" xfId="30430" xr:uid="{00000000-0005-0000-0000-0000DE760000}"/>
    <cellStyle name="SAPBEXHLevel2X 3" xfId="54671" xr:uid="{00000000-0005-0000-0000-00008FD50000}"/>
    <cellStyle name="SAPBEXHLevel2X 4" xfId="56817" xr:uid="{00000000-0005-0000-0000-0000F1DD0000}"/>
    <cellStyle name="SAPBEXHLevel3" xfId="28701" xr:uid="{00000000-0005-0000-0000-00001D700000}"/>
    <cellStyle name="SAPBEXHLevel3 2" xfId="30431" xr:uid="{00000000-0005-0000-0000-0000DF760000}"/>
    <cellStyle name="SAPBEXHLevel3 3" xfId="54672" xr:uid="{00000000-0005-0000-0000-000090D50000}"/>
    <cellStyle name="SAPBEXHLevel3 4" xfId="56818" xr:uid="{00000000-0005-0000-0000-0000F2DD0000}"/>
    <cellStyle name="SAPBEXHLevel3X" xfId="28702" xr:uid="{00000000-0005-0000-0000-00001E700000}"/>
    <cellStyle name="SAPBEXHLevel3X 2" xfId="30432" xr:uid="{00000000-0005-0000-0000-0000E0760000}"/>
    <cellStyle name="SAPBEXHLevel3X 3" xfId="54673" xr:uid="{00000000-0005-0000-0000-000091D50000}"/>
    <cellStyle name="SAPBEXHLevel3X 4" xfId="56819" xr:uid="{00000000-0005-0000-0000-0000F3DD0000}"/>
    <cellStyle name="SAPBEXresData" xfId="28703" xr:uid="{00000000-0005-0000-0000-00001F700000}"/>
    <cellStyle name="SAPBEXresData 2" xfId="30433" xr:uid="{00000000-0005-0000-0000-0000E1760000}"/>
    <cellStyle name="SAPBEXresData 3" xfId="54674" xr:uid="{00000000-0005-0000-0000-000092D50000}"/>
    <cellStyle name="SAPBEXresData 4" xfId="56820" xr:uid="{00000000-0005-0000-0000-0000F4DD0000}"/>
    <cellStyle name="SAPBEXresDataEmph" xfId="28704" xr:uid="{00000000-0005-0000-0000-000020700000}"/>
    <cellStyle name="SAPBEXresDataEmph 2" xfId="30434" xr:uid="{00000000-0005-0000-0000-0000E2760000}"/>
    <cellStyle name="SAPBEXresDataEmph 3" xfId="54675" xr:uid="{00000000-0005-0000-0000-000093D50000}"/>
    <cellStyle name="SAPBEXresDataEmph 4" xfId="56821" xr:uid="{00000000-0005-0000-0000-0000F5DD0000}"/>
    <cellStyle name="SAPBEXresItem" xfId="28705" xr:uid="{00000000-0005-0000-0000-000021700000}"/>
    <cellStyle name="SAPBEXresItem 2" xfId="30435" xr:uid="{00000000-0005-0000-0000-0000E3760000}"/>
    <cellStyle name="SAPBEXresItem 3" xfId="54676" xr:uid="{00000000-0005-0000-0000-000094D50000}"/>
    <cellStyle name="SAPBEXresItem 4" xfId="56822" xr:uid="{00000000-0005-0000-0000-0000F6DD0000}"/>
    <cellStyle name="SAPBEXresItemX" xfId="28706" xr:uid="{00000000-0005-0000-0000-000022700000}"/>
    <cellStyle name="SAPBEXresItemX 2" xfId="30436" xr:uid="{00000000-0005-0000-0000-0000E4760000}"/>
    <cellStyle name="SAPBEXresItemX 3" xfId="54677" xr:uid="{00000000-0005-0000-0000-000095D50000}"/>
    <cellStyle name="SAPBEXresItemX 4" xfId="56823" xr:uid="{00000000-0005-0000-0000-0000F7DD0000}"/>
    <cellStyle name="SAPBEXstdData" xfId="28707" xr:uid="{00000000-0005-0000-0000-000023700000}"/>
    <cellStyle name="SAPBEXstdData 2" xfId="30437" xr:uid="{00000000-0005-0000-0000-0000E5760000}"/>
    <cellStyle name="SAPBEXstdData 3" xfId="54678" xr:uid="{00000000-0005-0000-0000-000096D50000}"/>
    <cellStyle name="SAPBEXstdData 4" xfId="56824" xr:uid="{00000000-0005-0000-0000-0000F8DD0000}"/>
    <cellStyle name="SAPBEXstdDataEmph" xfId="28708" xr:uid="{00000000-0005-0000-0000-000024700000}"/>
    <cellStyle name="SAPBEXstdDataEmph 2" xfId="30438" xr:uid="{00000000-0005-0000-0000-0000E6760000}"/>
    <cellStyle name="SAPBEXstdDataEmph 3" xfId="54679" xr:uid="{00000000-0005-0000-0000-000097D50000}"/>
    <cellStyle name="SAPBEXstdDataEmph 4" xfId="56825" xr:uid="{00000000-0005-0000-0000-0000F9DD0000}"/>
    <cellStyle name="SAPBEXstdItem" xfId="28709" xr:uid="{00000000-0005-0000-0000-000025700000}"/>
    <cellStyle name="SAPBEXstdItem 2" xfId="30439" xr:uid="{00000000-0005-0000-0000-0000E7760000}"/>
    <cellStyle name="SAPBEXstdItem 3" xfId="54680" xr:uid="{00000000-0005-0000-0000-000098D50000}"/>
    <cellStyle name="SAPBEXstdItem 4" xfId="56826" xr:uid="{00000000-0005-0000-0000-0000FADD0000}"/>
    <cellStyle name="SAPBEXstdItemX" xfId="28710" xr:uid="{00000000-0005-0000-0000-000026700000}"/>
    <cellStyle name="SAPBEXstdItemX 2" xfId="30440" xr:uid="{00000000-0005-0000-0000-0000E8760000}"/>
    <cellStyle name="SAPBEXstdItemX 3" xfId="54681" xr:uid="{00000000-0005-0000-0000-000099D50000}"/>
    <cellStyle name="SAPBEXstdItemX 4" xfId="56827" xr:uid="{00000000-0005-0000-0000-0000FBDD0000}"/>
    <cellStyle name="SAPBEXtitle" xfId="28711" xr:uid="{00000000-0005-0000-0000-000027700000}"/>
    <cellStyle name="SAPBEXundefined" xfId="28712" xr:uid="{00000000-0005-0000-0000-000028700000}"/>
    <cellStyle name="SAPBEXundefined 2" xfId="30441" xr:uid="{00000000-0005-0000-0000-0000E9760000}"/>
    <cellStyle name="SAPBEXundefined 3" xfId="54682" xr:uid="{00000000-0005-0000-0000-00009AD50000}"/>
    <cellStyle name="SAPBEXundefined 4" xfId="56828" xr:uid="{00000000-0005-0000-0000-0000FCDD0000}"/>
    <cellStyle name="section head" xfId="28713" xr:uid="{00000000-0005-0000-0000-000029700000}"/>
    <cellStyle name="Separador de milhares [0]_Person" xfId="30442" xr:uid="{00000000-0005-0000-0000-0000EA760000}"/>
    <cellStyle name="Separador de milhares_Person" xfId="30443" xr:uid="{00000000-0005-0000-0000-0000EB760000}"/>
    <cellStyle name="Sheet Title" xfId="30444" xr:uid="{00000000-0005-0000-0000-0000EC760000}"/>
    <cellStyle name="small border line" xfId="30445" xr:uid="{00000000-0005-0000-0000-0000ED760000}"/>
    <cellStyle name="SS Col Hdr" xfId="28714" xr:uid="{00000000-0005-0000-0000-00002A700000}"/>
    <cellStyle name="SS Dim 1 Blank" xfId="28715" xr:uid="{00000000-0005-0000-0000-00002B700000}"/>
    <cellStyle name="SS Dim 1 Blank 2" xfId="28716" xr:uid="{00000000-0005-0000-0000-00002C700000}"/>
    <cellStyle name="SS Dim 1 Title" xfId="28717" xr:uid="{00000000-0005-0000-0000-00002D700000}"/>
    <cellStyle name="SS Dim 1 Value" xfId="28718" xr:uid="{00000000-0005-0000-0000-00002E700000}"/>
    <cellStyle name="SS Dim 1 Value 2" xfId="28719" xr:uid="{00000000-0005-0000-0000-00002F700000}"/>
    <cellStyle name="SS Dim 1 Value 3" xfId="54825" xr:uid="{00000000-0005-0000-0000-000029D60000}"/>
    <cellStyle name="SS Dim 2 Blank" xfId="28720" xr:uid="{00000000-0005-0000-0000-000030700000}"/>
    <cellStyle name="SS Dim 2 Blank 2" xfId="28721" xr:uid="{00000000-0005-0000-0000-000031700000}"/>
    <cellStyle name="SS Dim 2 Blank 3" xfId="54826" xr:uid="{00000000-0005-0000-0000-00002AD60000}"/>
    <cellStyle name="SS Dim 2 Title" xfId="28722" xr:uid="{00000000-0005-0000-0000-000032700000}"/>
    <cellStyle name="SS Dim 2 Value" xfId="28723" xr:uid="{00000000-0005-0000-0000-000033700000}"/>
    <cellStyle name="SS Dim 2 Value 2" xfId="28724" xr:uid="{00000000-0005-0000-0000-000034700000}"/>
    <cellStyle name="SS Dim 2 Value 3" xfId="54827" xr:uid="{00000000-0005-0000-0000-00002BD60000}"/>
    <cellStyle name="SS Dim 3 Blank" xfId="28725" xr:uid="{00000000-0005-0000-0000-000035700000}"/>
    <cellStyle name="SS Dim 3 Blank 2" xfId="28726" xr:uid="{00000000-0005-0000-0000-000036700000}"/>
    <cellStyle name="SS Dim 3 Blank 3" xfId="54828" xr:uid="{00000000-0005-0000-0000-00002CD60000}"/>
    <cellStyle name="SS Dim 3 Title" xfId="28727" xr:uid="{00000000-0005-0000-0000-000037700000}"/>
    <cellStyle name="SS Dim 3 Title 2" xfId="28728" xr:uid="{00000000-0005-0000-0000-000038700000}"/>
    <cellStyle name="SS Dim 3 Title 3" xfId="54829" xr:uid="{00000000-0005-0000-0000-00002DD60000}"/>
    <cellStyle name="SS Dim 3 Value" xfId="28729" xr:uid="{00000000-0005-0000-0000-000039700000}"/>
    <cellStyle name="SS Dim 4 Blank" xfId="28730" xr:uid="{00000000-0005-0000-0000-00003A700000}"/>
    <cellStyle name="SS Dim 4 Blank 2" xfId="28731" xr:uid="{00000000-0005-0000-0000-00003B700000}"/>
    <cellStyle name="SS Dim 4 Blank 3" xfId="54830" xr:uid="{00000000-0005-0000-0000-00002ED60000}"/>
    <cellStyle name="SS Dim 4 Title" xfId="28732" xr:uid="{00000000-0005-0000-0000-00003C700000}"/>
    <cellStyle name="SS Dim 4 Value" xfId="28733" xr:uid="{00000000-0005-0000-0000-00003D700000}"/>
    <cellStyle name="SS Dim 5 Blank" xfId="28734" xr:uid="{00000000-0005-0000-0000-00003E700000}"/>
    <cellStyle name="SS Dim 5 Blank 2" xfId="28735" xr:uid="{00000000-0005-0000-0000-00003F700000}"/>
    <cellStyle name="SS Dim 5 Blank 3" xfId="54831" xr:uid="{00000000-0005-0000-0000-00002FD60000}"/>
    <cellStyle name="SS Dim 5 Title" xfId="28736" xr:uid="{00000000-0005-0000-0000-000040700000}"/>
    <cellStyle name="SS Dim 5 Value" xfId="28737" xr:uid="{00000000-0005-0000-0000-000041700000}"/>
    <cellStyle name="SS Other Measure" xfId="28738" xr:uid="{00000000-0005-0000-0000-000042700000}"/>
    <cellStyle name="SS Other Measure 2" xfId="28739" xr:uid="{00000000-0005-0000-0000-000043700000}"/>
    <cellStyle name="SS Sum Measure" xfId="28740" xr:uid="{00000000-0005-0000-0000-000044700000}"/>
    <cellStyle name="SS Sum Measure 2" xfId="28741" xr:uid="{00000000-0005-0000-0000-000045700000}"/>
    <cellStyle name="SS Unbound Dim" xfId="28742" xr:uid="{00000000-0005-0000-0000-000046700000}"/>
    <cellStyle name="SS Unbound Dim 2" xfId="28743" xr:uid="{00000000-0005-0000-0000-000047700000}"/>
    <cellStyle name="SS WAvg Measure" xfId="28744" xr:uid="{00000000-0005-0000-0000-000048700000}"/>
    <cellStyle name="SS WAvg Measure 2" xfId="28745" xr:uid="{00000000-0005-0000-0000-000049700000}"/>
    <cellStyle name="Standard" xfId="30446" xr:uid="{00000000-0005-0000-0000-0000EE760000}"/>
    <cellStyle name="StandardInput" xfId="28746" xr:uid="{00000000-0005-0000-0000-00004A700000}"/>
    <cellStyle name="StandardInput 2" xfId="30447" xr:uid="{00000000-0005-0000-0000-0000EF760000}"/>
    <cellStyle name="StandardInput 3" xfId="54683" xr:uid="{00000000-0005-0000-0000-00009BD50000}"/>
    <cellStyle name="StandardInput 4" xfId="56829" xr:uid="{00000000-0005-0000-0000-0000FDDD0000}"/>
    <cellStyle name="steve" xfId="28747" xr:uid="{00000000-0005-0000-0000-00004B700000}"/>
    <cellStyle name="Style 1" xfId="28748" xr:uid="{00000000-0005-0000-0000-00004C700000}"/>
    <cellStyle name="Style 1 2" xfId="28749" xr:uid="{00000000-0005-0000-0000-00004D700000}"/>
    <cellStyle name="Style 1 3" xfId="28750" xr:uid="{00000000-0005-0000-0000-00004E700000}"/>
    <cellStyle name="Style 1 4" xfId="30448" xr:uid="{00000000-0005-0000-0000-0000F0760000}"/>
    <cellStyle name="Style 1 5" xfId="30449" xr:uid="{00000000-0005-0000-0000-0000F1760000}"/>
    <cellStyle name="Style 1 6" xfId="54684" xr:uid="{00000000-0005-0000-0000-00009CD50000}"/>
    <cellStyle name="Style 1_02_FG-Mer' Feb11" xfId="30450" xr:uid="{00000000-0005-0000-0000-0000F2760000}"/>
    <cellStyle name="Style 2" xfId="28751" xr:uid="{00000000-0005-0000-0000-00004F700000}"/>
    <cellStyle name="Style 2 2" xfId="28752" xr:uid="{00000000-0005-0000-0000-000050700000}"/>
    <cellStyle name="Style 2 3" xfId="54832" xr:uid="{00000000-0005-0000-0000-000030D60000}"/>
    <cellStyle name="Style 3" xfId="30451" xr:uid="{00000000-0005-0000-0000-0000F3760000}"/>
    <cellStyle name="Style 4" xfId="30452" xr:uid="{00000000-0005-0000-0000-0000F4760000}"/>
    <cellStyle name="Style 5" xfId="30453" xr:uid="{00000000-0005-0000-0000-0000F5760000}"/>
    <cellStyle name="Style 6" xfId="30454" xr:uid="{00000000-0005-0000-0000-0000F6760000}"/>
    <cellStyle name="Style 7" xfId="30455" xr:uid="{00000000-0005-0000-0000-0000F7760000}"/>
    <cellStyle name="Style 8" xfId="30456" xr:uid="{00000000-0005-0000-0000-0000F8760000}"/>
    <cellStyle name="STYLE1" xfId="30457" xr:uid="{00000000-0005-0000-0000-0000F9760000}"/>
    <cellStyle name="STYLE1 2" xfId="30458" xr:uid="{00000000-0005-0000-0000-0000FA760000}"/>
    <cellStyle name="STYLE2" xfId="30459" xr:uid="{00000000-0005-0000-0000-0000FB760000}"/>
    <cellStyle name="STYLE3" xfId="30460" xr:uid="{00000000-0005-0000-0000-0000FC760000}"/>
    <cellStyle name="STYLE4" xfId="30461" xr:uid="{00000000-0005-0000-0000-0000FD760000}"/>
    <cellStyle name="STYLE5" xfId="30462" xr:uid="{00000000-0005-0000-0000-0000FE760000}"/>
    <cellStyle name="STYLE6" xfId="30463" xr:uid="{00000000-0005-0000-0000-0000FF760000}"/>
    <cellStyle name="STYLE7" xfId="30464" xr:uid="{00000000-0005-0000-0000-000000770000}"/>
    <cellStyle name="subhead" xfId="30465" xr:uid="{00000000-0005-0000-0000-000001770000}"/>
    <cellStyle name="SubHeading" xfId="30466" xr:uid="{00000000-0005-0000-0000-000002770000}"/>
    <cellStyle name="Subtotal" xfId="28753" xr:uid="{00000000-0005-0000-0000-000051700000}"/>
    <cellStyle name="t" xfId="30467" xr:uid="{00000000-0005-0000-0000-000003770000}"/>
    <cellStyle name="T_02_FG-Mer' Feb11" xfId="30468" xr:uid="{00000000-0005-0000-0000-000004770000}"/>
    <cellStyle name="T_Bao cao kttb milk yomilkYAO-mien bac" xfId="30469" xr:uid="{00000000-0005-0000-0000-000005770000}"/>
    <cellStyle name="T_Bao cao kttb milk yomilkYAO-mien bac_01. PART LIST 2PY'11  MONTH 01  2011( Proc.250 Units )" xfId="30470" xr:uid="{00000000-0005-0000-0000-000006770000}"/>
    <cellStyle name="T_Bao cao kttb milk yomilkYAO-mien bac_10.PART LIST 2AR '11 MONTH 10  2010  Pro.200 Units" xfId="30471" xr:uid="{00000000-0005-0000-0000-000007770000}"/>
    <cellStyle name="T_Bao cao kttb milk yomilkYAO-mien bac_12.PART LIST 2AR '11 MONTH 12  2010  Pro.250 Units( START 15-NOV-10 )" xfId="30472" xr:uid="{00000000-0005-0000-0000-000008770000}"/>
    <cellStyle name="T_Bao cao kttb milk yomilkYAO-mien bac_8. PART LIST 2PS'10  MONTH 8  2010 ( Process 200 )START 16-8-10" xfId="30473" xr:uid="{00000000-0005-0000-0000-000009770000}"/>
    <cellStyle name="T_Bao cao kttb milk yomilkYAO-mien bac_CITY 2PS'09 UPDATE MONTH 05-09" xfId="30474" xr:uid="{00000000-0005-0000-0000-00000A770000}"/>
    <cellStyle name="T_Bao cao kttb milk yomilkYAO-mien bac_JAZZ'2AP'09 MONTH 03 2009" xfId="30475" xr:uid="{00000000-0005-0000-0000-00000B770000}"/>
    <cellStyle name="T_Bao cao kttb milk yomilkYAO-mien bac_JAZZ'2AP'09 MONTH 06 2009" xfId="30476" xr:uid="{00000000-0005-0000-0000-00000C770000}"/>
    <cellStyle name="T_Bao cao kttb milk yomilkYAO-mien bac_JAZZ'2AP'09 MONTH 07 2009" xfId="30477" xr:uid="{00000000-0005-0000-0000-00000D770000}"/>
    <cellStyle name="T_Bao cao kttb milk yomilkYAO-mien bac_PART LIST MONTH 10" xfId="30478" xr:uid="{00000000-0005-0000-0000-00000E770000}"/>
    <cellStyle name="T_bc_km_ngay" xfId="30479" xr:uid="{00000000-0005-0000-0000-00000F770000}"/>
    <cellStyle name="T_bc_km_ngay_01. PART LIST 2PY'11  MONTH 01  2011( Proc.250 Units )" xfId="30480" xr:uid="{00000000-0005-0000-0000-000010770000}"/>
    <cellStyle name="T_bc_km_ngay_10.PART LIST 2AR '11 MONTH 10  2010  Pro.200 Units" xfId="30481" xr:uid="{00000000-0005-0000-0000-000011770000}"/>
    <cellStyle name="T_bc_km_ngay_12.PART LIST 2AR '11 MONTH 12  2010  Pro.250 Units( START 15-NOV-10 )" xfId="30482" xr:uid="{00000000-0005-0000-0000-000012770000}"/>
    <cellStyle name="T_bc_km_ngay_8. PART LIST 2PS'10  MONTH 8  2010 ( Process 200 )START 16-8-10" xfId="30483" xr:uid="{00000000-0005-0000-0000-000013770000}"/>
    <cellStyle name="T_bc_km_ngay_CITY 2PS'09 UPDATE MONTH 05-09" xfId="30484" xr:uid="{00000000-0005-0000-0000-000014770000}"/>
    <cellStyle name="T_bc_km_ngay_JAZZ'2AP'09 MONTH 03 2009" xfId="30485" xr:uid="{00000000-0005-0000-0000-000015770000}"/>
    <cellStyle name="T_bc_km_ngay_JAZZ'2AP'09 MONTH 06 2009" xfId="30486" xr:uid="{00000000-0005-0000-0000-000016770000}"/>
    <cellStyle name="T_bc_km_ngay_JAZZ'2AP'09 MONTH 07 2009" xfId="30487" xr:uid="{00000000-0005-0000-0000-000017770000}"/>
    <cellStyle name="T_bc_km_ngay_PART LIST MONTH 10" xfId="30488" xr:uid="{00000000-0005-0000-0000-000018770000}"/>
    <cellStyle name="T_Book1" xfId="30489" xr:uid="{00000000-0005-0000-0000-000019770000}"/>
    <cellStyle name="T_Cac bao cao TB  Milk-Yomilk-co Ke- CK 1-Vinh Thang" xfId="30490" xr:uid="{00000000-0005-0000-0000-00001A770000}"/>
    <cellStyle name="T_cham diem Milk chu ky2-ANH MINH" xfId="30491" xr:uid="{00000000-0005-0000-0000-00001B770000}"/>
    <cellStyle name="T_cham diem Milk chu ky2-ANH MINH_01. PART LIST 2PY'11  MONTH 01  2011( Proc.250 Units )" xfId="30492" xr:uid="{00000000-0005-0000-0000-00001C770000}"/>
    <cellStyle name="T_cham diem Milk chu ky2-ANH MINH_10.PART LIST 2AR '11 MONTH 10  2010  Pro.200 Units" xfId="30493" xr:uid="{00000000-0005-0000-0000-00001D770000}"/>
    <cellStyle name="T_cham diem Milk chu ky2-ANH MINH_12.PART LIST 2AR '11 MONTH 12  2010  Pro.250 Units( START 15-NOV-10 )" xfId="30494" xr:uid="{00000000-0005-0000-0000-00001E770000}"/>
    <cellStyle name="T_cham diem Milk chu ky2-ANH MINH_8. PART LIST 2PS'10  MONTH 8  2010 ( Process 200 )START 16-8-10" xfId="30495" xr:uid="{00000000-0005-0000-0000-00001F770000}"/>
    <cellStyle name="T_cham diem Milk chu ky2-ANH MINH_CITY 2PS'09 UPDATE MONTH 05-09" xfId="30496" xr:uid="{00000000-0005-0000-0000-000020770000}"/>
    <cellStyle name="T_cham diem Milk chu ky2-ANH MINH_JAZZ'2AP'09 MONTH 03 2009" xfId="30497" xr:uid="{00000000-0005-0000-0000-000021770000}"/>
    <cellStyle name="T_cham diem Milk chu ky2-ANH MINH_JAZZ'2AP'09 MONTH 06 2009" xfId="30498" xr:uid="{00000000-0005-0000-0000-000022770000}"/>
    <cellStyle name="T_cham diem Milk chu ky2-ANH MINH_JAZZ'2AP'09 MONTH 07 2009" xfId="30499" xr:uid="{00000000-0005-0000-0000-000023770000}"/>
    <cellStyle name="T_cham diem Milk chu ky2-ANH MINH_PART LIST MONTH 10" xfId="30500" xr:uid="{00000000-0005-0000-0000-000024770000}"/>
    <cellStyle name="T_cham trung bay ck 1 m.Bac milk co ke 2" xfId="30501" xr:uid="{00000000-0005-0000-0000-000025770000}"/>
    <cellStyle name="T_cham trung bay ck 1 m.Bac milk co ke 2_01. PART LIST 2PY'11  MONTH 01  2011( Proc.250 Units )" xfId="30502" xr:uid="{00000000-0005-0000-0000-000026770000}"/>
    <cellStyle name="T_cham trung bay ck 1 m.Bac milk co ke 2_10.PART LIST 2AR '11 MONTH 10  2010  Pro.200 Units" xfId="30503" xr:uid="{00000000-0005-0000-0000-000027770000}"/>
    <cellStyle name="T_cham trung bay ck 1 m.Bac milk co ke 2_12.PART LIST 2AR '11 MONTH 12  2010  Pro.250 Units( START 15-NOV-10 )" xfId="30504" xr:uid="{00000000-0005-0000-0000-000028770000}"/>
    <cellStyle name="T_cham trung bay ck 1 m.Bac milk co ke 2_8. PART LIST 2PS'10  MONTH 8  2010 ( Process 200 )START 16-8-10" xfId="30505" xr:uid="{00000000-0005-0000-0000-000029770000}"/>
    <cellStyle name="T_cham trung bay ck 1 m.Bac milk co ke 2_CITY 2PS'09 UPDATE MONTH 05-09" xfId="30506" xr:uid="{00000000-0005-0000-0000-00002A770000}"/>
    <cellStyle name="T_cham trung bay ck 1 m.Bac milk co ke 2_JAZZ'2AP'09 MONTH 03 2009" xfId="30507" xr:uid="{00000000-0005-0000-0000-00002B770000}"/>
    <cellStyle name="T_cham trung bay ck 1 m.Bac milk co ke 2_JAZZ'2AP'09 MONTH 06 2009" xfId="30508" xr:uid="{00000000-0005-0000-0000-00002C770000}"/>
    <cellStyle name="T_cham trung bay ck 1 m.Bac milk co ke 2_JAZZ'2AP'09 MONTH 07 2009" xfId="30509" xr:uid="{00000000-0005-0000-0000-00002D770000}"/>
    <cellStyle name="T_cham trung bay ck 1 m.Bac milk co ke 2_PART LIST MONTH 10" xfId="30510" xr:uid="{00000000-0005-0000-0000-00002E770000}"/>
    <cellStyle name="T_cham trung bay yao smart milk ck 2 mien Bac" xfId="30511" xr:uid="{00000000-0005-0000-0000-00002F770000}"/>
    <cellStyle name="T_danh sach chua nop bcao trung bay sua chua  tinh den 1-3-06" xfId="30512" xr:uid="{00000000-0005-0000-0000-000030770000}"/>
    <cellStyle name="T_Danh sach KH TB MilkYomilk Yao  Smart chu ky 2-Vinh Thang" xfId="30513" xr:uid="{00000000-0005-0000-0000-000031770000}"/>
    <cellStyle name="T_Danh sach KH trung bay MilkYomilk co ke chu ky 2-Vinh Thang" xfId="30514" xr:uid="{00000000-0005-0000-0000-000032770000}"/>
    <cellStyle name="T_DSACH MILK YO MILK CK 2 M.BAC" xfId="30515" xr:uid="{00000000-0005-0000-0000-000033770000}"/>
    <cellStyle name="T_DSACH MILK YO MILK CK 2 M.BAC_01. PART LIST 2PY'11  MONTH 01  2011( Proc.250 Units )" xfId="30516" xr:uid="{00000000-0005-0000-0000-000034770000}"/>
    <cellStyle name="T_DSACH MILK YO MILK CK 2 M.BAC_10.PART LIST 2AR '11 MONTH 10  2010  Pro.200 Units" xfId="30517" xr:uid="{00000000-0005-0000-0000-000035770000}"/>
    <cellStyle name="T_DSACH MILK YO MILK CK 2 M.BAC_12.PART LIST 2AR '11 MONTH 12  2010  Pro.250 Units( START 15-NOV-10 )" xfId="30518" xr:uid="{00000000-0005-0000-0000-000036770000}"/>
    <cellStyle name="T_DSACH MILK YO MILK CK 2 M.BAC_8. PART LIST 2PS'10  MONTH 8  2010 ( Process 200 )START 16-8-10" xfId="30519" xr:uid="{00000000-0005-0000-0000-000037770000}"/>
    <cellStyle name="T_DSACH MILK YO MILK CK 2 M.BAC_CITY 2PS'09 UPDATE MONTH 05-09" xfId="30520" xr:uid="{00000000-0005-0000-0000-000038770000}"/>
    <cellStyle name="T_DSACH MILK YO MILK CK 2 M.BAC_JAZZ'2AP'09 MONTH 03 2009" xfId="30521" xr:uid="{00000000-0005-0000-0000-000039770000}"/>
    <cellStyle name="T_DSACH MILK YO MILK CK 2 M.BAC_JAZZ'2AP'09 MONTH 06 2009" xfId="30522" xr:uid="{00000000-0005-0000-0000-00003A770000}"/>
    <cellStyle name="T_DSACH MILK YO MILK CK 2 M.BAC_JAZZ'2AP'09 MONTH 07 2009" xfId="30523" xr:uid="{00000000-0005-0000-0000-00003B770000}"/>
    <cellStyle name="T_DSACH MILK YO MILK CK 2 M.BAC_PART LIST MONTH 10" xfId="30524" xr:uid="{00000000-0005-0000-0000-00003C770000}"/>
    <cellStyle name="T_DSKH Tbay Milk , Yomilk CK 2 Vu Thi Hanh" xfId="30525" xr:uid="{00000000-0005-0000-0000-00003D770000}"/>
    <cellStyle name="T_form ton kho CK 2 tuan 8" xfId="30526" xr:uid="{00000000-0005-0000-0000-00003E770000}"/>
    <cellStyle name="T_form ton kho CK 2 tuan 8_01. PART LIST 2PY'11  MONTH 01  2011( Proc.250 Units )" xfId="30527" xr:uid="{00000000-0005-0000-0000-00003F770000}"/>
    <cellStyle name="T_form ton kho CK 2 tuan 8_10.PART LIST 2AR '11 MONTH 10  2010  Pro.200 Units" xfId="30528" xr:uid="{00000000-0005-0000-0000-000040770000}"/>
    <cellStyle name="T_form ton kho CK 2 tuan 8_12.PART LIST 2AR '11 MONTH 12  2010  Pro.250 Units( START 15-NOV-10 )" xfId="30529" xr:uid="{00000000-0005-0000-0000-000041770000}"/>
    <cellStyle name="T_form ton kho CK 2 tuan 8_8. PART LIST 2PS'10  MONTH 8  2010 ( Process 200 )START 16-8-10" xfId="30530" xr:uid="{00000000-0005-0000-0000-000042770000}"/>
    <cellStyle name="T_form ton kho CK 2 tuan 8_CITY 2PS'09 UPDATE MONTH 05-09" xfId="30531" xr:uid="{00000000-0005-0000-0000-000043770000}"/>
    <cellStyle name="T_form ton kho CK 2 tuan 8_JAZZ'2AP'09 MONTH 03 2009" xfId="30532" xr:uid="{00000000-0005-0000-0000-000044770000}"/>
    <cellStyle name="T_form ton kho CK 2 tuan 8_JAZZ'2AP'09 MONTH 06 2009" xfId="30533" xr:uid="{00000000-0005-0000-0000-000045770000}"/>
    <cellStyle name="T_form ton kho CK 2 tuan 8_JAZZ'2AP'09 MONTH 07 2009" xfId="30534" xr:uid="{00000000-0005-0000-0000-000046770000}"/>
    <cellStyle name="T_form ton kho CK 2 tuan 8_PART LIST MONTH 10" xfId="30535" xr:uid="{00000000-0005-0000-0000-000047770000}"/>
    <cellStyle name="T_gt " xfId="30536" xr:uid="{00000000-0005-0000-0000-000048770000}"/>
    <cellStyle name="T_gt _01. PART LIST 2PY'11  MONTH 01  2011( Proc.250 Units )" xfId="30537" xr:uid="{00000000-0005-0000-0000-000049770000}"/>
    <cellStyle name="T_gt _10.PART LIST 2AR '11 MONTH 10  2010  Pro.200 Units" xfId="30538" xr:uid="{00000000-0005-0000-0000-00004A770000}"/>
    <cellStyle name="T_gt _12.PART LIST 2AR '11 MONTH 12  2010  Pro.250 Units( START 15-NOV-10 )" xfId="30539" xr:uid="{00000000-0005-0000-0000-00004B770000}"/>
    <cellStyle name="T_gt _8. PART LIST 2PS'10  MONTH 8  2010 ( Process 200 )START 16-8-10" xfId="30540" xr:uid="{00000000-0005-0000-0000-00004C770000}"/>
    <cellStyle name="T_gt _CITY 2PS'09 UPDATE MONTH 05-09" xfId="30541" xr:uid="{00000000-0005-0000-0000-00004D770000}"/>
    <cellStyle name="T_gt _JAZZ'2AP'09 MONTH 03 2009" xfId="30542" xr:uid="{00000000-0005-0000-0000-00004E770000}"/>
    <cellStyle name="T_gt _JAZZ'2AP'09 MONTH 06 2009" xfId="30543" xr:uid="{00000000-0005-0000-0000-00004F770000}"/>
    <cellStyle name="T_gt _JAZZ'2AP'09 MONTH 07 2009" xfId="30544" xr:uid="{00000000-0005-0000-0000-000050770000}"/>
    <cellStyle name="T_gt _PART LIST MONTH 10" xfId="30545" xr:uid="{00000000-0005-0000-0000-000051770000}"/>
    <cellStyle name="T_NPP Khanh Vinh Thai Nguyen - BC KTTB_CTrinh_TB__20_loc__Milk_Yomilk_CK1" xfId="30546" xr:uid="{00000000-0005-0000-0000-000052770000}"/>
    <cellStyle name="T_Sheet1" xfId="30547" xr:uid="{00000000-0005-0000-0000-000053770000}"/>
    <cellStyle name="T_Sheet1_01. PART LIST 2PY'11  MONTH 01  2011( Proc.250 Units )" xfId="30548" xr:uid="{00000000-0005-0000-0000-000054770000}"/>
    <cellStyle name="T_Sheet1_10.PART LIST 2AR '11 MONTH 10  2010  Pro.200 Units" xfId="30549" xr:uid="{00000000-0005-0000-0000-000055770000}"/>
    <cellStyle name="T_Sheet1_12.PART LIST 2AR '11 MONTH 12  2010  Pro.250 Units( START 15-NOV-10 )" xfId="30550" xr:uid="{00000000-0005-0000-0000-000056770000}"/>
    <cellStyle name="T_Sheet1_8. PART LIST 2PS'10  MONTH 8  2010 ( Process 200 )START 16-8-10" xfId="30551" xr:uid="{00000000-0005-0000-0000-000057770000}"/>
    <cellStyle name="T_Sheet1_CITY 2PS'09 UPDATE MONTH 05-09" xfId="30552" xr:uid="{00000000-0005-0000-0000-000058770000}"/>
    <cellStyle name="T_Sheet1_JAZZ'2AP'09 MONTH 03 2009" xfId="30553" xr:uid="{00000000-0005-0000-0000-000059770000}"/>
    <cellStyle name="T_Sheet1_JAZZ'2AP'09 MONTH 06 2009" xfId="30554" xr:uid="{00000000-0005-0000-0000-00005A770000}"/>
    <cellStyle name="T_Sheet1_JAZZ'2AP'09 MONTH 07 2009" xfId="30555" xr:uid="{00000000-0005-0000-0000-00005B770000}"/>
    <cellStyle name="T_Sheet1_PART LIST MONTH 10" xfId="30556" xr:uid="{00000000-0005-0000-0000-00005C770000}"/>
    <cellStyle name="T_sua chua cham trung bay  mien Bac" xfId="30557" xr:uid="{00000000-0005-0000-0000-00005D770000}"/>
    <cellStyle name="T_TX200701" xfId="30558" xr:uid="{00000000-0005-0000-0000-00005E770000}"/>
    <cellStyle name="T_TX200701_01. PART LIST 2PY'11  MONTH 01  2011( Proc.250 Units )" xfId="30559" xr:uid="{00000000-0005-0000-0000-00005F770000}"/>
    <cellStyle name="T_TX200701_10.PART LIST 2AR '11 MONTH 10  2010  Pro.200 Units" xfId="30560" xr:uid="{00000000-0005-0000-0000-000060770000}"/>
    <cellStyle name="T_TX200701_12.PART LIST 2AR '11 MONTH 12  2010  Pro.250 Units( START 15-NOV-10 )" xfId="30561" xr:uid="{00000000-0005-0000-0000-000061770000}"/>
    <cellStyle name="T_TX200701_8. PART LIST 2PS'10  MONTH 8  2010 ( Process 200 )START 16-8-10" xfId="30562" xr:uid="{00000000-0005-0000-0000-000062770000}"/>
    <cellStyle name="T_TX200701_CITY 2PS'09 UPDATE MONTH 05-09" xfId="30563" xr:uid="{00000000-0005-0000-0000-000063770000}"/>
    <cellStyle name="T_TX200701_JAZZ'2AP'09 MONTH 03 2009" xfId="30564" xr:uid="{00000000-0005-0000-0000-000064770000}"/>
    <cellStyle name="T_TX200701_JAZZ'2AP'09 MONTH 06 2009" xfId="30565" xr:uid="{00000000-0005-0000-0000-000065770000}"/>
    <cellStyle name="T_TX200701_JAZZ'2AP'09 MONTH 07 2009" xfId="30566" xr:uid="{00000000-0005-0000-0000-000066770000}"/>
    <cellStyle name="T_TX200701_PART LIST MONTH 10" xfId="30567" xr:uid="{00000000-0005-0000-0000-000067770000}"/>
    <cellStyle name="T_ZCRT11" xfId="30568" xr:uid="{00000000-0005-0000-0000-000068770000}"/>
    <cellStyle name="T_ZWAT11" xfId="30569" xr:uid="{00000000-0005-0000-0000-000069770000}"/>
    <cellStyle name="Table Head" xfId="28754" xr:uid="{00000000-0005-0000-0000-000052700000}"/>
    <cellStyle name="Table Source" xfId="28755" xr:uid="{00000000-0005-0000-0000-000053700000}"/>
    <cellStyle name="Table Text" xfId="28756" xr:uid="{00000000-0005-0000-0000-000054700000}"/>
    <cellStyle name="Table Text 2" xfId="28757" xr:uid="{00000000-0005-0000-0000-000055700000}"/>
    <cellStyle name="Table Title" xfId="28758" xr:uid="{00000000-0005-0000-0000-000056700000}"/>
    <cellStyle name="Table Units" xfId="28759" xr:uid="{00000000-0005-0000-0000-000057700000}"/>
    <cellStyle name="Text" xfId="28760" xr:uid="{00000000-0005-0000-0000-000058700000}"/>
    <cellStyle name="Text 1" xfId="28761" xr:uid="{00000000-0005-0000-0000-000059700000}"/>
    <cellStyle name="Text 2" xfId="28762" xr:uid="{00000000-0005-0000-0000-00005A700000}"/>
    <cellStyle name="Text 3" xfId="30570" xr:uid="{00000000-0005-0000-0000-00006A770000}"/>
    <cellStyle name="Text 4" xfId="30571" xr:uid="{00000000-0005-0000-0000-00006B770000}"/>
    <cellStyle name="Text Head 1" xfId="28763" xr:uid="{00000000-0005-0000-0000-00005B700000}"/>
    <cellStyle name="Text Head 2" xfId="28764" xr:uid="{00000000-0005-0000-0000-00005C700000}"/>
    <cellStyle name="Text Indent 1" xfId="28765" xr:uid="{00000000-0005-0000-0000-00005D700000}"/>
    <cellStyle name="Text Indent 2" xfId="28766" xr:uid="{00000000-0005-0000-0000-00005E700000}"/>
    <cellStyle name="Text Indent A" xfId="28767" xr:uid="{00000000-0005-0000-0000-00005F700000}"/>
    <cellStyle name="Text Indent A 2" xfId="54833" xr:uid="{00000000-0005-0000-0000-000031D60000}"/>
    <cellStyle name="Text Indent A 3" xfId="54834" xr:uid="{00000000-0005-0000-0000-000032D60000}"/>
    <cellStyle name="Text Indent B" xfId="28768" xr:uid="{00000000-0005-0000-0000-000060700000}"/>
    <cellStyle name="Text Indent B 2" xfId="54835" xr:uid="{00000000-0005-0000-0000-000033D60000}"/>
    <cellStyle name="Text Indent B 3" xfId="54836" xr:uid="{00000000-0005-0000-0000-000034D60000}"/>
    <cellStyle name="Text Indent C" xfId="28769" xr:uid="{00000000-0005-0000-0000-000061700000}"/>
    <cellStyle name="Text Indent C 2" xfId="54837" xr:uid="{00000000-0005-0000-0000-000035D60000}"/>
    <cellStyle name="Text Indent C 3" xfId="54838" xr:uid="{00000000-0005-0000-0000-000036D60000}"/>
    <cellStyle name="Text_A147_2007_Q2_Section K" xfId="29214" xr:uid="{00000000-0005-0000-0000-00001E720000}"/>
    <cellStyle name="th" xfId="30572" xr:uid="{00000000-0005-0000-0000-00006C770000}"/>
    <cellStyle name="þ_x001d_ð¤_x000c_¯þ_x0014__x000d_¨þU_x0001_À_x0004_ _x0015__x000f__x0001__x0001_" xfId="30573" xr:uid="{00000000-0005-0000-0000-00006D770000}"/>
    <cellStyle name="þ_x001d_ð·_x000c_æþ'_x000d_ßþU_x0001_Ø_x0005_ü_x0014__x0007__x0001__x0001_" xfId="30574" xr:uid="{00000000-0005-0000-0000-00006E770000}"/>
    <cellStyle name="þ_x001d_ðK_x000c_Fý_x001b__x000d_9ýU_x0001_Ð_x0008_¦)_x0007__x0001__x0001_" xfId="30575" xr:uid="{00000000-0005-0000-0000-00006F770000}"/>
    <cellStyle name="Tickmark" xfId="28770" xr:uid="{00000000-0005-0000-0000-000062700000}"/>
    <cellStyle name="Times New Roman" xfId="30576" xr:uid="{00000000-0005-0000-0000-000070770000}"/>
    <cellStyle name="tion" xfId="30577" xr:uid="{00000000-0005-0000-0000-000071770000}"/>
    <cellStyle name="Title 2" xfId="28771" xr:uid="{00000000-0005-0000-0000-000063700000}"/>
    <cellStyle name="Title 2 2" xfId="28772" xr:uid="{00000000-0005-0000-0000-000064700000}"/>
    <cellStyle name="Title 3" xfId="28773" xr:uid="{00000000-0005-0000-0000-000065700000}"/>
    <cellStyle name="Title 4" xfId="28774" xr:uid="{00000000-0005-0000-0000-000066700000}"/>
    <cellStyle name="Title 5" xfId="28775" xr:uid="{00000000-0005-0000-0000-000067700000}"/>
    <cellStyle name="Title 6" xfId="28776" xr:uid="{00000000-0005-0000-0000-000068700000}"/>
    <cellStyle name="Title 7" xfId="29125" xr:uid="{00000000-0005-0000-0000-0000C5710000}"/>
    <cellStyle name="Title 8" xfId="56872" xr:uid="{00000000-0005-0000-0000-000028DE0000}"/>
    <cellStyle name="Title 9" xfId="54842" xr:uid="{00000000-0005-0000-0000-00003AD60000}"/>
    <cellStyle name="Title1" xfId="29215" xr:uid="{00000000-0005-0000-0000-00001F720000}"/>
    <cellStyle name="Title1 2" xfId="30578" xr:uid="{00000000-0005-0000-0000-000072770000}"/>
    <cellStyle name="Title2" xfId="29216" xr:uid="{00000000-0005-0000-0000-000020720000}"/>
    <cellStyle name="Title2 2" xfId="30579" xr:uid="{00000000-0005-0000-0000-000073770000}"/>
    <cellStyle name="Title3" xfId="29217" xr:uid="{00000000-0005-0000-0000-000021720000}"/>
    <cellStyle name="Title3 2" xfId="30580" xr:uid="{00000000-0005-0000-0000-000074770000}"/>
    <cellStyle name="TOC 1" xfId="28777" xr:uid="{00000000-0005-0000-0000-000069700000}"/>
    <cellStyle name="TOC 2" xfId="28778" xr:uid="{00000000-0005-0000-0000-00006A700000}"/>
    <cellStyle name="Total 10" xfId="29124" xr:uid="{00000000-0005-0000-0000-0000C4710000}"/>
    <cellStyle name="Total 2" xfId="28779" xr:uid="{00000000-0005-0000-0000-00006B700000}"/>
    <cellStyle name="Total 2 2" xfId="28780" xr:uid="{00000000-0005-0000-0000-00006C700000}"/>
    <cellStyle name="Total 2 3" xfId="28781" xr:uid="{00000000-0005-0000-0000-00006D700000}"/>
    <cellStyle name="Total 2 4" xfId="28782" xr:uid="{00000000-0005-0000-0000-00006E700000}"/>
    <cellStyle name="Total 2 5" xfId="28783" xr:uid="{00000000-0005-0000-0000-00006F700000}"/>
    <cellStyle name="Total 2 6" xfId="28784" xr:uid="{00000000-0005-0000-0000-000070700000}"/>
    <cellStyle name="Total 2 7" xfId="28785" xr:uid="{00000000-0005-0000-0000-000071700000}"/>
    <cellStyle name="Total 3" xfId="28786" xr:uid="{00000000-0005-0000-0000-000072700000}"/>
    <cellStyle name="Total 3 2" xfId="30581" xr:uid="{00000000-0005-0000-0000-000075770000}"/>
    <cellStyle name="Total 4" xfId="28787" xr:uid="{00000000-0005-0000-0000-000073700000}"/>
    <cellStyle name="Total 5" xfId="28788" xr:uid="{00000000-0005-0000-0000-000074700000}"/>
    <cellStyle name="Total 6" xfId="28789" xr:uid="{00000000-0005-0000-0000-000075700000}"/>
    <cellStyle name="Total 7" xfId="28790" xr:uid="{00000000-0005-0000-0000-000076700000}"/>
    <cellStyle name="Total 8" xfId="28791" xr:uid="{00000000-0005-0000-0000-000077700000}"/>
    <cellStyle name="Total 9" xfId="54839" xr:uid="{00000000-0005-0000-0000-000037D60000}"/>
    <cellStyle name="ts" xfId="30582" xr:uid="{00000000-0005-0000-0000-000076770000}"/>
    <cellStyle name="Undefiniert" xfId="29218" xr:uid="{00000000-0005-0000-0000-000022720000}"/>
    <cellStyle name="Undefiniert 2" xfId="30583" xr:uid="{00000000-0005-0000-0000-000077770000}"/>
    <cellStyle name="Undefiniert 3" xfId="54840" xr:uid="{00000000-0005-0000-0000-000038D60000}"/>
    <cellStyle name="Unprot" xfId="30584" xr:uid="{00000000-0005-0000-0000-000078770000}"/>
    <cellStyle name="Unprot$" xfId="30585" xr:uid="{00000000-0005-0000-0000-000079770000}"/>
    <cellStyle name="Unprotect" xfId="30586" xr:uid="{00000000-0005-0000-0000-00007A770000}"/>
    <cellStyle name="UR" xfId="28792" xr:uid="{00000000-0005-0000-0000-000078700000}"/>
    <cellStyle name="Valuta (0)" xfId="30587" xr:uid="{00000000-0005-0000-0000-00007B770000}"/>
    <cellStyle name="Valuutta_BINV" xfId="30588" xr:uid="{00000000-0005-0000-0000-00007C770000}"/>
    <cellStyle name="viet" xfId="30589" xr:uid="{00000000-0005-0000-0000-00007D770000}"/>
    <cellStyle name="Viet Nam" xfId="30590" xr:uid="{00000000-0005-0000-0000-00007E770000}"/>
    <cellStyle name="viet2" xfId="30591" xr:uid="{00000000-0005-0000-0000-00007F770000}"/>
    <cellStyle name="VN new romanNormal" xfId="30592" xr:uid="{00000000-0005-0000-0000-000080770000}"/>
    <cellStyle name="VN time new roman" xfId="30593" xr:uid="{00000000-0005-0000-0000-000081770000}"/>
    <cellStyle name="vnbo" xfId="30594" xr:uid="{00000000-0005-0000-0000-000082770000}"/>
    <cellStyle name="vnhead1" xfId="30595" xr:uid="{00000000-0005-0000-0000-000083770000}"/>
    <cellStyle name="vnhead2" xfId="30596" xr:uid="{00000000-0005-0000-0000-000084770000}"/>
    <cellStyle name="vnhead3" xfId="30597" xr:uid="{00000000-0005-0000-0000-000085770000}"/>
    <cellStyle name="vnhead4" xfId="30598" xr:uid="{00000000-0005-0000-0000-000086770000}"/>
    <cellStyle name="vntxt1" xfId="30599" xr:uid="{00000000-0005-0000-0000-000087770000}"/>
    <cellStyle name="vntxt2" xfId="30600" xr:uid="{00000000-0005-0000-0000-000088770000}"/>
    <cellStyle name="W" xfId="30601" xr:uid="{00000000-0005-0000-0000-000089770000}"/>
    <cellStyle name="W?rung [0]_laroux" xfId="30602" xr:uid="{00000000-0005-0000-0000-00008A770000}"/>
    <cellStyle name="W?rung_laroux" xfId="30603" xr:uid="{00000000-0005-0000-0000-00008B770000}"/>
    <cellStyle name="W_20-2 NAN" xfId="30604" xr:uid="{00000000-0005-0000-0000-00008C770000}"/>
    <cellStyle name="W_B &amp; Z" xfId="30605" xr:uid="{00000000-0005-0000-0000-00008D770000}"/>
    <cellStyle name="W_F123" xfId="30606" xr:uid="{00000000-0005-0000-0000-00008E770000}"/>
    <cellStyle name="W_L" xfId="30607" xr:uid="{00000000-0005-0000-0000-00008F770000}"/>
    <cellStyle name="W_Salary_09.30.04" xfId="30608" xr:uid="{00000000-0005-0000-0000-000090770000}"/>
    <cellStyle name="W_WT" xfId="30609" xr:uid="{00000000-0005-0000-0000-000091770000}"/>
    <cellStyle name="Währung [0]_68574_Materialbedarfsliste" xfId="30610" xr:uid="{00000000-0005-0000-0000-000092770000}"/>
    <cellStyle name="Währung_68574_Materialbedarfsliste" xfId="30611" xr:uid="{00000000-0005-0000-0000-000093770000}"/>
    <cellStyle name="Warning Text 10" xfId="29034" xr:uid="{00000000-0005-0000-0000-00006A710000}"/>
    <cellStyle name="Warning Text 2" xfId="28793" xr:uid="{00000000-0005-0000-0000-000079700000}"/>
    <cellStyle name="Warning Text 2 2" xfId="28794" xr:uid="{00000000-0005-0000-0000-00007A700000}"/>
    <cellStyle name="Warning Text 2 3" xfId="28795" xr:uid="{00000000-0005-0000-0000-00007B700000}"/>
    <cellStyle name="Warning Text 2 4" xfId="28796" xr:uid="{00000000-0005-0000-0000-00007C700000}"/>
    <cellStyle name="Warning Text 2 5" xfId="28797" xr:uid="{00000000-0005-0000-0000-00007D700000}"/>
    <cellStyle name="Warning Text 2 6" xfId="28798" xr:uid="{00000000-0005-0000-0000-00007E700000}"/>
    <cellStyle name="Warning Text 2 7" xfId="28799" xr:uid="{00000000-0005-0000-0000-00007F700000}"/>
    <cellStyle name="Warning Text 3" xfId="28800" xr:uid="{00000000-0005-0000-0000-000080700000}"/>
    <cellStyle name="Warning Text 3 2" xfId="30612" xr:uid="{00000000-0005-0000-0000-000094770000}"/>
    <cellStyle name="Warning Text 4" xfId="28801" xr:uid="{00000000-0005-0000-0000-000081700000}"/>
    <cellStyle name="Warning Text 5" xfId="28802" xr:uid="{00000000-0005-0000-0000-000082700000}"/>
    <cellStyle name="Warning Text 6" xfId="28803" xr:uid="{00000000-0005-0000-0000-000083700000}"/>
    <cellStyle name="Warning Text 7" xfId="28804" xr:uid="{00000000-0005-0000-0000-000084700000}"/>
    <cellStyle name="Warning Text 8" xfId="28805" xr:uid="{00000000-0005-0000-0000-000085700000}"/>
    <cellStyle name="Warning Text 9" xfId="54685" xr:uid="{00000000-0005-0000-0000-00009DD50000}"/>
    <cellStyle name="wrap" xfId="30613" xr:uid="{00000000-0005-0000-0000-000095770000}"/>
    <cellStyle name="Wไhrung [0]_35ERI8T2gbIEMixb4v26icuOo" xfId="30614" xr:uid="{00000000-0005-0000-0000-000096770000}"/>
    <cellStyle name="Wไhrung_35ERI8T2gbIEMixb4v26icuOo" xfId="30615" xr:uid="{00000000-0005-0000-0000-000097770000}"/>
    <cellStyle name="W臧rung [0]_Compiling Utility Macross" xfId="30616" xr:uid="{00000000-0005-0000-0000-000098770000}"/>
    <cellStyle name="W臧rung_Compiling Utility Macrosc" xfId="30617" xr:uid="{00000000-0005-0000-0000-000099770000}"/>
    <cellStyle name="xuan" xfId="30618" xr:uid="{00000000-0005-0000-0000-00009A770000}"/>
    <cellStyle name="ゴシック" xfId="30619" xr:uid="{00000000-0005-0000-0000-00009B770000}"/>
    <cellStyle name="ｻ｡ｵﾔ_Excel_MD97DL" xfId="30620" xr:uid="{00000000-0005-0000-0000-00009C770000}"/>
    <cellStyle name="タイトル" xfId="28812" xr:uid="{00000000-0005-0000-0000-00008C700000}"/>
    <cellStyle name="どちらでもない" xfId="28814" xr:uid="{00000000-0005-0000-0000-00008E700000}"/>
    <cellStyle name="パーセント()" xfId="28815" xr:uid="{00000000-0005-0000-0000-00008F700000}"/>
    <cellStyle name="パーセント(0.00)" xfId="28816" xr:uid="{00000000-0005-0000-0000-000090700000}"/>
    <cellStyle name="パーセント[0.00]" xfId="28817" xr:uid="{00000000-0005-0000-0000-000091700000}"/>
    <cellStyle name="メモ 2" xfId="30621" xr:uid="{00000000-0005-0000-0000-00009D770000}"/>
    <cellStyle name="メモ 3" xfId="54686" xr:uid="{00000000-0005-0000-0000-00009ED50000}"/>
    <cellStyle name="メモ 4" xfId="56830" xr:uid="{00000000-0005-0000-0000-0000FEDD0000}"/>
    <cellStyle name="เครื่องหมายจุลภาค [0]" xfId="29219" xr:uid="{00000000-0005-0000-0000-000023720000}"/>
    <cellStyle name="เครื่องหมายจุลภาค [0] 2" xfId="30622" xr:uid="{00000000-0005-0000-0000-00009E770000}"/>
    <cellStyle name="เครื่องหมายจุลภาค [0]_Book1" xfId="30623" xr:uid="{00000000-0005-0000-0000-00009F770000}"/>
    <cellStyle name="เครื่องหมายจุลภาค [1]" xfId="29220" xr:uid="{00000000-0005-0000-0000-000024720000}"/>
    <cellStyle name="เครื่องหมายจุลภาค [1] 2" xfId="30624" xr:uid="{00000000-0005-0000-0000-0000A0770000}"/>
    <cellStyle name="เครื่องหมายจุลภาค 2" xfId="28820" xr:uid="{00000000-0005-0000-0000-000094700000}"/>
    <cellStyle name="เครื่องหมายจุลภาค 2 10" xfId="30625" xr:uid="{00000000-0005-0000-0000-0000A1770000}"/>
    <cellStyle name="เครื่องหมายจุลภาค 2 11" xfId="30626" xr:uid="{00000000-0005-0000-0000-0000A2770000}"/>
    <cellStyle name="เครื่องหมายจุลภาค 2 2" xfId="30627" xr:uid="{00000000-0005-0000-0000-0000A3770000}"/>
    <cellStyle name="เครื่องหมายจุลภาค 2 2 2" xfId="54885" xr:uid="{00000000-0005-0000-0000-000065D60000}"/>
    <cellStyle name="เครื่องหมายจุลภาค 2 2 2 2" xfId="54886" xr:uid="{00000000-0005-0000-0000-000066D60000}"/>
    <cellStyle name="เครื่องหมายจุลภาค 2 3" xfId="30628" xr:uid="{00000000-0005-0000-0000-0000A4770000}"/>
    <cellStyle name="เครื่องหมายจุลภาค 2 4" xfId="30629" xr:uid="{00000000-0005-0000-0000-0000A5770000}"/>
    <cellStyle name="เครื่องหมายจุลภาค 2 5" xfId="30630" xr:uid="{00000000-0005-0000-0000-0000A6770000}"/>
    <cellStyle name="เครื่องหมายจุลภาค 2 6" xfId="30631" xr:uid="{00000000-0005-0000-0000-0000A7770000}"/>
    <cellStyle name="เครื่องหมายจุลภาค 2 7" xfId="30632" xr:uid="{00000000-0005-0000-0000-0000A8770000}"/>
    <cellStyle name="เครื่องหมายจุลภาค 2 8" xfId="30633" xr:uid="{00000000-0005-0000-0000-0000A9770000}"/>
    <cellStyle name="เครื่องหมายจุลภาค 2 9" xfId="30634" xr:uid="{00000000-0005-0000-0000-0000AA770000}"/>
    <cellStyle name="เครื่องหมายจุลภาค 2_Cost sheet Dec'09" xfId="30635" xr:uid="{00000000-0005-0000-0000-0000AB770000}"/>
    <cellStyle name="เครื่องหมายจุลภาค 6" xfId="30636" xr:uid="{00000000-0005-0000-0000-0000AC770000}"/>
    <cellStyle name="เครื่องหมายจุลภาค_001K-1,2,3" xfId="29221" xr:uid="{00000000-0005-0000-0000-000025720000}"/>
    <cellStyle name="เครื่องหมายสกุลเงิน [0]" xfId="28821" xr:uid="{00000000-0005-0000-0000-000095700000}"/>
    <cellStyle name="เครื่องหมายสกุลเงิน_1CONT" xfId="29222" xr:uid="{00000000-0005-0000-0000-000026720000}"/>
    <cellStyle name="เชื่อมโยงหลายมิติ" xfId="28822" xr:uid="{00000000-0005-0000-0000-000096700000}"/>
    <cellStyle name="เชื่อมโยงหลายมิติ 2" xfId="28823" xr:uid="{00000000-0005-0000-0000-000097700000}"/>
    <cellStyle name="เซลล์ตรวจสอบ" xfId="30637" xr:uid="{00000000-0005-0000-0000-0000AD770000}"/>
    <cellStyle name="เซลล์ตรวจสอบ 2" xfId="57023" xr:uid="{00000000-0005-0000-0000-0000BFDE0000}"/>
    <cellStyle name="เซลล์ที่มีการเชื่อมโยง" xfId="30638" xr:uid="{00000000-0005-0000-0000-0000AE770000}"/>
    <cellStyle name="เซลล์ที่มีการเชื่อมโยง 2" xfId="57033" xr:uid="{00000000-0005-0000-0000-0000C9DE0000}"/>
    <cellStyle name="เปอร์เซ็นต์ 2" xfId="30639" xr:uid="{00000000-0005-0000-0000-0000AF770000}"/>
    <cellStyle name="เปอร์เซ็นต์_% GP" xfId="29223" xr:uid="{00000000-0005-0000-0000-000027720000}"/>
    <cellStyle name="เส้นขอบขวา" xfId="30640" xr:uid="{00000000-0005-0000-0000-0000B0770000}"/>
    <cellStyle name="แย่" xfId="30641" xr:uid="{00000000-0005-0000-0000-0000B1770000}"/>
    <cellStyle name="แย่ 2" xfId="57021" xr:uid="{00000000-0005-0000-0000-0000BDDE0000}"/>
    <cellStyle name="แสดงผล" xfId="30642" xr:uid="{00000000-0005-0000-0000-0000B2770000}"/>
    <cellStyle name="แสดงผล 2" xfId="30643" xr:uid="{00000000-0005-0000-0000-0000B3770000}"/>
    <cellStyle name="แสดงผล 2 2" xfId="57037" xr:uid="{00000000-0005-0000-0000-0000CDDE0000}"/>
    <cellStyle name="แสดงผล 3" xfId="54687" xr:uid="{00000000-0005-0000-0000-00009FD50000}"/>
    <cellStyle name="แสดงผล 4" xfId="56831" xr:uid="{00000000-0005-0000-0000-0000FFDD0000}"/>
    <cellStyle name="แสดงผล_FS_State_1107_Draft" xfId="30644" xr:uid="{00000000-0005-0000-0000-0000B4770000}"/>
    <cellStyle name="การคำนวณ" xfId="30645" xr:uid="{00000000-0005-0000-0000-0000B5770000}"/>
    <cellStyle name="การคำนวณ 2" xfId="30646" xr:uid="{00000000-0005-0000-0000-0000B6770000}"/>
    <cellStyle name="การคำนวณ 2 2" xfId="57022" xr:uid="{00000000-0005-0000-0000-0000BEDE0000}"/>
    <cellStyle name="การคำนวณ 3" xfId="54688" xr:uid="{00000000-0005-0000-0000-0000A0D50000}"/>
    <cellStyle name="การคำนวณ 4" xfId="56832" xr:uid="{00000000-0005-0000-0000-000000DE0000}"/>
    <cellStyle name="การคำนวณ_FS_State_1107_Draft" xfId="30647" xr:uid="{00000000-0005-0000-0000-0000B7770000}"/>
    <cellStyle name="ข้อความเตือน" xfId="30648" xr:uid="{00000000-0005-0000-0000-0000B8770000}"/>
    <cellStyle name="ข้อความเตือน 2" xfId="57042" xr:uid="{00000000-0005-0000-0000-0000D2DE0000}"/>
    <cellStyle name="ข้อความอธิบาย" xfId="30649" xr:uid="{00000000-0005-0000-0000-0000B9770000}"/>
    <cellStyle name="ข้อความอธิบาย 2" xfId="57026" xr:uid="{00000000-0005-0000-0000-0000C2DE0000}"/>
    <cellStyle name="ค@ฏ๋_1111D2111DQ2" xfId="28824" xr:uid="{00000000-0005-0000-0000-000098700000}"/>
    <cellStyle name="คdคภฆ์[0]_1111D2111DQ2" xfId="28825" xr:uid="{00000000-0005-0000-0000-000099700000}"/>
    <cellStyle name="คdคภฆ์_1111D2111DQ1" xfId="28826" xr:uid="{00000000-0005-0000-0000-00009A700000}"/>
    <cellStyle name="ชื่อเรื่อง" xfId="30650" xr:uid="{00000000-0005-0000-0000-0000BA770000}"/>
    <cellStyle name="ชื่อเรื่อง 2" xfId="30651" xr:uid="{00000000-0005-0000-0000-0000BB770000}"/>
    <cellStyle name="ชื่อเรื่อง 2 2" xfId="57040" xr:uid="{00000000-0005-0000-0000-0000D0DE0000}"/>
    <cellStyle name="ณfน๔ [0]_Book1" xfId="28827" xr:uid="{00000000-0005-0000-0000-00009B700000}"/>
    <cellStyle name="ณfน๔[0]_laroux" xfId="30652" xr:uid="{00000000-0005-0000-0000-0000BC770000}"/>
    <cellStyle name="ณfน๔_Book1" xfId="28828" xr:uid="{00000000-0005-0000-0000-00009C700000}"/>
    <cellStyle name="ดี" xfId="30653" xr:uid="{00000000-0005-0000-0000-0000BD770000}"/>
    <cellStyle name="ดี 2" xfId="57027" xr:uid="{00000000-0005-0000-0000-0000C3DE0000}"/>
    <cellStyle name="ตามการเชื่อมโยงหลายมิติ" xfId="28829" xr:uid="{00000000-0005-0000-0000-00009D700000}"/>
    <cellStyle name="ตามการเชื่อมโยงหลายมิติ 2" xfId="28830" xr:uid="{00000000-0005-0000-0000-00009E700000}"/>
    <cellStyle name="น้บะภฒ_95" xfId="28831" xr:uid="{00000000-0005-0000-0000-00009F700000}"/>
    <cellStyle name="ปกติ 2" xfId="28832" xr:uid="{00000000-0005-0000-0000-0000A0700000}"/>
    <cellStyle name="ปกติ 2 2" xfId="28833" xr:uid="{00000000-0005-0000-0000-0000A1700000}"/>
    <cellStyle name="ปกติ 2 3" xfId="28834" xr:uid="{00000000-0005-0000-0000-0000A2700000}"/>
    <cellStyle name="ปกติ 2 3 2" xfId="28835" xr:uid="{00000000-0005-0000-0000-0000A3700000}"/>
    <cellStyle name="ปกติ 2 3 3" xfId="28836" xr:uid="{00000000-0005-0000-0000-0000A4700000}"/>
    <cellStyle name="ปกติ 2 4" xfId="56926" xr:uid="{00000000-0005-0000-0000-00005EDE0000}"/>
    <cellStyle name="ปกติ 3" xfId="29224" xr:uid="{00000000-0005-0000-0000-000028720000}"/>
    <cellStyle name="ปกติ 3 2" xfId="57183" xr:uid="{00000000-0005-0000-0000-00005FDF0000}"/>
    <cellStyle name="ปกติ 4" xfId="28837" xr:uid="{00000000-0005-0000-0000-0000A5700000}"/>
    <cellStyle name="ปกติ 5" xfId="28838" xr:uid="{00000000-0005-0000-0000-0000A6700000}"/>
    <cellStyle name="ปกติ 5 2" xfId="28839" xr:uid="{00000000-0005-0000-0000-0000A7700000}"/>
    <cellStyle name="ปกติ 6" xfId="28840" xr:uid="{00000000-0005-0000-0000-0000A8700000}"/>
    <cellStyle name="ปกติ 6 2" xfId="28841" xr:uid="{00000000-0005-0000-0000-0000A9700000}"/>
    <cellStyle name="ปกติ 6 3" xfId="28842" xr:uid="{00000000-0005-0000-0000-0000AA700000}"/>
    <cellStyle name="ปกติ_ BS re ตาม auditor" xfId="29225" xr:uid="{00000000-0005-0000-0000-000029720000}"/>
    <cellStyle name="ป้อนค่า" xfId="30654" xr:uid="{00000000-0005-0000-0000-0000BE770000}"/>
    <cellStyle name="ป้อนค่า 2" xfId="54689" xr:uid="{00000000-0005-0000-0000-0000A1D50000}"/>
    <cellStyle name="ป้อนค่า 2 2" xfId="57032" xr:uid="{00000000-0005-0000-0000-0000C8DE0000}"/>
    <cellStyle name="ป้อนค่า 3" xfId="56833" xr:uid="{00000000-0005-0000-0000-000001DE0000}"/>
    <cellStyle name="ป้อนค่า 4" xfId="56834" xr:uid="{00000000-0005-0000-0000-000002DE0000}"/>
    <cellStyle name="ปานกลาง" xfId="30655" xr:uid="{00000000-0005-0000-0000-0000BF770000}"/>
    <cellStyle name="ปานกลาง 2" xfId="57034" xr:uid="{00000000-0005-0000-0000-0000CADE0000}"/>
    <cellStyle name="ผลรวม" xfId="30656" xr:uid="{00000000-0005-0000-0000-0000C0770000}"/>
    <cellStyle name="ผลรวม 2" xfId="30657" xr:uid="{00000000-0005-0000-0000-0000C1770000}"/>
    <cellStyle name="ผลรวม 2 2" xfId="57041" xr:uid="{00000000-0005-0000-0000-0000D1DE0000}"/>
    <cellStyle name="ผลรวม 3" xfId="54690" xr:uid="{00000000-0005-0000-0000-0000A2D50000}"/>
    <cellStyle name="ผลรวม 4" xfId="56835" xr:uid="{00000000-0005-0000-0000-000003DE0000}"/>
    <cellStyle name="ผลรวม_FS_State_1107_Draft" xfId="30658" xr:uid="{00000000-0005-0000-0000-0000C2770000}"/>
    <cellStyle name="ฤธถ [0]_95" xfId="28843" xr:uid="{00000000-0005-0000-0000-0000AB700000}"/>
    <cellStyle name="ฤธถ_95" xfId="28844" xr:uid="{00000000-0005-0000-0000-0000AC700000}"/>
    <cellStyle name="ล๋ศญ [0]_95" xfId="28845" xr:uid="{00000000-0005-0000-0000-0000AD700000}"/>
    <cellStyle name="ล๋ศญ_95" xfId="28846" xr:uid="{00000000-0005-0000-0000-0000AE700000}"/>
    <cellStyle name="ลักษณะ 1" xfId="30659" xr:uid="{00000000-0005-0000-0000-0000C3770000}"/>
    <cellStyle name="ลักษณะ 2" xfId="30660" xr:uid="{00000000-0005-0000-0000-0000C4770000}"/>
    <cellStyle name="ลักษณะ 3" xfId="30661" xr:uid="{00000000-0005-0000-0000-0000C5770000}"/>
    <cellStyle name="ลักษณะ 4" xfId="30662" xr:uid="{00000000-0005-0000-0000-0000C6770000}"/>
    <cellStyle name="ลักษณะ 5" xfId="30663" xr:uid="{00000000-0005-0000-0000-0000C7770000}"/>
    <cellStyle name="ลักษณะ 6" xfId="30664" xr:uid="{00000000-0005-0000-0000-0000C8770000}"/>
    <cellStyle name="ลักษณะ 7" xfId="30665" xr:uid="{00000000-0005-0000-0000-0000C9770000}"/>
    <cellStyle name="ลักษณะ 8" xfId="30666" xr:uid="{00000000-0005-0000-0000-0000CA770000}"/>
    <cellStyle name="วฅมุ_4ฟ๙ฝวภ๛" xfId="28847" xr:uid="{00000000-0005-0000-0000-0000AF700000}"/>
    <cellStyle name="ส่วนที่ถูกเน้น1" xfId="30667" xr:uid="{00000000-0005-0000-0000-0000CB770000}"/>
    <cellStyle name="ส่วนที่ถูกเน้น1 2" xfId="30668" xr:uid="{00000000-0005-0000-0000-0000CC770000}"/>
    <cellStyle name="ส่วนที่ถูกเน้น1 2 2" xfId="57015" xr:uid="{00000000-0005-0000-0000-0000B7DE0000}"/>
    <cellStyle name="ส่วนที่ถูกเน้น1_FS_State_1107_Draft" xfId="30669" xr:uid="{00000000-0005-0000-0000-0000CD770000}"/>
    <cellStyle name="ส่วนที่ถูกเน้น2" xfId="30670" xr:uid="{00000000-0005-0000-0000-0000CE770000}"/>
    <cellStyle name="ส่วนที่ถูกเน้น2 2" xfId="57016" xr:uid="{00000000-0005-0000-0000-0000B8DE0000}"/>
    <cellStyle name="ส่วนที่ถูกเน้น3" xfId="30671" xr:uid="{00000000-0005-0000-0000-0000CF770000}"/>
    <cellStyle name="ส่วนที่ถูกเน้น3 2" xfId="57017" xr:uid="{00000000-0005-0000-0000-0000B9DE0000}"/>
    <cellStyle name="ส่วนที่ถูกเน้น4" xfId="30672" xr:uid="{00000000-0005-0000-0000-0000D0770000}"/>
    <cellStyle name="ส่วนที่ถูกเน้น4 2" xfId="30673" xr:uid="{00000000-0005-0000-0000-0000D1770000}"/>
    <cellStyle name="ส่วนที่ถูกเน้น4 2 2" xfId="57018" xr:uid="{00000000-0005-0000-0000-0000BADE0000}"/>
    <cellStyle name="ส่วนที่ถูกเน้น4_FS_State_1107_Draft" xfId="30674" xr:uid="{00000000-0005-0000-0000-0000D2770000}"/>
    <cellStyle name="ส่วนที่ถูกเน้น5" xfId="30675" xr:uid="{00000000-0005-0000-0000-0000D3770000}"/>
    <cellStyle name="ส่วนที่ถูกเน้น5 2" xfId="57019" xr:uid="{00000000-0005-0000-0000-0000BBDE0000}"/>
    <cellStyle name="ส่วนที่ถูกเน้น6" xfId="30676" xr:uid="{00000000-0005-0000-0000-0000D4770000}"/>
    <cellStyle name="ส่วนที่ถูกเน้น6 2" xfId="57020" xr:uid="{00000000-0005-0000-0000-0000BCDE0000}"/>
    <cellStyle name="หมายเหตุ" xfId="28848" xr:uid="{00000000-0005-0000-0000-0000B0700000}"/>
    <cellStyle name="หมายเหตุ 2" xfId="30677" xr:uid="{00000000-0005-0000-0000-0000D5770000}"/>
    <cellStyle name="หมายเหตุ 2 2" xfId="54691" xr:uid="{00000000-0005-0000-0000-0000A3D50000}"/>
    <cellStyle name="หมายเหตุ 3" xfId="30678" xr:uid="{00000000-0005-0000-0000-0000D6770000}"/>
    <cellStyle name="หมายเหตุ 4" xfId="54692" xr:uid="{00000000-0005-0000-0000-0000A4D50000}"/>
    <cellStyle name="หัวเรื่อง 1" xfId="30679" xr:uid="{00000000-0005-0000-0000-0000D7770000}"/>
    <cellStyle name="หัวเรื่อง 1 2" xfId="30680" xr:uid="{00000000-0005-0000-0000-0000D8770000}"/>
    <cellStyle name="หัวเรื่อง 1 2 2" xfId="57028" xr:uid="{00000000-0005-0000-0000-0000C4DE0000}"/>
    <cellStyle name="หัวเรื่อง 1_FS_State_1107_Draft" xfId="30681" xr:uid="{00000000-0005-0000-0000-0000D9770000}"/>
    <cellStyle name="หัวเรื่อง 2" xfId="30682" xr:uid="{00000000-0005-0000-0000-0000DA770000}"/>
    <cellStyle name="หัวเรื่อง 2 2" xfId="30683" xr:uid="{00000000-0005-0000-0000-0000DB770000}"/>
    <cellStyle name="หัวเรื่อง 2 2 2" xfId="57029" xr:uid="{00000000-0005-0000-0000-0000C5DE0000}"/>
    <cellStyle name="หัวเรื่อง 2_FS_State_1107_Draft" xfId="30684" xr:uid="{00000000-0005-0000-0000-0000DC770000}"/>
    <cellStyle name="หัวเรื่อง 3" xfId="30685" xr:uid="{00000000-0005-0000-0000-0000DD770000}"/>
    <cellStyle name="หัวเรื่อง 3 10" xfId="30686" xr:uid="{00000000-0005-0000-0000-0000DE770000}"/>
    <cellStyle name="หัวเรื่อง 3 11" xfId="30687" xr:uid="{00000000-0005-0000-0000-0000DF770000}"/>
    <cellStyle name="หัวเรื่อง 3 12" xfId="30688" xr:uid="{00000000-0005-0000-0000-0000E0770000}"/>
    <cellStyle name="หัวเรื่อง 3 13" xfId="30689" xr:uid="{00000000-0005-0000-0000-0000E1770000}"/>
    <cellStyle name="หัวเรื่อง 3 14" xfId="30690" xr:uid="{00000000-0005-0000-0000-0000E2770000}"/>
    <cellStyle name="หัวเรื่อง 3 15" xfId="30691" xr:uid="{00000000-0005-0000-0000-0000E3770000}"/>
    <cellStyle name="หัวเรื่อง 3 16" xfId="30692" xr:uid="{00000000-0005-0000-0000-0000E4770000}"/>
    <cellStyle name="หัวเรื่อง 3 17" xfId="30693" xr:uid="{00000000-0005-0000-0000-0000E5770000}"/>
    <cellStyle name="หัวเรื่อง 3 18" xfId="30694" xr:uid="{00000000-0005-0000-0000-0000E6770000}"/>
    <cellStyle name="หัวเรื่อง 3 19" xfId="30695" xr:uid="{00000000-0005-0000-0000-0000E7770000}"/>
    <cellStyle name="หัวเรื่อง 3 2" xfId="30696" xr:uid="{00000000-0005-0000-0000-0000E8770000}"/>
    <cellStyle name="หัวเรื่อง 3 2 2" xfId="57030" xr:uid="{00000000-0005-0000-0000-0000C6DE0000}"/>
    <cellStyle name="หัวเรื่อง 3 20" xfId="30697" xr:uid="{00000000-0005-0000-0000-0000E9770000}"/>
    <cellStyle name="หัวเรื่อง 3 21" xfId="30698" xr:uid="{00000000-0005-0000-0000-0000EA770000}"/>
    <cellStyle name="หัวเรื่อง 3 22" xfId="30699" xr:uid="{00000000-0005-0000-0000-0000EB770000}"/>
    <cellStyle name="หัวเรื่อง 3 23" xfId="30700" xr:uid="{00000000-0005-0000-0000-0000EC770000}"/>
    <cellStyle name="หัวเรื่อง 3 24" xfId="30701" xr:uid="{00000000-0005-0000-0000-0000ED770000}"/>
    <cellStyle name="หัวเรื่อง 3 25" xfId="30702" xr:uid="{00000000-0005-0000-0000-0000EE770000}"/>
    <cellStyle name="หัวเรื่อง 3 26" xfId="30703" xr:uid="{00000000-0005-0000-0000-0000EF770000}"/>
    <cellStyle name="หัวเรื่อง 3 27" xfId="30704" xr:uid="{00000000-0005-0000-0000-0000F0770000}"/>
    <cellStyle name="หัวเรื่อง 3 28" xfId="30705" xr:uid="{00000000-0005-0000-0000-0000F1770000}"/>
    <cellStyle name="หัวเรื่อง 3 29" xfId="30706" xr:uid="{00000000-0005-0000-0000-0000F2770000}"/>
    <cellStyle name="หัวเรื่อง 3 3" xfId="30707" xr:uid="{00000000-0005-0000-0000-0000F3770000}"/>
    <cellStyle name="หัวเรื่อง 3 30" xfId="30708" xr:uid="{00000000-0005-0000-0000-0000F4770000}"/>
    <cellStyle name="หัวเรื่อง 3 31" xfId="30709" xr:uid="{00000000-0005-0000-0000-0000F5770000}"/>
    <cellStyle name="หัวเรื่อง 3 32" xfId="30710" xr:uid="{00000000-0005-0000-0000-0000F6770000}"/>
    <cellStyle name="หัวเรื่อง 3 33" xfId="30711" xr:uid="{00000000-0005-0000-0000-0000F7770000}"/>
    <cellStyle name="หัวเรื่อง 3 34" xfId="30712" xr:uid="{00000000-0005-0000-0000-0000F8770000}"/>
    <cellStyle name="หัวเรื่อง 3 35" xfId="30713" xr:uid="{00000000-0005-0000-0000-0000F9770000}"/>
    <cellStyle name="หัวเรื่อง 3 36" xfId="30714" xr:uid="{00000000-0005-0000-0000-0000FA770000}"/>
    <cellStyle name="หัวเรื่อง 3 37" xfId="30715" xr:uid="{00000000-0005-0000-0000-0000FB770000}"/>
    <cellStyle name="หัวเรื่อง 3 38" xfId="30716" xr:uid="{00000000-0005-0000-0000-0000FC770000}"/>
    <cellStyle name="หัวเรื่อง 3 39" xfId="30717" xr:uid="{00000000-0005-0000-0000-0000FD770000}"/>
    <cellStyle name="หัวเรื่อง 3 4" xfId="30718" xr:uid="{00000000-0005-0000-0000-0000FE770000}"/>
    <cellStyle name="หัวเรื่อง 3 40" xfId="30719" xr:uid="{00000000-0005-0000-0000-0000FF770000}"/>
    <cellStyle name="หัวเรื่อง 3 41" xfId="30720" xr:uid="{00000000-0005-0000-0000-000000780000}"/>
    <cellStyle name="หัวเรื่อง 3 42" xfId="30721" xr:uid="{00000000-0005-0000-0000-000001780000}"/>
    <cellStyle name="หัวเรื่อง 3 43" xfId="30722" xr:uid="{00000000-0005-0000-0000-000002780000}"/>
    <cellStyle name="หัวเรื่อง 3 44" xfId="30723" xr:uid="{00000000-0005-0000-0000-000003780000}"/>
    <cellStyle name="หัวเรื่อง 3 45" xfId="30724" xr:uid="{00000000-0005-0000-0000-000004780000}"/>
    <cellStyle name="หัวเรื่อง 3 46" xfId="30725" xr:uid="{00000000-0005-0000-0000-000005780000}"/>
    <cellStyle name="หัวเรื่อง 3 47" xfId="30726" xr:uid="{00000000-0005-0000-0000-000006780000}"/>
    <cellStyle name="หัวเรื่อง 3 48" xfId="30727" xr:uid="{00000000-0005-0000-0000-000007780000}"/>
    <cellStyle name="หัวเรื่อง 3 49" xfId="30728" xr:uid="{00000000-0005-0000-0000-000008780000}"/>
    <cellStyle name="หัวเรื่อง 3 5" xfId="30729" xr:uid="{00000000-0005-0000-0000-000009780000}"/>
    <cellStyle name="หัวเรื่อง 3 50" xfId="30730" xr:uid="{00000000-0005-0000-0000-00000A780000}"/>
    <cellStyle name="หัวเรื่อง 3 51" xfId="30731" xr:uid="{00000000-0005-0000-0000-00000B780000}"/>
    <cellStyle name="หัวเรื่อง 3 52" xfId="30732" xr:uid="{00000000-0005-0000-0000-00000C780000}"/>
    <cellStyle name="หัวเรื่อง 3 53" xfId="30733" xr:uid="{00000000-0005-0000-0000-00000D780000}"/>
    <cellStyle name="หัวเรื่อง 3 54" xfId="30734" xr:uid="{00000000-0005-0000-0000-00000E780000}"/>
    <cellStyle name="หัวเรื่อง 3 55" xfId="30735" xr:uid="{00000000-0005-0000-0000-00000F780000}"/>
    <cellStyle name="หัวเรื่อง 3 56" xfId="30736" xr:uid="{00000000-0005-0000-0000-000010780000}"/>
    <cellStyle name="หัวเรื่อง 3 6" xfId="30737" xr:uid="{00000000-0005-0000-0000-000011780000}"/>
    <cellStyle name="หัวเรื่อง 3 7" xfId="30738" xr:uid="{00000000-0005-0000-0000-000012780000}"/>
    <cellStyle name="หัวเรื่อง 3 8" xfId="30739" xr:uid="{00000000-0005-0000-0000-000013780000}"/>
    <cellStyle name="หัวเรื่อง 3 9" xfId="30740" xr:uid="{00000000-0005-0000-0000-000014780000}"/>
    <cellStyle name="หัวเรื่อง 3_FS_State_1107_Draft" xfId="30741" xr:uid="{00000000-0005-0000-0000-000015780000}"/>
    <cellStyle name="หัวเรื่อง 4" xfId="30742" xr:uid="{00000000-0005-0000-0000-000016780000}"/>
    <cellStyle name="หัวเรื่อง 4 2" xfId="30743" xr:uid="{00000000-0005-0000-0000-000017780000}"/>
    <cellStyle name="หัวเรื่อง 4 2 2" xfId="57031" xr:uid="{00000000-0005-0000-0000-0000C7DE0000}"/>
    <cellStyle name="หัวเรื่อง 4_FS_State_1107_Draft" xfId="30744" xr:uid="{00000000-0005-0000-0000-000018780000}"/>
    <cellStyle name=" [0.00]_ Att. 1- Cover" xfId="30745" xr:uid="{00000000-0005-0000-0000-000019780000}"/>
    <cellStyle name="_ Att. 1- Cover" xfId="30746" xr:uid="{00000000-0005-0000-0000-00001A780000}"/>
    <cellStyle name="?_ Att. 1- Cover" xfId="30747" xr:uid="{00000000-0005-0000-0000-00001B780000}"/>
    <cellStyle name="ơ᪒＀＀＀＀＀＀＀＀＀＀＀＀＀＀＀＀＀＀＀＀＀＀＀＀＀＀＀＀ma_QTR94_95_1ฟ๙ศธบ๑ณปฟช (2)" xfId="30748" xr:uid="{00000000-0005-0000-0000-00001C780000}"/>
    <cellStyle name="…_x000e__x000a_ธ๎_x000c_U_x0001_ฅ_x0005_ด_x000a__x0007__x0001__x0001_" xfId="30749" xr:uid="{00000000-0005-0000-0000-00001D780000}"/>
    <cellStyle name="_x001d_๐7_x000c_๎_x0017__x000d_เU_x0001_า_x0006_|!_x0007__x0001__x0001_" xfId="30750" xr:uid="{00000000-0005-0000-0000-00001E780000}"/>
    <cellStyle name="_x001d_๐7_x000c_๎_x0017__x000d_เU_x0001_า_x0006_!_x0007__x0001__x0001_" xfId="30751" xr:uid="{00000000-0005-0000-0000-00001F780000}"/>
    <cellStyle name="_x001d_๐7_x000c_๎_x0007__x000d_แU_x0001__x0006__x0016__x0008__x0007__x0001__x0001_" xfId="28849" xr:uid="{00000000-0005-0000-0000-0000B1700000}"/>
    <cellStyle name="_x001d_๐9_x000c_$ _x000d__x0017_U_x0001_๘_x0004_–_x0006__x0007__x0001__x0001_" xfId="30752" xr:uid="{00000000-0005-0000-0000-000020780000}"/>
    <cellStyle name="_x001d_๐9_x000c_$_x0009__x000d__x0017_U_x0001_๘_x0004_–_x0006__x0007__x0001__x0001_" xfId="28850" xr:uid="{00000000-0005-0000-0000-0000B2700000}"/>
    <cellStyle name="_x001d_๐9_x000c_$_x0009__x000d__x0017_U_x0001_๘_x0004_–_x0006__x0007__x0001__x0001_ 2" xfId="28851" xr:uid="{00000000-0005-0000-0000-0000B3700000}"/>
    <cellStyle name="_x001d_๐9_x000c_$_x0009__x000d__x0017_U_x0001_๘_x0004_–_x0006__x0007__x0001__x0001_ 3" xfId="54841" xr:uid="{00000000-0005-0000-0000-000039D60000}"/>
    <cellStyle name="_x001d__x000c_聯#_x000d_棄V_x0001__x0016_%;9_x0007__x0001__x0001_" xfId="30753" xr:uid="{00000000-0005-0000-0000-000021780000}"/>
    <cellStyle name="_xddb0_̟ᩒb_xdddc_̟ᩢb_xde1c_̟ᩲbơ᪂bơ᪒＀＀＀＀＀＀＀＀＀＀＀＀＀＀＀＀＀＀＀＀＀＀＀＀＀＀＀＀ma_QTR94_95_1ฟ๙ศธบ๑ณปฟช (2)" xfId="30754" xr:uid="{00000000-0005-0000-0000-000022780000}"/>
    <cellStyle name="금액" xfId="28852" xr:uid="{00000000-0005-0000-0000-0000B4700000}"/>
    <cellStyle name="금액 2" xfId="28853" xr:uid="{00000000-0005-0000-0000-0000B5700000}"/>
    <cellStyle name="금액 2 2" xfId="28854" xr:uid="{00000000-0005-0000-0000-0000B6700000}"/>
    <cellStyle name="금액 2 3" xfId="28855" xr:uid="{00000000-0005-0000-0000-0000B7700000}"/>
    <cellStyle name="금액 2 4" xfId="28856" xr:uid="{00000000-0005-0000-0000-0000B8700000}"/>
    <cellStyle name="금액 3" xfId="28857" xr:uid="{00000000-0005-0000-0000-0000B9700000}"/>
    <cellStyle name="금액 3 2" xfId="28858" xr:uid="{00000000-0005-0000-0000-0000BA700000}"/>
    <cellStyle name="금액 3 3" xfId="28859" xr:uid="{00000000-0005-0000-0000-0000BB700000}"/>
    <cellStyle name="금액 3 4" xfId="56836" xr:uid="{00000000-0005-0000-0000-000004DE0000}"/>
    <cellStyle name="금액 4" xfId="28860" xr:uid="{00000000-0005-0000-0000-0000BC700000}"/>
    <cellStyle name="금액 4 2" xfId="54693" xr:uid="{00000000-0005-0000-0000-0000A5D50000}"/>
    <cellStyle name="금액 4 3" xfId="56837" xr:uid="{00000000-0005-0000-0000-000005DE0000}"/>
    <cellStyle name="금액 4 4" xfId="56838" xr:uid="{00000000-0005-0000-0000-000006DE0000}"/>
    <cellStyle name="금액 5" xfId="28861" xr:uid="{00000000-0005-0000-0000-0000BD700000}"/>
    <cellStyle name="금액 5 2" xfId="54694" xr:uid="{00000000-0005-0000-0000-0000A6D50000}"/>
    <cellStyle name="금액 5 3" xfId="56839" xr:uid="{00000000-0005-0000-0000-000007DE0000}"/>
    <cellStyle name="금액 5 4" xfId="56840" xr:uid="{00000000-0005-0000-0000-000008DE0000}"/>
    <cellStyle name="금액 6" xfId="28862" xr:uid="{00000000-0005-0000-0000-0000BE700000}"/>
    <cellStyle name="금액 6 2" xfId="54695" xr:uid="{00000000-0005-0000-0000-0000A7D50000}"/>
    <cellStyle name="금액 6 3" xfId="56841" xr:uid="{00000000-0005-0000-0000-000009DE0000}"/>
    <cellStyle name="금액 6 4" xfId="56842" xr:uid="{00000000-0005-0000-0000-00000ADE0000}"/>
    <cellStyle name="뒤에 오는 하이퍼링크_Dep.&amp; Prepaid as of Dec. 04." xfId="28863" xr:uid="{00000000-0005-0000-0000-0000BF700000}"/>
    <cellStyle name="똿뗦먛귟 [0.00]_PRODUCT DETAIL Q1" xfId="29226" xr:uid="{00000000-0005-0000-0000-00002A720000}"/>
    <cellStyle name="똿뗦먛귟_PRODUCT DETAIL Q1" xfId="29227" xr:uid="{00000000-0005-0000-0000-00002B720000}"/>
    <cellStyle name="믅됞 [0.00]_PRODUCT DETAIL Q1" xfId="29228" xr:uid="{00000000-0005-0000-0000-00002C720000}"/>
    <cellStyle name="믅됞_PRODUCT DETAIL Q1" xfId="29229" xr:uid="{00000000-0005-0000-0000-00002D720000}"/>
    <cellStyle name="백분율_95" xfId="30755" xr:uid="{00000000-0005-0000-0000-000023780000}"/>
    <cellStyle name="뷭?_BOOKSHIP" xfId="29230" xr:uid="{00000000-0005-0000-0000-00002E720000}"/>
    <cellStyle name="지정되지 않음" xfId="28864" xr:uid="{00000000-0005-0000-0000-0000C0700000}"/>
    <cellStyle name="콤마 [ - 유형1" xfId="30756" xr:uid="{00000000-0005-0000-0000-000024780000}"/>
    <cellStyle name="콤마 [ - 유형2" xfId="30757" xr:uid="{00000000-0005-0000-0000-000025780000}"/>
    <cellStyle name="콤마 [ - 유형3" xfId="30758" xr:uid="{00000000-0005-0000-0000-000026780000}"/>
    <cellStyle name="콤마 [ - 유형4" xfId="30759" xr:uid="{00000000-0005-0000-0000-000027780000}"/>
    <cellStyle name="콤마 [ - 유형5" xfId="30760" xr:uid="{00000000-0005-0000-0000-000028780000}"/>
    <cellStyle name="콤마 [ - 유형6" xfId="30761" xr:uid="{00000000-0005-0000-0000-000029780000}"/>
    <cellStyle name="콤마 [ - 유형7" xfId="30762" xr:uid="{00000000-0005-0000-0000-00002A780000}"/>
    <cellStyle name="콤마 [ - 유형8" xfId="30763" xr:uid="{00000000-0005-0000-0000-00002B780000}"/>
    <cellStyle name="콤마 [0]_ 비목별 월별기술 " xfId="30764" xr:uid="{00000000-0005-0000-0000-00002C780000}"/>
    <cellStyle name="콤마_ 비목별 월별기술 " xfId="30765" xr:uid="{00000000-0005-0000-0000-00002D780000}"/>
    <cellStyle name="통화 [0]_1202" xfId="29231" xr:uid="{00000000-0005-0000-0000-00002F720000}"/>
    <cellStyle name="통화_1202" xfId="29232" xr:uid="{00000000-0005-0000-0000-000030720000}"/>
    <cellStyle name="표준_(정보부문)월별인원계획" xfId="29233" xr:uid="{00000000-0005-0000-0000-000031720000}"/>
    <cellStyle name="一般 2" xfId="30766" xr:uid="{00000000-0005-0000-0000-00002E780000}"/>
    <cellStyle name="一般_0006(1)" xfId="30767" xr:uid="{00000000-0005-0000-0000-00002F780000}"/>
    <cellStyle name="中等" xfId="28865" xr:uid="{00000000-0005-0000-0000-0000C1700000}"/>
    <cellStyle name="備註" xfId="28866" xr:uid="{00000000-0005-0000-0000-0000C2700000}"/>
    <cellStyle name="備註 2" xfId="28867" xr:uid="{00000000-0005-0000-0000-0000C3700000}"/>
    <cellStyle name="備註 2 2" xfId="28868" xr:uid="{00000000-0005-0000-0000-0000C4700000}"/>
    <cellStyle name="備註 2 2 2" xfId="28869" xr:uid="{00000000-0005-0000-0000-0000C5700000}"/>
    <cellStyle name="備註 2 2 2 2" xfId="28870" xr:uid="{00000000-0005-0000-0000-0000C6700000}"/>
    <cellStyle name="備註 2 2 2 3" xfId="28871" xr:uid="{00000000-0005-0000-0000-0000C7700000}"/>
    <cellStyle name="備註 2 2 2 4" xfId="28872" xr:uid="{00000000-0005-0000-0000-0000C8700000}"/>
    <cellStyle name="備註 2 2 3" xfId="28873" xr:uid="{00000000-0005-0000-0000-0000C9700000}"/>
    <cellStyle name="備註 2 2 3 2" xfId="28874" xr:uid="{00000000-0005-0000-0000-0000CA700000}"/>
    <cellStyle name="備註 2 2 3 3" xfId="28875" xr:uid="{00000000-0005-0000-0000-0000CB700000}"/>
    <cellStyle name="備註 2 2 3 4" xfId="28876" xr:uid="{00000000-0005-0000-0000-0000CC700000}"/>
    <cellStyle name="備註 2 2 4" xfId="28877" xr:uid="{00000000-0005-0000-0000-0000CD700000}"/>
    <cellStyle name="備註 2 2 4 2" xfId="28878" xr:uid="{00000000-0005-0000-0000-0000CE700000}"/>
    <cellStyle name="備註 2 2 4 3" xfId="28879" xr:uid="{00000000-0005-0000-0000-0000CF700000}"/>
    <cellStyle name="備註 2 3" xfId="28880" xr:uid="{00000000-0005-0000-0000-0000D0700000}"/>
    <cellStyle name="備註 2 3 2" xfId="28881" xr:uid="{00000000-0005-0000-0000-0000D1700000}"/>
    <cellStyle name="備註 2 3 3" xfId="28882" xr:uid="{00000000-0005-0000-0000-0000D2700000}"/>
    <cellStyle name="備註 2 3 4" xfId="28883" xr:uid="{00000000-0005-0000-0000-0000D3700000}"/>
    <cellStyle name="備註 2 4" xfId="28884" xr:uid="{00000000-0005-0000-0000-0000D4700000}"/>
    <cellStyle name="備註 2 4 2" xfId="28885" xr:uid="{00000000-0005-0000-0000-0000D5700000}"/>
    <cellStyle name="備註 2 4 3" xfId="28886" xr:uid="{00000000-0005-0000-0000-0000D6700000}"/>
    <cellStyle name="備註 2 4 4" xfId="28887" xr:uid="{00000000-0005-0000-0000-0000D7700000}"/>
    <cellStyle name="備註 2 5" xfId="28888" xr:uid="{00000000-0005-0000-0000-0000D8700000}"/>
    <cellStyle name="備註 2 5 2" xfId="28889" xr:uid="{00000000-0005-0000-0000-0000D9700000}"/>
    <cellStyle name="備註 2 5 3" xfId="28890" xr:uid="{00000000-0005-0000-0000-0000DA700000}"/>
    <cellStyle name="備註 2 6" xfId="30768" xr:uid="{00000000-0005-0000-0000-000030780000}"/>
    <cellStyle name="備註 2 7" xfId="54696" xr:uid="{00000000-0005-0000-0000-0000A8D50000}"/>
    <cellStyle name="備註 3" xfId="28891" xr:uid="{00000000-0005-0000-0000-0000DB700000}"/>
    <cellStyle name="備註 3 2" xfId="28892" xr:uid="{00000000-0005-0000-0000-0000DC700000}"/>
    <cellStyle name="備註 3 2 2" xfId="28893" xr:uid="{00000000-0005-0000-0000-0000DD700000}"/>
    <cellStyle name="備註 3 2 3" xfId="28894" xr:uid="{00000000-0005-0000-0000-0000DE700000}"/>
    <cellStyle name="備註 3 2 4" xfId="28895" xr:uid="{00000000-0005-0000-0000-0000DF700000}"/>
    <cellStyle name="備註 3 3" xfId="28896" xr:uid="{00000000-0005-0000-0000-0000E0700000}"/>
    <cellStyle name="備註 3 3 2" xfId="28897" xr:uid="{00000000-0005-0000-0000-0000E1700000}"/>
    <cellStyle name="備註 3 3 3" xfId="28898" xr:uid="{00000000-0005-0000-0000-0000E2700000}"/>
    <cellStyle name="備註 3 3 4" xfId="28899" xr:uid="{00000000-0005-0000-0000-0000E3700000}"/>
    <cellStyle name="備註 3 4" xfId="28900" xr:uid="{00000000-0005-0000-0000-0000E4700000}"/>
    <cellStyle name="備註 3 4 2" xfId="28901" xr:uid="{00000000-0005-0000-0000-0000E5700000}"/>
    <cellStyle name="備註 3 4 3" xfId="28902" xr:uid="{00000000-0005-0000-0000-0000E6700000}"/>
    <cellStyle name="備註 3 5" xfId="30769" xr:uid="{00000000-0005-0000-0000-000031780000}"/>
    <cellStyle name="備註 3 6" xfId="54697" xr:uid="{00000000-0005-0000-0000-0000A9D50000}"/>
    <cellStyle name="備註 4" xfId="28903" xr:uid="{00000000-0005-0000-0000-0000E7700000}"/>
    <cellStyle name="備註 4 2" xfId="28904" xr:uid="{00000000-0005-0000-0000-0000E8700000}"/>
    <cellStyle name="備註 4 3" xfId="28905" xr:uid="{00000000-0005-0000-0000-0000E9700000}"/>
    <cellStyle name="備註 4 4" xfId="28906" xr:uid="{00000000-0005-0000-0000-0000EA700000}"/>
    <cellStyle name="備註 4 5" xfId="30770" xr:uid="{00000000-0005-0000-0000-000032780000}"/>
    <cellStyle name="備註 4 6" xfId="54698" xr:uid="{00000000-0005-0000-0000-0000AAD50000}"/>
    <cellStyle name="備註 5" xfId="28907" xr:uid="{00000000-0005-0000-0000-0000EB700000}"/>
    <cellStyle name="備註 5 2" xfId="28908" xr:uid="{00000000-0005-0000-0000-0000EC700000}"/>
    <cellStyle name="備註 5 3" xfId="28909" xr:uid="{00000000-0005-0000-0000-0000ED700000}"/>
    <cellStyle name="備註 5 4" xfId="28910" xr:uid="{00000000-0005-0000-0000-0000EE700000}"/>
    <cellStyle name="備註 5 5" xfId="30771" xr:uid="{00000000-0005-0000-0000-000033780000}"/>
    <cellStyle name="備註 5 6" xfId="54699" xr:uid="{00000000-0005-0000-0000-0000ABD50000}"/>
    <cellStyle name="備註 6" xfId="28911" xr:uid="{00000000-0005-0000-0000-0000EF700000}"/>
    <cellStyle name="備註 6 2" xfId="28912" xr:uid="{00000000-0005-0000-0000-0000F0700000}"/>
    <cellStyle name="備註 6 3" xfId="28913" xr:uid="{00000000-0005-0000-0000-0000F1700000}"/>
    <cellStyle name="備註 6 4" xfId="30772" xr:uid="{00000000-0005-0000-0000-000034780000}"/>
    <cellStyle name="備註 6 5" xfId="54700" xr:uid="{00000000-0005-0000-0000-0000ACD50000}"/>
    <cellStyle name="備註 7" xfId="30773" xr:uid="{00000000-0005-0000-0000-000035780000}"/>
    <cellStyle name="備註 8" xfId="54701" xr:uid="{00000000-0005-0000-0000-0000ADD50000}"/>
    <cellStyle name="入力 2" xfId="30774" xr:uid="{00000000-0005-0000-0000-000036780000}"/>
    <cellStyle name="入力 3" xfId="54702" xr:uid="{00000000-0005-0000-0000-0000AED50000}"/>
    <cellStyle name="入力 4" xfId="56843" xr:uid="{00000000-0005-0000-0000-00000BDE0000}"/>
    <cellStyle name="出力 2" xfId="30775" xr:uid="{00000000-0005-0000-0000-000037780000}"/>
    <cellStyle name="出力 3" xfId="54703" xr:uid="{00000000-0005-0000-0000-0000AFD50000}"/>
    <cellStyle name="出力 4" xfId="56844" xr:uid="{00000000-0005-0000-0000-00000CDE0000}"/>
    <cellStyle name="千位分隔_IPE(T) 2003'12 J" xfId="28916" xr:uid="{00000000-0005-0000-0000-0000F4700000}"/>
    <cellStyle name="千分位[0]_00Q3902REV.1" xfId="30776" xr:uid="{00000000-0005-0000-0000-000038780000}"/>
    <cellStyle name="千分位_00Q3902REV.1" xfId="30777" xr:uid="{00000000-0005-0000-0000-000039780000}"/>
    <cellStyle name="合計" xfId="28917" xr:uid="{00000000-0005-0000-0000-0000F5700000}"/>
    <cellStyle name="合計 2" xfId="28918" xr:uid="{00000000-0005-0000-0000-0000F6700000}"/>
    <cellStyle name="合計 2 2" xfId="28919" xr:uid="{00000000-0005-0000-0000-0000F7700000}"/>
    <cellStyle name="合計 2 2 2" xfId="28920" xr:uid="{00000000-0005-0000-0000-0000F8700000}"/>
    <cellStyle name="合計 2 2 2 2" xfId="28921" xr:uid="{00000000-0005-0000-0000-0000F9700000}"/>
    <cellStyle name="合計 2 2 2 3" xfId="28922" xr:uid="{00000000-0005-0000-0000-0000FA700000}"/>
    <cellStyle name="合計 2 2 2 4" xfId="28923" xr:uid="{00000000-0005-0000-0000-0000FB700000}"/>
    <cellStyle name="合計 2 2 3" xfId="28924" xr:uid="{00000000-0005-0000-0000-0000FC700000}"/>
    <cellStyle name="合計 2 2 3 2" xfId="28925" xr:uid="{00000000-0005-0000-0000-0000FD700000}"/>
    <cellStyle name="合計 2 2 3 3" xfId="28926" xr:uid="{00000000-0005-0000-0000-0000FE700000}"/>
    <cellStyle name="合計 2 2 3 4" xfId="28927" xr:uid="{00000000-0005-0000-0000-0000FF700000}"/>
    <cellStyle name="合計 2 2 4" xfId="28928" xr:uid="{00000000-0005-0000-0000-000000710000}"/>
    <cellStyle name="合計 2 2 4 2" xfId="28929" xr:uid="{00000000-0005-0000-0000-000001710000}"/>
    <cellStyle name="合計 2 2 4 3" xfId="28930" xr:uid="{00000000-0005-0000-0000-000002710000}"/>
    <cellStyle name="合計 2 3" xfId="28931" xr:uid="{00000000-0005-0000-0000-000003710000}"/>
    <cellStyle name="合計 2 3 2" xfId="28932" xr:uid="{00000000-0005-0000-0000-000004710000}"/>
    <cellStyle name="合計 2 3 3" xfId="28933" xr:uid="{00000000-0005-0000-0000-000005710000}"/>
    <cellStyle name="合計 2 3 4" xfId="28934" xr:uid="{00000000-0005-0000-0000-000006710000}"/>
    <cellStyle name="合計 2 4" xfId="28935" xr:uid="{00000000-0005-0000-0000-000007710000}"/>
    <cellStyle name="合計 2 4 2" xfId="28936" xr:uid="{00000000-0005-0000-0000-000008710000}"/>
    <cellStyle name="合計 2 4 3" xfId="28937" xr:uid="{00000000-0005-0000-0000-000009710000}"/>
    <cellStyle name="合計 2 4 4" xfId="28938" xr:uid="{00000000-0005-0000-0000-00000A710000}"/>
    <cellStyle name="合計 2 5" xfId="28939" xr:uid="{00000000-0005-0000-0000-00000B710000}"/>
    <cellStyle name="合計 2 5 2" xfId="28940" xr:uid="{00000000-0005-0000-0000-00000C710000}"/>
    <cellStyle name="合計 2 5 3" xfId="28941" xr:uid="{00000000-0005-0000-0000-00000D710000}"/>
    <cellStyle name="合計 2 6" xfId="30778" xr:uid="{00000000-0005-0000-0000-00003A780000}"/>
    <cellStyle name="合計 2 7" xfId="54704" xr:uid="{00000000-0005-0000-0000-0000B0D50000}"/>
    <cellStyle name="合計 3" xfId="28942" xr:uid="{00000000-0005-0000-0000-00000E710000}"/>
    <cellStyle name="合計 3 2" xfId="28943" xr:uid="{00000000-0005-0000-0000-00000F710000}"/>
    <cellStyle name="合計 3 2 2" xfId="28944" xr:uid="{00000000-0005-0000-0000-000010710000}"/>
    <cellStyle name="合計 3 2 3" xfId="28945" xr:uid="{00000000-0005-0000-0000-000011710000}"/>
    <cellStyle name="合計 3 2 4" xfId="28946" xr:uid="{00000000-0005-0000-0000-000012710000}"/>
    <cellStyle name="合計 3 3" xfId="28947" xr:uid="{00000000-0005-0000-0000-000013710000}"/>
    <cellStyle name="合計 3 3 2" xfId="28948" xr:uid="{00000000-0005-0000-0000-000014710000}"/>
    <cellStyle name="合計 3 3 3" xfId="28949" xr:uid="{00000000-0005-0000-0000-000015710000}"/>
    <cellStyle name="合計 3 3 4" xfId="28950" xr:uid="{00000000-0005-0000-0000-000016710000}"/>
    <cellStyle name="合計 3 4" xfId="28951" xr:uid="{00000000-0005-0000-0000-000017710000}"/>
    <cellStyle name="合計 3 4 2" xfId="28952" xr:uid="{00000000-0005-0000-0000-000018710000}"/>
    <cellStyle name="合計 3 4 3" xfId="28953" xr:uid="{00000000-0005-0000-0000-000019710000}"/>
    <cellStyle name="合計 3 5" xfId="30779" xr:uid="{00000000-0005-0000-0000-00003B780000}"/>
    <cellStyle name="合計 3 6" xfId="54705" xr:uid="{00000000-0005-0000-0000-0000B1D50000}"/>
    <cellStyle name="合計 4" xfId="28954" xr:uid="{00000000-0005-0000-0000-00001A710000}"/>
    <cellStyle name="合計 4 2" xfId="28955" xr:uid="{00000000-0005-0000-0000-00001B710000}"/>
    <cellStyle name="合計 4 3" xfId="28956" xr:uid="{00000000-0005-0000-0000-00001C710000}"/>
    <cellStyle name="合計 4 4" xfId="28957" xr:uid="{00000000-0005-0000-0000-00001D710000}"/>
    <cellStyle name="合計 4 5" xfId="30780" xr:uid="{00000000-0005-0000-0000-00003C780000}"/>
    <cellStyle name="合計 4 6" xfId="54706" xr:uid="{00000000-0005-0000-0000-0000B2D50000}"/>
    <cellStyle name="合計 5" xfId="28958" xr:uid="{00000000-0005-0000-0000-00001E710000}"/>
    <cellStyle name="合計 5 2" xfId="28959" xr:uid="{00000000-0005-0000-0000-00001F710000}"/>
    <cellStyle name="合計 5 3" xfId="28960" xr:uid="{00000000-0005-0000-0000-000020710000}"/>
    <cellStyle name="合計 5 4" xfId="28961" xr:uid="{00000000-0005-0000-0000-000021710000}"/>
    <cellStyle name="合計 5 5" xfId="30781" xr:uid="{00000000-0005-0000-0000-00003D780000}"/>
    <cellStyle name="合計 5 6" xfId="54707" xr:uid="{00000000-0005-0000-0000-0000B3D50000}"/>
    <cellStyle name="合計 6" xfId="28962" xr:uid="{00000000-0005-0000-0000-000022710000}"/>
    <cellStyle name="合計 6 2" xfId="28963" xr:uid="{00000000-0005-0000-0000-000023710000}"/>
    <cellStyle name="合計 6 3" xfId="28964" xr:uid="{00000000-0005-0000-0000-000024710000}"/>
    <cellStyle name="合計 6 4" xfId="30782" xr:uid="{00000000-0005-0000-0000-00003E780000}"/>
    <cellStyle name="合計 6 5" xfId="54708" xr:uid="{00000000-0005-0000-0000-0000B4D50000}"/>
    <cellStyle name="合計 7" xfId="30783" xr:uid="{00000000-0005-0000-0000-00003F780000}"/>
    <cellStyle name="合計 8" xfId="54709" xr:uid="{00000000-0005-0000-0000-0000B5D50000}"/>
    <cellStyle name="壞" xfId="28965" xr:uid="{00000000-0005-0000-0000-000025710000}"/>
    <cellStyle name="好" xfId="28966" xr:uid="{00000000-0005-0000-0000-000026710000}"/>
    <cellStyle name="常规_China Ppty - 2009 Bgt Mthly P&amp;L" xfId="57103" xr:uid="{00000000-0005-0000-0000-00000FDF0000}"/>
    <cellStyle name="戟c・・・ [0.00]_98 FRAME" xfId="30784" xr:uid="{00000000-0005-0000-0000-000040780000}"/>
    <cellStyle name="戟c・・・_98 FRAME" xfId="30785" xr:uid="{00000000-0005-0000-0000-000041780000}"/>
    <cellStyle name="折り返し" xfId="28968" xr:uid="{00000000-0005-0000-0000-000028710000}"/>
    <cellStyle name="新規" xfId="30786" xr:uid="{00000000-0005-0000-0000-000042780000}"/>
    <cellStyle name="未定義" xfId="28969" xr:uid="{00000000-0005-0000-0000-000029710000}"/>
    <cellStyle name="桁区切り [0.00] 2" xfId="30787" xr:uid="{00000000-0005-0000-0000-000043780000}"/>
    <cellStyle name="標準 2" xfId="30788" xr:uid="{00000000-0005-0000-0000-000044780000}"/>
    <cellStyle name="標準 4" xfId="30789" xr:uid="{00000000-0005-0000-0000-000045780000}"/>
    <cellStyle name="標題" xfId="28970" xr:uid="{00000000-0005-0000-0000-00002A710000}"/>
    <cellStyle name="標題 1" xfId="28971" xr:uid="{00000000-0005-0000-0000-00002B710000}"/>
    <cellStyle name="標題 2" xfId="28972" xr:uid="{00000000-0005-0000-0000-00002C710000}"/>
    <cellStyle name="標題 3" xfId="28973" xr:uid="{00000000-0005-0000-0000-00002D710000}"/>
    <cellStyle name="標題 3 2" xfId="28974" xr:uid="{00000000-0005-0000-0000-00002E710000}"/>
    <cellStyle name="標題 4" xfId="28975" xr:uid="{00000000-0005-0000-0000-00002F710000}"/>
    <cellStyle name="檢查儲存格" xfId="28976" xr:uid="{00000000-0005-0000-0000-000030710000}"/>
    <cellStyle name="爨ﾃﾗ靉ｧﾋﾁﾒﾂｨﾘﾅﾀﾒ､ [0]_Excel_MD97DL" xfId="30790" xr:uid="{00000000-0005-0000-0000-000046780000}"/>
    <cellStyle name="爨ﾃﾗ靉ｧﾋﾁﾒﾂｨﾘﾅﾀﾒ､_Excel_MD97DL" xfId="30791" xr:uid="{00000000-0005-0000-0000-000047780000}"/>
    <cellStyle name="爨ﾃﾗ靉ｧﾋﾁﾒﾂﾊ｡ﾘﾅ爰ﾔｹ [0]_Excel_MD97DL" xfId="30792" xr:uid="{00000000-0005-0000-0000-000048780000}"/>
    <cellStyle name="爨ﾃﾗ靉ｧﾋﾁﾒﾂﾊ｡ﾘﾅ爰ﾔｹ_Excel_MD97DL" xfId="30793" xr:uid="{00000000-0005-0000-0000-000049780000}"/>
    <cellStyle name="表旨巧・・ハイパーリンク" xfId="30794" xr:uid="{00000000-0005-0000-0000-00004A780000}"/>
    <cellStyle name="見出し１" xfId="28982" xr:uid="{00000000-0005-0000-0000-000036710000}"/>
    <cellStyle name="計算 2" xfId="30795" xr:uid="{00000000-0005-0000-0000-00004B780000}"/>
    <cellStyle name="計算 3" xfId="54710" xr:uid="{00000000-0005-0000-0000-0000B6D50000}"/>
    <cellStyle name="計算 4" xfId="56845" xr:uid="{00000000-0005-0000-0000-00000DDE0000}"/>
    <cellStyle name="計算方式" xfId="28984" xr:uid="{00000000-0005-0000-0000-000038710000}"/>
    <cellStyle name="計算方式 2" xfId="28985" xr:uid="{00000000-0005-0000-0000-000039710000}"/>
    <cellStyle name="計算方式 2 2" xfId="28986" xr:uid="{00000000-0005-0000-0000-00003A710000}"/>
    <cellStyle name="計算方式 2 2 2" xfId="28987" xr:uid="{00000000-0005-0000-0000-00003B710000}"/>
    <cellStyle name="計算方式 2 2 2 2" xfId="28988" xr:uid="{00000000-0005-0000-0000-00003C710000}"/>
    <cellStyle name="計算方式 2 2 2 3" xfId="28989" xr:uid="{00000000-0005-0000-0000-00003D710000}"/>
    <cellStyle name="計算方式 2 2 2 4" xfId="28990" xr:uid="{00000000-0005-0000-0000-00003E710000}"/>
    <cellStyle name="計算方式 2 2 3" xfId="28991" xr:uid="{00000000-0005-0000-0000-00003F710000}"/>
    <cellStyle name="計算方式 2 2 3 2" xfId="28992" xr:uid="{00000000-0005-0000-0000-000040710000}"/>
    <cellStyle name="計算方式 2 2 3 3" xfId="28993" xr:uid="{00000000-0005-0000-0000-000041710000}"/>
    <cellStyle name="計算方式 2 2 3 4" xfId="28994" xr:uid="{00000000-0005-0000-0000-000042710000}"/>
    <cellStyle name="計算方式 2 2 4" xfId="28995" xr:uid="{00000000-0005-0000-0000-000043710000}"/>
    <cellStyle name="計算方式 2 2 4 2" xfId="28996" xr:uid="{00000000-0005-0000-0000-000044710000}"/>
    <cellStyle name="計算方式 2 2 4 3" xfId="28997" xr:uid="{00000000-0005-0000-0000-000045710000}"/>
    <cellStyle name="計算方式 2 3" xfId="28998" xr:uid="{00000000-0005-0000-0000-000046710000}"/>
    <cellStyle name="計算方式 2 3 2" xfId="28999" xr:uid="{00000000-0005-0000-0000-000047710000}"/>
    <cellStyle name="計算方式 2 3 3" xfId="29000" xr:uid="{00000000-0005-0000-0000-000048710000}"/>
    <cellStyle name="計算方式 2 3 4" xfId="29001" xr:uid="{00000000-0005-0000-0000-000049710000}"/>
    <cellStyle name="計算方式 2 4" xfId="29002" xr:uid="{00000000-0005-0000-0000-00004A710000}"/>
    <cellStyle name="計算方式 2 4 2" xfId="29003" xr:uid="{00000000-0005-0000-0000-00004B710000}"/>
    <cellStyle name="計算方式 2 4 3" xfId="29004" xr:uid="{00000000-0005-0000-0000-00004C710000}"/>
    <cellStyle name="計算方式 2 4 4" xfId="29005" xr:uid="{00000000-0005-0000-0000-00004D710000}"/>
    <cellStyle name="計算方式 2 5" xfId="29006" xr:uid="{00000000-0005-0000-0000-00004E710000}"/>
    <cellStyle name="計算方式 2 5 2" xfId="29007" xr:uid="{00000000-0005-0000-0000-00004F710000}"/>
    <cellStyle name="計算方式 2 5 3" xfId="29008" xr:uid="{00000000-0005-0000-0000-000050710000}"/>
    <cellStyle name="計算方式 2 6" xfId="30796" xr:uid="{00000000-0005-0000-0000-00004C780000}"/>
    <cellStyle name="計算方式 2 7" xfId="54711" xr:uid="{00000000-0005-0000-0000-0000B7D50000}"/>
    <cellStyle name="計算方式 3" xfId="29009" xr:uid="{00000000-0005-0000-0000-000051710000}"/>
    <cellStyle name="計算方式 3 2" xfId="29010" xr:uid="{00000000-0005-0000-0000-000052710000}"/>
    <cellStyle name="計算方式 3 2 2" xfId="29011" xr:uid="{00000000-0005-0000-0000-000053710000}"/>
    <cellStyle name="計算方式 3 2 3" xfId="29012" xr:uid="{00000000-0005-0000-0000-000054710000}"/>
    <cellStyle name="計算方式 3 2 4" xfId="29013" xr:uid="{00000000-0005-0000-0000-000055710000}"/>
    <cellStyle name="計算方式 3 3" xfId="29014" xr:uid="{00000000-0005-0000-0000-000056710000}"/>
    <cellStyle name="計算方式 3 3 2" xfId="29015" xr:uid="{00000000-0005-0000-0000-000057710000}"/>
    <cellStyle name="計算方式 3 3 3" xfId="29016" xr:uid="{00000000-0005-0000-0000-000058710000}"/>
    <cellStyle name="計算方式 3 3 4" xfId="29017" xr:uid="{00000000-0005-0000-0000-000059710000}"/>
    <cellStyle name="計算方式 3 4" xfId="29018" xr:uid="{00000000-0005-0000-0000-00005A710000}"/>
    <cellStyle name="計算方式 3 4 2" xfId="29019" xr:uid="{00000000-0005-0000-0000-00005B710000}"/>
    <cellStyle name="計算方式 3 4 3" xfId="29020" xr:uid="{00000000-0005-0000-0000-00005C710000}"/>
    <cellStyle name="計算方式 3 5" xfId="30797" xr:uid="{00000000-0005-0000-0000-00004D780000}"/>
    <cellStyle name="計算方式 3 6" xfId="54712" xr:uid="{00000000-0005-0000-0000-0000B8D50000}"/>
    <cellStyle name="計算方式 4" xfId="29021" xr:uid="{00000000-0005-0000-0000-00005D710000}"/>
    <cellStyle name="計算方式 4 2" xfId="29022" xr:uid="{00000000-0005-0000-0000-00005E710000}"/>
    <cellStyle name="計算方式 4 3" xfId="29023" xr:uid="{00000000-0005-0000-0000-00005F710000}"/>
    <cellStyle name="計算方式 4 4" xfId="29024" xr:uid="{00000000-0005-0000-0000-000060710000}"/>
    <cellStyle name="計算方式 4 5" xfId="30798" xr:uid="{00000000-0005-0000-0000-00004E780000}"/>
    <cellStyle name="計算方式 4 6" xfId="54713" xr:uid="{00000000-0005-0000-0000-0000B9D50000}"/>
    <cellStyle name="計算方式 5" xfId="29025" xr:uid="{00000000-0005-0000-0000-000061710000}"/>
    <cellStyle name="計算方式 5 2" xfId="29026" xr:uid="{00000000-0005-0000-0000-000062710000}"/>
    <cellStyle name="計算方式 5 3" xfId="29027" xr:uid="{00000000-0005-0000-0000-000063710000}"/>
    <cellStyle name="計算方式 5 4" xfId="29028" xr:uid="{00000000-0005-0000-0000-000064710000}"/>
    <cellStyle name="計算方式 5 5" xfId="30799" xr:uid="{00000000-0005-0000-0000-00004F780000}"/>
    <cellStyle name="計算方式 5 6" xfId="54714" xr:uid="{00000000-0005-0000-0000-0000BAD50000}"/>
    <cellStyle name="計算方式 6" xfId="29029" xr:uid="{00000000-0005-0000-0000-000065710000}"/>
    <cellStyle name="計算方式 6 2" xfId="29030" xr:uid="{00000000-0005-0000-0000-000066710000}"/>
    <cellStyle name="計算方式 6 3" xfId="29031" xr:uid="{00000000-0005-0000-0000-000067710000}"/>
    <cellStyle name="計算方式 6 4" xfId="30800" xr:uid="{00000000-0005-0000-0000-000050780000}"/>
    <cellStyle name="計算方式 6 5" xfId="54715" xr:uid="{00000000-0005-0000-0000-0000BBD50000}"/>
    <cellStyle name="計算方式 7" xfId="30801" xr:uid="{00000000-0005-0000-0000-000051780000}"/>
    <cellStyle name="計算方式 8" xfId="54716" xr:uid="{00000000-0005-0000-0000-0000BCD50000}"/>
    <cellStyle name="說明文字" xfId="29032" xr:uid="{00000000-0005-0000-0000-000068710000}"/>
    <cellStyle name="警告文字" xfId="29035" xr:uid="{00000000-0005-0000-0000-00006B710000}"/>
    <cellStyle name="貨幣 [0]_00Q3902REV.1" xfId="30802" xr:uid="{00000000-0005-0000-0000-000052780000}"/>
    <cellStyle name="貨幣[0]_BRE" xfId="30803" xr:uid="{00000000-0005-0000-0000-000053780000}"/>
    <cellStyle name="貨幣_00Q3902REV.1" xfId="30804" xr:uid="{00000000-0005-0000-0000-000054780000}"/>
    <cellStyle name="輔色1" xfId="29036" xr:uid="{00000000-0005-0000-0000-00006C710000}"/>
    <cellStyle name="輔色2" xfId="29037" xr:uid="{00000000-0005-0000-0000-00006D710000}"/>
    <cellStyle name="輔色3" xfId="29038" xr:uid="{00000000-0005-0000-0000-00006E710000}"/>
    <cellStyle name="輔色4" xfId="29039" xr:uid="{00000000-0005-0000-0000-00006F710000}"/>
    <cellStyle name="輔色5" xfId="29040" xr:uid="{00000000-0005-0000-0000-000070710000}"/>
    <cellStyle name="輔色6" xfId="29041" xr:uid="{00000000-0005-0000-0000-000071710000}"/>
    <cellStyle name="輸入" xfId="29042" xr:uid="{00000000-0005-0000-0000-000072710000}"/>
    <cellStyle name="輸入 2" xfId="29043" xr:uid="{00000000-0005-0000-0000-000073710000}"/>
    <cellStyle name="輸入 2 2" xfId="29044" xr:uid="{00000000-0005-0000-0000-000074710000}"/>
    <cellStyle name="輸入 2 2 2" xfId="29045" xr:uid="{00000000-0005-0000-0000-000075710000}"/>
    <cellStyle name="輸入 2 2 2 2" xfId="29046" xr:uid="{00000000-0005-0000-0000-000076710000}"/>
    <cellStyle name="輸入 2 2 2 3" xfId="29047" xr:uid="{00000000-0005-0000-0000-000077710000}"/>
    <cellStyle name="輸入 2 2 2 4" xfId="29048" xr:uid="{00000000-0005-0000-0000-000078710000}"/>
    <cellStyle name="輸入 2 2 3" xfId="29049" xr:uid="{00000000-0005-0000-0000-000079710000}"/>
    <cellStyle name="輸入 2 2 3 2" xfId="29050" xr:uid="{00000000-0005-0000-0000-00007A710000}"/>
    <cellStyle name="輸入 2 2 3 3" xfId="29051" xr:uid="{00000000-0005-0000-0000-00007B710000}"/>
    <cellStyle name="輸入 2 2 3 4" xfId="29052" xr:uid="{00000000-0005-0000-0000-00007C710000}"/>
    <cellStyle name="輸入 2 2 4" xfId="29053" xr:uid="{00000000-0005-0000-0000-00007D710000}"/>
    <cellStyle name="輸入 2 2 4 2" xfId="29054" xr:uid="{00000000-0005-0000-0000-00007E710000}"/>
    <cellStyle name="輸入 2 2 4 3" xfId="29055" xr:uid="{00000000-0005-0000-0000-00007F710000}"/>
    <cellStyle name="輸入 2 3" xfId="29056" xr:uid="{00000000-0005-0000-0000-000080710000}"/>
    <cellStyle name="輸入 2 3 2" xfId="29057" xr:uid="{00000000-0005-0000-0000-000081710000}"/>
    <cellStyle name="輸入 2 3 3" xfId="29058" xr:uid="{00000000-0005-0000-0000-000082710000}"/>
    <cellStyle name="輸入 2 3 4" xfId="29059" xr:uid="{00000000-0005-0000-0000-000083710000}"/>
    <cellStyle name="輸入 2 4" xfId="29060" xr:uid="{00000000-0005-0000-0000-000084710000}"/>
    <cellStyle name="輸入 2 4 2" xfId="29061" xr:uid="{00000000-0005-0000-0000-000085710000}"/>
    <cellStyle name="輸入 2 4 3" xfId="29062" xr:uid="{00000000-0005-0000-0000-000086710000}"/>
    <cellStyle name="輸入 2 4 4" xfId="29063" xr:uid="{00000000-0005-0000-0000-000087710000}"/>
    <cellStyle name="輸入 2 5" xfId="29064" xr:uid="{00000000-0005-0000-0000-000088710000}"/>
    <cellStyle name="輸入 2 5 2" xfId="29065" xr:uid="{00000000-0005-0000-0000-000089710000}"/>
    <cellStyle name="輸入 2 5 3" xfId="29066" xr:uid="{00000000-0005-0000-0000-00008A710000}"/>
    <cellStyle name="輸入 2 6" xfId="30805" xr:uid="{00000000-0005-0000-0000-000055780000}"/>
    <cellStyle name="輸入 2 7" xfId="54717" xr:uid="{00000000-0005-0000-0000-0000BDD50000}"/>
    <cellStyle name="輸入 3" xfId="29067" xr:uid="{00000000-0005-0000-0000-00008B710000}"/>
    <cellStyle name="輸入 3 2" xfId="29068" xr:uid="{00000000-0005-0000-0000-00008C710000}"/>
    <cellStyle name="輸入 3 2 2" xfId="29069" xr:uid="{00000000-0005-0000-0000-00008D710000}"/>
    <cellStyle name="輸入 3 2 3" xfId="29070" xr:uid="{00000000-0005-0000-0000-00008E710000}"/>
    <cellStyle name="輸入 3 2 4" xfId="29071" xr:uid="{00000000-0005-0000-0000-00008F710000}"/>
    <cellStyle name="輸入 3 3" xfId="29072" xr:uid="{00000000-0005-0000-0000-000090710000}"/>
    <cellStyle name="輸入 3 3 2" xfId="29073" xr:uid="{00000000-0005-0000-0000-000091710000}"/>
    <cellStyle name="輸入 3 3 3" xfId="29074" xr:uid="{00000000-0005-0000-0000-000092710000}"/>
    <cellStyle name="輸入 3 3 4" xfId="29075" xr:uid="{00000000-0005-0000-0000-000093710000}"/>
    <cellStyle name="輸入 3 4" xfId="29076" xr:uid="{00000000-0005-0000-0000-000094710000}"/>
    <cellStyle name="輸入 3 4 2" xfId="29077" xr:uid="{00000000-0005-0000-0000-000095710000}"/>
    <cellStyle name="輸入 3 4 3" xfId="29078" xr:uid="{00000000-0005-0000-0000-000096710000}"/>
    <cellStyle name="輸入 3 5" xfId="30806" xr:uid="{00000000-0005-0000-0000-000056780000}"/>
    <cellStyle name="輸入 3 6" xfId="54718" xr:uid="{00000000-0005-0000-0000-0000BED50000}"/>
    <cellStyle name="輸入 4" xfId="29079" xr:uid="{00000000-0005-0000-0000-000097710000}"/>
    <cellStyle name="輸入 4 2" xfId="29080" xr:uid="{00000000-0005-0000-0000-000098710000}"/>
    <cellStyle name="輸入 4 3" xfId="29081" xr:uid="{00000000-0005-0000-0000-000099710000}"/>
    <cellStyle name="輸入 4 4" xfId="29082" xr:uid="{00000000-0005-0000-0000-00009A710000}"/>
    <cellStyle name="輸入 4 5" xfId="30807" xr:uid="{00000000-0005-0000-0000-000057780000}"/>
    <cellStyle name="輸入 4 6" xfId="54719" xr:uid="{00000000-0005-0000-0000-0000BFD50000}"/>
    <cellStyle name="輸入 5" xfId="29083" xr:uid="{00000000-0005-0000-0000-00009B710000}"/>
    <cellStyle name="輸入 5 2" xfId="29084" xr:uid="{00000000-0005-0000-0000-00009C710000}"/>
    <cellStyle name="輸入 5 3" xfId="29085" xr:uid="{00000000-0005-0000-0000-00009D710000}"/>
    <cellStyle name="輸入 5 4" xfId="29086" xr:uid="{00000000-0005-0000-0000-00009E710000}"/>
    <cellStyle name="輸入 5 5" xfId="30808" xr:uid="{00000000-0005-0000-0000-000058780000}"/>
    <cellStyle name="輸入 5 6" xfId="54720" xr:uid="{00000000-0005-0000-0000-0000C0D50000}"/>
    <cellStyle name="輸入 6" xfId="29087" xr:uid="{00000000-0005-0000-0000-00009F710000}"/>
    <cellStyle name="輸入 6 2" xfId="29088" xr:uid="{00000000-0005-0000-0000-0000A0710000}"/>
    <cellStyle name="輸入 6 3" xfId="29089" xr:uid="{00000000-0005-0000-0000-0000A1710000}"/>
    <cellStyle name="輸入 6 4" xfId="30809" xr:uid="{00000000-0005-0000-0000-000059780000}"/>
    <cellStyle name="輸入 6 5" xfId="54721" xr:uid="{00000000-0005-0000-0000-0000C1D50000}"/>
    <cellStyle name="輸入 7" xfId="30810" xr:uid="{00000000-0005-0000-0000-00005A780000}"/>
    <cellStyle name="輸入 8" xfId="54722" xr:uid="{00000000-0005-0000-0000-0000C2D50000}"/>
    <cellStyle name="輸出" xfId="29090" xr:uid="{00000000-0005-0000-0000-0000A2710000}"/>
    <cellStyle name="輸出 2" xfId="29091" xr:uid="{00000000-0005-0000-0000-0000A3710000}"/>
    <cellStyle name="輸出 2 2" xfId="29092" xr:uid="{00000000-0005-0000-0000-0000A4710000}"/>
    <cellStyle name="輸出 2 2 2" xfId="29093" xr:uid="{00000000-0005-0000-0000-0000A5710000}"/>
    <cellStyle name="輸出 2 2 2 2" xfId="29094" xr:uid="{00000000-0005-0000-0000-0000A6710000}"/>
    <cellStyle name="輸出 2 2 2 3" xfId="29095" xr:uid="{00000000-0005-0000-0000-0000A7710000}"/>
    <cellStyle name="輸出 2 2 2 4" xfId="29096" xr:uid="{00000000-0005-0000-0000-0000A8710000}"/>
    <cellStyle name="輸出 2 2 3" xfId="29097" xr:uid="{00000000-0005-0000-0000-0000A9710000}"/>
    <cellStyle name="輸出 2 2 3 2" xfId="29098" xr:uid="{00000000-0005-0000-0000-0000AA710000}"/>
    <cellStyle name="輸出 2 2 3 3" xfId="29099" xr:uid="{00000000-0005-0000-0000-0000AB710000}"/>
    <cellStyle name="輸出 2 3" xfId="29100" xr:uid="{00000000-0005-0000-0000-0000AC710000}"/>
    <cellStyle name="輸出 2 3 2" xfId="29101" xr:uid="{00000000-0005-0000-0000-0000AD710000}"/>
    <cellStyle name="輸出 2 3 3" xfId="29102" xr:uid="{00000000-0005-0000-0000-0000AE710000}"/>
    <cellStyle name="輸出 2 3 4" xfId="29103" xr:uid="{00000000-0005-0000-0000-0000AF710000}"/>
    <cellStyle name="輸出 2 4" xfId="29104" xr:uid="{00000000-0005-0000-0000-0000B0710000}"/>
    <cellStyle name="輸出 2 4 2" xfId="29105" xr:uid="{00000000-0005-0000-0000-0000B1710000}"/>
    <cellStyle name="輸出 2 4 3" xfId="29106" xr:uid="{00000000-0005-0000-0000-0000B2710000}"/>
    <cellStyle name="輸出 2 5" xfId="30811" xr:uid="{00000000-0005-0000-0000-00005B780000}"/>
    <cellStyle name="輸出 2 6" xfId="54723" xr:uid="{00000000-0005-0000-0000-0000C3D50000}"/>
    <cellStyle name="輸出 3" xfId="29107" xr:uid="{00000000-0005-0000-0000-0000B3710000}"/>
    <cellStyle name="輸出 3 2" xfId="29108" xr:uid="{00000000-0005-0000-0000-0000B4710000}"/>
    <cellStyle name="輸出 3 2 2" xfId="29109" xr:uid="{00000000-0005-0000-0000-0000B5710000}"/>
    <cellStyle name="輸出 3 2 3" xfId="29110" xr:uid="{00000000-0005-0000-0000-0000B6710000}"/>
    <cellStyle name="輸出 3 2 4" xfId="29111" xr:uid="{00000000-0005-0000-0000-0000B7710000}"/>
    <cellStyle name="輸出 3 3" xfId="29112" xr:uid="{00000000-0005-0000-0000-0000B8710000}"/>
    <cellStyle name="輸出 3 3 2" xfId="29113" xr:uid="{00000000-0005-0000-0000-0000B9710000}"/>
    <cellStyle name="輸出 3 3 3" xfId="29114" xr:uid="{00000000-0005-0000-0000-0000BA710000}"/>
    <cellStyle name="輸出 3 4" xfId="30812" xr:uid="{00000000-0005-0000-0000-00005C780000}"/>
    <cellStyle name="輸出 3 5" xfId="54724" xr:uid="{00000000-0005-0000-0000-0000C4D50000}"/>
    <cellStyle name="輸出 4" xfId="29115" xr:uid="{00000000-0005-0000-0000-0000BB710000}"/>
    <cellStyle name="輸出 4 2" xfId="29116" xr:uid="{00000000-0005-0000-0000-0000BC710000}"/>
    <cellStyle name="輸出 4 3" xfId="29117" xr:uid="{00000000-0005-0000-0000-0000BD710000}"/>
    <cellStyle name="輸出 4 4" xfId="29118" xr:uid="{00000000-0005-0000-0000-0000BE710000}"/>
    <cellStyle name="輸出 4 5" xfId="30813" xr:uid="{00000000-0005-0000-0000-00005D780000}"/>
    <cellStyle name="輸出 4 6" xfId="54725" xr:uid="{00000000-0005-0000-0000-0000C5D50000}"/>
    <cellStyle name="輸出 5" xfId="29119" xr:uid="{00000000-0005-0000-0000-0000BF710000}"/>
    <cellStyle name="輸出 5 2" xfId="29120" xr:uid="{00000000-0005-0000-0000-0000C0710000}"/>
    <cellStyle name="輸出 5 3" xfId="29121" xr:uid="{00000000-0005-0000-0000-0000C1710000}"/>
    <cellStyle name="輸出 5 4" xfId="30814" xr:uid="{00000000-0005-0000-0000-00005E780000}"/>
    <cellStyle name="輸出 5 5" xfId="54726" xr:uid="{00000000-0005-0000-0000-0000C6D50000}"/>
    <cellStyle name="輸出 6" xfId="29122" xr:uid="{00000000-0005-0000-0000-0000C2710000}"/>
    <cellStyle name="輸出 6 2" xfId="30815" xr:uid="{00000000-0005-0000-0000-00005F780000}"/>
    <cellStyle name="輸出 6 3" xfId="54727" xr:uid="{00000000-0005-0000-0000-0000C7D50000}"/>
    <cellStyle name="輸出 6 4" xfId="56846" xr:uid="{00000000-0005-0000-0000-00000EDE0000}"/>
    <cellStyle name="輸出 7" xfId="30816" xr:uid="{00000000-0005-0000-0000-000060780000}"/>
    <cellStyle name="輸出 8" xfId="54728" xr:uid="{00000000-0005-0000-0000-0000C8D50000}"/>
    <cellStyle name="連結的儲存格" xfId="29123" xr:uid="{00000000-0005-0000-0000-0000C3710000}"/>
    <cellStyle name="連結的儲存格 2" xfId="29126" xr:uid="{00000000-0005-0000-0000-0000C6710000}"/>
    <cellStyle name="集計 2" xfId="30817" xr:uid="{00000000-0005-0000-0000-000061780000}"/>
    <cellStyle name="集計 3" xfId="54729" xr:uid="{00000000-0005-0000-0000-0000C9D50000}"/>
    <cellStyle name="集計 4" xfId="56847" xr:uid="{00000000-0005-0000-0000-00000FDE0000}"/>
    <cellStyle name="非表示" xfId="30818" xr:uid="{00000000-0005-0000-0000-000062780000}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3.xml"/><Relationship Id="rId299" Type="http://schemas.openxmlformats.org/officeDocument/2006/relationships/customXml" Target="../customXml/item3.xml"/><Relationship Id="rId21" Type="http://schemas.openxmlformats.org/officeDocument/2006/relationships/externalLink" Target="externalLinks/externalLink7.xml"/><Relationship Id="rId63" Type="http://schemas.openxmlformats.org/officeDocument/2006/relationships/externalLink" Target="externalLinks/externalLink49.xml"/><Relationship Id="rId159" Type="http://schemas.openxmlformats.org/officeDocument/2006/relationships/externalLink" Target="externalLinks/externalLink145.xml"/><Relationship Id="rId170" Type="http://schemas.openxmlformats.org/officeDocument/2006/relationships/externalLink" Target="externalLinks/externalLink156.xml"/><Relationship Id="rId226" Type="http://schemas.openxmlformats.org/officeDocument/2006/relationships/externalLink" Target="externalLinks/externalLink212.xml"/><Relationship Id="rId268" Type="http://schemas.openxmlformats.org/officeDocument/2006/relationships/externalLink" Target="externalLinks/externalLink254.xml"/><Relationship Id="rId32" Type="http://schemas.openxmlformats.org/officeDocument/2006/relationships/externalLink" Target="externalLinks/externalLink18.xml"/><Relationship Id="rId74" Type="http://schemas.openxmlformats.org/officeDocument/2006/relationships/externalLink" Target="externalLinks/externalLink60.xml"/><Relationship Id="rId128" Type="http://schemas.openxmlformats.org/officeDocument/2006/relationships/externalLink" Target="externalLinks/externalLink114.xml"/><Relationship Id="rId5" Type="http://schemas.openxmlformats.org/officeDocument/2006/relationships/worksheet" Target="worksheets/sheet5.xml"/><Relationship Id="rId181" Type="http://schemas.openxmlformats.org/officeDocument/2006/relationships/externalLink" Target="externalLinks/externalLink167.xml"/><Relationship Id="rId237" Type="http://schemas.openxmlformats.org/officeDocument/2006/relationships/externalLink" Target="externalLinks/externalLink223.xml"/><Relationship Id="rId279" Type="http://schemas.openxmlformats.org/officeDocument/2006/relationships/externalLink" Target="externalLinks/externalLink265.xml"/><Relationship Id="rId43" Type="http://schemas.openxmlformats.org/officeDocument/2006/relationships/externalLink" Target="externalLinks/externalLink29.xml"/><Relationship Id="rId139" Type="http://schemas.openxmlformats.org/officeDocument/2006/relationships/externalLink" Target="externalLinks/externalLink125.xml"/><Relationship Id="rId290" Type="http://schemas.openxmlformats.org/officeDocument/2006/relationships/externalLink" Target="externalLinks/externalLink276.xml"/><Relationship Id="rId85" Type="http://schemas.openxmlformats.org/officeDocument/2006/relationships/externalLink" Target="externalLinks/externalLink71.xml"/><Relationship Id="rId150" Type="http://schemas.openxmlformats.org/officeDocument/2006/relationships/externalLink" Target="externalLinks/externalLink136.xml"/><Relationship Id="rId192" Type="http://schemas.openxmlformats.org/officeDocument/2006/relationships/externalLink" Target="externalLinks/externalLink178.xml"/><Relationship Id="rId206" Type="http://schemas.openxmlformats.org/officeDocument/2006/relationships/externalLink" Target="externalLinks/externalLink192.xml"/><Relationship Id="rId248" Type="http://schemas.openxmlformats.org/officeDocument/2006/relationships/externalLink" Target="externalLinks/externalLink234.xml"/><Relationship Id="rId12" Type="http://schemas.openxmlformats.org/officeDocument/2006/relationships/worksheet" Target="worksheets/sheet12.xml"/><Relationship Id="rId108" Type="http://schemas.openxmlformats.org/officeDocument/2006/relationships/externalLink" Target="externalLinks/externalLink94.xml"/><Relationship Id="rId54" Type="http://schemas.openxmlformats.org/officeDocument/2006/relationships/externalLink" Target="externalLinks/externalLink40.xml"/><Relationship Id="rId75" Type="http://schemas.openxmlformats.org/officeDocument/2006/relationships/externalLink" Target="externalLinks/externalLink61.xml"/><Relationship Id="rId96" Type="http://schemas.openxmlformats.org/officeDocument/2006/relationships/externalLink" Target="externalLinks/externalLink82.xml"/><Relationship Id="rId140" Type="http://schemas.openxmlformats.org/officeDocument/2006/relationships/externalLink" Target="externalLinks/externalLink126.xml"/><Relationship Id="rId161" Type="http://schemas.openxmlformats.org/officeDocument/2006/relationships/externalLink" Target="externalLinks/externalLink147.xml"/><Relationship Id="rId182" Type="http://schemas.openxmlformats.org/officeDocument/2006/relationships/externalLink" Target="externalLinks/externalLink168.xml"/><Relationship Id="rId217" Type="http://schemas.openxmlformats.org/officeDocument/2006/relationships/externalLink" Target="externalLinks/externalLink203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24.xml"/><Relationship Id="rId259" Type="http://schemas.openxmlformats.org/officeDocument/2006/relationships/externalLink" Target="externalLinks/externalLink245.xml"/><Relationship Id="rId23" Type="http://schemas.openxmlformats.org/officeDocument/2006/relationships/externalLink" Target="externalLinks/externalLink9.xml"/><Relationship Id="rId119" Type="http://schemas.openxmlformats.org/officeDocument/2006/relationships/externalLink" Target="externalLinks/externalLink105.xml"/><Relationship Id="rId270" Type="http://schemas.openxmlformats.org/officeDocument/2006/relationships/externalLink" Target="externalLinks/externalLink256.xml"/><Relationship Id="rId291" Type="http://schemas.openxmlformats.org/officeDocument/2006/relationships/externalLink" Target="externalLinks/externalLink277.xml"/><Relationship Id="rId44" Type="http://schemas.openxmlformats.org/officeDocument/2006/relationships/externalLink" Target="externalLinks/externalLink30.xml"/><Relationship Id="rId65" Type="http://schemas.openxmlformats.org/officeDocument/2006/relationships/externalLink" Target="externalLinks/externalLink51.xml"/><Relationship Id="rId86" Type="http://schemas.openxmlformats.org/officeDocument/2006/relationships/externalLink" Target="externalLinks/externalLink72.xml"/><Relationship Id="rId130" Type="http://schemas.openxmlformats.org/officeDocument/2006/relationships/externalLink" Target="externalLinks/externalLink116.xml"/><Relationship Id="rId151" Type="http://schemas.openxmlformats.org/officeDocument/2006/relationships/externalLink" Target="externalLinks/externalLink137.xml"/><Relationship Id="rId172" Type="http://schemas.openxmlformats.org/officeDocument/2006/relationships/externalLink" Target="externalLinks/externalLink158.xml"/><Relationship Id="rId193" Type="http://schemas.openxmlformats.org/officeDocument/2006/relationships/externalLink" Target="externalLinks/externalLink179.xml"/><Relationship Id="rId207" Type="http://schemas.openxmlformats.org/officeDocument/2006/relationships/externalLink" Target="externalLinks/externalLink193.xml"/><Relationship Id="rId228" Type="http://schemas.openxmlformats.org/officeDocument/2006/relationships/externalLink" Target="externalLinks/externalLink214.xml"/><Relationship Id="rId249" Type="http://schemas.openxmlformats.org/officeDocument/2006/relationships/externalLink" Target="externalLinks/externalLink235.xml"/><Relationship Id="rId13" Type="http://schemas.openxmlformats.org/officeDocument/2006/relationships/worksheet" Target="worksheets/sheet13.xml"/><Relationship Id="rId109" Type="http://schemas.openxmlformats.org/officeDocument/2006/relationships/externalLink" Target="externalLinks/externalLink95.xml"/><Relationship Id="rId260" Type="http://schemas.openxmlformats.org/officeDocument/2006/relationships/externalLink" Target="externalLinks/externalLink246.xml"/><Relationship Id="rId281" Type="http://schemas.openxmlformats.org/officeDocument/2006/relationships/externalLink" Target="externalLinks/externalLink267.xml"/><Relationship Id="rId34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41.xml"/><Relationship Id="rId76" Type="http://schemas.openxmlformats.org/officeDocument/2006/relationships/externalLink" Target="externalLinks/externalLink62.xml"/><Relationship Id="rId97" Type="http://schemas.openxmlformats.org/officeDocument/2006/relationships/externalLink" Target="externalLinks/externalLink83.xml"/><Relationship Id="rId120" Type="http://schemas.openxmlformats.org/officeDocument/2006/relationships/externalLink" Target="externalLinks/externalLink106.xml"/><Relationship Id="rId141" Type="http://schemas.openxmlformats.org/officeDocument/2006/relationships/externalLink" Target="externalLinks/externalLink127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48.xml"/><Relationship Id="rId183" Type="http://schemas.openxmlformats.org/officeDocument/2006/relationships/externalLink" Target="externalLinks/externalLink169.xml"/><Relationship Id="rId218" Type="http://schemas.openxmlformats.org/officeDocument/2006/relationships/externalLink" Target="externalLinks/externalLink204.xml"/><Relationship Id="rId239" Type="http://schemas.openxmlformats.org/officeDocument/2006/relationships/externalLink" Target="externalLinks/externalLink225.xml"/><Relationship Id="rId250" Type="http://schemas.openxmlformats.org/officeDocument/2006/relationships/externalLink" Target="externalLinks/externalLink236.xml"/><Relationship Id="rId271" Type="http://schemas.openxmlformats.org/officeDocument/2006/relationships/externalLink" Target="externalLinks/externalLink257.xml"/><Relationship Id="rId292" Type="http://schemas.openxmlformats.org/officeDocument/2006/relationships/externalLink" Target="externalLinks/externalLink278.xml"/><Relationship Id="rId24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31.xml"/><Relationship Id="rId66" Type="http://schemas.openxmlformats.org/officeDocument/2006/relationships/externalLink" Target="externalLinks/externalLink52.xml"/><Relationship Id="rId87" Type="http://schemas.openxmlformats.org/officeDocument/2006/relationships/externalLink" Target="externalLinks/externalLink73.xml"/><Relationship Id="rId110" Type="http://schemas.openxmlformats.org/officeDocument/2006/relationships/externalLink" Target="externalLinks/externalLink96.xml"/><Relationship Id="rId131" Type="http://schemas.openxmlformats.org/officeDocument/2006/relationships/externalLink" Target="externalLinks/externalLink117.xml"/><Relationship Id="rId152" Type="http://schemas.openxmlformats.org/officeDocument/2006/relationships/externalLink" Target="externalLinks/externalLink138.xml"/><Relationship Id="rId173" Type="http://schemas.openxmlformats.org/officeDocument/2006/relationships/externalLink" Target="externalLinks/externalLink159.xml"/><Relationship Id="rId194" Type="http://schemas.openxmlformats.org/officeDocument/2006/relationships/externalLink" Target="externalLinks/externalLink180.xml"/><Relationship Id="rId208" Type="http://schemas.openxmlformats.org/officeDocument/2006/relationships/externalLink" Target="externalLinks/externalLink194.xml"/><Relationship Id="rId229" Type="http://schemas.openxmlformats.org/officeDocument/2006/relationships/externalLink" Target="externalLinks/externalLink215.xml"/><Relationship Id="rId240" Type="http://schemas.openxmlformats.org/officeDocument/2006/relationships/externalLink" Target="externalLinks/externalLink226.xml"/><Relationship Id="rId261" Type="http://schemas.openxmlformats.org/officeDocument/2006/relationships/externalLink" Target="externalLinks/externalLink247.xml"/><Relationship Id="rId14" Type="http://schemas.openxmlformats.org/officeDocument/2006/relationships/worksheet" Target="worksheets/sheet14.xml"/><Relationship Id="rId35" Type="http://schemas.openxmlformats.org/officeDocument/2006/relationships/externalLink" Target="externalLinks/externalLink21.xml"/><Relationship Id="rId56" Type="http://schemas.openxmlformats.org/officeDocument/2006/relationships/externalLink" Target="externalLinks/externalLink42.xml"/><Relationship Id="rId77" Type="http://schemas.openxmlformats.org/officeDocument/2006/relationships/externalLink" Target="externalLinks/externalLink63.xml"/><Relationship Id="rId100" Type="http://schemas.openxmlformats.org/officeDocument/2006/relationships/externalLink" Target="externalLinks/externalLink86.xml"/><Relationship Id="rId282" Type="http://schemas.openxmlformats.org/officeDocument/2006/relationships/externalLink" Target="externalLinks/externalLink268.xml"/><Relationship Id="rId8" Type="http://schemas.openxmlformats.org/officeDocument/2006/relationships/worksheet" Target="worksheets/sheet8.xml"/><Relationship Id="rId98" Type="http://schemas.openxmlformats.org/officeDocument/2006/relationships/externalLink" Target="externalLinks/externalLink84.xml"/><Relationship Id="rId121" Type="http://schemas.openxmlformats.org/officeDocument/2006/relationships/externalLink" Target="externalLinks/externalLink107.xml"/><Relationship Id="rId142" Type="http://schemas.openxmlformats.org/officeDocument/2006/relationships/externalLink" Target="externalLinks/externalLink128.xml"/><Relationship Id="rId163" Type="http://schemas.openxmlformats.org/officeDocument/2006/relationships/externalLink" Target="externalLinks/externalLink149.xml"/><Relationship Id="rId184" Type="http://schemas.openxmlformats.org/officeDocument/2006/relationships/externalLink" Target="externalLinks/externalLink170.xml"/><Relationship Id="rId219" Type="http://schemas.openxmlformats.org/officeDocument/2006/relationships/externalLink" Target="externalLinks/externalLink205.xml"/><Relationship Id="rId230" Type="http://schemas.openxmlformats.org/officeDocument/2006/relationships/externalLink" Target="externalLinks/externalLink216.xml"/><Relationship Id="rId251" Type="http://schemas.openxmlformats.org/officeDocument/2006/relationships/externalLink" Target="externalLinks/externalLink237.xml"/><Relationship Id="rId25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32.xml"/><Relationship Id="rId67" Type="http://schemas.openxmlformats.org/officeDocument/2006/relationships/externalLink" Target="externalLinks/externalLink53.xml"/><Relationship Id="rId272" Type="http://schemas.openxmlformats.org/officeDocument/2006/relationships/externalLink" Target="externalLinks/externalLink258.xml"/><Relationship Id="rId293" Type="http://schemas.openxmlformats.org/officeDocument/2006/relationships/theme" Target="theme/theme1.xml"/><Relationship Id="rId88" Type="http://schemas.openxmlformats.org/officeDocument/2006/relationships/externalLink" Target="externalLinks/externalLink74.xml"/><Relationship Id="rId111" Type="http://schemas.openxmlformats.org/officeDocument/2006/relationships/externalLink" Target="externalLinks/externalLink97.xml"/><Relationship Id="rId132" Type="http://schemas.openxmlformats.org/officeDocument/2006/relationships/externalLink" Target="externalLinks/externalLink118.xml"/><Relationship Id="rId153" Type="http://schemas.openxmlformats.org/officeDocument/2006/relationships/externalLink" Target="externalLinks/externalLink139.xml"/><Relationship Id="rId174" Type="http://schemas.openxmlformats.org/officeDocument/2006/relationships/externalLink" Target="externalLinks/externalLink160.xml"/><Relationship Id="rId195" Type="http://schemas.openxmlformats.org/officeDocument/2006/relationships/externalLink" Target="externalLinks/externalLink181.xml"/><Relationship Id="rId209" Type="http://schemas.openxmlformats.org/officeDocument/2006/relationships/externalLink" Target="externalLinks/externalLink195.xml"/><Relationship Id="rId220" Type="http://schemas.openxmlformats.org/officeDocument/2006/relationships/externalLink" Target="externalLinks/externalLink206.xml"/><Relationship Id="rId241" Type="http://schemas.openxmlformats.org/officeDocument/2006/relationships/externalLink" Target="externalLinks/externalLink227.xml"/><Relationship Id="rId15" Type="http://schemas.openxmlformats.org/officeDocument/2006/relationships/externalLink" Target="externalLinks/externalLink1.xml"/><Relationship Id="rId36" Type="http://schemas.openxmlformats.org/officeDocument/2006/relationships/externalLink" Target="externalLinks/externalLink22.xml"/><Relationship Id="rId57" Type="http://schemas.openxmlformats.org/officeDocument/2006/relationships/externalLink" Target="externalLinks/externalLink43.xml"/><Relationship Id="rId262" Type="http://schemas.openxmlformats.org/officeDocument/2006/relationships/externalLink" Target="externalLinks/externalLink248.xml"/><Relationship Id="rId283" Type="http://schemas.openxmlformats.org/officeDocument/2006/relationships/externalLink" Target="externalLinks/externalLink269.xml"/><Relationship Id="rId78" Type="http://schemas.openxmlformats.org/officeDocument/2006/relationships/externalLink" Target="externalLinks/externalLink64.xml"/><Relationship Id="rId99" Type="http://schemas.openxmlformats.org/officeDocument/2006/relationships/externalLink" Target="externalLinks/externalLink85.xml"/><Relationship Id="rId101" Type="http://schemas.openxmlformats.org/officeDocument/2006/relationships/externalLink" Target="externalLinks/externalLink87.xml"/><Relationship Id="rId122" Type="http://schemas.openxmlformats.org/officeDocument/2006/relationships/externalLink" Target="externalLinks/externalLink108.xml"/><Relationship Id="rId143" Type="http://schemas.openxmlformats.org/officeDocument/2006/relationships/externalLink" Target="externalLinks/externalLink129.xml"/><Relationship Id="rId164" Type="http://schemas.openxmlformats.org/officeDocument/2006/relationships/externalLink" Target="externalLinks/externalLink150.xml"/><Relationship Id="rId185" Type="http://schemas.openxmlformats.org/officeDocument/2006/relationships/externalLink" Target="externalLinks/externalLink171.xml"/><Relationship Id="rId9" Type="http://schemas.openxmlformats.org/officeDocument/2006/relationships/worksheet" Target="worksheets/sheet9.xml"/><Relationship Id="rId210" Type="http://schemas.openxmlformats.org/officeDocument/2006/relationships/externalLink" Target="externalLinks/externalLink196.xml"/><Relationship Id="rId26" Type="http://schemas.openxmlformats.org/officeDocument/2006/relationships/externalLink" Target="externalLinks/externalLink12.xml"/><Relationship Id="rId231" Type="http://schemas.openxmlformats.org/officeDocument/2006/relationships/externalLink" Target="externalLinks/externalLink217.xml"/><Relationship Id="rId252" Type="http://schemas.openxmlformats.org/officeDocument/2006/relationships/externalLink" Target="externalLinks/externalLink238.xml"/><Relationship Id="rId273" Type="http://schemas.openxmlformats.org/officeDocument/2006/relationships/externalLink" Target="externalLinks/externalLink259.xml"/><Relationship Id="rId294" Type="http://schemas.openxmlformats.org/officeDocument/2006/relationships/styles" Target="styles.xml"/><Relationship Id="rId47" Type="http://schemas.openxmlformats.org/officeDocument/2006/relationships/externalLink" Target="externalLinks/externalLink33.xml"/><Relationship Id="rId68" Type="http://schemas.openxmlformats.org/officeDocument/2006/relationships/externalLink" Target="externalLinks/externalLink54.xml"/><Relationship Id="rId89" Type="http://schemas.openxmlformats.org/officeDocument/2006/relationships/externalLink" Target="externalLinks/externalLink75.xml"/><Relationship Id="rId112" Type="http://schemas.openxmlformats.org/officeDocument/2006/relationships/externalLink" Target="externalLinks/externalLink98.xml"/><Relationship Id="rId133" Type="http://schemas.openxmlformats.org/officeDocument/2006/relationships/externalLink" Target="externalLinks/externalLink119.xml"/><Relationship Id="rId154" Type="http://schemas.openxmlformats.org/officeDocument/2006/relationships/externalLink" Target="externalLinks/externalLink140.xml"/><Relationship Id="rId175" Type="http://schemas.openxmlformats.org/officeDocument/2006/relationships/externalLink" Target="externalLinks/externalLink161.xml"/><Relationship Id="rId196" Type="http://schemas.openxmlformats.org/officeDocument/2006/relationships/externalLink" Target="externalLinks/externalLink182.xml"/><Relationship Id="rId200" Type="http://schemas.openxmlformats.org/officeDocument/2006/relationships/externalLink" Target="externalLinks/externalLink186.xml"/><Relationship Id="rId16" Type="http://schemas.openxmlformats.org/officeDocument/2006/relationships/externalLink" Target="externalLinks/externalLink2.xml"/><Relationship Id="rId221" Type="http://schemas.openxmlformats.org/officeDocument/2006/relationships/externalLink" Target="externalLinks/externalLink207.xml"/><Relationship Id="rId242" Type="http://schemas.openxmlformats.org/officeDocument/2006/relationships/externalLink" Target="externalLinks/externalLink228.xml"/><Relationship Id="rId263" Type="http://schemas.openxmlformats.org/officeDocument/2006/relationships/externalLink" Target="externalLinks/externalLink249.xml"/><Relationship Id="rId284" Type="http://schemas.openxmlformats.org/officeDocument/2006/relationships/externalLink" Target="externalLinks/externalLink270.xml"/><Relationship Id="rId37" Type="http://schemas.openxmlformats.org/officeDocument/2006/relationships/externalLink" Target="externalLinks/externalLink23.xml"/><Relationship Id="rId58" Type="http://schemas.openxmlformats.org/officeDocument/2006/relationships/externalLink" Target="externalLinks/externalLink44.xml"/><Relationship Id="rId79" Type="http://schemas.openxmlformats.org/officeDocument/2006/relationships/externalLink" Target="externalLinks/externalLink65.xml"/><Relationship Id="rId102" Type="http://schemas.openxmlformats.org/officeDocument/2006/relationships/externalLink" Target="externalLinks/externalLink88.xml"/><Relationship Id="rId123" Type="http://schemas.openxmlformats.org/officeDocument/2006/relationships/externalLink" Target="externalLinks/externalLink109.xml"/><Relationship Id="rId144" Type="http://schemas.openxmlformats.org/officeDocument/2006/relationships/externalLink" Target="externalLinks/externalLink130.xml"/><Relationship Id="rId90" Type="http://schemas.openxmlformats.org/officeDocument/2006/relationships/externalLink" Target="externalLinks/externalLink76.xml"/><Relationship Id="rId165" Type="http://schemas.openxmlformats.org/officeDocument/2006/relationships/externalLink" Target="externalLinks/externalLink151.xml"/><Relationship Id="rId186" Type="http://schemas.openxmlformats.org/officeDocument/2006/relationships/externalLink" Target="externalLinks/externalLink172.xml"/><Relationship Id="rId211" Type="http://schemas.openxmlformats.org/officeDocument/2006/relationships/externalLink" Target="externalLinks/externalLink197.xml"/><Relationship Id="rId232" Type="http://schemas.openxmlformats.org/officeDocument/2006/relationships/externalLink" Target="externalLinks/externalLink218.xml"/><Relationship Id="rId253" Type="http://schemas.openxmlformats.org/officeDocument/2006/relationships/externalLink" Target="externalLinks/externalLink239.xml"/><Relationship Id="rId274" Type="http://schemas.openxmlformats.org/officeDocument/2006/relationships/externalLink" Target="externalLinks/externalLink260.xml"/><Relationship Id="rId295" Type="http://schemas.openxmlformats.org/officeDocument/2006/relationships/sharedStrings" Target="sharedStrings.xml"/><Relationship Id="rId27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34.xml"/><Relationship Id="rId69" Type="http://schemas.openxmlformats.org/officeDocument/2006/relationships/externalLink" Target="externalLinks/externalLink55.xml"/><Relationship Id="rId113" Type="http://schemas.openxmlformats.org/officeDocument/2006/relationships/externalLink" Target="externalLinks/externalLink99.xml"/><Relationship Id="rId134" Type="http://schemas.openxmlformats.org/officeDocument/2006/relationships/externalLink" Target="externalLinks/externalLink120.xml"/><Relationship Id="rId80" Type="http://schemas.openxmlformats.org/officeDocument/2006/relationships/externalLink" Target="externalLinks/externalLink66.xml"/><Relationship Id="rId155" Type="http://schemas.openxmlformats.org/officeDocument/2006/relationships/externalLink" Target="externalLinks/externalLink141.xml"/><Relationship Id="rId176" Type="http://schemas.openxmlformats.org/officeDocument/2006/relationships/externalLink" Target="externalLinks/externalLink162.xml"/><Relationship Id="rId197" Type="http://schemas.openxmlformats.org/officeDocument/2006/relationships/externalLink" Target="externalLinks/externalLink183.xml"/><Relationship Id="rId201" Type="http://schemas.openxmlformats.org/officeDocument/2006/relationships/externalLink" Target="externalLinks/externalLink187.xml"/><Relationship Id="rId222" Type="http://schemas.openxmlformats.org/officeDocument/2006/relationships/externalLink" Target="externalLinks/externalLink208.xml"/><Relationship Id="rId243" Type="http://schemas.openxmlformats.org/officeDocument/2006/relationships/externalLink" Target="externalLinks/externalLink229.xml"/><Relationship Id="rId264" Type="http://schemas.openxmlformats.org/officeDocument/2006/relationships/externalLink" Target="externalLinks/externalLink250.xml"/><Relationship Id="rId285" Type="http://schemas.openxmlformats.org/officeDocument/2006/relationships/externalLink" Target="externalLinks/externalLink271.xml"/><Relationship Id="rId17" Type="http://schemas.openxmlformats.org/officeDocument/2006/relationships/externalLink" Target="externalLinks/externalLink3.xml"/><Relationship Id="rId38" Type="http://schemas.openxmlformats.org/officeDocument/2006/relationships/externalLink" Target="externalLinks/externalLink24.xml"/><Relationship Id="rId59" Type="http://schemas.openxmlformats.org/officeDocument/2006/relationships/externalLink" Target="externalLinks/externalLink45.xml"/><Relationship Id="rId103" Type="http://schemas.openxmlformats.org/officeDocument/2006/relationships/externalLink" Target="externalLinks/externalLink89.xml"/><Relationship Id="rId124" Type="http://schemas.openxmlformats.org/officeDocument/2006/relationships/externalLink" Target="externalLinks/externalLink110.xml"/><Relationship Id="rId70" Type="http://schemas.openxmlformats.org/officeDocument/2006/relationships/externalLink" Target="externalLinks/externalLink56.xml"/><Relationship Id="rId91" Type="http://schemas.openxmlformats.org/officeDocument/2006/relationships/externalLink" Target="externalLinks/externalLink77.xml"/><Relationship Id="rId145" Type="http://schemas.openxmlformats.org/officeDocument/2006/relationships/externalLink" Target="externalLinks/externalLink131.xml"/><Relationship Id="rId166" Type="http://schemas.openxmlformats.org/officeDocument/2006/relationships/externalLink" Target="externalLinks/externalLink152.xml"/><Relationship Id="rId187" Type="http://schemas.openxmlformats.org/officeDocument/2006/relationships/externalLink" Target="externalLinks/externalLink173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198.xml"/><Relationship Id="rId233" Type="http://schemas.openxmlformats.org/officeDocument/2006/relationships/externalLink" Target="externalLinks/externalLink219.xml"/><Relationship Id="rId254" Type="http://schemas.openxmlformats.org/officeDocument/2006/relationships/externalLink" Target="externalLinks/externalLink240.xml"/><Relationship Id="rId28" Type="http://schemas.openxmlformats.org/officeDocument/2006/relationships/externalLink" Target="externalLinks/externalLink14.xml"/><Relationship Id="rId49" Type="http://schemas.openxmlformats.org/officeDocument/2006/relationships/externalLink" Target="externalLinks/externalLink35.xml"/><Relationship Id="rId114" Type="http://schemas.openxmlformats.org/officeDocument/2006/relationships/externalLink" Target="externalLinks/externalLink100.xml"/><Relationship Id="rId275" Type="http://schemas.openxmlformats.org/officeDocument/2006/relationships/externalLink" Target="externalLinks/externalLink261.xml"/><Relationship Id="rId296" Type="http://schemas.openxmlformats.org/officeDocument/2006/relationships/calcChain" Target="calcChain.xml"/><Relationship Id="rId60" Type="http://schemas.openxmlformats.org/officeDocument/2006/relationships/externalLink" Target="externalLinks/externalLink46.xml"/><Relationship Id="rId81" Type="http://schemas.openxmlformats.org/officeDocument/2006/relationships/externalLink" Target="externalLinks/externalLink67.xml"/><Relationship Id="rId135" Type="http://schemas.openxmlformats.org/officeDocument/2006/relationships/externalLink" Target="externalLinks/externalLink121.xml"/><Relationship Id="rId156" Type="http://schemas.openxmlformats.org/officeDocument/2006/relationships/externalLink" Target="externalLinks/externalLink142.xml"/><Relationship Id="rId177" Type="http://schemas.openxmlformats.org/officeDocument/2006/relationships/externalLink" Target="externalLinks/externalLink163.xml"/><Relationship Id="rId198" Type="http://schemas.openxmlformats.org/officeDocument/2006/relationships/externalLink" Target="externalLinks/externalLink184.xml"/><Relationship Id="rId202" Type="http://schemas.openxmlformats.org/officeDocument/2006/relationships/externalLink" Target="externalLinks/externalLink188.xml"/><Relationship Id="rId223" Type="http://schemas.openxmlformats.org/officeDocument/2006/relationships/externalLink" Target="externalLinks/externalLink209.xml"/><Relationship Id="rId244" Type="http://schemas.openxmlformats.org/officeDocument/2006/relationships/externalLink" Target="externalLinks/externalLink230.xml"/><Relationship Id="rId18" Type="http://schemas.openxmlformats.org/officeDocument/2006/relationships/externalLink" Target="externalLinks/externalLink4.xml"/><Relationship Id="rId39" Type="http://schemas.openxmlformats.org/officeDocument/2006/relationships/externalLink" Target="externalLinks/externalLink25.xml"/><Relationship Id="rId265" Type="http://schemas.openxmlformats.org/officeDocument/2006/relationships/externalLink" Target="externalLinks/externalLink251.xml"/><Relationship Id="rId286" Type="http://schemas.openxmlformats.org/officeDocument/2006/relationships/externalLink" Target="externalLinks/externalLink272.xml"/><Relationship Id="rId50" Type="http://schemas.openxmlformats.org/officeDocument/2006/relationships/externalLink" Target="externalLinks/externalLink36.xml"/><Relationship Id="rId104" Type="http://schemas.openxmlformats.org/officeDocument/2006/relationships/externalLink" Target="externalLinks/externalLink90.xml"/><Relationship Id="rId125" Type="http://schemas.openxmlformats.org/officeDocument/2006/relationships/externalLink" Target="externalLinks/externalLink111.xml"/><Relationship Id="rId146" Type="http://schemas.openxmlformats.org/officeDocument/2006/relationships/externalLink" Target="externalLinks/externalLink132.xml"/><Relationship Id="rId167" Type="http://schemas.openxmlformats.org/officeDocument/2006/relationships/externalLink" Target="externalLinks/externalLink153.xml"/><Relationship Id="rId188" Type="http://schemas.openxmlformats.org/officeDocument/2006/relationships/externalLink" Target="externalLinks/externalLink174.xml"/><Relationship Id="rId71" Type="http://schemas.openxmlformats.org/officeDocument/2006/relationships/externalLink" Target="externalLinks/externalLink57.xml"/><Relationship Id="rId92" Type="http://schemas.openxmlformats.org/officeDocument/2006/relationships/externalLink" Target="externalLinks/externalLink78.xml"/><Relationship Id="rId213" Type="http://schemas.openxmlformats.org/officeDocument/2006/relationships/externalLink" Target="externalLinks/externalLink199.xml"/><Relationship Id="rId234" Type="http://schemas.openxmlformats.org/officeDocument/2006/relationships/externalLink" Target="externalLinks/externalLink22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5.xml"/><Relationship Id="rId255" Type="http://schemas.openxmlformats.org/officeDocument/2006/relationships/externalLink" Target="externalLinks/externalLink241.xml"/><Relationship Id="rId276" Type="http://schemas.openxmlformats.org/officeDocument/2006/relationships/externalLink" Target="externalLinks/externalLink262.xml"/><Relationship Id="rId297" Type="http://schemas.openxmlformats.org/officeDocument/2006/relationships/customXml" Target="../customXml/item1.xml"/><Relationship Id="rId40" Type="http://schemas.openxmlformats.org/officeDocument/2006/relationships/externalLink" Target="externalLinks/externalLink26.xml"/><Relationship Id="rId115" Type="http://schemas.openxmlformats.org/officeDocument/2006/relationships/externalLink" Target="externalLinks/externalLink101.xml"/><Relationship Id="rId136" Type="http://schemas.openxmlformats.org/officeDocument/2006/relationships/externalLink" Target="externalLinks/externalLink122.xml"/><Relationship Id="rId157" Type="http://schemas.openxmlformats.org/officeDocument/2006/relationships/externalLink" Target="externalLinks/externalLink143.xml"/><Relationship Id="rId178" Type="http://schemas.openxmlformats.org/officeDocument/2006/relationships/externalLink" Target="externalLinks/externalLink164.xml"/><Relationship Id="rId61" Type="http://schemas.openxmlformats.org/officeDocument/2006/relationships/externalLink" Target="externalLinks/externalLink47.xml"/><Relationship Id="rId82" Type="http://schemas.openxmlformats.org/officeDocument/2006/relationships/externalLink" Target="externalLinks/externalLink68.xml"/><Relationship Id="rId199" Type="http://schemas.openxmlformats.org/officeDocument/2006/relationships/externalLink" Target="externalLinks/externalLink185.xml"/><Relationship Id="rId203" Type="http://schemas.openxmlformats.org/officeDocument/2006/relationships/externalLink" Target="externalLinks/externalLink189.xml"/><Relationship Id="rId19" Type="http://schemas.openxmlformats.org/officeDocument/2006/relationships/externalLink" Target="externalLinks/externalLink5.xml"/><Relationship Id="rId224" Type="http://schemas.openxmlformats.org/officeDocument/2006/relationships/externalLink" Target="externalLinks/externalLink210.xml"/><Relationship Id="rId245" Type="http://schemas.openxmlformats.org/officeDocument/2006/relationships/externalLink" Target="externalLinks/externalLink231.xml"/><Relationship Id="rId266" Type="http://schemas.openxmlformats.org/officeDocument/2006/relationships/externalLink" Target="externalLinks/externalLink252.xml"/><Relationship Id="rId287" Type="http://schemas.openxmlformats.org/officeDocument/2006/relationships/externalLink" Target="externalLinks/externalLink273.xml"/><Relationship Id="rId30" Type="http://schemas.openxmlformats.org/officeDocument/2006/relationships/externalLink" Target="externalLinks/externalLink16.xml"/><Relationship Id="rId105" Type="http://schemas.openxmlformats.org/officeDocument/2006/relationships/externalLink" Target="externalLinks/externalLink91.xml"/><Relationship Id="rId126" Type="http://schemas.openxmlformats.org/officeDocument/2006/relationships/externalLink" Target="externalLinks/externalLink112.xml"/><Relationship Id="rId147" Type="http://schemas.openxmlformats.org/officeDocument/2006/relationships/externalLink" Target="externalLinks/externalLink133.xml"/><Relationship Id="rId168" Type="http://schemas.openxmlformats.org/officeDocument/2006/relationships/externalLink" Target="externalLinks/externalLink154.xml"/><Relationship Id="rId51" Type="http://schemas.openxmlformats.org/officeDocument/2006/relationships/externalLink" Target="externalLinks/externalLink37.xml"/><Relationship Id="rId72" Type="http://schemas.openxmlformats.org/officeDocument/2006/relationships/externalLink" Target="externalLinks/externalLink58.xml"/><Relationship Id="rId93" Type="http://schemas.openxmlformats.org/officeDocument/2006/relationships/externalLink" Target="externalLinks/externalLink79.xml"/><Relationship Id="rId189" Type="http://schemas.openxmlformats.org/officeDocument/2006/relationships/externalLink" Target="externalLinks/externalLink175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0.xml"/><Relationship Id="rId235" Type="http://schemas.openxmlformats.org/officeDocument/2006/relationships/externalLink" Target="externalLinks/externalLink221.xml"/><Relationship Id="rId256" Type="http://schemas.openxmlformats.org/officeDocument/2006/relationships/externalLink" Target="externalLinks/externalLink242.xml"/><Relationship Id="rId277" Type="http://schemas.openxmlformats.org/officeDocument/2006/relationships/externalLink" Target="externalLinks/externalLink263.xml"/><Relationship Id="rId298" Type="http://schemas.openxmlformats.org/officeDocument/2006/relationships/customXml" Target="../customXml/item2.xml"/><Relationship Id="rId116" Type="http://schemas.openxmlformats.org/officeDocument/2006/relationships/externalLink" Target="externalLinks/externalLink102.xml"/><Relationship Id="rId137" Type="http://schemas.openxmlformats.org/officeDocument/2006/relationships/externalLink" Target="externalLinks/externalLink123.xml"/><Relationship Id="rId158" Type="http://schemas.openxmlformats.org/officeDocument/2006/relationships/externalLink" Target="externalLinks/externalLink144.xml"/><Relationship Id="rId20" Type="http://schemas.openxmlformats.org/officeDocument/2006/relationships/externalLink" Target="externalLinks/externalLink6.xml"/><Relationship Id="rId41" Type="http://schemas.openxmlformats.org/officeDocument/2006/relationships/externalLink" Target="externalLinks/externalLink27.xml"/><Relationship Id="rId62" Type="http://schemas.openxmlformats.org/officeDocument/2006/relationships/externalLink" Target="externalLinks/externalLink48.xml"/><Relationship Id="rId83" Type="http://schemas.openxmlformats.org/officeDocument/2006/relationships/externalLink" Target="externalLinks/externalLink69.xml"/><Relationship Id="rId179" Type="http://schemas.openxmlformats.org/officeDocument/2006/relationships/externalLink" Target="externalLinks/externalLink165.xml"/><Relationship Id="rId190" Type="http://schemas.openxmlformats.org/officeDocument/2006/relationships/externalLink" Target="externalLinks/externalLink176.xml"/><Relationship Id="rId204" Type="http://schemas.openxmlformats.org/officeDocument/2006/relationships/externalLink" Target="externalLinks/externalLink190.xml"/><Relationship Id="rId225" Type="http://schemas.openxmlformats.org/officeDocument/2006/relationships/externalLink" Target="externalLinks/externalLink211.xml"/><Relationship Id="rId246" Type="http://schemas.openxmlformats.org/officeDocument/2006/relationships/externalLink" Target="externalLinks/externalLink232.xml"/><Relationship Id="rId267" Type="http://schemas.openxmlformats.org/officeDocument/2006/relationships/externalLink" Target="externalLinks/externalLink253.xml"/><Relationship Id="rId288" Type="http://schemas.openxmlformats.org/officeDocument/2006/relationships/externalLink" Target="externalLinks/externalLink274.xml"/><Relationship Id="rId106" Type="http://schemas.openxmlformats.org/officeDocument/2006/relationships/externalLink" Target="externalLinks/externalLink92.xml"/><Relationship Id="rId127" Type="http://schemas.openxmlformats.org/officeDocument/2006/relationships/externalLink" Target="externalLinks/externalLink11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7.xml"/><Relationship Id="rId52" Type="http://schemas.openxmlformats.org/officeDocument/2006/relationships/externalLink" Target="externalLinks/externalLink38.xml"/><Relationship Id="rId73" Type="http://schemas.openxmlformats.org/officeDocument/2006/relationships/externalLink" Target="externalLinks/externalLink59.xml"/><Relationship Id="rId94" Type="http://schemas.openxmlformats.org/officeDocument/2006/relationships/externalLink" Target="externalLinks/externalLink80.xml"/><Relationship Id="rId148" Type="http://schemas.openxmlformats.org/officeDocument/2006/relationships/externalLink" Target="externalLinks/externalLink134.xml"/><Relationship Id="rId169" Type="http://schemas.openxmlformats.org/officeDocument/2006/relationships/externalLink" Target="externalLinks/externalLink155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66.xml"/><Relationship Id="rId215" Type="http://schemas.openxmlformats.org/officeDocument/2006/relationships/externalLink" Target="externalLinks/externalLink201.xml"/><Relationship Id="rId236" Type="http://schemas.openxmlformats.org/officeDocument/2006/relationships/externalLink" Target="externalLinks/externalLink222.xml"/><Relationship Id="rId257" Type="http://schemas.openxmlformats.org/officeDocument/2006/relationships/externalLink" Target="externalLinks/externalLink243.xml"/><Relationship Id="rId278" Type="http://schemas.openxmlformats.org/officeDocument/2006/relationships/externalLink" Target="externalLinks/externalLink264.xml"/><Relationship Id="rId42" Type="http://schemas.openxmlformats.org/officeDocument/2006/relationships/externalLink" Target="externalLinks/externalLink28.xml"/><Relationship Id="rId84" Type="http://schemas.openxmlformats.org/officeDocument/2006/relationships/externalLink" Target="externalLinks/externalLink70.xml"/><Relationship Id="rId138" Type="http://schemas.openxmlformats.org/officeDocument/2006/relationships/externalLink" Target="externalLinks/externalLink124.xml"/><Relationship Id="rId191" Type="http://schemas.openxmlformats.org/officeDocument/2006/relationships/externalLink" Target="externalLinks/externalLink177.xml"/><Relationship Id="rId205" Type="http://schemas.openxmlformats.org/officeDocument/2006/relationships/externalLink" Target="externalLinks/externalLink191.xml"/><Relationship Id="rId247" Type="http://schemas.openxmlformats.org/officeDocument/2006/relationships/externalLink" Target="externalLinks/externalLink233.xml"/><Relationship Id="rId107" Type="http://schemas.openxmlformats.org/officeDocument/2006/relationships/externalLink" Target="externalLinks/externalLink93.xml"/><Relationship Id="rId289" Type="http://schemas.openxmlformats.org/officeDocument/2006/relationships/externalLink" Target="externalLinks/externalLink275.xml"/><Relationship Id="rId11" Type="http://schemas.openxmlformats.org/officeDocument/2006/relationships/worksheet" Target="worksheets/sheet11.xml"/><Relationship Id="rId53" Type="http://schemas.openxmlformats.org/officeDocument/2006/relationships/externalLink" Target="externalLinks/externalLink39.xml"/><Relationship Id="rId149" Type="http://schemas.openxmlformats.org/officeDocument/2006/relationships/externalLink" Target="externalLinks/externalLink135.xml"/><Relationship Id="rId95" Type="http://schemas.openxmlformats.org/officeDocument/2006/relationships/externalLink" Target="externalLinks/externalLink81.xml"/><Relationship Id="rId160" Type="http://schemas.openxmlformats.org/officeDocument/2006/relationships/externalLink" Target="externalLinks/externalLink146.xml"/><Relationship Id="rId216" Type="http://schemas.openxmlformats.org/officeDocument/2006/relationships/externalLink" Target="externalLinks/externalLink202.xml"/><Relationship Id="rId258" Type="http://schemas.openxmlformats.org/officeDocument/2006/relationships/externalLink" Target="externalLinks/externalLink244.xml"/><Relationship Id="rId22" Type="http://schemas.openxmlformats.org/officeDocument/2006/relationships/externalLink" Target="externalLinks/externalLink8.xml"/><Relationship Id="rId64" Type="http://schemas.openxmlformats.org/officeDocument/2006/relationships/externalLink" Target="externalLinks/externalLink50.xml"/><Relationship Id="rId118" Type="http://schemas.openxmlformats.org/officeDocument/2006/relationships/externalLink" Target="externalLinks/externalLink104.xml"/><Relationship Id="rId171" Type="http://schemas.openxmlformats.org/officeDocument/2006/relationships/externalLink" Target="externalLinks/externalLink157.xml"/><Relationship Id="rId227" Type="http://schemas.openxmlformats.org/officeDocument/2006/relationships/externalLink" Target="externalLinks/externalLink213.xml"/><Relationship Id="rId269" Type="http://schemas.openxmlformats.org/officeDocument/2006/relationships/externalLink" Target="externalLinks/externalLink255.xml"/><Relationship Id="rId33" Type="http://schemas.openxmlformats.org/officeDocument/2006/relationships/externalLink" Target="externalLinks/externalLink19.xml"/><Relationship Id="rId129" Type="http://schemas.openxmlformats.org/officeDocument/2006/relationships/externalLink" Target="externalLinks/externalLink115.xml"/><Relationship Id="rId280" Type="http://schemas.openxmlformats.org/officeDocument/2006/relationships/externalLink" Target="externalLinks/externalLink26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26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 UI" panose="020B0500000000000000" pitchFamily="34" charset="-128"/>
                <a:ea typeface="Yu Gothic UI" panose="020B0500000000000000" pitchFamily="34" charset="-128"/>
                <a:cs typeface="+mn-cs"/>
              </a:defRPr>
            </a:pPr>
            <a:r>
              <a:rPr lang="en-US" b="1"/>
              <a:t>Number of Arrivals (2019-2024)</a:t>
            </a:r>
          </a:p>
        </c:rich>
      </c:tx>
      <c:layout>
        <c:manualLayout>
          <c:xMode val="edge"/>
          <c:yMode val="edge"/>
          <c:x val="0.29685071456907708"/>
          <c:y val="2.070401019047135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Arrival!$B$3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Yu Gothic UI" panose="020B0500000000000000" pitchFamily="34" charset="-128"/>
                    <a:ea typeface="Yu Gothic UI" panose="020B0500000000000000" pitchFamily="34" charset="-128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Arrival!$C$2:$N$2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Arrival!$C$3:$N$3</c:f>
              <c:numCache>
                <c:formatCode>#,##0</c:formatCode>
                <c:ptCount val="12"/>
                <c:pt idx="0">
                  <c:v>3212983</c:v>
                </c:pt>
                <c:pt idx="1">
                  <c:v>2926838</c:v>
                </c:pt>
                <c:pt idx="2">
                  <c:v>3068856</c:v>
                </c:pt>
                <c:pt idx="3">
                  <c:v>2992203</c:v>
                </c:pt>
                <c:pt idx="4">
                  <c:v>2557618</c:v>
                </c:pt>
                <c:pt idx="5">
                  <c:v>2684801</c:v>
                </c:pt>
                <c:pt idx="6">
                  <c:v>2994417</c:v>
                </c:pt>
                <c:pt idx="7">
                  <c:v>2996390</c:v>
                </c:pt>
                <c:pt idx="8">
                  <c:v>2614898</c:v>
                </c:pt>
                <c:pt idx="9">
                  <c:v>2933784</c:v>
                </c:pt>
                <c:pt idx="10">
                  <c:v>3029088</c:v>
                </c:pt>
                <c:pt idx="11">
                  <c:v>3350162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72-4DD9-A62D-FC86852D889E}"/>
            </c:ext>
          </c:extLst>
        </c:ser>
        <c:ser>
          <c:idx val="1"/>
          <c:order val="1"/>
          <c:tx>
            <c:strRef>
              <c:f>[277]Arrival!$B$4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Yu Gothic UI" panose="020B0500000000000000" pitchFamily="34" charset="-128"/>
                    <a:ea typeface="Yu Gothic UI" panose="020B0500000000000000" pitchFamily="34" charset="-128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[277]Arrival!$C$2:$N$2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[277]Arrival!$C$4:$N$4</c:f>
              <c:numCache>
                <c:formatCode>General</c:formatCode>
                <c:ptCount val="12"/>
                <c:pt idx="0">
                  <c:v>3255085</c:v>
                </c:pt>
                <c:pt idx="1">
                  <c:v>1852474</c:v>
                </c:pt>
                <c:pt idx="2">
                  <c:v>657642</c:v>
                </c:pt>
                <c:pt idx="3">
                  <c:v>5087</c:v>
                </c:pt>
                <c:pt idx="4">
                  <c:v>10685</c:v>
                </c:pt>
                <c:pt idx="5">
                  <c:v>14554</c:v>
                </c:pt>
                <c:pt idx="6">
                  <c:v>16412</c:v>
                </c:pt>
                <c:pt idx="7">
                  <c:v>20088</c:v>
                </c:pt>
                <c:pt idx="8">
                  <c:v>21125</c:v>
                </c:pt>
                <c:pt idx="9">
                  <c:v>27851</c:v>
                </c:pt>
                <c:pt idx="10">
                  <c:v>26572</c:v>
                </c:pt>
                <c:pt idx="11">
                  <c:v>32311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72-4DD9-A62D-FC86852D889E}"/>
            </c:ext>
          </c:extLst>
        </c:ser>
        <c:ser>
          <c:idx val="2"/>
          <c:order val="2"/>
          <c:tx>
            <c:strRef>
              <c:f>[277]Arrival!$B$5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Yu Gothic UI" panose="020B0500000000000000" pitchFamily="34" charset="-128"/>
                    <a:ea typeface="Yu Gothic UI" panose="020B0500000000000000" pitchFamily="34" charset="-128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[277]Arrival!$C$2:$N$2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[277]Arrival!$C$5:$N$5</c:f>
              <c:numCache>
                <c:formatCode>General</c:formatCode>
                <c:ptCount val="12"/>
                <c:pt idx="0">
                  <c:v>30109</c:v>
                </c:pt>
                <c:pt idx="1">
                  <c:v>24173</c:v>
                </c:pt>
                <c:pt idx="2">
                  <c:v>30565</c:v>
                </c:pt>
                <c:pt idx="3">
                  <c:v>29724</c:v>
                </c:pt>
                <c:pt idx="4">
                  <c:v>23817</c:v>
                </c:pt>
                <c:pt idx="5">
                  <c:v>23615</c:v>
                </c:pt>
                <c:pt idx="6">
                  <c:v>22203</c:v>
                </c:pt>
                <c:pt idx="7">
                  <c:v>18553</c:v>
                </c:pt>
                <c:pt idx="8">
                  <c:v>24136</c:v>
                </c:pt>
                <c:pt idx="9">
                  <c:v>31981</c:v>
                </c:pt>
                <c:pt idx="10">
                  <c:v>102542</c:v>
                </c:pt>
                <c:pt idx="11">
                  <c:v>217200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72-4DD9-A62D-FC86852D889E}"/>
            </c:ext>
          </c:extLst>
        </c:ser>
        <c:ser>
          <c:idx val="3"/>
          <c:order val="3"/>
          <c:tx>
            <c:strRef>
              <c:f>Arrival!$B$6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bg1"/>
              </a:solidFill>
              <a:ln w="19050">
                <a:solidFill>
                  <a:srgbClr val="0070C0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Yu Gothic UI" panose="020B0500000000000000" pitchFamily="34" charset="-128"/>
                    <a:ea typeface="Yu Gothic UI" panose="020B0500000000000000" pitchFamily="34" charset="-128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Arrival!$C$2:$N$2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Arrival!$C$6:$N$6</c:f>
              <c:numCache>
                <c:formatCode>#,##0</c:formatCode>
                <c:ptCount val="12"/>
                <c:pt idx="0">
                  <c:v>107583</c:v>
                </c:pt>
                <c:pt idx="1">
                  <c:v>129306</c:v>
                </c:pt>
                <c:pt idx="2">
                  <c:v>219933</c:v>
                </c:pt>
                <c:pt idx="3">
                  <c:v>361849</c:v>
                </c:pt>
                <c:pt idx="4">
                  <c:v>567679</c:v>
                </c:pt>
                <c:pt idx="5">
                  <c:v>767075</c:v>
                </c:pt>
                <c:pt idx="6">
                  <c:v>1044613</c:v>
                </c:pt>
                <c:pt idx="7">
                  <c:v>1114039</c:v>
                </c:pt>
                <c:pt idx="8">
                  <c:v>1123351</c:v>
                </c:pt>
                <c:pt idx="9">
                  <c:v>1375723</c:v>
                </c:pt>
                <c:pt idx="10">
                  <c:v>1552954</c:v>
                </c:pt>
                <c:pt idx="11">
                  <c:v>1877245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72-4DD9-A62D-FC86852D889E}"/>
            </c:ext>
          </c:extLst>
        </c:ser>
        <c:ser>
          <c:idx val="4"/>
          <c:order val="4"/>
          <c:tx>
            <c:v>2023</c:v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bg1">
                  <a:alpha val="98000"/>
                </a:schemeClr>
              </a:solidFill>
              <a:ln w="19050">
                <a:solidFill>
                  <a:schemeClr val="accent4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Yu Gothic UI" panose="020B0500000000000000" pitchFamily="34" charset="-128"/>
                    <a:ea typeface="Yu Gothic UI" panose="020B0500000000000000" pitchFamily="34" charset="-128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Arrival!$C$8:$N$8</c:f>
              <c:numCache>
                <c:formatCode>#,##0</c:formatCode>
                <c:ptCount val="12"/>
                <c:pt idx="0">
                  <c:v>1852179</c:v>
                </c:pt>
                <c:pt idx="1">
                  <c:v>1760744</c:v>
                </c:pt>
                <c:pt idx="2">
                  <c:v>1951234</c:v>
                </c:pt>
                <c:pt idx="3">
                  <c:v>1993717</c:v>
                </c:pt>
                <c:pt idx="4">
                  <c:v>1902761</c:v>
                </c:pt>
                <c:pt idx="5">
                  <c:v>1985941</c:v>
                </c:pt>
                <c:pt idx="6">
                  <c:v>2223052</c:v>
                </c:pt>
                <c:pt idx="7">
                  <c:v>2156970</c:v>
                </c:pt>
                <c:pt idx="8">
                  <c:v>1946206</c:v>
                </c:pt>
                <c:pt idx="9">
                  <c:v>2200260</c:v>
                </c:pt>
                <c:pt idx="10">
                  <c:v>2315423</c:v>
                </c:pt>
                <c:pt idx="11">
                  <c:v>2678220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72-4DD9-A62D-FC86852D889E}"/>
            </c:ext>
          </c:extLst>
        </c:ser>
        <c:ser>
          <c:idx val="5"/>
          <c:order val="5"/>
          <c:tx>
            <c:strRef>
              <c:f>Arrival!$B$10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Yu Gothic UI" panose="020B0500000000000000" pitchFamily="34" charset="-128"/>
                    <a:ea typeface="Yu Gothic UI" panose="020B0500000000000000" pitchFamily="34" charset="-128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Arrival!$C$10:$N$10</c:f>
              <c:numCache>
                <c:formatCode>#,##0</c:formatCode>
                <c:ptCount val="12"/>
                <c:pt idx="0">
                  <c:v>2647669</c:v>
                </c:pt>
                <c:pt idx="1">
                  <c:v>2625441</c:v>
                </c:pt>
                <c:pt idx="2">
                  <c:v>2682018</c:v>
                </c:pt>
                <c:pt idx="3">
                  <c:v>2607071</c:v>
                </c:pt>
                <c:pt idx="4">
                  <c:v>2404729</c:v>
                </c:pt>
                <c:pt idx="5">
                  <c:v>2411407</c:v>
                </c:pt>
                <c:pt idx="6">
                  <c:v>2707169</c:v>
                </c:pt>
                <c:pt idx="7">
                  <c:v>2558599</c:v>
                </c:pt>
                <c:pt idx="8">
                  <c:v>2240979</c:v>
                </c:pt>
                <c:pt idx="9">
                  <c:v>2633579</c:v>
                </c:pt>
                <c:pt idx="10">
                  <c:v>2865879</c:v>
                </c:pt>
                <c:pt idx="11">
                  <c:v>3242340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72-4DD9-A62D-FC86852D889E}"/>
            </c:ext>
          </c:extLst>
        </c:ser>
        <c:ser>
          <c:idx val="6"/>
          <c:order val="6"/>
          <c:tx>
            <c:v>2025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10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Yu Gothic UI" panose="020B0500000000000000" pitchFamily="34" charset="-128"/>
                    <a:ea typeface="Yu Gothic UI" panose="020B0500000000000000" pitchFamily="34" charset="-128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Arrival!$C$12:$N$12</c:f>
              <c:numCache>
                <c:formatCode>#,##0</c:formatCode>
                <c:ptCount val="12"/>
                <c:pt idx="0">
                  <c:v>3153058</c:v>
                </c:pt>
                <c:pt idx="1">
                  <c:v>2644682</c:v>
                </c:pt>
                <c:pt idx="2">
                  <c:v>2577224</c:v>
                </c:pt>
                <c:pt idx="3">
                  <c:v>2606253</c:v>
                </c:pt>
                <c:pt idx="4">
                  <c:v>2271028</c:v>
                </c:pt>
                <c:pt idx="5">
                  <c:v>2215178</c:v>
                </c:pt>
                <c:pt idx="6">
                  <c:v>2512117</c:v>
                </c:pt>
                <c:pt idx="7">
                  <c:v>2424308</c:v>
                </c:pt>
                <c:pt idx="8">
                  <c:v>2217271</c:v>
                </c:pt>
                <c:pt idx="9">
                  <c:v>2687230</c:v>
                </c:pt>
                <c:pt idx="10">
                  <c:v>2811736</c:v>
                </c:pt>
                <c:pt idx="11">
                  <c:v>3205968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72-4DD9-A62D-FC86852D889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6029008"/>
        <c:axId val="656045736"/>
      </c:lineChart>
      <c:catAx>
        <c:axId val="65602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 UI" panose="020B0500000000000000" pitchFamily="34" charset="-128"/>
                <a:ea typeface="Yu Gothic UI" panose="020B0500000000000000" pitchFamily="34" charset="-128"/>
                <a:cs typeface="+mn-cs"/>
              </a:defRPr>
            </a:pPr>
            <a:endParaRPr lang="en-US"/>
          </a:p>
        </c:txPr>
        <c:crossAx val="656045736"/>
        <c:crosses val="autoZero"/>
        <c:auto val="1"/>
        <c:lblAlgn val="ctr"/>
        <c:lblOffset val="100"/>
        <c:noMultiLvlLbl val="0"/>
      </c:catAx>
      <c:valAx>
        <c:axId val="656045736"/>
        <c:scaling>
          <c:orientation val="minMax"/>
          <c:max val="3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 UI" panose="020B0500000000000000" pitchFamily="34" charset="-128"/>
                <a:ea typeface="Yu Gothic UI" panose="020B0500000000000000" pitchFamily="34" charset="-128"/>
                <a:cs typeface="+mn-cs"/>
              </a:defRPr>
            </a:pPr>
            <a:endParaRPr lang="en-US"/>
          </a:p>
        </c:txPr>
        <c:crossAx val="656029008"/>
        <c:crosses val="autoZero"/>
        <c:crossBetween val="between"/>
        <c:majorUnit val="20000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lang="ja-JP" sz="105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34" charset="-128"/>
              <a:ea typeface="Yu Gothic UI" panose="020B0500000000000000" pitchFamily="34" charset="-128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Yu Gothic UI" panose="020B0500000000000000" pitchFamily="34" charset="-128"/>
                <a:ea typeface="Yu Gothic UI" panose="020B0500000000000000" pitchFamily="34" charset="-128"/>
              </a:rPr>
              <a:t>Number of Arrivals incl. Land Entry  (2018-2025)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Arrival!$B$49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chemeClr val="bg1"/>
              </a:solidFill>
              <a:ln w="19050">
                <a:solidFill>
                  <a:schemeClr val="accent2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Arrival!$C$47:$N$47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Arrival!$C$49:$N$49</c:f>
              <c:numCache>
                <c:formatCode>#,##0</c:formatCode>
                <c:ptCount val="12"/>
                <c:pt idx="0">
                  <c:v>3713172</c:v>
                </c:pt>
                <c:pt idx="1">
                  <c:v>3600922</c:v>
                </c:pt>
                <c:pt idx="2">
                  <c:v>3478687</c:v>
                </c:pt>
                <c:pt idx="3">
                  <c:v>3216929</c:v>
                </c:pt>
                <c:pt idx="4">
                  <c:v>2736598</c:v>
                </c:pt>
                <c:pt idx="5">
                  <c:v>3056697</c:v>
                </c:pt>
                <c:pt idx="6">
                  <c:v>3342750</c:v>
                </c:pt>
                <c:pt idx="7">
                  <c:v>3472655</c:v>
                </c:pt>
                <c:pt idx="8">
                  <c:v>2890039</c:v>
                </c:pt>
                <c:pt idx="9">
                  <c:v>3074099</c:v>
                </c:pt>
                <c:pt idx="10">
                  <c:v>3386366</c:v>
                </c:pt>
                <c:pt idx="11">
                  <c:v>3947337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4A-418E-AB11-FF1E282CB2C3}"/>
            </c:ext>
          </c:extLst>
        </c:ser>
        <c:ser>
          <c:idx val="2"/>
          <c:order val="1"/>
          <c:tx>
            <c:strRef>
              <c:f>Arrival!$B$52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chemeClr val="bg1"/>
              </a:solidFill>
              <a:ln w="19050">
                <a:solidFill>
                  <a:schemeClr val="accent5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Arrival!$C$47:$N$47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Arrival!$C$52:$N$52</c:f>
              <c:numCache>
                <c:formatCode>#,##0</c:formatCode>
                <c:ptCount val="12"/>
                <c:pt idx="0">
                  <c:v>133903</c:v>
                </c:pt>
                <c:pt idx="1">
                  <c:v>152954</c:v>
                </c:pt>
                <c:pt idx="2">
                  <c:v>210836</c:v>
                </c:pt>
                <c:pt idx="3">
                  <c:v>293350</c:v>
                </c:pt>
                <c:pt idx="4">
                  <c:v>521410</c:v>
                </c:pt>
                <c:pt idx="5">
                  <c:v>767497</c:v>
                </c:pt>
                <c:pt idx="6">
                  <c:v>1124227</c:v>
                </c:pt>
                <c:pt idx="7">
                  <c:v>1174743</c:v>
                </c:pt>
                <c:pt idx="8">
                  <c:v>1309115</c:v>
                </c:pt>
                <c:pt idx="9">
                  <c:v>1475430</c:v>
                </c:pt>
                <c:pt idx="10">
                  <c:v>1748366</c:v>
                </c:pt>
                <c:pt idx="11">
                  <c:v>2241195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4A-418E-AB11-FF1E282CB2C3}"/>
            </c:ext>
          </c:extLst>
        </c:ser>
        <c:ser>
          <c:idx val="3"/>
          <c:order val="2"/>
          <c:tx>
            <c:strRef>
              <c:f>Arrival!$B$53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chemeClr val="bg1"/>
              </a:solidFill>
              <a:ln w="19050">
                <a:solidFill>
                  <a:schemeClr val="accent6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Arrival!$C$47:$N$47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Arrival!$C$53:$N$53</c:f>
              <c:numCache>
                <c:formatCode>#,##0</c:formatCode>
                <c:ptCount val="12"/>
                <c:pt idx="0">
                  <c:v>2144948</c:v>
                </c:pt>
                <c:pt idx="1">
                  <c:v>2113550</c:v>
                </c:pt>
                <c:pt idx="2">
                  <c:v>2219040</c:v>
                </c:pt>
                <c:pt idx="3">
                  <c:v>2182100</c:v>
                </c:pt>
                <c:pt idx="4">
                  <c:v>2013852</c:v>
                </c:pt>
                <c:pt idx="5">
                  <c:v>2241201</c:v>
                </c:pt>
                <c:pt idx="6">
                  <c:v>2490643</c:v>
                </c:pt>
                <c:pt idx="7">
                  <c:v>2468042</c:v>
                </c:pt>
                <c:pt idx="8">
                  <c:v>2130596</c:v>
                </c:pt>
                <c:pt idx="9">
                  <c:v>2197017</c:v>
                </c:pt>
                <c:pt idx="10">
                  <c:v>2637077</c:v>
                </c:pt>
                <c:pt idx="11">
                  <c:v>3261257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4A-418E-AB11-FF1E282CB2C3}"/>
            </c:ext>
          </c:extLst>
        </c:ser>
        <c:ser>
          <c:idx val="4"/>
          <c:order val="3"/>
          <c:tx>
            <c:strRef>
              <c:f>Arrival!$B$54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chemeClr val="bg1"/>
              </a:solidFill>
              <a:ln w="19050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Arrival!$C$47:$N$47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Arrival!$C$54:$N$54</c:f>
              <c:numCache>
                <c:formatCode>#,##0</c:formatCode>
                <c:ptCount val="12"/>
                <c:pt idx="0">
                  <c:v>3035296</c:v>
                </c:pt>
                <c:pt idx="1">
                  <c:v>3352302</c:v>
                </c:pt>
                <c:pt idx="2">
                  <c:v>2982721</c:v>
                </c:pt>
                <c:pt idx="3">
                  <c:v>2757128</c:v>
                </c:pt>
                <c:pt idx="4">
                  <c:v>2633464</c:v>
                </c:pt>
                <c:pt idx="5">
                  <c:v>2740372</c:v>
                </c:pt>
                <c:pt idx="6">
                  <c:v>3103420</c:v>
                </c:pt>
                <c:pt idx="7">
                  <c:v>2963147</c:v>
                </c:pt>
                <c:pt idx="8">
                  <c:v>2521005</c:v>
                </c:pt>
                <c:pt idx="9">
                  <c:v>2679180</c:v>
                </c:pt>
                <c:pt idx="10">
                  <c:v>3150237</c:v>
                </c:pt>
                <c:pt idx="11">
                  <c:v>3627442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4A-418E-AB11-FF1E282CB2C3}"/>
            </c:ext>
          </c:extLst>
        </c:ser>
        <c:ser>
          <c:idx val="5"/>
          <c:order val="4"/>
          <c:tx>
            <c:strRef>
              <c:f>Arrival!$B$55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chemeClr val="bg1"/>
              </a:solidFill>
              <a:ln w="19050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Arrival!$C$55:$N$55</c:f>
              <c:numCache>
                <c:formatCode>#,##0</c:formatCode>
                <c:ptCount val="12"/>
                <c:pt idx="0">
                  <c:v>3709102</c:v>
                </c:pt>
                <c:pt idx="1">
                  <c:v>3119445</c:v>
                </c:pt>
                <c:pt idx="2">
                  <c:v>2720457</c:v>
                </c:pt>
                <c:pt idx="3">
                  <c:v>2547116</c:v>
                </c:pt>
                <c:pt idx="4">
                  <c:v>2266574</c:v>
                </c:pt>
                <c:pt idx="5">
                  <c:v>2322775</c:v>
                </c:pt>
                <c:pt idx="6">
                  <c:v>2610369</c:v>
                </c:pt>
                <c:pt idx="7">
                  <c:v>2583638</c:v>
                </c:pt>
                <c:pt idx="8">
                  <c:v>2235852</c:v>
                </c:pt>
                <c:pt idx="9">
                  <c:v>2573743</c:v>
                </c:pt>
                <c:pt idx="10">
                  <c:v>2914810</c:v>
                </c:pt>
                <c:pt idx="11">
                  <c:v>3370440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4A-418E-AB11-FF1E282CB2C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30434712"/>
        <c:axId val="930435072"/>
      </c:lineChart>
      <c:catAx>
        <c:axId val="930434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435072"/>
        <c:crosses val="autoZero"/>
        <c:auto val="1"/>
        <c:lblAlgn val="ctr"/>
        <c:lblOffset val="100"/>
        <c:noMultiLvlLbl val="0"/>
      </c:catAx>
      <c:valAx>
        <c:axId val="930435072"/>
        <c:scaling>
          <c:orientation val="minMax"/>
          <c:max val="4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4347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lang="ja-JP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Yu Gothic UI" panose="020B0500000000000000" pitchFamily="34" charset="-128"/>
                <a:ea typeface="Yu Gothic UI" panose="020B0500000000000000" pitchFamily="34" charset="-128"/>
              </a:rPr>
              <a:t>Chinese Tourists</a:t>
            </a:r>
            <a:r>
              <a:rPr lang="en-US" sz="14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Yu Gothic UI" panose="020B0500000000000000" pitchFamily="34" charset="-128"/>
                <a:ea typeface="Yu Gothic UI" panose="020B0500000000000000" pitchFamily="34" charset="-128"/>
              </a:rPr>
              <a:t>  (2019 vs 2026)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Arrival!$B$100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chemeClr val="bg1"/>
              </a:solidFill>
              <a:ln w="19050">
                <a:solidFill>
                  <a:srgbClr val="C00000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Arrival!$C$99:$N$99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Arrival!$C$100:$N$100</c:f>
              <c:numCache>
                <c:formatCode>#,##0</c:formatCode>
                <c:ptCount val="12"/>
                <c:pt idx="0">
                  <c:v>1069787</c:v>
                </c:pt>
                <c:pt idx="1">
                  <c:v>1064806</c:v>
                </c:pt>
                <c:pt idx="2">
                  <c:v>985232</c:v>
                </c:pt>
                <c:pt idx="3">
                  <c:v>898994</c:v>
                </c:pt>
                <c:pt idx="4">
                  <c:v>794913</c:v>
                </c:pt>
                <c:pt idx="5">
                  <c:v>894105</c:v>
                </c:pt>
                <c:pt idx="6">
                  <c:v>957710</c:v>
                </c:pt>
                <c:pt idx="7">
                  <c:v>1002971</c:v>
                </c:pt>
                <c:pt idx="8">
                  <c:v>852130</c:v>
                </c:pt>
                <c:pt idx="9">
                  <c:v>826392</c:v>
                </c:pt>
                <c:pt idx="10">
                  <c:v>798913</c:v>
                </c:pt>
                <c:pt idx="11">
                  <c:v>851385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2F-44B3-BFD7-AA38C186597E}"/>
            </c:ext>
          </c:extLst>
        </c:ser>
        <c:ser>
          <c:idx val="1"/>
          <c:order val="1"/>
          <c:tx>
            <c:strRef>
              <c:f>Arrival!$B$101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chemeClr val="bg1"/>
              </a:solidFill>
              <a:ln w="19050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Arrival!$C$99:$N$99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Arrival!$C$101:$N$101</c:f>
              <c:numCache>
                <c:formatCode>#,##0</c:formatCode>
                <c:ptCount val="12"/>
                <c:pt idx="0">
                  <c:v>508563</c:v>
                </c:pt>
                <c:pt idx="1">
                  <c:v>674558</c:v>
                </c:pt>
                <c:pt idx="2">
                  <c:v>573216</c:v>
                </c:pt>
                <c:pt idx="3">
                  <c:v>595572</c:v>
                </c:pt>
                <c:pt idx="4">
                  <c:v>559461</c:v>
                </c:pt>
                <c:pt idx="5">
                  <c:v>528112</c:v>
                </c:pt>
                <c:pt idx="6">
                  <c:v>688248</c:v>
                </c:pt>
                <c:pt idx="7">
                  <c:v>657366</c:v>
                </c:pt>
                <c:pt idx="8">
                  <c:v>469668</c:v>
                </c:pt>
                <c:pt idx="9">
                  <c:v>459819</c:v>
                </c:pt>
                <c:pt idx="10">
                  <c:v>483364</c:v>
                </c:pt>
                <c:pt idx="11">
                  <c:v>535215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2F-44B3-BFD7-AA38C186597E}"/>
            </c:ext>
          </c:extLst>
        </c:ser>
        <c:ser>
          <c:idx val="2"/>
          <c:order val="2"/>
          <c:tx>
            <c:strRef>
              <c:f>Arrival!$B$102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chemeClr val="bg1"/>
              </a:solidFill>
              <a:ln w="19050">
                <a:solidFill>
                  <a:schemeClr val="accent3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Arrival!$C$99:$N$99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Arrival!$C$102:$N$102</c:f>
              <c:numCache>
                <c:formatCode>#,##0</c:formatCode>
                <c:ptCount val="12"/>
                <c:pt idx="0">
                  <c:v>662779</c:v>
                </c:pt>
                <c:pt idx="1">
                  <c:v>371542</c:v>
                </c:pt>
                <c:pt idx="2">
                  <c:v>297113</c:v>
                </c:pt>
                <c:pt idx="3">
                  <c:v>317213</c:v>
                </c:pt>
                <c:pt idx="4">
                  <c:v>310292</c:v>
                </c:pt>
                <c:pt idx="5">
                  <c:v>306617</c:v>
                </c:pt>
                <c:pt idx="6">
                  <c:v>420770</c:v>
                </c:pt>
                <c:pt idx="7">
                  <c:v>409691</c:v>
                </c:pt>
                <c:pt idx="8">
                  <c:v>321309</c:v>
                </c:pt>
                <c:pt idx="9">
                  <c:v>357445</c:v>
                </c:pt>
                <c:pt idx="10">
                  <c:v>326974</c:v>
                </c:pt>
                <c:pt idx="11">
                  <c:v>372247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2F-44B3-BFD7-AA38C186597E}"/>
            </c:ext>
          </c:extLst>
        </c:ser>
        <c:ser>
          <c:idx val="3"/>
          <c:order val="3"/>
          <c:tx>
            <c:strRef>
              <c:f>Arrival!$B$103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val>
            <c:numRef>
              <c:f>Arrival!$C$103:$H$103</c:f>
              <c:numCache>
                <c:formatCode>#,##0</c:formatCode>
                <c:ptCount val="6"/>
                <c:pt idx="0">
                  <c:v>400321</c:v>
                </c:pt>
                <c:pt idx="1">
                  <c:v>677768</c:v>
                </c:pt>
                <c:pt idx="2">
                  <c:v>410624</c:v>
                </c:pt>
                <c:pt idx="3">
                  <c:v>418291</c:v>
                </c:pt>
                <c:pt idx="4">
                  <c:v>411308</c:v>
                </c:pt>
                <c:pt idx="5">
                  <c:v>283297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2F-44B3-BFD7-AA38C1865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699008"/>
        <c:axId val="1040696128"/>
      </c:lineChart>
      <c:catAx>
        <c:axId val="104069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696128"/>
        <c:crosses val="autoZero"/>
        <c:auto val="1"/>
        <c:lblAlgn val="ctr"/>
        <c:lblOffset val="100"/>
        <c:noMultiLvlLbl val="0"/>
      </c:catAx>
      <c:valAx>
        <c:axId val="1040696128"/>
        <c:scaling>
          <c:orientation val="minMax"/>
          <c:min val="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6990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lang="ja-JP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Yu Gothic UI" panose="020B0500000000000000" pitchFamily="34" charset="-128"/>
                <a:ea typeface="Yu Gothic UI" panose="020B0500000000000000" pitchFamily="34" charset="-128"/>
              </a:rPr>
              <a:t>Middle East Tourists</a:t>
            </a:r>
            <a:r>
              <a:rPr lang="en-US" sz="14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Yu Gothic UI" panose="020B0500000000000000" pitchFamily="34" charset="-128"/>
                <a:ea typeface="Yu Gothic UI" panose="020B0500000000000000" pitchFamily="34" charset="-128"/>
              </a:rPr>
              <a:t>  (2019 vs 2026)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Arrival!$Q$100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chemeClr val="bg1"/>
              </a:solidFill>
              <a:ln w="19050">
                <a:solidFill>
                  <a:srgbClr val="C00000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Arrival!$C$99:$N$99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Arrival!$R$100:$AC$100</c:f>
              <c:numCache>
                <c:formatCode>#,##0</c:formatCode>
                <c:ptCount val="12"/>
                <c:pt idx="0">
                  <c:v>94365</c:v>
                </c:pt>
                <c:pt idx="1">
                  <c:v>85613</c:v>
                </c:pt>
                <c:pt idx="2">
                  <c:v>101002</c:v>
                </c:pt>
                <c:pt idx="3">
                  <c:v>91897</c:v>
                </c:pt>
                <c:pt idx="4">
                  <c:v>95246</c:v>
                </c:pt>
                <c:pt idx="5">
                  <c:v>93648</c:v>
                </c:pt>
                <c:pt idx="6">
                  <c:v>145667</c:v>
                </c:pt>
                <c:pt idx="7">
                  <c:v>144650</c:v>
                </c:pt>
                <c:pt idx="8">
                  <c:v>99308</c:v>
                </c:pt>
                <c:pt idx="9">
                  <c:v>94333</c:v>
                </c:pt>
                <c:pt idx="10">
                  <c:v>85198</c:v>
                </c:pt>
                <c:pt idx="11">
                  <c:v>92239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3-442C-95C8-AA01DC6B1234}"/>
            </c:ext>
          </c:extLst>
        </c:ser>
        <c:ser>
          <c:idx val="1"/>
          <c:order val="1"/>
          <c:tx>
            <c:strRef>
              <c:f>Arrival!$Q$101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chemeClr val="bg1"/>
              </a:solidFill>
              <a:ln w="19050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Arrival!$C$99:$N$99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Arrival!$R$101:$AC$101</c:f>
              <c:numCache>
                <c:formatCode>#,##0</c:formatCode>
                <c:ptCount val="12"/>
                <c:pt idx="0">
                  <c:v>44223</c:v>
                </c:pt>
                <c:pt idx="1">
                  <c:v>35346</c:v>
                </c:pt>
                <c:pt idx="2">
                  <c:v>8455</c:v>
                </c:pt>
                <c:pt idx="3">
                  <c:v>45071</c:v>
                </c:pt>
                <c:pt idx="4">
                  <c:v>44106</c:v>
                </c:pt>
                <c:pt idx="5">
                  <c:v>97083</c:v>
                </c:pt>
                <c:pt idx="6">
                  <c:v>137816</c:v>
                </c:pt>
                <c:pt idx="7">
                  <c:v>105097</c:v>
                </c:pt>
                <c:pt idx="8">
                  <c:v>60381</c:v>
                </c:pt>
                <c:pt idx="9">
                  <c:v>53937</c:v>
                </c:pt>
                <c:pt idx="10">
                  <c:v>56991</c:v>
                </c:pt>
                <c:pt idx="11">
                  <c:v>53703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3-442C-95C8-AA01DC6B1234}"/>
            </c:ext>
          </c:extLst>
        </c:ser>
        <c:ser>
          <c:idx val="2"/>
          <c:order val="2"/>
          <c:tx>
            <c:strRef>
              <c:f>Arrival!$Q$102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chemeClr val="bg1"/>
              </a:solidFill>
              <a:ln w="19050">
                <a:solidFill>
                  <a:schemeClr val="accent3"/>
                </a:solidFill>
                <a:prstDash val="solid"/>
              </a:ln>
            </c:spPr>
          </c:marker>
          <c:dPt>
            <c:idx val="0"/>
            <c:marker>
              <c:spPr>
                <a:solidFill>
                  <a:schemeClr val="bg1"/>
                </a:solidFill>
                <a:ln w="19050">
                  <a:solidFill>
                    <a:schemeClr val="accent1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AC3-442C-95C8-AA01DC6B1234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ja-JP"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AC3-442C-95C8-AA01DC6B1234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Arrival!$C$99:$N$99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Arrival!$R$102:$AC$102</c:f>
              <c:numCache>
                <c:formatCode>#,##0</c:formatCode>
                <c:ptCount val="12"/>
                <c:pt idx="0">
                  <c:v>49839</c:v>
                </c:pt>
                <c:pt idx="1">
                  <c:v>32831</c:v>
                </c:pt>
                <c:pt idx="2">
                  <c:v>18708</c:v>
                </c:pt>
                <c:pt idx="3">
                  <c:v>50561</c:v>
                </c:pt>
                <c:pt idx="4">
                  <c:v>48650</c:v>
                </c:pt>
                <c:pt idx="5">
                  <c:v>82462</c:v>
                </c:pt>
                <c:pt idx="6">
                  <c:v>128882</c:v>
                </c:pt>
                <c:pt idx="7">
                  <c:v>107871</c:v>
                </c:pt>
                <c:pt idx="8">
                  <c:v>59260</c:v>
                </c:pt>
                <c:pt idx="9">
                  <c:v>57087</c:v>
                </c:pt>
                <c:pt idx="10">
                  <c:v>59984</c:v>
                </c:pt>
                <c:pt idx="11">
                  <c:v>56375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C3-442C-95C8-AA01DC6B1234}"/>
            </c:ext>
          </c:extLst>
        </c:ser>
        <c:ser>
          <c:idx val="3"/>
          <c:order val="3"/>
          <c:tx>
            <c:strRef>
              <c:f>Arrival!$Q$103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Arrival!$R$103:$T$103</c:f>
              <c:numCache>
                <c:formatCode>#,##0</c:formatCode>
                <c:ptCount val="3"/>
                <c:pt idx="0">
                  <c:v>52261</c:v>
                </c:pt>
                <c:pt idx="1">
                  <c:v>15814</c:v>
                </c:pt>
                <c:pt idx="2">
                  <c:v>12201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C3-442C-95C8-AA01DC6B123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40699008"/>
        <c:axId val="1040696128"/>
      </c:lineChart>
      <c:catAx>
        <c:axId val="104069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696128"/>
        <c:crosses val="autoZero"/>
        <c:auto val="1"/>
        <c:lblAlgn val="ctr"/>
        <c:lblOffset val="100"/>
        <c:noMultiLvlLbl val="0"/>
      </c:catAx>
      <c:valAx>
        <c:axId val="1040696128"/>
        <c:scaling>
          <c:orientation val="minMax"/>
          <c:max val="150000"/>
          <c:min val="7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6990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Bangkok</a:t>
            </a:r>
            <a:r>
              <a:rPr lang="th-TH" b="1"/>
              <a:t> </a:t>
            </a:r>
            <a:r>
              <a:rPr lang="en-US" b="1"/>
              <a:t>- Occupancy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Compset!$A$6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Compset!$B$5:$M$5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Compset!$B$6:$M$6</c:f>
              <c:numCache>
                <c:formatCode>_(#,##0.0_);_(\-#,##0.0_)</c:formatCode>
                <c:ptCount val="6"/>
                <c:pt idx="0">
                  <c:v>84.077602306163882</c:v>
                </c:pt>
                <c:pt idx="1">
                  <c:v>86.4471142218148</c:v>
                </c:pt>
                <c:pt idx="2">
                  <c:v>80.496980323134451</c:v>
                </c:pt>
                <c:pt idx="3">
                  <c:v>73.890470944452531</c:v>
                </c:pt>
                <c:pt idx="4">
                  <c:v>69.204943176120935</c:v>
                </c:pt>
                <c:pt idx="5">
                  <c:v>75.284151863462213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37-415E-8C3B-ED38FCD5D2ED}"/>
            </c:ext>
          </c:extLst>
        </c:ser>
        <c:ser>
          <c:idx val="1"/>
          <c:order val="1"/>
          <c:tx>
            <c:strRef>
              <c:f>Compset!$A$7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Compset!$B$5:$M$5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Compset!$B$7:$M$7</c:f>
              <c:numCache>
                <c:formatCode>_(#,##0.0_);_(\-#,##0.0_)</c:formatCode>
                <c:ptCount val="6"/>
                <c:pt idx="0">
                  <c:v>78.106976261788162</c:v>
                </c:pt>
                <c:pt idx="1">
                  <c:v>56.014690485808273</c:v>
                </c:pt>
                <c:pt idx="2">
                  <c:v>26.91398505414061</c:v>
                </c:pt>
                <c:pt idx="3">
                  <c:v>10.57972409367982</c:v>
                </c:pt>
                <c:pt idx="4">
                  <c:v>13.01875708989534</c:v>
                </c:pt>
                <c:pt idx="5">
                  <c:v>15.06156026027265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37-415E-8C3B-ED38FCD5D2ED}"/>
            </c:ext>
          </c:extLst>
        </c:ser>
        <c:ser>
          <c:idx val="2"/>
          <c:order val="2"/>
          <c:tx>
            <c:strRef>
              <c:f>Compset!$A$8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strRef>
              <c:f>Compset!$B$5:$M$5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Compset!$B$8:$M$8</c:f>
              <c:numCache>
                <c:formatCode>_(#,##0.0_);_(\-#,##0.0_)</c:formatCode>
                <c:ptCount val="6"/>
                <c:pt idx="0">
                  <c:v>19.47790018194388</c:v>
                </c:pt>
                <c:pt idx="1">
                  <c:v>21.48831490256368</c:v>
                </c:pt>
                <c:pt idx="2">
                  <c:v>24.522088025810319</c:v>
                </c:pt>
                <c:pt idx="3">
                  <c:v>23.097501844629491</c:v>
                </c:pt>
                <c:pt idx="4">
                  <c:v>18.979365709865569</c:v>
                </c:pt>
                <c:pt idx="5">
                  <c:v>22.160182542577768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37-415E-8C3B-ED38FCD5D2ED}"/>
            </c:ext>
          </c:extLst>
        </c:ser>
        <c:ser>
          <c:idx val="3"/>
          <c:order val="3"/>
          <c:tx>
            <c:strRef>
              <c:f>Compset!$A$9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rgbClr val="9E480E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9E480E"/>
              </a:solidFill>
              <a:ln w="9525">
                <a:solidFill>
                  <a:srgbClr val="9E480E"/>
                </a:solidFill>
                <a:prstDash val="solid"/>
              </a:ln>
            </c:spPr>
          </c:marker>
          <c:cat>
            <c:strRef>
              <c:f>Compset!$B$5:$M$5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Compset!$B$9:$M$9</c:f>
              <c:numCache>
                <c:formatCode>_(#,##0.0_);_(\-#,##0.0_)</c:formatCode>
                <c:ptCount val="6"/>
                <c:pt idx="0">
                  <c:v>32.987320003980621</c:v>
                </c:pt>
                <c:pt idx="1">
                  <c:v>37.008056330880493</c:v>
                </c:pt>
                <c:pt idx="2">
                  <c:v>42.913374867494191</c:v>
                </c:pt>
                <c:pt idx="3">
                  <c:v>46.177546697477368</c:v>
                </c:pt>
                <c:pt idx="4">
                  <c:v>51.277458102383051</c:v>
                </c:pt>
                <c:pt idx="5">
                  <c:v>54.392743947670098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37-415E-8C3B-ED38FCD5D2ED}"/>
            </c:ext>
          </c:extLst>
        </c:ser>
        <c:ser>
          <c:idx val="4"/>
          <c:order val="4"/>
          <c:tx>
            <c:strRef>
              <c:f>Compset!$A$10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cat>
            <c:strRef>
              <c:f>Compset!$B$5:$M$5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Compset!$B$10:$M$10</c:f>
              <c:numCache>
                <c:formatCode>_(#,##0.0_);_(\-#,##0.0_)</c:formatCode>
                <c:ptCount val="6"/>
                <c:pt idx="0">
                  <c:v>66.3</c:v>
                </c:pt>
                <c:pt idx="1">
                  <c:v>73.087844645965006</c:v>
                </c:pt>
                <c:pt idx="2">
                  <c:v>73.925598098076037</c:v>
                </c:pt>
                <c:pt idx="3">
                  <c:v>68.632201011347419</c:v>
                </c:pt>
                <c:pt idx="4">
                  <c:v>65.776016432846333</c:v>
                </c:pt>
                <c:pt idx="5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37-415E-8C3B-ED38FCD5D2ED}"/>
            </c:ext>
          </c:extLst>
        </c:ser>
        <c:ser>
          <c:idx val="5"/>
          <c:order val="5"/>
          <c:tx>
            <c:strRef>
              <c:f>Compset!$A$11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cat>
            <c:strRef>
              <c:f>Compset!$B$5:$M$5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Compset!$B$11:$M$11</c:f>
              <c:numCache>
                <c:formatCode>_(#,##0.0_);_(\-#,##0.0_)</c:formatCode>
                <c:ptCount val="6"/>
                <c:pt idx="0">
                  <c:v>73.421993393730219</c:v>
                </c:pt>
                <c:pt idx="1">
                  <c:v>81.297119805263193</c:v>
                </c:pt>
                <c:pt idx="2">
                  <c:v>73.5</c:v>
                </c:pt>
                <c:pt idx="3">
                  <c:v>70.69570577153452</c:v>
                </c:pt>
                <c:pt idx="4">
                  <c:v>70.523614392792339</c:v>
                </c:pt>
                <c:pt idx="5">
                  <c:v>73.396900178547313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37-415E-8C3B-ED38FCD5D2ED}"/>
            </c:ext>
          </c:extLst>
        </c:ser>
        <c:ser>
          <c:idx val="6"/>
          <c:order val="6"/>
          <c:tx>
            <c:strRef>
              <c:f>Compset!$A$12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cat>
            <c:strRef>
              <c:f>Compset!$B$5:$M$5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Compset!$B$12:$M$12</c:f>
              <c:numCache>
                <c:formatCode>_(#,##0.0_);_(\-#,##0.0_)</c:formatCode>
                <c:ptCount val="6"/>
                <c:pt idx="0" formatCode="##0.0">
                  <c:v>77.516542868188324</c:v>
                </c:pt>
                <c:pt idx="1">
                  <c:v>78.639632126104487</c:v>
                </c:pt>
                <c:pt idx="2" formatCode="##0.0">
                  <c:v>68.818164003183739</c:v>
                </c:pt>
                <c:pt idx="3">
                  <c:v>62.286272710764493</c:v>
                </c:pt>
                <c:pt idx="4" formatCode="##0.0">
                  <c:v>63.266049926483589</c:v>
                </c:pt>
                <c:pt idx="5">
                  <c:v>63.649552403512281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37-415E-8C3B-ED38FCD5D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899400"/>
        <c:axId val="325898416"/>
      </c:lineChart>
      <c:catAx>
        <c:axId val="32589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898416"/>
        <c:crosses val="autoZero"/>
        <c:auto val="1"/>
        <c:lblAlgn val="ctr"/>
        <c:lblOffset val="100"/>
        <c:noMultiLvlLbl val="0"/>
      </c:catAx>
      <c:valAx>
        <c:axId val="32589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_);_(\-#,##0.0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899400"/>
        <c:crosses val="autoZero"/>
        <c:crossBetween val="between"/>
        <c:majorUnit val="2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Bangkok</a:t>
            </a:r>
            <a:r>
              <a:rPr lang="th-TH" b="1"/>
              <a:t> </a:t>
            </a:r>
            <a:r>
              <a:rPr lang="en-US" b="1"/>
              <a:t>- ADR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Compset!$A$18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Compset!$B$5:$M$5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Compset!$B$18:$M$18</c:f>
              <c:numCache>
                <c:formatCode>_(#,##0.0_);_(\-#,##0.0_)</c:formatCode>
                <c:ptCount val="6"/>
                <c:pt idx="0">
                  <c:v>3574.827542777331</c:v>
                </c:pt>
                <c:pt idx="1">
                  <c:v>3739.0773487289739</c:v>
                </c:pt>
                <c:pt idx="2">
                  <c:v>3381.5597461908151</c:v>
                </c:pt>
                <c:pt idx="3">
                  <c:v>3298.7503815081031</c:v>
                </c:pt>
                <c:pt idx="4">
                  <c:v>3154.1688660763152</c:v>
                </c:pt>
                <c:pt idx="5">
                  <c:v>3184.717172573618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D6-4F9E-B92C-C8C2A024581A}"/>
            </c:ext>
          </c:extLst>
        </c:ser>
        <c:ser>
          <c:idx val="1"/>
          <c:order val="1"/>
          <c:tx>
            <c:strRef>
              <c:f>Compset!$A$19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Compset!$B$5:$M$5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Compset!$B$19:$M$19</c:f>
              <c:numCache>
                <c:formatCode>_(#,##0.0_);_(\-#,##0.0_)</c:formatCode>
                <c:ptCount val="6"/>
                <c:pt idx="0">
                  <c:v>3572.5047118300658</c:v>
                </c:pt>
                <c:pt idx="1">
                  <c:v>3131.1076008385639</c:v>
                </c:pt>
                <c:pt idx="2">
                  <c:v>2703.976120482751</c:v>
                </c:pt>
                <c:pt idx="3">
                  <c:v>2394.8191708600939</c:v>
                </c:pt>
                <c:pt idx="4">
                  <c:v>2360.9548456657808</c:v>
                </c:pt>
                <c:pt idx="5">
                  <c:v>2337.0094775635462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D6-4F9E-B92C-C8C2A024581A}"/>
            </c:ext>
          </c:extLst>
        </c:ser>
        <c:ser>
          <c:idx val="2"/>
          <c:order val="2"/>
          <c:tx>
            <c:strRef>
              <c:f>Compset!$A$20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strRef>
              <c:f>Compset!$B$5:$M$5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Compset!$B$20:$M$20</c:f>
              <c:numCache>
                <c:formatCode>_(#,##0.0_);_(\-#,##0.0_)</c:formatCode>
                <c:ptCount val="6"/>
                <c:pt idx="0">
                  <c:v>2230.7930641441731</c:v>
                </c:pt>
                <c:pt idx="1">
                  <c:v>2185.942166449362</c:v>
                </c:pt>
                <c:pt idx="2">
                  <c:v>1995.9813633659869</c:v>
                </c:pt>
                <c:pt idx="3">
                  <c:v>2137.00685199383</c:v>
                </c:pt>
                <c:pt idx="4">
                  <c:v>2020.1443407061449</c:v>
                </c:pt>
                <c:pt idx="5">
                  <c:v>1956.414643680238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D6-4F9E-B92C-C8C2A024581A}"/>
            </c:ext>
          </c:extLst>
        </c:ser>
        <c:ser>
          <c:idx val="3"/>
          <c:order val="3"/>
          <c:tx>
            <c:strRef>
              <c:f>Compset!$A$21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rgbClr val="9E480E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9E480E"/>
              </a:solidFill>
              <a:ln w="9525">
                <a:solidFill>
                  <a:srgbClr val="9E480E"/>
                </a:solidFill>
                <a:prstDash val="solid"/>
              </a:ln>
            </c:spPr>
          </c:marker>
          <c:cat>
            <c:strRef>
              <c:f>Compset!$B$5:$M$5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Compset!$B$21:$M$21</c:f>
              <c:numCache>
                <c:formatCode>_(#,##0.0_);_(\-#,##0.0_)</c:formatCode>
                <c:ptCount val="6"/>
                <c:pt idx="0">
                  <c:v>2329.5838170311399</c:v>
                </c:pt>
                <c:pt idx="1">
                  <c:v>2336.6108022651888</c:v>
                </c:pt>
                <c:pt idx="2">
                  <c:v>2503.5519330591392</c:v>
                </c:pt>
                <c:pt idx="3">
                  <c:v>2622.2703868532421</c:v>
                </c:pt>
                <c:pt idx="4">
                  <c:v>2890.5457650946491</c:v>
                </c:pt>
                <c:pt idx="5">
                  <c:v>3042.6850183832898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D6-4F9E-B92C-C8C2A024581A}"/>
            </c:ext>
          </c:extLst>
        </c:ser>
        <c:ser>
          <c:idx val="4"/>
          <c:order val="4"/>
          <c:tx>
            <c:strRef>
              <c:f>Compset!$A$22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cat>
            <c:strRef>
              <c:f>Compset!$B$5:$M$5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Compset!$B$22:$M$22</c:f>
              <c:numCache>
                <c:formatCode>_(#,##0.0_);_(\-#,##0.0_)</c:formatCode>
                <c:ptCount val="6"/>
                <c:pt idx="0">
                  <c:v>4240.3</c:v>
                </c:pt>
                <c:pt idx="1">
                  <c:v>3986.72</c:v>
                </c:pt>
                <c:pt idx="2">
                  <c:v>3956.1</c:v>
                </c:pt>
                <c:pt idx="3">
                  <c:v>4103.0594104287202</c:v>
                </c:pt>
                <c:pt idx="4">
                  <c:v>3778.8661200264869</c:v>
                </c:pt>
                <c:pt idx="5">
                  <c:v>3802.09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D6-4F9E-B92C-C8C2A024581A}"/>
            </c:ext>
          </c:extLst>
        </c:ser>
        <c:ser>
          <c:idx val="5"/>
          <c:order val="5"/>
          <c:tx>
            <c:strRef>
              <c:f>Compset!$A$23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cat>
            <c:strRef>
              <c:f>Compset!$B$5:$M$5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Compset!$B$23:$M$23</c:f>
              <c:numCache>
                <c:formatCode>_(#,##0.0_);_(\-#,##0.0_)</c:formatCode>
                <c:ptCount val="6"/>
                <c:pt idx="0">
                  <c:v>4080.1353397896273</c:v>
                </c:pt>
                <c:pt idx="1">
                  <c:v>4315.2605863633653</c:v>
                </c:pt>
                <c:pt idx="2">
                  <c:v>3879.6267254848894</c:v>
                </c:pt>
                <c:pt idx="3" formatCode="#,##0.00">
                  <c:v>3923.7747458774393</c:v>
                </c:pt>
                <c:pt idx="4" formatCode="#,##0.00">
                  <c:v>3720.2106571933605</c:v>
                </c:pt>
                <c:pt idx="5" formatCode="#,##0.00">
                  <c:v>3813.4984838802657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6D6-4F9E-B92C-C8C2A024581A}"/>
            </c:ext>
          </c:extLst>
        </c:ser>
        <c:ser>
          <c:idx val="6"/>
          <c:order val="6"/>
          <c:tx>
            <c:strRef>
              <c:f>Compset!$A$24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cat>
            <c:strRef>
              <c:f>Compset!$B$5:$M$5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Compset!$B$24:$M$24</c:f>
              <c:numCache>
                <c:formatCode>#,##0.00</c:formatCode>
                <c:ptCount val="6"/>
                <c:pt idx="0" formatCode="_(#,##0.0_);_(\-#,##0.0_)">
                  <c:v>4605.4452206219648</c:v>
                </c:pt>
                <c:pt idx="1">
                  <c:v>4286.4120465396354</c:v>
                </c:pt>
                <c:pt idx="2" formatCode="_(#,##0.0_);_(\-#,##0.0_)">
                  <c:v>3890.6253337265052</c:v>
                </c:pt>
                <c:pt idx="3" formatCode="_(#,##0.0_);_(\-#,##0.0_)">
                  <c:v>3869.0026168948489</c:v>
                </c:pt>
                <c:pt idx="4" formatCode="_(#,##0.0_);_(\-#,##0.0_)">
                  <c:v>3638.974082358473</c:v>
                </c:pt>
                <c:pt idx="5">
                  <c:v>3572.0130472226165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D6-4F9E-B92C-C8C2A0245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899400"/>
        <c:axId val="325898416"/>
      </c:lineChart>
      <c:catAx>
        <c:axId val="32589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898416"/>
        <c:crosses val="autoZero"/>
        <c:auto val="1"/>
        <c:lblAlgn val="ctr"/>
        <c:lblOffset val="100"/>
        <c:noMultiLvlLbl val="0"/>
      </c:catAx>
      <c:valAx>
        <c:axId val="325898416"/>
        <c:scaling>
          <c:orientation val="minMax"/>
          <c:min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_);_(\-#,##0.0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899400"/>
        <c:crosses val="autoZero"/>
        <c:crossBetween val="between"/>
        <c:majorUnit val="50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Rama9 </a:t>
            </a:r>
            <a:r>
              <a:rPr lang="en-US" sz="1400" b="1" i="0" strike="noStrike" baseline="0"/>
              <a:t>- ADR</a:t>
            </a:r>
            <a:endParaRPr lang="en-US" b="1"/>
          </a:p>
        </c:rich>
      </c:tx>
      <c:layout>
        <c:manualLayout>
          <c:xMode val="edge"/>
          <c:yMode val="edge"/>
          <c:x val="0.36504855643044631"/>
          <c:y val="2.314814814814815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Compset!$A$64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Compset!$B$43:$M$43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Compset!$B$64:$M$64</c:f>
              <c:numCache>
                <c:formatCode>_(#,##0.0_);_(\-#,##0.0_)</c:formatCode>
                <c:ptCount val="6"/>
                <c:pt idx="0">
                  <c:v>2679.34390786531</c:v>
                </c:pt>
                <c:pt idx="1">
                  <c:v>2785.2156906854402</c:v>
                </c:pt>
                <c:pt idx="2">
                  <c:v>2592.8558968636798</c:v>
                </c:pt>
                <c:pt idx="3">
                  <c:v>2437.8048001986499</c:v>
                </c:pt>
                <c:pt idx="4">
                  <c:v>2413.1186962812299</c:v>
                </c:pt>
                <c:pt idx="5">
                  <c:v>2464.4632473845099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CB-4F98-9848-95D5624B0204}"/>
            </c:ext>
          </c:extLst>
        </c:ser>
        <c:ser>
          <c:idx val="1"/>
          <c:order val="1"/>
          <c:tx>
            <c:strRef>
              <c:f>Compset!$A$65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Compset!$B$43:$M$43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Compset!$B$65:$M$65</c:f>
              <c:numCache>
                <c:formatCode>_(#,##0.0_);_(\-#,##0.0_)</c:formatCode>
                <c:ptCount val="6"/>
                <c:pt idx="0">
                  <c:v>2569.25972499914</c:v>
                </c:pt>
                <c:pt idx="1">
                  <c:v>2353.7234980353201</c:v>
                </c:pt>
                <c:pt idx="2">
                  <c:v>2181.41842221242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CB-4F98-9848-95D5624B0204}"/>
            </c:ext>
          </c:extLst>
        </c:ser>
        <c:ser>
          <c:idx val="2"/>
          <c:order val="2"/>
          <c:tx>
            <c:strRef>
              <c:f>Compset!$A$66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strRef>
              <c:f>Compset!$B$43:$M$43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Compset!$B$66:$M$66</c:f>
              <c:numCache>
                <c:formatCode>_(#,##0.0_);_(\-#,##0.0_)</c:formatCode>
                <c:ptCount val="6"/>
                <c:pt idx="0">
                  <c:v>1346.45467532467</c:v>
                </c:pt>
                <c:pt idx="2">
                  <c:v>1287.55620843672</c:v>
                </c:pt>
                <c:pt idx="3">
                  <c:v>1804.074189057678</c:v>
                </c:pt>
                <c:pt idx="4">
                  <c:v>1768.512973031286</c:v>
                </c:pt>
                <c:pt idx="5">
                  <c:v>1639.4946009085011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CB-4F98-9848-95D5624B0204}"/>
            </c:ext>
          </c:extLst>
        </c:ser>
        <c:ser>
          <c:idx val="3"/>
          <c:order val="3"/>
          <c:tx>
            <c:strRef>
              <c:f>Compset!$A$67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rgbClr val="9E480E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9E480E"/>
              </a:solidFill>
              <a:ln w="9525">
                <a:solidFill>
                  <a:srgbClr val="9E480E"/>
                </a:solidFill>
                <a:prstDash val="solid"/>
              </a:ln>
            </c:spPr>
          </c:marker>
          <c:cat>
            <c:strRef>
              <c:f>Compset!$B$43:$M$43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Compset!$B$67:$M$67</c:f>
              <c:numCache>
                <c:formatCode>_(#,##0.0_);_(\-#,##0.0_)</c:formatCode>
                <c:ptCount val="6"/>
                <c:pt idx="0">
                  <c:v>1988.264500731387</c:v>
                </c:pt>
                <c:pt idx="1">
                  <c:v>1954.02</c:v>
                </c:pt>
                <c:pt idx="2">
                  <c:v>2010.46</c:v>
                </c:pt>
                <c:pt idx="3">
                  <c:v>2020.4572637494321</c:v>
                </c:pt>
                <c:pt idx="4">
                  <c:v>2162.5391892178582</c:v>
                </c:pt>
                <c:pt idx="5">
                  <c:v>2274.4969999113969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CB-4F98-9848-95D5624B0204}"/>
            </c:ext>
          </c:extLst>
        </c:ser>
        <c:ser>
          <c:idx val="4"/>
          <c:order val="4"/>
          <c:tx>
            <c:strRef>
              <c:f>Compset!$A$68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cat>
            <c:strRef>
              <c:f>Compset!$B$43:$M$43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Compset!$B$68:$M$68</c:f>
              <c:numCache>
                <c:formatCode>_(#,##0.0_);_(\-#,##0.0_)</c:formatCode>
                <c:ptCount val="6"/>
                <c:pt idx="0">
                  <c:v>2797.37</c:v>
                </c:pt>
                <c:pt idx="1">
                  <c:v>2683.81</c:v>
                </c:pt>
                <c:pt idx="2">
                  <c:v>2830.43</c:v>
                </c:pt>
                <c:pt idx="3">
                  <c:v>2948.3</c:v>
                </c:pt>
                <c:pt idx="4">
                  <c:v>2780.93</c:v>
                </c:pt>
                <c:pt idx="5">
                  <c:v>2814.94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CB-4F98-9848-95D5624B0204}"/>
            </c:ext>
          </c:extLst>
        </c:ser>
        <c:ser>
          <c:idx val="5"/>
          <c:order val="5"/>
          <c:tx>
            <c:strRef>
              <c:f>Compset!$A$69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cat>
            <c:strRef>
              <c:f>Compset!$B$43:$M$43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Compset!$B$69:$M$69</c:f>
              <c:numCache>
                <c:formatCode>_(#,##0.0_);_(\-#,##0.0_)</c:formatCode>
                <c:ptCount val="6"/>
                <c:pt idx="0">
                  <c:v>2967.39</c:v>
                </c:pt>
                <c:pt idx="1">
                  <c:v>3154.53</c:v>
                </c:pt>
                <c:pt idx="2">
                  <c:v>2936.37</c:v>
                </c:pt>
                <c:pt idx="3">
                  <c:v>2911.92</c:v>
                </c:pt>
                <c:pt idx="4">
                  <c:v>2993.51</c:v>
                </c:pt>
                <c:pt idx="5">
                  <c:v>2997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CB-4F98-9848-95D5624B0204}"/>
            </c:ext>
          </c:extLst>
        </c:ser>
        <c:ser>
          <c:idx val="6"/>
          <c:order val="6"/>
          <c:tx>
            <c:strRef>
              <c:f>Compset!$A$70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cat>
            <c:strRef>
              <c:f>Compset!$B$43:$M$43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Compset!$B$70:$M$70</c:f>
              <c:numCache>
                <c:formatCode>_(#,##0.0_);_(\-#,##0.0_)</c:formatCode>
                <c:ptCount val="6"/>
                <c:pt idx="0">
                  <c:v>3482.94</c:v>
                </c:pt>
                <c:pt idx="1">
                  <c:v>3308.4</c:v>
                </c:pt>
                <c:pt idx="2">
                  <c:v>3191.13</c:v>
                </c:pt>
                <c:pt idx="3">
                  <c:v>3034.21</c:v>
                </c:pt>
                <c:pt idx="4">
                  <c:v>2982.49</c:v>
                </c:pt>
                <c:pt idx="5">
                  <c:v>3036.5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CB-4F98-9848-95D5624B0204}"/>
            </c:ext>
          </c:extLst>
        </c:ser>
        <c:ser>
          <c:idx val="7"/>
          <c:order val="7"/>
          <c:tx>
            <c:strRef>
              <c:f>Compset!$A$71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cat>
            <c:strRef>
              <c:f>Compset!$B$43:$M$43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Compset!$B$71:$M$71</c:f>
              <c:numCache>
                <c:formatCode>_(#,##0.0_);_(\-#,##0.0_)</c:formatCode>
                <c:ptCount val="6"/>
                <c:pt idx="0">
                  <c:v>2690.58348971031</c:v>
                </c:pt>
                <c:pt idx="1">
                  <c:v>2685.8230968224402</c:v>
                </c:pt>
                <c:pt idx="2">
                  <c:v>2550.3803945652789</c:v>
                </c:pt>
                <c:pt idx="3">
                  <c:v>2580.4576094748982</c:v>
                </c:pt>
                <c:pt idx="4">
                  <c:v>2556.518825617693</c:v>
                </c:pt>
                <c:pt idx="5">
                  <c:v>2419.9801892989258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4CB-4F98-9848-95D5624B0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9468968"/>
        <c:axId val="355008232"/>
      </c:lineChart>
      <c:catAx>
        <c:axId val="819468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008232"/>
        <c:crosses val="autoZero"/>
        <c:auto val="1"/>
        <c:lblAlgn val="ctr"/>
        <c:lblOffset val="100"/>
        <c:noMultiLvlLbl val="0"/>
      </c:catAx>
      <c:valAx>
        <c:axId val="355008232"/>
        <c:scaling>
          <c:orientation val="minMax"/>
          <c:max val="4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_);_(\-#,##0.0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468968"/>
        <c:crosses val="autoZero"/>
        <c:crossBetween val="between"/>
        <c:majorUnit val="50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Nana</a:t>
            </a:r>
            <a:r>
              <a:rPr lang="en-US" b="1" baseline="0"/>
              <a:t> </a:t>
            </a:r>
            <a:r>
              <a:rPr lang="en-US" sz="1400" b="1" i="0" strike="noStrike" baseline="0"/>
              <a:t>- Occupancy</a:t>
            </a:r>
            <a:endParaRPr lang="en-US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Compset!$A$137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Compset!$B$137:$M$137</c:f>
              <c:numCache>
                <c:formatCode>_(#,##0.0_);_(\-#,##0.0_)</c:formatCode>
                <c:ptCount val="6"/>
                <c:pt idx="0">
                  <c:v>90.038254755996689</c:v>
                </c:pt>
                <c:pt idx="1">
                  <c:v>91.409111721611708</c:v>
                </c:pt>
                <c:pt idx="2">
                  <c:v>88.595947063688996</c:v>
                </c:pt>
                <c:pt idx="3">
                  <c:v>85.731837606837601</c:v>
                </c:pt>
                <c:pt idx="4">
                  <c:v>79.083953680727873</c:v>
                </c:pt>
                <c:pt idx="5">
                  <c:v>89.497863247863251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D0-4B41-A454-10B410C659D7}"/>
            </c:ext>
          </c:extLst>
        </c:ser>
        <c:ser>
          <c:idx val="1"/>
          <c:order val="1"/>
          <c:tx>
            <c:strRef>
              <c:f>Compset!$A$138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Compset!$B$138:$M$138</c:f>
              <c:numCache>
                <c:formatCode>_(#,##0.0_);_(\-#,##0.0_)</c:formatCode>
                <c:ptCount val="6"/>
                <c:pt idx="1">
                  <c:v>58.943370165745797</c:v>
                </c:pt>
                <c:pt idx="2">
                  <c:v>30.7253608982356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D0-4B41-A454-10B410C659D7}"/>
            </c:ext>
          </c:extLst>
        </c:ser>
        <c:ser>
          <c:idx val="2"/>
          <c:order val="2"/>
          <c:tx>
            <c:strRef>
              <c:f>Compset!$A$139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Compset!$B$139:$M$139</c:f>
              <c:numCache>
                <c:formatCode>_(#,##0.0_);_(\-#,##0.0_)</c:formatCode>
                <c:ptCount val="6"/>
                <c:pt idx="0">
                  <c:v>19.13254755996692</c:v>
                </c:pt>
                <c:pt idx="1">
                  <c:v>26.219093406593409</c:v>
                </c:pt>
                <c:pt idx="2">
                  <c:v>33.369520264681547</c:v>
                </c:pt>
                <c:pt idx="3">
                  <c:v>23.22115384615384</c:v>
                </c:pt>
                <c:pt idx="4">
                  <c:v>14.510959470636889</c:v>
                </c:pt>
                <c:pt idx="5">
                  <c:v>20.30982905982906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D0-4B41-A454-10B410C659D7}"/>
            </c:ext>
          </c:extLst>
        </c:ser>
        <c:ser>
          <c:idx val="3"/>
          <c:order val="3"/>
          <c:tx>
            <c:strRef>
              <c:f>Compset!$A$140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rgbClr val="9E480E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9E480E"/>
              </a:solidFill>
              <a:ln w="9525">
                <a:solidFill>
                  <a:srgbClr val="9E480E"/>
                </a:solidFill>
                <a:prstDash val="solid"/>
              </a:ln>
            </c:spPr>
          </c:marker>
          <c:val>
            <c:numRef>
              <c:f>Compset!$B$140:$M$140</c:f>
              <c:numCache>
                <c:formatCode>_(#,##0.0_);_(\-#,##0.0_)</c:formatCode>
                <c:ptCount val="6"/>
                <c:pt idx="0">
                  <c:v>41.666666666666657</c:v>
                </c:pt>
                <c:pt idx="1">
                  <c:v>43.9</c:v>
                </c:pt>
                <c:pt idx="2">
                  <c:v>54.9</c:v>
                </c:pt>
                <c:pt idx="3">
                  <c:v>58.05555555555555</c:v>
                </c:pt>
                <c:pt idx="4">
                  <c:v>61.853804797353177</c:v>
                </c:pt>
                <c:pt idx="5">
                  <c:v>65.470085470085465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D0-4B41-A454-10B410C659D7}"/>
            </c:ext>
          </c:extLst>
        </c:ser>
        <c:ser>
          <c:idx val="4"/>
          <c:order val="4"/>
          <c:tx>
            <c:strRef>
              <c:f>Compset!$A$141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val>
            <c:numRef>
              <c:f>Compset!$B$141:$M$141</c:f>
              <c:numCache>
                <c:formatCode>_(#,##0.0_);_(\-#,##0.0_)</c:formatCode>
                <c:ptCount val="6"/>
                <c:pt idx="0">
                  <c:v>83.2</c:v>
                </c:pt>
                <c:pt idx="1">
                  <c:v>87</c:v>
                </c:pt>
                <c:pt idx="2">
                  <c:v>83.8</c:v>
                </c:pt>
                <c:pt idx="3">
                  <c:v>79.900000000000006</c:v>
                </c:pt>
                <c:pt idx="4">
                  <c:v>83.4</c:v>
                </c:pt>
                <c:pt idx="5">
                  <c:v>81.2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D0-4B41-A454-10B410C659D7}"/>
            </c:ext>
          </c:extLst>
        </c:ser>
        <c:ser>
          <c:idx val="5"/>
          <c:order val="5"/>
          <c:tx>
            <c:strRef>
              <c:f>Compset!$A$142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val>
            <c:numRef>
              <c:f>Compset!$B$142:$M$142</c:f>
              <c:numCache>
                <c:formatCode>_(#,##0.0_);_(\-#,##0.0_)</c:formatCode>
                <c:ptCount val="6"/>
                <c:pt idx="0">
                  <c:v>88.163475131731133</c:v>
                </c:pt>
                <c:pt idx="1">
                  <c:v>62.759511717009723</c:v>
                </c:pt>
                <c:pt idx="2">
                  <c:v>61.027756939234813</c:v>
                </c:pt>
                <c:pt idx="3">
                  <c:v>69.49181739879414</c:v>
                </c:pt>
                <c:pt idx="4">
                  <c:v>61.315328832208053</c:v>
                </c:pt>
                <c:pt idx="5">
                  <c:v>67.144702842377257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D0-4B41-A454-10B410C659D7}"/>
            </c:ext>
          </c:extLst>
        </c:ser>
        <c:ser>
          <c:idx val="6"/>
          <c:order val="6"/>
          <c:tx>
            <c:strRef>
              <c:f>Compset!$A$143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val>
            <c:numRef>
              <c:f>Compset!$B$143:$M$143</c:f>
              <c:numCache>
                <c:formatCode>_(#,##0.0_);_(\-#,##0.0_)</c:formatCode>
                <c:ptCount val="6"/>
                <c:pt idx="0">
                  <c:v>82.2</c:v>
                </c:pt>
                <c:pt idx="1">
                  <c:v>76.099999999999994</c:v>
                </c:pt>
                <c:pt idx="2">
                  <c:v>61.4</c:v>
                </c:pt>
                <c:pt idx="3">
                  <c:v>57.2</c:v>
                </c:pt>
                <c:pt idx="4">
                  <c:v>57.9</c:v>
                </c:pt>
                <c:pt idx="5">
                  <c:v>64.2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D0-4B41-A454-10B410C65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2114232"/>
        <c:axId val="342117840"/>
      </c:lineChart>
      <c:catAx>
        <c:axId val="342114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117840"/>
        <c:crosses val="autoZero"/>
        <c:auto val="1"/>
        <c:lblAlgn val="ctr"/>
        <c:lblOffset val="100"/>
        <c:noMultiLvlLbl val="0"/>
      </c:catAx>
      <c:valAx>
        <c:axId val="34211784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_);_(\-#,##0.0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114232"/>
        <c:crosses val="autoZero"/>
        <c:crossBetween val="between"/>
        <c:majorUnit val="2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Nana</a:t>
            </a:r>
            <a:r>
              <a:rPr lang="en-US" b="1" baseline="0"/>
              <a:t> </a:t>
            </a:r>
            <a:r>
              <a:rPr lang="en-US" sz="1400" b="1" i="0" strike="noStrike" baseline="0"/>
              <a:t>- ADR</a:t>
            </a:r>
            <a:endParaRPr lang="en-US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Compset!$A$149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val>
            <c:numRef>
              <c:f>Compset!$B$149:$M$149</c:f>
              <c:numCache>
                <c:formatCode>_(#,##0.00_);_(\-#,##0.00_)</c:formatCode>
                <c:ptCount val="6"/>
                <c:pt idx="0">
                  <c:v>1651.2856131940059</c:v>
                </c:pt>
                <c:pt idx="1">
                  <c:v>1710.111907958174</c:v>
                </c:pt>
                <c:pt idx="2">
                  <c:v>1577.22733457813</c:v>
                </c:pt>
                <c:pt idx="3">
                  <c:v>1469.403177768085</c:v>
                </c:pt>
                <c:pt idx="4">
                  <c:v>1322.240728853445</c:v>
                </c:pt>
                <c:pt idx="5">
                  <c:v>1381.747081234332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C2-4A18-8660-B054ABB20737}"/>
            </c:ext>
          </c:extLst>
        </c:ser>
        <c:ser>
          <c:idx val="1"/>
          <c:order val="1"/>
          <c:tx>
            <c:strRef>
              <c:f>Compset!$A$150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val>
            <c:numRef>
              <c:f>Compset!$B$150:$M$150</c:f>
              <c:numCache>
                <c:formatCode>_(#,##0.00_);_(\-#,##0.00_)</c:formatCode>
                <c:ptCount val="6"/>
                <c:pt idx="1">
                  <c:v>1410.16844045526</c:v>
                </c:pt>
                <c:pt idx="2">
                  <c:v>1282.8712761020799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C2-4A18-8660-B054ABB20737}"/>
            </c:ext>
          </c:extLst>
        </c:ser>
        <c:ser>
          <c:idx val="2"/>
          <c:order val="2"/>
          <c:tx>
            <c:strRef>
              <c:f>Compset!$A$151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Compset!$B$151:$M$151</c:f>
              <c:numCache>
                <c:formatCode>_(#,##0.00_);_(\-#,##0.00_)</c:formatCode>
                <c:ptCount val="6"/>
                <c:pt idx="0">
                  <c:v>882.61961361793897</c:v>
                </c:pt>
                <c:pt idx="1">
                  <c:v>717.66810740013045</c:v>
                </c:pt>
                <c:pt idx="2">
                  <c:v>682.46788690937274</c:v>
                </c:pt>
                <c:pt idx="3">
                  <c:v>829.01167264780668</c:v>
                </c:pt>
                <c:pt idx="4">
                  <c:v>904.53991093695129</c:v>
                </c:pt>
                <c:pt idx="5">
                  <c:v>883.31300105208152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C2-4A18-8660-B054ABB20737}"/>
            </c:ext>
          </c:extLst>
        </c:ser>
        <c:ser>
          <c:idx val="3"/>
          <c:order val="3"/>
          <c:tx>
            <c:strRef>
              <c:f>Compset!$A$152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rgbClr val="9E480E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9E480E"/>
              </a:solidFill>
              <a:ln w="9525">
                <a:solidFill>
                  <a:srgbClr val="9E480E"/>
                </a:solidFill>
                <a:prstDash val="solid"/>
              </a:ln>
            </c:spPr>
          </c:marker>
          <c:val>
            <c:numRef>
              <c:f>Compset!$B$152:$M$152</c:f>
              <c:numCache>
                <c:formatCode>_(#,##0.0_);_(\-#,##0.0_)</c:formatCode>
                <c:ptCount val="6"/>
                <c:pt idx="0">
                  <c:v>1035.787802729528</c:v>
                </c:pt>
                <c:pt idx="1">
                  <c:v>944.93</c:v>
                </c:pt>
                <c:pt idx="2">
                  <c:v>957.15</c:v>
                </c:pt>
                <c:pt idx="3">
                  <c:v>1012.572260765548</c:v>
                </c:pt>
                <c:pt idx="4">
                  <c:v>1014.605887170915</c:v>
                </c:pt>
                <c:pt idx="5">
                  <c:v>987.6596458877284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C2-4A18-8660-B054ABB20737}"/>
            </c:ext>
          </c:extLst>
        </c:ser>
        <c:ser>
          <c:idx val="4"/>
          <c:order val="4"/>
          <c:tx>
            <c:strRef>
              <c:f>Compset!$A$153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val>
            <c:numRef>
              <c:f>Compset!$B$153:$M$153</c:f>
              <c:numCache>
                <c:formatCode>_(#,##0_);_(\-#,##0_)</c:formatCode>
                <c:ptCount val="6"/>
                <c:pt idx="0">
                  <c:v>1562.02</c:v>
                </c:pt>
                <c:pt idx="1">
                  <c:v>1532.36</c:v>
                </c:pt>
                <c:pt idx="2">
                  <c:v>1563.76</c:v>
                </c:pt>
                <c:pt idx="3">
                  <c:v>1698.21</c:v>
                </c:pt>
                <c:pt idx="4">
                  <c:v>1533.34</c:v>
                </c:pt>
                <c:pt idx="5">
                  <c:v>1530.67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C2-4A18-8660-B054ABB20737}"/>
            </c:ext>
          </c:extLst>
        </c:ser>
        <c:ser>
          <c:idx val="5"/>
          <c:order val="5"/>
          <c:tx>
            <c:strRef>
              <c:f>Compset!$A$154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val>
            <c:numRef>
              <c:f>Compset!$B$154:$M$154</c:f>
              <c:numCache>
                <c:formatCode>_(#,##0.0_);_(\-#,##0.0_)</c:formatCode>
                <c:ptCount val="6"/>
                <c:pt idx="0">
                  <c:v>1855.164778498543</c:v>
                </c:pt>
                <c:pt idx="1">
                  <c:v>2031.9100493277481</c:v>
                </c:pt>
                <c:pt idx="2">
                  <c:v>1910.1848772628559</c:v>
                </c:pt>
                <c:pt idx="3">
                  <c:v>1718.2085298971231</c:v>
                </c:pt>
                <c:pt idx="4">
                  <c:v>1741.5924229724051</c:v>
                </c:pt>
                <c:pt idx="5">
                  <c:v>1763.5448442563011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5C2-4A18-8660-B054ABB20737}"/>
            </c:ext>
          </c:extLst>
        </c:ser>
        <c:ser>
          <c:idx val="6"/>
          <c:order val="6"/>
          <c:tx>
            <c:strRef>
              <c:f>Compset!$A$155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val>
            <c:numRef>
              <c:f>Compset!$B$155:$M$155</c:f>
              <c:numCache>
                <c:formatCode>_(#,##0.0_);_(\-#,##0.0_)</c:formatCode>
                <c:ptCount val="6"/>
                <c:pt idx="0">
                  <c:v>2418.6999999999998</c:v>
                </c:pt>
                <c:pt idx="1">
                  <c:v>2235.7800000000002</c:v>
                </c:pt>
                <c:pt idx="2">
                  <c:v>2102.94</c:v>
                </c:pt>
                <c:pt idx="3">
                  <c:v>2003.81</c:v>
                </c:pt>
                <c:pt idx="4">
                  <c:v>1687.08</c:v>
                </c:pt>
                <c:pt idx="5">
                  <c:v>1726.85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5C2-4A18-8660-B054ABB20737}"/>
            </c:ext>
          </c:extLst>
        </c:ser>
        <c:ser>
          <c:idx val="7"/>
          <c:order val="7"/>
          <c:tx>
            <c:strRef>
              <c:f>Compset!$A$156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val>
            <c:numRef>
              <c:f>Compset!$B$156:$M$156</c:f>
              <c:numCache>
                <c:formatCode>_(#,##0.0_);_(\-#,##0.0_)</c:formatCode>
                <c:ptCount val="6"/>
                <c:pt idx="0">
                  <c:v>2354.683086161881</c:v>
                </c:pt>
                <c:pt idx="1">
                  <c:v>2392.4822276934019</c:v>
                </c:pt>
                <c:pt idx="2">
                  <c:v>2121.1472723445199</c:v>
                </c:pt>
                <c:pt idx="3">
                  <c:v>1896.452876265543</c:v>
                </c:pt>
                <c:pt idx="4">
                  <c:v>1555.677049695953</c:v>
                </c:pt>
                <c:pt idx="5">
                  <c:v>1547.7567524999993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5C2-4A18-8660-B054ABB20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2114232"/>
        <c:axId val="342117840"/>
      </c:lineChart>
      <c:catAx>
        <c:axId val="342114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117840"/>
        <c:crosses val="autoZero"/>
        <c:auto val="1"/>
        <c:lblAlgn val="ctr"/>
        <c:lblOffset val="100"/>
        <c:noMultiLvlLbl val="0"/>
      </c:catAx>
      <c:valAx>
        <c:axId val="342117840"/>
        <c:scaling>
          <c:orientation val="minMax"/>
          <c:max val="2900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0_);_(\-#,##0.00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114232"/>
        <c:crosses val="autoZero"/>
        <c:crossBetween val="between"/>
        <c:majorUnit val="30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Rama9 </a:t>
            </a:r>
            <a:r>
              <a:rPr lang="en-US" sz="1400" b="1" i="0" strike="noStrike" baseline="0"/>
              <a:t>- Occupancy</a:t>
            </a:r>
            <a:endParaRPr lang="en-US" b="1"/>
          </a:p>
        </c:rich>
      </c:tx>
      <c:layout>
        <c:manualLayout>
          <c:xMode val="edge"/>
          <c:yMode val="edge"/>
          <c:x val="0.36504855643044631"/>
          <c:y val="2.314814814814815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Compset!$A$48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Compset!$B$43:$M$43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Compset!$B$48:$M$48</c:f>
              <c:numCache>
                <c:formatCode>_(#,##0.0_);_(\-#,##0.0_)</c:formatCode>
                <c:ptCount val="6"/>
                <c:pt idx="0">
                  <c:v>85.7353227195687</c:v>
                </c:pt>
                <c:pt idx="1">
                  <c:v>90.459819510098797</c:v>
                </c:pt>
                <c:pt idx="2">
                  <c:v>80.753288880879396</c:v>
                </c:pt>
                <c:pt idx="3">
                  <c:v>74.9921214725683</c:v>
                </c:pt>
                <c:pt idx="4">
                  <c:v>70.901201879756499</c:v>
                </c:pt>
                <c:pt idx="5">
                  <c:v>77.771092966623598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EA-4888-A3FF-BC7510AB2C45}"/>
            </c:ext>
          </c:extLst>
        </c:ser>
        <c:ser>
          <c:idx val="1"/>
          <c:order val="1"/>
          <c:tx>
            <c:strRef>
              <c:f>Compset!$A$49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Compset!$B$43:$M$43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Compset!$B$49:$M$49</c:f>
              <c:numCache>
                <c:formatCode>_(#,##0.0_);_(\-#,##0.0_)</c:formatCode>
                <c:ptCount val="6"/>
                <c:pt idx="0">
                  <c:v>80.807830162668793</c:v>
                </c:pt>
                <c:pt idx="1">
                  <c:v>41.5613553113553</c:v>
                </c:pt>
                <c:pt idx="2">
                  <c:v>18.767576509511901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EA-4888-A3FF-BC7510AB2C45}"/>
            </c:ext>
          </c:extLst>
        </c:ser>
        <c:ser>
          <c:idx val="2"/>
          <c:order val="2"/>
          <c:tx>
            <c:strRef>
              <c:f>Compset!$A$50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strRef>
              <c:f>Compset!$B$43:$M$43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Compset!$B$50:$M$50</c:f>
              <c:numCache>
                <c:formatCode>_(#,##0.0_);_(\-#,##0.0_)</c:formatCode>
                <c:ptCount val="6"/>
                <c:pt idx="0">
                  <c:v>5.3124616705507099</c:v>
                </c:pt>
                <c:pt idx="2">
                  <c:v>9.2680608365019008</c:v>
                </c:pt>
                <c:pt idx="3">
                  <c:v>12.02855103497502</c:v>
                </c:pt>
                <c:pt idx="4">
                  <c:v>7.7549859456565384</c:v>
                </c:pt>
                <c:pt idx="5">
                  <c:v>8.7994289793004992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EA-4888-A3FF-BC7510AB2C45}"/>
            </c:ext>
          </c:extLst>
        </c:ser>
        <c:ser>
          <c:idx val="3"/>
          <c:order val="3"/>
          <c:tx>
            <c:strRef>
              <c:f>Compset!$A$51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rgbClr val="9E480E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9E480E"/>
              </a:solidFill>
              <a:ln w="9525">
                <a:solidFill>
                  <a:srgbClr val="9E480E"/>
                </a:solidFill>
                <a:prstDash val="solid"/>
              </a:ln>
            </c:spPr>
          </c:marker>
          <c:cat>
            <c:strRef>
              <c:f>Compset!$B$43:$M$43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Compset!$B$51:$M$51</c:f>
              <c:numCache>
                <c:formatCode>_(#,##0.0_);_(\-#,##0.0_)</c:formatCode>
                <c:ptCount val="6"/>
                <c:pt idx="0">
                  <c:v>19</c:v>
                </c:pt>
                <c:pt idx="1">
                  <c:v>23.5</c:v>
                </c:pt>
                <c:pt idx="2">
                  <c:v>29.3</c:v>
                </c:pt>
                <c:pt idx="3">
                  <c:v>36.535326086956502</c:v>
                </c:pt>
                <c:pt idx="4">
                  <c:v>46.8</c:v>
                </c:pt>
                <c:pt idx="5">
                  <c:v>51.115640096618357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EA-4888-A3FF-BC7510AB2C45}"/>
            </c:ext>
          </c:extLst>
        </c:ser>
        <c:ser>
          <c:idx val="4"/>
          <c:order val="4"/>
          <c:tx>
            <c:strRef>
              <c:f>Compset!$A$52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cat>
            <c:strRef>
              <c:f>Compset!$B$43:$M$43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Compset!$B$52:$M$52</c:f>
              <c:numCache>
                <c:formatCode>_(#,##0.0_);_(\-#,##0.0_)</c:formatCode>
                <c:ptCount val="6"/>
                <c:pt idx="0">
                  <c:v>67.8</c:v>
                </c:pt>
                <c:pt idx="1">
                  <c:v>78.400000000000006</c:v>
                </c:pt>
                <c:pt idx="2">
                  <c:v>83.1</c:v>
                </c:pt>
                <c:pt idx="3">
                  <c:v>77.7</c:v>
                </c:pt>
                <c:pt idx="4">
                  <c:v>72.400000000000006</c:v>
                </c:pt>
                <c:pt idx="5">
                  <c:v>80.099999999999994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EA-4888-A3FF-BC7510AB2C45}"/>
            </c:ext>
          </c:extLst>
        </c:ser>
        <c:ser>
          <c:idx val="5"/>
          <c:order val="5"/>
          <c:tx>
            <c:strRef>
              <c:f>Compset!$A$53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cat>
            <c:strRef>
              <c:f>Compset!$B$43:$M$43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Compset!$B$53:$M$53</c:f>
              <c:numCache>
                <c:formatCode>_(#,##0.0_);_(\-#,##0.0_)</c:formatCode>
                <c:ptCount val="6"/>
                <c:pt idx="0">
                  <c:v>80.400000000000006</c:v>
                </c:pt>
                <c:pt idx="1">
                  <c:v>86.291072878978042</c:v>
                </c:pt>
                <c:pt idx="2">
                  <c:v>82.5</c:v>
                </c:pt>
                <c:pt idx="3">
                  <c:v>83.8</c:v>
                </c:pt>
                <c:pt idx="4">
                  <c:v>81.3</c:v>
                </c:pt>
                <c:pt idx="5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7EA-4888-A3FF-BC7510AB2C45}"/>
            </c:ext>
          </c:extLst>
        </c:ser>
        <c:ser>
          <c:idx val="6"/>
          <c:order val="6"/>
          <c:tx>
            <c:strRef>
              <c:f>Compset!$A$54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cat>
            <c:strRef>
              <c:f>Compset!$B$43:$M$43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Compset!$B$54:$M$54</c:f>
              <c:numCache>
                <c:formatCode>_(#,##0.0_);_(\-#,##0.0_)</c:formatCode>
                <c:ptCount val="6"/>
                <c:pt idx="0">
                  <c:v>81.099999999999994</c:v>
                </c:pt>
                <c:pt idx="1">
                  <c:v>83.8</c:v>
                </c:pt>
                <c:pt idx="2">
                  <c:v>74.7</c:v>
                </c:pt>
                <c:pt idx="3">
                  <c:v>70.099999999999994</c:v>
                </c:pt>
                <c:pt idx="4">
                  <c:v>71.900000000000006</c:v>
                </c:pt>
                <c:pt idx="5">
                  <c:v>72.3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EA-4888-A3FF-BC7510AB2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9468968"/>
        <c:axId val="355008232"/>
      </c:lineChart>
      <c:catAx>
        <c:axId val="819468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008232"/>
        <c:crosses val="autoZero"/>
        <c:auto val="1"/>
        <c:lblAlgn val="ctr"/>
        <c:lblOffset val="100"/>
        <c:noMultiLvlLbl val="0"/>
      </c:catAx>
      <c:valAx>
        <c:axId val="35500823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_);_(\-#,##0.0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468968"/>
        <c:crosses val="autoZero"/>
        <c:crossBetween val="between"/>
        <c:majorUnit val="2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Sathorn </a:t>
            </a:r>
            <a:r>
              <a:rPr lang="en-US" sz="1400" b="1" i="0" strike="noStrike" baseline="0"/>
              <a:t>- Occupancy</a:t>
            </a:r>
            <a:endParaRPr lang="en-US" b="1"/>
          </a:p>
        </c:rich>
      </c:tx>
      <c:layout>
        <c:manualLayout>
          <c:xMode val="edge"/>
          <c:yMode val="edge"/>
          <c:x val="0.36504855643044631"/>
          <c:y val="2.314814814814815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Compset!$A$95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Compset!$B$89:$M$89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Compset!$B$95:$M$95</c:f>
              <c:numCache>
                <c:formatCode>_(#,##0.0_);_(\-#,##0.0_)</c:formatCode>
                <c:ptCount val="6"/>
                <c:pt idx="0">
                  <c:v>89.164222873900201</c:v>
                </c:pt>
                <c:pt idx="1">
                  <c:v>89.429112554112507</c:v>
                </c:pt>
                <c:pt idx="2">
                  <c:v>80.830889540566901</c:v>
                </c:pt>
                <c:pt idx="3">
                  <c:v>76.742424242424207</c:v>
                </c:pt>
                <c:pt idx="4">
                  <c:v>73.191593352883601</c:v>
                </c:pt>
                <c:pt idx="5">
                  <c:v>79.790404040403999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3D-4DE4-A6B2-30F543DC4483}"/>
            </c:ext>
          </c:extLst>
        </c:ser>
        <c:ser>
          <c:idx val="1"/>
          <c:order val="1"/>
          <c:tx>
            <c:strRef>
              <c:f>Compset!$A$96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Compset!$B$89:$M$89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Compset!$B$96:$M$96</c:f>
              <c:numCache>
                <c:formatCode>_(#,##0.0_);_(\-#,##0.0_)</c:formatCode>
                <c:ptCount val="6"/>
                <c:pt idx="0">
                  <c:v>84.002932551319603</c:v>
                </c:pt>
                <c:pt idx="1">
                  <c:v>73.804112554112507</c:v>
                </c:pt>
                <c:pt idx="2">
                  <c:v>43.880742913000901</c:v>
                </c:pt>
                <c:pt idx="5">
                  <c:v>17.285353535353501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3D-4DE4-A6B2-30F543DC4483}"/>
            </c:ext>
          </c:extLst>
        </c:ser>
        <c:ser>
          <c:idx val="2"/>
          <c:order val="2"/>
          <c:tx>
            <c:strRef>
              <c:f>Compset!$A$97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strRef>
              <c:f>Compset!$B$89:$M$89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Compset!$B$97:$M$97</c:f>
              <c:numCache>
                <c:formatCode>_(#,##0.0_);_(\-#,##0.0_)</c:formatCode>
                <c:ptCount val="6"/>
                <c:pt idx="0">
                  <c:v>23.4408602150537</c:v>
                </c:pt>
                <c:pt idx="1">
                  <c:v>24.128787878787801</c:v>
                </c:pt>
                <c:pt idx="2">
                  <c:v>23.6094819159335</c:v>
                </c:pt>
                <c:pt idx="3">
                  <c:v>24.5934343434343</c:v>
                </c:pt>
                <c:pt idx="4">
                  <c:v>20.5374873130047</c:v>
                </c:pt>
                <c:pt idx="5">
                  <c:v>23.244414044687598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3D-4DE4-A6B2-30F543DC4483}"/>
            </c:ext>
          </c:extLst>
        </c:ser>
        <c:ser>
          <c:idx val="3"/>
          <c:order val="3"/>
          <c:tx>
            <c:strRef>
              <c:f>Compset!$A$98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rgbClr val="9E480E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9E480E"/>
              </a:solidFill>
              <a:ln w="9525">
                <a:solidFill>
                  <a:srgbClr val="9E480E"/>
                </a:solidFill>
                <a:prstDash val="solid"/>
              </a:ln>
            </c:spPr>
          </c:marker>
          <c:cat>
            <c:strRef>
              <c:f>Compset!$B$89:$M$89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Compset!$B$98:$M$98</c:f>
              <c:numCache>
                <c:formatCode>_(#,##0.0_);_(\-#,##0.0_)</c:formatCode>
                <c:ptCount val="6"/>
                <c:pt idx="0">
                  <c:v>31.964608799258642</c:v>
                </c:pt>
                <c:pt idx="1">
                  <c:v>35.4822161422709</c:v>
                </c:pt>
                <c:pt idx="2">
                  <c:v>42.1</c:v>
                </c:pt>
                <c:pt idx="3">
                  <c:v>47.061103511171908</c:v>
                </c:pt>
                <c:pt idx="4">
                  <c:v>50</c:v>
                </c:pt>
                <c:pt idx="5">
                  <c:v>55.307797537619692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3D-4DE4-A6B2-30F543DC4483}"/>
            </c:ext>
          </c:extLst>
        </c:ser>
        <c:ser>
          <c:idx val="4"/>
          <c:order val="4"/>
          <c:tx>
            <c:strRef>
              <c:f>Compset!$A$99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cat>
            <c:strRef>
              <c:f>Compset!$B$89:$M$89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Compset!$B$99:$M$99</c:f>
              <c:numCache>
                <c:formatCode>_(#,##0.0_);_(\-#,##0.0_)</c:formatCode>
                <c:ptCount val="6"/>
                <c:pt idx="0">
                  <c:v>67.900000000000006</c:v>
                </c:pt>
                <c:pt idx="1">
                  <c:v>73.900000000000006</c:v>
                </c:pt>
                <c:pt idx="2">
                  <c:v>76.099999999999994</c:v>
                </c:pt>
                <c:pt idx="3">
                  <c:v>70.7</c:v>
                </c:pt>
                <c:pt idx="4">
                  <c:v>63.8</c:v>
                </c:pt>
                <c:pt idx="5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3D-4DE4-A6B2-30F543DC4483}"/>
            </c:ext>
          </c:extLst>
        </c:ser>
        <c:ser>
          <c:idx val="5"/>
          <c:order val="5"/>
          <c:tx>
            <c:strRef>
              <c:f>Compset!$A$100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cat>
            <c:strRef>
              <c:f>Compset!$B$89:$M$89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Compset!$B$100:$M$100</c:f>
              <c:numCache>
                <c:formatCode>_(#,##0.0_);_(\-#,##0.0_)</c:formatCode>
                <c:ptCount val="6"/>
                <c:pt idx="0">
                  <c:v>79</c:v>
                </c:pt>
                <c:pt idx="1">
                  <c:v>85.1</c:v>
                </c:pt>
                <c:pt idx="2">
                  <c:v>78.099999999999994</c:v>
                </c:pt>
                <c:pt idx="3">
                  <c:v>76.7</c:v>
                </c:pt>
                <c:pt idx="4">
                  <c:v>72.5</c:v>
                </c:pt>
                <c:pt idx="5">
                  <c:v>80.099999999999994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A3D-4DE4-A6B2-30F543DC4483}"/>
            </c:ext>
          </c:extLst>
        </c:ser>
        <c:ser>
          <c:idx val="6"/>
          <c:order val="6"/>
          <c:tx>
            <c:strRef>
              <c:f>Compset!$A$101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cat>
            <c:strRef>
              <c:f>Compset!$B$89:$M$89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Compset!$B$101:$M$101</c:f>
              <c:numCache>
                <c:formatCode>_(#,##0.0_);_(\-#,##0.0_)</c:formatCode>
                <c:ptCount val="6"/>
                <c:pt idx="0">
                  <c:v>84.8</c:v>
                </c:pt>
                <c:pt idx="1">
                  <c:v>83.9</c:v>
                </c:pt>
                <c:pt idx="2">
                  <c:v>75.2</c:v>
                </c:pt>
                <c:pt idx="3">
                  <c:v>55.2</c:v>
                </c:pt>
                <c:pt idx="4">
                  <c:v>56</c:v>
                </c:pt>
                <c:pt idx="5">
                  <c:v>58.9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3D-4DE4-A6B2-30F543DC4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9468968"/>
        <c:axId val="355008232"/>
      </c:lineChart>
      <c:catAx>
        <c:axId val="819468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008232"/>
        <c:crosses val="autoZero"/>
        <c:auto val="1"/>
        <c:lblAlgn val="ctr"/>
        <c:lblOffset val="100"/>
        <c:noMultiLvlLbl val="0"/>
      </c:catAx>
      <c:valAx>
        <c:axId val="35500823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_);_(\-#,##0.0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468968"/>
        <c:crosses val="autoZero"/>
        <c:crossBetween val="between"/>
        <c:majorUnit val="2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Sathorn </a:t>
            </a:r>
            <a:r>
              <a:rPr lang="en-US" sz="1400" b="1" i="0" strike="noStrike" baseline="0"/>
              <a:t>- ADR</a:t>
            </a:r>
            <a:endParaRPr lang="en-US" b="1"/>
          </a:p>
        </c:rich>
      </c:tx>
      <c:layout>
        <c:manualLayout>
          <c:xMode val="edge"/>
          <c:yMode val="edge"/>
          <c:x val="0.36504855643044631"/>
          <c:y val="2.314814814814815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Compset!$A$112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Compset!$B$89:$M$89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Compset!$B$112:$M$112</c:f>
              <c:numCache>
                <c:formatCode>_(#,##0.0_);_(\-#,##0.0_)</c:formatCode>
                <c:ptCount val="6"/>
                <c:pt idx="0">
                  <c:v>3066.3685260099701</c:v>
                </c:pt>
                <c:pt idx="1">
                  <c:v>3208.6125021026801</c:v>
                </c:pt>
                <c:pt idx="2">
                  <c:v>2897.42541797678</c:v>
                </c:pt>
                <c:pt idx="3">
                  <c:v>2898.9290325765</c:v>
                </c:pt>
                <c:pt idx="4">
                  <c:v>2716.7999358931502</c:v>
                </c:pt>
                <c:pt idx="5">
                  <c:v>2776.7979041364601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99-46BB-AC88-8EFA0F0C6597}"/>
            </c:ext>
          </c:extLst>
        </c:ser>
        <c:ser>
          <c:idx val="1"/>
          <c:order val="1"/>
          <c:tx>
            <c:strRef>
              <c:f>Compset!$A$113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Compset!$B$89:$M$89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Compset!$B$113:$M$113</c:f>
              <c:numCache>
                <c:formatCode>_(#,##0.0_);_(\-#,##0.0_)</c:formatCode>
                <c:ptCount val="6"/>
                <c:pt idx="0">
                  <c:v>3161.1216896491501</c:v>
                </c:pt>
                <c:pt idx="1">
                  <c:v>2814.6688039812302</c:v>
                </c:pt>
                <c:pt idx="2">
                  <c:v>2557.8191668523</c:v>
                </c:pt>
                <c:pt idx="5">
                  <c:v>2433.29280496712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99-46BB-AC88-8EFA0F0C6597}"/>
            </c:ext>
          </c:extLst>
        </c:ser>
        <c:ser>
          <c:idx val="2"/>
          <c:order val="2"/>
          <c:tx>
            <c:strRef>
              <c:f>Compset!$A$114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strRef>
              <c:f>Compset!$B$89:$M$89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Compset!$B$114:$M$114</c:f>
              <c:numCache>
                <c:formatCode>_(#,##0.0_);_(\-#,##0.0_)</c:formatCode>
                <c:ptCount val="6"/>
                <c:pt idx="0">
                  <c:v>1942.724014804</c:v>
                </c:pt>
                <c:pt idx="1">
                  <c:v>1897.0771781789599</c:v>
                </c:pt>
                <c:pt idx="2">
                  <c:v>1800.18812131249</c:v>
                </c:pt>
                <c:pt idx="3">
                  <c:v>1804.7323378170199</c:v>
                </c:pt>
                <c:pt idx="4">
                  <c:v>1776.25981521272</c:v>
                </c:pt>
                <c:pt idx="5">
                  <c:v>1725.7765188818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99-46BB-AC88-8EFA0F0C6597}"/>
            </c:ext>
          </c:extLst>
        </c:ser>
        <c:ser>
          <c:idx val="3"/>
          <c:order val="3"/>
          <c:tx>
            <c:strRef>
              <c:f>Compset!$A$115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rgbClr val="9E480E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9E480E"/>
              </a:solidFill>
              <a:ln w="9525">
                <a:solidFill>
                  <a:srgbClr val="9E480E"/>
                </a:solidFill>
                <a:prstDash val="solid"/>
              </a:ln>
            </c:spPr>
          </c:marker>
          <c:cat>
            <c:strRef>
              <c:f>Compset!$B$89:$M$89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Compset!$B$115:$M$115</c:f>
              <c:numCache>
                <c:formatCode>_(#,##0.0_);_(\-#,##0.0_)</c:formatCode>
                <c:ptCount val="6"/>
                <c:pt idx="0">
                  <c:v>1859.5710250569491</c:v>
                </c:pt>
                <c:pt idx="1">
                  <c:v>1866.38</c:v>
                </c:pt>
                <c:pt idx="2">
                  <c:v>1914.27</c:v>
                </c:pt>
                <c:pt idx="3">
                  <c:v>1994.196312387965</c:v>
                </c:pt>
                <c:pt idx="4">
                  <c:v>1969.4</c:v>
                </c:pt>
                <c:pt idx="5">
                  <c:v>2160.6347209168111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99-46BB-AC88-8EFA0F0C6597}"/>
            </c:ext>
          </c:extLst>
        </c:ser>
        <c:ser>
          <c:idx val="4"/>
          <c:order val="4"/>
          <c:tx>
            <c:strRef>
              <c:f>Compset!$A$116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cat>
            <c:strRef>
              <c:f>Compset!$B$89:$M$89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Compset!$B$116:$M$116</c:f>
              <c:numCache>
                <c:formatCode>_(#,##0.0_);_(\-#,##0.0_)</c:formatCode>
                <c:ptCount val="6"/>
                <c:pt idx="0">
                  <c:v>3117.95</c:v>
                </c:pt>
                <c:pt idx="1">
                  <c:v>3024.45</c:v>
                </c:pt>
                <c:pt idx="2">
                  <c:v>2814.26</c:v>
                </c:pt>
                <c:pt idx="3">
                  <c:v>3032.34</c:v>
                </c:pt>
                <c:pt idx="4">
                  <c:v>2650.13</c:v>
                </c:pt>
                <c:pt idx="5">
                  <c:v>2743.23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99-46BB-AC88-8EFA0F0C6597}"/>
            </c:ext>
          </c:extLst>
        </c:ser>
        <c:ser>
          <c:idx val="5"/>
          <c:order val="5"/>
          <c:tx>
            <c:strRef>
              <c:f>Compset!$A$117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cat>
            <c:strRef>
              <c:f>Compset!$B$89:$M$89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Compset!$B$117:$M$117</c:f>
              <c:numCache>
                <c:formatCode>_(#,##0.0_);_(\-#,##0.0_)</c:formatCode>
                <c:ptCount val="6"/>
                <c:pt idx="0">
                  <c:v>3368.31</c:v>
                </c:pt>
                <c:pt idx="1">
                  <c:v>3607.38</c:v>
                </c:pt>
                <c:pt idx="2">
                  <c:v>3221.41</c:v>
                </c:pt>
                <c:pt idx="3">
                  <c:v>3158.71</c:v>
                </c:pt>
                <c:pt idx="4">
                  <c:v>3093.76</c:v>
                </c:pt>
                <c:pt idx="5">
                  <c:v>3103.75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599-46BB-AC88-8EFA0F0C6597}"/>
            </c:ext>
          </c:extLst>
        </c:ser>
        <c:ser>
          <c:idx val="6"/>
          <c:order val="6"/>
          <c:tx>
            <c:strRef>
              <c:f>Compset!$A$118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cat>
            <c:strRef>
              <c:f>Compset!$B$89:$M$89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Compset!$B$118:$M$118</c:f>
              <c:numCache>
                <c:formatCode>_(#,##0.0_);_(\-#,##0.0_)</c:formatCode>
                <c:ptCount val="6"/>
                <c:pt idx="0">
                  <c:v>3869.32</c:v>
                </c:pt>
                <c:pt idx="1">
                  <c:v>3691.65</c:v>
                </c:pt>
                <c:pt idx="2">
                  <c:v>3259.88</c:v>
                </c:pt>
                <c:pt idx="3">
                  <c:v>3293.35</c:v>
                </c:pt>
                <c:pt idx="4">
                  <c:v>3053.01</c:v>
                </c:pt>
                <c:pt idx="5">
                  <c:v>3014.44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99-46BB-AC88-8EFA0F0C6597}"/>
            </c:ext>
          </c:extLst>
        </c:ser>
        <c:ser>
          <c:idx val="7"/>
          <c:order val="7"/>
          <c:tx>
            <c:strRef>
              <c:f>Compset!$A$119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cat>
            <c:strRef>
              <c:f>Compset!$B$89:$M$89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Compset!$B$119:$M$119</c:f>
              <c:numCache>
                <c:formatCode>_(#,##0.0_);_(\-#,##0.0_)</c:formatCode>
                <c:ptCount val="6"/>
                <c:pt idx="0">
                  <c:v>3556.024673434114</c:v>
                </c:pt>
                <c:pt idx="1">
                  <c:v>3683.04</c:v>
                </c:pt>
                <c:pt idx="2">
                  <c:v>3280.4735783780839</c:v>
                </c:pt>
                <c:pt idx="3">
                  <c:v>3225.4977297124601</c:v>
                </c:pt>
                <c:pt idx="4">
                  <c:v>3013.4773425237149</c:v>
                </c:pt>
                <c:pt idx="5">
                  <c:v>2970.2113742708011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599-46BB-AC88-8EFA0F0C6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9468968"/>
        <c:axId val="355008232"/>
      </c:lineChart>
      <c:catAx>
        <c:axId val="819468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008232"/>
        <c:crosses val="autoZero"/>
        <c:auto val="1"/>
        <c:lblAlgn val="ctr"/>
        <c:lblOffset val="100"/>
        <c:noMultiLvlLbl val="0"/>
      </c:catAx>
      <c:valAx>
        <c:axId val="355008232"/>
        <c:scaling>
          <c:orientation val="minMax"/>
          <c:max val="45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_);_(\-#,##0.0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468968"/>
        <c:crosses val="autoZero"/>
        <c:crossBetween val="between"/>
        <c:majorUnit val="50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SP </a:t>
            </a:r>
            <a:r>
              <a:rPr lang="en-US" sz="1400" b="1" i="0" strike="noStrike" baseline="0"/>
              <a:t>- ADR</a:t>
            </a:r>
            <a:endParaRPr lang="en-US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Compset!$A$199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Compset!$B$176:$M$176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Compset!$B$199:$M$199</c:f>
              <c:numCache>
                <c:formatCode>_(#,##0.0_);_(\-#,##0.0_)</c:formatCode>
                <c:ptCount val="6"/>
                <c:pt idx="0">
                  <c:v>4250.48666156536</c:v>
                </c:pt>
                <c:pt idx="1">
                  <c:v>4384.62676808374</c:v>
                </c:pt>
                <c:pt idx="2">
                  <c:v>3792.6905142688001</c:v>
                </c:pt>
                <c:pt idx="3">
                  <c:v>3907.6507975121599</c:v>
                </c:pt>
                <c:pt idx="4">
                  <c:v>3402.4993053079602</c:v>
                </c:pt>
                <c:pt idx="5">
                  <c:v>3514.6860867497498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93-4836-A568-0D4E4FB312A6}"/>
            </c:ext>
          </c:extLst>
        </c:ser>
        <c:ser>
          <c:idx val="1"/>
          <c:order val="1"/>
          <c:tx>
            <c:strRef>
              <c:f>Compset!$A$200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Compset!$B$176:$M$176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Compset!$B$200:$M$200</c:f>
              <c:numCache>
                <c:formatCode>_(#,##0.0_);_(\-#,##0.0_)</c:formatCode>
                <c:ptCount val="6"/>
                <c:pt idx="0">
                  <c:v>4550.2046979631496</c:v>
                </c:pt>
                <c:pt idx="1">
                  <c:v>3832.1125274451902</c:v>
                </c:pt>
                <c:pt idx="2">
                  <c:v>3430.3964360445402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93-4836-A568-0D4E4FB312A6}"/>
            </c:ext>
          </c:extLst>
        </c:ser>
        <c:ser>
          <c:idx val="2"/>
          <c:order val="2"/>
          <c:tx>
            <c:strRef>
              <c:f>Compset!$A$201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strRef>
              <c:f>Compset!$B$176:$M$176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Compset!$B$201:$M$201</c:f>
              <c:numCache>
                <c:formatCode>_(#,##0.0_);_(\-#,##0.0_)</c:formatCode>
                <c:ptCount val="6"/>
                <c:pt idx="0">
                  <c:v>3020.2832525341501</c:v>
                </c:pt>
                <c:pt idx="1">
                  <c:v>2632.2075294865799</c:v>
                </c:pt>
                <c:pt idx="2">
                  <c:v>2443.8311033641198</c:v>
                </c:pt>
                <c:pt idx="3">
                  <c:v>2965.53850931842</c:v>
                </c:pt>
                <c:pt idx="4">
                  <c:v>2456.6577235772302</c:v>
                </c:pt>
                <c:pt idx="5">
                  <c:v>2644.23586244541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93-4836-A568-0D4E4FB312A6}"/>
            </c:ext>
          </c:extLst>
        </c:ser>
        <c:ser>
          <c:idx val="3"/>
          <c:order val="3"/>
          <c:tx>
            <c:strRef>
              <c:f>Compset!$A$202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rgbClr val="9E480E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9E480E"/>
              </a:solidFill>
              <a:ln w="9525">
                <a:solidFill>
                  <a:srgbClr val="9E480E"/>
                </a:solidFill>
                <a:prstDash val="solid"/>
              </a:ln>
            </c:spPr>
          </c:marker>
          <c:cat>
            <c:strRef>
              <c:f>Compset!$B$176:$M$176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Compset!$B$202:$M$202</c:f>
              <c:numCache>
                <c:formatCode>_(#,##0.0_);_(\-#,##0.0_)</c:formatCode>
                <c:ptCount val="6"/>
                <c:pt idx="0">
                  <c:v>3536.52</c:v>
                </c:pt>
                <c:pt idx="1">
                  <c:v>3102.21</c:v>
                </c:pt>
                <c:pt idx="2">
                  <c:v>3126.67</c:v>
                </c:pt>
                <c:pt idx="3">
                  <c:v>3666.671202039739</c:v>
                </c:pt>
                <c:pt idx="4">
                  <c:v>3387.6442830391811</c:v>
                </c:pt>
                <c:pt idx="5">
                  <c:v>3441.021992148439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93-4836-A568-0D4E4FB312A6}"/>
            </c:ext>
          </c:extLst>
        </c:ser>
        <c:ser>
          <c:idx val="4"/>
          <c:order val="4"/>
          <c:tx>
            <c:strRef>
              <c:f>Compset!$A$203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cat>
            <c:strRef>
              <c:f>Compset!$B$176:$M$176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Compset!$B$203:$M$203</c:f>
              <c:numCache>
                <c:formatCode>_(#,##0.0_);_(\-#,##0.0_)</c:formatCode>
                <c:ptCount val="6"/>
                <c:pt idx="0">
                  <c:v>4576.1400000000003</c:v>
                </c:pt>
                <c:pt idx="1">
                  <c:v>4441.25</c:v>
                </c:pt>
                <c:pt idx="2">
                  <c:v>4476.26</c:v>
                </c:pt>
                <c:pt idx="3">
                  <c:v>5200.1499999999996</c:v>
                </c:pt>
                <c:pt idx="4">
                  <c:v>4250.3</c:v>
                </c:pt>
                <c:pt idx="5">
                  <c:v>4205.5600000000004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93-4836-A568-0D4E4FB312A6}"/>
            </c:ext>
          </c:extLst>
        </c:ser>
        <c:ser>
          <c:idx val="5"/>
          <c:order val="5"/>
          <c:tx>
            <c:strRef>
              <c:f>Compset!$A$204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cat>
            <c:strRef>
              <c:f>Compset!$B$176:$M$176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Compset!$B$204:$M$204</c:f>
              <c:numCache>
                <c:formatCode>_(#,##0.0_);_(\-#,##0.0_)</c:formatCode>
                <c:ptCount val="6"/>
                <c:pt idx="0">
                  <c:v>4388.72</c:v>
                </c:pt>
                <c:pt idx="1">
                  <c:v>4793.76</c:v>
                </c:pt>
                <c:pt idx="2">
                  <c:v>4249.82</c:v>
                </c:pt>
                <c:pt idx="3">
                  <c:v>4528.46</c:v>
                </c:pt>
                <c:pt idx="4">
                  <c:v>4083.33</c:v>
                </c:pt>
                <c:pt idx="5">
                  <c:v>4145.16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93-4836-A568-0D4E4FB312A6}"/>
            </c:ext>
          </c:extLst>
        </c:ser>
        <c:ser>
          <c:idx val="6"/>
          <c:order val="6"/>
          <c:tx>
            <c:strRef>
              <c:f>Compset!$A$205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cat>
            <c:strRef>
              <c:f>Compset!$B$176:$M$176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Compset!$B$205:$M$205</c:f>
              <c:numCache>
                <c:formatCode>_(#,##0.0_);_(\-#,##0.0_)</c:formatCode>
                <c:ptCount val="6"/>
                <c:pt idx="0">
                  <c:v>5208.1499999999996</c:v>
                </c:pt>
                <c:pt idx="1">
                  <c:v>4612.57</c:v>
                </c:pt>
                <c:pt idx="2">
                  <c:v>4373.66</c:v>
                </c:pt>
                <c:pt idx="3">
                  <c:v>4524.0200000000004</c:v>
                </c:pt>
                <c:pt idx="4">
                  <c:v>4053.29</c:v>
                </c:pt>
                <c:pt idx="5">
                  <c:v>3836.09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93-4836-A568-0D4E4FB312A6}"/>
            </c:ext>
          </c:extLst>
        </c:ser>
        <c:ser>
          <c:idx val="7"/>
          <c:order val="7"/>
          <c:tx>
            <c:strRef>
              <c:f>Compset!$A$206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cat>
            <c:strRef>
              <c:f>Compset!$B$176:$M$176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Compset!$B$206:$M$206</c:f>
              <c:numCache>
                <c:formatCode>_(#,##0.0_);_(\-#,##0.0_)</c:formatCode>
                <c:ptCount val="6"/>
                <c:pt idx="0">
                  <c:v>4491.53</c:v>
                </c:pt>
                <c:pt idx="1">
                  <c:v>4580.51</c:v>
                </c:pt>
                <c:pt idx="2">
                  <c:v>4125.625620277784</c:v>
                </c:pt>
                <c:pt idx="3">
                  <c:v>4217.4481719090627</c:v>
                </c:pt>
                <c:pt idx="4">
                  <c:v>3927.9</c:v>
                </c:pt>
                <c:pt idx="5">
                  <c:v>3735.0891635061371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B93-4836-A568-0D4E4FB31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2114232"/>
        <c:axId val="342117840"/>
      </c:lineChart>
      <c:catAx>
        <c:axId val="342114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117840"/>
        <c:crosses val="autoZero"/>
        <c:auto val="1"/>
        <c:lblAlgn val="ctr"/>
        <c:lblOffset val="100"/>
        <c:noMultiLvlLbl val="0"/>
      </c:catAx>
      <c:valAx>
        <c:axId val="342117840"/>
        <c:scaling>
          <c:orientation val="minMax"/>
          <c:max val="5500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_);_(\-#,##0.0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114232"/>
        <c:crosses val="autoZero"/>
        <c:crossBetween val="between"/>
        <c:majorUnit val="50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SP </a:t>
            </a:r>
            <a:r>
              <a:rPr lang="en-US" sz="1400" b="1" i="0" strike="noStrike" baseline="0"/>
              <a:t>- Occupancy</a:t>
            </a:r>
            <a:endParaRPr lang="en-US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Compset!$A$182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Compset!$B$176:$M$176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Compset!$B$182:$M$182</c:f>
              <c:numCache>
                <c:formatCode>_(#,##0.0_);_(\-#,##0.0_)</c:formatCode>
                <c:ptCount val="6"/>
                <c:pt idx="0">
                  <c:v>86.963685911654693</c:v>
                </c:pt>
                <c:pt idx="1">
                  <c:v>91.601178781925299</c:v>
                </c:pt>
                <c:pt idx="2">
                  <c:v>85.647590679595197</c:v>
                </c:pt>
                <c:pt idx="3">
                  <c:v>87.042130539183503</c:v>
                </c:pt>
                <c:pt idx="4">
                  <c:v>79.398778967826402</c:v>
                </c:pt>
                <c:pt idx="5">
                  <c:v>83.542894564505502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43-4260-9907-7D987EB385AC}"/>
            </c:ext>
          </c:extLst>
        </c:ser>
        <c:ser>
          <c:idx val="1"/>
          <c:order val="1"/>
          <c:tx>
            <c:strRef>
              <c:f>Compset!$A$183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Compset!$B$176:$M$176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Compset!$B$183:$M$183</c:f>
              <c:numCache>
                <c:formatCode>_(#,##0.0_);_(\-#,##0.0_)</c:formatCode>
                <c:ptCount val="6"/>
                <c:pt idx="0">
                  <c:v>84.734985318038696</c:v>
                </c:pt>
                <c:pt idx="1">
                  <c:v>65.831696136214802</c:v>
                </c:pt>
                <c:pt idx="2">
                  <c:v>37.556245642943097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43-4260-9907-7D987EB385AC}"/>
            </c:ext>
          </c:extLst>
        </c:ser>
        <c:ser>
          <c:idx val="2"/>
          <c:order val="2"/>
          <c:tx>
            <c:strRef>
              <c:f>Compset!$A$184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strRef>
              <c:f>Compset!$B$176:$M$176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Compset!$B$184:$M$184</c:f>
              <c:numCache>
                <c:formatCode>_(#,##0.0_);_(\-#,##0.0_)</c:formatCode>
                <c:ptCount val="6"/>
                <c:pt idx="0">
                  <c:v>4.7901536902550204</c:v>
                </c:pt>
                <c:pt idx="1">
                  <c:v>20.2131637995512</c:v>
                </c:pt>
                <c:pt idx="2">
                  <c:v>24.223104205370699</c:v>
                </c:pt>
                <c:pt idx="3">
                  <c:v>24.581151832460701</c:v>
                </c:pt>
                <c:pt idx="4">
                  <c:v>10.510574663533401</c:v>
                </c:pt>
                <c:pt idx="5">
                  <c:v>13.987783595113401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43-4260-9907-7D987EB385AC}"/>
            </c:ext>
          </c:extLst>
        </c:ser>
        <c:ser>
          <c:idx val="3"/>
          <c:order val="3"/>
          <c:tx>
            <c:strRef>
              <c:f>Compset!$A$185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rgbClr val="9E480E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9E480E"/>
              </a:solidFill>
              <a:ln w="9525">
                <a:solidFill>
                  <a:srgbClr val="9E480E"/>
                </a:solidFill>
                <a:prstDash val="solid"/>
              </a:ln>
            </c:spPr>
          </c:marker>
          <c:cat>
            <c:strRef>
              <c:f>Compset!$B$176:$M$176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Compset!$B$185:$M$185</c:f>
              <c:numCache>
                <c:formatCode>_(#,##0.0_);_(\-#,##0.0_)</c:formatCode>
                <c:ptCount val="6"/>
                <c:pt idx="0">
                  <c:v>26.8</c:v>
                </c:pt>
                <c:pt idx="1">
                  <c:v>35.299999999999997</c:v>
                </c:pt>
                <c:pt idx="2">
                  <c:v>46</c:v>
                </c:pt>
                <c:pt idx="3">
                  <c:v>62.030977312390917</c:v>
                </c:pt>
                <c:pt idx="4">
                  <c:v>64.712464110792098</c:v>
                </c:pt>
                <c:pt idx="5">
                  <c:v>58.902705061082017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43-4260-9907-7D987EB385AC}"/>
            </c:ext>
          </c:extLst>
        </c:ser>
        <c:ser>
          <c:idx val="4"/>
          <c:order val="4"/>
          <c:tx>
            <c:strRef>
              <c:f>Compset!$A$186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cat>
            <c:strRef>
              <c:f>Compset!$B$176:$M$176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Compset!$B$186:$M$186</c:f>
              <c:numCache>
                <c:formatCode>_(#,##0.0_);_(\-#,##0.0_)</c:formatCode>
                <c:ptCount val="6"/>
                <c:pt idx="0">
                  <c:v>81.900000000000006</c:v>
                </c:pt>
                <c:pt idx="1">
                  <c:v>86.2</c:v>
                </c:pt>
                <c:pt idx="2">
                  <c:v>84.4</c:v>
                </c:pt>
                <c:pt idx="3">
                  <c:v>88.6</c:v>
                </c:pt>
                <c:pt idx="4">
                  <c:v>75.400000000000006</c:v>
                </c:pt>
                <c:pt idx="5">
                  <c:v>77.3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43-4260-9907-7D987EB385AC}"/>
            </c:ext>
          </c:extLst>
        </c:ser>
        <c:ser>
          <c:idx val="5"/>
          <c:order val="5"/>
          <c:tx>
            <c:strRef>
              <c:f>Compset!$A$187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cat>
            <c:strRef>
              <c:f>Compset!$B$176:$M$176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Compset!$B$187:$M$187</c:f>
              <c:numCache>
                <c:formatCode>_(#,##0.0_);_(\-#,##0.0_)</c:formatCode>
                <c:ptCount val="6"/>
                <c:pt idx="0">
                  <c:v>80.3</c:v>
                </c:pt>
                <c:pt idx="1">
                  <c:v>83.3</c:v>
                </c:pt>
                <c:pt idx="2">
                  <c:v>76.599999999999994</c:v>
                </c:pt>
                <c:pt idx="3">
                  <c:v>74.8</c:v>
                </c:pt>
                <c:pt idx="4">
                  <c:v>69.3</c:v>
                </c:pt>
                <c:pt idx="5">
                  <c:v>70.2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43-4260-9907-7D987EB385AC}"/>
            </c:ext>
          </c:extLst>
        </c:ser>
        <c:ser>
          <c:idx val="6"/>
          <c:order val="6"/>
          <c:tx>
            <c:strRef>
              <c:f>Compset!$A$188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cat>
            <c:strRef>
              <c:f>Compset!$B$176:$M$176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Compset!$B$188:$M$188</c:f>
              <c:numCache>
                <c:formatCode>_(#,##0.0_);_(\-#,##0.0_)</c:formatCode>
                <c:ptCount val="6"/>
                <c:pt idx="0">
                  <c:v>83.1</c:v>
                </c:pt>
                <c:pt idx="1">
                  <c:v>83.4</c:v>
                </c:pt>
                <c:pt idx="2">
                  <c:v>77.7</c:v>
                </c:pt>
                <c:pt idx="3">
                  <c:v>69.5</c:v>
                </c:pt>
                <c:pt idx="4">
                  <c:v>66</c:v>
                </c:pt>
                <c:pt idx="5">
                  <c:v>64.2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43-4260-9907-7D987EB38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2114232"/>
        <c:axId val="342117840"/>
      </c:lineChart>
      <c:catAx>
        <c:axId val="342114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117840"/>
        <c:crosses val="autoZero"/>
        <c:auto val="1"/>
        <c:lblAlgn val="ctr"/>
        <c:lblOffset val="100"/>
        <c:noMultiLvlLbl val="0"/>
      </c:catAx>
      <c:valAx>
        <c:axId val="34211784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_);_(\-#,##0.0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114232"/>
        <c:crosses val="autoZero"/>
        <c:crossBetween val="between"/>
        <c:majorUnit val="2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Revpar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142296904973486"/>
          <c:y val="0.1694574224029603"/>
          <c:w val="0.8549737473764164"/>
          <c:h val="0.6204072147016616"/>
        </c:manualLayout>
      </c:layout>
      <c:lineChart>
        <c:grouping val="standar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Summary!$C$8:$N$8</c:f>
              <c:numCache>
                <c:formatCode>_(* #,##0.00_);_(* \(#,##0.00\);_(* "-"??_);_(@_)</c:formatCode>
                <c:ptCount val="12"/>
                <c:pt idx="0">
                  <c:v>2604.8243396261055</c:v>
                </c:pt>
                <c:pt idx="1">
                  <c:v>2840.8008209532691</c:v>
                </c:pt>
                <c:pt idx="2">
                  <c:v>2283.7285604728854</c:v>
                </c:pt>
                <c:pt idx="3">
                  <c:v>2267.7216055097779</c:v>
                </c:pt>
                <c:pt idx="4">
                  <c:v>2029.1881106016356</c:v>
                </c:pt>
                <c:pt idx="5">
                  <c:v>2045.1259140988736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4-43A1-8431-2C3DA8C10189}"/>
            </c:ext>
          </c:extLst>
        </c:ser>
        <c:ser>
          <c:idx val="1"/>
          <c:order val="1"/>
          <c:tx>
            <c:strRef>
              <c:f>Summary!$B$14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Summary!$C$17:$N$17</c:f>
              <c:numCache>
                <c:formatCode>_(* #,##0.00_);_(* \(#,##0.00\);_(* "-"??_);_(@_)</c:formatCode>
                <c:ptCount val="12"/>
                <c:pt idx="0">
                  <c:v>2830.477745559986</c:v>
                </c:pt>
                <c:pt idx="1">
                  <c:v>2684.1438459069022</c:v>
                </c:pt>
                <c:pt idx="2">
                  <c:v>2204.326292134831</c:v>
                </c:pt>
                <c:pt idx="3">
                  <c:v>2015.1229550561795</c:v>
                </c:pt>
                <c:pt idx="4">
                  <c:v>2070.1639006886548</c:v>
                </c:pt>
                <c:pt idx="5">
                  <c:v>2045.5304224719107</c:v>
                </c:pt>
                <c:pt idx="6">
                  <c:v>2501.4445813700613</c:v>
                </c:pt>
                <c:pt idx="7">
                  <c:v>2359.1449075752084</c:v>
                </c:pt>
                <c:pt idx="8">
                  <c:v>1799.3267526542509</c:v>
                </c:pt>
                <c:pt idx="9">
                  <c:v>1953.9666546819999</c:v>
                </c:pt>
                <c:pt idx="10">
                  <c:v>2477.8808980030003</c:v>
                </c:pt>
                <c:pt idx="11">
                  <c:v>2668.3111273260001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4-43A1-8431-2C3DA8C10189}"/>
            </c:ext>
          </c:extLst>
        </c:ser>
        <c:ser>
          <c:idx val="2"/>
          <c:order val="2"/>
          <c:tx>
            <c:strRef>
              <c:f>Summary!$B$20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Summary!$C$23:$N$23</c:f>
              <c:numCache>
                <c:formatCode>_(* #,##0.00_);_(* \(#,##0.00\);_(* "-"??_);_(@_)</c:formatCode>
                <c:ptCount val="12"/>
                <c:pt idx="0">
                  <c:v>2531.6268213120693</c:v>
                </c:pt>
                <c:pt idx="1">
                  <c:v>3072.0152800000001</c:v>
                </c:pt>
                <c:pt idx="2">
                  <c:v>2585.7295759333088</c:v>
                </c:pt>
                <c:pt idx="3">
                  <c:v>2663.5609808033328</c:v>
                </c:pt>
                <c:pt idx="4">
                  <c:v>2544.7353407795936</c:v>
                </c:pt>
                <c:pt idx="5">
                  <c:v>2399.04</c:v>
                </c:pt>
                <c:pt idx="6">
                  <c:v>3038.1749999999997</c:v>
                </c:pt>
                <c:pt idx="7">
                  <c:v>3071.3327401232332</c:v>
                </c:pt>
                <c:pt idx="8">
                  <c:v>2308.0423970037455</c:v>
                </c:pt>
                <c:pt idx="9">
                  <c:v>2355.8081058354478</c:v>
                </c:pt>
                <c:pt idx="10">
                  <c:v>2940.9690936329589</c:v>
                </c:pt>
                <c:pt idx="11">
                  <c:v>3143.2480935121425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4-43A1-8431-2C3DA8C10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7163632"/>
        <c:axId val="2077160272"/>
      </c:lineChart>
      <c:catAx>
        <c:axId val="207716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160272"/>
        <c:crosses val="autoZero"/>
        <c:auto val="1"/>
        <c:lblAlgn val="ctr"/>
        <c:lblOffset val="100"/>
        <c:noMultiLvlLbl val="0"/>
      </c:catAx>
      <c:valAx>
        <c:axId val="207716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1636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Revpar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Summary!$B$28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Summary!$C$31:$H$31</c:f>
              <c:numCache>
                <c:formatCode>_(* #,##0.00_);_(* \(#,##0.00\);_(* "-"??_);_(@_)</c:formatCode>
                <c:ptCount val="6"/>
                <c:pt idx="0">
                  <c:v>2846.5780429082333</c:v>
                </c:pt>
                <c:pt idx="1">
                  <c:v>3468.3620399562847</c:v>
                </c:pt>
                <c:pt idx="2">
                  <c:v>2447.0000837232205</c:v>
                </c:pt>
                <c:pt idx="3">
                  <c:v>2181.6408404293893</c:v>
                </c:pt>
                <c:pt idx="4">
                  <c:v>1861.3994078321425</c:v>
                </c:pt>
                <c:pt idx="5">
                  <c:v>1994.0185051871658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47-487F-A9D8-B80D161C82DC}"/>
            </c:ext>
          </c:extLst>
        </c:ser>
        <c:ser>
          <c:idx val="1"/>
          <c:order val="1"/>
          <c:tx>
            <c:strRef>
              <c:f>Summary!$B$37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Summary!$C$40:$N$40</c:f>
              <c:numCache>
                <c:formatCode>_(* #,##0.00_);_(* \(#,##0.00\);_(* "-"??_);_(@_)</c:formatCode>
                <c:ptCount val="12"/>
                <c:pt idx="0">
                  <c:v>3408.1212</c:v>
                </c:pt>
                <c:pt idx="1">
                  <c:v>3007.4331970192666</c:v>
                </c:pt>
                <c:pt idx="2">
                  <c:v>2031.3737995567592</c:v>
                </c:pt>
                <c:pt idx="3">
                  <c:v>2352.3756692111961</c:v>
                </c:pt>
                <c:pt idx="4">
                  <c:v>2192.6749142247395</c:v>
                </c:pt>
                <c:pt idx="5">
                  <c:v>2097.2766437659034</c:v>
                </c:pt>
                <c:pt idx="6">
                  <c:v>2732.7508823770827</c:v>
                </c:pt>
                <c:pt idx="7">
                  <c:v>2883.9746646967083</c:v>
                </c:pt>
                <c:pt idx="8">
                  <c:v>1729.4495335029687</c:v>
                </c:pt>
                <c:pt idx="9">
                  <c:v>2252.7179999999998</c:v>
                </c:pt>
                <c:pt idx="10">
                  <c:v>2847.2796000000003</c:v>
                </c:pt>
                <c:pt idx="11">
                  <c:v>3149.44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47-487F-A9D8-B80D161C82DC}"/>
            </c:ext>
          </c:extLst>
        </c:ser>
        <c:ser>
          <c:idx val="2"/>
          <c:order val="2"/>
          <c:tx>
            <c:strRef>
              <c:f>Summary!$B$43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Summary!$C$46:$N$46</c:f>
              <c:numCache>
                <c:formatCode>_(* #,##0.00_);_(* \(#,##0.00\);_(* "-"??_);_(@_)</c:formatCode>
                <c:ptCount val="12"/>
                <c:pt idx="0">
                  <c:v>2951.25</c:v>
                </c:pt>
                <c:pt idx="1">
                  <c:v>3764.67</c:v>
                </c:pt>
                <c:pt idx="2">
                  <c:v>2843.1</c:v>
                </c:pt>
                <c:pt idx="3">
                  <c:v>3080</c:v>
                </c:pt>
                <c:pt idx="4">
                  <c:v>2260.0500000000002</c:v>
                </c:pt>
                <c:pt idx="5">
                  <c:v>3091.75</c:v>
                </c:pt>
                <c:pt idx="6">
                  <c:v>3550.5</c:v>
                </c:pt>
                <c:pt idx="7">
                  <c:v>3576.02</c:v>
                </c:pt>
                <c:pt idx="8">
                  <c:v>2412.58</c:v>
                </c:pt>
                <c:pt idx="9">
                  <c:v>2252.16</c:v>
                </c:pt>
                <c:pt idx="10">
                  <c:v>3674.7799999999997</c:v>
                </c:pt>
                <c:pt idx="11">
                  <c:v>3593.9700000000003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47-487F-A9D8-B80D161C8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7163632"/>
        <c:axId val="2077160272"/>
      </c:lineChart>
      <c:catAx>
        <c:axId val="207716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160272"/>
        <c:crosses val="autoZero"/>
        <c:auto val="1"/>
        <c:lblAlgn val="ctr"/>
        <c:lblOffset val="100"/>
        <c:noMultiLvlLbl val="0"/>
      </c:catAx>
      <c:valAx>
        <c:axId val="207716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16363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1468843928926898"/>
          <c:y val="0.90462540557244575"/>
          <c:w val="0.38063563706601761"/>
          <c:h val="7.7099326441254903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Revpar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Summary!$B$50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Summary!$C$53:$H$53</c:f>
              <c:numCache>
                <c:formatCode>_(* #,##0.00_);_(* \(#,##0.00\);_(* "-"??_);_(@_)</c:formatCode>
                <c:ptCount val="6"/>
                <c:pt idx="0">
                  <c:v>1461.2321216474052</c:v>
                </c:pt>
                <c:pt idx="1">
                  <c:v>1500.0718986880465</c:v>
                </c:pt>
                <c:pt idx="2">
                  <c:v>1132.0659710335749</c:v>
                </c:pt>
                <c:pt idx="3">
                  <c:v>731.01591666666673</c:v>
                </c:pt>
                <c:pt idx="4">
                  <c:v>878.97303818301509</c:v>
                </c:pt>
                <c:pt idx="5">
                  <c:v>755.59354591836734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1F-43B2-941F-2604A01EFEEC}"/>
            </c:ext>
          </c:extLst>
        </c:ser>
        <c:ser>
          <c:idx val="1"/>
          <c:order val="1"/>
          <c:tx>
            <c:strRef>
              <c:f>Summary!$B$59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Summary!$C$62:$N$62</c:f>
              <c:numCache>
                <c:formatCode>_(* #,##0.00_);_(* \(#,##0.00\);_(* "-"??_);_(@_)</c:formatCode>
                <c:ptCount val="12"/>
                <c:pt idx="0">
                  <c:v>1587.0330000000001</c:v>
                </c:pt>
                <c:pt idx="1">
                  <c:v>1458.114</c:v>
                </c:pt>
                <c:pt idx="2">
                  <c:v>1049.4359999999999</c:v>
                </c:pt>
                <c:pt idx="3">
                  <c:v>1022.25</c:v>
                </c:pt>
                <c:pt idx="4">
                  <c:v>912.91199999999992</c:v>
                </c:pt>
                <c:pt idx="5">
                  <c:v>843.5</c:v>
                </c:pt>
                <c:pt idx="6">
                  <c:v>888.93</c:v>
                </c:pt>
                <c:pt idx="7">
                  <c:v>1022.43</c:v>
                </c:pt>
                <c:pt idx="8">
                  <c:v>994.952</c:v>
                </c:pt>
                <c:pt idx="9">
                  <c:v>1044.5439999999999</c:v>
                </c:pt>
                <c:pt idx="10">
                  <c:v>1408.1130000000001</c:v>
                </c:pt>
                <c:pt idx="11">
                  <c:v>1585.16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1F-43B2-941F-2604A01EFEEC}"/>
            </c:ext>
          </c:extLst>
        </c:ser>
        <c:ser>
          <c:idx val="2"/>
          <c:order val="2"/>
          <c:tx>
            <c:strRef>
              <c:f>Summary!$B$65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Summary!$C$68:$N$68</c:f>
              <c:numCache>
                <c:formatCode>_(* #,##0.00_);_(* \(#,##0.00\);_(* "-"??_);_(@_)</c:formatCode>
                <c:ptCount val="12"/>
                <c:pt idx="0">
                  <c:v>1008.86</c:v>
                </c:pt>
                <c:pt idx="1">
                  <c:v>1260.55</c:v>
                </c:pt>
                <c:pt idx="2">
                  <c:v>968.06999999999994</c:v>
                </c:pt>
                <c:pt idx="3">
                  <c:v>943.89</c:v>
                </c:pt>
                <c:pt idx="4">
                  <c:v>767.36</c:v>
                </c:pt>
                <c:pt idx="5">
                  <c:v>1013.52</c:v>
                </c:pt>
                <c:pt idx="6">
                  <c:v>1172.1300000000001</c:v>
                </c:pt>
                <c:pt idx="7">
                  <c:v>1244.22</c:v>
                </c:pt>
                <c:pt idx="8">
                  <c:v>1023.0500000000001</c:v>
                </c:pt>
                <c:pt idx="9">
                  <c:v>924.42</c:v>
                </c:pt>
                <c:pt idx="10">
                  <c:v>1497.27</c:v>
                </c:pt>
                <c:pt idx="11">
                  <c:v>1597.32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1F-43B2-941F-2604A01EF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7163632"/>
        <c:axId val="2077160272"/>
      </c:lineChart>
      <c:catAx>
        <c:axId val="207716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160272"/>
        <c:crosses val="autoZero"/>
        <c:auto val="1"/>
        <c:lblAlgn val="ctr"/>
        <c:lblOffset val="100"/>
        <c:noMultiLvlLbl val="0"/>
      </c:catAx>
      <c:valAx>
        <c:axId val="207716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1636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231944756036837"/>
          <c:y val="0.15364504315935801"/>
          <c:w val="0.84900844308985357"/>
          <c:h val="0.62553973595834789"/>
        </c:manualLayout>
      </c:layout>
      <c:lineChart>
        <c:grouping val="standar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Revenue (THB)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Summary!$C$12:$N$12</c:f>
              <c:numCache>
                <c:formatCode>\ ##,##0,_);[Black]\(\ #,##0,\ \);[Green]_-* "-"??_-;_-@_-</c:formatCode>
                <c:ptCount val="12"/>
                <c:pt idx="0">
                  <c:v>36981091.140000001</c:v>
                </c:pt>
                <c:pt idx="1">
                  <c:v>36798669.049999997</c:v>
                </c:pt>
                <c:pt idx="2" formatCode="\ ##,##0,_);[Black]\(\ #,##0.0,\ \);[Green]_-* &quot;-&quot;??_-;_-@_-">
                  <c:v>33026703.75</c:v>
                </c:pt>
                <c:pt idx="3" formatCode="\ ##,##0,_);[Black]\(\ #,##0.0,\ \);[Green]_-* &quot;-&quot;??_-;_-@_-">
                  <c:v>31830715.75</c:v>
                </c:pt>
                <c:pt idx="4" formatCode="\ ##,##0,_);[Black]\(\ #,##0.0,\ \);[Green]_-* &quot;-&quot;??_-;_-@_-">
                  <c:v>29125527.620000001</c:v>
                </c:pt>
                <c:pt idx="5" formatCode="\ ##,##0,_);[Black]\(\ #,##0.0,\ \);[Green]_-* &quot;-&quot;??_-;_-@_-">
                  <c:v>28515831.960000001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D6-45C7-8753-35D31A95A9F0}"/>
            </c:ext>
          </c:extLst>
        </c:ser>
        <c:ser>
          <c:idx val="1"/>
          <c:order val="1"/>
          <c:tx>
            <c:strRef>
              <c:f>Summary!$B$18</c:f>
              <c:strCache>
                <c:ptCount val="1"/>
                <c:pt idx="0">
                  <c:v>Revenue (THB)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Summary!$C$18:$N$18</c:f>
              <c:numCache>
                <c:formatCode>\ ##,##0,_);[Black]\(\ #,##0.0,\ \);[Green]_-* "-"??_-;_-@_-</c:formatCode>
                <c:ptCount val="12"/>
                <c:pt idx="0" formatCode="\ ##,##0,_);[Black]\(\ #,##0,\ \);[Green]_-* &quot;-&quot;??_-;_-@_-">
                  <c:v>40471406.759999998</c:v>
                </c:pt>
                <c:pt idx="1">
                  <c:v>35097386</c:v>
                </c:pt>
                <c:pt idx="2">
                  <c:v>31885906.359999999</c:v>
                </c:pt>
                <c:pt idx="3">
                  <c:v>28944481.789999999</c:v>
                </c:pt>
                <c:pt idx="4">
                  <c:v>29907879.420000002</c:v>
                </c:pt>
                <c:pt idx="5">
                  <c:v>28869835.91</c:v>
                </c:pt>
                <c:pt idx="6">
                  <c:v>36038410.439999998</c:v>
                </c:pt>
                <c:pt idx="7">
                  <c:v>33833374.909999996</c:v>
                </c:pt>
                <c:pt idx="8">
                  <c:v>25832652.77</c:v>
                </c:pt>
                <c:pt idx="9">
                  <c:v>28644007.57</c:v>
                </c:pt>
                <c:pt idx="10">
                  <c:v>35706456.990000002</c:v>
                </c:pt>
                <c:pt idx="11">
                  <c:v>39293091.909999996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D6-45C7-8753-35D31A95A9F0}"/>
            </c:ext>
          </c:extLst>
        </c:ser>
        <c:ser>
          <c:idx val="2"/>
          <c:order val="2"/>
          <c:tx>
            <c:strRef>
              <c:f>Summary!$B$24</c:f>
              <c:strCache>
                <c:ptCount val="1"/>
                <c:pt idx="0">
                  <c:v>Revenue (THB)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Summary!$C$24:$N$24</c:f>
              <c:numCache>
                <c:formatCode>\ ##,##0,_);[Black]\(\ #,##0.0,\ \);[Green]_-* "-"??_-;_-@_-</c:formatCode>
                <c:ptCount val="12"/>
                <c:pt idx="0">
                  <c:v>36808084.990000002</c:v>
                </c:pt>
                <c:pt idx="1">
                  <c:v>41472163.590000004</c:v>
                </c:pt>
                <c:pt idx="2">
                  <c:v>37684641.259999998</c:v>
                </c:pt>
                <c:pt idx="3">
                  <c:v>37448282.219999999</c:v>
                </c:pt>
                <c:pt idx="4">
                  <c:v>37081120.259999998</c:v>
                </c:pt>
                <c:pt idx="5">
                  <c:v>33416187.350000001</c:v>
                </c:pt>
                <c:pt idx="6">
                  <c:v>43802603.109999999</c:v>
                </c:pt>
                <c:pt idx="7">
                  <c:v>43775780.020000003</c:v>
                </c:pt>
                <c:pt idx="8">
                  <c:v>32306233.48</c:v>
                </c:pt>
                <c:pt idx="9">
                  <c:v>34055650.789999999</c:v>
                </c:pt>
                <c:pt idx="10">
                  <c:v>41030198.039999999</c:v>
                </c:pt>
                <c:pt idx="11">
                  <c:v>45374652.18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D6-45C7-8753-35D31A95A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5974112"/>
        <c:axId val="1845974592"/>
      </c:lineChart>
      <c:catAx>
        <c:axId val="1845974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974592"/>
        <c:crosses val="autoZero"/>
        <c:auto val="1"/>
        <c:lblAlgn val="ctr"/>
        <c:lblOffset val="100"/>
        <c:noMultiLvlLbl val="0"/>
      </c:catAx>
      <c:valAx>
        <c:axId val="184597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\ ##,##0,_);[Black]\(\ #,##0,\ \);[Green]_-* &quot;-&quot;??_-;_-@_-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9741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Revenue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Summary!$B$35</c:f>
              <c:strCache>
                <c:ptCount val="1"/>
                <c:pt idx="0">
                  <c:v>Revenue (THB)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Summary!$C$35:$N$35</c:f>
              <c:numCache>
                <c:formatCode>\ ##,##0,_);[Black]\(\ #,##0.0,\ \);[Green]_-* "-"??_-;_-@_-</c:formatCode>
                <c:ptCount val="12"/>
                <c:pt idx="0">
                  <c:v>35431726.369999997</c:v>
                </c:pt>
                <c:pt idx="1">
                  <c:v>38907552.450000003</c:v>
                </c:pt>
                <c:pt idx="2">
                  <c:v>30984315.649999999</c:v>
                </c:pt>
                <c:pt idx="3">
                  <c:v>26245238.559999999</c:v>
                </c:pt>
                <c:pt idx="4">
                  <c:v>23379075.129999999</c:v>
                </c:pt>
                <c:pt idx="5">
                  <c:v>24286103.100000001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39-4BBA-9F70-647EDCC7537B}"/>
            </c:ext>
          </c:extLst>
        </c:ser>
        <c:ser>
          <c:idx val="1"/>
          <c:order val="1"/>
          <c:tx>
            <c:strRef>
              <c:f>Summary!$B$41</c:f>
              <c:strCache>
                <c:ptCount val="1"/>
                <c:pt idx="0">
                  <c:v>Revenue (THB)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Summary!$C$41:$N$41</c:f>
              <c:numCache>
                <c:formatCode>\ ##,##0,_);[Black]\(\ #,##0.0,\ \);[Green]_-* "-"??_-;_-@_-</c:formatCode>
                <c:ptCount val="12"/>
                <c:pt idx="0">
                  <c:v>42691294.950000003</c:v>
                </c:pt>
                <c:pt idx="1">
                  <c:v>34251573.439999998</c:v>
                </c:pt>
                <c:pt idx="2">
                  <c:v>25843470.18</c:v>
                </c:pt>
                <c:pt idx="3">
                  <c:v>29043750.920000002</c:v>
                </c:pt>
                <c:pt idx="4">
                  <c:v>27716956.989999998</c:v>
                </c:pt>
                <c:pt idx="5">
                  <c:v>25848762.559999999</c:v>
                </c:pt>
                <c:pt idx="6">
                  <c:v>34667692.859999999</c:v>
                </c:pt>
                <c:pt idx="7">
                  <c:v>36380780.600000001</c:v>
                </c:pt>
                <c:pt idx="8">
                  <c:v>21232004.870000001</c:v>
                </c:pt>
                <c:pt idx="9">
                  <c:v>28366670.23</c:v>
                </c:pt>
                <c:pt idx="10">
                  <c:v>34822686.5</c:v>
                </c:pt>
                <c:pt idx="11">
                  <c:v>40470078.579999998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39-4BBA-9F70-647EDCC7537B}"/>
            </c:ext>
          </c:extLst>
        </c:ser>
        <c:ser>
          <c:idx val="2"/>
          <c:order val="2"/>
          <c:tx>
            <c:strRef>
              <c:f>Summary!$B$47</c:f>
              <c:strCache>
                <c:ptCount val="1"/>
                <c:pt idx="0">
                  <c:v>Revenue (THB)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Summary!$C$47:$N$47</c:f>
              <c:numCache>
                <c:formatCode>\ ##,##0,_);[Black]\(\ #,##0.0,\ \);[Green]_-* "-"??_-;_-@_-</c:formatCode>
                <c:ptCount val="12"/>
                <c:pt idx="0">
                  <c:v>37080363.420000002</c:v>
                </c:pt>
                <c:pt idx="1">
                  <c:v>43940128.82</c:v>
                </c:pt>
                <c:pt idx="2">
                  <c:v>36407936.200000003</c:v>
                </c:pt>
                <c:pt idx="3">
                  <c:v>37521347.82</c:v>
                </c:pt>
                <c:pt idx="4">
                  <c:v>28302837.649999999</c:v>
                </c:pt>
                <c:pt idx="5">
                  <c:v>37484972.880000003</c:v>
                </c:pt>
                <c:pt idx="6">
                  <c:v>44337689.740000002</c:v>
                </c:pt>
                <c:pt idx="7">
                  <c:v>44779242.380000003</c:v>
                </c:pt>
                <c:pt idx="8">
                  <c:v>29977594.239999998</c:v>
                </c:pt>
                <c:pt idx="9">
                  <c:v>28849629.940000001</c:v>
                </c:pt>
                <c:pt idx="10">
                  <c:v>45345296.5</c:v>
                </c:pt>
                <c:pt idx="11">
                  <c:v>45666272.060000002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39-4BBA-9F70-647EDCC75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503728"/>
        <c:axId val="397502768"/>
      </c:lineChart>
      <c:catAx>
        <c:axId val="397503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502768"/>
        <c:crosses val="autoZero"/>
        <c:auto val="1"/>
        <c:lblAlgn val="ctr"/>
        <c:lblOffset val="100"/>
        <c:noMultiLvlLbl val="0"/>
      </c:catAx>
      <c:valAx>
        <c:axId val="39750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\ ##,##0,_);[Black]\(\ #,##0.0,\ \);[Green]_-* &quot;-&quot;??_-;_-@_-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50372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Revenue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Summary!$B$57</c:f>
              <c:strCache>
                <c:ptCount val="1"/>
                <c:pt idx="0">
                  <c:v>Revenue (THB)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Summary!$C$57:$N$57</c:f>
              <c:numCache>
                <c:formatCode>\ ##,##0,_);[Black]\(\ #,##0.0,\ \);[Green]_-* "-"??_-;_-@_-</c:formatCode>
                <c:ptCount val="12"/>
                <c:pt idx="0">
                  <c:v>9283927.7299999986</c:v>
                </c:pt>
                <c:pt idx="1">
                  <c:v>8589919.6899999995</c:v>
                </c:pt>
                <c:pt idx="2">
                  <c:v>7238468.9199999999</c:v>
                </c:pt>
                <c:pt idx="3">
                  <c:v>4493751.3</c:v>
                </c:pt>
                <c:pt idx="4">
                  <c:v>5625446.3199999994</c:v>
                </c:pt>
                <c:pt idx="5">
                  <c:v>4727539.0999999996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B3-409F-BF5B-FB08F263180D}"/>
            </c:ext>
          </c:extLst>
        </c:ser>
        <c:ser>
          <c:idx val="1"/>
          <c:order val="1"/>
          <c:tx>
            <c:strRef>
              <c:f>Summary!$B$63</c:f>
              <c:strCache>
                <c:ptCount val="1"/>
                <c:pt idx="0">
                  <c:v>Revenue (THB)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Summary!$C$63:$N$63</c:f>
              <c:numCache>
                <c:formatCode>\ ##,##0,_);[Black]\(\ #,##0.0,\ \);[Green]_-* "-"??_-;_-@_-</c:formatCode>
                <c:ptCount val="12"/>
                <c:pt idx="0">
                  <c:v>10057547.08</c:v>
                </c:pt>
                <c:pt idx="1">
                  <c:v>8360412.3399999999</c:v>
                </c:pt>
                <c:pt idx="2">
                  <c:v>6748527.7300000004</c:v>
                </c:pt>
                <c:pt idx="3">
                  <c:v>6301518.4400000004</c:v>
                </c:pt>
                <c:pt idx="4">
                  <c:v>5674281.3799999999</c:v>
                </c:pt>
                <c:pt idx="5">
                  <c:v>5270669.6500000004</c:v>
                </c:pt>
                <c:pt idx="6">
                  <c:v>5699950.6399999997</c:v>
                </c:pt>
                <c:pt idx="7">
                  <c:v>6542485.8200000003</c:v>
                </c:pt>
                <c:pt idx="8">
                  <c:v>6165394.3899999997</c:v>
                </c:pt>
                <c:pt idx="9">
                  <c:v>6668491.0300000003</c:v>
                </c:pt>
                <c:pt idx="10">
                  <c:v>8769680.5999999996</c:v>
                </c:pt>
                <c:pt idx="11">
                  <c:v>10092201.01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B3-409F-BF5B-FB08F263180D}"/>
            </c:ext>
          </c:extLst>
        </c:ser>
        <c:ser>
          <c:idx val="2"/>
          <c:order val="2"/>
          <c:tx>
            <c:strRef>
              <c:f>Summary!$B$69</c:f>
              <c:strCache>
                <c:ptCount val="1"/>
                <c:pt idx="0">
                  <c:v>Revenue (THB)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Summary!$C$69:$N$69</c:f>
              <c:numCache>
                <c:formatCode>\ ##,##0,_);[Black]\(\ #,##0.0,\ \);[Green]_-* "-"??_-;_-@_-</c:formatCode>
                <c:ptCount val="12"/>
                <c:pt idx="0">
                  <c:v>6277584.4800000004</c:v>
                </c:pt>
                <c:pt idx="1">
                  <c:v>7331522.8399999999</c:v>
                </c:pt>
                <c:pt idx="2">
                  <c:v>6018438.3700000001</c:v>
                </c:pt>
                <c:pt idx="3">
                  <c:v>5676589.5700000003</c:v>
                </c:pt>
                <c:pt idx="4">
                  <c:v>4792394.21</c:v>
                </c:pt>
                <c:pt idx="5">
                  <c:v>6131005.75</c:v>
                </c:pt>
                <c:pt idx="6" formatCode="#,##0">
                  <c:v>7277631.3200000003</c:v>
                </c:pt>
                <c:pt idx="7" formatCode="#,##0">
                  <c:v>7760866.5999999996</c:v>
                </c:pt>
                <c:pt idx="8" formatCode="#,##0">
                  <c:v>6159920.2800000003</c:v>
                </c:pt>
                <c:pt idx="9" formatCode="#,##0">
                  <c:v>5754906.2800000003</c:v>
                </c:pt>
                <c:pt idx="10" formatCode="#,##0">
                  <c:v>9095072.1199999992</c:v>
                </c:pt>
                <c:pt idx="11" formatCode="#,##0">
                  <c:v>10057643.77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B3-409F-BF5B-FB08F2631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7470000"/>
        <c:axId val="507470960"/>
      </c:lineChart>
      <c:catAx>
        <c:axId val="507470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470960"/>
        <c:crosses val="autoZero"/>
        <c:auto val="1"/>
        <c:lblAlgn val="ctr"/>
        <c:lblOffset val="100"/>
        <c:noMultiLvlLbl val="0"/>
      </c:catAx>
      <c:valAx>
        <c:axId val="5074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\ ##,##0,_);[Black]\(\ #,##0.0,\ \);[Green]_-* &quot;-&quot;??_-;_-@_-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4700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Revpar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Summary!$B$72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Summary!$C$75:$H$75</c:f>
              <c:numCache>
                <c:formatCode>_(* #,##0.00_);_(* \(#,##0.00\);_(* "-"??_);_(@_)</c:formatCode>
                <c:ptCount val="6"/>
                <c:pt idx="0">
                  <c:v>3579.0732716312</c:v>
                </c:pt>
                <c:pt idx="1">
                  <c:v>3506.1803374258698</c:v>
                </c:pt>
                <c:pt idx="2">
                  <c:v>2721.4801887490912</c:v>
                </c:pt>
                <c:pt idx="3">
                  <c:v>2574.3867694243304</c:v>
                </c:pt>
                <c:pt idx="4">
                  <c:v>2151.6443961082055</c:v>
                </c:pt>
                <c:pt idx="5">
                  <c:v>2109.8639315497057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E8-49AC-BF48-D4E5FED75AD4}"/>
            </c:ext>
          </c:extLst>
        </c:ser>
        <c:ser>
          <c:idx val="1"/>
          <c:order val="1"/>
          <c:tx>
            <c:strRef>
              <c:f>Summary!$B$81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Summary!$C$84:$N$84</c:f>
              <c:numCache>
                <c:formatCode>_(* #,##0.00_);_(* \(#,##0.00\);_(* "-"??_);_(@_)</c:formatCode>
                <c:ptCount val="12"/>
                <c:pt idx="0">
                  <c:v>3862.6219999999998</c:v>
                </c:pt>
                <c:pt idx="1">
                  <c:v>3511.806</c:v>
                </c:pt>
                <c:pt idx="2">
                  <c:v>2456.1851851851852</c:v>
                </c:pt>
                <c:pt idx="3">
                  <c:v>2709.7</c:v>
                </c:pt>
                <c:pt idx="4">
                  <c:v>2156.8049999999998</c:v>
                </c:pt>
                <c:pt idx="5">
                  <c:v>1908.9133950617284</c:v>
                </c:pt>
                <c:pt idx="6">
                  <c:v>2656.7755874153722</c:v>
                </c:pt>
                <c:pt idx="7">
                  <c:v>2751.795967741934</c:v>
                </c:pt>
                <c:pt idx="8">
                  <c:v>2122.2283950617284</c:v>
                </c:pt>
                <c:pt idx="9">
                  <c:v>2685.8648944643569</c:v>
                </c:pt>
                <c:pt idx="10">
                  <c:v>3006.6979999999999</c:v>
                </c:pt>
                <c:pt idx="11">
                  <c:v>3388.9617212578464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E8-49AC-BF48-D4E5FED75AD4}"/>
            </c:ext>
          </c:extLst>
        </c:ser>
        <c:ser>
          <c:idx val="2"/>
          <c:order val="2"/>
          <c:tx>
            <c:strRef>
              <c:f>Summary!$B$87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Summary!$C$90:$N$90</c:f>
              <c:numCache>
                <c:formatCode>_(* #,##0.00_);_(* \(#,##0.00\);_(* "-"??_);_(@_)</c:formatCode>
                <c:ptCount val="12"/>
                <c:pt idx="0">
                  <c:v>3041.8440000000001</c:v>
                </c:pt>
                <c:pt idx="1">
                  <c:v>3461.5644955300127</c:v>
                </c:pt>
                <c:pt idx="2">
                  <c:v>2875.8485663082442</c:v>
                </c:pt>
                <c:pt idx="3">
                  <c:v>3281.7613168724279</c:v>
                </c:pt>
                <c:pt idx="4">
                  <c:v>2474.7380000000003</c:v>
                </c:pt>
                <c:pt idx="5">
                  <c:v>2836.62</c:v>
                </c:pt>
                <c:pt idx="6">
                  <c:v>3342.5459999999998</c:v>
                </c:pt>
                <c:pt idx="7">
                  <c:v>3230.384</c:v>
                </c:pt>
                <c:pt idx="8">
                  <c:v>2470.5449999999996</c:v>
                </c:pt>
                <c:pt idx="9">
                  <c:v>2781.049</c:v>
                </c:pt>
                <c:pt idx="10">
                  <c:v>3390.6308641975306</c:v>
                </c:pt>
                <c:pt idx="11">
                  <c:v>3620.608223815213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E8-49AC-BF48-D4E5FED75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9056800"/>
        <c:axId val="2019059200"/>
      </c:lineChart>
      <c:catAx>
        <c:axId val="2019056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059200"/>
        <c:crosses val="autoZero"/>
        <c:auto val="1"/>
        <c:lblAlgn val="ctr"/>
        <c:lblOffset val="100"/>
        <c:noMultiLvlLbl val="0"/>
      </c:catAx>
      <c:valAx>
        <c:axId val="201905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0568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Revenue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Summary!$B$72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Summary!$C$79:$N$79</c:f>
              <c:numCache>
                <c:formatCode>\ ##,##0,_);[Black]\(\ #,##0.0,\ \);[Green]_-* "-"??_-;_-@_-</c:formatCode>
                <c:ptCount val="12"/>
                <c:pt idx="0">
                  <c:v>36745342.880000003</c:v>
                </c:pt>
                <c:pt idx="1">
                  <c:v>32403885.670000002</c:v>
                </c:pt>
                <c:pt idx="2">
                  <c:v>28025998.969999999</c:v>
                </c:pt>
                <c:pt idx="3">
                  <c:v>25796931.440000001</c:v>
                </c:pt>
                <c:pt idx="4">
                  <c:v>22402015.489999998</c:v>
                </c:pt>
                <c:pt idx="5">
                  <c:v>21058802.690000001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E0-46C8-8C13-063E3E8C892F}"/>
            </c:ext>
          </c:extLst>
        </c:ser>
        <c:ser>
          <c:idx val="1"/>
          <c:order val="1"/>
          <c:tx>
            <c:strRef>
              <c:f>Summary!$B$81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Summary!$C$85:$N$85</c:f>
              <c:numCache>
                <c:formatCode>\ ##,##0,_);[Black]\(\ #,##0.0,\ \);[Green]_-* "-"??_-;_-@_-</c:formatCode>
                <c:ptCount val="12"/>
                <c:pt idx="0">
                  <c:v>40587344.039999999</c:v>
                </c:pt>
                <c:pt idx="1">
                  <c:v>32409916.039999999</c:v>
                </c:pt>
                <c:pt idx="2">
                  <c:v>25474783.68</c:v>
                </c:pt>
                <c:pt idx="3">
                  <c:v>27145089.41</c:v>
                </c:pt>
                <c:pt idx="4">
                  <c:v>22399911.440000001</c:v>
                </c:pt>
                <c:pt idx="5">
                  <c:v>19351629.989999998</c:v>
                </c:pt>
                <c:pt idx="6">
                  <c:v>27677996.960000001</c:v>
                </c:pt>
                <c:pt idx="7">
                  <c:v>28795747.539999999</c:v>
                </c:pt>
                <c:pt idx="8">
                  <c:v>21153399.600000001</c:v>
                </c:pt>
                <c:pt idx="9">
                  <c:v>27727522.300000001</c:v>
                </c:pt>
                <c:pt idx="10">
                  <c:v>29845490.93</c:v>
                </c:pt>
                <c:pt idx="11">
                  <c:v>35206174.990000002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E0-46C8-8C13-063E3E8C892F}"/>
            </c:ext>
          </c:extLst>
        </c:ser>
        <c:ser>
          <c:idx val="2"/>
          <c:order val="2"/>
          <c:tx>
            <c:strRef>
              <c:f>Summary!$B$87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Summary!$C$91:$N$91</c:f>
              <c:numCache>
                <c:formatCode>#,##0</c:formatCode>
                <c:ptCount val="12"/>
                <c:pt idx="0">
                  <c:v>31309864.370000001</c:v>
                </c:pt>
                <c:pt idx="1">
                  <c:v>33368534.989999998</c:v>
                </c:pt>
                <c:pt idx="2">
                  <c:v>29666255.149999999</c:v>
                </c:pt>
                <c:pt idx="3">
                  <c:v>32611947.120000001</c:v>
                </c:pt>
                <c:pt idx="4">
                  <c:v>26107678.870000001</c:v>
                </c:pt>
                <c:pt idx="5">
                  <c:v>29352910.219999999</c:v>
                </c:pt>
                <c:pt idx="6">
                  <c:v>34492506.479999997</c:v>
                </c:pt>
                <c:pt idx="7">
                  <c:v>33059023.23</c:v>
                </c:pt>
                <c:pt idx="8">
                  <c:v>24576167.73</c:v>
                </c:pt>
                <c:pt idx="9">
                  <c:v>28918279.289999999</c:v>
                </c:pt>
                <c:pt idx="10">
                  <c:v>34539502.719999999</c:v>
                </c:pt>
                <c:pt idx="11">
                  <c:v>37451879.560000002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E0-46C8-8C13-063E3E8C8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7468560"/>
        <c:axId val="507457040"/>
      </c:lineChart>
      <c:catAx>
        <c:axId val="507468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457040"/>
        <c:crosses val="autoZero"/>
        <c:auto val="1"/>
        <c:lblAlgn val="ctr"/>
        <c:lblOffset val="100"/>
        <c:noMultiLvlLbl val="0"/>
      </c:catAx>
      <c:valAx>
        <c:axId val="50745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\ ##,##0,_);[Black]\(\ #,##0.0,\ \);[Green]_-* &quot;-&quot;??_-;_-@_-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46856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444500</xdr:colOff>
      <xdr:row>37</xdr:row>
      <xdr:rowOff>76200</xdr:rowOff>
    </xdr:from>
    <xdr:to>
      <xdr:col>19</xdr:col>
      <xdr:colOff>133350</xdr:colOff>
      <xdr:row>41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88C9B6D-3048-4AFB-BF6D-39ABC5737CDA}"/>
            </a:ext>
          </a:extLst>
        </xdr:cNvPr>
        <xdr:cNvSpPr/>
      </xdr:nvSpPr>
      <xdr:spPr>
        <a:xfrm>
          <a:off x="11950700" y="7591425"/>
          <a:ext cx="2736850" cy="9144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Key takeaway : </a:t>
          </a:r>
          <a:r>
            <a:rPr lang="en-US" sz="1100">
              <a:solidFill>
                <a:sysClr val="windowText" lastClr="000000"/>
              </a:solidFill>
            </a:rPr>
            <a:t>Phuket arrival 2026</a:t>
          </a:r>
          <a:r>
            <a:rPr lang="en-US" sz="1100" baseline="0">
              <a:solidFill>
                <a:sysClr val="windowText" lastClr="000000"/>
              </a:solidFill>
            </a:rPr>
            <a:t> is lower than 2025 1.7% ans also -3.4% lowert han 2024.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473075</xdr:colOff>
      <xdr:row>51</xdr:row>
      <xdr:rowOff>596900</xdr:rowOff>
    </xdr:from>
    <xdr:to>
      <xdr:col>20</xdr:col>
      <xdr:colOff>515284</xdr:colOff>
      <xdr:row>67</xdr:row>
      <xdr:rowOff>112901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342B809-6BD9-4579-8B4D-6060C6B6EC14}"/>
            </a:ext>
          </a:extLst>
        </xdr:cNvPr>
        <xdr:cNvSpPr/>
      </xdr:nvSpPr>
      <xdr:spPr>
        <a:xfrm>
          <a:off x="11979275" y="11045825"/>
          <a:ext cx="3699809" cy="328790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Key takeaway for Pattaya</a:t>
          </a:r>
          <a:r>
            <a:rPr lang="en-US" sz="1100" b="1" baseline="0">
              <a:solidFill>
                <a:sysClr val="windowText" lastClr="000000"/>
              </a:solidFill>
            </a:rPr>
            <a:t> :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Spending in 2026 is less than 2025 and 2026 around -3% both year but in 2026 the data missing for 4 day.</a:t>
          </a:r>
        </a:p>
        <a:p>
          <a:pPr algn="l"/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Arrival in PTY of 2026 is lower than 2025 -2.7%</a:t>
          </a:r>
        </a:p>
        <a:p>
          <a:pPr algn="l"/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If look at the STR data of pattaya market, Occ is lower -3% but ADR is similar. Turn to revapar  -3%</a:t>
          </a:r>
        </a:p>
        <a:p>
          <a:pPr algn="l"/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However, if scope down to compeet of our peroperty. H1 26vs 25 occ -3% ADr-6% resuting revper- 9%</a:t>
          </a:r>
        </a:p>
        <a:p>
          <a:pPr algn="l"/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Our property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Occ</a:t>
          </a:r>
          <a:r>
            <a:rPr lang="en-US" sz="1100" baseline="0">
              <a:solidFill>
                <a:sysClr val="windowText" lastClr="000000"/>
              </a:solidFill>
            </a:rPr>
            <a:t> + 3.7% from last year.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ADR -4.9% from LY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Revpar +0.2% from LY</a:t>
          </a:r>
        </a:p>
        <a:p>
          <a:pPr algn="l"/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rgbClr val="00B050"/>
              </a:solidFill>
            </a:rPr>
            <a:t>So SP is better from the market.</a:t>
          </a:r>
        </a:p>
      </xdr:txBody>
    </xdr:sp>
    <xdr:clientData/>
  </xdr:twoCellAnchor>
  <xdr:twoCellAnchor>
    <xdr:from>
      <xdr:col>14</xdr:col>
      <xdr:colOff>289845</xdr:colOff>
      <xdr:row>1</xdr:row>
      <xdr:rowOff>74766</xdr:rowOff>
    </xdr:from>
    <xdr:to>
      <xdr:col>24</xdr:col>
      <xdr:colOff>380943</xdr:colOff>
      <xdr:row>24</xdr:row>
      <xdr:rowOff>120958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A7E9A5E-D737-42E8-9032-A60597F8D42A}"/>
            </a:ext>
          </a:extLst>
        </xdr:cNvPr>
        <xdr:cNvSpPr/>
      </xdr:nvSpPr>
      <xdr:spPr>
        <a:xfrm>
          <a:off x="11791539" y="259121"/>
          <a:ext cx="6236259" cy="517740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Key Takeaway BKK : 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 Arrival BKK 2026</a:t>
          </a:r>
          <a:r>
            <a:rPr lang="en-US" sz="1100" baseline="0">
              <a:solidFill>
                <a:sysClr val="windowText" lastClr="000000"/>
              </a:solidFill>
            </a:rPr>
            <a:t> is higher than 2025 3.3% but when we compare just foreigner showing that in foriegner arrival is similar to 2025 (-0.1%)</a:t>
          </a:r>
        </a:p>
        <a:p>
          <a:pPr algn="l"/>
          <a:br>
            <a:rPr lang="en-US" sz="1100" baseline="0">
              <a:solidFill>
                <a:sysClr val="windowText" lastClr="000000"/>
              </a:solidFill>
            </a:rPr>
          </a:br>
          <a:r>
            <a:rPr lang="en-US" sz="1100" baseline="0">
              <a:solidFill>
                <a:sysClr val="windowText" lastClr="000000"/>
              </a:solidFill>
            </a:rPr>
            <a:t>Revenue from Foreigner is more than 2025 a round +2.5% with missing for data 4 days</a:t>
          </a:r>
        </a:p>
        <a:p>
          <a:pPr algn="l"/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If look at STR market of Bangkok &gt;&gt;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Occ% is up to 3% but Adr -1% when compare to 2025 turnin Revapr +2% when compare to last year.</a:t>
          </a:r>
        </a:p>
        <a:p>
          <a:pPr algn="l"/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="1" baseline="0">
              <a:solidFill>
                <a:sysClr val="windowText" lastClr="000000"/>
              </a:solidFill>
            </a:rPr>
            <a:t>SR9 &gt;&gt; </a:t>
          </a:r>
          <a:r>
            <a:rPr lang="en-US" sz="1100" b="0" baseline="0">
              <a:solidFill>
                <a:sysClr val="windowText" lastClr="000000"/>
              </a:solidFill>
            </a:rPr>
            <a:t>occ +3.7pts compare to last year ADR -3.3% turning to revpar  +1.3% compare to LY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Rama 9 market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Occ is +1% compare to lastyear. but ADR uis very lower than last year -19% turning revpar -17%</a:t>
          </a:r>
        </a:p>
        <a:p>
          <a:pPr algn="l"/>
          <a:r>
            <a:rPr lang="en-US" sz="1100" b="0" baseline="0">
              <a:solidFill>
                <a:srgbClr val="00B050"/>
              </a:solidFill>
            </a:rPr>
            <a:t>So, SR9 doing better from the market. while the market Revpar is decreasing but SR have Revpar positive number.</a:t>
          </a:r>
        </a:p>
        <a:p>
          <a:pPr algn="l"/>
          <a:endParaRPr lang="en-US" sz="1100" b="0" baseline="0">
            <a:solidFill>
              <a:sysClr val="windowText" lastClr="000000"/>
            </a:solidFill>
          </a:endParaRPr>
        </a:p>
        <a:p>
          <a:pPr algn="l"/>
          <a:r>
            <a:rPr lang="en-US" sz="1100" b="1" baseline="0">
              <a:solidFill>
                <a:sysClr val="windowText" lastClr="000000"/>
              </a:solidFill>
            </a:rPr>
            <a:t>AES &gt;&gt; </a:t>
          </a:r>
          <a:r>
            <a:rPr lang="en-US" sz="1100" b="0" baseline="0">
              <a:solidFill>
                <a:sysClr val="windowText" lastClr="000000"/>
              </a:solidFill>
            </a:rPr>
            <a:t>Occ +2.6ptscompare to LY ADR -5.85% compare to LY turning revpar -2.2% compare to LY.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Sathorn area market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Occ is down around -5% ADr -2% comapre to LY resulting revpar -7% compare to LY</a:t>
          </a:r>
        </a:p>
        <a:p>
          <a:pPr algn="l"/>
          <a:endParaRPr lang="en-US" sz="1100" b="0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rgbClr val="00B050"/>
              </a:solidFill>
            </a:rPr>
            <a:t>So, AES can do occ and revpar better than the compset </a:t>
          </a:r>
          <a:r>
            <a:rPr lang="en-US" sz="1100" b="0" baseline="0">
              <a:solidFill>
                <a:sysClr val="windowText" lastClr="000000"/>
              </a:solidFill>
            </a:rPr>
            <a:t>(howver it is atill negative when comapre to LY) but ADR is lower than the market aorunf -3% (Gm said that bc one of them compset like COMO doesn't drop the rate down so make the ADR</a:t>
          </a:r>
          <a:r>
            <a:rPr lang="th-TH" sz="1100" b="0" baseline="0">
              <a:solidFill>
                <a:sysClr val="windowText" lastClr="000000"/>
              </a:solidFill>
            </a:rPr>
            <a:t> </a:t>
          </a:r>
          <a:r>
            <a:rPr lang="en-US" sz="1100" b="0" baseline="0">
              <a:solidFill>
                <a:sysClr val="windowText" lastClr="000000"/>
              </a:solidFill>
            </a:rPr>
            <a:t>average index remain same to last year)</a:t>
          </a:r>
          <a:r>
            <a:rPr lang="th-TH" sz="1100" b="0" baseline="0">
              <a:solidFill>
                <a:sysClr val="windowText" lastClr="000000"/>
              </a:solidFill>
            </a:rPr>
            <a:t>.</a:t>
          </a:r>
          <a:endParaRPr lang="en-US" sz="1100" b="0" baseline="0">
            <a:solidFill>
              <a:sysClr val="windowText" lastClr="000000"/>
            </a:solidFill>
          </a:endParaRPr>
        </a:p>
        <a:p>
          <a:pPr algn="l"/>
          <a:endParaRPr lang="en-US" sz="1100" b="0" baseline="0">
            <a:solidFill>
              <a:sysClr val="windowText" lastClr="000000"/>
            </a:solidFill>
          </a:endParaRPr>
        </a:p>
        <a:p>
          <a:pPr algn="l"/>
          <a:r>
            <a:rPr lang="en-US" sz="1100" b="1" baseline="0">
              <a:solidFill>
                <a:sysClr val="windowText" lastClr="000000"/>
              </a:solidFill>
            </a:rPr>
            <a:t>LYF8 </a:t>
          </a:r>
          <a:r>
            <a:rPr lang="en-US" sz="1100" b="0" baseline="0">
              <a:solidFill>
                <a:sysClr val="windowText" lastClr="000000"/>
              </a:solidFill>
            </a:rPr>
            <a:t>&gt;&gt;Occ -0.9pts ADR -5% drop, Revpar -6.1% revpar vs LY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Nana market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Occ +4% ADR drop </a:t>
          </a:r>
          <a:r>
            <a:rPr lang="th-TH" sz="1100" b="0" baseline="0">
              <a:solidFill>
                <a:sysClr val="windowText" lastClr="000000"/>
              </a:solidFill>
            </a:rPr>
            <a:t>-</a:t>
          </a:r>
          <a:r>
            <a:rPr lang="en-US" sz="1100" b="0" baseline="0">
              <a:solidFill>
                <a:sysClr val="windowText" lastClr="000000"/>
              </a:solidFill>
            </a:rPr>
            <a:t>3% Revpar +1%</a:t>
          </a:r>
        </a:p>
        <a:p>
          <a:pPr algn="l"/>
          <a:endParaRPr lang="en-US" sz="1100" b="0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rgbClr val="FF0000"/>
              </a:solidFill>
            </a:rPr>
            <a:t>So, LS8 can so lesser than the market.since the market can do OCC better than last year. but LS do -.9pts drop compare to 2025 also ADR the markte Adr drop about -3% but LS drop by -5%.</a:t>
          </a:r>
        </a:p>
        <a:p>
          <a:pPr algn="l"/>
          <a:endParaRPr lang="en-US" sz="1100" b="1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17374</xdr:colOff>
      <xdr:row>17</xdr:row>
      <xdr:rowOff>191409</xdr:rowOff>
    </xdr:from>
    <xdr:to>
      <xdr:col>9</xdr:col>
      <xdr:colOff>713737</xdr:colOff>
      <xdr:row>38</xdr:row>
      <xdr:rowOff>176218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609750</xdr:colOff>
      <xdr:row>59</xdr:row>
      <xdr:rowOff>161481</xdr:rowOff>
    </xdr:from>
    <xdr:to>
      <xdr:col>9</xdr:col>
      <xdr:colOff>656167</xdr:colOff>
      <xdr:row>87</xdr:row>
      <xdr:rowOff>201084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76199</xdr:colOff>
      <xdr:row>106</xdr:row>
      <xdr:rowOff>97972</xdr:rowOff>
    </xdr:from>
    <xdr:to>
      <xdr:col>9</xdr:col>
      <xdr:colOff>793750</xdr:colOff>
      <xdr:row>128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134327</xdr:colOff>
      <xdr:row>104</xdr:row>
      <xdr:rowOff>479011</xdr:rowOff>
    </xdr:from>
    <xdr:to>
      <xdr:col>29</xdr:col>
      <xdr:colOff>30370</xdr:colOff>
      <xdr:row>127</xdr:row>
      <xdr:rowOff>122115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00000000-0008-0000-0300-000005000000}"/>
            </a:ext>
            <a:ext uri="{147F2762-F138-4A5C-976F-8EAC2B608ADB}">
              <a16:predDERef xmlns:a16="http://schemas.microsoft.com/office/drawing/2014/main" pre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68489</xdr:colOff>
      <xdr:row>2</xdr:row>
      <xdr:rowOff>239939</xdr:rowOff>
    </xdr:from>
    <xdr:to>
      <xdr:col>19</xdr:col>
      <xdr:colOff>160770</xdr:colOff>
      <xdr:row>23</xdr:row>
      <xdr:rowOff>125639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830283</xdr:colOff>
      <xdr:row>3</xdr:row>
      <xdr:rowOff>57397</xdr:rowOff>
    </xdr:from>
    <xdr:to>
      <xdr:col>26</xdr:col>
      <xdr:colOff>26720</xdr:colOff>
      <xdr:row>25</xdr:row>
      <xdr:rowOff>24740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13854</xdr:colOff>
      <xdr:row>40</xdr:row>
      <xdr:rowOff>212767</xdr:rowOff>
    </xdr:from>
    <xdr:to>
      <xdr:col>26</xdr:col>
      <xdr:colOff>69273</xdr:colOff>
      <xdr:row>69</xdr:row>
      <xdr:rowOff>10886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231486</xdr:colOff>
      <xdr:row>134</xdr:row>
      <xdr:rowOff>92363</xdr:rowOff>
    </xdr:from>
    <xdr:to>
      <xdr:col>19</xdr:col>
      <xdr:colOff>340013</xdr:colOff>
      <xdr:row>156</xdr:row>
      <xdr:rowOff>59706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845128</xdr:colOff>
      <xdr:row>134</xdr:row>
      <xdr:rowOff>27708</xdr:rowOff>
    </xdr:from>
    <xdr:to>
      <xdr:col>26</xdr:col>
      <xdr:colOff>152401</xdr:colOff>
      <xdr:row>154</xdr:row>
      <xdr:rowOff>175160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124981</xdr:colOff>
      <xdr:row>41</xdr:row>
      <xdr:rowOff>10102</xdr:rowOff>
    </xdr:from>
    <xdr:to>
      <xdr:col>19</xdr:col>
      <xdr:colOff>188769</xdr:colOff>
      <xdr:row>71</xdr:row>
      <xdr:rowOff>64035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135083</xdr:colOff>
      <xdr:row>87</xdr:row>
      <xdr:rowOff>0</xdr:rowOff>
    </xdr:from>
    <xdr:to>
      <xdr:col>19</xdr:col>
      <xdr:colOff>198871</xdr:colOff>
      <xdr:row>119</xdr:row>
      <xdr:rowOff>47294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845126</xdr:colOff>
      <xdr:row>87</xdr:row>
      <xdr:rowOff>1</xdr:rowOff>
    </xdr:from>
    <xdr:to>
      <xdr:col>26</xdr:col>
      <xdr:colOff>41563</xdr:colOff>
      <xdr:row>119</xdr:row>
      <xdr:rowOff>50470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166253</xdr:colOff>
      <xdr:row>174</xdr:row>
      <xdr:rowOff>13855</xdr:rowOff>
    </xdr:from>
    <xdr:to>
      <xdr:col>26</xdr:col>
      <xdr:colOff>332508</xdr:colOff>
      <xdr:row>202</xdr:row>
      <xdr:rowOff>193965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409575</xdr:colOff>
      <xdr:row>174</xdr:row>
      <xdr:rowOff>104776</xdr:rowOff>
    </xdr:from>
    <xdr:to>
      <xdr:col>19</xdr:col>
      <xdr:colOff>27707</xdr:colOff>
      <xdr:row>202</xdr:row>
      <xdr:rowOff>200316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169862</xdr:colOff>
      <xdr:row>2</xdr:row>
      <xdr:rowOff>115887</xdr:rowOff>
    </xdr:from>
    <xdr:to>
      <xdr:col>23</xdr:col>
      <xdr:colOff>47625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381000</xdr:colOff>
      <xdr:row>26</xdr:row>
      <xdr:rowOff>76200</xdr:rowOff>
    </xdr:from>
    <xdr:to>
      <xdr:col>22</xdr:col>
      <xdr:colOff>581025</xdr:colOff>
      <xdr:row>44</xdr:row>
      <xdr:rowOff>30163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285750</xdr:colOff>
      <xdr:row>48</xdr:row>
      <xdr:rowOff>114300</xdr:rowOff>
    </xdr:from>
    <xdr:to>
      <xdr:col>22</xdr:col>
      <xdr:colOff>587375</xdr:colOff>
      <xdr:row>66</xdr:row>
      <xdr:rowOff>36513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114300</xdr:colOff>
      <xdr:row>2</xdr:row>
      <xdr:rowOff>106362</xdr:rowOff>
    </xdr:from>
    <xdr:to>
      <xdr:col>30</xdr:col>
      <xdr:colOff>415925</xdr:colOff>
      <xdr:row>20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247650</xdr:colOff>
      <xdr:row>26</xdr:row>
      <xdr:rowOff>77787</xdr:rowOff>
    </xdr:from>
    <xdr:to>
      <xdr:col>30</xdr:col>
      <xdr:colOff>549275</xdr:colOff>
      <xdr:row>44</xdr:row>
      <xdr:rowOff>17462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285750</xdr:colOff>
      <xdr:row>48</xdr:row>
      <xdr:rowOff>93662</xdr:rowOff>
    </xdr:from>
    <xdr:to>
      <xdr:col>30</xdr:col>
      <xdr:colOff>587375</xdr:colOff>
      <xdr:row>66</xdr:row>
      <xdr:rowOff>1587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342900</xdr:colOff>
      <xdr:row>70</xdr:row>
      <xdr:rowOff>160336</xdr:rowOff>
    </xdr:from>
    <xdr:to>
      <xdr:col>22</xdr:col>
      <xdr:colOff>377825</xdr:colOff>
      <xdr:row>88</xdr:row>
      <xdr:rowOff>85724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161926</xdr:colOff>
      <xdr:row>69</xdr:row>
      <xdr:rowOff>122237</xdr:rowOff>
    </xdr:from>
    <xdr:to>
      <xdr:col>30</xdr:col>
      <xdr:colOff>581026</xdr:colOff>
      <xdr:row>87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Users/user/Desktop/WORK/SA/opening%20strategy/&#26481;&#20140;&#35500;&#26126;/!!sa&#38283;&#26989;&#12414;&#12392;&#12417;&#20462;&#2749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N1102/Mida/Documents%20and%20Settings/All%20Users/Documents/aws/Engagements/Thai%20Plaspac%20Company%20Limited/Thai%20Plaspac2004/Documents/TPP-C%2020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Ac02/my%20documents/Datawork/38/C_TOWE~1/C_43_Q~1/DataWork/C_cpf15/BangkokFeedmill/AR-PURCH/AR-A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prayadp\LOCALS~1\Temp\SALE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N1102/Mida/WINDOWS/Temp/Mida/Year%20end/PWH/ELEC45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TAIL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user/My%20Documents/Klang%20Parade/Budget/???/?????/?????/MJR/??/?????????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Dfs/kaa_am3/Windows/Temporary%20Internet%20Files/OLKB355/???/?????/?????/MJR/??/?????????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??/????/???/????/???????/G?/?????/7??/??/Mit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Documents%20and%20Settings/user/My%20Documents/Downloads/Documents%20and%20Settings/user/My%20Documents/Klang%20Parade/Budget/???/?????/?????/MJR/??/?????????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Documents%20and%20Settings/user/My%20Documents/Downloads/P??????????/??/????/???/????/???????/G?/?????/7??/??/Mit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Documents%20and%20Settings/user/My%20Documents/Klang%20Parade/Budget/???/?????/?????/MJR/??/?????????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P??????????/??/????/???/????/???????/G?/?????/7??/??/Mit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THNB00234/aws/Engagements/Modernform%20Group%20Plc/Modernform2002/Documents/Data/BANK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Documents%20and%20Settings/bktci/My%20Documents/JOB/Major/MAJOR'Q3%20TCI/AP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server03/AP2004/Documents%20and%20Settings/Kung/My%20Documents/Kung/Kung1/2004/01_FOH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server03/AP2004/Documents%20and%20Settings/Kung/My%20Documents/Kung/Kung1/2004/03_FOH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server03/AP2004/Documents%20and%20Settings/Kung/My%20Documents/Kung/Kung1/2004/02_FOH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server03/AP2004/Documents%20and%20Settings/Kung/My%20Documents/Kung/Kung1/2004/06_FOH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WINDOWS/Desktop/Ess/done/AP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WINDOWS/Desktop/JOB/ASIMAR/Quarter/Q3'2002/LeadQ3_200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NT\Temp\AP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Documents%20and%20Settings/benjawan.phinjirapon/My%20Documents/JOB/Morgan%20II/Morgan%20II/MFCII%202005/WINDOWS/Desktop/Ess/done/AP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da\Mida%20leasing%2030.6.04\JOB\ASIMAR\Quarter\Q2'2002\LeadQ2_2002_updat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sukantha.siriruangam\Desktop\Sansiri%20sub_YE\Promptpattana\Detail%20from%20client\asset\Asset%20Prompatrana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Siyanee.Weingtanchan\Desktop\P361_2006_Act10_WP_Section%20K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yingsak.phetaen-anan\Desktop\Sansiri%20YE\Roj\Fix%20asset%20RJ%20Q406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nattaya.saptaweewat\Desktop\LH\LHFS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Desktop\Ess\done\AP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kongkraphun/document/Documents%20and%20Settings/bkppm/My%20Documents/My%20Job/BOL/BOL%20Q3'04/30.9.04/BOL%20by%20ppm%2031.10.03/JOB/ASIMAR/Quarter/Q3'2002/LeadQ3_200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Desktop\JOB\ASIMAR\Quarter\Q3'2002\LeadQ3_200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kchp\My%20Documents\My%20Jobs@ey.com\Somboon\BSK-B203\BSK%20Year%202004\BSK%20YE'04\Lead&amp;TB\Documents%20and%20Settings\bkchp\My%20Documents\M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\Temporary%20Directory%201%20for%20Nichiyu.zip\Nichiyu\CSC%202005\C230_2005_Act10\C230_2005_Act10_Section%20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Data%20N/&#3619;&#3634;&#3618;&#3591;&#3634;&#3609;&#3626;&#3619;&#3640;&#3611;/Month/comparison%20size%20Free/sale/sale%20Nadhonsawan%202007/sale%20Nadhonsawan%202007/1%20&#3617;.&#3588;/Total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6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8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Pui/my%20documents/DOI%20Apr-05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D_D30210/&#3626;&#3619;&#3640;&#3611;&#3586;&#3657;&#3629;&#3617;&#3641;&#3621;&#3609;&#3635;&#3626;&#3656;&#3591;%20US%20&#3627;&#3621;&#3633;&#3585;&#3607;&#3619;&#3633;&#3614;&#3618;&#3660;&#3618;&#3641;&#3652;&#3609;&#3648;&#3605;&#3655;&#3604;/data/data2008/Format%20file%20for%20us_08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Documents%20and%20Settings/Sunida.Eksaengsri/Desktop/EY%20JOB/Group%20Lease/G186_2009_Q3/Package/D_D30210/&#3626;&#3619;&#3640;&#3611;&#3586;&#3657;&#3629;&#3617;&#3641;&#3621;&#3609;&#3635;&#3626;&#3656;&#3591;Wedge/Data/2009/Format%20file%20for%20whd_09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Documents%20and%20Settings/user/My%20Documents/Klang%20Parade/Budget/???/?????/?????/MJR/??/?????????3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Thbkkfsr01/audit%20d/WINDOWS/Desktop/NSC-BS11-0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admin\Local%20Settings\Temporary%20Internet%20Files\Content.IE5\4H6V0PM3\Project%202007\&#3650;&#3619;&#3591;&#3648;&#3619;&#3637;&#3618;&#3609;&#3648;&#3595;&#3655;&#3609;&#3627;&#3621;&#3640;&#3618;&#3626;&#3660;&#3593;&#3632;&#3648;&#3594;&#3636;&#3591;&#3648;&#3607;&#3619;&#3634;\Backup-&#3650;&#3588;&#3619;&#3591;&#3626;&#3619;&#3657;&#3634;&#3591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P??????????/??/????/???/????/???????/G?/?????/7??/??/Mito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revise\PLAN\MEMPLAN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Wilaiporn.Chaowiwatk\My%20Documents\My%20Jobs\Siam%20Yachiyo\Siam%20Yachiyo%20YE%20'04\Working%20Paper\Section%20U\My%20Job\BRC\BRC-YE'03%20AKR\U-YE'03\WINDOWS\Desktop\DETAILAC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user-\Local%20Settings\Temporary%20Internet%20Files\Content.IE5\GZI1KUMN\March%20200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WINDOWS\Temp\Documents%20and%20Settings\bktys\My%20Documents\My%20jobs\Intronics\Intronics%202003_TYS\Documents%20and%20Settings\bknys\My%20Documents\Jobs\Salee\Salee%20I\YE%202003\AP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N0341/aws/Documents%20and%20Settings/bkktr/Desktop/Densei/Densei/densei%2030.09.02/SALES/S-SEP'0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D_D30210/&#3626;&#3619;&#3640;&#3611;&#3586;&#3657;&#3629;&#3617;&#3641;&#3621;&#3609;&#3635;&#3626;&#3656;&#3591;%20US%20&#3627;&#3621;&#3633;&#3585;&#3607;&#3619;&#3633;&#3614;&#3618;&#3660;&#3618;&#3641;&#3652;&#3609;&#3648;&#3605;&#3655;&#3604;/data/data2008/Format%20file%20for%20us_0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Chaipat/chaipatd/Financial98/BS9705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Chaipat/chaipatd/CHAIPATD/FIN97/BS97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Boss/team/Nora%20buri/Bidding/Souther%20Outer%20Bangkok%20Ring%20Rd/Cost%20SOBRR/UnitSOBRR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Documents%20and%20Settings/Sunida.Eksaengsri/Desktop/EY%20JOB/Group%20Lease/G186_2009_Q3/Package/D_D30210/&#3626;&#3619;&#3640;&#3611;&#3586;&#3657;&#3629;&#3617;&#3641;&#3621;&#3609;&#3635;&#3626;&#3656;&#3591;Wedge/Data/2009/Format%20file%20for%20whd_09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itty\Financial%20Statements\Q1_2004\JOB\ASIMAR\Quarter\Q3'2002\LeadQ3_200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itty\Financial%20Statements\Q1_2004\Q2'03\LeadQ2-2003%20for%20ey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NT\TEMP\Asimar%20YE'03\Lead_YE%20200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WINDOWS/TEMP/BS970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kanchanaa\My%20Documents\ann\Phu%20Khieo\Accounting\financial%20statement\financial%20statement\4748\Q.2\FS_0448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kact\Desktop\BR\Year%20ended%202003\Working%20YE03\My%20Job\BRC\BRC-YE'03%20AKR\BRC%20YE'03\Documents%20and%20Settings\bkpbt\Desktop\WINDOWS\Desktop\AP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user\LOCALS~1\Temp\notesAE2D45\mis006\oh0006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Kung\My%20Documents\Kung\Kung1\2003\Report\Recon_FOH\FOH_Actual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kwcw\My%20Documents\My%20Jobs\Distri%20Thai\YE%202003_DTL_03\section%20E\Documents%20and%20Settings\bkwcw\My%20Documents\My%20Jobs\SCBP%202003\Documents%20and%20Settings\bkkon\My%20Documents\Job\MFEC\AP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WINDOWS/Temp/Documents%20and%20Settings/bktys/My%20Documents/My%20jobs/Intronics/Intronics%202003_TYS/Documents%20and%20Settings/bknys/My%20Documents/Jobs/Salee/Salee%20I/YE%202003/AP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Server03/AP2004/FOH%20PLAN%20-%202004/Group%203/03%20%20Mr.%20Saraogi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Users/bunler/AppData/Local/Microsoft/Windows/Temporary%20Internet%20Files/Content.Outlook/V1PLP562/Detail%20BN/FS-ADO/&#51333;&#54633;&#50629;&#47924;/&#49352;%20&#54260;&#45908;/MJR/&#44277;&#50976;/&#54620;&#44397;&#51473;&#44277;&#50629;&#49884;&#49444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data/DrvD/2007/MNTH_RPT/M04/exp_in_pt_pl_template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_PAPER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bkpns\Desktop\ARAC\DETAILAC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TL&amp;Aluta\DTL-KLL\section%20K\Documents%20and%20Settings\bkkll\Desktop\Distri-thai%20YE2003\E\Documents%20and%20Settings\bkwcw\My%20Documents\My%20Jobs\SCBP%202003\Documents%20and%20Settings\bkkon\My%20Documents\Job\MFEC\AP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Computer/c/SAKSHARE/FILE41/CUSTOMER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JOB/ASIMAR/Quarter/Q3'2002/LeadQ3_2002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Desktop\WP%20TTT\k\Asset\AssetAllocation_2002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BRECY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kppm\Desktop\AP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B%20a%20c%20k%20u%20p%20%20(%20a%20u%20d%20i%20t%200%203%20)/p%20e%20u%20a%20n/Mortgage%20loan%20information/Mortgage%202006/03%20mortgage%20mar06%20(discount%202%20&#3611;&#3637;%2060,40)/Gaap%20provision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WINDOWS/Temp/Documents%20and%20Settings/bkwcw/My%20Documents/My%20Jobs/MIDA/Mida%20Asset/Mida%20Asset%20Q1'04/working%20paper/Documents%20and%20Settings/bkkon/My%20Documents/Job/MFEC/AP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WINDOWS/Temporary%20Internet%20Files/Content.IE5/6PKLYBUD/pattern%20conso(1)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TL&amp;Aluta\DTL-KLL\section%20K\WINDOWS\Temp\Documents%20and%20Settings\bkwcw\My%20Documents\My%20Jobs\MIDA\Mida%20Asset\Mida%20Asset%20Q1'04\working%20paper\Documents%20and%20Settings\bkkon\My%20Documents\Job\MFEC\AP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FixAsset/Asset41-42(07-03-01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My%20Documents/backup/Mortgage%202005%20(due%20&#3621;&#3591;&#3607;&#3640;&#3609;)/08%20mortgage%20aug05%20(discount%202%20&#3611;&#3637;%2060,40)/Subledger%20aug05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Server03/AP2004/FOH%20PLAN%20-%202004/Cost%20of%20FOH/Allocat_Cost%20Element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TWG_MAIL/DATA/LRH/CONSO00/LRHGROUP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THNB00178/aws/Documents%20and%20Settings/bktph.THNB00255/Desktop/TR_AP1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sukantha.siriruangam\Desktop\S454_31.10.2006\S454_31.10.2006_section%20K\S454_31.10.2006_Act10_WP_Section%20K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Server03/AP2004/FOH%20PLAN%20-%202004/Group%203/01%20Mr.%20K.%20Nithy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Citrixsvr1/h/Gay/&#3626;&#3635;&#3627;&#3619;&#3633;&#3610;&#3614;&#3637;&#3656;&#3648;&#3585;%20&#3592;&#3634;&#3585;&#3609;&#3633;&#3607;/TYPE%20C%20REV.6(16-5-48)/&#3591;&#3634;&#3609;&#3650;&#3588;&#3619;&#3591;&#3626;&#3619;&#3657;&#3634;&#3591;/&#3591;&#3634;&#3609;&#3650;&#3588;&#3619;&#3591;&#3626;&#3619;&#3657;&#3634;&#3591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Citrixsvr1/h/%60b&#3663;m~/TYPE%20C%20(27-4-48)/&#3591;&#3634;&#3609;&#3626;&#3606;&#3634;&#3611;&#3633;&#3605;&#3618;&#3660;/1.&#3626;&#3606;&#3634;&#3611;&#3633;&#3605;&#3618;&#3660;%20&#3612;&#3609;&#3633;&#3591;%20C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lanta/Documents%20and%20Settings/user/My%20Documents/Klang%20Parade/Budget/???/?????/?????/MJR/??/?????????3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Finance\Q-NARE\Q_NARE%20CTL%202001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Desktop\Ess\done\Documents%20and%20Settings\bkklo\Desktop\working\Section%20K.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Prajeed/prajeet/NSS/MOB/MOBPLAN/STR_PLAN2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For%20work/tom/jv-pv%20form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Documents%20and%20Settings/pyamart.battya/Desktop/Keppel%20Q2'06_NKI/PWN/WINDOWS/Desktop/WP%20TTT/k/Asset/AssetAllocation_2002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Cost\tot_332\cost\revised\data\tot_332\M-Assump-5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324;&#50629;&#51109;\&#47196;&#45812;&#53076;&#53440;&#50892;\&#50900;&#47568;&#48372;&#44256;&#49436;\MJR\&#44277;&#50976;\&#54620;&#44397;&#51473;&#44277;&#50629;&#49884;&#49444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324;&#50629;&#51109;\&#47196;&#45812;&#53076;&#53440;&#50892;\&#50900;&#47568;&#48372;&#44256;&#49436;\MJR\&#44277;&#50976;\&#54620;&#44397;&#51473;&#44277;&#50629;&#48372;&#50504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accsap4/AP/Bugget2003/Prepar%20Bug%20Mill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My%20Documents\002-&#3588;&#3635;&#3609;&#3623;&#3603;&#3618;&#3629;&#3604;&#3651;&#3594;&#3657;&#3623;&#3633;&#3605;&#3606;&#3640;&#3604;&#3636;&#3610;\2009\01B-&#3588;&#3635;&#3609;&#3623;&#3603;&#3605;&#3657;&#3609;&#3607;&#3640;&#3609;&#3648;&#3604;&#3639;&#3629;&#3609;&#3617;&#3585;&#3619;&#3634;&#3588;&#3617;2552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kkbp\My%20Documents\my%20job\Seafresh%20Group\SFI%20Group%20Q2'04\DETAILAC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Documents%20and%20Settings/Rujilak.Bokhambo/My%20Documents/EY/Ananda/ADC%20YE'55/WK/C_Cash%20and%20cash%20equivalent_workbook.xlsx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10.09.10.59/may/Documents%20and%20Settings/toshiba/My%20Documents/Inter%20business/Financial%20report/management%20report_SG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Documents%20and%20Settings/user/My%20Documents/Downloads/ADO/Misc%20&amp;%20Back%20up/ADO-Pricelist/Pricelist%202010/Pricelist%20all%20project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Documents%20and%20Settings/user/My%20Documents/Downloads/Users/punya/AppData/Local/Microsoft/Windows/Temporary%20Internet%20Files/Content.Outlook/4WXAW76J/Project%20Plus/Onnuch%20Ladkrabang-s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WINDOWS/Temp/Lead%20MTL2004%20ForFS/Section%20H/Mortgage_loan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II\My%20Documents\Budget%202001%20&amp;%203%20yr%20plan\Submission\Structural%20Costs\Philippines%20-%20VW%20Philippines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Prasanta/epco/WINDOWS/TEMP/PostOrdStat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Chaichan/c/Dee3/Land%20Sub%20divsn/BaanPiman/kenan/Kanapresent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Somrat/Documents/01.%20Somrat%20data/02.%202013/23.%20Helix/AX%20Budget/Computer%20HW+SW/Computer.xlsx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Chaipat/chaipatd/SAKSHARE/FILE41/CUSTOMER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NT\TEMP\SBA_Dragoco2002(up%20date)\DETAILAC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Buai%20Folder/Model/Info%20from%20SSC/01A-&#3588;&#3635;&#3609;&#3623;&#3603;&#3618;&#3629;&#3604;&#3651;&#3594;&#3657;&#3623;&#3633;&#3605;&#3606;&#3640;&#3604;&#3636;&#3610;&#3648;&#3604;&#3639;&#3629;&#3609;&#3617;&#3585;&#3619;&#3634;&#3588;&#3617;2552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data/DrvD/ana/SALES_UNIT/&#3618;&#3629;&#3604;&#3586;&#3634;&#3618;-2009_Y09M12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Gay\BOQ.&#3585;&#3621;&#3634;&#3591;\B.O.Q.&#3607;&#3634;&#3623;&#3609;&#3660;&#3648;&#3630;&#3657;&#3634;&#3626;&#3660;%20N2%202548-2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thn1665/SEC/Documents%20and%20Settings/nisara.rodnut/Desktop/2008_AA%20Group/AP/Detail%20from%20client/detail%20Dec%202008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N0844/aws/Engagements/Modernform%20Group%20Plc/Modernform2002/Documents/AP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NT\Temp\DETAILAC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kchp\My%20Documents\My%20Jobs@ey.com\NPC\Working%20Paper\YE'03\WINNT\Profiles\a-twarya\Personal\INVOICEprototype1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Wilaiporn.Chaowiwatk\My%20Documents\My%20Jobs\Vejthani\V044_2005_act10_GAM\V044_2005_act10_WP_Section%20U\cost%20and%20admin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OB\ASIMAR\Quarter\Q3'2002\LeadQ3_2002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Data%20N/&#3619;&#3634;&#3618;&#3591;&#3634;&#3609;&#3626;&#3619;&#3640;&#3611;/Month/comparison%20size%20Free/net/Year%2008/&#3619;&#3634;&#3618;&#3591;&#3634;&#3609;&#3626;&#3619;&#3640;&#3611;/ACC%20Free%20Drink/Mar_08/&#3619;&#3634;&#3618;&#3591;&#3634;&#3609;&#3626;&#3619;&#3640;&#3611;/Month/sale/sale%20Nadhonsawan%202007/sale%20Nadhonsawan%202007/1%20&#3617;.&#3588;/Total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kt/kitty/Kitty/consolidated%20Financial%20Statements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wipada.boonlarp\Desktop\BOW_WBL\BECL&amp;NECL\BECL&amp;NECL%20YE\WBL\BECL\Bow\NECL%20y%2005\AP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THNB00234/aws/Engagements/Modernform%20Group%20Plc/Modernform2002/Documents/TR_AP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kttr\Desktop\SFI%20YE'03\AP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citrixsvr1/ppi/Budget-2003/Factory%20Overhead/Budget_FOH/FC_7251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&#3591;&#3634;&#3609;&#3607;&#3633;&#3657;&#3591;&#3627;&#3617;&#3604;/Prin/A01_Zerene%20&#3607;&#3656;&#3634;&#3586;&#3657;&#3634;&#3617;/Compare%20BOQ%20Zerene%2029-11-11/Serene_G1_29.11.11(&#3626;&#3656;&#3591;)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Documents%20and%20Settings/Wipaporn.Niamla-ong/My%20Documents/@Jobs/Thai%20Tank%20Terminal/TTT%20YE'05/Working%20papers/K/T331_2005_YE_K%20Working%20paper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Documents%20and%20Settings/Chonawat.Watapukkana/My%20Documents/Job/Group%20Lease%20%20Public%20Co.,Ltd_Q1_2007/CWP/S/G186_2007_Q1_S%20working%20paper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Documents%20and%20Settings/user/My%20Documents/Klang%20Parade/Budget/???/?????/?????/MJR/??/???????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Documents%20and%20Settings/karan.sruamsiri/Desktop/RPC%20group%20FS/RPC%20Group%20Lead%202006/WINDOWS/Desktop/Ess/done/AP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ktpr\Desktop\Major%20DevelopmentQ1'04\working%20paper%20Q1'04\WINDOWS\Desktop\AP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ADMINI~1\LOCALS~1\Temp\FS_NOTE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Projects/Project%20Ascend/Model/Ananda%20Asset-by-Asset/DCF/090914_Business%20plan%20For%20rex%20version%20post%20money/03_AD2.xlsm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Projects/Project%20Ascend/Model/Ananda%20Asset-by-Asset/DCF/090914_Business%20plan%20For%20rex%20version%20post%20money/ADC%20Group%20Model.xlsm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SIALINK\DDIC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\Documents%20and%20Settings\bkwcw\My%20Documents\My%20Jobs\Autoliv\AUTOLIV%20hard%20close%2024.9.04\Lead%2024.9.04\WINDOWS\Desktop\AP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kongkraphun/document/DOCUME~1/tangmo/LOCALS~1/Temp/Mida%20leasing%2030.6.04/PPM/Mida%20leasing%2031.3.04/JOB/ASIMAR/Quarter/Q2'2002/LeadQ2_2002_update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N1102/Mida/Documents%20and%20Settings/All%20Users/Documents/aws/Engagements/Thai%20Plaspac%20Company%20Limited/Thai%20Plaspac2004/Documents/AP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Documents%20and%20Settings/yaovaphan.phantuna/Desktop/Documents%20and%20Settings/bkklo/Desktop/working/Section%20K.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9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N0866/bsk/Documents%20and%20Settings/bktdi/My%20Documents/RECONCILIATION%20TSD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WINDOWS/Temp/Documents%20and%20Settings/bkwcw/My%20Documents/My%20Jobs/SCBP%202003/JOB/ASIMAR/Quarter/Q3'2002/LeadQ3_2002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personal/gun_pu_ananda_co_th/Documents/Dropbox/Ananda/Mitsui%20Dataroom/Presentation/MRM/MRM%20-%20Serviced%20Apartments%20Cost%20Tracking.xlsx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kwpt\Desktop\@BFIT%20SEC\30.06.05\Act%209&amp;10\not%20update\@Far%20east\Far%20East%20YE%2002\AP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NT\TEMP\SBA_Dragoco2002(up%20date)\AP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bkwcw\My%20Documents\My%20Jobs\Distri%20Thai\YE%202003_DTL_03\section%20E\Documents%20and%20Settings\bkwcw\My%20Documents\My%20Jobs\SCBP%202003\Documents%20and%20Settings\bkkon\My%20Documents\Job\MFEC\AP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Documents%20and%20Settings/user/My%20Documents/Klang%20Parade/Budget/???/?????/?????/MJR/??/???????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Users/jerdjan/AppData/Local/Microsoft/Windows/Temporary%20Internet%20Files/Content.Outlook/IRTUI8OJ/5%20Chula-ProjectSheet-Add%20Con%20Cost%20(2).xlsx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da\Mida%20leasing%2030.6.04\JOB\ASIMAR\Year-ended\YE_2002\WPK\OTHER\LeadYE2002_&#3648;&#3614;&#3636;&#3656;&#3617;&#3594;&#3656;&#3629;&#3591;%20Q3'02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nzipped\46loan\3Manege-Statement_1045HKL_refinal2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notesFFF692\ELEC4501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kwcw\My%20Documents\My%20Jobs\Distri%20Thai\YE%202003_DTL_03\section%20E\Documents%20and%20Settings\bkwcw\My%20Documents\My%20Jobs\SCBP%202003\JOB\ASIMAR\Quarter\Q3'2002\LeadQ3_2002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My%20Documents%20D/SU/Jobs/Audit/&#3612;&#3641;&#3657;&#3626;&#3629;&#3610;&#3616;&#3634;&#3618;&#3609;&#3629;&#3585;/mg,%20dec04/&#3626;&#3656;&#3591;&#3585;&#3619;&#3617;'48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bkwcw\My%20Documents\My%20Jobs\MIDA\Mida%20Asset\Mida%20Asset%20Q1'04\working%20paper\Documents%20and%20Settings\bkkon\My%20Documents\Job\MFEC\AP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kongkraphun/document/Mida/Mida%20leasing%2030.6.04/JOB/ASIMAR/Year-ended/YE_2002/WPK/OTHER/LeadYE2002_&#3648;&#3614;&#3636;&#3656;&#3617;&#3594;&#3656;&#3629;&#3591;%20Q3'02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Trial\DETAILAC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WINDOWS/Desktop/WINDOWS/Desktop/Ess/done/AP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thn1314/CMC%20YE2007/Mida/Mida%20leasing%2030.6.04/JOB/ASIMAR/Year-ended/YE_2002/WPK/OTHER/LeadYE2002_&#3648;&#3614;&#3636;&#3656;&#3617;&#3594;&#3656;&#3629;&#3591;%20Q3'02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Nisa.Sunantapongsak\My%20Documents\JOB\Leasing%20Sinn%20Asia\Leasing%20Sinn%20Asia%2030.6.05\Audit%20working%20paper%2030.6.05\TPP%20Q2'04\AP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Documents%20and%20Settings/patamaporn.srinualde/Desktop/JOB/Q.House/YE'04/QH'YE'04/Sub%20QH'YE04/Salee%20I/Lead%202003/Lead%202003/AP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supapornl\Local%20Settings\Temp\Temporary%20Directory%201%20for%20ufcQ1.zip\AP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324;&#50629;&#51109;\&#47196;&#45812;&#53076;&#53440;&#50892;\&#50900;&#47568;&#48372;&#44256;&#49436;\MJR\&#44277;&#50976;\&#47196;&#45812;&#53076;&#52509;&#44292;&#51228;&#50504;&#44204;&#51201;3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WINDOWS/Desktop/WINDOWS/Desktop/Ess/done/AP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WINDOWS/TEMP/C.Lotus.Notes.Data/Dec04_Audit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Users/orathaij/AppData/Local/Microsoft/Windows/Temporary%20Internet%20Files/Content.Outlook/VCSA6TI9/ADC%20Group%20Model.xlsm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0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user/My%20Documents/Klang%20Parade/Budget/Funds%20Management/Seapc/Assets/Avalon/2002/Jan02%20Avalon%20Leasing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Desktop\WINDOWS\Desktop\Ess\done\AP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Satid.Handunyaphan\Desktop\Sansiri%20venture\SSV%20PM%20TE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Documents%20and%20Settings/Thunchanok.hirunstit/Desktop/San%20Siri_YE2006/Section%20U/Conso/lead/Rojnaruemit_2006_Q1_PM%20&amp;%20TE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WINDOWS/Temp/Documents%20and%20Settings/patamaporn.srinualde/Desktop/JOB/Q.House/YE'04/QH'YE'04/Sub%20QH'YE04/Salee%20I/Lead%202003/Lead%202003/AP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kslp\Desktop\Documents%20and%20Settings\bkklc\My%20Documents\Job\TPC\TPC%202003\TPC%20Q3'03\AP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&#51333;&#54633;&#50629;&#47924;/&#49352;%20&#54260;&#45908;/MJR/&#44277;&#50976;/&#54620;&#44397;&#51473;&#44277;&#50629;&#48372;&#50504;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Wizard/c$/NSS/MOB/MOBPLAN/PPG_MOB2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Por/&#3591;&#3610;&#3611;&#3636;&#3604;&#3650;&#3588;&#3619;&#3591;&#3585;&#3634;&#3619;/&#3611;&#3636;&#3604;&#3650;&#3588;&#3619;&#3591;&#3585;&#3634;&#3619;%20IVY%20&#3619;&#3633;&#3594;&#3604;&#3634;/&#3591;&#3610;&#3611;&#3636;&#3604;&#3650;&#3588;&#3619;&#3591;&#3585;&#3634;&#3619;%20&#3619;&#3633;&#3594;&#3604;&#3634;%2018.11.08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NT\Temp\Documents%20and%20Settings\bksac\My%20Documents\Job\Trinity%20Group\2003\TAC\Q3'03\AP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vichail\Desktop\monthly_TCB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1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Dokumente%20und%20Einstellungen/PC04/Lokale%20Einstellungen/Temporary%20Internet%20Files/OLK7/Reporting%20Package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Documents%20and%20Settings/user/My%20Documents/Downloads/Documents%20and%20Settings/user/My%20Documents/Klang%20Parade/Budget/???/?????/?????/MJR/??/???????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kkan\My%20Documents\SCS-S382\Substantive\301-TB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LH%20Group%20Q1'08/1.LH_Q1'08/LH%20Q1'08/Section%20H/R125_2005_ACT10_Lead%20Schedule/RXB%20YE'04/Financial%20Statement/Documents%20and%20Settings/Pure/Desktop/Cake%20PA/Lead_PA%20Q2'04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JOB\ASIMAR\Quarter\Q3'2002\LeadQ3_2002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WINNT/Temp/NPI/Q2'03/HCC/Account/account/jum/audit311245/fa/Note%20to%20TPC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Temp\10130104%202004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ktpr\Desktop\Major%20DevelopmentQ1'04\working%20paper%20Q1'04\Documents%20and%20Settings\bksac\My%20Documents\Job\Trinity%20Group\2003\TAC\Q3'03\AP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Users/downgporn/AppData/Local/Microsoft/Windows/Temporary%20Internet%20Files/Content.Outlook/SZ4JVG33/&#51200;&#51109;&#51088;&#47308;/databank/Office/forecast/abroption%20projection_01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thlon\Desktop\Documents%20and%20Settings\bkdpp\My%20Documents\A%20My%20jobs\Synthese\Synthese%20YE31.10.04\Synthese%20-%20Oct'04\K\AP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1200;&#51109;&#51088;&#47308;\databank\Office\forecast\abroption%20projection_01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LH%20Group%20Q1'08/1.LH_Q1'08/LH%20Q1'08/Section%20H/R125_2005_ACT10_Lead%20Schedule/RXB%20YE'04/Financial%20Statement/Documents%20and%20Settings/Pure/Desktop/Cake%20PA/Lead_PA%20Q2'04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Data%20N/&#3619;&#3634;&#3618;&#3591;&#3634;&#3609;&#3626;&#3619;&#3640;&#3611;/Month/comparison%20size%20Free/sale/sale%20Nakhonsawan%20Plant%202006/sale%20Nadhonsawan%202007/1%20&#3617;.&#3588;/Total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Documents%20and%20Settings/bkpns/Desktop/LRH-Q2'04/Land%20Bank%20Q2'04/LRH%20Q1'04/TWRH%20Q1'04/ARAC/AP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RGV\BUDGET\1997\SUBMIS1\97B_RET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ROJECT\SBIA\5JUNE00\TKC-NET\AC\PACKAGE3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Users/user/Desktop/WORK/SA/opening%20strategy/&#38283;&#26989;&#21069;/Sr9&#23455;&#32318;.xlsx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Users/user/Desktop/WORK/SA/!&#26376;&#20363;/1006/220927_supplement_materialSA.xlsx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server03/AP2004/Documents%20and%20Settings/Kung/My%20Documents/Kung/Kung1/2004/05-FOH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Dokumente%20und%20Einstellungen/PC04/Lokale%20Einstellungen/Temporary%20Internet%20Files/OLK7/Reporting%20Package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Kt/d/Financial%20Statements/LeadQ1_2002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N1042/Property/WINDOWS/TEMP/notesD30550/Documents%20and%20Settings/nipapaw/Local%20Settings/Temporary%20Internet%20Files/OLKBA/2002%20Tax%20Return%20Questionnaire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DOCUME~1/ACER47~1/LOCALS~1/Temp/Rar$DI00.687/Tulip%20Model%20v70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The%20seed%20&#3614;&#3627;&#3621;&#3650;&#3618;&#3608;&#3636;&#3609;%2014/&#3619;&#3633;&#3657;&#3623;&#3650;&#3588;&#3619;&#3591;&#3585;&#3634;&#3619;&#3588;&#3629;&#3609;&#3650;&#3604;&#3619;&#3633;&#3594;&#3604;&#3634;%20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Users/downgporn/AppData/Local/Microsoft/Windows/Temporary%20Internet%20Files/Content.Outlook/SZ4JVG33/Documents%20and%20Settings/bkptr/Desktop/AP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kptr\Desktop\AP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r.D\My%20Documents\INDEX%20&#3626;&#3606;&#3634;&#3611;&#3633;&#3605;&#3618;&#3660;\&#3591;&#3634;&#3609;&#3648;&#3614;&#3636;&#3656;&#3617;&#3648;&#3605;&#3636;&#3617;%20&#3619;&#3614;.&#3616;&#3641;&#3648;&#3585;&#3655;&#3605;\&#3591;&#3634;&#3609;&#3648;&#3626;&#3609;&#3629;&#3619;&#3634;&#3588;&#3634;&#3649;&#3621;&#3657;&#3623;\&#3591;&#3634;&#3609;&#3650;&#3588;&#3619;&#3591;&#3626;&#3619;&#3657;&#3634;&#3591;-&#3626;&#3606;&#3634;&#3611;&#3633;&#3605;&#3618;&#3660;\ESTIMATE\BOQ\BOQ_&#3648;&#3629;&#3585;&#3594;&#3609;\BIG-C\Radamri_rev106\Bill%20No.%202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2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\Documents%20and%20Settings\bkwcw\My%20Documents\My%20Jobs\MIDA\Mida%20Asset\Mida%20Asset%20Q1'04\working%20paper\Documents%20and%20Settings\bkkon\My%20Documents\Job\MFEC\AP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bkdpp\My%20Documents\My%20jobs\GSP\YE%2031.12.03\&#3591;&#3610;&#3585;&#3634;&#3619;&#3648;&#3591;&#3636;&#3609;0244_4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WINDOWS/Local%20Settings/Temporary%20Internet%20Files/Content.IE5/UT6HITM7/commonstock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Project/IVY%20CHAINA%20TOWN/Boq/PROJECT/SAD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Data%20N/&#3619;&#3634;&#3618;&#3591;&#3634;&#3609;&#3626;&#3619;&#3640;&#3611;/Month/comparison%20size%20Free/net/Year%2008/Free%20Drink/2007/February%202007/16-30/F493_Daily(1)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ccount\Nicha\&#3591;&#3610;&#3585;&#3634;&#3619;&#3648;&#3591;&#3636;&#3609;\&#3591;&#3610;&#3585;&#3634;&#3619;&#3648;&#3591;&#3636;&#3609;45\OH_Report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thn1665/SEC/sarintorn%20on%2010.29.3.27%20on%20accountingap/cost/budget/2007/Documents%20and%20Settings/trainee/Desktop/AAH-ACC2/Form%20SAP-AAH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Jakkit/condo/EXCEL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nzipped\GDP095\3&#3591;&#3610;Au_Reno1624_3Final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ccount\Nicha\&#3591;&#3610;&#3585;&#3634;&#3619;&#3648;&#3591;&#3636;&#3609;\&#3591;&#3610;&#3585;&#3634;&#3619;&#3648;&#3591;&#3636;&#3609;0145_T77HKT3UK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nzipped\asset-2\GDEP1231_45PDasset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%20CMC-&#3648;&#3592;&#3657;&#3634;&#3614;&#3619;&#3632;&#3618;&#3634;&#3617;&#3627;&#3634;&#3609;&#3588;&#3619;\CMC%202549\Cmc%20&#3591;&#3610;%2012-49\Documents%20and%20Settings\bkwck\My%20Documents\JOB\TPP\TPP%20Q2'04\ELEC4501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ksoj\My%20Documents\My%20jobs\BT%20Leasiing\BT%20Leasing%20Q2'05\Evason%20Phuket\JOB\ASIMAR\Quarter\Q2'2002\LeadQ2_2002_update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Job02/Appraisal/Trfc%20for%20Amt-P'nan/Base_NoKPP_Cdisc_SES(P'Nan-revise)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nattaya.saptaweewat\Desktop\LH%20Group%20Q1'06\10.LHM\My%20Job\Thai%20Plastic%20Chemical\TPC%20YE2005\K\TPC%20Section%20K%2031.12.05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TCR.BS.IBM02/D/TEMP/1998/CASH98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Documents%20and%20Settings/bkslu/Desktop/Documents%20and%20Settings/bkwct/My%20Documents/Q'3%20(2004)/Rayong%20Q'3/K/WINDOWS/Desktop/Ess/done/AP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Users/somrat/AppData/Local/Microsoft/Windows/Temporary%20Internet%20Files/Content.Outlook/DDO2N15K/Summary_Tax%20Shield_2555.xlsx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3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4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Documents%20and%20Settings/bkttr/Desktop/Lead_ASIMAR_30092004-filled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ADO/Misc/ADO-Project/Maldives%20Palms/CF/Maldives%20Palms%20-cf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Credit%20Rating/Corporate/Property%20Development/Real%20Estate%20Industry/Industry%20Financial%20Comparison%20II/Industry%20Comparison%20-%20Quarterly%20Performance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Account09/advance%20pape/Somsak/Heil%20asia/Bs9905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CP_HEIL/INFORMATION/account/SAK/Bs9904A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Documents%20and%20Settings/bkwct/My%20Documents/Jobs/2004/Sompo%20Japan%20Insurance/Sompo%20YE'04/Workdone%2031.12.04/Sompo%20Q'3/WINNT/TEMP/AP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Users/downgporn/AppData/Local/Microsoft/Windows/Temporary%20Internet%20Files/Content.Outlook/SZ4JVG33/Documents%20and%20Settings/bkttr/Desktop/Lead_ASIMAR_30092004-filled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bkttr\Desktop\Lead_ASIMAR_30092004-filled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Prajeed/prajeet/Planning/INSTRUMENTATION/Instprof0828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S-ADO\&#51333;&#54633;&#50629;&#47924;\&#49352;%20&#54260;&#45908;\MJR\&#44277;&#50976;\&#54620;&#44397;&#51473;&#44277;&#50629;&#49884;&#49444;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Thespc40272/est%20files/&#3648;&#3621;&#3655;&#3585;/BOQ.&#3607;&#3637;&#3656;&#3619;&#3637;&#3610;&#3612;&#3636;&#3604;&#3594;&#3629;&#3610;/D&amp;D1%20(MO1)/TYPE%20D&amp;D1-MO1%20NORMAL%20(&#3592;&#3633;&#3604;&#3627;&#3617;&#3623;&#3604;&#3591;&#3634;&#3609;&#3651;&#3627;&#3617;&#3656;)/TYPE%20D-M1(Normal)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5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TI_8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&#3648;&#3621;&#3655;&#3585;/BOQ.&#3607;&#3637;&#3656;&#3619;&#3637;&#3610;&#3612;&#3636;&#3604;&#3594;&#3629;&#3610;/TYPE%20H/NORMAL/TYPE%20H%20(H001)%20PS7%20%20Nornal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Documents%20and%20Settings/bkbpj/Desktop/BFITQ3/K_Q2/@Far%20east/Far%20East%20YE%2002/AP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Kt/d/Financial%20Statements/LeadQ2-2003%20for%20ey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i%20document\PF\2547\FS_NOTE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Mida%20%20leasing/lead%2030.6.04/JOB/ASIMAR/Quarter/Q2'2002/LeadQ2_2002_update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S-ADO\Windows\Temporary%20Internet%20Files\OLKB355\&#49324;&#50629;&#51109;\&#47196;&#45812;&#53076;&#53440;&#50892;\&#50900;&#47568;&#48372;&#44256;&#49436;\MJR\&#44277;&#50976;\&#47196;&#45812;&#53076;&#52509;&#44292;&#51228;&#50504;&#44204;&#51201;3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WINNT/Profiles/wkongsamut/Temporary%20Internet%20Files/Content.IE5/CDERGTUV/Danfoss%20Submission%20form%202004%20(1)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bkwcw\My%20Documents\My%20Jobs\Distri%20Thai\YE%202003_DTL_03\section%20E\Documents%20and%20Settings\bkwcw\My%20Documents\My%20Jobs\SCBP%202003\JOB\ASIMAR\Quarter\Q3'2002\LeadQ3_2002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1%20CMC-&#3648;&#3592;&#3657;&#3634;&#3614;&#3619;&#3632;&#3618;&#3634;&#3617;&#3627;&#3634;&#3609;&#3588;&#3619;\CMC%202549\Cmc%20&#3591;&#3610;%2012-49\Documents%20and%20Settings\bkwck\My%20Documents\JOB\TPP\TPP%20Q2'04\ELEC4501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PS/A02-Ivy%20&#3619;&#3634;&#3625;&#3598;&#3619;&#3660;&#3610;&#3641;&#3619;&#3603;&#3632;/&#3629;&#3634;&#3588;&#3634;&#3619;%20A/DevPgm/erp/2006/2006%20&#3611;&#3619;&#3633;&#3610;&#3611;&#3619;&#3640;&#3591;&#3619;&#3632;&#3610;&#3610;&#3585;&#3634;&#3619;%20import%20WBS%20&#3651;&#3609;%20Softpro/upload/20070321/DATA-EXPORT_PK-28-2_2-3-50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!!&#3624;&#3641;&#3609;&#3618;&#3660;&#3611;&#3599;&#3636;&#3610;&#3633;&#3605;&#3636;&#3585;&#3634;&#3619;&#3586;&#3657;&#3629;&#3617;&#3641;&#3621;&#3648;&#3594;&#3636;&#3591;&#3619;&#3640;&#3585;&#3613;&#3656;&#3634;&#3618;&#3591;&#3610;&#3611;&#3619;&#3632;&#3617;&#3634;&#3603;!!/KPI%20SAP%201-2551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&#51333;&#54633;&#50629;&#47924;/&#49352;%20&#54260;&#45908;/MJR/&#44277;&#50976;/&#54620;&#44397;&#51473;&#44277;&#50629;&#49884;&#49444;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account/My%20Documents/Unallocated%20files/PST%20Group/Lead%20Sch_PST%20Group_0607/PST6-50(&#3619;&#3629;&#3610;2)&#3627;&#3621;&#3633;&#3591;&#3611;&#3611;.2(&#3621;&#3656;&#3634;&#3626;&#3640;&#3604;%20&#3626;&#3640;&#3604;)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LH%20Group%20Q1'08/1.LH_Q1'08/My%20Job/2007/YE'07/LH%20group%20YE%202007/1.LH_YE'07/JOB/JOB/LH_Q2'07/LH%20Group%20Q2'07/1.LH%20Q2'07/LH%20Q1'07%20Group/1.LH%20Q1'07/Q2'04F,K,J,S%20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&#3648;&#3621;&#3655;&#3585;/BOQ.&#3607;&#3637;&#3656;&#3619;&#3637;&#3610;&#3612;&#3636;&#3604;&#3594;&#3629;&#3610;/Fmo2-002%20&#3623;&#3636;&#3621;&#3648;&#3621;&#3592;/TYPE%20Fmo2-002%20(Normal)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Q2'04F,K,J,S%20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Ps02-09/peera/peera/e-mail/06-05-18/&#3610;&#3657;&#3634;&#3609;%20Type%20A%20R.1%20NORMAL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&#3648;&#3621;&#3655;&#3585;/BOQ.&#3607;&#3637;&#3656;&#3619;&#3637;&#3610;&#3612;&#3636;&#3604;&#3594;&#3629;&#3610;/Fmo2-003%20&#3616;&#3633;&#3626;&#3626;&#3619;/&#3616;&#3633;&#3626;&#3626;&#3619;%2012/TYPE%20D-M1(Normal)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Thespc40272/est%20files/BOQ.&#3607;&#3637;&#3656;&#3619;&#3637;&#3610;&#3612;&#3636;&#3604;&#3594;&#3629;&#3610;/TYPE%20A/TYPE%20A%20&#3648;&#3605;&#3619;&#3637;&#3618;&#3617;&#3618;&#3636;&#3591;/&#3610;&#3657;&#3634;&#3609;%20Type%20A%20R.1%20NORMAL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Administrator\My%20Documents\&#20107;&#26989;&#35336;&#30011;\&#31532;8&#26399;&#22522;&#26412;&#35336;&#30011;\&#25237;&#36039;&#35336;&#30011;04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%202000%20.xls\Somchai15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mpare%20Boq%20struc.LHR%20rev.4\New%20Folder\Documents%20and%20Settings\02\Desktop\BH.ST.%20L&amp;H\Documents%20and%20Settings\All%20Users.WINDOWS\Documents\Documents%20and%20Settings\All%20Users.WINDOWS\Documents\Doc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!!&#3624;&#3641;&#3609;&#3618;&#3660;&#3611;&#3599;&#3636;&#3610;&#3633;&#3605;&#3636;&#3585;&#3634;&#3619;&#3586;&#3657;&#3629;&#3617;&#3641;&#3621;&#3648;&#3594;&#3636;&#3591;&#3619;&#3640;&#3585;&#3613;&#3656;&#3634;&#3618;&#3591;&#3610;&#3611;&#3619;&#3632;&#3617;&#3634;&#3603;!!/&#3591;&#3610;&#3607;&#3633;&#3657;&#3591;&#3650;&#3588;&#3619;&#3591;&#3585;&#3634;&#3619;(&#3648;&#3629;&#3585;)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Documents%20and%20Settings/bkbps/My%20Documents/RAV/wp%20rav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6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Preuksa%20III(1Sep05)/&#3613;&#3656;&#3634;&#3618;&#3591;&#3610;&#3611;&#3619;&#3632;&#3617;&#3634;&#3603;/&#3591;&#3610;&#3607;&#3633;&#3657;&#3591;&#3650;&#3588;&#3619;&#3591;&#3585;&#3634;&#3619;/&#3591;&#3610;&#3607;&#3633;&#3657;&#3591;&#3650;&#3588;&#3619;&#3591;&#3585;&#3634;&#3619;%20PK/BOQ/TH%205.7%20&#3626;&#3629;&#3591;&#3594;&#3633;&#3657;&#3609;/B.O.Q.&#3607;&#3634;&#3623;&#3609;&#3660;&#3648;&#3630;&#3657;&#3634;&#3626;&#3660;%20C-N4%20R.0%20(2-9-2006)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anda365-my.sharepoint.com/&#3648;&#3621;&#3655;&#3585;/BOQ.&#3607;&#3637;&#3656;&#3619;&#3637;&#3610;&#3612;&#3636;&#3604;&#3594;&#3629;&#3610;/D&amp;D1%20(MO1)/NORMAL/TYPE%20D-M1(Normal).xls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.sharepoint.com/Windows/Temporary%20Internet%20Files/OLKB355/&#49324;&#50629;&#51109;/&#47196;&#45812;&#53076;&#53440;&#50892;/&#50900;&#47568;&#48372;&#44256;&#49436;/MJR/&#44277;&#50976;/&#47196;&#45812;&#53076;&#52509;&#44292;&#51228;&#50504;&#44204;&#51201;3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\GAMxFiles\ReadOnly\5670abffbebe4e3b818c1725507180cb\A412_2009_Lead_WWI.xlsx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0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9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8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tsuifudosanasiasg-my.sharepoint.com/personal/ariya_mitsuifudosan-asia_com/Documents/RecoveredExternalLink17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開業戦略 (2)"/>
      <sheetName val="!!sa開業まとめ修正"/>
    </sheetNames>
    <definedNames>
      <definedName name="Header1" refersTo="#REF!"/>
      <definedName name="Header2" refersTo="#REF!"/>
      <definedName name="Last_Row" refersTo="#REF!"/>
    </defined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1"/>
      <sheetName val="C-3"/>
      <sheetName val="C-5"/>
      <sheetName val="C-11"/>
      <sheetName val="C_1"/>
      <sheetName val="G001 AD3"/>
      <sheetName val="GROUPTB"/>
      <sheetName val="ELEC45-01"/>
      <sheetName val="14A- Mobi Sathorn"/>
      <sheetName val="Driver"/>
      <sheetName val="TrialBalance Q3-2002"/>
      <sheetName val="FS"/>
      <sheetName val="chalinee ปี49"/>
      <sheetName val="Master"/>
      <sheetName val="SCB 1 - Current"/>
      <sheetName val="SCB 2 - Current"/>
      <sheetName val="I"/>
      <sheetName val="J"/>
      <sheetName val="Financial Analysis"/>
      <sheetName val="#REF"/>
      <sheetName val="TPP-C 2003"/>
      <sheetName val="ตั๋วเงินรับ"/>
      <sheetName val="CRITERIA2"/>
      <sheetName val="desc"/>
      <sheetName val="type"/>
      <sheetName val="BUILD95"/>
      <sheetName val="21505990"/>
      <sheetName val="BS_Conso "/>
      <sheetName val="Group"/>
      <sheetName val="EXIT"/>
      <sheetName val="RSS9801"/>
      <sheetName val="Sheet2"/>
      <sheetName val="Analysis-PL"/>
      <sheetName val="Detail-segment"/>
      <sheetName val="K-1A"/>
      <sheetName val="2 BS"/>
      <sheetName val="1 Analysis"/>
      <sheetName val="関東ドレージ"/>
      <sheetName val="DLD Query Query Query"/>
      <sheetName val="Company&amp;Project"/>
      <sheetName val="เงินกู้ธนชาติ"/>
      <sheetName val="R"/>
      <sheetName val="ชื่อหุ้น"/>
      <sheetName val="Sheet1"/>
      <sheetName val="อสังหาริมทรัพย์"/>
      <sheetName val="สิทธิการเช่า"/>
      <sheetName val="G001_AD3"/>
      <sheetName val="14A-_Mobi_Sathorn"/>
      <sheetName val="TrialBalance_Q3-2002"/>
      <sheetName val="chalinee_ปี49"/>
      <sheetName val="SCB_1_-_Current"/>
      <sheetName val="SCB_2_-_Current"/>
      <sheetName val="Financial_Analysis"/>
      <sheetName val="Hotel Cash Flow"/>
      <sheetName val="TPP-C_2003"/>
      <sheetName val="2_BS"/>
      <sheetName val="1_Analysis"/>
      <sheetName val="DLD_Query_Query_Query"/>
      <sheetName val="BS_Conso_"/>
      <sheetName val="Hotel_Cash_Flow"/>
      <sheetName val="G001_AD31"/>
      <sheetName val="14A-_Mobi_Sathorn1"/>
      <sheetName val="chalinee_ปี491"/>
      <sheetName val="SCB_1_-_Current1"/>
      <sheetName val="SCB_2_-_Current1"/>
      <sheetName val="TrialBalance_Q3-20021"/>
      <sheetName val="TPP-C_20031"/>
      <sheetName val="Financial_Analysis1"/>
      <sheetName val="2_BS1"/>
      <sheetName val="1_Analysis1"/>
      <sheetName val="DLD_Query_Query_Query1"/>
      <sheetName val="BS_Conso_1"/>
      <sheetName val="Hotel_Cash_Flow1"/>
      <sheetName val="G001_AD32"/>
      <sheetName val="14A-_Mobi_Sathorn2"/>
      <sheetName val="chalinee_ปี492"/>
      <sheetName val="SCB_1_-_Current2"/>
      <sheetName val="SCB_2_-_Current2"/>
      <sheetName val="TrialBalance_Q3-20022"/>
      <sheetName val="TPP-C_20032"/>
      <sheetName val="Financial_Analysis2"/>
      <sheetName val="2_BS2"/>
      <sheetName val="1_Analysis2"/>
      <sheetName val="DLD_Query_Query_Query2"/>
      <sheetName val="BS_Conso_2"/>
      <sheetName val="Hotel_Cash_Flow2"/>
      <sheetName val="G001_AD33"/>
      <sheetName val="14A-_Mobi_Sathorn3"/>
      <sheetName val="chalinee_ปี493"/>
      <sheetName val="SCB_1_-_Current3"/>
      <sheetName val="SCB_2_-_Current3"/>
      <sheetName val="TrialBalance_Q3-20023"/>
      <sheetName val="TPP-C_20033"/>
      <sheetName val="Financial_Analysis3"/>
      <sheetName val="2_BS3"/>
      <sheetName val="1_Analysis3"/>
      <sheetName val="DLD_Query_Query_Query3"/>
      <sheetName val="BS_Conso_3"/>
      <sheetName val="Hotel_Cash_Flow3"/>
      <sheetName val="Sales by Month"/>
      <sheetName val="TB-SAP"/>
      <sheetName val="6_25"/>
      <sheetName val="pa group"/>
      <sheetName val="G001_AD34"/>
      <sheetName val="14A-_Mobi_Sathorn4"/>
      <sheetName val="chalinee_ปี494"/>
      <sheetName val="SCB_1_-_Current4"/>
      <sheetName val="SCB_2_-_Current4"/>
      <sheetName val="TrialBalance_Q3-20024"/>
      <sheetName val="TPP-C_20034"/>
      <sheetName val="Financial_Analysis4"/>
      <sheetName val="2_BS4"/>
      <sheetName val="1_Analysis4"/>
      <sheetName val="DLD_Query_Query_Query4"/>
      <sheetName val="BS_Conso_4"/>
      <sheetName val="Hotel_Cash_Flow4"/>
      <sheetName val="Sales_by_Month"/>
      <sheetName val="Pricing-Updated by J. Simpson"/>
      <sheetName val="Variables"/>
      <sheetName val="TB09.30.04"/>
      <sheetName val="BS-FULL"/>
      <sheetName val="BS_FULL"/>
      <sheetName val="B&amp;S 1999"/>
      <sheetName val="DIV186"/>
      <sheetName val="ลูกหนี้(เก่า)"/>
      <sheetName val="total"/>
      <sheetName val="sales3level"/>
      <sheetName val="FSALES"/>
      <sheetName val="เงินกู้ MGC"/>
      <sheetName val="5.11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ลูกหนี้(เก่า)"/>
      <sheetName val="C-1"/>
      <sheetName val="Elim"/>
      <sheetName val="TB"/>
      <sheetName val="Template lead"/>
      <sheetName val="FS_E"/>
      <sheetName val="PL By Month 2016"/>
      <sheetName val="BS"/>
      <sheetName val="PL"/>
      <sheetName val="FS monthly 2018"/>
      <sheetName val="FS"/>
      <sheetName val="REC_Q3'19"/>
      <sheetName val="CJE Q3'19"/>
      <sheetName val="Sumlead"/>
      <sheetName val="C001"/>
      <sheetName val="F001"/>
      <sheetName val="G001"/>
      <sheetName val="I001"/>
      <sheetName val="J001"/>
      <sheetName val="K001"/>
      <sheetName val="N001"/>
      <sheetName val="P001"/>
      <sheetName val="Q001"/>
      <sheetName val="T001"/>
      <sheetName val="U001"/>
      <sheetName val="UB001"/>
      <sheetName val="VC001"/>
      <sheetName val="VE001"/>
      <sheetName val="Caltax"/>
      <sheetName val="GP"/>
      <sheetName val="CN41N"/>
      <sheetName val="3.DevCosts"/>
      <sheetName val="%Complete"/>
      <sheetName val="TrialBalance Q3-2002"/>
      <sheetName val="DB-Name List"/>
      <sheetName val="Template_lead1"/>
      <sheetName val="PL_By_Month_20161"/>
      <sheetName val="FS_monthly_20181"/>
      <sheetName val="CJE_Q3'191"/>
      <sheetName val="3_DevCosts1"/>
      <sheetName val="DB-Name_List1"/>
      <sheetName val="TrialBalance_Q3-20021"/>
      <sheetName val="Template_lead"/>
      <sheetName val="PL_By_Month_2016"/>
      <sheetName val="FS_monthly_2018"/>
      <sheetName val="CJE_Q3'19"/>
      <sheetName val="3_DevCosts"/>
      <sheetName val="DB-Name_List"/>
      <sheetName val="TrialBalance_Q3-2002"/>
      <sheetName val="stat local"/>
      <sheetName val="Fx Rate"/>
      <sheetName val="other tables"/>
      <sheetName val="TrialBalance_Q3-20023"/>
      <sheetName val="Template_lead3"/>
      <sheetName val="PL_By_Month_20163"/>
      <sheetName val="FS_monthly_20183"/>
      <sheetName val="CJE_Q3'193"/>
      <sheetName val="3_DevCosts3"/>
      <sheetName val="DB-Name_List3"/>
      <sheetName val="TrialBalance_Q3-20022"/>
      <sheetName val="Template_lead2"/>
      <sheetName val="PL_By_Month_20162"/>
      <sheetName val="FS_monthly_20182"/>
      <sheetName val="CJE_Q3'192"/>
      <sheetName val="3_DevCosts2"/>
      <sheetName val="DB-Name_List2"/>
      <sheetName val="TrialBalance_Q3-20024"/>
      <sheetName val="Template_lead4"/>
      <sheetName val="PL_By_Month_20164"/>
      <sheetName val="FS_monthly_20184"/>
      <sheetName val="CJE_Q3'194"/>
      <sheetName val="3_DevCosts4"/>
      <sheetName val="DB-Name_List4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ales-re"/>
      <sheetName val="BSALES"/>
      <sheetName val="FSALES"/>
      <sheetName val="board-re"/>
      <sheetName val="board-re (2)"/>
      <sheetName val="MTP"/>
      <sheetName val="SALE2L"/>
      <sheetName val="sales"/>
      <sheetName val="sales (2)"/>
      <sheetName val="fsales-re (2)"/>
      <sheetName val="Baht per Ton"/>
      <sheetName val="ขายผ่าน"/>
      <sheetName val="SKIC"/>
      <sheetName val="board-re_(2)"/>
      <sheetName val="sales_(2)"/>
      <sheetName val="fsales-re_(2)"/>
      <sheetName val="Baht_per_Ton"/>
      <sheetName val="Budget "/>
      <sheetName val="ยอดขาย"/>
      <sheetName val="ใบประหน้า"/>
      <sheetName val="Assumption"/>
      <sheetName val="Table Name"/>
      <sheetName val="Indirect SG&amp;A"/>
      <sheetName val="Province"/>
      <sheetName val="Plan&amp;Act โอน"/>
      <sheetName val="Sheet1"/>
      <sheetName val="PK110_PJ 00032017"/>
      <sheetName val="Summary_Mgt"/>
      <sheetName val="Summary"/>
      <sheetName val="ROA_New"/>
      <sheetName val="Project Budget_equity"/>
      <sheetName val="P&amp;L Yearly"/>
      <sheetName val="Project Budget"/>
      <sheetName val="Data"/>
      <sheetName val="Inv"/>
      <sheetName val="BOI_Edge"/>
      <sheetName val="BOI_Center"/>
      <sheetName val="SGP"/>
      <sheetName val="แผนการชำระค่าที่ดิน"/>
      <sheetName val="DC"/>
      <sheetName val="CC"/>
      <sheetName val="OH"/>
      <sheetName val="SG&amp;A"/>
      <sheetName val="Std.Rate_Type"/>
      <sheetName val="Std.Rate_Unit"/>
      <sheetName val="Interest extra"/>
      <sheetName val="Interest"/>
      <sheetName val="COGS"/>
      <sheetName val="% MD&amp;SBU"/>
      <sheetName val="%BU Support"/>
      <sheetName val="Asset Turnover"/>
      <sheetName val="P&amp;L"/>
      <sheetName val="Actual_SG&amp;A"/>
      <sheetName val="ยอดขาย,ยอดโอน"/>
      <sheetName val="Actual"/>
      <sheetName val="Cash In"/>
      <sheetName val="WBS"/>
      <sheetName val="board-re_(2)1"/>
      <sheetName val="sales_(2)1"/>
      <sheetName val="fsales-re_(2)1"/>
      <sheetName val="Baht_per_Ton1"/>
      <sheetName val="Table_Name"/>
      <sheetName val="Indirect_SG&amp;A"/>
      <sheetName val="June"/>
      <sheetName val="Jan"/>
      <sheetName val="Feb"/>
      <sheetName val="Mar"/>
      <sheetName val="Apr"/>
      <sheetName val="May"/>
      <sheetName val="MD_R"/>
      <sheetName val="แบบ_A"/>
      <sheetName val="ราคา"/>
      <sheetName val="ADM_A"/>
      <sheetName val="CELL_A"/>
      <sheetName val="CHE_A"/>
      <sheetName val="CE_A"/>
      <sheetName val="YTD-Actual"/>
      <sheetName val="DESP_A"/>
      <sheetName val="JUNE1"/>
      <sheetName val="ENV_A"/>
      <sheetName val="PG_A"/>
      <sheetName val="ISO_A"/>
      <sheetName val="MD_A"/>
      <sheetName val="PC_A"/>
      <sheetName val="PM_A"/>
      <sheetName val="RECY"/>
      <sheetName val="QA&amp;R_A"/>
      <sheetName val="RMP_A"/>
      <sheetName val="RMZ_A"/>
      <sheetName val="SHEET_A"/>
      <sheetName val="RECO_A"/>
      <sheetName val="YARD_A"/>
      <sheetName val="แบบ_B"/>
      <sheetName val="CODE"/>
      <sheetName val="Mat_Code"/>
      <sheetName val="แบบ_C"/>
      <sheetName val="UNIT"/>
      <sheetName val="แบบ_D"/>
      <sheetName val="MIROR_H9(TR1)"/>
      <sheetName val="ค่าวัสดุ"/>
      <sheetName val="DMD_Office"/>
      <sheetName val="แบบ_E"/>
      <sheetName val="แบบ_G"/>
      <sheetName val="แบบ_H"/>
      <sheetName val="D&amp;W_Accessories_Price"/>
      <sheetName val="แบบ_L"/>
      <sheetName val="แบบ_M"/>
      <sheetName val="แบบ_N"/>
      <sheetName val="แบบ_P"/>
      <sheetName val="ENV_R"/>
      <sheetName val="PG_R"/>
      <sheetName val="CELL_R"/>
      <sheetName val="QA&amp;R_R"/>
      <sheetName val="RMP_R"/>
      <sheetName val="RMZ_R"/>
      <sheetName val="code4130"/>
      <sheetName val="Sheet2"/>
      <sheetName val="Admin"/>
      <sheetName val="ADMIN_OFFICE_(2)"/>
      <sheetName val="CDC"/>
      <sheetName val="CHEMICAL"/>
      <sheetName val="DESPATCH"/>
      <sheetName val="Drwing"/>
      <sheetName val="Elec"/>
      <sheetName val="Estate"/>
      <sheetName val="YTD_Revised"/>
      <sheetName val="Fire"/>
      <sheetName val="Guest"/>
      <sheetName val="Inst"/>
      <sheetName val="ISO"/>
      <sheetName val="IT"/>
      <sheetName val="Mech"/>
      <sheetName val="CE"/>
      <sheetName val="Medical"/>
      <sheetName val="PRODUCT"/>
      <sheetName val="PULP_MILL1"/>
      <sheetName val="Power"/>
      <sheetName val="PR"/>
      <sheetName val="PRE"/>
      <sheetName val="Secutiry"/>
      <sheetName val="SHEETING"/>
      <sheetName val="SODA"/>
      <sheetName val="Store"/>
      <sheetName val="Waste"/>
      <sheetName val="YARD"/>
      <sheetName val="แบบ_S"/>
      <sheetName val="Elec_Square_D"/>
      <sheetName val="แบบ_T"/>
      <sheetName val="แบบ_TP"/>
      <sheetName val="แบบ_V"/>
      <sheetName val="code4090"/>
      <sheetName val="แบบ_Y"/>
      <sheetName val="ราคาบ้านแต่ละไตรมาส"/>
      <sheetName val="ราคาวัสดุวิลล์6"/>
      <sheetName val="Plan&amp;Act_โอน"/>
      <sheetName val="Budget_"/>
      <sheetName val="Project_Budget_equity"/>
      <sheetName val="P&amp;L_Yearly"/>
      <sheetName val="Project_Budget"/>
      <sheetName val="Std_Rate_Type"/>
      <sheetName val="Std_Rate_Unit"/>
      <sheetName val="Interest_extra"/>
      <sheetName val="%_MD&amp;SBU"/>
      <sheetName val="%BU_Support"/>
      <sheetName val="Asset_Turnover"/>
      <sheetName val="Cash_In"/>
      <sheetName val="Cost"/>
      <sheetName val="board-re_(2)2"/>
      <sheetName val="sales_(2)2"/>
      <sheetName val="fsales-re_(2)2"/>
      <sheetName val="Baht_per_Ton2"/>
      <sheetName val="Indirect_SG&amp;A1"/>
      <sheetName val="Table_Name1"/>
      <sheetName val="Plan&amp;Act_โอน1"/>
      <sheetName val="Budget_1"/>
      <sheetName val="Project_Budget_equity1"/>
      <sheetName val="P&amp;L_Yearly1"/>
      <sheetName val="Project_Budget1"/>
      <sheetName val="Std_Rate_Type1"/>
      <sheetName val="Std_Rate_Unit1"/>
      <sheetName val="Interest_extra1"/>
      <sheetName val="%_MD&amp;SBU1"/>
      <sheetName val="%BU_Support1"/>
      <sheetName val="Asset_Turnover1"/>
      <sheetName val="Cash_In1"/>
      <sheetName val="PCF7 Slab+Beam 65%"/>
      <sheetName val="TOTAL"/>
      <sheetName val="WP SDH-2016"/>
      <sheetName val="Sheet5"/>
      <sheetName val="New BOQ"/>
      <sheetName val="Plan vs Order Wall"/>
      <sheetName val="Plan vs Order Slab"/>
      <sheetName val="Plan vs Order Beam"/>
      <sheetName val="Plan vs Order GB"/>
      <sheetName val="Vender list"/>
      <sheetName val="Tag"/>
      <sheetName val="Sheet12"/>
      <sheetName val="Intro."/>
      <sheetName val="List_Project"/>
      <sheetName val="FS_Projection"/>
      <sheetName val="คำแนะนำในการใช้แบบฟอร์ม"/>
      <sheetName val="board-re_(2)4"/>
      <sheetName val="sales_(2)4"/>
      <sheetName val="fsales-re_(2)4"/>
      <sheetName val="Baht_per_Ton4"/>
      <sheetName val="Table_Name3"/>
      <sheetName val="Indirect_SG&amp;A3"/>
      <sheetName val="Plan&amp;Act_โอน3"/>
      <sheetName val="Budget_3"/>
      <sheetName val="Project_Budget_equity3"/>
      <sheetName val="P&amp;L_Yearly3"/>
      <sheetName val="Project_Budget3"/>
      <sheetName val="Std_Rate_Type3"/>
      <sheetName val="Std_Rate_Unit3"/>
      <sheetName val="Interest_extra3"/>
      <sheetName val="%_MD&amp;SBU3"/>
      <sheetName val="%BU_Support3"/>
      <sheetName val="Asset_Turnover3"/>
      <sheetName val="Cash_In3"/>
      <sheetName val="PCF7_Slab+Beam_65%1"/>
      <sheetName val="WP_SDH-20161"/>
      <sheetName val="New_BOQ1"/>
      <sheetName val="Plan_vs_Order_Wall1"/>
      <sheetName val="Plan_vs_Order_Slab1"/>
      <sheetName val="Plan_vs_Order_Beam1"/>
      <sheetName val="Plan_vs_Order_GB1"/>
      <sheetName val="Vender_list1"/>
      <sheetName val="Intro_1"/>
      <sheetName val="board-re_(2)3"/>
      <sheetName val="sales_(2)3"/>
      <sheetName val="fsales-re_(2)3"/>
      <sheetName val="Baht_per_Ton3"/>
      <sheetName val="Table_Name2"/>
      <sheetName val="Indirect_SG&amp;A2"/>
      <sheetName val="Plan&amp;Act_โอน2"/>
      <sheetName val="Budget_2"/>
      <sheetName val="Project_Budget_equity2"/>
      <sheetName val="P&amp;L_Yearly2"/>
      <sheetName val="Project_Budget2"/>
      <sheetName val="Std_Rate_Type2"/>
      <sheetName val="Std_Rate_Unit2"/>
      <sheetName val="Interest_extra2"/>
      <sheetName val="%_MD&amp;SBU2"/>
      <sheetName val="%BU_Support2"/>
      <sheetName val="Asset_Turnover2"/>
      <sheetName val="Cash_In2"/>
      <sheetName val="PCF7_Slab+Beam_65%"/>
      <sheetName val="WP_SDH-2016"/>
      <sheetName val="New_BOQ"/>
      <sheetName val="Plan_vs_Order_Wall"/>
      <sheetName val="Plan_vs_Order_Slab"/>
      <sheetName val="Plan_vs_Order_Beam"/>
      <sheetName val="Plan_vs_Order_GB"/>
      <sheetName val="Vender_list"/>
      <sheetName val="Intro_"/>
      <sheetName val="ยานพาหนะ"/>
      <sheetName val="NCR 2019"/>
      <sheetName val="CCtr map Profit Center"/>
      <sheetName val="list project in SAP"/>
      <sheetName val="board-re_(2)9"/>
      <sheetName val="sales_(2)9"/>
      <sheetName val="fsales-re_(2)9"/>
      <sheetName val="Baht_per_Ton9"/>
      <sheetName val="Budget_8"/>
      <sheetName val="Table_Name8"/>
      <sheetName val="Indirect_SG&amp;A8"/>
      <sheetName val="Plan&amp;Act_โอน8"/>
      <sheetName val="Project_Budget_equity8"/>
      <sheetName val="P&amp;L_Yearly8"/>
      <sheetName val="Project_Budget8"/>
      <sheetName val="Std_Rate_Type8"/>
      <sheetName val="Std_Rate_Unit8"/>
      <sheetName val="Interest_extra8"/>
      <sheetName val="%_MD&amp;SBU8"/>
      <sheetName val="%BU_Support8"/>
      <sheetName val="Asset_Turnover8"/>
      <sheetName val="Cash_In8"/>
      <sheetName val="PCF7_Slab+Beam_65%6"/>
      <sheetName val="PK110_PJ_000320175"/>
      <sheetName val="WP_SDH-20166"/>
      <sheetName val="Vender_list6"/>
      <sheetName val="New_BOQ6"/>
      <sheetName val="Plan_vs_Order_Wall6"/>
      <sheetName val="Plan_vs_Order_Slab6"/>
      <sheetName val="Plan_vs_Order_Beam6"/>
      <sheetName val="Plan_vs_Order_GB6"/>
      <sheetName val="Intro_6"/>
      <sheetName val="PK110_PJ_00032017"/>
      <sheetName val="NCR_20194"/>
      <sheetName val="board-re_(2)5"/>
      <sheetName val="sales_(2)5"/>
      <sheetName val="fsales-re_(2)5"/>
      <sheetName val="Baht_per_Ton5"/>
      <sheetName val="Indirect_SG&amp;A4"/>
      <sheetName val="Table_Name4"/>
      <sheetName val="Plan&amp;Act_โอน4"/>
      <sheetName val="Budget_4"/>
      <sheetName val="Project_Budget_equity4"/>
      <sheetName val="P&amp;L_Yearly4"/>
      <sheetName val="Project_Budget4"/>
      <sheetName val="Std_Rate_Type4"/>
      <sheetName val="Std_Rate_Unit4"/>
      <sheetName val="Interest_extra4"/>
      <sheetName val="%_MD&amp;SBU4"/>
      <sheetName val="%BU_Support4"/>
      <sheetName val="Asset_Turnover4"/>
      <sheetName val="Cash_In4"/>
      <sheetName val="PCF7_Slab+Beam_65%2"/>
      <sheetName val="WP_SDH-20162"/>
      <sheetName val="Vender_list2"/>
      <sheetName val="New_BOQ2"/>
      <sheetName val="Plan_vs_Order_Wall2"/>
      <sheetName val="Plan_vs_Order_Slab2"/>
      <sheetName val="Plan_vs_Order_Beam2"/>
      <sheetName val="Plan_vs_Order_GB2"/>
      <sheetName val="Intro_2"/>
      <sheetName val="PK110_PJ_000320171"/>
      <sheetName val="NCR_2019"/>
      <sheetName val="board-re_(2)8"/>
      <sheetName val="sales_(2)8"/>
      <sheetName val="fsales-re_(2)8"/>
      <sheetName val="Baht_per_Ton8"/>
      <sheetName val="Budget_7"/>
      <sheetName val="Table_Name7"/>
      <sheetName val="Indirect_SG&amp;A7"/>
      <sheetName val="Plan&amp;Act_โอน7"/>
      <sheetName val="Project_Budget_equity7"/>
      <sheetName val="P&amp;L_Yearly7"/>
      <sheetName val="Project_Budget7"/>
      <sheetName val="Std_Rate_Type7"/>
      <sheetName val="Std_Rate_Unit7"/>
      <sheetName val="Interest_extra7"/>
      <sheetName val="%_MD&amp;SBU7"/>
      <sheetName val="%BU_Support7"/>
      <sheetName val="Asset_Turnover7"/>
      <sheetName val="Cash_In7"/>
      <sheetName val="PCF7_Slab+Beam_65%5"/>
      <sheetName val="PK110_PJ_000320174"/>
      <sheetName val="WP_SDH-20165"/>
      <sheetName val="Vender_list5"/>
      <sheetName val="New_BOQ5"/>
      <sheetName val="Plan_vs_Order_Wall5"/>
      <sheetName val="Plan_vs_Order_Slab5"/>
      <sheetName val="Plan_vs_Order_Beam5"/>
      <sheetName val="Plan_vs_Order_GB5"/>
      <sheetName val="Intro_5"/>
      <sheetName val="NCR_20193"/>
      <sheetName val="board-re_(2)6"/>
      <sheetName val="sales_(2)6"/>
      <sheetName val="fsales-re_(2)6"/>
      <sheetName val="Baht_per_Ton6"/>
      <sheetName val="Budget_5"/>
      <sheetName val="Table_Name5"/>
      <sheetName val="Indirect_SG&amp;A5"/>
      <sheetName val="Plan&amp;Act_โอน5"/>
      <sheetName val="Project_Budget_equity5"/>
      <sheetName val="P&amp;L_Yearly5"/>
      <sheetName val="Project_Budget5"/>
      <sheetName val="Std_Rate_Type5"/>
      <sheetName val="Std_Rate_Unit5"/>
      <sheetName val="Interest_extra5"/>
      <sheetName val="%_MD&amp;SBU5"/>
      <sheetName val="%BU_Support5"/>
      <sheetName val="Asset_Turnover5"/>
      <sheetName val="Cash_In5"/>
      <sheetName val="PCF7_Slab+Beam_65%3"/>
      <sheetName val="PK110_PJ_000320172"/>
      <sheetName val="WP_SDH-20163"/>
      <sheetName val="Vender_list3"/>
      <sheetName val="New_BOQ3"/>
      <sheetName val="Plan_vs_Order_Wall3"/>
      <sheetName val="Plan_vs_Order_Slab3"/>
      <sheetName val="Plan_vs_Order_Beam3"/>
      <sheetName val="Plan_vs_Order_GB3"/>
      <sheetName val="Intro_3"/>
      <sheetName val="NCR_20191"/>
      <sheetName val="board-re_(2)7"/>
      <sheetName val="sales_(2)7"/>
      <sheetName val="fsales-re_(2)7"/>
      <sheetName val="Baht_per_Ton7"/>
      <sheetName val="Budget_6"/>
      <sheetName val="Table_Name6"/>
      <sheetName val="Indirect_SG&amp;A6"/>
      <sheetName val="Plan&amp;Act_โอน6"/>
      <sheetName val="Project_Budget_equity6"/>
      <sheetName val="P&amp;L_Yearly6"/>
      <sheetName val="Project_Budget6"/>
      <sheetName val="Std_Rate_Type6"/>
      <sheetName val="Std_Rate_Unit6"/>
      <sheetName val="Interest_extra6"/>
      <sheetName val="%_MD&amp;SBU6"/>
      <sheetName val="%BU_Support6"/>
      <sheetName val="Asset_Turnover6"/>
      <sheetName val="Cash_In6"/>
      <sheetName val="PCF7_Slab+Beam_65%4"/>
      <sheetName val="PK110_PJ_000320173"/>
      <sheetName val="WP_SDH-20164"/>
      <sheetName val="Vender_list4"/>
      <sheetName val="New_BOQ4"/>
      <sheetName val="Plan_vs_Order_Wall4"/>
      <sheetName val="Plan_vs_Order_Slab4"/>
      <sheetName val="Plan_vs_Order_Beam4"/>
      <sheetName val="Plan_vs_Order_GB4"/>
      <sheetName val="Intro_4"/>
      <sheetName val="NCR_20192"/>
      <sheetName val="board-re_(2)10"/>
      <sheetName val="sales_(2)10"/>
      <sheetName val="fsales-re_(2)10"/>
      <sheetName val="Baht_per_Ton10"/>
      <sheetName val="Budget_9"/>
      <sheetName val="Table_Name9"/>
      <sheetName val="Indirect_SG&amp;A9"/>
      <sheetName val="Plan&amp;Act_โอน9"/>
      <sheetName val="Project_Budget_equity9"/>
      <sheetName val="P&amp;L_Yearly9"/>
      <sheetName val="Project_Budget9"/>
      <sheetName val="Std_Rate_Type9"/>
      <sheetName val="Std_Rate_Unit9"/>
      <sheetName val="Interest_extra9"/>
      <sheetName val="%_MD&amp;SBU9"/>
      <sheetName val="%BU_Support9"/>
      <sheetName val="Asset_Turnover9"/>
      <sheetName val="Cash_In9"/>
      <sheetName val="PCF7_Slab+Beam_65%7"/>
      <sheetName val="PK110_PJ_000320176"/>
      <sheetName val="WP_SDH-20167"/>
      <sheetName val="Vender_list7"/>
      <sheetName val="New_BOQ7"/>
      <sheetName val="Plan_vs_Order_Wall7"/>
      <sheetName val="Plan_vs_Order_Slab7"/>
      <sheetName val="Plan_vs_Order_Beam7"/>
      <sheetName val="Plan_vs_Order_GB7"/>
      <sheetName val="Intro_7"/>
      <sheetName val="NCR_20195"/>
      <sheetName val="CCtr_map_Profit_Center"/>
      <sheetName val="list_project_in_SAP"/>
      <sheetName val="board-re_(2)11"/>
      <sheetName val="sales_(2)11"/>
      <sheetName val="fsales-re_(2)11"/>
      <sheetName val="Baht_per_Ton11"/>
      <sheetName val="Budget_10"/>
      <sheetName val="Table_Name10"/>
      <sheetName val="Indirect_SG&amp;A10"/>
      <sheetName val="Plan&amp;Act_โอน10"/>
      <sheetName val="Project_Budget_equity10"/>
      <sheetName val="P&amp;L_Yearly10"/>
      <sheetName val="Project_Budget10"/>
      <sheetName val="Std_Rate_Type10"/>
      <sheetName val="Std_Rate_Unit10"/>
      <sheetName val="Interest_extra10"/>
      <sheetName val="%_MD&amp;SBU10"/>
      <sheetName val="%BU_Support10"/>
      <sheetName val="Asset_Turnover10"/>
      <sheetName val="Cash_In10"/>
      <sheetName val="PCF7_Slab+Beam_65%8"/>
      <sheetName val="PK110_PJ_000320177"/>
      <sheetName val="WP_SDH-20168"/>
      <sheetName val="Vender_list8"/>
      <sheetName val="New_BOQ8"/>
      <sheetName val="Plan_vs_Order_Wall8"/>
      <sheetName val="Plan_vs_Order_Slab8"/>
      <sheetName val="Plan_vs_Order_Beam8"/>
      <sheetName val="Plan_vs_Order_GB8"/>
      <sheetName val="Intro_8"/>
      <sheetName val="NCR_20196"/>
      <sheetName val="CCtr_map_Profit_Center1"/>
      <sheetName val="list_project_in_SAP1"/>
      <sheetName val="board-re_(2)12"/>
      <sheetName val="sales_(2)12"/>
      <sheetName val="fsales-re_(2)12"/>
      <sheetName val="Baht_per_Ton12"/>
      <sheetName val="Budget_11"/>
      <sheetName val="Table_Name11"/>
      <sheetName val="Indirect_SG&amp;A11"/>
      <sheetName val="Plan&amp;Act_โอน11"/>
      <sheetName val="Project_Budget_equity11"/>
      <sheetName val="P&amp;L_Yearly11"/>
      <sheetName val="Project_Budget11"/>
      <sheetName val="Std_Rate_Type11"/>
      <sheetName val="Std_Rate_Unit11"/>
      <sheetName val="Interest_extra11"/>
      <sheetName val="%_MD&amp;SBU11"/>
      <sheetName val="%BU_Support11"/>
      <sheetName val="Asset_Turnover11"/>
      <sheetName val="Cash_In11"/>
      <sheetName val="PCF7_Slab+Beam_65%9"/>
      <sheetName val="PK110_PJ_000320178"/>
      <sheetName val="WP_SDH-20169"/>
      <sheetName val="Vender_list9"/>
      <sheetName val="New_BOQ9"/>
      <sheetName val="Plan_vs_Order_Wall9"/>
      <sheetName val="Plan_vs_Order_Slab9"/>
      <sheetName val="Plan_vs_Order_Beam9"/>
      <sheetName val="Plan_vs_Order_GB9"/>
      <sheetName val="Intro_9"/>
      <sheetName val="NCR_20197"/>
      <sheetName val="CCtr_map_Profit_Center2"/>
      <sheetName val="list_project_in_SAP2"/>
      <sheetName val="vimut"/>
      <sheetName val="GTNF-01"/>
      <sheetName val="board-re_(2)13"/>
      <sheetName val="sales_(2)13"/>
      <sheetName val="fsales-re_(2)13"/>
      <sheetName val="Baht_per_Ton13"/>
      <sheetName val="Budget_12"/>
      <sheetName val="Table_Name12"/>
      <sheetName val="Indirect_SG&amp;A12"/>
      <sheetName val="Plan&amp;Act_โอน12"/>
      <sheetName val="Project_Budget_equity12"/>
      <sheetName val="P&amp;L_Yearly12"/>
      <sheetName val="Project_Budget12"/>
      <sheetName val="Std_Rate_Type12"/>
      <sheetName val="Std_Rate_Unit12"/>
      <sheetName val="Interest_extra12"/>
      <sheetName val="%_MD&amp;SBU12"/>
      <sheetName val="%BU_Support12"/>
      <sheetName val="Asset_Turnover12"/>
      <sheetName val="Cash_In12"/>
      <sheetName val="PCF7_Slab+Beam_65%10"/>
      <sheetName val="PK110_PJ_000320179"/>
      <sheetName val="WP_SDH-201610"/>
      <sheetName val="Vender_list10"/>
      <sheetName val="New_BOQ10"/>
      <sheetName val="Plan_vs_Order_Wall10"/>
      <sheetName val="Plan_vs_Order_Slab10"/>
      <sheetName val="Plan_vs_Order_Beam10"/>
      <sheetName val="Plan_vs_Order_GB10"/>
      <sheetName val="Intro_10"/>
      <sheetName val="NCR_20198"/>
      <sheetName val="CCtr_map_Profit_Center3"/>
      <sheetName val="list_project_in_SAP3"/>
      <sheetName val="Raw data"/>
      <sheetName val="board-re_(2)14"/>
      <sheetName val="sales_(2)14"/>
      <sheetName val="fsales-re_(2)14"/>
      <sheetName val="Baht_per_Ton14"/>
      <sheetName val="Table_Name13"/>
      <sheetName val="Indirect_SG&amp;A13"/>
      <sheetName val="Plan&amp;Act_โอน13"/>
      <sheetName val="Budget_13"/>
      <sheetName val="Project_Budget_equity13"/>
      <sheetName val="P&amp;L_Yearly13"/>
      <sheetName val="Project_Budget13"/>
      <sheetName val="Std_Rate_Type13"/>
      <sheetName val="Std_Rate_Unit13"/>
      <sheetName val="Interest_extra13"/>
      <sheetName val="%_MD&amp;SBU13"/>
      <sheetName val="%BU_Support13"/>
      <sheetName val="Asset_Turnover13"/>
      <sheetName val="Cash_In13"/>
      <sheetName val="PCF7_Slab+Beam_65%11"/>
      <sheetName val="WP_SDH-201611"/>
      <sheetName val="New_BOQ11"/>
      <sheetName val="Plan_vs_Order_Wall11"/>
      <sheetName val="Plan_vs_Order_Slab11"/>
      <sheetName val="Plan_vs_Order_Beam11"/>
      <sheetName val="Plan_vs_Order_GB11"/>
      <sheetName val="Vender_list11"/>
      <sheetName val="Intro_11"/>
      <sheetName val="NCR_20199"/>
      <sheetName val="PK110_PJ_0003201710"/>
      <sheetName val="CCtr_map_Profit_Center4"/>
      <sheetName val="list_project_in_SAP4"/>
      <sheetName val="2 Master"/>
      <sheetName val="CG_plan1"/>
      <sheetName val="Classification-Appendix"/>
      <sheetName val="List"/>
      <sheetName val="PROGRAM"/>
      <sheetName val="12IBECost"/>
      <sheetName val="OP2016_Cost"/>
      <sheetName val="Project Capex"/>
      <sheetName val="drop down list"/>
      <sheetName val="Account code"/>
      <sheetName val="Cost center FOH"/>
      <sheetName val="DropDown"/>
      <sheetName val="INDEX"/>
      <sheetName val="Q"/>
      <sheetName val="Cost center"/>
      <sheetName val="board-re_(2)15"/>
      <sheetName val="sales_(2)15"/>
      <sheetName val="fsales-re_(2)15"/>
      <sheetName val="Baht_per_Ton15"/>
      <sheetName val="Table_Name14"/>
      <sheetName val="Indirect_SG&amp;A14"/>
      <sheetName val="Plan&amp;Act_โอน14"/>
      <sheetName val="Budget_14"/>
      <sheetName val="Project_Budget_equity14"/>
      <sheetName val="P&amp;L_Yearly14"/>
      <sheetName val="Project_Budget14"/>
      <sheetName val="Std_Rate_Type14"/>
      <sheetName val="Std_Rate_Unit14"/>
      <sheetName val="Interest_extra14"/>
      <sheetName val="%_MD&amp;SBU14"/>
      <sheetName val="%BU_Support14"/>
      <sheetName val="Asset_Turnover14"/>
      <sheetName val="Cash_In14"/>
      <sheetName val="PCF7_Slab+Beam_65%12"/>
      <sheetName val="WP_SDH-201612"/>
      <sheetName val="New_BOQ12"/>
      <sheetName val="Plan_vs_Order_Wall12"/>
      <sheetName val="Plan_vs_Order_Slab12"/>
      <sheetName val="Plan_vs_Order_Beam12"/>
      <sheetName val="Plan_vs_Order_GB12"/>
      <sheetName val="Vender_list12"/>
      <sheetName val="Intro_12"/>
      <sheetName val="NCR_201910"/>
      <sheetName val="PK110_PJ_0003201711"/>
      <sheetName val="CCtr_map_Profit_Center5"/>
      <sheetName val="list_project_in_SAP5"/>
      <sheetName val="2_Master"/>
      <sheetName val="Project_Capex"/>
      <sheetName val="drop_down_list"/>
      <sheetName val="Account_code"/>
      <sheetName val="Cost_center_FOH"/>
      <sheetName val="Cost_center"/>
      <sheetName val="Plan Pack"/>
      <sheetName val="Month"/>
      <sheetName val="CE TypeName"/>
      <sheetName val="CE_TypeName"/>
      <sheetName val="4+2"/>
      <sheetName val="FXType"/>
      <sheetName val="Mapping account"/>
      <sheetName val="PVF.DAILY"/>
      <sheetName val="Comapny Name"/>
      <sheetName val="SCG Chemicals group"/>
      <sheetName val="2_Master1"/>
      <sheetName val="Project_Capex1"/>
      <sheetName val="drop_down_list1"/>
      <sheetName val="Account_code1"/>
      <sheetName val="Cost_center_FOH1"/>
      <sheetName val="Cost_center1"/>
      <sheetName val="Plan_Pack"/>
      <sheetName val="CE_TypeName1"/>
      <sheetName val="Mapping_account"/>
      <sheetName val="PVF_DAILY"/>
      <sheetName val="Comapny_Name"/>
      <sheetName val="SCG_Chemicals_group"/>
      <sheetName val="Sheet4"/>
      <sheetName val="2_Master2"/>
      <sheetName val="Project_Capex2"/>
      <sheetName val="drop_down_list2"/>
      <sheetName val="Account_code2"/>
      <sheetName val="Cost_center_FOH2"/>
      <sheetName val="Cost_center2"/>
      <sheetName val="CE_TypeName2"/>
      <sheetName val="Plan_Pack1"/>
      <sheetName val="Mapping_account1"/>
      <sheetName val="PVF_DAILY1"/>
      <sheetName val="Comapny_Name1"/>
      <sheetName val="SCG_Chemicals_group1"/>
      <sheetName val="สถานะวงเงินกู้"/>
      <sheetName val="ค่าใช้จ่ายขาย-บริหาร"/>
      <sheetName val="รายละเอียด-ทรัพย์สิน"/>
      <sheetName val="ลูกหนี้(เก่า)"/>
      <sheetName val="สถานะวงเงิน ปัจจุบัน"/>
      <sheetName val="Statement-BAHT"/>
      <sheetName val="Group Zdecor+ECOM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 refreshError="1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 refreshError="1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45-01"/>
      <sheetName val="ELEC45-02"/>
      <sheetName val="ELEC45-03"/>
      <sheetName val="ELEC45-04"/>
      <sheetName val="ELEC45-05"/>
      <sheetName val="ELEC45-06"/>
      <sheetName val="ELEC45-07"/>
      <sheetName val="ELEC46"/>
      <sheetName val="ELEC45_01"/>
      <sheetName val="C-1"/>
      <sheetName val="Trial Balance"/>
      <sheetName val="Elim"/>
      <sheetName val="TB"/>
      <sheetName val="Template lead"/>
      <sheetName val="FS_E"/>
      <sheetName val="PL By Month 2016"/>
      <sheetName val="BS"/>
      <sheetName val="PL"/>
      <sheetName val="FS monthly 2018"/>
      <sheetName val="FS"/>
      <sheetName val="REC_Q3'19"/>
      <sheetName val="CJE Q3'19"/>
      <sheetName val="Sumlead"/>
      <sheetName val="C001"/>
      <sheetName val="F001"/>
      <sheetName val="G001"/>
      <sheetName val="I001"/>
      <sheetName val="J001"/>
      <sheetName val="K001"/>
      <sheetName val="N001"/>
      <sheetName val="P001"/>
      <sheetName val="Q001"/>
      <sheetName val="T001"/>
      <sheetName val="U001"/>
      <sheetName val="UB001"/>
      <sheetName val="VC001"/>
      <sheetName val="VE001"/>
      <sheetName val="Caltax"/>
      <sheetName val="GP"/>
      <sheetName val="CN41N"/>
      <sheetName val="3.DevCosts"/>
      <sheetName val="%Complete"/>
      <sheetName val="TB-2001-Apr'01"/>
      <sheetName val="TrialBalance Q3-2002"/>
      <sheetName val="MOULD"/>
      <sheetName val="Trial_Balance"/>
      <sheetName val="TrialBalance_Q3-2002"/>
      <sheetName val="Template_lead"/>
      <sheetName val="PL_By_Month_2016"/>
      <sheetName val="FS_monthly_2018"/>
      <sheetName val="CJE_Q3'19"/>
      <sheetName val="3_DevCosts"/>
      <sheetName val="Trial_Balance1"/>
      <sheetName val="TrialBalance_Q3-20021"/>
      <sheetName val="Template_lead1"/>
      <sheetName val="PL_By_Month_20161"/>
      <sheetName val="FS_monthly_20181"/>
      <sheetName val="CJE_Q3'191"/>
      <sheetName val="3_DevCosts1"/>
      <sheetName val="Trial_Balance2"/>
      <sheetName val="TrialBalance_Q3-20022"/>
      <sheetName val="Template_lead2"/>
      <sheetName val="PL_By_Month_20162"/>
      <sheetName val="FS_monthly_20182"/>
      <sheetName val="CJE_Q3'192"/>
      <sheetName val="3_DevCosts2"/>
      <sheetName val="Trial_Balance3"/>
      <sheetName val="TrialBalance_Q3-20023"/>
      <sheetName val="Template_lead3"/>
      <sheetName val="PL_By_Month_20163"/>
      <sheetName val="FS_monthly_20183"/>
      <sheetName val="CJE_Q3'193"/>
      <sheetName val="3_DevCosts3"/>
      <sheetName val="UA100"/>
      <sheetName val="BKK_marketing"/>
      <sheetName val="PL_PKT"/>
      <sheetName val="PKT_sales"/>
      <sheetName val="BKK_sale"/>
      <sheetName val="FSALES"/>
      <sheetName val="Trial_Balance4"/>
      <sheetName val="TrialBalance_Q3-20024"/>
      <sheetName val="Template_lead4"/>
      <sheetName val="PL_By_Month_20164"/>
      <sheetName val="FS_monthly_20184"/>
      <sheetName val="CJE_Q3'194"/>
      <sheetName val="3_DevCosts4"/>
      <sheetName val="acc.depre-report-old"/>
      <sheetName val="งบบริหาร PL-report"/>
      <sheetName val="P&amp;LFINAL - 44"/>
      <sheetName val="DATABASE -sumifTB"/>
      <sheetName val="31.12.04"/>
      <sheetName val="ตั๋วเงินรับ"/>
      <sheetName val="GL06"/>
      <sheetName val="เงินกู้ MGC"/>
      <sheetName val="2002"/>
      <sheetName val="data"/>
      <sheetName val="tabl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"/>
      <sheetName val="55555"/>
      <sheetName val="ใบปะหน้าใหม่ Bidding"/>
      <sheetName val="SH-E"/>
      <sheetName val="ต้นไม้ทางเท้า"/>
      <sheetName val="Structure"/>
      <sheetName val="TYPE SD125"/>
      <sheetName val="Driver"/>
      <sheetName val="Drop Down"/>
      <sheetName val="Sheet2"/>
      <sheetName val="Bill No. 2 - Carpark"/>
      <sheetName val="sheetNO"/>
      <sheetName val="เลขห้อง"/>
      <sheetName val="เลขที่ห้องทั้งหมด (2)"/>
      <sheetName val="เลขที่ห้องทั้งหมด"/>
      <sheetName val="F13รายชื่อแยกfolio (2)"/>
      <sheetName val="F13รายชื่อแยกfolio"/>
      <sheetName val="F05เลขที่ห้อง+ชื่อคน"/>
      <sheetName val="F04เลขที่ห้อง+ค่าเช่า"/>
      <sheetName val="FEB 2007 "/>
      <sheetName val="MAR 2007"/>
      <sheetName val="APR 2007"/>
      <sheetName val="MAY 2007"/>
      <sheetName val="APR 2007-GTW"/>
      <sheetName val="MAY 2007 (2)"/>
      <sheetName val="MAY 2007-NUCH"/>
      <sheetName val="JUN 2007-NUCH "/>
      <sheetName val="JULY 2007-NUCH"/>
      <sheetName val="AUG 2007-NUCH "/>
      <sheetName val="AUG 2007"/>
      <sheetName val="ค่าเช่า ด.9"/>
      <sheetName val="Sheet1"/>
      <sheetName val="ค่าเช่า ด.10"/>
      <sheetName val="Status update31.8.07"/>
      <sheetName val="Status update31.8.07 (2)"/>
      <sheetName val="ค่าเช่า ด.11"/>
      <sheetName val="ค่าเช่า ด.11 (2)"/>
      <sheetName val="G26"/>
      <sheetName val="Sheet1 (2)"/>
      <sheetName val="sales3level"/>
      <sheetName val="ZPS02"/>
      <sheetName val="Goal"/>
      <sheetName val="วัดใต้"/>
      <sheetName val="I-slab"/>
      <sheetName val="COUNT_wh (2)"/>
      <sheetName val="COUNT_wh"/>
      <sheetName val="INVEN"/>
      <sheetName val="INVEN(TEST)"/>
      <sheetName val="COUNT_NNDC"/>
      <sheetName val="NTET2004 (DEC)"/>
      <sheetName val="NEG2004 (DEC)"/>
      <sheetName val="NEG2004 (DEC) (2)"/>
      <sheetName val="PLANBS3"/>
      <sheetName val="Group"/>
      <sheetName val="Min.-Max. Stock"/>
      <sheetName val="Tax coupon"/>
      <sheetName val="Macro5"/>
      <sheetName val="PRO-TOTAL"/>
      <sheetName val="PGMMNG"/>
      <sheetName val="UPC_SKU"/>
      <sheetName val="ตารางคำนวณกระเบื้อง A"/>
      <sheetName val="DDL"/>
      <sheetName val="stat local"/>
      <sheetName val="Table Name"/>
      <sheetName val="BAL"/>
      <sheetName val="ลูกหนี้(เก่า)"/>
      <sheetName val="Law data"/>
      <sheetName val="Index"/>
      <sheetName val="com"/>
      <sheetName val="Data"/>
      <sheetName val="FR"/>
      <sheetName val="Volume Loco May 2015"/>
      <sheetName val="Summary"/>
      <sheetName val="Summary report"/>
      <sheetName val="JUNE"/>
      <sheetName val="Performance BP"/>
      <sheetName val="4.1CAPEX_Additional"/>
      <sheetName val="ADM_A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CHE_A"/>
      <sheetName val="DESP_A"/>
      <sheetName val="ISO_A"/>
      <sheetName val="PC_A"/>
      <sheetName val="PM_A"/>
      <sheetName val="SHEET_A"/>
      <sheetName val="RECO_A"/>
      <sheetName val="YARD_A"/>
      <sheetName val="CHEMICAL"/>
      <sheetName val="DESPATCH"/>
      <sheetName val="Feb"/>
      <sheetName val="ISO"/>
      <sheetName val="PRODUCT"/>
      <sheetName val="PULP MILL"/>
      <sheetName val="SHEETING"/>
      <sheetName val="SODA"/>
      <sheetName val="YARD"/>
      <sheetName val="code"/>
      <sheetName val="MyWork"/>
      <sheetName val="คำชี้แจง"/>
      <sheetName val="43"/>
      <sheetName val="Vender list"/>
      <sheetName val="SCG group"/>
      <sheetName val="List"/>
      <sheetName val="อ้างอิง"/>
      <sheetName val="2017"/>
      <sheetName val="Production Queue GB"/>
      <sheetName val="Master"/>
      <sheetName val="Prhd"/>
      <sheetName val="Control"/>
      <sheetName val="Cost center"/>
      <sheetName val="Account code"/>
      <sheetName val="Chart"/>
      <sheetName val="Comapny Name"/>
      <sheetName val="Company Name"/>
      <sheetName val="Mapping"/>
      <sheetName val="S-Plant"/>
      <sheetName val="Office_plants"/>
      <sheetName val="คำอธิบาย"/>
      <sheetName val="Sheet3"/>
      <sheetName val="Type ถูก House"/>
      <sheetName val="รายชื่อ"/>
      <sheetName val="Cases Actuals SAP"/>
      <sheetName val="Chilled Vol &amp; GS"/>
      <sheetName val="Master Query_SL"/>
      <sheetName val="Addresses"/>
      <sheetName val="PBSG Severance"/>
      <sheetName val="SELL"/>
      <sheetName val="Sum-sys"/>
      <sheetName val="Cover"/>
      <sheetName val="Detail (2)"/>
      <sheetName val="DEATAIL KENTOCOST Sheet Low20MB"/>
      <sheetName val="Cover (2)"/>
      <sheetName val="Detail "/>
      <sheetName val="(PMCmaki)"/>
      <sheetName val="(COMPmaki)"/>
      <sheetName val="SCOPE OF WORK"/>
      <sheetName val="VENDOR"/>
      <sheetName val="Unit price"/>
      <sheetName val="BG"/>
      <sheetName val="received net-BG"/>
      <sheetName val="Summary BG Code"/>
      <sheetName val=""/>
      <sheetName val="Zone"/>
      <sheetName val="Northeast"/>
      <sheetName val="PNT-QUOT-#3"/>
      <sheetName val="PNT-P3"/>
      <sheetName val="2018"/>
      <sheetName val="data validation"/>
      <sheetName val="Sheet5"/>
      <sheetName val="ห้ามลบ"/>
      <sheetName val="stair"/>
      <sheetName val="แยกงบ"/>
      <sheetName val="สาเหตุ Error "/>
      <sheetName val="L410"/>
      <sheetName val="SCG Chemicals group"/>
      <sheetName val="Ref"/>
      <sheetName val="Config"/>
      <sheetName val="Dont delete!!"/>
      <sheetName val="00Summary"/>
      <sheetName val="Condition"/>
      <sheetName val="B-Prelim"/>
      <sheetName val="EE-HOTEL"/>
      <sheetName val="SN&amp;FP-HOTEL"/>
      <sheetName val="MVAC-HOTEL"/>
      <sheetName val="EE-BOH"/>
      <sheetName val="SN&amp;FP-BOH"/>
      <sheetName val="MVAC-BOH"/>
      <sheetName val="Cost history sheet"/>
      <sheetName val="Scope of work "/>
      <sheetName val="Detail (CMM)"/>
      <sheetName val="SUM KENTO COST LOW 20MB."/>
      <sheetName val="Data-ac"/>
      <sheetName val="Data-san"/>
      <sheetName val="SUM KENTO COST REPORT 20MB.UP"/>
      <sheetName val="DETAIL KENTOCOST Sheet 20MB.UP"/>
      <sheetName val="summary_ee"/>
      <sheetName val="ee_unit type"/>
      <sheetName val="ee_build "/>
      <sheetName val="CF weekly"/>
      <sheetName val="1.CF (M)(Ratchatewee)"/>
      <sheetName val="1.CF (M)(Rama4)"/>
      <sheetName val="1.CF (M) (TL10ph2)"/>
      <sheetName val="cost center name"/>
      <sheetName val="TTL"/>
      <sheetName val="ไม่ใช้"/>
      <sheetName val="ใช้หน้านี้"/>
      <sheetName val="S-CUVE-2 14 M"/>
      <sheetName val="S3 Architectural"/>
      <sheetName val="rate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설계내역서"/>
      <sheetName val="TP"/>
      <sheetName val="ดอกเบี้ย TR2560"/>
      <sheetName val="S300"/>
      <sheetName val="Accure"/>
      <sheetName val="MasterTB"/>
      <sheetName val="F-1"/>
      <sheetName val="P300"/>
      <sheetName val="Materiality"/>
      <sheetName val="Log CCR TG 3"/>
      <sheetName val="Month"/>
      <sheetName val="DTA"/>
      <sheetName val="2019"/>
      <sheetName val="Assumption"/>
      <sheetName val="TB(PY 2016)"/>
      <sheetName val="IS"/>
      <sheetName val="GL"/>
      <sheetName val="Risk Level"/>
      <sheetName val="Risk Category"/>
      <sheetName val="Business"/>
      <sheetName val="DD List"/>
      <sheetName val="Ms"/>
      <sheetName val="Variance"/>
      <sheetName val="REPORT"/>
      <sheetName val="Master TB"/>
      <sheetName val="H300"/>
      <sheetName val="F-3"/>
      <sheetName val="K400"/>
      <sheetName val="X1"/>
      <sheetName val="instruction"/>
      <sheetName val="Forecast movement"/>
      <sheetName val="i_Setup"/>
      <sheetName val="O_PL Link"/>
      <sheetName val="i_actmth from SAP"/>
      <sheetName val="i_Actual by cc"/>
      <sheetName val="Fixed Selling"/>
      <sheetName val="SA_OT"/>
      <sheetName val="SA_WS_MAKRO"/>
      <sheetName val="SA_ASD"/>
      <sheetName val="SA_TM"/>
      <sheetName val="SA_Field"/>
      <sheetName val="SA_OP"/>
      <sheetName val="SA_BIS"/>
      <sheetName val="SA_CommFin"/>
      <sheetName val="SA_Bus"/>
      <sheetName val="SA_CC2"/>
      <sheetName val="SA_Cus"/>
      <sheetName val="BIS Selling"/>
      <sheetName val="SA_TT"/>
      <sheetName val="Uniform"/>
      <sheetName val="Total GA"/>
      <sheetName val="HR"/>
      <sheetName val="Fin_Control"/>
      <sheetName val="Fin_Plan"/>
      <sheetName val="Fin_RMC"/>
      <sheetName val="Fin_LPN"/>
      <sheetName val="Fin_RJN"/>
      <sheetName val="BIS"/>
      <sheetName val="BIS_Proj"/>
      <sheetName val="BIS_Common"/>
      <sheetName val="BIS_XChrg"/>
      <sheetName val="Mkt"/>
      <sheetName val="Exec"/>
      <sheetName val="Legal"/>
      <sheetName val="RD"/>
      <sheetName val="Facilities"/>
      <sheetName val="SAP_Proj"/>
      <sheetName val="2nd_Pnt"/>
      <sheetName val="Pallet_Frypk"/>
      <sheetName val="CA"/>
      <sheetName val="EHS"/>
      <sheetName val="CA only"/>
      <sheetName val="Legal only"/>
      <sheetName val="GACC2"/>
      <sheetName val="GACC3"/>
      <sheetName val="TH36022"/>
      <sheetName val="TH36023"/>
      <sheetName val="sub cost center"/>
      <sheetName val="GL_DBS"/>
      <sheetName val="OH CC_DBS"/>
      <sheetName val="Fin"/>
      <sheetName val="BIS G&amp;A"/>
      <sheetName val="2015 reconcile &amp; restate"/>
      <sheetName val="Consulting"/>
      <sheetName val="BIS_Common detail"/>
      <sheetName val="Total GA+BIS common"/>
      <sheetName val="HFM Line"/>
      <sheetName val="HFM Mapping"/>
      <sheetName val="Account"/>
      <sheetName val="T&amp;E sales cut"/>
      <sheetName val="Control - Consulting fee_SN (2)"/>
      <sheetName val="V1"/>
      <sheetName val="V7 Confirm RPT"/>
      <sheetName val="Multi Rater"/>
      <sheetName val="#REF"/>
      <sheetName val="Status"/>
      <sheetName val="Trial Balance"/>
      <sheetName val="Master COA V21"/>
      <sheetName val="Data_2"/>
      <sheetName val="K.Suporn"/>
      <sheetName val="บมจ.พฤกษา"/>
      <sheetName val="บ.พนาลี"/>
      <sheetName val="บ.พุทธชาด"/>
      <sheetName val="บ.เกสร"/>
      <sheetName val="สรุป PS"/>
      <sheetName val="สรุป PNL"/>
      <sheetName val="สรุป PTC"/>
      <sheetName val="สรุป KS"/>
      <sheetName val="IP Land"/>
      <sheetName val="beer-indstry"/>
      <sheetName val="ชลทิพย์"/>
      <sheetName val="Wkgs_BS Lead"/>
      <sheetName val="Discounted Cash Flow"/>
      <sheetName val="6.ข้อมูลวัสดุ-ค่าดำเนิน"/>
      <sheetName val="PL"/>
      <sheetName val="A"/>
      <sheetName val="JobSetup"/>
      <sheetName val="Proposal Form"/>
      <sheetName val="BQ-Ext  "/>
      <sheetName val="Sch 2"/>
      <sheetName val="Commun"/>
      <sheetName val="FS"/>
      <sheetName val="Sum"/>
      <sheetName val="Sec.1.1 Site clearanceworks"/>
      <sheetName val="เงื่อนไขการเสนอราคา"/>
      <sheetName val="VE LIST"/>
      <sheetName val="Sec.0"/>
      <sheetName val="Sec.1"/>
      <sheetName val="Arch unit rate"/>
      <sheetName val="ID unit rate"/>
      <sheetName val="Sec.2 "/>
      <sheetName val="sec.3.1"/>
      <sheetName val="sec.3.2"/>
      <sheetName val="sec.3.3"/>
      <sheetName val="sec.3.4"/>
      <sheetName val="Sec.4"/>
      <sheetName val="Sec.5"/>
      <sheetName val="Sec. 6"/>
      <sheetName val="Sec.7"/>
      <sheetName val="코드관리"/>
      <sheetName val="SUM-AIR-Submit"/>
      <sheetName val="KKC Brkdwn"/>
      <sheetName val="SPT vs PHI"/>
      <sheetName val="escon"/>
      <sheetName val="Store"/>
      <sheetName val="Demand"/>
      <sheetName val="Occ"/>
      <sheetName val="สรุป"/>
      <sheetName val="TT-2"/>
      <sheetName val="BS"/>
      <sheetName val="Reason"/>
      <sheetName val="Dropdown list "/>
      <sheetName val="COUNT_wh_(2)"/>
      <sheetName val="NTET2004_(DEC)"/>
      <sheetName val="NEG2004_(DEC)"/>
      <sheetName val="NEG2004_(DEC)_(2)"/>
      <sheetName val="Min_-Max__Stock"/>
      <sheetName val="Tax_coupon"/>
      <sheetName val="Sheet1_(2)"/>
      <sheetName val="ตารางคำนวณกระเบื้อง_A"/>
      <sheetName val="ใบปะหน้าใหม่_Bidding"/>
      <sheetName val="Law_data"/>
      <sheetName val="stat_local"/>
      <sheetName val="Volume_Loco_May_2015"/>
      <sheetName val="Summary_report"/>
      <sheetName val="Performance_BP"/>
      <sheetName val="4_1CAPEX_Additional"/>
      <sheetName val="PULP_MILL"/>
      <sheetName val="TYPE_SD125"/>
      <sheetName val="Drop_Down"/>
      <sheetName val="เลขที่ห้องทั้งหมด_(2)"/>
      <sheetName val="F13รายชื่อแยกfolio_(2)"/>
      <sheetName val="FEB_2007_"/>
      <sheetName val="MAR_2007"/>
      <sheetName val="APR_2007"/>
      <sheetName val="MAY_2007"/>
      <sheetName val="APR_2007-GTW"/>
      <sheetName val="MAY_2007_(2)"/>
      <sheetName val="MAY_2007-NUCH"/>
      <sheetName val="JUN_2007-NUCH_"/>
      <sheetName val="JULY_2007-NUCH"/>
      <sheetName val="AUG_2007-NUCH_"/>
      <sheetName val="AUG_2007"/>
      <sheetName val="ค่าเช่า_ด_9"/>
      <sheetName val="ค่าเช่า_ด_10"/>
      <sheetName val="Status_update31_8_07"/>
      <sheetName val="Status_update31_8_07_(2)"/>
      <sheetName val="ค่าเช่า_ด_11"/>
      <sheetName val="ค่าเช่า_ด_11_(2)"/>
      <sheetName val="Bill_No__2_-_Carpark"/>
      <sheetName val="SCG_group"/>
      <sheetName val="Comapny_Name"/>
      <sheetName val="Cost_center"/>
      <sheetName val="Account_code"/>
      <sheetName val="Company_Name"/>
      <sheetName val="data_validation"/>
      <sheetName val="Cases_Actuals_SAP"/>
      <sheetName val="Chilled_Vol_&amp;_GS"/>
      <sheetName val="Master_Query_SL"/>
      <sheetName val="PBSG_Severance"/>
      <sheetName val="สาเหตุ_Error_"/>
      <sheetName val="Table_Name"/>
      <sheetName val="SCG_Chemicals_group"/>
      <sheetName val="Dont_delete!!"/>
      <sheetName val="Vender_list"/>
      <sheetName val="Production_Queue_GB"/>
      <sheetName val="cost_center_name"/>
      <sheetName val="Log_CCR_TG_3"/>
      <sheetName val="Type_ถูก_House"/>
      <sheetName val="TB(PY_2016)"/>
      <sheetName val="Risk_Level"/>
      <sheetName val="Risk_Category"/>
      <sheetName val="DD_List"/>
      <sheetName val="Multi_Rater"/>
      <sheetName val="ดอกเบี้ย_TR2560"/>
      <sheetName val="Trial_Balance"/>
      <sheetName val="Forecast_movement"/>
      <sheetName val="O_PL_Link"/>
      <sheetName val="i_actmth_from_SAP"/>
      <sheetName val="i_Actual_by_cc"/>
      <sheetName val="Fixed_Selling"/>
      <sheetName val="BIS_Selling"/>
      <sheetName val="Total_GA"/>
      <sheetName val="CA_only"/>
      <sheetName val="Legal_only"/>
      <sheetName val="sub_cost_center"/>
      <sheetName val="OH_CC_DBS"/>
      <sheetName val="BIS_G&amp;A"/>
      <sheetName val="2015_reconcile_&amp;_restate"/>
      <sheetName val="BIS_Common_detail"/>
      <sheetName val="Total_GA+BIS_common"/>
      <sheetName val="HFM_Line"/>
      <sheetName val="HFM_Mapping"/>
      <sheetName val="T&amp;E_sales_cut"/>
      <sheetName val="Control_-_Consulting_fee_SN_(2)"/>
      <sheetName val="Master_TB"/>
      <sheetName val="CF_weekly"/>
      <sheetName val="1_CF_(M)(Ratchatewee)"/>
      <sheetName val="1_CF_(M)(Rama4)"/>
      <sheetName val="1_CF_(M)_(TL10ph2)"/>
      <sheetName val="Dropdown_list_"/>
      <sheetName val="Detail_(2)"/>
      <sheetName val="DEATAIL_KENTOCOST_Sheet_Low20MB"/>
      <sheetName val="Cover_(2)"/>
      <sheetName val="Detail_"/>
      <sheetName val="SCOPE_OF_WORK"/>
      <sheetName val="Unit_price"/>
      <sheetName val="received_net-BG"/>
      <sheetName val="Summary_BG_Code"/>
      <sheetName val="V7_Confirm_RPT"/>
      <sheetName val="MasterBrand"/>
      <sheetName val="data บัญชี"/>
      <sheetName val="ฐานข้อมูล"/>
      <sheetName val="Data (2)"/>
      <sheetName val="interest income from VMI"/>
      <sheetName val="interest payable to PSH"/>
      <sheetName val="発停サイクル表"/>
      <sheetName val="Summary 31Mar'20"/>
      <sheetName val="2020"/>
      <sheetName val="ESS Performance 2020+2021"/>
      <sheetName val="S330 Increase salary rate"/>
      <sheetName val="Reference(do not delete)"/>
      <sheetName val="Parameters"/>
      <sheetName val="COUNT_wh_(2)1"/>
      <sheetName val="NTET2004_(DEC)1"/>
      <sheetName val="NEG2004_(DEC)1"/>
      <sheetName val="NEG2004_(DEC)_(2)1"/>
      <sheetName val="Min_-Max__Stock1"/>
      <sheetName val="Tax_coupon1"/>
      <sheetName val="Sheet1_(2)1"/>
      <sheetName val="ตารางคำนวณกระเบื้อง_A1"/>
      <sheetName val="ใบปะหน้าใหม่_Bidding1"/>
      <sheetName val="Law_data1"/>
      <sheetName val="stat_local1"/>
      <sheetName val="Volume_Loco_May_20151"/>
      <sheetName val="Summary_report1"/>
      <sheetName val="Performance_BP1"/>
      <sheetName val="PULP_MILL1"/>
      <sheetName val="4_1CAPEX_Additional1"/>
      <sheetName val="TYPE_SD1251"/>
      <sheetName val="Drop_Down1"/>
      <sheetName val="เลขที่ห้องทั้งหมด_(2)1"/>
      <sheetName val="F13รายชื่อแยกfolio_(2)1"/>
      <sheetName val="FEB_2007_1"/>
      <sheetName val="MAR_20071"/>
      <sheetName val="APR_20071"/>
      <sheetName val="MAY_20071"/>
      <sheetName val="APR_2007-GTW1"/>
      <sheetName val="MAY_2007_(2)1"/>
      <sheetName val="MAY_2007-NUCH1"/>
      <sheetName val="JUN_2007-NUCH_1"/>
      <sheetName val="JULY_2007-NUCH1"/>
      <sheetName val="AUG_2007-NUCH_1"/>
      <sheetName val="AUG_20071"/>
      <sheetName val="ค่าเช่า_ด_91"/>
      <sheetName val="ค่าเช่า_ด_101"/>
      <sheetName val="Status_update31_8_071"/>
      <sheetName val="Status_update31_8_07_(2)1"/>
      <sheetName val="ค่าเช่า_ด_111"/>
      <sheetName val="ค่าเช่า_ด_11_(2)1"/>
      <sheetName val="Bill_No__2_-_Carpark1"/>
      <sheetName val="SCG_group1"/>
      <sheetName val="Cost_center1"/>
      <sheetName val="Account_code1"/>
      <sheetName val="Comapny_Name1"/>
      <sheetName val="Company_Name1"/>
      <sheetName val="data_validation1"/>
      <sheetName val="Cases_Actuals_SAP1"/>
      <sheetName val="Chilled_Vol_&amp;_GS1"/>
      <sheetName val="Master_Query_SL1"/>
      <sheetName val="PBSG_Severance1"/>
      <sheetName val="สาเหตุ_Error_1"/>
      <sheetName val="SCG_Chemicals_group1"/>
      <sheetName val="Table_Name1"/>
      <sheetName val="Dont_delete!!1"/>
      <sheetName val="Vender_list1"/>
      <sheetName val="Production_Queue_GB1"/>
      <sheetName val="cost_center_name1"/>
      <sheetName val="Log_CCR_TG_31"/>
      <sheetName val="Type_ถูก_House1"/>
      <sheetName val="TB(PY_2016)1"/>
      <sheetName val="Risk_Level1"/>
      <sheetName val="Risk_Category1"/>
      <sheetName val="DD_List1"/>
      <sheetName val="Multi_Rater1"/>
      <sheetName val="ดอกเบี้ย_TR25601"/>
      <sheetName val="Trial_Balance1"/>
      <sheetName val="Forecast_movement1"/>
      <sheetName val="O_PL_Link1"/>
      <sheetName val="i_actmth_from_SAP1"/>
      <sheetName val="i_Actual_by_cc1"/>
      <sheetName val="Fixed_Selling1"/>
      <sheetName val="BIS_Selling1"/>
      <sheetName val="Total_GA1"/>
      <sheetName val="CA_only1"/>
      <sheetName val="Legal_only1"/>
      <sheetName val="sub_cost_center1"/>
      <sheetName val="OH_CC_DBS1"/>
      <sheetName val="BIS_G&amp;A1"/>
      <sheetName val="2015_reconcile_&amp;_restate1"/>
      <sheetName val="BIS_Common_detail1"/>
      <sheetName val="Total_GA+BIS_common1"/>
      <sheetName val="HFM_Line1"/>
      <sheetName val="HFM_Mapping1"/>
      <sheetName val="T&amp;E_sales_cut1"/>
      <sheetName val="Control_-_Consulting_fee_SN_(21"/>
      <sheetName val="Master_TB1"/>
      <sheetName val="CF_weekly1"/>
      <sheetName val="1_CF_(M)(Ratchatewee)1"/>
      <sheetName val="1_CF_(M)(Rama4)1"/>
      <sheetName val="1_CF_(M)_(TL10ph2)1"/>
      <sheetName val="Dropdown_list_1"/>
      <sheetName val="Detail_(2)1"/>
      <sheetName val="DEATAIL_KENTOCOST_Sheet_Low20M1"/>
      <sheetName val="Cover_(2)1"/>
      <sheetName val="Detail_1"/>
      <sheetName val="SCOPE_OF_WORK1"/>
      <sheetName val="Unit_price1"/>
      <sheetName val="received_net-BG1"/>
      <sheetName val="Summary_BG_Code1"/>
      <sheetName val="V7_Confirm_RPT1"/>
      <sheetName val="Summary_31Mar'20"/>
      <sheetName val="Cost_history_sheet"/>
      <sheetName val="Scope_of_work_"/>
      <sheetName val="Detail_(CMM)"/>
      <sheetName val="SUM_KENTO_COST_LOW_20MB_"/>
      <sheetName val="SUM_KENTO_COST_REPORT_20MB_UP"/>
      <sheetName val="DETAIL_KENTOCOST_Sheet_20MB_UP"/>
      <sheetName val="Master_COA_V21"/>
      <sheetName val="ee_unit_type"/>
      <sheetName val="ee_build_"/>
      <sheetName val="S3_Architectural"/>
      <sheetName val="ESS_Performance_2020+2021"/>
      <sheetName val="ZA110 Sale"/>
      <sheetName val="masterEO IO"/>
      <sheetName val="กำหนดค่า"/>
      <sheetName val="Employee EN"/>
      <sheetName val="Mat"/>
      <sheetName val="PGM_2LEVYTD"/>
      <sheetName val="Reference(do_not_delete)"/>
      <sheetName val="LS"/>
      <sheetName val="Factor F Data"/>
      <sheetName val="PROJECT BRIEF"/>
      <sheetName val="footing"/>
      <sheetName val="upa"/>
      <sheetName val="RE9604"/>
      <sheetName val="NOT"/>
      <sheetName val="STart"/>
      <sheetName val="Data (Forecast-m3)"/>
      <sheetName val="summary1-2"/>
      <sheetName val="summary1-3"/>
      <sheetName val="Info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preliminaries"/>
      <sheetName val="공문"/>
      <sheetName val="FitOutConfCentre"/>
      <sheetName val="covere"/>
      <sheetName val="Boq(1)"/>
      <sheetName val="FlatBottomClarifier (Not used)"/>
      <sheetName val="Summ"/>
      <sheetName val="Designated P&amp;L"/>
      <sheetName val="S-CUVE-2_14_M"/>
      <sheetName val="Discounted_Cash_Flow"/>
      <sheetName val="6_ข้อมูลวัสดุ-ค่าดำเนิน"/>
      <sheetName val="K_Suporn"/>
      <sheetName val="บมจ_พฤกษา"/>
      <sheetName val="บ_พนาลี"/>
      <sheetName val="บ_พุทธชาด"/>
      <sheetName val="บ_เกสร"/>
      <sheetName val="สรุป_PS"/>
      <sheetName val="สรุป_PNL"/>
      <sheetName val="สรุป_PTC"/>
      <sheetName val="สรุป_KS"/>
      <sheetName val="IP_Land"/>
      <sheetName val="Mapping account"/>
      <sheetName val="asset"/>
      <sheetName val="Mar"/>
      <sheetName val="Apr"/>
      <sheetName val="May"/>
      <sheetName val="Jan"/>
      <sheetName val="MD_R"/>
      <sheetName val="CELL_A"/>
      <sheetName val="ENV_A"/>
      <sheetName val="PG_A"/>
      <sheetName val="MD_A"/>
      <sheetName val="QA&amp;R_A"/>
      <sheetName val="RMP_A"/>
      <sheetName val="RMZ_A"/>
      <sheetName val="ENV_R"/>
      <sheetName val="PG_R"/>
      <sheetName val="CELL_R"/>
      <sheetName val="QA&amp;R_R"/>
      <sheetName val="RMP_R"/>
      <sheetName val="RMZ_R"/>
      <sheetName val="Raw_data"/>
      <sheetName val="data_steam"/>
      <sheetName val="DO"/>
      <sheetName val="磨煤加压"/>
      <sheetName val="Final Summary - Base"/>
      <sheetName val="1B"/>
      <sheetName val="slipsumpR"/>
      <sheetName val="Utility and Fire flange"/>
      <sheetName val="Sales"/>
      <sheetName val="ค่าเริ่มต้น"/>
      <sheetName val="Drop Down Lists"/>
      <sheetName val="List of Rem Entries - IS"/>
      <sheetName val="DATA (ชื่อสินค้า)"/>
      <sheetName val="CVM"/>
      <sheetName val="กระจาย-V-Boot"/>
      <sheetName val="กระจาย-Oishi"/>
      <sheetName val="กระจาย -NPDองุ่นเคียวโฮ"/>
      <sheetName val="สุราแช่พญานาคแถม"/>
      <sheetName val="สรุปกระจายBLS+RK"/>
      <sheetName val="สรุปกระจายSS+RK"/>
      <sheetName val="รายละเอียดกิจกรรม"/>
      <sheetName val="Sheet25"/>
      <sheetName val="Activity Q1"/>
      <sheetName val="สีแถมโซดา"/>
      <sheetName val="Validation"/>
      <sheetName val="DataValidation_NotDelete"/>
      <sheetName val="TL"/>
      <sheetName val="マスタ"/>
      <sheetName val="Aging"/>
      <sheetName val="April"/>
      <sheetName val="March"/>
      <sheetName val="M-14"/>
      <sheetName val="M-92"/>
      <sheetName val="M-19"/>
      <sheetName val="M-49"/>
      <sheetName val="M-12"/>
      <sheetName val="M-30"/>
      <sheetName val="5200"/>
      <sheetName val="J01"/>
      <sheetName val="QlikView"/>
      <sheetName val="Revenue(2019)"/>
      <sheetName val="Graph(2019)"/>
      <sheetName val="Strategic Cus"/>
      <sheetName val="Rev per Head(2019)"/>
      <sheetName val="WH Utilization"/>
      <sheetName val="Stock Graph"/>
      <sheetName val="No. Customer (2019)"/>
      <sheetName val="No. Customer"/>
      <sheetName val="Customer Name"/>
      <sheetName val=" ANALYSIS FP"/>
      <sheetName val="TB 1-3"/>
      <sheetName val="Sheet15"/>
      <sheetName val="95059D"/>
      <sheetName val="โซนโฟกัส TT"/>
      <sheetName val="ข้อมูลทำ DropDown"/>
      <sheetName val="รายพนักงาน"/>
      <sheetName val="แนวทาง"/>
      <sheetName val="2021"/>
      <sheetName val="dataยอดขายทีมนิยมไทย"/>
      <sheetName val="ขน2019"/>
      <sheetName val="ขน2020"/>
      <sheetName val="ขน2021"/>
      <sheetName val="แผนใหม่-BG22 รายเอเย่นต์"/>
      <sheetName val="In AG VS Sub"/>
      <sheetName val="Calendar_นายสรศักดิ์ กล่ำศรี"/>
      <sheetName val="ยอดขาย"/>
      <sheetName val="สรุปโซนโฟกัส TT"/>
      <sheetName val="B1.01-Times"/>
      <sheetName val="Assa VO (2)"/>
      <sheetName val="B1.02.02(IDP-2) "/>
      <sheetName val="Kamol VO"/>
      <sheetName val="B2.17 Skyline"/>
      <sheetName val="19th -MOS"/>
      <sheetName val="A6.2 VO-PLE"/>
      <sheetName val="KA -MOS"/>
      <sheetName val="Kitchen VO"/>
      <sheetName val="DSG-MOS-break"/>
      <sheetName val="Pinklao MOS"/>
      <sheetName val="B2.07 Kitchen"/>
      <sheetName val="B2.03 Assa"/>
      <sheetName val="B1.01.03(VC)"/>
      <sheetName val="A4 ARCH(FSR)"/>
      <sheetName val="A7 EXT(FSR)"/>
      <sheetName val="1-BCEG "/>
      <sheetName val="sUM -FFE"/>
      <sheetName val="Rates"/>
      <sheetName val="Metrix"/>
      <sheetName val="B1.01.1Times"/>
      <sheetName val="Production info"/>
      <sheetName val="XLR_NoRangeSheet"/>
      <sheetName val="ตารางส่วนลด EE."/>
      <sheetName val="A5.2 VO-KAMA"/>
      <sheetName val="A6.2VO-PLE"/>
      <sheetName val="A.VO-MEP (BCEG)"/>
      <sheetName val="A5.1 Kama"/>
      <sheetName val="B1.01.09.2-Deco Mart"/>
      <sheetName val="B1.01.10.1THC"/>
      <sheetName val="B1.02.01(IDP-1)"/>
      <sheetName val="ประมาณการประตูหน้าต่าง "/>
      <sheetName val="SCHEDULE 10_BUILD MANAGEMENT"/>
      <sheetName val="Sheet"/>
      <sheetName val="ตารางวันหยุด"/>
      <sheetName val="Emp_Data"/>
      <sheetName val="SHT1-CONSOL"/>
      <sheetName val="Status Budget"/>
      <sheetName val="Analytic Sales&amp;Cost"/>
      <sheetName val="Vendors Database"/>
      <sheetName val="มีค 64"/>
      <sheetName val="PDPC0908"/>
      <sheetName val="Rank"/>
      <sheetName val="Spread"/>
      <sheetName val="5X"/>
      <sheetName val="FF-3"/>
      <sheetName val="bill 2"/>
      <sheetName val="cover page"/>
      <sheetName val="Material Price List"/>
      <sheetName val="SuspSb"/>
      <sheetName val="JSiar"/>
      <sheetName val="SW-TEO"/>
      <sheetName val="21"/>
      <sheetName val="B1.02.2(IDP-2) (BCEG)"/>
      <sheetName val="B1.02.3(IDP-3)-DSG (BCEG)"/>
      <sheetName val="Profit_Budget"/>
      <sheetName val="Cert"/>
      <sheetName val="Take-off stru"/>
      <sheetName val="QUANTITY COMPARISON"/>
      <sheetName val="Cert-Rev1"/>
      <sheetName val="B2.01.1_Mitsu(VO)"/>
      <sheetName val="Cer- Sub"/>
      <sheetName val="B2.17_Skyline-BMU(Cert)"/>
      <sheetName val="B2.07_SMV(Progress)"/>
      <sheetName val="B2.09_Wayfit(Progress)"/>
      <sheetName val="B2.13_19th(MOS)"/>
      <sheetName val="B2.16_Linen Chute-Reenigue"/>
      <sheetName val="B2.03_Assa(Cert) "/>
      <sheetName val="B2.02_Opeable Wall-Hafele(Cert)"/>
      <sheetName val="Conclusion IPC 51"/>
      <sheetName val="A5_VO(Facade)"/>
      <sheetName val="A6 ATT(SPY-C) (VO)"/>
      <sheetName val="Keen (Re-PS)"/>
      <sheetName val="Bill"/>
      <sheetName val="Equipment"/>
      <sheetName val="Main Sum (Hotel &amp; Residences)"/>
      <sheetName val="Listes Caractéristiques"/>
      <sheetName val="Liste Référentiel"/>
      <sheetName val="BOX Cryostat Details"/>
      <sheetName val="Driver Linac Layout"/>
      <sheetName val="Inputs"/>
      <sheetName val="Magnet Details"/>
      <sheetName val="Master01"/>
      <sheetName val="板房区目标成本"/>
      <sheetName val="Bldg"/>
      <sheetName val="GB1"/>
      <sheetName val="Blk A"/>
      <sheetName val="Out Flow"/>
      <sheetName val="Infra"/>
      <sheetName val="GFA"/>
      <sheetName val="Studio"/>
      <sheetName val="#REF!"/>
      <sheetName val="Sum Direct"/>
      <sheetName val="App A"/>
      <sheetName val="Sum-Re-VO-AR"/>
      <sheetName val="EST-FOOTING (G)"/>
      <sheetName val="ค่าวัสดุ"/>
      <sheetName val="Conso จัดลำดับลุกหนี้"/>
      <sheetName val="COUNT_wh_(2)2"/>
      <sheetName val="NTET2004_(DEC)2"/>
      <sheetName val="NEG2004_(DEC)2"/>
      <sheetName val="NEG2004_(DEC)_(2)2"/>
      <sheetName val="Min_-Max__Stock2"/>
      <sheetName val="Sheet1_(2)2"/>
      <sheetName val="Tax_coupon2"/>
      <sheetName val="ตารางคำนวณกระเบื้อง_A2"/>
      <sheetName val="ใบปะหน้าใหม่_Bidding2"/>
      <sheetName val="stat_local2"/>
      <sheetName val="Law_data2"/>
      <sheetName val="Volume_Loco_May_20152"/>
      <sheetName val="Summary_report2"/>
      <sheetName val="Performance_BP2"/>
      <sheetName val="PULP_MILL2"/>
      <sheetName val="4_1CAPEX_Additional2"/>
      <sheetName val="TYPE_SD1252"/>
      <sheetName val="Drop_Down2"/>
      <sheetName val="เลขที่ห้องทั้งหมด_(2)2"/>
      <sheetName val="F13รายชื่อแยกfolio_(2)2"/>
      <sheetName val="FEB_2007_2"/>
      <sheetName val="MAR_20072"/>
      <sheetName val="APR_20072"/>
      <sheetName val="MAY_20072"/>
      <sheetName val="APR_2007-GTW2"/>
      <sheetName val="MAY_2007_(2)2"/>
      <sheetName val="MAY_2007-NUCH2"/>
      <sheetName val="JUN_2007-NUCH_2"/>
      <sheetName val="JULY_2007-NUCH2"/>
      <sheetName val="AUG_2007-NUCH_2"/>
      <sheetName val="AUG_20072"/>
      <sheetName val="ค่าเช่า_ด_92"/>
      <sheetName val="ค่าเช่า_ด_102"/>
      <sheetName val="Status_update31_8_072"/>
      <sheetName val="Status_update31_8_07_(2)2"/>
      <sheetName val="ค่าเช่า_ด_112"/>
      <sheetName val="ค่าเช่า_ด_11_(2)2"/>
      <sheetName val="Bill_No__2_-_Carpark2"/>
      <sheetName val="SCG_group2"/>
      <sheetName val="Cost_center2"/>
      <sheetName val="Account_code2"/>
      <sheetName val="Comapny_Name2"/>
      <sheetName val="Company_Name2"/>
      <sheetName val="data_validation2"/>
      <sheetName val="Cases_Actuals_SAP2"/>
      <sheetName val="Chilled_Vol_&amp;_GS2"/>
      <sheetName val="Master_Query_SL2"/>
      <sheetName val="PBSG_Severance2"/>
      <sheetName val="สาเหตุ_Error_2"/>
      <sheetName val="Table_Name2"/>
      <sheetName val="SCG_Chemicals_group2"/>
      <sheetName val="Dont_delete!!2"/>
      <sheetName val="cost_center_name2"/>
      <sheetName val="Vender_list2"/>
      <sheetName val="Production_Queue_GB2"/>
      <sheetName val="Log_CCR_TG_32"/>
      <sheetName val="Type_ถูก_House2"/>
      <sheetName val="TB(PY_2016)2"/>
      <sheetName val="Risk_Level2"/>
      <sheetName val="Risk_Category2"/>
      <sheetName val="DD_List2"/>
      <sheetName val="Multi_Rater2"/>
      <sheetName val="ดอกเบี้ย_TR25602"/>
      <sheetName val="Trial_Balance2"/>
      <sheetName val="Detail_(2)2"/>
      <sheetName val="DEATAIL_KENTOCOST_Sheet_Low20M2"/>
      <sheetName val="Cover_(2)2"/>
      <sheetName val="Detail_2"/>
      <sheetName val="SCOPE_OF_WORK2"/>
      <sheetName val="Unit_price2"/>
      <sheetName val="received_net-BG2"/>
      <sheetName val="Summary_BG_Code2"/>
      <sheetName val="ee_unit_type1"/>
      <sheetName val="ee_build_1"/>
      <sheetName val="Cost_history_sheet1"/>
      <sheetName val="Scope_of_work_1"/>
      <sheetName val="Detail_(CMM)1"/>
      <sheetName val="SUM_KENTO_COST_LOW_20MB_1"/>
      <sheetName val="SUM_KENTO_COST_REPORT_20MB_UP1"/>
      <sheetName val="DETAIL_KENTOCOST_Sheet_20MB_UP1"/>
      <sheetName val="Forecast_movement2"/>
      <sheetName val="O_PL_Link2"/>
      <sheetName val="i_actmth_from_SAP2"/>
      <sheetName val="i_Actual_by_cc2"/>
      <sheetName val="Fixed_Selling2"/>
      <sheetName val="BIS_Selling2"/>
      <sheetName val="Total_GA2"/>
      <sheetName val="CA_only2"/>
      <sheetName val="Legal_only2"/>
      <sheetName val="sub_cost_center2"/>
      <sheetName val="OH_CC_DBS2"/>
      <sheetName val="BIS_G&amp;A2"/>
      <sheetName val="2015_reconcile_&amp;_restate2"/>
      <sheetName val="BIS_Common_detail2"/>
      <sheetName val="Total_GA+BIS_common2"/>
      <sheetName val="HFM_Line2"/>
      <sheetName val="HFM_Mapping2"/>
      <sheetName val="T&amp;E_sales_cut2"/>
      <sheetName val="Control_-_Consulting_fee_SN_(22"/>
      <sheetName val="Master_TB2"/>
      <sheetName val="CF_weekly2"/>
      <sheetName val="1_CF_(M)(Ratchatewee)2"/>
      <sheetName val="1_CF_(M)(Rama4)2"/>
      <sheetName val="1_CF_(M)_(TL10ph2)2"/>
      <sheetName val="Dropdown_list_2"/>
      <sheetName val="S3_Architectural1"/>
      <sheetName val="V7_Confirm_RPT2"/>
      <sheetName val="Master_COA_V211"/>
      <sheetName val="Summary_31Mar'201"/>
      <sheetName val="ESS_Performance_2020+20211"/>
      <sheetName val="Reference(do_not_delete)1"/>
      <sheetName val="S330_Increase_salary_rate"/>
      <sheetName val="S-CUVE-2_14_M1"/>
      <sheetName val="Discounted_Cash_Flow1"/>
      <sheetName val="6_ข้อมูลวัสดุ-ค่าดำเนิน1"/>
      <sheetName val="K_Suporn1"/>
      <sheetName val="บมจ_พฤกษา1"/>
      <sheetName val="บ_พนาลี1"/>
      <sheetName val="บ_พุทธชาด1"/>
      <sheetName val="บ_เกสร1"/>
      <sheetName val="สรุป_PS1"/>
      <sheetName val="สรุป_PNL1"/>
      <sheetName val="สรุป_PTC1"/>
      <sheetName val="สรุป_KS1"/>
      <sheetName val="IP_Land1"/>
      <sheetName val="Mapping_account"/>
      <sheetName val="data_บัญชี"/>
      <sheetName val="Data_(2)"/>
      <sheetName val="masterEO_IO"/>
      <sheetName val="Employee_EN"/>
      <sheetName val="Wkgs_BS_Lead"/>
      <sheetName val="Sec_1_1_Site_clearanceworks"/>
      <sheetName val="VE_LIST"/>
      <sheetName val="Sec_0"/>
      <sheetName val="Sec_1"/>
      <sheetName val="Arch_unit_rate"/>
      <sheetName val="ID_unit_rate"/>
      <sheetName val="Sec_2_"/>
      <sheetName val="sec_3_1"/>
      <sheetName val="sec_3_2"/>
      <sheetName val="sec_3_3"/>
      <sheetName val="sec_3_4"/>
      <sheetName val="Sec_4"/>
      <sheetName val="Sec_5"/>
      <sheetName val="Sec__6"/>
      <sheetName val="Sec_7"/>
      <sheetName val="ZA110_Sale"/>
      <sheetName val="KKC_Brkdwn"/>
      <sheetName val="SPT_vs_PHI"/>
      <sheetName val="Proposal_Form"/>
      <sheetName val="BQ-Ext__"/>
      <sheetName val="Sch_2"/>
      <sheetName val="interest_income_from_VMI"/>
      <sheetName val="interest_payable_to_PSH"/>
      <sheetName val="PROJECT_BRIEF"/>
      <sheetName val="Customer_Name"/>
      <sheetName val="Strategic_Cus"/>
      <sheetName val="Rev_per_Head(2019)"/>
      <sheetName val="WH_Utilization"/>
      <sheetName val="Stock_Graph"/>
      <sheetName val="No__Customer_(2019)"/>
      <sheetName val="No__Customer"/>
      <sheetName val="DATA_(ชื่อสินค้า)"/>
      <sheetName val="กระจาย_-NPDองุ่นเคียวโฮ"/>
      <sheetName val="Activity_Q1"/>
      <sheetName val="TB 10"/>
      <sheetName val="30's-Components"/>
      <sheetName val="Page4"/>
      <sheetName val="drop"/>
      <sheetName val="co 10"/>
      <sheetName val="118508"/>
      <sheetName val="612004"/>
      <sheetName val="Prepaid"/>
      <sheetName val="Sheet6"/>
      <sheetName val="Appendix#3 PBC - ICIS (ECH)"/>
      <sheetName val="ส่งเสริมและจัดหาไม้ขอถัง 118 ใบ"/>
      <sheetName val="แอร์เก่า"/>
      <sheetName val="ถังเปล่ารับ,เบิก,คืน"/>
      <sheetName val="Coorodinator Sec"/>
      <sheetName val="Jan_monthly"/>
      <sheetName val="Stock"/>
      <sheetName val="gfhfhf"/>
      <sheetName val="Feb_monthly"/>
      <sheetName val="Gen"/>
      <sheetName val="Inventory"/>
      <sheetName val="Q1"/>
      <sheetName val="Q2"/>
      <sheetName val="Q3"/>
      <sheetName val="Q4"/>
      <sheetName val="Q1-4"/>
      <sheetName val="Gen&amp;Manage"/>
      <sheetName val="Management"/>
      <sheetName val="ขาย_scrap'19"/>
      <sheetName val="Income&amp;Inventory"/>
      <sheetName val="Jan_Daily"/>
      <sheetName val="Feb_Daily"/>
      <sheetName val="Mar_Daily"/>
      <sheetName val="Manage"/>
      <sheetName val="โซนโฟกัส_TT"/>
      <sheetName val="ข้อมูลทำ_DropDown"/>
      <sheetName val="Calendar_นายสรศักดิ์_กล่ำศรี"/>
      <sheetName val="แผนใหม่-BG22_รายเอเย่นต์"/>
      <sheetName val="In_AG_VS_Sub"/>
      <sheetName val="สรุปโซนโฟกัส_TT"/>
      <sheetName val="มีค_64"/>
      <sheetName val="OPbyMonth"/>
      <sheetName val="Sheet8"/>
      <sheetName val="2002"/>
      <sheetName val="PL_FORECAST"/>
      <sheetName val="report detial"/>
      <sheetName val="Mat_Source"/>
      <sheetName val="MTP"/>
      <sheetName val="Main Summary"/>
      <sheetName val="SCIB_Proforma"/>
      <sheetName val="SCIB_Data"/>
      <sheetName val="Database"/>
      <sheetName val="Output"/>
      <sheetName val="Cctmst"/>
      <sheetName val="Rpt All states"/>
      <sheetName val="Rate Analysis"/>
      <sheetName val="입찰내역 발주처 양식"/>
      <sheetName val="Lookup data"/>
      <sheetName val="Cost per SQM_M&amp;E"/>
      <sheetName val="Purchase Order"/>
      <sheetName val="(2)AIR"/>
      <sheetName val="rc"/>
      <sheetName val="PHASE I"/>
      <sheetName val="Financ. Overview"/>
      <sheetName val="Toolbox"/>
      <sheetName val="Lead"/>
      <sheetName val="3C1"/>
      <sheetName val="Office Improve"/>
      <sheetName val="ภูมิทัศน์"/>
      <sheetName val="fuel"/>
      <sheetName val="&lt;&lt;รายละเอียดร้าน"/>
      <sheetName val="QS-Payment"/>
      <sheetName val="B2.03 (Assa)"/>
      <sheetName val="TOSHIBA-Structure"/>
      <sheetName val="PRICE LIST"/>
      <sheetName val="S0"/>
      <sheetName val="CASH"/>
      <sheetName val="opstat"/>
      <sheetName val="costs"/>
      <sheetName val="Sap_Actual"/>
      <sheetName val="SH-F"/>
      <sheetName val="รวม"/>
      <sheetName val="Cost Assumption"/>
      <sheetName val="Recap_ราย พนง."/>
      <sheetName val="ใบปะหน้าใหม่_Bidding3"/>
      <sheetName val="TYPE_SD1253"/>
      <sheetName val="Drop_Down3"/>
      <sheetName val="เลขที่ห้องทั้งหมด_(2)3"/>
      <sheetName val="F13รายชื่อแยกfolio_(2)3"/>
      <sheetName val="FEB_2007_3"/>
      <sheetName val="MAR_20073"/>
      <sheetName val="APR_20073"/>
      <sheetName val="MAY_20073"/>
      <sheetName val="APR_2007-GTW3"/>
      <sheetName val="MAY_2007_(2)3"/>
      <sheetName val="MAY_2007-NUCH3"/>
      <sheetName val="JUN_2007-NUCH_3"/>
      <sheetName val="JULY_2007-NUCH3"/>
      <sheetName val="AUG_2007-NUCH_3"/>
      <sheetName val="AUG_20073"/>
      <sheetName val="ค่าเช่า_ด_93"/>
      <sheetName val="ค่าเช่า_ด_103"/>
      <sheetName val="Status_update31_8_073"/>
      <sheetName val="Status_update31_8_07_(2)3"/>
      <sheetName val="ค่าเช่า_ด_113"/>
      <sheetName val="ค่าเช่า_ด_11_(2)3"/>
      <sheetName val="Sheet1_(2)3"/>
      <sheetName val="Bill_No__2_-_Carpark3"/>
      <sheetName val="Table_Name3"/>
      <sheetName val="COUNT_wh_(2)3"/>
      <sheetName val="NTET2004_(DEC)3"/>
      <sheetName val="NEG2004_(DEC)3"/>
      <sheetName val="NEG2004_(DEC)_(2)3"/>
      <sheetName val="Min_-Max__Stock3"/>
      <sheetName val="Tax_coupon3"/>
      <sheetName val="stat_local3"/>
      <sheetName val="ตารางคำนวณกระเบื้อง_A3"/>
      <sheetName val="Law_data3"/>
      <sheetName val="Volume_Loco_May_20153"/>
      <sheetName val="Summary_report3"/>
      <sheetName val="Performance_BP3"/>
      <sheetName val="4_1CAPEX_Additional3"/>
      <sheetName val="PULP_MILL3"/>
      <sheetName val="Vender_list3"/>
      <sheetName val="SCG_group3"/>
      <sheetName val="Production_Queue_GB3"/>
      <sheetName val="Cost_center3"/>
      <sheetName val="Account_code3"/>
      <sheetName val="Comapny_Name3"/>
      <sheetName val="Company_Name3"/>
      <sheetName val="Type_ถูก_House3"/>
      <sheetName val="Cases_Actuals_SAP3"/>
      <sheetName val="Chilled_Vol_&amp;_GS3"/>
      <sheetName val="Master_Query_SL3"/>
      <sheetName val="PBSG_Severance3"/>
      <sheetName val="data_validation3"/>
      <sheetName val="Detail_(2)3"/>
      <sheetName val="DEATAIL_KENTOCOST_Sheet_Low20M3"/>
      <sheetName val="Cover_(2)3"/>
      <sheetName val="Detail_3"/>
      <sheetName val="SCOPE_OF_WORK3"/>
      <sheetName val="Unit_price3"/>
      <sheetName val="received_net-BG3"/>
      <sheetName val="Summary_BG_Code3"/>
      <sheetName val="สาเหตุ_Error_3"/>
      <sheetName val="SCG_Chemicals_group3"/>
      <sheetName val="Dont_delete!!3"/>
      <sheetName val="cost_center_name3"/>
      <sheetName val="ee_unit_type2"/>
      <sheetName val="ee_build_2"/>
      <sheetName val="ดอกเบี้ย_TR25603"/>
      <sheetName val="Cost_history_sheet2"/>
      <sheetName val="Scope_of_work_2"/>
      <sheetName val="Detail_(CMM)2"/>
      <sheetName val="SUM_KENTO_COST_LOW_20MB_2"/>
      <sheetName val="SUM_KENTO_COST_REPORT_20MB_UP2"/>
      <sheetName val="DETAIL_KENTOCOST_Sheet_20MB_UP2"/>
      <sheetName val="S3_Architectural2"/>
      <sheetName val="Log_CCR_TG_33"/>
      <sheetName val="TB(PY_2016)3"/>
      <sheetName val="Risk_Level3"/>
      <sheetName val="Risk_Category3"/>
      <sheetName val="DD_List3"/>
      <sheetName val="CF_weekly3"/>
      <sheetName val="1_CF_(M)(Ratchatewee)3"/>
      <sheetName val="1_CF_(M)(Rama4)3"/>
      <sheetName val="1_CF_(M)_(TL10ph2)3"/>
      <sheetName val="Master_TB3"/>
      <sheetName val="Forecast_movement3"/>
      <sheetName val="O_PL_Link3"/>
      <sheetName val="i_actmth_from_SAP3"/>
      <sheetName val="i_Actual_by_cc3"/>
      <sheetName val="Fixed_Selling3"/>
      <sheetName val="BIS_Selling3"/>
      <sheetName val="Total_GA3"/>
      <sheetName val="CA_only3"/>
      <sheetName val="Legal_only3"/>
      <sheetName val="sub_cost_center3"/>
      <sheetName val="OH_CC_DBS3"/>
      <sheetName val="BIS_G&amp;A3"/>
      <sheetName val="2015_reconcile_&amp;_restate3"/>
      <sheetName val="BIS_Common_detail3"/>
      <sheetName val="Total_GA+BIS_common3"/>
      <sheetName val="HFM_Line3"/>
      <sheetName val="HFM_Mapping3"/>
      <sheetName val="T&amp;E_sales_cut3"/>
      <sheetName val="Control_-_Consulting_fee_SN_(23"/>
      <sheetName val="V7_Confirm_RPT3"/>
      <sheetName val="Multi_Rater3"/>
      <sheetName val="Trial_Balance3"/>
      <sheetName val="Master_COA_V212"/>
      <sheetName val="Wkgs_BS_Lead1"/>
      <sheetName val="Sec_1_1_Site_clearanceworks1"/>
      <sheetName val="VE_LIST1"/>
      <sheetName val="Sec_01"/>
      <sheetName val="Sec_11"/>
      <sheetName val="Arch_unit_rate1"/>
      <sheetName val="ID_unit_rate1"/>
      <sheetName val="Sec_2_1"/>
      <sheetName val="sec_3_11"/>
      <sheetName val="sec_3_21"/>
      <sheetName val="sec_3_31"/>
      <sheetName val="sec_3_41"/>
      <sheetName val="Sec_41"/>
      <sheetName val="Sec_51"/>
      <sheetName val="Sec__61"/>
      <sheetName val="Sec_71"/>
      <sheetName val="KKC_Brkdwn1"/>
      <sheetName val="SPT_vs_PHI1"/>
      <sheetName val="Proposal_Form1"/>
      <sheetName val="BQ-Ext__1"/>
      <sheetName val="Sch_21"/>
      <sheetName val="Dropdown_list_3"/>
      <sheetName val="data_บัญชี1"/>
      <sheetName val="Data_(2)1"/>
      <sheetName val="interest_income_from_VMI1"/>
      <sheetName val="interest_payable_to_PSH1"/>
      <sheetName val="Summary_31Mar'202"/>
      <sheetName val="ESS_Performance_2020+20212"/>
      <sheetName val="S330_Increase_salary_rate1"/>
      <sheetName val="Reference(do_not_delete)2"/>
      <sheetName val="masterEO_IO1"/>
      <sheetName val="Employee_EN1"/>
      <sheetName val="ZA110_Sale1"/>
      <sheetName val="Factor_F_Data"/>
      <sheetName val="Data_(Forecast-m3)"/>
      <sheetName val="TDC_COA_Sumry"/>
      <sheetName val="COA_Sumry_by_Area"/>
      <sheetName val="COA_Sumry_by_Contr"/>
      <sheetName val="COA_Sumry_by_RG"/>
      <sheetName val="TDC_COA_Grp_Sumry"/>
      <sheetName val="TDC_Item_Dets-Full"/>
      <sheetName val="TDC_Item_Dets-IPM-Full"/>
      <sheetName val="TDC_Item_Dets"/>
      <sheetName val="TDC_Item_Sumry"/>
      <sheetName val="TDC_Key_Qty_Sumry"/>
      <sheetName val="List_-_Components"/>
      <sheetName val="List_-_Equipment"/>
      <sheetName val="Project_Metrics"/>
      <sheetName val="COA_Sumry_-_Std_Imp"/>
      <sheetName val="Contr_TDC_-_Std_Imp"/>
      <sheetName val="Item_Sumry_-_Std_Imp"/>
      <sheetName val="Proj_TIC_-_Std_Imp"/>
      <sheetName val="Unit_Costs_-_Std_Imp"/>
      <sheetName val="Unit_MH_-_Std_Imp"/>
      <sheetName val="FlatBottomClarifier_(Not_used)"/>
      <sheetName val="Designated_P&amp;L"/>
      <sheetName val="Final_Summary_-_Base"/>
      <sheetName val="Utility_and_Fire_flange"/>
      <sheetName val="Drop_Down_Lists"/>
      <sheetName val="List_of_Rem_Entries_-_IS"/>
      <sheetName val="DATA_(ชื่อสินค้า)1"/>
      <sheetName val="กระจาย_-NPDองุ่นเคียวโฮ1"/>
      <sheetName val="Activity_Q11"/>
      <sheetName val="_ANALYSIS_FP"/>
      <sheetName val="TB_1-3"/>
      <sheetName val="โซนโฟกัส_TT1"/>
      <sheetName val="ข้อมูลทำ_DropDown1"/>
      <sheetName val="แผนใหม่-BG22_รายเอเย่นต์1"/>
      <sheetName val="In_AG_VS_Sub1"/>
      <sheetName val="Calendar_นายสรศักดิ์_กล่ำศรี1"/>
      <sheetName val="สรุปโซนโฟกัส_TT1"/>
      <sheetName val="B1_01-Times"/>
      <sheetName val="Assa_VO_(2)"/>
      <sheetName val="B1_02_02(IDP-2)_"/>
      <sheetName val="Kamol_VO"/>
      <sheetName val="B2_17_Skyline"/>
      <sheetName val="19th_-MOS"/>
      <sheetName val="A6_2_VO-PLE"/>
      <sheetName val="KA_-MOS"/>
      <sheetName val="Kitchen_VO"/>
      <sheetName val="Pinklao_MOS"/>
      <sheetName val="B2_07_Kitchen"/>
      <sheetName val="B2_03_Assa"/>
      <sheetName val="B1_01_03(VC)"/>
      <sheetName val="A4_ARCH(FSR)"/>
      <sheetName val="A7_EXT(FSR)"/>
      <sheetName val="1-BCEG_"/>
      <sheetName val="sUM_-FFE"/>
      <sheetName val="B1_01_1Times"/>
      <sheetName val="Production_info"/>
      <sheetName val="ตารางส่วนลด_EE_"/>
      <sheetName val="A5_2_VO-KAMA"/>
      <sheetName val="A6_2VO-PLE"/>
      <sheetName val="A_VO-MEP_(BCEG)"/>
      <sheetName val="A5_1_Kama"/>
      <sheetName val="B1_01_09_2-Deco_Mart"/>
      <sheetName val="B1_01_10_1THC"/>
      <sheetName val="B1_02_01(IDP-1)"/>
      <sheetName val="ประมาณการประตูหน้าต่าง_"/>
      <sheetName val="SCHEDULE_10_BUILD_MANAGEMENT"/>
      <sheetName val="Status_Budget"/>
      <sheetName val="Analytic_Sales&amp;Cost"/>
      <sheetName val="Vendors_Database"/>
      <sheetName val="มีค_641"/>
      <sheetName val="bill_2"/>
      <sheetName val="cover_page"/>
      <sheetName val="Material_Price_List"/>
      <sheetName val="EST-FOOTING_(G)"/>
      <sheetName val="report_detial"/>
      <sheetName val="Appendix#3_PBC_-_ICIS_(ECH)"/>
      <sheetName val="Conso_จัดลำดับลุกหนี้"/>
      <sheetName val="B1_02_2(IDP-2)_(BCEG)"/>
      <sheetName val="B1_02_3(IDP-3)-DSG_(BCEG)"/>
      <sheetName val="Take-off_stru"/>
      <sheetName val="QUANTITY_COMPARISON"/>
      <sheetName val="B2_01_1_Mitsu(VO)"/>
      <sheetName val="Cer-_Sub"/>
      <sheetName val="B2_17_Skyline-BMU(Cert)"/>
      <sheetName val="B2_07_SMV(Progress)"/>
      <sheetName val="B2_09_Wayfit(Progress)"/>
      <sheetName val="B2_13_19th(MOS)"/>
      <sheetName val="B2_16_Linen_Chute-Reenigue"/>
      <sheetName val="B2_03_Assa(Cert)_"/>
      <sheetName val="B2_02_Opeable_Wall-Hafele(Cert)"/>
      <sheetName val="Conclusion_IPC_51"/>
      <sheetName val="A6_ATT(SPY-C)_(VO)"/>
      <sheetName val="Keen_(Re-PS)"/>
      <sheetName val="Main_Sum_(Hotel_&amp;_Residences)"/>
      <sheetName val="Listes_Caractéristiques"/>
      <sheetName val="Liste_Référentiel"/>
      <sheetName val="BOX_Cryostat_Details"/>
      <sheetName val="Driver_Linac_Layout"/>
      <sheetName val="Magnet_Details"/>
      <sheetName val="Blk_A"/>
      <sheetName val="Out_Flow"/>
      <sheetName val="Sum_Direct"/>
      <sheetName val="App_A"/>
      <sheetName val="AP BUY"/>
      <sheetName val="Agreement"/>
      <sheetName val="Summary BOQ"/>
      <sheetName val="Summary BOQ (ผรม)"/>
      <sheetName val="BOQ"/>
      <sheetName val="Summary BOQ (2)"/>
      <sheetName val="Summary BOQ (ผรม) (2)"/>
      <sheetName val="BOQ (2)"/>
      <sheetName val="Summary BOQ (TPN)"/>
      <sheetName val="Summary BOQ (ผรม) (TPN)"/>
      <sheetName val="BOQ (TPN)"/>
      <sheetName val="M.Payment"/>
      <sheetName val="UPG BEAM"/>
      <sheetName val="UPGB"/>
      <sheetName val="No.1"/>
      <sheetName val="진행 DATA (2)"/>
      <sheetName val="CC Down load 0716"/>
      <sheetName val="MP2006 data"/>
      <sheetName val="2 카드채권(대출포함)"/>
      <sheetName val="금액내역서"/>
      <sheetName val="95투자02"/>
      <sheetName val="CODE生成机"/>
      <sheetName val="CTEMCOST"/>
      <sheetName val="B053 (990701)공정실적PP%계산"/>
      <sheetName val="W-현원가"/>
      <sheetName val="하남요청"/>
      <sheetName val="시산표"/>
      <sheetName val="제안서입력"/>
      <sheetName val="BU"/>
      <sheetName val="JL4"/>
      <sheetName val="BS_YE22"/>
      <sheetName val="PPE_YE22"/>
      <sheetName val="운반"/>
      <sheetName val="ﾌﾟﾛﾄ_P772分解5号機"/>
      <sheetName val="Cashflow"/>
      <sheetName val="Expenses"/>
      <sheetName val="NRNWD"/>
      <sheetName val="WK1  Key Assumpt"/>
      <sheetName val="B  Mgt Rep BS"/>
      <sheetName val="C  Mgt Rep CF"/>
      <sheetName val="A  Mgt Rep NIS"/>
      <sheetName val="Reference"/>
      <sheetName val="All Years"/>
      <sheetName val="All Years Pivot"/>
      <sheetName val="NWD"/>
      <sheetName val="Pivot NWD"/>
      <sheetName val="CMT"/>
      <sheetName val="FY19 Detail"/>
      <sheetName val="FY18 Global data"/>
      <sheetName val="FY19 Global Data"/>
      <sheetName val="CI Input"/>
      <sheetName val="Input Tab"/>
      <sheetName val="Pivot Input Tab"/>
      <sheetName val="Executive Summary"/>
      <sheetName val="CSG Executive Summary"/>
      <sheetName val="Revenue Sequential Growth"/>
      <sheetName val="Underlying NCC Chg Assumption"/>
      <sheetName val="Mappings"/>
      <sheetName val="File Classification"/>
      <sheetName val="Sumarry sheets&gt;&gt;&gt;&gt;&gt;&gt;"/>
      <sheetName val="Trend table"/>
      <sheetName val="To Fill view"/>
      <sheetName val="To-fill Simulation"/>
      <sheetName val="Summary w mkt shr"/>
      <sheetName val="TS"/>
      <sheetName val="SI"/>
      <sheetName val="AO"/>
      <sheetName val="IO"/>
      <sheetName val="Datasheets&gt;&gt;&gt;&gt;&gt;&gt;"/>
      <sheetName val="By Mkt data"/>
      <sheetName val="Pipeline to Rev"/>
      <sheetName val="Backlog Growth"/>
      <sheetName val="Pipeline Growth"/>
      <sheetName val="H2 sales growth"/>
      <sheetName val="for CCI model"/>
      <sheetName val="Unused&gt;&gt;&gt;&gt;&gt;"/>
      <sheetName val="FY19 POV"/>
      <sheetName val="Drivers for Deck"/>
      <sheetName val="To Fill by OG &amp; Area"/>
      <sheetName val="Short summary by OG &amp; Area"/>
      <sheetName val="Compared to OG Submission May25"/>
      <sheetName val="Jul Sub vs PoV"/>
      <sheetName val="Seq Rev Gr wo Acq."/>
      <sheetName val="SCB 1 - Current"/>
      <sheetName val="SCB 2 - Current"/>
      <sheetName val="Co"/>
      <sheetName val="Dept"/>
      <sheetName val="InterCo"/>
      <sheetName val="OU"/>
      <sheetName val="_ANALYSIS_FP1"/>
      <sheetName val="PS-1995"/>
      <sheetName val="Financials"/>
      <sheetName val="VCC 11110-461"/>
      <sheetName val="TABLE-A"/>
      <sheetName val="Behavior"/>
      <sheetName val="CAPEX"/>
      <sheetName val="PwrBdgt"/>
      <sheetName val="Ratios"/>
      <sheetName val="RollOut"/>
      <sheetName val="PLStat"/>
      <sheetName val="GC0997"/>
      <sheetName val="price"/>
      <sheetName val="pricep"/>
      <sheetName val="PRICE-taiwan"/>
      <sheetName val="PRICE-malaysia"/>
      <sheetName val="1999cf"/>
      <sheetName val="PBC Template"/>
      <sheetName val="Work_Area"/>
      <sheetName val="South"/>
      <sheetName val="Puerto Rico"/>
      <sheetName val="RU"/>
      <sheetName val="MU"/>
      <sheetName val="CSD"/>
      <sheetName val="Prft&amp;Loss"/>
      <sheetName val="FIN TB_SI"/>
      <sheetName val="Type"/>
      <sheetName val="항목별"/>
      <sheetName val="M-6A"/>
      <sheetName val="GL_GeneralLedgerActvity"/>
      <sheetName val="LK400_Data Sales &amp; COGs"/>
      <sheetName val="审批表 Rev"/>
      <sheetName val="Letter"/>
      <sheetName val="bp bill"/>
      <sheetName val="calc_menu_déroulant"/>
      <sheetName val="งานโครงสร้าง"/>
      <sheetName val="corbeldatail"/>
      <sheetName val="Road"/>
      <sheetName val="cov-estimate"/>
      <sheetName val="3.1 Piling"/>
      <sheetName val="splinkler"/>
      <sheetName val="STMspry"/>
      <sheetName val="PsychroData"/>
      <sheetName val="SH-C"/>
      <sheetName val="SH-A"/>
      <sheetName val="Kihon-Jiko"/>
      <sheetName val="Equip Item Dets"/>
      <sheetName val="Pipe Item Dets"/>
      <sheetName val="Civil Item Dets"/>
      <sheetName val="Inst Item Dets"/>
      <sheetName val="Elec Item Dets"/>
      <sheetName val="Paint Item Dets"/>
      <sheetName val="Finance"/>
      <sheetName val="D"/>
      <sheetName val="MANU"/>
      <sheetName val="PState"/>
      <sheetName val="Truot_nen"/>
      <sheetName val="Input"/>
      <sheetName val="China"/>
      <sheetName val="Consumption"/>
      <sheetName val="Cost"/>
      <sheetName val="DMD Office"/>
      <sheetName val="ADMIN OFFICE (2)"/>
      <sheetName val="CE_A"/>
      <sheetName val="Drwing"/>
      <sheetName val="Elec"/>
      <sheetName val="Inst"/>
      <sheetName val="IT"/>
      <sheetName val="Mech"/>
      <sheetName val="CE"/>
      <sheetName val="Power"/>
      <sheetName val="FSALES"/>
      <sheetName val="Std Loading"/>
      <sheetName val="Option1"/>
      <sheetName val="ค่าขนส่ง(6ล้อ)"/>
      <sheetName val="ค่าขนส่ง(พ่วง)"/>
      <sheetName val="配管単価"/>
      <sheetName val="เตรียมการและบริหารโครงการ"/>
      <sheetName val="   合同台账  "/>
      <sheetName val="Struc. "/>
      <sheetName val="Furniture"/>
      <sheetName val="付款进度表"/>
      <sheetName val="lstRebarFactor"/>
      <sheetName val="BQ"/>
      <sheetName val="CABLE"/>
      <sheetName val="bp bill-mark"/>
      <sheetName val="liste"/>
      <sheetName val="EXF"/>
      <sheetName val="หลักเกณฑ์"/>
      <sheetName val="Interial"/>
      <sheetName val="IPP"/>
      <sheetName val="无合同工程及销费"/>
      <sheetName val="科目列表"/>
      <sheetName val="ELECTRICAL"/>
      <sheetName val="CPA7-31"/>
      <sheetName val="gvl"/>
      <sheetName val="GI 01"/>
      <sheetName val="Mapping_account1"/>
      <sheetName val="S-CUVE-2_14_M2"/>
      <sheetName val="Discounted_Cash_Flow2"/>
      <sheetName val="6_ข้อมูลวัสดุ-ค่าดำเนิน2"/>
      <sheetName val="K_Suporn2"/>
      <sheetName val="บมจ_พฤกษา2"/>
      <sheetName val="บ_พนาลี2"/>
      <sheetName val="บ_พุทธชาด2"/>
      <sheetName val="บ_เกสร2"/>
      <sheetName val="สรุป_PS2"/>
      <sheetName val="สรุป_PNL2"/>
      <sheetName val="สรุป_PTC2"/>
      <sheetName val="สรุป_KS2"/>
      <sheetName val="IP_Land2"/>
      <sheetName val="PROJECT_BRIEF1"/>
      <sheetName val="Customer_Name1"/>
      <sheetName val="Strategic_Cus1"/>
      <sheetName val="Rev_per_Head(2019)1"/>
      <sheetName val="WH_Utilization1"/>
      <sheetName val="Stock_Graph1"/>
      <sheetName val="No__Customer_(2019)1"/>
      <sheetName val="No__Customer1"/>
      <sheetName val="TB_10"/>
      <sheetName val="co_10"/>
      <sheetName val="ส่งเสริมและจัดหาไม้ขอถัง_118_ใบ"/>
      <sheetName val="Coorodinator_Sec"/>
      <sheetName val="Main_Summary"/>
      <sheetName val="Rpt_All_states"/>
      <sheetName val="Rate_Analysis"/>
      <sheetName val="입찰내역_발주처_양식"/>
      <sheetName val="Lookup_data"/>
      <sheetName val="VCC_11110-461"/>
      <sheetName val="WK1__Key_Assumpt"/>
      <sheetName val="B__Mgt_Rep_BS"/>
      <sheetName val="C__Mgt_Rep_CF"/>
      <sheetName val="A__Mgt_Rep_NIS"/>
      <sheetName val="All_Years"/>
      <sheetName val="All_Years_Pivot"/>
      <sheetName val="Pivot_NWD"/>
      <sheetName val="FY19_Detail"/>
      <sheetName val="FY18_Global_data"/>
      <sheetName val="FY19_Global_Data"/>
      <sheetName val="CI_Input"/>
      <sheetName val="Input_Tab"/>
      <sheetName val="Pivot_Input_Tab"/>
      <sheetName val="Executive_Summary"/>
      <sheetName val="CSG_Executive_Summary"/>
      <sheetName val="Revenue_Sequential_Growth"/>
      <sheetName val="Underlying_NCC_Chg_Assumption"/>
      <sheetName val="File_Classification"/>
      <sheetName val="Sumarry_sheets&gt;&gt;&gt;&gt;&gt;&gt;"/>
      <sheetName val="Trend_table"/>
      <sheetName val="To_Fill_view"/>
      <sheetName val="To-fill_Simulation"/>
      <sheetName val="Summary_w_mkt_shr"/>
      <sheetName val="By_Mkt_data"/>
      <sheetName val="Pipeline_to_Rev"/>
      <sheetName val="Backlog_Growth"/>
      <sheetName val="Pipeline_Growth"/>
      <sheetName val="H2_sales_growth"/>
      <sheetName val="for_CCI_model"/>
      <sheetName val="FY19_POV"/>
      <sheetName val="Drivers_for_Deck"/>
      <sheetName val="To_Fill_by_OG_&amp;_Area"/>
      <sheetName val="Short_summary_by_OG_&amp;_Area"/>
      <sheetName val="Compared_to_OG_Submission_May25"/>
      <sheetName val="Jul_Sub_vs_PoV"/>
      <sheetName val="Seq_Rev_Gr_wo_Acq_"/>
      <sheetName val="Recap_ราย_พนง_"/>
      <sheetName val="Purchase_Order"/>
      <sheetName val="PHASE_I"/>
      <sheetName val="Identitas"/>
      <sheetName val="Module2"/>
      <sheetName val="1195 B1"/>
      <sheetName val="EXC-R"/>
      <sheetName val="ชื่อหุ้น"/>
      <sheetName val="total"/>
      <sheetName val="PS1L(Most)"/>
      <sheetName val="CODE-รวม"/>
      <sheetName val="CRUDE-D"/>
      <sheetName val="POSTF1"/>
      <sheetName val="S'PORE-D"/>
      <sheetName val="POSTHD1"/>
      <sheetName val="POSTLPG"/>
      <sheetName val="PO97(02)"/>
      <sheetName val="CompanyLevel"/>
      <sheetName val="Delivery Report"/>
      <sheetName val="Est last year"/>
      <sheetName val="EBITDA"/>
      <sheetName val="PS"/>
      <sheetName val="COUNT_wh_(2)4"/>
      <sheetName val="NTET2004_(DEC)4"/>
      <sheetName val="NEG2004_(DEC)4"/>
      <sheetName val="NEG2004_(DEC)_(2)4"/>
      <sheetName val="Min_-Max__Stock4"/>
      <sheetName val="Sheet1_(2)4"/>
      <sheetName val="Tax_coupon4"/>
      <sheetName val="ตารางคำนวณกระเบื้อง_A4"/>
      <sheetName val="ใบปะหน้าใหม่_Bidding4"/>
      <sheetName val="stat_local4"/>
      <sheetName val="Law_data4"/>
      <sheetName val="Volume_Loco_May_20154"/>
      <sheetName val="Summary_report4"/>
      <sheetName val="Performance_BP4"/>
      <sheetName val="4_1CAPEX_Additional4"/>
      <sheetName val="PULP_MILL4"/>
      <sheetName val="TYPE_SD1254"/>
      <sheetName val="Drop_Down4"/>
      <sheetName val="เลขที่ห้องทั้งหมด_(2)4"/>
      <sheetName val="F13รายชื่อแยกfolio_(2)4"/>
      <sheetName val="FEB_2007_4"/>
      <sheetName val="MAR_20074"/>
      <sheetName val="APR_20074"/>
      <sheetName val="MAY_20074"/>
      <sheetName val="APR_2007-GTW4"/>
      <sheetName val="MAY_2007_(2)4"/>
      <sheetName val="MAY_2007-NUCH4"/>
      <sheetName val="JUN_2007-NUCH_4"/>
      <sheetName val="JULY_2007-NUCH4"/>
      <sheetName val="AUG_2007-NUCH_4"/>
      <sheetName val="AUG_20074"/>
      <sheetName val="ค่าเช่า_ด_94"/>
      <sheetName val="ค่าเช่า_ด_104"/>
      <sheetName val="Status_update31_8_074"/>
      <sheetName val="Status_update31_8_07_(2)4"/>
      <sheetName val="ค่าเช่า_ด_114"/>
      <sheetName val="ค่าเช่า_ด_11_(2)4"/>
      <sheetName val="Bill_No__2_-_Carpark4"/>
      <sheetName val="SCG_group4"/>
      <sheetName val="Cost_center4"/>
      <sheetName val="Account_code4"/>
      <sheetName val="Comapny_Name4"/>
      <sheetName val="Company_Name4"/>
      <sheetName val="data_validation4"/>
      <sheetName val="Cases_Actuals_SAP4"/>
      <sheetName val="Chilled_Vol_&amp;_GS4"/>
      <sheetName val="Master_Query_SL4"/>
      <sheetName val="PBSG_Severance4"/>
      <sheetName val="สาเหตุ_Error_4"/>
      <sheetName val="Table_Name4"/>
      <sheetName val="SCG_Chemicals_group4"/>
      <sheetName val="Dont_delete!!4"/>
      <sheetName val="cost_center_name4"/>
      <sheetName val="Vender_list4"/>
      <sheetName val="Production_Queue_GB4"/>
      <sheetName val="Log_CCR_TG_34"/>
      <sheetName val="Type_ถูก_House4"/>
      <sheetName val="TB(PY_2016)4"/>
      <sheetName val="Risk_Level4"/>
      <sheetName val="Risk_Category4"/>
      <sheetName val="DD_List4"/>
      <sheetName val="Multi_Rater4"/>
      <sheetName val="ดอกเบี้ย_TR25604"/>
      <sheetName val="Trial_Balance4"/>
      <sheetName val="Detail_(2)4"/>
      <sheetName val="DEATAIL_KENTOCOST_Sheet_Low20M4"/>
      <sheetName val="Cover_(2)4"/>
      <sheetName val="Detail_4"/>
      <sheetName val="SCOPE_OF_WORK4"/>
      <sheetName val="Unit_price4"/>
      <sheetName val="received_net-BG4"/>
      <sheetName val="Summary_BG_Code4"/>
      <sheetName val="ee_unit_type3"/>
      <sheetName val="ee_build_3"/>
      <sheetName val="Cost_history_sheet3"/>
      <sheetName val="Scope_of_work_3"/>
      <sheetName val="Detail_(CMM)3"/>
      <sheetName val="SUM_KENTO_COST_LOW_20MB_3"/>
      <sheetName val="SUM_KENTO_COST_REPORT_20MB_UP3"/>
      <sheetName val="DETAIL_KENTOCOST_Sheet_20MB_UP3"/>
      <sheetName val="Forecast_movement4"/>
      <sheetName val="O_PL_Link4"/>
      <sheetName val="i_actmth_from_SAP4"/>
      <sheetName val="i_Actual_by_cc4"/>
      <sheetName val="Fixed_Selling4"/>
      <sheetName val="BIS_Selling4"/>
      <sheetName val="Total_GA4"/>
      <sheetName val="CA_only4"/>
      <sheetName val="Legal_only4"/>
      <sheetName val="sub_cost_center4"/>
      <sheetName val="OH_CC_DBS4"/>
      <sheetName val="BIS_G&amp;A4"/>
      <sheetName val="2015_reconcile_&amp;_restate4"/>
      <sheetName val="BIS_Common_detail4"/>
      <sheetName val="Total_GA+BIS_common4"/>
      <sheetName val="HFM_Line4"/>
      <sheetName val="HFM_Mapping4"/>
      <sheetName val="T&amp;E_sales_cut4"/>
      <sheetName val="Control_-_Consulting_fee_SN_(24"/>
      <sheetName val="Master_TB4"/>
      <sheetName val="CF_weekly4"/>
      <sheetName val="1_CF_(M)(Ratchatewee)4"/>
      <sheetName val="1_CF_(M)(Rama4)4"/>
      <sheetName val="1_CF_(M)_(TL10ph2)4"/>
      <sheetName val="Dropdown_list_4"/>
      <sheetName val="S3_Architectural3"/>
      <sheetName val="V7_Confirm_RPT4"/>
      <sheetName val="Master_COA_V213"/>
      <sheetName val="Summary_31Mar'203"/>
      <sheetName val="ESS_Performance_2020+20213"/>
      <sheetName val="Reference(do_not_delete)3"/>
      <sheetName val="S330_Increase_salary_rate2"/>
      <sheetName val="data_บัญชี2"/>
      <sheetName val="Data_(2)2"/>
      <sheetName val="masterEO_IO2"/>
      <sheetName val="Employee_EN2"/>
      <sheetName val="Wkgs_BS_Lead2"/>
      <sheetName val="Sec_1_1_Site_clearanceworks2"/>
      <sheetName val="VE_LIST2"/>
      <sheetName val="Sec_02"/>
      <sheetName val="Sec_12"/>
      <sheetName val="Arch_unit_rate2"/>
      <sheetName val="ID_unit_rate2"/>
      <sheetName val="Sec_2_2"/>
      <sheetName val="sec_3_12"/>
      <sheetName val="sec_3_22"/>
      <sheetName val="sec_3_32"/>
      <sheetName val="sec_3_42"/>
      <sheetName val="Sec_42"/>
      <sheetName val="Sec_52"/>
      <sheetName val="Sec__62"/>
      <sheetName val="Sec_72"/>
      <sheetName val="ZA110_Sale2"/>
      <sheetName val="KKC_Brkdwn2"/>
      <sheetName val="SPT_vs_PHI2"/>
      <sheetName val="Proposal_Form2"/>
      <sheetName val="BQ-Ext__2"/>
      <sheetName val="Sch_22"/>
      <sheetName val="interest_income_from_VMI2"/>
      <sheetName val="interest_payable_to_PSH2"/>
      <sheetName val="DATA_(ชื่อสินค้า)2"/>
      <sheetName val="กระจาย_-NPDองุ่นเคียวโฮ2"/>
      <sheetName val="Activity_Q12"/>
      <sheetName val="Designated_P&amp;L1"/>
      <sheetName val="Drop_Down_Lists1"/>
      <sheetName val="List_of_Rem_Entries_-_IS1"/>
      <sheetName val="Factor_F_Data1"/>
      <sheetName val="TDC_COA_Sumry1"/>
      <sheetName val="COA_Sumry_by_Area1"/>
      <sheetName val="COA_Sumry_by_Contr1"/>
      <sheetName val="COA_Sumry_by_RG1"/>
      <sheetName val="TDC_COA_Grp_Sumry1"/>
      <sheetName val="TDC_Item_Dets-Full1"/>
      <sheetName val="TDC_Item_Dets-IPM-Full1"/>
      <sheetName val="TDC_Item_Dets1"/>
      <sheetName val="TDC_Item_Sumry1"/>
      <sheetName val="TDC_Key_Qty_Sumry1"/>
      <sheetName val="List_-_Components1"/>
      <sheetName val="List_-_Equipment1"/>
      <sheetName val="Project_Metrics1"/>
      <sheetName val="COA_Sumry_-_Std_Imp1"/>
      <sheetName val="Contr_TDC_-_Std_Imp1"/>
      <sheetName val="Item_Sumry_-_Std_Imp1"/>
      <sheetName val="Proj_TIC_-_Std_Imp1"/>
      <sheetName val="Unit_Costs_-_Std_Imp1"/>
      <sheetName val="Unit_MH_-_Std_Imp1"/>
      <sheetName val="FlatBottomClarifier_(Not_used)1"/>
      <sheetName val="TB_1-31"/>
      <sheetName val="Data_(Forecast-m3)1"/>
      <sheetName val="Final_Summary_-_Base1"/>
      <sheetName val="Status_Budget1"/>
      <sheetName val="Utility_and_Fire_flange1"/>
      <sheetName val="โซนโฟกัส_TT2"/>
      <sheetName val="ข้อมูลทำ_DropDown2"/>
      <sheetName val="แผนใหม่-BG22_รายเอเย่นต์2"/>
      <sheetName val="In_AG_VS_Sub2"/>
      <sheetName val="Calendar_นายสรศักดิ์_กล่ำศรี2"/>
      <sheetName val="สรุปโซนโฟกัส_TT2"/>
      <sheetName val="Analytic_Sales&amp;Cost1"/>
      <sheetName val="มีค_642"/>
      <sheetName val="Vendors_Database1"/>
      <sheetName val="B1_01-Times1"/>
      <sheetName val="Assa_VO_(2)1"/>
      <sheetName val="B1_02_02(IDP-2)_1"/>
      <sheetName val="Kamol_VO1"/>
      <sheetName val="B2_17_Skyline1"/>
      <sheetName val="19th_-MOS1"/>
      <sheetName val="A6_2_VO-PLE1"/>
      <sheetName val="KA_-MOS1"/>
      <sheetName val="Kitchen_VO1"/>
      <sheetName val="Pinklao_MOS1"/>
      <sheetName val="B2_07_Kitchen1"/>
      <sheetName val="B2_03_Assa1"/>
      <sheetName val="B1_01_03(VC)1"/>
      <sheetName val="A4_ARCH(FSR)1"/>
      <sheetName val="A7_EXT(FSR)1"/>
      <sheetName val="1-BCEG_1"/>
      <sheetName val="sUM_-FFE1"/>
      <sheetName val="B1_01_1Times1"/>
      <sheetName val="Production_info1"/>
      <sheetName val="ตารางส่วนลด_EE_1"/>
      <sheetName val="A5_2_VO-KAMA1"/>
      <sheetName val="A6_2VO-PLE1"/>
      <sheetName val="A_VO-MEP_(BCEG)1"/>
      <sheetName val="A5_1_Kama1"/>
      <sheetName val="B1_01_09_2-Deco_Mart1"/>
      <sheetName val="B1_01_10_1THC1"/>
      <sheetName val="B1_02_01(IDP-1)1"/>
      <sheetName val="ประมาณการประตูหน้าต่าง_1"/>
      <sheetName val="SCHEDULE_10_BUILD_MANAGEMENT1"/>
      <sheetName val="Appendix#3_PBC_-_ICIS_(ECH)1"/>
      <sheetName val="bill_21"/>
      <sheetName val="cover_page1"/>
      <sheetName val="Material_Price_List1"/>
      <sheetName val="Conso_จัดลำดับลุกหนี้1"/>
      <sheetName val="report_detial1"/>
      <sheetName val="EST-FOOTING_(G)1"/>
      <sheetName val="B1_02_2(IDP-2)_(BCEG)1"/>
      <sheetName val="B1_02_3(IDP-3)-DSG_(BCEG)1"/>
      <sheetName val="Take-off_stru1"/>
      <sheetName val="QUANTITY_COMPARISON1"/>
      <sheetName val="B2_01_1_Mitsu(VO)1"/>
      <sheetName val="Cer-_Sub1"/>
      <sheetName val="B2_17_Skyline-BMU(Cert)1"/>
      <sheetName val="B2_07_SMV(Progress)1"/>
      <sheetName val="B2_09_Wayfit(Progress)1"/>
      <sheetName val="B2_13_19th(MOS)1"/>
      <sheetName val="B2_16_Linen_Chute-Reenigue1"/>
      <sheetName val="B2_03_Assa(Cert)_1"/>
      <sheetName val="B2_02_Opeable_Wall-Hafele(Cert1"/>
      <sheetName val="Conclusion_IPC_511"/>
      <sheetName val="A6_ATT(SPY-C)_(VO)1"/>
      <sheetName val="Keen_(Re-PS)1"/>
      <sheetName val="Main_Sum_(Hotel_&amp;_Residences)1"/>
      <sheetName val="Listes_Caractéristiques1"/>
      <sheetName val="Liste_Référentiel1"/>
      <sheetName val="BOX_Cryostat_Details1"/>
      <sheetName val="Driver_Linac_Layout1"/>
      <sheetName val="Magnet_Details1"/>
      <sheetName val="Blk_A1"/>
      <sheetName val="Out_Flow1"/>
      <sheetName val="Sum_Direct1"/>
      <sheetName val="App_A1"/>
      <sheetName val="진행_DATA_(2)"/>
      <sheetName val="CC_Down_load_0716"/>
      <sheetName val="MP2006_data"/>
      <sheetName val="2_카드채권(대출포함)"/>
      <sheetName val="B053_(990701)공정실적PP%계산"/>
      <sheetName val="Cost_per_SQM_M&amp;E"/>
      <sheetName val="AP_BUY"/>
      <sheetName val="Summary_BOQ"/>
      <sheetName val="Summary_BOQ_(ผรม)"/>
      <sheetName val="Summary_BOQ_(2)"/>
      <sheetName val="Summary_BOQ_(ผรม)_(2)"/>
      <sheetName val="BOQ_(2)"/>
      <sheetName val="Summary_BOQ_(TPN)"/>
      <sheetName val="Summary_BOQ_(ผรม)_(TPN)"/>
      <sheetName val="BOQ_(TPN)"/>
      <sheetName val="M_Payment"/>
      <sheetName val="PBC_Template"/>
      <sheetName val="DMD_Office"/>
      <sheetName val="ADMIN_OFFICE_(2)"/>
      <sheetName val="Financ__Overview"/>
      <sheetName val="Office_Improve"/>
      <sheetName val="FIN_TB_SI"/>
      <sheetName val="P&amp;L"/>
      <sheetName val="Prog State"/>
      <sheetName val="BS - P&amp;L - CF"/>
      <sheetName val="Boiler Curves"/>
      <sheetName val="Definition Table"/>
      <sheetName val="MAT 1539 "/>
      <sheetName val="노임이"/>
      <sheetName val="Register"/>
      <sheetName val="대비표"/>
      <sheetName val="ตัดแบ่งกม.ส่งพี่หนุ่ม"/>
      <sheetName val="หา FACTOR F"/>
      <sheetName val="unitcost"/>
      <sheetName val="97 사업추정(WEKI)"/>
      <sheetName val="11 ข้อมูลงานCon"/>
      <sheetName val="12 ข้อมูลงานไม้แบบ"/>
      <sheetName val="OPERATING EXPS."/>
      <sheetName val="DELISTED DATA"/>
      <sheetName val="Cntmrs-Recruit"/>
      <sheetName val="投資･工数推移"/>
      <sheetName val="BL (2)"/>
      <sheetName val="BL3-5"/>
      <sheetName val="PL6-9"/>
      <sheetName val="SH10"/>
      <sheetName val="SH-11 "/>
      <sheetName val="SH12-13"/>
      <sheetName val="BL6-9 (2)"/>
      <sheetName val="cf14-16"/>
      <sheetName val="EPS"/>
      <sheetName val="งบกระแสเงินสด "/>
      <sheetName val="A.FA Movement"/>
      <sheetName val="ATF Inventory"/>
      <sheetName val="DEDE98"/>
      <sheetName val="Profit and Loss"/>
      <sheetName val="control sheet"/>
      <sheetName val="Sheet249"/>
      <sheetName val="Parameter"/>
      <sheetName val="SMU"/>
      <sheetName val="以前月份剩余工时"/>
      <sheetName val="转换率"/>
      <sheetName val="1_Parameters"/>
      <sheetName val="Macro Market Trends"/>
      <sheetName val="W604"/>
      <sheetName val="Tons"/>
      <sheetName val="EFFECT."/>
      <sheetName val="#¡REF"/>
      <sheetName val="Input Sheet"/>
      <sheetName val="AOP-JUNE FCST"/>
      <sheetName val="C'03 act &amp; '04 AOP"/>
      <sheetName val="Инфо"/>
      <sheetName val="FC"/>
      <sheetName val="FU"/>
      <sheetName val="ROFE"/>
      <sheetName val="DRAWDOWN"/>
      <sheetName val="ASSUMPTIONS"/>
      <sheetName val="DBT_SUMM"/>
      <sheetName val="Age311299TESP"/>
      <sheetName val="P4DDBFTESP"/>
      <sheetName val="TB SAP"/>
      <sheetName val="PL (2)"/>
      <sheetName val="Revised_2007"/>
      <sheetName val="BS ATTACH"/>
      <sheetName val="Menu"/>
      <sheetName val="BS mapping"/>
      <sheetName val="PO"/>
      <sheetName val="10-1 Media"/>
      <sheetName val="10-cut"/>
      <sheetName val="BALANCE SHEET "/>
      <sheetName val="YTD-Actual"/>
      <sheetName val="YTD_Revised"/>
      <sheetName val="CF-ACT-USD"/>
      <sheetName val="SFG-DPW"/>
      <sheetName val="ABC Prof&amp;Bal"/>
      <sheetName val="10.Achieve OI Step 1-4"/>
      <sheetName val="WORKING TB Q3"/>
      <sheetName val="ส.ค. (2)"/>
      <sheetName val="Emitter"/>
      <sheetName val="Materials"/>
      <sheetName val="hf-4"/>
      <sheetName val="10 ข้อมูลวัสดุ-ค่าดำเนิน"/>
      <sheetName val="9-1차이내역"/>
      <sheetName val="07.AC อาคารทิศเหนือ (2FL)"/>
      <sheetName val="07.AC อาคารทิศเหนือ (4FL)"/>
      <sheetName val="07.AC อาคารทิศเหนือ (3FL)"/>
      <sheetName val="07.AC อาคารทิศเหนือ (11FL)"/>
      <sheetName val="F(ของเรา)"/>
      <sheetName val="ราคาต้นไม้"/>
      <sheetName val="ราคาวัสดุ"/>
      <sheetName val="ข้อ1.1"/>
      <sheetName val="ปร.5"/>
      <sheetName val="ราคาต่อหน่วย2-9"/>
      <sheetName val="ปร4"/>
      <sheetName val="หา FACTORF"/>
      <sheetName val="ค่าขนส่ง(กรอก)"/>
      <sheetName val="OHCทาง"/>
      <sheetName val="WR,LV"/>
      <sheetName val="ETL"/>
      <sheetName val="EPSW2"/>
      <sheetName val="EPNP"/>
      <sheetName val="PTP"/>
      <sheetName val="RefSheet"/>
      <sheetName val="S.23 (EE)"/>
      <sheetName val="S.24 (SN)"/>
      <sheetName val="S25 (FP)"/>
      <sheetName val="S26(AC)"/>
      <sheetName val="ราคาต่ำสุด-721"/>
      <sheetName val="Price per model"/>
      <sheetName val="5.) Time Delays"/>
      <sheetName val="Detail_EE"/>
      <sheetName val="VECD sy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Cost his VECD"/>
      <sheetName val="Cost his VECD-SELL"/>
      <sheetName val="Cost his VECD-NET1"/>
      <sheetName val="Cost his VECD-KENTO"/>
      <sheetName val="Unit price EE"/>
      <sheetName val="nHDD"/>
      <sheetName val="Form1"/>
      <sheetName val="ได้ราคาคอนกรีต-เหล็กเสริม"/>
      <sheetName val="Form3"/>
      <sheetName val="ได้งานตีเส้น"/>
      <sheetName val="ข้อมูลวัสดุและค่าดำเนินการ"/>
      <sheetName val="concrete&amp;งานไม้แบบ"/>
      <sheetName val="ราคาวัสดุ-ค่าแรง"/>
      <sheetName val="Multi_Box 1"/>
      <sheetName val="ค่างานต้นทุน"/>
      <sheetName val="ข้อมูลคำนวณ1"/>
      <sheetName val="หกล้อขนส่ง"/>
      <sheetName val="ค่างานต้นทุนสะพาน1"/>
      <sheetName val="ราคาราง"/>
      <sheetName val="ทางเชื่อม"/>
      <sheetName val="ปร.4สะพาน1"/>
      <sheetName val="ปก"/>
      <sheetName val="ใบแจ้งหนี้"/>
      <sheetName val="Grand SUMMARY "/>
      <sheetName val="ค่าใช้จ่ายและแผนการเบิก"/>
      <sheetName val="Grand Summary ( Variation)"/>
      <sheetName val="ค่าใช้จ่ายและแผนการเบิกolan"/>
      <sheetName val="ST work con.M"/>
      <sheetName val="ST work con.carpark"/>
      <sheetName val="ST work M"/>
      <sheetName val="ST work Facad(M) "/>
      <sheetName val="ST work carpark"/>
      <sheetName val="back up arc.Car Park"/>
      <sheetName val="backup str.carpark"/>
      <sheetName val="back up arc. M"/>
      <sheetName val="แยกงาน ผนัง พื้น ฝ้า สี"/>
      <sheetName val="Grand SUMMARY MEP "/>
      <sheetName val="แยกงาน"/>
      <sheetName val="แยกงาน (2)"/>
      <sheetName val="eqpmad2"/>
      <sheetName val="2_Building"/>
      <sheetName val="LITF"/>
      <sheetName val="SCHEDULE_3"/>
      <sheetName val="SCHEDULE_2"/>
      <sheetName val="SH-B"/>
      <sheetName val="SH-D"/>
      <sheetName val="SH-G"/>
      <sheetName val="Pile(backup)"/>
      <sheetName val="BC"/>
      <sheetName val="Resi. Areas"/>
      <sheetName val="Preliminaries "/>
      <sheetName val="Beam Gridline1-7"/>
      <sheetName val="allowances"/>
      <sheetName val="SAN REDUCED 1"/>
      <sheetName val="5a.)LTV_1002-4001"/>
      <sheetName val="tender allowances"/>
      <sheetName val="SCHEDULE_1"/>
      <sheetName val="Manpower"/>
      <sheetName val="analysis"/>
      <sheetName val="8_DR"/>
      <sheetName val="11_IF"/>
      <sheetName val="12_IC"/>
      <sheetName val="13_StrF"/>
      <sheetName val="14_ExtWF"/>
      <sheetName val="15_StrHR"/>
      <sheetName val="16_MW"/>
      <sheetName val="17_SanFtt"/>
      <sheetName val="20_Pro"/>
      <sheetName val="1_LFSF"/>
      <sheetName val="2_CLW"/>
      <sheetName val="3_UFSB"/>
      <sheetName val="4_RFST"/>
      <sheetName val="5_SS"/>
      <sheetName val="6_RFC"/>
      <sheetName val="5a. Code_E"/>
      <sheetName val="NPV"/>
      <sheetName val="STAIR-A"/>
      <sheetName val="CERTIFICATE"/>
      <sheetName val="Key Data"/>
      <sheetName val="SA Lifecycle Inputs"/>
      <sheetName val="SA  Lifecycle"/>
      <sheetName val="schedule4"/>
      <sheetName val="S58"/>
      <sheetName val="SN ช.บิว"/>
      <sheetName val="back up S40"/>
      <sheetName val="S41 (CCTV)"/>
      <sheetName val="S23"/>
      <sheetName val="S23C(FA)"/>
      <sheetName val="BMS"/>
      <sheetName val="Summary of changes"/>
      <sheetName val="Main Summary_A"/>
      <sheetName val="2A_Villa_Summary"/>
      <sheetName val="2C_Hotel Infra_Summary"/>
      <sheetName val="B2_03_(Assa)"/>
      <sheetName val="PRICE_LIST"/>
      <sheetName val="Cost_Assumption"/>
      <sheetName val="No_1"/>
      <sheetName val="UPG_BEAM"/>
      <sheetName val="Notes"/>
      <sheetName val="ตาราง E"/>
      <sheetName val="ตาราง G"/>
      <sheetName val="ตาราง F"/>
      <sheetName val="ตาราง H"/>
      <sheetName val="EE-N"/>
      <sheetName val="P_L"/>
      <sheetName val="2a-Consol-RVOs"/>
      <sheetName val="EFR30696"/>
      <sheetName val="โครงสร้าง"/>
      <sheetName val="NEW"/>
      <sheetName val="7.2 ปร 4 ST ASOฐานราก"/>
      <sheetName val="ปร. 5ก  (No Vat)"/>
      <sheetName val="รายละเอียดโครงการ"/>
      <sheetName val="งานระบบไฟฟ้าและสื่อสาร"/>
      <sheetName val="Lead - AR"/>
      <sheetName val="Lead Revenue"/>
      <sheetName val="C-3"/>
      <sheetName val="List related company"/>
      <sheetName val="Library Procedures"/>
      <sheetName val="CJEs"/>
      <sheetName val="Change Order Log"/>
      <sheetName val="Customize Your Purchase Order"/>
      <sheetName val="tifico"/>
      <sheetName val="1.GENERAL "/>
      <sheetName val="SKA"/>
      <sheetName val="BS_FULL"/>
      <sheetName val="ELEC45-01"/>
      <sheetName val="ADJ - RATE"/>
      <sheetName val="TB09.30.04"/>
      <sheetName val="Lease AP 2008"/>
      <sheetName val="ตั๋วเงินรับ"/>
      <sheetName val="เขต 1,2 ธ.ค"/>
      <sheetName val="for SCGA"/>
      <sheetName val="currency"/>
      <sheetName val="TUNA Price"/>
      <sheetName val="CFG"/>
      <sheetName val="FORMAT"/>
      <sheetName val="OIL RECEIVER"/>
      <sheetName val="JE"/>
      <sheetName val="Link"/>
      <sheetName val="Pivot"/>
      <sheetName val="Cost Disp Detail"/>
      <sheetName val="Accum Disp Detail"/>
      <sheetName val="LawsonDrillInfo"/>
      <sheetName val="Disposal Summary"/>
      <sheetName val="Disposal Summary Co2"/>
      <sheetName val="8604 PScreen"/>
      <sheetName val="all"/>
      <sheetName val="Accum"/>
      <sheetName val="8604"/>
      <sheetName val="1419"/>
      <sheetName val="Recon Cover"/>
      <sheetName val="B - Liabilities Roll"/>
      <sheetName val="C - Fiscal Year 2019"/>
      <sheetName val="D - GL Activity"/>
      <sheetName val="E - Trial Balance"/>
      <sheetName val="F - Received Material Rebate"/>
      <sheetName val="GL-AP "/>
      <sheetName val="Cass P1-P12"/>
      <sheetName val="2020 AP"/>
      <sheetName val="2020 GL"/>
      <sheetName val="bucket"/>
      <sheetName val="58) Q2-2000 Demand Schedule"/>
      <sheetName val="16) D Spilovr  Avg 12 1 2 Feb"/>
      <sheetName val="14) E® DDD Data"/>
      <sheetName val="77) Deferred Revenue JE"/>
      <sheetName val="15) Procrit® DDD Data"/>
      <sheetName val="3) Reported Sales"/>
      <sheetName val="67) CY00 Roy Inc Calc "/>
      <sheetName val="AACLIENT"/>
      <sheetName val="Corp"/>
      <sheetName val="WP"/>
      <sheetName val="Fuel Price"/>
      <sheetName val="drop list"/>
      <sheetName val="Eq. Mobilization"/>
      <sheetName val="AC-BANK"/>
      <sheetName val="เงินกู้ธนชาติ"/>
      <sheetName val="เทียบ_3-4mb"/>
      <sheetName val="ใบปะหน้าใหม่_Bidding6"/>
      <sheetName val="TYPE_SD1256"/>
      <sheetName val="Drop_Down6"/>
      <sheetName val="เลขที่ห้องทั้งหมด_(2)6"/>
      <sheetName val="F13รายชื่อแยกfolio_(2)6"/>
      <sheetName val="FEB_2007_6"/>
      <sheetName val="MAR_20076"/>
      <sheetName val="APR_20076"/>
      <sheetName val="MAY_20076"/>
      <sheetName val="APR_2007-GTW6"/>
      <sheetName val="MAY_2007_(2)6"/>
      <sheetName val="MAY_2007-NUCH6"/>
      <sheetName val="JUN_2007-NUCH_6"/>
      <sheetName val="JULY_2007-NUCH6"/>
      <sheetName val="AUG_2007-NUCH_6"/>
      <sheetName val="AUG_20076"/>
      <sheetName val="ค่าเช่า_ด_96"/>
      <sheetName val="ค่าเช่า_ด_106"/>
      <sheetName val="Status_update31_8_076"/>
      <sheetName val="Status_update31_8_07_(2)6"/>
      <sheetName val="ค่าเช่า_ด_116"/>
      <sheetName val="ค่าเช่า_ด_11_(2)6"/>
      <sheetName val="Sheet1_(2)6"/>
      <sheetName val="Bill_No__2_-_Carpark6"/>
      <sheetName val="Table_Name6"/>
      <sheetName val="COUNT_wh_(2)6"/>
      <sheetName val="NTET2004_(DEC)6"/>
      <sheetName val="NEG2004_(DEC)6"/>
      <sheetName val="NEG2004_(DEC)_(2)6"/>
      <sheetName val="Min_-Max__Stock6"/>
      <sheetName val="Tax_coupon6"/>
      <sheetName val="stat_local6"/>
      <sheetName val="ตารางคำนวณกระเบื้อง_A6"/>
      <sheetName val="Law_data6"/>
      <sheetName val="Volume_Loco_May_20156"/>
      <sheetName val="Summary_report6"/>
      <sheetName val="Performance_BP6"/>
      <sheetName val="4_1CAPEX_Additional6"/>
      <sheetName val="PULP_MILL6"/>
      <sheetName val="Vender_list6"/>
      <sheetName val="SCG_group6"/>
      <sheetName val="Production_Queue_GB6"/>
      <sheetName val="Cost_center6"/>
      <sheetName val="Account_code6"/>
      <sheetName val="Comapny_Name6"/>
      <sheetName val="Company_Name6"/>
      <sheetName val="Type_ถูก_House6"/>
      <sheetName val="Cases_Actuals_SAP6"/>
      <sheetName val="Chilled_Vol_&amp;_GS6"/>
      <sheetName val="Master_Query_SL6"/>
      <sheetName val="PBSG_Severance6"/>
      <sheetName val="data_validation6"/>
      <sheetName val="Detail_(2)6"/>
      <sheetName val="DEATAIL_KENTOCOST_Sheet_Low20M6"/>
      <sheetName val="Cover_(2)6"/>
      <sheetName val="Detail_6"/>
      <sheetName val="SCOPE_OF_WORK6"/>
      <sheetName val="Unit_price6"/>
      <sheetName val="received_net-BG6"/>
      <sheetName val="Summary_BG_Code6"/>
      <sheetName val="สาเหตุ_Error_6"/>
      <sheetName val="SCG_Chemicals_group6"/>
      <sheetName val="Dont_delete!!6"/>
      <sheetName val="cost_center_name6"/>
      <sheetName val="ee_unit_type5"/>
      <sheetName val="ee_build_5"/>
      <sheetName val="ดอกเบี้ย_TR25606"/>
      <sheetName val="Cost_history_sheet5"/>
      <sheetName val="Scope_of_work_5"/>
      <sheetName val="Detail_(CMM)5"/>
      <sheetName val="SUM_KENTO_COST_LOW_20MB_5"/>
      <sheetName val="SUM_KENTO_COST_REPORT_20MB_UP5"/>
      <sheetName val="DETAIL_KENTOCOST_Sheet_20MB_UP5"/>
      <sheetName val="S3_Architectural5"/>
      <sheetName val="S-CUVE-2_14_M4"/>
      <sheetName val="Log_CCR_TG_36"/>
      <sheetName val="TB(PY_2016)6"/>
      <sheetName val="Risk_Level6"/>
      <sheetName val="Risk_Category6"/>
      <sheetName val="DD_List6"/>
      <sheetName val="CF_weekly6"/>
      <sheetName val="1_CF_(M)(Ratchatewee)6"/>
      <sheetName val="1_CF_(M)(Rama4)6"/>
      <sheetName val="1_CF_(M)_(TL10ph2)6"/>
      <sheetName val="Master_TB6"/>
      <sheetName val="Forecast_movement6"/>
      <sheetName val="O_PL_Link6"/>
      <sheetName val="i_actmth_from_SAP6"/>
      <sheetName val="i_Actual_by_cc6"/>
      <sheetName val="Fixed_Selling6"/>
      <sheetName val="BIS_Selling6"/>
      <sheetName val="Total_GA6"/>
      <sheetName val="CA_only6"/>
      <sheetName val="Legal_only6"/>
      <sheetName val="sub_cost_center6"/>
      <sheetName val="OH_CC_DBS6"/>
      <sheetName val="BIS_G&amp;A6"/>
      <sheetName val="2015_reconcile_&amp;_restate6"/>
      <sheetName val="BIS_Common_detail6"/>
      <sheetName val="Total_GA+BIS_common6"/>
      <sheetName val="HFM_Line6"/>
      <sheetName val="HFM_Mapping6"/>
      <sheetName val="T&amp;E_sales_cut6"/>
      <sheetName val="Control_-_Consulting_fee_SN_(26"/>
      <sheetName val="V7_Confirm_RPT6"/>
      <sheetName val="Multi_Rater6"/>
      <sheetName val="Trial_Balance6"/>
      <sheetName val="Master_COA_V215"/>
      <sheetName val="K_Suporn4"/>
      <sheetName val="บมจ_พฤกษา4"/>
      <sheetName val="บ_พนาลี4"/>
      <sheetName val="บ_พุทธชาด4"/>
      <sheetName val="บ_เกสร4"/>
      <sheetName val="สรุป_PS4"/>
      <sheetName val="สรุป_PNL4"/>
      <sheetName val="สรุป_PTC4"/>
      <sheetName val="สรุป_KS4"/>
      <sheetName val="IP_Land4"/>
      <sheetName val="Wkgs_BS_Lead4"/>
      <sheetName val="Discounted_Cash_Flow4"/>
      <sheetName val="6_ข้อมูลวัสดุ-ค่าดำเนิน4"/>
      <sheetName val="Sec_1_1_Site_clearanceworks4"/>
      <sheetName val="VE_LIST4"/>
      <sheetName val="Sec_04"/>
      <sheetName val="Sec_14"/>
      <sheetName val="Arch_unit_rate4"/>
      <sheetName val="ID_unit_rate4"/>
      <sheetName val="Sec_2_4"/>
      <sheetName val="sec_3_14"/>
      <sheetName val="sec_3_24"/>
      <sheetName val="sec_3_34"/>
      <sheetName val="sec_3_44"/>
      <sheetName val="Sec_44"/>
      <sheetName val="Sec_54"/>
      <sheetName val="Sec__64"/>
      <sheetName val="Sec_74"/>
      <sheetName val="KKC_Brkdwn4"/>
      <sheetName val="SPT_vs_PHI4"/>
      <sheetName val="Proposal_Form4"/>
      <sheetName val="BQ-Ext__4"/>
      <sheetName val="Sch_24"/>
      <sheetName val="Dropdown_list_6"/>
      <sheetName val="data_บัญชี4"/>
      <sheetName val="Data_(2)4"/>
      <sheetName val="interest_income_from_VMI4"/>
      <sheetName val="interest_payable_to_PSH4"/>
      <sheetName val="Summary_31Mar'205"/>
      <sheetName val="ESS_Performance_2020+20215"/>
      <sheetName val="S330_Increase_salary_rate4"/>
      <sheetName val="Reference(do_not_delete)5"/>
      <sheetName val="masterEO_IO4"/>
      <sheetName val="Employee_EN4"/>
      <sheetName val="ZA110_Sale4"/>
      <sheetName val="Factor_F_Data3"/>
      <sheetName val="PROJECT_BRIEF3"/>
      <sheetName val="Data_(Forecast-m3)3"/>
      <sheetName val="TDC_COA_Sumry3"/>
      <sheetName val="COA_Sumry_by_Area3"/>
      <sheetName val="COA_Sumry_by_Contr3"/>
      <sheetName val="COA_Sumry_by_RG3"/>
      <sheetName val="TDC_COA_Grp_Sumry3"/>
      <sheetName val="TDC_Item_Dets-Full3"/>
      <sheetName val="TDC_Item_Dets-IPM-Full3"/>
      <sheetName val="TDC_Item_Dets3"/>
      <sheetName val="TDC_Item_Sumry3"/>
      <sheetName val="TDC_Key_Qty_Sumry3"/>
      <sheetName val="List_-_Components3"/>
      <sheetName val="List_-_Equipment3"/>
      <sheetName val="Project_Metrics3"/>
      <sheetName val="COA_Sumry_-_Std_Imp3"/>
      <sheetName val="Contr_TDC_-_Std_Imp3"/>
      <sheetName val="Item_Sumry_-_Std_Imp3"/>
      <sheetName val="Proj_TIC_-_Std_Imp3"/>
      <sheetName val="Unit_Costs_-_Std_Imp3"/>
      <sheetName val="Unit_MH_-_Std_Imp3"/>
      <sheetName val="FlatBottomClarifier_(Not_used)3"/>
      <sheetName val="Designated_P&amp;L3"/>
      <sheetName val="Final_Summary_-_Base3"/>
      <sheetName val="Utility_and_Fire_flange3"/>
      <sheetName val="Mapping_account3"/>
      <sheetName val="Drop_Down_Lists3"/>
      <sheetName val="List_of_Rem_Entries_-_IS3"/>
      <sheetName val="DATA_(ชื่อสินค้า)4"/>
      <sheetName val="กระจาย_-NPDองุ่นเคียวโฮ4"/>
      <sheetName val="Activity_Q14"/>
      <sheetName val="Strategic_Cus3"/>
      <sheetName val="Rev_per_Head(2019)3"/>
      <sheetName val="WH_Utilization3"/>
      <sheetName val="Stock_Graph3"/>
      <sheetName val="No__Customer_(2019)3"/>
      <sheetName val="No__Customer3"/>
      <sheetName val="Customer_Name3"/>
      <sheetName val="_ANALYSIS_FP3"/>
      <sheetName val="TB_1-33"/>
      <sheetName val="โซนโฟกัส_TT4"/>
      <sheetName val="ข้อมูลทำ_DropDown4"/>
      <sheetName val="แผนใหม่-BG22_รายเอเย่นต์4"/>
      <sheetName val="In_AG_VS_Sub4"/>
      <sheetName val="Calendar_นายสรศักดิ์_กล่ำศรี4"/>
      <sheetName val="สรุปโซนโฟกัส_TT4"/>
      <sheetName val="B1_01-Times3"/>
      <sheetName val="Assa_VO_(2)3"/>
      <sheetName val="B1_02_02(IDP-2)_3"/>
      <sheetName val="Kamol_VO3"/>
      <sheetName val="B2_17_Skyline3"/>
      <sheetName val="19th_-MOS3"/>
      <sheetName val="A6_2_VO-PLE3"/>
      <sheetName val="KA_-MOS3"/>
      <sheetName val="Kitchen_VO3"/>
      <sheetName val="Pinklao_MOS3"/>
      <sheetName val="B2_07_Kitchen3"/>
      <sheetName val="B2_03_Assa3"/>
      <sheetName val="B1_01_03(VC)3"/>
      <sheetName val="A4_ARCH(FSR)3"/>
      <sheetName val="A7_EXT(FSR)3"/>
      <sheetName val="1-BCEG_3"/>
      <sheetName val="sUM_-FFE3"/>
      <sheetName val="B1_01_1Times3"/>
      <sheetName val="Production_info3"/>
      <sheetName val="ตารางส่วนลด_EE_3"/>
      <sheetName val="A5_2_VO-KAMA3"/>
      <sheetName val="A6_2VO-PLE3"/>
      <sheetName val="A_VO-MEP_(BCEG)3"/>
      <sheetName val="A5_1_Kama3"/>
      <sheetName val="B1_01_09_2-Deco_Mart3"/>
      <sheetName val="B1_01_10_1THC3"/>
      <sheetName val="B1_02_01(IDP-1)3"/>
      <sheetName val="ประมาณการประตูหน้าต่าง_3"/>
      <sheetName val="SCHEDULE_10_BUILD_MANAGEMENT3"/>
      <sheetName val="Status_Budget3"/>
      <sheetName val="Analytic_Sales&amp;Cost3"/>
      <sheetName val="Vendors_Database3"/>
      <sheetName val="มีค_644"/>
      <sheetName val="bill_23"/>
      <sheetName val="cover_page3"/>
      <sheetName val="Material_Price_List3"/>
      <sheetName val="report_detial3"/>
      <sheetName val="EST-FOOTING_(G)3"/>
      <sheetName val="Appendix#3_PBC_-_ICIS_(ECH)3"/>
      <sheetName val="B1_02_2(IDP-2)_(BCEG)3"/>
      <sheetName val="B1_02_3(IDP-3)-DSG_(BCEG)3"/>
      <sheetName val="Take-off_stru3"/>
      <sheetName val="QUANTITY_COMPARISON3"/>
      <sheetName val="B2_01_1_Mitsu(VO)3"/>
      <sheetName val="Cer-_Sub3"/>
      <sheetName val="B2_17_Skyline-BMU(Cert)3"/>
      <sheetName val="B2_07_SMV(Progress)3"/>
      <sheetName val="B2_09_Wayfit(Progress)3"/>
      <sheetName val="B2_13_19th(MOS)3"/>
      <sheetName val="B2_16_Linen_Chute-Reenigue3"/>
      <sheetName val="B2_03_Assa(Cert)_3"/>
      <sheetName val="B2_02_Opeable_Wall-Hafele(Cert3"/>
      <sheetName val="Conclusion_IPC_513"/>
      <sheetName val="A6_ATT(SPY-C)_(VO)3"/>
      <sheetName val="Keen_(Re-PS)3"/>
      <sheetName val="Main_Sum_(Hotel_&amp;_Residences)3"/>
      <sheetName val="Listes_Caractéristiques3"/>
      <sheetName val="Liste_Référentiel3"/>
      <sheetName val="BOX_Cryostat_Details3"/>
      <sheetName val="Driver_Linac_Layout3"/>
      <sheetName val="Magnet_Details3"/>
      <sheetName val="Blk_A3"/>
      <sheetName val="Out_Flow3"/>
      <sheetName val="Sum_Direct3"/>
      <sheetName val="App_A3"/>
      <sheetName val="Conso_จัดลำดับลุกหนี้3"/>
      <sheetName val="Purchase_Order2"/>
      <sheetName val="PHASE_I2"/>
      <sheetName val="Cost_per_SQM_M&amp;E2"/>
      <sheetName val="Lookup_data2"/>
      <sheetName val="Main_Summary2"/>
      <sheetName val="Rpt_All_states2"/>
      <sheetName val="Rate_Analysis2"/>
      <sheetName val="입찰내역_발주처_양식2"/>
      <sheetName val="AP_BUY2"/>
      <sheetName val="Summary_BOQ2"/>
      <sheetName val="Summary_BOQ_(ผรม)2"/>
      <sheetName val="Summary_BOQ_(2)2"/>
      <sheetName val="Summary_BOQ_(ผรม)_(2)2"/>
      <sheetName val="BOQ_(2)2"/>
      <sheetName val="Summary_BOQ_(TPN)2"/>
      <sheetName val="Summary_BOQ_(ผรม)_(TPN)2"/>
      <sheetName val="BOQ_(TPN)2"/>
      <sheetName val="M_Payment2"/>
      <sheetName val="TB_102"/>
      <sheetName val="co_102"/>
      <sheetName val="ส่งเสริมและจัดหาไม้ขอถัง_118_ใ2"/>
      <sheetName val="Coorodinator_Sec2"/>
      <sheetName val="Recap_ราย_พนง_2"/>
      <sheetName val="Financ__Overview2"/>
      <sheetName val="Office_Improve2"/>
      <sheetName val="B2_03_(Assa)2"/>
      <sheetName val="PRICE_LIST2"/>
      <sheetName val="Std_Loading1"/>
      <sheetName val="Cost_Assumption2"/>
      <sheetName val="UPG_BEAM2"/>
      <sheetName val="No_12"/>
      <sheetName val="MAT_1539_1"/>
      <sheetName val="진행_DATA_(2)2"/>
      <sheetName val="CC_Down_load_07162"/>
      <sheetName val="MP2006_data2"/>
      <sheetName val="2_카드채권(대출포함)2"/>
      <sheetName val="B053_(990701)공정실적PP%계산2"/>
      <sheetName val="VCC_11110-4612"/>
      <sheetName val="WK1__Key_Assumpt2"/>
      <sheetName val="B__Mgt_Rep_BS2"/>
      <sheetName val="C__Mgt_Rep_CF2"/>
      <sheetName val="A__Mgt_Rep_NIS2"/>
      <sheetName val="All_Years2"/>
      <sheetName val="All_Years_Pivot2"/>
      <sheetName val="Pivot_NWD2"/>
      <sheetName val="FY19_Detail2"/>
      <sheetName val="FY18_Global_data2"/>
      <sheetName val="FY19_Global_Data2"/>
      <sheetName val="CI_Input2"/>
      <sheetName val="Input_Tab2"/>
      <sheetName val="Pivot_Input_Tab2"/>
      <sheetName val="Executive_Summary2"/>
      <sheetName val="CSG_Executive_Summary2"/>
      <sheetName val="Revenue_Sequential_Growth2"/>
      <sheetName val="Underlying_NCC_Chg_Assumption2"/>
      <sheetName val="File_Classification2"/>
      <sheetName val="Sumarry_sheets&gt;&gt;&gt;&gt;&gt;&gt;2"/>
      <sheetName val="Trend_table2"/>
      <sheetName val="To_Fill_view2"/>
      <sheetName val="To-fill_Simulation2"/>
      <sheetName val="Summary_w_mkt_shr2"/>
      <sheetName val="By_Mkt_data2"/>
      <sheetName val="Pipeline_to_Rev2"/>
      <sheetName val="Backlog_Growth2"/>
      <sheetName val="Pipeline_Growth2"/>
      <sheetName val="H2_sales_growth2"/>
      <sheetName val="for_CCI_model2"/>
      <sheetName val="FY19_POV2"/>
      <sheetName val="Drivers_for_Deck2"/>
      <sheetName val="To_Fill_by_OG_&amp;_Area2"/>
      <sheetName val="Short_summary_by_OG_&amp;_Area2"/>
      <sheetName val="Compared_to_OG_Submission_May22"/>
      <sheetName val="Jul_Sub_vs_PoV2"/>
      <sheetName val="Seq_Rev_Gr_wo_Acq_2"/>
      <sheetName val="PBC_Template2"/>
      <sheetName val="Puerto_Rico1"/>
      <sheetName val="FIN_TB_SI2"/>
      <sheetName val="SCB_1_-_Current1"/>
      <sheetName val="SCB_2_-_Current1"/>
      <sheetName val="审批表_Rev1"/>
      <sheetName val="bp_bill1"/>
      <sheetName val="3_1_Piling1"/>
      <sheetName val="___合同台账__1"/>
      <sheetName val="Struc__1"/>
      <sheetName val="bp_bill-mark1"/>
      <sheetName val="Equip_Item_Dets1"/>
      <sheetName val="Pipe_Item_Dets1"/>
      <sheetName val="Civil_Item_Dets1"/>
      <sheetName val="Inst_Item_Dets1"/>
      <sheetName val="Elec_Item_Dets1"/>
      <sheetName val="Paint_Item_Dets1"/>
      <sheetName val="DMD_Office2"/>
      <sheetName val="ADMIN_OFFICE_(2)2"/>
      <sheetName val="Boiler_Curves1"/>
      <sheetName val="Definition_Table1"/>
      <sheetName val="LK400_Data_Sales_&amp;_COGs1"/>
      <sheetName val="OPERATING_EXPS_1"/>
      <sheetName val="DELISTED_DATA1"/>
      <sheetName val="BL_(2)1"/>
      <sheetName val="SH-11_1"/>
      <sheetName val="BL6-9_(2)1"/>
      <sheetName val="งบกระแสเงินสด_1"/>
      <sheetName val="BS_-_P&amp;L_-_CF1"/>
      <sheetName val="ATF_Inventory1"/>
      <sheetName val="GI_011"/>
      <sheetName val="1195_B11"/>
      <sheetName val="Delivery_Report1"/>
      <sheetName val="Est_last_year1"/>
      <sheetName val="Prog_State1"/>
      <sheetName val="A_FA_Movement1"/>
      <sheetName val="ตัดแบ่งกม_ส่งพี่หนุ่ม1"/>
      <sheetName val="หา_FACTOR_F1"/>
      <sheetName val="97_사업추정(WEKI)1"/>
      <sheetName val="11_ข้อมูลงานCon1"/>
      <sheetName val="12_ข้อมูลงานไม้แบบ1"/>
      <sheetName val="10_ข้อมูลวัสดุ-ค่าดำเนิน1"/>
      <sheetName val="07_AC_อาคารทิศเหนือ_(2FL)1"/>
      <sheetName val="07_AC_อาคารทิศเหนือ_(4FL)1"/>
      <sheetName val="07_AC_อาคารทิศเหนือ_(3FL)1"/>
      <sheetName val="07_AC_อาคารทิศเหนือ_(11FL)1"/>
      <sheetName val="ข้อ1_11"/>
      <sheetName val="ปร_51"/>
      <sheetName val="หา_FACTORF1"/>
      <sheetName val="10_Achieve_OI_Step_1-41"/>
      <sheetName val="ABC_Prof&amp;Bal1"/>
      <sheetName val="S_23_(EE)1"/>
      <sheetName val="S_24_(SN)1"/>
      <sheetName val="S25_(FP)1"/>
      <sheetName val="Price_per_model1"/>
      <sheetName val="5_)_Time_Delays1"/>
      <sheetName val="WORKING_TB_Q31"/>
      <sheetName val="ส_ค__(2)1"/>
      <sheetName val="Profit_and_Loss1"/>
      <sheetName val="control_sheet1"/>
      <sheetName val="Macro_Market_Trends1"/>
      <sheetName val="EFFECT_1"/>
      <sheetName val="Input_Sheet1"/>
      <sheetName val="AOP-JUNE_FCST1"/>
      <sheetName val="C'03_act_&amp;_'04_AOP1"/>
      <sheetName val="ตาราง_E1"/>
      <sheetName val="ตาราง_G1"/>
      <sheetName val="ตาราง_F1"/>
      <sheetName val="ตาราง_H1"/>
      <sheetName val="VECD_sys1"/>
      <sheetName val="Cost_his_VECD1"/>
      <sheetName val="Cost_his_VECD-SELL1"/>
      <sheetName val="Cost_his_VECD-NET11"/>
      <sheetName val="Cost_his_VECD-KENTO1"/>
      <sheetName val="Unit_price_EE1"/>
      <sheetName val="ใบปะหน้าใหม่_Bidding5"/>
      <sheetName val="TYPE_SD1255"/>
      <sheetName val="Drop_Down5"/>
      <sheetName val="เลขที่ห้องทั้งหมด_(2)5"/>
      <sheetName val="F13รายชื่อแยกfolio_(2)5"/>
      <sheetName val="FEB_2007_5"/>
      <sheetName val="MAR_20075"/>
      <sheetName val="APR_20075"/>
      <sheetName val="MAY_20075"/>
      <sheetName val="APR_2007-GTW5"/>
      <sheetName val="MAY_2007_(2)5"/>
      <sheetName val="MAY_2007-NUCH5"/>
      <sheetName val="JUN_2007-NUCH_5"/>
      <sheetName val="JULY_2007-NUCH5"/>
      <sheetName val="AUG_2007-NUCH_5"/>
      <sheetName val="AUG_20075"/>
      <sheetName val="ค่าเช่า_ด_95"/>
      <sheetName val="ค่าเช่า_ด_105"/>
      <sheetName val="Status_update31_8_075"/>
      <sheetName val="Status_update31_8_07_(2)5"/>
      <sheetName val="ค่าเช่า_ด_115"/>
      <sheetName val="ค่าเช่า_ด_11_(2)5"/>
      <sheetName val="Sheet1_(2)5"/>
      <sheetName val="Bill_No__2_-_Carpark5"/>
      <sheetName val="Table_Name5"/>
      <sheetName val="COUNT_wh_(2)5"/>
      <sheetName val="NTET2004_(DEC)5"/>
      <sheetName val="NEG2004_(DEC)5"/>
      <sheetName val="NEG2004_(DEC)_(2)5"/>
      <sheetName val="Min_-Max__Stock5"/>
      <sheetName val="Tax_coupon5"/>
      <sheetName val="stat_local5"/>
      <sheetName val="ตารางคำนวณกระเบื้อง_A5"/>
      <sheetName val="Law_data5"/>
      <sheetName val="Volume_Loco_May_20155"/>
      <sheetName val="Summary_report5"/>
      <sheetName val="Performance_BP5"/>
      <sheetName val="4_1CAPEX_Additional5"/>
      <sheetName val="PULP_MILL5"/>
      <sheetName val="Vender_list5"/>
      <sheetName val="SCG_group5"/>
      <sheetName val="Production_Queue_GB5"/>
      <sheetName val="Cost_center5"/>
      <sheetName val="Account_code5"/>
      <sheetName val="Comapny_Name5"/>
      <sheetName val="Company_Name5"/>
      <sheetName val="Type_ถูก_House5"/>
      <sheetName val="Cases_Actuals_SAP5"/>
      <sheetName val="Chilled_Vol_&amp;_GS5"/>
      <sheetName val="Master_Query_SL5"/>
      <sheetName val="PBSG_Severance5"/>
      <sheetName val="Detail_(2)5"/>
      <sheetName val="DEATAIL_KENTOCOST_Sheet_Low20M5"/>
      <sheetName val="Cover_(2)5"/>
      <sheetName val="Detail_5"/>
      <sheetName val="SCOPE_OF_WORK5"/>
      <sheetName val="Unit_price5"/>
      <sheetName val="received_net-BG5"/>
      <sheetName val="Summary_BG_Code5"/>
      <sheetName val="S-CUVE-2_14_M3"/>
      <sheetName val="data_validation5"/>
      <sheetName val="สาเหตุ_Error_5"/>
      <sheetName val="SCG_Chemicals_group5"/>
      <sheetName val="Dont_delete!!5"/>
      <sheetName val="ee_unit_type4"/>
      <sheetName val="ee_build_4"/>
      <sheetName val="Cost_history_sheet4"/>
      <sheetName val="Scope_of_work_4"/>
      <sheetName val="Detail_(CMM)4"/>
      <sheetName val="SUM_KENTO_COST_LOW_20MB_4"/>
      <sheetName val="SUM_KENTO_COST_REPORT_20MB_UP4"/>
      <sheetName val="DETAIL_KENTOCOST_Sheet_20MB_UP4"/>
      <sheetName val="S3_Architectural4"/>
      <sheetName val="cost_center_name5"/>
      <sheetName val="ดอกเบี้ย_TR25605"/>
      <sheetName val="Log_CCR_TG_35"/>
      <sheetName val="TB(PY_2016)5"/>
      <sheetName val="Risk_Level5"/>
      <sheetName val="Risk_Category5"/>
      <sheetName val="DD_List5"/>
      <sheetName val="CF_weekly5"/>
      <sheetName val="1_CF_(M)(Ratchatewee)5"/>
      <sheetName val="1_CF_(M)(Rama4)5"/>
      <sheetName val="1_CF_(M)_(TL10ph2)5"/>
      <sheetName val="Master_TB5"/>
      <sheetName val="Forecast_movement5"/>
      <sheetName val="O_PL_Link5"/>
      <sheetName val="i_actmth_from_SAP5"/>
      <sheetName val="i_Actual_by_cc5"/>
      <sheetName val="Fixed_Selling5"/>
      <sheetName val="BIS_Selling5"/>
      <sheetName val="Total_GA5"/>
      <sheetName val="CA_only5"/>
      <sheetName val="Legal_only5"/>
      <sheetName val="sub_cost_center5"/>
      <sheetName val="OH_CC_DBS5"/>
      <sheetName val="BIS_G&amp;A5"/>
      <sheetName val="2015_reconcile_&amp;_restate5"/>
      <sheetName val="BIS_Common_detail5"/>
      <sheetName val="Total_GA+BIS_common5"/>
      <sheetName val="HFM_Line5"/>
      <sheetName val="HFM_Mapping5"/>
      <sheetName val="T&amp;E_sales_cut5"/>
      <sheetName val="Control_-_Consulting_fee_SN_(25"/>
      <sheetName val="V7_Confirm_RPT5"/>
      <sheetName val="Multi_Rater5"/>
      <sheetName val="Trial_Balance5"/>
      <sheetName val="Master_COA_V214"/>
      <sheetName val="Discounted_Cash_Flow3"/>
      <sheetName val="6_ข้อมูลวัสดุ-ค่าดำเนิน3"/>
      <sheetName val="K_Suporn3"/>
      <sheetName val="บมจ_พฤกษา3"/>
      <sheetName val="บ_พนาลี3"/>
      <sheetName val="บ_พุทธชาด3"/>
      <sheetName val="บ_เกสร3"/>
      <sheetName val="สรุป_PS3"/>
      <sheetName val="สรุป_PNL3"/>
      <sheetName val="สรุป_PTC3"/>
      <sheetName val="สรุป_KS3"/>
      <sheetName val="IP_Land3"/>
      <sheetName val="Wkgs_BS_Lead3"/>
      <sheetName val="Proposal_Form3"/>
      <sheetName val="BQ-Ext__3"/>
      <sheetName val="Sch_23"/>
      <sheetName val="Sec_1_1_Site_clearanceworks3"/>
      <sheetName val="VE_LIST3"/>
      <sheetName val="Sec_03"/>
      <sheetName val="Sec_13"/>
      <sheetName val="Arch_unit_rate3"/>
      <sheetName val="ID_unit_rate3"/>
      <sheetName val="Sec_2_3"/>
      <sheetName val="sec_3_13"/>
      <sheetName val="sec_3_23"/>
      <sheetName val="sec_3_33"/>
      <sheetName val="sec_3_43"/>
      <sheetName val="Sec_43"/>
      <sheetName val="Sec_53"/>
      <sheetName val="Sec__63"/>
      <sheetName val="Sec_73"/>
      <sheetName val="KKC_Brkdwn3"/>
      <sheetName val="SPT_vs_PHI3"/>
      <sheetName val="Dropdown_list_5"/>
      <sheetName val="data_บัญชี3"/>
      <sheetName val="Data_(2)3"/>
      <sheetName val="interest_income_from_VMI3"/>
      <sheetName val="interest_payable_to_PSH3"/>
      <sheetName val="PROJECT_BRIEF2"/>
      <sheetName val="Factor_F_Data2"/>
      <sheetName val="TDC_COA_Sumry2"/>
      <sheetName val="COA_Sumry_by_Area2"/>
      <sheetName val="COA_Sumry_by_Contr2"/>
      <sheetName val="COA_Sumry_by_RG2"/>
      <sheetName val="TDC_COA_Grp_Sumry2"/>
      <sheetName val="TDC_Item_Dets-Full2"/>
      <sheetName val="TDC_Item_Dets-IPM-Full2"/>
      <sheetName val="TDC_Item_Dets2"/>
      <sheetName val="TDC_Item_Sumry2"/>
      <sheetName val="TDC_Key_Qty_Sumry2"/>
      <sheetName val="List_-_Components2"/>
      <sheetName val="List_-_Equipment2"/>
      <sheetName val="Project_Metrics2"/>
      <sheetName val="COA_Sumry_-_Std_Imp2"/>
      <sheetName val="Contr_TDC_-_Std_Imp2"/>
      <sheetName val="Item_Sumry_-_Std_Imp2"/>
      <sheetName val="Proj_TIC_-_Std_Imp2"/>
      <sheetName val="Unit_Costs_-_Std_Imp2"/>
      <sheetName val="Unit_MH_-_Std_Imp2"/>
      <sheetName val="FlatBottomClarifier_(Not_used)2"/>
      <sheetName val="Summary_31Mar'204"/>
      <sheetName val="ESS_Performance_2020+20214"/>
      <sheetName val="S330_Increase_salary_rate3"/>
      <sheetName val="Designated_P&amp;L2"/>
      <sheetName val="ZA110_Sale3"/>
      <sheetName val="masterEO_IO3"/>
      <sheetName val="Reference(do_not_delete)4"/>
      <sheetName val="Employee_EN3"/>
      <sheetName val="Final_Summary_-_Base2"/>
      <sheetName val="Data_(Forecast-m3)2"/>
      <sheetName val="Utility_and_Fire_flange2"/>
      <sheetName val="Mapping_account2"/>
      <sheetName val="Drop_Down_Lists2"/>
      <sheetName val="List_of_Rem_Entries_-_IS2"/>
      <sheetName val="DATA_(ชื่อสินค้า)3"/>
      <sheetName val="กระจาย_-NPDองุ่นเคียวโฮ3"/>
      <sheetName val="Activity_Q13"/>
      <sheetName val="Strategic_Cus2"/>
      <sheetName val="Rev_per_Head(2019)2"/>
      <sheetName val="WH_Utilization2"/>
      <sheetName val="Stock_Graph2"/>
      <sheetName val="No__Customer_(2019)2"/>
      <sheetName val="No__Customer2"/>
      <sheetName val="Customer_Name2"/>
      <sheetName val="_ANALYSIS_FP2"/>
      <sheetName val="TB_1-32"/>
      <sheetName val="โซนโฟกัส_TT3"/>
      <sheetName val="ข้อมูลทำ_DropDown3"/>
      <sheetName val="แผนใหม่-BG22_รายเอเย่นต์3"/>
      <sheetName val="In_AG_VS_Sub3"/>
      <sheetName val="Calendar_นายสรศักดิ์_กล่ำศรี3"/>
      <sheetName val="สรุปโซนโฟกัส_TT3"/>
      <sheetName val="B1_01-Times2"/>
      <sheetName val="Assa_VO_(2)2"/>
      <sheetName val="B1_02_02(IDP-2)_2"/>
      <sheetName val="Kamol_VO2"/>
      <sheetName val="B2_17_Skyline2"/>
      <sheetName val="19th_-MOS2"/>
      <sheetName val="A6_2_VO-PLE2"/>
      <sheetName val="KA_-MOS2"/>
      <sheetName val="Kitchen_VO2"/>
      <sheetName val="Pinklao_MOS2"/>
      <sheetName val="B2_07_Kitchen2"/>
      <sheetName val="B2_03_Assa2"/>
      <sheetName val="B1_01_03(VC)2"/>
      <sheetName val="A4_ARCH(FSR)2"/>
      <sheetName val="A7_EXT(FSR)2"/>
      <sheetName val="1-BCEG_2"/>
      <sheetName val="sUM_-FFE2"/>
      <sheetName val="B1_01_1Times2"/>
      <sheetName val="Production_info2"/>
      <sheetName val="ตารางส่วนลด_EE_2"/>
      <sheetName val="A5_2_VO-KAMA2"/>
      <sheetName val="A6_2VO-PLE2"/>
      <sheetName val="A_VO-MEP_(BCEG)2"/>
      <sheetName val="A5_1_Kama2"/>
      <sheetName val="B1_01_09_2-Deco_Mart2"/>
      <sheetName val="B1_01_10_1THC2"/>
      <sheetName val="B1_02_01(IDP-1)2"/>
      <sheetName val="ประมาณการประตูหน้าต่าง_2"/>
      <sheetName val="SCHEDULE_10_BUILD_MANAGEMENT2"/>
      <sheetName val="Status_Budget2"/>
      <sheetName val="Analytic_Sales&amp;Cost2"/>
      <sheetName val="Vendors_Database2"/>
      <sheetName val="มีค_643"/>
      <sheetName val="bill_22"/>
      <sheetName val="cover_page2"/>
      <sheetName val="Material_Price_List2"/>
      <sheetName val="report_detial2"/>
      <sheetName val="EST-FOOTING_(G)2"/>
      <sheetName val="Appendix#3_PBC_-_ICIS_(ECH)2"/>
      <sheetName val="Conso_จัดลำดับลุกหนี้2"/>
      <sheetName val="B1_02_2(IDP-2)_(BCEG)2"/>
      <sheetName val="B1_02_3(IDP-3)-DSG_(BCEG)2"/>
      <sheetName val="Take-off_stru2"/>
      <sheetName val="QUANTITY_COMPARISON2"/>
      <sheetName val="B2_01_1_Mitsu(VO)2"/>
      <sheetName val="Cer-_Sub2"/>
      <sheetName val="B2_17_Skyline-BMU(Cert)2"/>
      <sheetName val="B2_07_SMV(Progress)2"/>
      <sheetName val="B2_09_Wayfit(Progress)2"/>
      <sheetName val="B2_13_19th(MOS)2"/>
      <sheetName val="B2_16_Linen_Chute-Reenigue2"/>
      <sheetName val="B2_03_Assa(Cert)_2"/>
      <sheetName val="B2_02_Opeable_Wall-Hafele(Cert2"/>
      <sheetName val="Conclusion_IPC_512"/>
      <sheetName val="A6_ATT(SPY-C)_(VO)2"/>
      <sheetName val="Keen_(Re-PS)2"/>
      <sheetName val="Main_Sum_(Hotel_&amp;_Residences)2"/>
      <sheetName val="Listes_Caractéristiques2"/>
      <sheetName val="Liste_Référentiel2"/>
      <sheetName val="BOX_Cryostat_Details2"/>
      <sheetName val="Driver_Linac_Layout2"/>
      <sheetName val="Magnet_Details2"/>
      <sheetName val="Blk_A2"/>
      <sheetName val="Out_Flow2"/>
      <sheetName val="Sum_Direct2"/>
      <sheetName val="App_A2"/>
      <sheetName val="Purchase_Order1"/>
      <sheetName val="PHASE_I1"/>
      <sheetName val="Cost_per_SQM_M&amp;E1"/>
      <sheetName val="Lookup_data1"/>
      <sheetName val="Main_Summary1"/>
      <sheetName val="Rpt_All_states1"/>
      <sheetName val="Rate_Analysis1"/>
      <sheetName val="입찰내역_발주처_양식1"/>
      <sheetName val="AP_BUY1"/>
      <sheetName val="Summary_BOQ1"/>
      <sheetName val="Summary_BOQ_(ผรม)1"/>
      <sheetName val="Summary_BOQ_(2)1"/>
      <sheetName val="Summary_BOQ_(ผรม)_(2)1"/>
      <sheetName val="BOQ_(2)1"/>
      <sheetName val="Summary_BOQ_(TPN)1"/>
      <sheetName val="Summary_BOQ_(ผรม)_(TPN)1"/>
      <sheetName val="BOQ_(TPN)1"/>
      <sheetName val="M_Payment1"/>
      <sheetName val="Recap_ราย_พนง_1"/>
      <sheetName val="TB_101"/>
      <sheetName val="co_101"/>
      <sheetName val="ส่งเสริมและจัดหาไม้ขอถัง_118_ใ1"/>
      <sheetName val="Coorodinator_Sec1"/>
      <sheetName val="Financ__Overview1"/>
      <sheetName val="Office_Improve1"/>
      <sheetName val="B2_03_(Assa)1"/>
      <sheetName val="PRICE_LIST1"/>
      <sheetName val="Std_Loading"/>
      <sheetName val="Cost_Assumption1"/>
      <sheetName val="UPG_BEAM1"/>
      <sheetName val="No_11"/>
      <sheetName val="MAT_1539_"/>
      <sheetName val="진행_DATA_(2)1"/>
      <sheetName val="CC_Down_load_07161"/>
      <sheetName val="MP2006_data1"/>
      <sheetName val="2_카드채권(대출포함)1"/>
      <sheetName val="B053_(990701)공정실적PP%계산1"/>
      <sheetName val="VCC_11110-4611"/>
      <sheetName val="WK1__Key_Assumpt1"/>
      <sheetName val="B__Mgt_Rep_BS1"/>
      <sheetName val="C__Mgt_Rep_CF1"/>
      <sheetName val="A__Mgt_Rep_NIS1"/>
      <sheetName val="All_Years1"/>
      <sheetName val="All_Years_Pivot1"/>
      <sheetName val="Pivot_NWD1"/>
      <sheetName val="FY19_Detail1"/>
      <sheetName val="FY18_Global_data1"/>
      <sheetName val="FY19_Global_Data1"/>
      <sheetName val="CI_Input1"/>
      <sheetName val="Input_Tab1"/>
      <sheetName val="Pivot_Input_Tab1"/>
      <sheetName val="Executive_Summary1"/>
      <sheetName val="CSG_Executive_Summary1"/>
      <sheetName val="Revenue_Sequential_Growth1"/>
      <sheetName val="Underlying_NCC_Chg_Assumption1"/>
      <sheetName val="File_Classification1"/>
      <sheetName val="Sumarry_sheets&gt;&gt;&gt;&gt;&gt;&gt;1"/>
      <sheetName val="Trend_table1"/>
      <sheetName val="To_Fill_view1"/>
      <sheetName val="To-fill_Simulation1"/>
      <sheetName val="Summary_w_mkt_shr1"/>
      <sheetName val="By_Mkt_data1"/>
      <sheetName val="Pipeline_to_Rev1"/>
      <sheetName val="Backlog_Growth1"/>
      <sheetName val="Pipeline_Growth1"/>
      <sheetName val="H2_sales_growth1"/>
      <sheetName val="for_CCI_model1"/>
      <sheetName val="FY19_POV1"/>
      <sheetName val="Drivers_for_Deck1"/>
      <sheetName val="To_Fill_by_OG_&amp;_Area1"/>
      <sheetName val="Short_summary_by_OG_&amp;_Area1"/>
      <sheetName val="Compared_to_OG_Submission_May21"/>
      <sheetName val="Jul_Sub_vs_PoV1"/>
      <sheetName val="Seq_Rev_Gr_wo_Acq_1"/>
      <sheetName val="PBC_Template1"/>
      <sheetName val="Puerto_Rico"/>
      <sheetName val="FIN_TB_SI1"/>
      <sheetName val="SCB_1_-_Current"/>
      <sheetName val="SCB_2_-_Current"/>
      <sheetName val="审批表_Rev"/>
      <sheetName val="bp_bill"/>
      <sheetName val="3_1_Piling"/>
      <sheetName val="___合同台账__"/>
      <sheetName val="Struc__"/>
      <sheetName val="bp_bill-mark"/>
      <sheetName val="Equip_Item_Dets"/>
      <sheetName val="Pipe_Item_Dets"/>
      <sheetName val="Civil_Item_Dets"/>
      <sheetName val="Inst_Item_Dets"/>
      <sheetName val="Elec_Item_Dets"/>
      <sheetName val="Paint_Item_Dets"/>
      <sheetName val="DMD_Office1"/>
      <sheetName val="ADMIN_OFFICE_(2)1"/>
      <sheetName val="Boiler_Curves"/>
      <sheetName val="Definition_Table"/>
      <sheetName val="LK400_Data_Sales_&amp;_COGs"/>
      <sheetName val="OPERATING_EXPS_"/>
      <sheetName val="DELISTED_DATA"/>
      <sheetName val="BL_(2)"/>
      <sheetName val="SH-11_"/>
      <sheetName val="BL6-9_(2)"/>
      <sheetName val="งบกระแสเงินสด_"/>
      <sheetName val="BS_-_P&amp;L_-_CF"/>
      <sheetName val="ATF_Inventory"/>
      <sheetName val="GI_01"/>
      <sheetName val="1195_B1"/>
      <sheetName val="Delivery_Report"/>
      <sheetName val="Est_last_year"/>
      <sheetName val="Prog_State"/>
      <sheetName val="A_FA_Movement"/>
      <sheetName val="ตัดแบ่งกม_ส่งพี่หนุ่ม"/>
      <sheetName val="หา_FACTOR_F"/>
      <sheetName val="97_사업추정(WEKI)"/>
      <sheetName val="11_ข้อมูลงานCon"/>
      <sheetName val="12_ข้อมูลงานไม้แบบ"/>
      <sheetName val="10_ข้อมูลวัสดุ-ค่าดำเนิน"/>
      <sheetName val="07_AC_อาคารทิศเหนือ_(2FL)"/>
      <sheetName val="07_AC_อาคารทิศเหนือ_(4FL)"/>
      <sheetName val="07_AC_อาคารทิศเหนือ_(3FL)"/>
      <sheetName val="07_AC_อาคารทิศเหนือ_(11FL)"/>
      <sheetName val="ข้อ1_1"/>
      <sheetName val="ปร_5"/>
      <sheetName val="หา_FACTORF"/>
      <sheetName val="10_Achieve_OI_Step_1-4"/>
      <sheetName val="ABC_Prof&amp;Bal"/>
      <sheetName val="S_23_(EE)"/>
      <sheetName val="S_24_(SN)"/>
      <sheetName val="S25_(FP)"/>
      <sheetName val="Price_per_model"/>
      <sheetName val="5_)_Time_Delays"/>
      <sheetName val="WORKING_TB_Q3"/>
      <sheetName val="ส_ค__(2)"/>
      <sheetName val="Profit_and_Loss"/>
      <sheetName val="control_sheet"/>
      <sheetName val="Macro_Market_Trends"/>
      <sheetName val="EFFECT_"/>
      <sheetName val="Input_Sheet"/>
      <sheetName val="AOP-JUNE_FCST"/>
      <sheetName val="C'03_act_&amp;_'04_AOP"/>
      <sheetName val="ตาราง_E"/>
      <sheetName val="ตาราง_G"/>
      <sheetName val="ตาราง_F"/>
      <sheetName val="ตาราง_H"/>
      <sheetName val="VECD_sys"/>
      <sheetName val="Cost_his_VECD"/>
      <sheetName val="Cost_his_VECD-SELL"/>
      <sheetName val="Cost_his_VECD-NET1"/>
      <sheetName val="Cost_his_VECD-KENTO"/>
      <sheetName val="Unit_price_EE"/>
      <sheetName val="Multi_Box_1"/>
      <sheetName val="ปร_4สะพาน1"/>
      <sheetName val="5a__Code_E"/>
      <sheetName val="Resi__Areas"/>
      <sheetName val="Preliminaries_"/>
      <sheetName val="Beam_Gridline1-7"/>
      <sheetName val="Key_Data"/>
      <sheetName val="SA_Lifecycle_Inputs"/>
      <sheetName val="SA__Lifecycle"/>
      <sheetName val="SAN_REDUCED_1"/>
      <sheetName val="5a_)LTV_1002-4001"/>
      <sheetName val="tender_allowances"/>
      <sheetName val="SN_ช_บิว"/>
      <sheetName val="back_up_S40"/>
      <sheetName val="S41_(CCTV)"/>
      <sheetName val="Summary_of_changes"/>
      <sheetName val="Main_Summary_A"/>
      <sheetName val="2C_Hotel_Infra_Summary"/>
      <sheetName val="ใบปะหน้าใหม่_Bidding7"/>
      <sheetName val="TYPE_SD1257"/>
      <sheetName val="Drop_Down7"/>
      <sheetName val="เลขที่ห้องทั้งหมด_(2)7"/>
      <sheetName val="F13รายชื่อแยกfolio_(2)7"/>
      <sheetName val="FEB_2007_7"/>
      <sheetName val="MAR_20077"/>
      <sheetName val="APR_20077"/>
      <sheetName val="MAY_20077"/>
      <sheetName val="APR_2007-GTW7"/>
      <sheetName val="MAY_2007_(2)7"/>
      <sheetName val="MAY_2007-NUCH7"/>
      <sheetName val="JUN_2007-NUCH_7"/>
      <sheetName val="JULY_2007-NUCH7"/>
      <sheetName val="AUG_2007-NUCH_7"/>
      <sheetName val="AUG_20077"/>
      <sheetName val="ค่าเช่า_ด_97"/>
      <sheetName val="ค่าเช่า_ด_107"/>
      <sheetName val="Status_update31_8_077"/>
      <sheetName val="Status_update31_8_07_(2)7"/>
      <sheetName val="ค่าเช่า_ด_117"/>
      <sheetName val="ค่าเช่า_ด_11_(2)7"/>
      <sheetName val="Sheet1_(2)7"/>
      <sheetName val="Bill_No__2_-_Carpark7"/>
      <sheetName val="Table_Name7"/>
      <sheetName val="COUNT_wh_(2)7"/>
      <sheetName val="NTET2004_(DEC)7"/>
      <sheetName val="NEG2004_(DEC)7"/>
      <sheetName val="NEG2004_(DEC)_(2)7"/>
      <sheetName val="Min_-Max__Stock7"/>
      <sheetName val="Tax_coupon7"/>
      <sheetName val="stat_local7"/>
      <sheetName val="ตารางคำนวณกระเบื้อง_A7"/>
      <sheetName val="Law_data7"/>
      <sheetName val="Volume_Loco_May_20157"/>
      <sheetName val="Summary_report7"/>
      <sheetName val="Performance_BP7"/>
      <sheetName val="4_1CAPEX_Additional7"/>
      <sheetName val="PULP_MILL7"/>
      <sheetName val="Vender_list7"/>
      <sheetName val="SCG_group7"/>
      <sheetName val="Production_Queue_GB7"/>
      <sheetName val="Cost_center7"/>
      <sheetName val="Account_code7"/>
      <sheetName val="Comapny_Name7"/>
      <sheetName val="Company_Name7"/>
      <sheetName val="Type_ถูก_House7"/>
      <sheetName val="Cases_Actuals_SAP7"/>
      <sheetName val="Chilled_Vol_&amp;_GS7"/>
      <sheetName val="Master_Query_SL7"/>
      <sheetName val="PBSG_Severance7"/>
      <sheetName val="data_validation7"/>
      <sheetName val="Detail_(2)7"/>
      <sheetName val="DEATAIL_KENTOCOST_Sheet_Low20M7"/>
      <sheetName val="Cover_(2)7"/>
      <sheetName val="Detail_7"/>
      <sheetName val="SCOPE_OF_WORK7"/>
      <sheetName val="Unit_price7"/>
      <sheetName val="received_net-BG7"/>
      <sheetName val="Summary_BG_Code7"/>
      <sheetName val="สาเหตุ_Error_7"/>
      <sheetName val="SCG_Chemicals_group7"/>
      <sheetName val="Dont_delete!!7"/>
      <sheetName val="cost_center_name7"/>
      <sheetName val="ee_unit_type6"/>
      <sheetName val="ee_build_6"/>
      <sheetName val="ดอกเบี้ย_TR25607"/>
      <sheetName val="Cost_history_sheet6"/>
      <sheetName val="Scope_of_work_6"/>
      <sheetName val="Detail_(CMM)6"/>
      <sheetName val="SUM_KENTO_COST_LOW_20MB_6"/>
      <sheetName val="SUM_KENTO_COST_REPORT_20MB_UP6"/>
      <sheetName val="DETAIL_KENTOCOST_Sheet_20MB_UP6"/>
      <sheetName val="S3_Architectural6"/>
      <sheetName val="S-CUVE-2_14_M5"/>
      <sheetName val="Log_CCR_TG_37"/>
      <sheetName val="TB(PY_2016)7"/>
      <sheetName val="Risk_Level7"/>
      <sheetName val="Risk_Category7"/>
      <sheetName val="DD_List7"/>
      <sheetName val="CF_weekly7"/>
      <sheetName val="1_CF_(M)(Ratchatewee)7"/>
      <sheetName val="1_CF_(M)(Rama4)7"/>
      <sheetName val="1_CF_(M)_(TL10ph2)7"/>
      <sheetName val="Master_TB7"/>
      <sheetName val="Forecast_movement7"/>
      <sheetName val="O_PL_Link7"/>
      <sheetName val="i_actmth_from_SAP7"/>
      <sheetName val="i_Actual_by_cc7"/>
      <sheetName val="Fixed_Selling7"/>
      <sheetName val="BIS_Selling7"/>
      <sheetName val="Total_GA7"/>
      <sheetName val="CA_only7"/>
      <sheetName val="Legal_only7"/>
      <sheetName val="sub_cost_center7"/>
      <sheetName val="OH_CC_DBS7"/>
      <sheetName val="BIS_G&amp;A7"/>
      <sheetName val="2015_reconcile_&amp;_restate7"/>
      <sheetName val="BIS_Common_detail7"/>
      <sheetName val="Total_GA+BIS_common7"/>
      <sheetName val="HFM_Line7"/>
      <sheetName val="HFM_Mapping7"/>
      <sheetName val="T&amp;E_sales_cut7"/>
      <sheetName val="Control_-_Consulting_fee_SN_(27"/>
      <sheetName val="V7_Confirm_RPT7"/>
      <sheetName val="Multi_Rater7"/>
      <sheetName val="Trial_Balance7"/>
      <sheetName val="Master_COA_V216"/>
      <sheetName val="K_Suporn5"/>
      <sheetName val="บมจ_พฤกษา5"/>
      <sheetName val="บ_พนาลี5"/>
      <sheetName val="บ_พุทธชาด5"/>
      <sheetName val="บ_เกสร5"/>
      <sheetName val="สรุป_PS5"/>
      <sheetName val="สรุป_PNL5"/>
      <sheetName val="สรุป_PTC5"/>
      <sheetName val="สรุป_KS5"/>
      <sheetName val="IP_Land5"/>
      <sheetName val="Wkgs_BS_Lead5"/>
      <sheetName val="Discounted_Cash_Flow5"/>
      <sheetName val="6_ข้อมูลวัสดุ-ค่าดำเนิน5"/>
      <sheetName val="Sec_1_1_Site_clearanceworks5"/>
      <sheetName val="VE_LIST5"/>
      <sheetName val="Sec_05"/>
      <sheetName val="Sec_15"/>
      <sheetName val="Arch_unit_rate5"/>
      <sheetName val="ID_unit_rate5"/>
      <sheetName val="Sec_2_5"/>
      <sheetName val="sec_3_15"/>
      <sheetName val="sec_3_25"/>
      <sheetName val="sec_3_35"/>
      <sheetName val="sec_3_45"/>
      <sheetName val="Sec_45"/>
      <sheetName val="Sec_55"/>
      <sheetName val="Sec__65"/>
      <sheetName val="Sec_75"/>
      <sheetName val="KKC_Brkdwn5"/>
      <sheetName val="SPT_vs_PHI5"/>
      <sheetName val="Proposal_Form5"/>
      <sheetName val="BQ-Ext__5"/>
      <sheetName val="Sch_25"/>
      <sheetName val="Dropdown_list_7"/>
      <sheetName val="data_บัญชี5"/>
      <sheetName val="Data_(2)5"/>
      <sheetName val="interest_income_from_VMI5"/>
      <sheetName val="interest_payable_to_PSH5"/>
      <sheetName val="Summary_31Mar'206"/>
      <sheetName val="ESS_Performance_2020+20216"/>
      <sheetName val="S330_Increase_salary_rate5"/>
      <sheetName val="Reference(do_not_delete)6"/>
      <sheetName val="masterEO_IO5"/>
      <sheetName val="Employee_EN5"/>
      <sheetName val="ZA110_Sale5"/>
      <sheetName val="Factor_F_Data4"/>
      <sheetName val="PROJECT_BRIEF4"/>
      <sheetName val="Data_(Forecast-m3)4"/>
      <sheetName val="TDC_COA_Sumry4"/>
      <sheetName val="COA_Sumry_by_Area4"/>
      <sheetName val="COA_Sumry_by_Contr4"/>
      <sheetName val="COA_Sumry_by_RG4"/>
      <sheetName val="TDC_COA_Grp_Sumry4"/>
      <sheetName val="TDC_Item_Dets-Full4"/>
      <sheetName val="TDC_Item_Dets-IPM-Full4"/>
      <sheetName val="TDC_Item_Dets4"/>
      <sheetName val="TDC_Item_Sumry4"/>
      <sheetName val="TDC_Key_Qty_Sumry4"/>
      <sheetName val="List_-_Components4"/>
      <sheetName val="List_-_Equipment4"/>
      <sheetName val="Project_Metrics4"/>
      <sheetName val="COA_Sumry_-_Std_Imp4"/>
      <sheetName val="Contr_TDC_-_Std_Imp4"/>
      <sheetName val="Item_Sumry_-_Std_Imp4"/>
      <sheetName val="Proj_TIC_-_Std_Imp4"/>
      <sheetName val="Unit_Costs_-_Std_Imp4"/>
      <sheetName val="Unit_MH_-_Std_Imp4"/>
      <sheetName val="FlatBottomClarifier_(Not_used)4"/>
      <sheetName val="Designated_P&amp;L4"/>
      <sheetName val="Final_Summary_-_Base4"/>
      <sheetName val="Utility_and_Fire_flange4"/>
      <sheetName val="Mapping_account4"/>
      <sheetName val="Drop_Down_Lists4"/>
      <sheetName val="List_of_Rem_Entries_-_IS4"/>
      <sheetName val="DATA_(ชื่อสินค้า)5"/>
      <sheetName val="กระจาย_-NPDองุ่นเคียวโฮ5"/>
      <sheetName val="Activity_Q15"/>
      <sheetName val="Strategic_Cus4"/>
      <sheetName val="Rev_per_Head(2019)4"/>
      <sheetName val="WH_Utilization4"/>
      <sheetName val="Stock_Graph4"/>
      <sheetName val="No__Customer_(2019)4"/>
      <sheetName val="No__Customer4"/>
      <sheetName val="Customer_Name4"/>
      <sheetName val="_ANALYSIS_FP4"/>
      <sheetName val="TB_1-34"/>
      <sheetName val="โซนโฟกัส_TT5"/>
      <sheetName val="ข้อมูลทำ_DropDown5"/>
      <sheetName val="แผนใหม่-BG22_รายเอเย่นต์5"/>
      <sheetName val="In_AG_VS_Sub5"/>
      <sheetName val="Calendar_นายสรศักดิ์_กล่ำศรี5"/>
      <sheetName val="สรุปโซนโฟกัส_TT5"/>
      <sheetName val="B1_01-Times4"/>
      <sheetName val="Assa_VO_(2)4"/>
      <sheetName val="B1_02_02(IDP-2)_4"/>
      <sheetName val="Kamol_VO4"/>
      <sheetName val="B2_17_Skyline4"/>
      <sheetName val="19th_-MOS4"/>
      <sheetName val="A6_2_VO-PLE4"/>
      <sheetName val="KA_-MOS4"/>
      <sheetName val="Kitchen_VO4"/>
      <sheetName val="Pinklao_MOS4"/>
      <sheetName val="B2_07_Kitchen4"/>
      <sheetName val="B2_03_Assa4"/>
      <sheetName val="B1_01_03(VC)4"/>
      <sheetName val="A4_ARCH(FSR)4"/>
      <sheetName val="A7_EXT(FSR)4"/>
      <sheetName val="1-BCEG_4"/>
      <sheetName val="sUM_-FFE4"/>
      <sheetName val="B1_01_1Times4"/>
      <sheetName val="Production_info4"/>
      <sheetName val="ตารางส่วนลด_EE_4"/>
      <sheetName val="A5_2_VO-KAMA4"/>
      <sheetName val="A6_2VO-PLE4"/>
      <sheetName val="A_VO-MEP_(BCEG)4"/>
      <sheetName val="A5_1_Kama4"/>
      <sheetName val="B1_01_09_2-Deco_Mart4"/>
      <sheetName val="B1_01_10_1THC4"/>
      <sheetName val="B1_02_01(IDP-1)4"/>
      <sheetName val="ประมาณการประตูหน้าต่าง_4"/>
      <sheetName val="SCHEDULE_10_BUILD_MANAGEMENT4"/>
      <sheetName val="Status_Budget4"/>
      <sheetName val="Analytic_Sales&amp;Cost4"/>
      <sheetName val="Vendors_Database4"/>
      <sheetName val="มีค_645"/>
      <sheetName val="bill_24"/>
      <sheetName val="cover_page4"/>
      <sheetName val="Material_Price_List4"/>
      <sheetName val="EST-FOOTING_(G)4"/>
      <sheetName val="report_detial4"/>
      <sheetName val="Appendix#3_PBC_-_ICIS_(ECH)4"/>
      <sheetName val="B1_02_2(IDP-2)_(BCEG)4"/>
      <sheetName val="B1_02_3(IDP-3)-DSG_(BCEG)4"/>
      <sheetName val="Take-off_stru4"/>
      <sheetName val="QUANTITY_COMPARISON4"/>
      <sheetName val="B2_01_1_Mitsu(VO)4"/>
      <sheetName val="Cer-_Sub4"/>
      <sheetName val="B2_17_Skyline-BMU(Cert)4"/>
      <sheetName val="B2_07_SMV(Progress)4"/>
      <sheetName val="B2_09_Wayfit(Progress)4"/>
      <sheetName val="B2_13_19th(MOS)4"/>
      <sheetName val="B2_16_Linen_Chute-Reenigue4"/>
      <sheetName val="B2_03_Assa(Cert)_4"/>
      <sheetName val="B2_02_Opeable_Wall-Hafele(Cert4"/>
      <sheetName val="Conclusion_IPC_514"/>
      <sheetName val="A6_ATT(SPY-C)_(VO)4"/>
      <sheetName val="Keen_(Re-PS)4"/>
      <sheetName val="Main_Sum_(Hotel_&amp;_Residences)4"/>
      <sheetName val="Listes_Caractéristiques4"/>
      <sheetName val="Liste_Référentiel4"/>
      <sheetName val="BOX_Cryostat_Details4"/>
      <sheetName val="Driver_Linac_Layout4"/>
      <sheetName val="Magnet_Details4"/>
      <sheetName val="Blk_A4"/>
      <sheetName val="Out_Flow4"/>
      <sheetName val="Sum_Direct4"/>
      <sheetName val="App_A4"/>
      <sheetName val="Conso_จัดลำดับลุกหนี้4"/>
      <sheetName val="Purchase_Order3"/>
      <sheetName val="PHASE_I3"/>
      <sheetName val="Cost_per_SQM_M&amp;E3"/>
      <sheetName val="Lookup_data3"/>
      <sheetName val="Main_Summary3"/>
      <sheetName val="Rpt_All_states3"/>
      <sheetName val="Rate_Analysis3"/>
      <sheetName val="입찰내역_발주처_양식3"/>
      <sheetName val="AP_BUY3"/>
      <sheetName val="Summary_BOQ3"/>
      <sheetName val="Summary_BOQ_(ผรม)3"/>
      <sheetName val="Summary_BOQ_(2)3"/>
      <sheetName val="Summary_BOQ_(ผรม)_(2)3"/>
      <sheetName val="BOQ_(2)3"/>
      <sheetName val="Summary_BOQ_(TPN)3"/>
      <sheetName val="Summary_BOQ_(ผรม)_(TPN)3"/>
      <sheetName val="BOQ_(TPN)3"/>
      <sheetName val="M_Payment3"/>
      <sheetName val="TB_103"/>
      <sheetName val="co_103"/>
      <sheetName val="ส่งเสริมและจัดหาไม้ขอถัง_118_ใ3"/>
      <sheetName val="Coorodinator_Sec3"/>
      <sheetName val="Recap_ราย_พนง_3"/>
      <sheetName val="Financ__Overview3"/>
      <sheetName val="Office_Improve3"/>
      <sheetName val="B2_03_(Assa)3"/>
      <sheetName val="PRICE_LIST3"/>
      <sheetName val="Std_Loading2"/>
      <sheetName val="Cost_Assumption3"/>
      <sheetName val="UPG_BEAM3"/>
      <sheetName val="No_13"/>
      <sheetName val="MAT_1539_2"/>
      <sheetName val="진행_DATA_(2)3"/>
      <sheetName val="CC_Down_load_07163"/>
      <sheetName val="MP2006_data3"/>
      <sheetName val="2_카드채권(대출포함)3"/>
      <sheetName val="B053_(990701)공정실적PP%계산3"/>
      <sheetName val="VCC_11110-4613"/>
      <sheetName val="WK1__Key_Assumpt3"/>
      <sheetName val="B__Mgt_Rep_BS3"/>
      <sheetName val="C__Mgt_Rep_CF3"/>
      <sheetName val="A__Mgt_Rep_NIS3"/>
      <sheetName val="All_Years3"/>
      <sheetName val="All_Years_Pivot3"/>
      <sheetName val="Pivot_NWD3"/>
      <sheetName val="FY19_Detail3"/>
      <sheetName val="FY18_Global_data3"/>
      <sheetName val="FY19_Global_Data3"/>
      <sheetName val="CI_Input3"/>
      <sheetName val="Input_Tab3"/>
      <sheetName val="Pivot_Input_Tab3"/>
      <sheetName val="Executive_Summary3"/>
      <sheetName val="CSG_Executive_Summary3"/>
      <sheetName val="Revenue_Sequential_Growth3"/>
      <sheetName val="Underlying_NCC_Chg_Assumption3"/>
      <sheetName val="File_Classification3"/>
      <sheetName val="Sumarry_sheets&gt;&gt;&gt;&gt;&gt;&gt;3"/>
      <sheetName val="Trend_table3"/>
      <sheetName val="To_Fill_view3"/>
      <sheetName val="To-fill_Simulation3"/>
      <sheetName val="Summary_w_mkt_shr3"/>
      <sheetName val="By_Mkt_data3"/>
      <sheetName val="Pipeline_to_Rev3"/>
      <sheetName val="Backlog_Growth3"/>
      <sheetName val="Pipeline_Growth3"/>
      <sheetName val="H2_sales_growth3"/>
      <sheetName val="for_CCI_model3"/>
      <sheetName val="FY19_POV3"/>
      <sheetName val="Drivers_for_Deck3"/>
      <sheetName val="To_Fill_by_OG_&amp;_Area3"/>
      <sheetName val="Short_summary_by_OG_&amp;_Area3"/>
      <sheetName val="Compared_to_OG_Submission_May23"/>
      <sheetName val="Jul_Sub_vs_PoV3"/>
      <sheetName val="Seq_Rev_Gr_wo_Acq_3"/>
      <sheetName val="PBC_Template3"/>
      <sheetName val="Puerto_Rico2"/>
      <sheetName val="FIN_TB_SI3"/>
      <sheetName val="SCB_1_-_Current2"/>
      <sheetName val="SCB_2_-_Current2"/>
      <sheetName val="审批表_Rev2"/>
      <sheetName val="bp_bill2"/>
      <sheetName val="3_1_Piling2"/>
      <sheetName val="___合同台账__2"/>
      <sheetName val="Struc__2"/>
      <sheetName val="bp_bill-mark2"/>
      <sheetName val="Equip_Item_Dets2"/>
      <sheetName val="Pipe_Item_Dets2"/>
      <sheetName val="Civil_Item_Dets2"/>
      <sheetName val="Inst_Item_Dets2"/>
      <sheetName val="Elec_Item_Dets2"/>
      <sheetName val="Paint_Item_Dets2"/>
      <sheetName val="DMD_Office3"/>
      <sheetName val="ADMIN_OFFICE_(2)3"/>
      <sheetName val="Boiler_Curves2"/>
      <sheetName val="Definition_Table2"/>
      <sheetName val="ตัดแบ่งกม_ส่งพี่หนุ่ม2"/>
      <sheetName val="หา_FACTOR_F2"/>
      <sheetName val="97_사업추정(WEKI)2"/>
      <sheetName val="11_ข้อมูลงานCon2"/>
      <sheetName val="12_ข้อมูลงานไม้แบบ2"/>
      <sheetName val="10_ข้อมูลวัสดุ-ค่าดำเนิน2"/>
      <sheetName val="07_AC_อาคารทิศเหนือ_(2FL)2"/>
      <sheetName val="07_AC_อาคารทิศเหนือ_(4FL)2"/>
      <sheetName val="07_AC_อาคารทิศเหนือ_(3FL)2"/>
      <sheetName val="07_AC_อาคารทิศเหนือ_(11FL)2"/>
      <sheetName val="ข้อ1_12"/>
      <sheetName val="ปร_52"/>
      <sheetName val="หา_FACTORF2"/>
      <sheetName val="LK400_Data_Sales_&amp;_COGs2"/>
      <sheetName val="OPERATING_EXPS_2"/>
      <sheetName val="DELISTED_DATA2"/>
      <sheetName val="BL_(2)2"/>
      <sheetName val="SH-11_2"/>
      <sheetName val="BL6-9_(2)2"/>
      <sheetName val="งบกระแสเงินสด_2"/>
      <sheetName val="BS_-_P&amp;L_-_CF2"/>
      <sheetName val="ATF_Inventory2"/>
      <sheetName val="GI_012"/>
      <sheetName val="1195_B12"/>
      <sheetName val="Delivery_Report2"/>
      <sheetName val="Est_last_year2"/>
      <sheetName val="Prog_State2"/>
      <sheetName val="A_FA_Movement2"/>
      <sheetName val="10_Achieve_OI_Step_1-42"/>
      <sheetName val="ABC_Prof&amp;Bal2"/>
      <sheetName val="S_23_(EE)2"/>
      <sheetName val="S_24_(SN)2"/>
      <sheetName val="S25_(FP)2"/>
      <sheetName val="Price_per_model2"/>
      <sheetName val="5_)_Time_Delays2"/>
      <sheetName val="WORKING_TB_Q32"/>
      <sheetName val="ส_ค__(2)2"/>
      <sheetName val="Profit_and_Loss2"/>
      <sheetName val="control_sheet2"/>
      <sheetName val="Macro_Market_Trends2"/>
      <sheetName val="EFFECT_2"/>
      <sheetName val="Input_Sheet2"/>
      <sheetName val="AOP-JUNE_FCST2"/>
      <sheetName val="C'03_act_&amp;_'04_AOP2"/>
      <sheetName val="ตาราง_E2"/>
      <sheetName val="ตาราง_G2"/>
      <sheetName val="ตาราง_F2"/>
      <sheetName val="ตาราง_H2"/>
      <sheetName val="VECD_sys2"/>
      <sheetName val="Cost_his_VECD2"/>
      <sheetName val="Cost_his_VECD-SELL2"/>
      <sheetName val="Cost_his_VECD-NET12"/>
      <sheetName val="Cost_his_VECD-KENTO2"/>
      <sheetName val="Unit_price_EE2"/>
      <sheetName val="Multi_Box_11"/>
      <sheetName val="ปร_4สะพาน11"/>
      <sheetName val="5a__Code_E1"/>
      <sheetName val="Resi__Areas1"/>
      <sheetName val="Preliminaries_1"/>
      <sheetName val="Beam_Gridline1-71"/>
      <sheetName val="Key_Data1"/>
      <sheetName val="SA_Lifecycle_Inputs1"/>
      <sheetName val="SA__Lifecycle1"/>
      <sheetName val="SAN_REDUCED_11"/>
      <sheetName val="5a_)LTV_1002-40011"/>
      <sheetName val="tender_allowances1"/>
      <sheetName val="SN_ช_บิว1"/>
      <sheetName val="back_up_S401"/>
      <sheetName val="S41_(CCTV)1"/>
      <sheetName val="Summary_of_changes1"/>
      <sheetName val="Main_Summary_A1"/>
      <sheetName val="2C_Hotel_Infra_Summary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/>
      <sheetData sheetId="998"/>
      <sheetData sheetId="999"/>
      <sheetData sheetId="1000" refreshError="1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 refreshError="1"/>
      <sheetData sheetId="1024"/>
      <sheetData sheetId="1025"/>
      <sheetData sheetId="1026"/>
      <sheetData sheetId="1027"/>
      <sheetData sheetId="1028"/>
      <sheetData sheetId="1029"/>
      <sheetData sheetId="1030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 refreshError="1"/>
      <sheetData sheetId="1331" refreshError="1"/>
      <sheetData sheetId="1332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/>
      <sheetData sheetId="2074"/>
      <sheetData sheetId="2075"/>
      <sheetData sheetId="2076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????-??"/>
      <sheetName val="เงินกู้ MGC"/>
      <sheetName val="7 Jan 02"/>
      <sheetName val="TrialBalance Q3-2002"/>
      <sheetName val="เงินกู้ธนชาติ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????-??"/>
      <sheetName val="Info"/>
    </sheetNames>
    <sheetDataSet>
      <sheetData sheetId="0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?????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????-??"/>
      <sheetName val="A"/>
      <sheetName val="พื้นที่AD2"/>
    </sheetNames>
    <sheetDataSet>
      <sheetData sheetId="0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?????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????-??"/>
      <sheetName val="A"/>
      <sheetName val="พื้นที่AD2"/>
      <sheetName val="ELEC45-01"/>
      <sheetName val="?????"/>
      <sheetName val="sheetNO"/>
      <sheetName val="Goal"/>
      <sheetName val="data0802"/>
      <sheetName val="data0803"/>
      <sheetName val="data080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?????"/>
      <sheetName val="Trial Balance"/>
      <sheetName val="????-??"/>
      <sheetName val="Trial_Balance"/>
      <sheetName val="Trial_Balance1"/>
      <sheetName val="Trial_Balance2"/>
      <sheetName val="stat local"/>
      <sheetName val="準備ｼｰﾄ"/>
      <sheetName val="損益計算表"/>
      <sheetName val="入金・未入金明細表"/>
      <sheetName val="未払・延納"/>
      <sheetName val="支払明細"/>
      <sheetName val="予算→実績"/>
      <sheetName val="予算"/>
      <sheetName val="委託手数料"/>
      <sheetName val="添付資料（１）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B 1 - Current"/>
      <sheetName val="SCB 2 - Current"/>
      <sheetName val="SCB 1 _ Current"/>
      <sheetName val="SCB 2 _ Current"/>
      <sheetName val="Bงบต้นทุนC"/>
      <sheetName val="2.DL "/>
      <sheetName val="2.2 IDL"/>
      <sheetName val="SKA"/>
      <sheetName val="เขตการค้าย่อย"/>
      <sheetName val="Seal 1-07-04"/>
      <sheetName val="1149"/>
      <sheetName val="BALANCE SHEET "/>
      <sheetName val="เงินกู้ธนชาติ"/>
      <sheetName val="TrialBalance Q3-2002"/>
      <sheetName val="03中"/>
      <sheetName val="CIPA"/>
      <sheetName val="BANK"/>
      <sheetName val="BS"/>
      <sheetName val="เงินกู้ MGC"/>
      <sheetName val="HPL"/>
      <sheetName val="HBS"/>
      <sheetName val="ข้อมูล PM"/>
      <sheetName val="Disposal"/>
      <sheetName val="FP Friends Other"/>
      <sheetName val="Accts_ET"/>
      <sheetName val="Reftable"/>
      <sheetName val="oresreqsum"/>
      <sheetName val="Sal"/>
      <sheetName val="ACS Revenue"/>
      <sheetName val="ตั๋วเงินรับ"/>
      <sheetName val="ชื่อหุ้น"/>
      <sheetName val="BUILD95"/>
      <sheetName val="N-4 Patent right"/>
      <sheetName val="Allocate96-98"/>
      <sheetName val="desc"/>
      <sheetName val="Invoice"/>
      <sheetName val="type"/>
      <sheetName val="B&amp;S 1999"/>
      <sheetName val="คชจ.ดำเนินงาน6-43"/>
      <sheetName val="TB-2001-Apr'01"/>
      <sheetName val="관세"/>
      <sheetName val="Budgets"/>
      <sheetName val="P&amp;L Rates"/>
      <sheetName val="PRICE LIST"/>
      <sheetName val="data"/>
      <sheetName val="FG Joint"/>
      <sheetName val="Non Movement"/>
      <sheetName val="สรุปรวม"/>
      <sheetName val="Exp"/>
      <sheetName val="ยอดkill1005"/>
      <sheetName val="Master"/>
      <sheetName val="Assumptions"/>
      <sheetName val="Jun 06"/>
      <sheetName val="GLTable"/>
      <sheetName val="IncidentsEAP"/>
      <sheetName val="Rate"/>
      <sheetName val="Mkt Dev 1291 ONL 1290 - 1010"/>
      <sheetName val="Compare"/>
      <sheetName val="Detail-Sep"/>
      <sheetName val="REVENUE"/>
      <sheetName val="part-import"/>
      <sheetName val="TB Worksheet"/>
      <sheetName val="DealerData"/>
      <sheetName val="ELEC45-01"/>
      <sheetName val="ADJ - RATE"/>
      <sheetName val="M1,2"/>
      <sheetName val="Item Code - Machine"/>
      <sheetName val="M9"/>
      <sheetName val="Sap_927_Vdr"/>
      <sheetName val="B053 (990701)공정실적PP%계산"/>
      <sheetName val="recon"/>
      <sheetName val="Update_041110"/>
      <sheetName val="sub-mat2011"/>
      <sheetName val="Sheet1"/>
      <sheetName val="Sheet2"/>
      <sheetName val="Sheet3"/>
      <sheetName val="DataInput1"/>
      <sheetName val="cc Nov08"/>
      <sheetName val="2003 Growth"/>
      <sheetName val="DEP12"/>
      <sheetName val="เครื่องตกแต่ง"/>
      <sheetName val="อาคาร"/>
      <sheetName val="10-1 Media"/>
      <sheetName val="10-cut"/>
      <sheetName val="BS-SCH"/>
      <sheetName val="Front"/>
      <sheetName val="141010"/>
      <sheetName val="ap"/>
      <sheetName val="065005s"/>
      <sheetName val="Juta"/>
      <sheetName val="SCB_1_-_Current"/>
      <sheetName val="SCB_2_-_Current"/>
      <sheetName val="SCB_1___Current"/>
      <sheetName val="SCB_2___Current"/>
      <sheetName val="2_DL_"/>
      <sheetName val="2_2_IDL"/>
      <sheetName val="Seal_1-07-04"/>
      <sheetName val="BALANCE_SHEET_"/>
      <sheetName val="TrialBalance_Q3-2002"/>
      <sheetName val="FP_Friends_Other"/>
      <sheetName val="เงินกู้_MGC"/>
      <sheetName val="ข้อมูล_PM"/>
      <sheetName val="ACS_Revenue"/>
      <sheetName val="P&amp;L_Rates"/>
      <sheetName val="PRICE_LIST"/>
      <sheetName val="N-4_Patent_right"/>
      <sheetName val="B&amp;S_1999"/>
      <sheetName val="คชจ_ดำเนินงาน6-43"/>
      <sheetName val="FG_Joint"/>
      <sheetName val="Non_Movement"/>
      <sheetName val="Jun_06"/>
      <sheetName val="Other_Sch"/>
      <sheetName val="TB_2001_Apr_01"/>
      <sheetName val="MPT 07 Sale Forecast"/>
      <sheetName val="MPT 08 Sale Forecast"/>
      <sheetName val="TL Scrap rate"/>
      <sheetName val="MA"/>
      <sheetName val="SCB_1_-_Current1"/>
      <sheetName val="SCB_2_-_Current1"/>
      <sheetName val="SCB_1___Current1"/>
      <sheetName val="SCB_2___Current1"/>
      <sheetName val="Mkt_Dev_1291_ONL_1290_-_1010"/>
      <sheetName val="TB_Worksheet"/>
      <sheetName val="ADJ_-_RATE"/>
      <sheetName val="Item_Code_-_Machine"/>
      <sheetName val="B053_(990701)공정실적PP%계산"/>
      <sheetName val="cc_Nov08"/>
      <sheetName val="2003_Growth"/>
      <sheetName val="19"/>
      <sheetName val="Header"/>
      <sheetName val="ops tb"/>
      <sheetName val="ProductData"/>
      <sheetName val=" Direct load "/>
      <sheetName val="BS-Thai"/>
      <sheetName val="CST1198"/>
      <sheetName val="Selling and Admins (DONE)"/>
      <sheetName val="03?"/>
      <sheetName val="สมมติฐาน"/>
      <sheetName val="TB SAP"/>
      <sheetName val="130709"/>
      <sheetName val="Cover2"/>
      <sheetName val="Nonmove"/>
      <sheetName val="Standing Data"/>
      <sheetName val="SCB_1_-_Current2"/>
      <sheetName val="SCB_2_-_Current2"/>
      <sheetName val="SCB_1___Current2"/>
      <sheetName val="SCB_2___Current2"/>
      <sheetName val="Seal_1-07-042"/>
      <sheetName val="BALANCE_SHEET_2"/>
      <sheetName val="เงินกู้_MGC2"/>
      <sheetName val="ข้อมูล_PM2"/>
      <sheetName val="FG_Joint2"/>
      <sheetName val="Non_Movement2"/>
      <sheetName val="_Direct_load_1"/>
      <sheetName val="2_DL_1"/>
      <sheetName val="2_2_IDL1"/>
      <sheetName val="TrialBalance_Q3-20021"/>
      <sheetName val="FP_Friends_Other1"/>
      <sheetName val="ACS_Revenue1"/>
      <sheetName val="N-4_Patent_right1"/>
      <sheetName val="B&amp;S_19991"/>
      <sheetName val="คชจ_ดำเนินงาน6-431"/>
      <sheetName val="P&amp;L_Rates1"/>
      <sheetName val="PRICE_LIST1"/>
      <sheetName val="TB_SAP1"/>
      <sheetName val="Jun_061"/>
      <sheetName val="Seal_1-07-041"/>
      <sheetName val="BALANCE_SHEET_1"/>
      <sheetName val="เงินกู้_MGC1"/>
      <sheetName val="ข้อมูล_PM1"/>
      <sheetName val="FG_Joint1"/>
      <sheetName val="Non_Movement1"/>
      <sheetName val="_Direct_load_"/>
      <sheetName val="TB_SAP"/>
      <sheetName val="CUSTOMER"/>
      <sheetName val="pa group"/>
      <sheetName val="F1 Log On"/>
      <sheetName val="43"/>
      <sheetName val="S33"/>
      <sheetName val="[BANK.XLS뉮׾_x0003_㌏Joint"/>
      <sheetName val="DLD Query Query Query"/>
      <sheetName val="หักกลบ-ลบหนี้"/>
      <sheetName val="RANK"/>
      <sheetName val="FA"/>
      <sheetName val="REC GROUP"/>
      <sheetName val="MMRR"/>
      <sheetName val="Write off"/>
      <sheetName val="JV"/>
      <sheetName val="Clientes"/>
      <sheetName val="Details"/>
      <sheetName val="IBASE"/>
      <sheetName val="List"/>
      <sheetName val="Op_Produccion"/>
      <sheetName val="Main"/>
      <sheetName val="INV(未作成)"/>
      <sheetName val="N-2"/>
      <sheetName val="Unrecorded Misstatement"/>
      <sheetName val="見積表紙原紙"/>
      <sheetName val="CRITERIA1"/>
      <sheetName val="Spa Sales"/>
      <sheetName val="FF-3"/>
      <sheetName val="SCB_1_-_Current3"/>
      <sheetName val="SCB_2_-_Current3"/>
      <sheetName val="SCB_1___Current3"/>
      <sheetName val="SCB_2___Current3"/>
      <sheetName val="2_DL_2"/>
      <sheetName val="2_2_IDL2"/>
      <sheetName val="Seal_1-07-043"/>
      <sheetName val="BALANCE_SHEET_3"/>
      <sheetName val="TrialBalance_Q3-20022"/>
      <sheetName val="เงินกู้_MGC3"/>
      <sheetName val="FP_Friends_Other2"/>
      <sheetName val="ข้อมูล_PM3"/>
      <sheetName val="ACS_Revenue2"/>
      <sheetName val="N-4_Patent_right2"/>
      <sheetName val="B&amp;S_19992"/>
      <sheetName val="คชจ_ดำเนินงาน6-432"/>
      <sheetName val="P&amp;L_Rates2"/>
      <sheetName val="PRICE_LIST2"/>
      <sheetName val="FG_Joint3"/>
      <sheetName val="Non_Movement3"/>
      <sheetName val="Jun_062"/>
      <sheetName val="10-1_Media"/>
      <sheetName val="MPT_07_Sale_Forecast"/>
      <sheetName val="MPT_08_Sale_Forecast"/>
      <sheetName val="TL_Scrap_rate"/>
      <sheetName val="Selling_and_Admins_(DONE)"/>
      <sheetName val="_Direct_load_2"/>
      <sheetName val="TB_SAP2"/>
      <sheetName val="Standing_Data"/>
      <sheetName val="ops_tb"/>
      <sheetName val="Sale 0502"/>
      <sheetName val="AP-FAsb"/>
      <sheetName val="Lead"/>
      <sheetName val="PLL"/>
      <sheetName val="PP"/>
      <sheetName val="U-5.2"/>
      <sheetName val="03_"/>
      <sheetName val="SCB_1_-_Current4"/>
      <sheetName val="SCB_2_-_Current4"/>
      <sheetName val="SCB_1___Current4"/>
      <sheetName val="SCB_2___Current4"/>
      <sheetName val="2_DL_3"/>
      <sheetName val="2_2_IDL3"/>
      <sheetName val="Seal_1-07-044"/>
      <sheetName val="BALANCE_SHEET_4"/>
      <sheetName val="TrialBalance_Q3-20023"/>
      <sheetName val="เงินกู้_MGC4"/>
      <sheetName val="FP_Friends_Other3"/>
      <sheetName val="ข้อมูล_PM4"/>
      <sheetName val="ACS_Revenue3"/>
      <sheetName val="N-4_Patent_right3"/>
      <sheetName val="B&amp;S_19993"/>
      <sheetName val="คชจ_ดำเนินงาน6-433"/>
      <sheetName val="P&amp;L_Rates3"/>
      <sheetName val="PRICE_LIST3"/>
      <sheetName val="FG_Joint4"/>
      <sheetName val="Non_Movement4"/>
      <sheetName val="Jun_063"/>
      <sheetName val="Mkt_Dev_1291_ONL_1290_-_10101"/>
      <sheetName val="TB_Worksheet1"/>
      <sheetName val="ADJ_-_RATE1"/>
      <sheetName val="Item_Code_-_Machine1"/>
      <sheetName val="B053_(990701)공정실적PP%계산1"/>
      <sheetName val="cc_Nov081"/>
      <sheetName val="2003_Growth1"/>
      <sheetName val="10-1_Media1"/>
      <sheetName val="MPT_07_Sale_Forecast1"/>
      <sheetName val="MPT_08_Sale_Forecast1"/>
      <sheetName val="TL_Scrap_rate1"/>
      <sheetName val="Selling_and_Admins_(DONE)1"/>
      <sheetName val="_Direct_load_3"/>
      <sheetName val="TB_SAP3"/>
      <sheetName val="Standing_Data1"/>
      <sheetName val="ops_tb1"/>
      <sheetName val="pa_group"/>
      <sheetName val="F1_Log_On"/>
      <sheetName val="DLD_Query_Query_Query"/>
      <sheetName val="Unrecorded_Misstatement"/>
      <sheetName val="[BANK_XLS뉮׾㌏Joint"/>
      <sheetName val="REC_GROUP"/>
      <sheetName val="Sale_0502"/>
      <sheetName val="TB12-42"/>
      <sheetName val="Write_off"/>
      <sheetName val="Spa_Sales"/>
      <sheetName val="pa_group1"/>
      <sheetName val="F1_Log_On1"/>
      <sheetName val="Write_off1"/>
      <sheetName val="ADVANCE-STAFF"/>
      <sheetName val="Links"/>
      <sheetName val="Seagate _share_in_units"/>
      <sheetName val="total"/>
      <sheetName val="STATEMENT"/>
      <sheetName val="LRA"/>
      <sheetName val="#REF"/>
      <sheetName val="RPR3050"/>
      <sheetName val="Menu"/>
      <sheetName val="Parameters"/>
      <sheetName val="Detail_เงินให้กู้"/>
      <sheetName val="TB"/>
      <sheetName val=""/>
      <sheetName val="Controller"/>
      <sheetName val="C2C"/>
      <sheetName val="ctTBA"/>
      <sheetName val="gVL"/>
      <sheetName val="SCB_1_-_Current5"/>
      <sheetName val="SCB_2_-_Current5"/>
      <sheetName val="SCB_1___Current5"/>
      <sheetName val="SCB_2___Current5"/>
      <sheetName val="2_DL_4"/>
      <sheetName val="2_2_IDL4"/>
      <sheetName val="Seal_1-07-045"/>
      <sheetName val="BALANCE_SHEET_5"/>
      <sheetName val="TrialBalance_Q3-20024"/>
      <sheetName val="FP_Friends_Other4"/>
      <sheetName val="เงินกู้_MGC5"/>
      <sheetName val="ข้อมูล_PM5"/>
      <sheetName val="ACS_Revenue4"/>
      <sheetName val="N-4_Patent_right4"/>
      <sheetName val="B&amp;S_19994"/>
      <sheetName val="คชจ_ดำเนินงาน6-434"/>
      <sheetName val="P&amp;L_Rates4"/>
      <sheetName val="PRICE_LIST4"/>
      <sheetName val="FG_Joint5"/>
      <sheetName val="Non_Movement5"/>
      <sheetName val="Jun_064"/>
      <sheetName val="Mkt_Dev_1291_ONL_1290_-_10102"/>
      <sheetName val="TB_Worksheet2"/>
      <sheetName val="ADJ_-_RATE2"/>
      <sheetName val="Item_Code_-_Machine2"/>
      <sheetName val="B053_(990701)공정실적PP%계산2"/>
      <sheetName val="cc_Nov082"/>
      <sheetName val="2003_Growth2"/>
      <sheetName val="10-1_Media2"/>
      <sheetName val="_Direct_load_4"/>
      <sheetName val="TB_SAP4"/>
      <sheetName val="ops_tb2"/>
      <sheetName val="pa_group2"/>
      <sheetName val="F1_Log_On2"/>
      <sheetName val="MPT_07_Sale_Forecast2"/>
      <sheetName val="MPT_08_Sale_Forecast2"/>
      <sheetName val="TL_Scrap_rate2"/>
      <sheetName val="Selling_and_Admins_(DONE)2"/>
      <sheetName val="Standing_Data2"/>
      <sheetName val="Sale_05021"/>
      <sheetName val="DLD_Query_Query_Query1"/>
      <sheetName val="Unrecorded_Misstatement1"/>
      <sheetName val="Write_off2"/>
      <sheetName val="REC_GROUP1"/>
      <sheetName val="SCB_1_-_Current6"/>
      <sheetName val="SCB_2_-_Current6"/>
      <sheetName val="SCB_1___Current6"/>
      <sheetName val="SCB_2___Current6"/>
      <sheetName val="2_DL_5"/>
      <sheetName val="2_2_IDL5"/>
      <sheetName val="Seal_1-07-046"/>
      <sheetName val="BALANCE_SHEET_6"/>
      <sheetName val="TrialBalance_Q3-20025"/>
      <sheetName val="FP_Friends_Other5"/>
      <sheetName val="เงินกู้_MGC6"/>
      <sheetName val="ข้อมูล_PM6"/>
      <sheetName val="ACS_Revenue5"/>
      <sheetName val="N-4_Patent_right5"/>
      <sheetName val="B&amp;S_19995"/>
      <sheetName val="คชจ_ดำเนินงาน6-435"/>
      <sheetName val="P&amp;L_Rates5"/>
      <sheetName val="PRICE_LIST5"/>
      <sheetName val="FG_Joint6"/>
      <sheetName val="Non_Movement6"/>
      <sheetName val="Jun_065"/>
      <sheetName val="Mkt_Dev_1291_ONL_1290_-_10103"/>
      <sheetName val="TB_Worksheet3"/>
      <sheetName val="ADJ_-_RATE3"/>
      <sheetName val="Item_Code_-_Machine3"/>
      <sheetName val="B053_(990701)공정실적PP%계산3"/>
      <sheetName val="cc_Nov083"/>
      <sheetName val="2003_Growth3"/>
      <sheetName val="10-1_Media3"/>
      <sheetName val="_Direct_load_5"/>
      <sheetName val="TB_SAP5"/>
      <sheetName val="ops_tb3"/>
      <sheetName val="pa_group3"/>
      <sheetName val="F1_Log_On3"/>
      <sheetName val="MPT_07_Sale_Forecast3"/>
      <sheetName val="MPT_08_Sale_Forecast3"/>
      <sheetName val="TL_Scrap_rate3"/>
      <sheetName val="Selling_and_Admins_(DONE)3"/>
      <sheetName val="Standing_Data3"/>
      <sheetName val="Sale_05022"/>
      <sheetName val="DLD_Query_Query_Query2"/>
      <sheetName val="Unrecorded_Misstatement2"/>
      <sheetName val="Write_off3"/>
      <sheetName val="REC_GROUP2"/>
      <sheetName val="Spa_Sales1"/>
      <sheetName val="_BANK.XLS뉮׾_x0003_㌏Joint"/>
      <sheetName val="BANESCO"/>
      <sheetName val="_BANK.XLS뉮׾_x005f_x0003_㌏Joint"/>
      <sheetName val="IE UPS"/>
      <sheetName val="Newspaper"/>
      <sheetName val="Pd01 vsl sked"/>
      <sheetName val="Drop down list"/>
      <sheetName val="February-17"/>
      <sheetName val="RA-Grouping"/>
      <sheetName val="LOOSECHKLIST"/>
      <sheetName val="PRɉCE_LIST4"/>
      <sheetName val="Start"/>
      <sheetName val="Bill No. 2 - Carpark"/>
      <sheetName val="AM_COST"/>
      <sheetName val="SCB_1_-_Current7"/>
      <sheetName val="SCB_2_-_Current7"/>
      <sheetName val="SCB_1___Current7"/>
      <sheetName val="SCB_2___Current7"/>
      <sheetName val="Seal_1-07-047"/>
      <sheetName val="BALANCE_SHEET_7"/>
      <sheetName val="2_DL_6"/>
      <sheetName val="2_2_IDL6"/>
      <sheetName val="TrialBalance_Q3-20026"/>
      <sheetName val="เงินกู้_MGC7"/>
      <sheetName val="FP_Friends_Other6"/>
      <sheetName val="ข้อมูล_PM7"/>
      <sheetName val="ACS_Revenue6"/>
      <sheetName val="N-4_Patent_right6"/>
      <sheetName val="B&amp;S_19996"/>
      <sheetName val="คชจ_ดำเนินงาน6-436"/>
      <sheetName val="P&amp;L_Rates6"/>
      <sheetName val="PRICE_LIST6"/>
      <sheetName val="FG_Joint7"/>
      <sheetName val="Non_Movement7"/>
      <sheetName val="Jun_066"/>
      <sheetName val="Mkt_Dev_1291_ONL_1290_-_10104"/>
      <sheetName val="TB_Worksheet4"/>
      <sheetName val="ADJ_-_RATE4"/>
      <sheetName val="Item_Code_-_Machine4"/>
      <sheetName val="B053_(990701)공정실적PP%계산4"/>
      <sheetName val="cc_Nov084"/>
      <sheetName val="2003_Growth4"/>
      <sheetName val="10-1_Media4"/>
      <sheetName val="MPT_07_Sale_Forecast4"/>
      <sheetName val="MPT_08_Sale_Forecast4"/>
      <sheetName val="TL_Scrap_rate4"/>
      <sheetName val="_Direct_load_6"/>
      <sheetName val="ops_tb4"/>
      <sheetName val="Selling_and_Admins_(DONE)4"/>
      <sheetName val="TB_SAP6"/>
      <sheetName val="pa_group4"/>
      <sheetName val="F1_Log_On4"/>
      <sheetName val="Standing_Data4"/>
      <sheetName val="DLD_Query_Query_Query3"/>
      <sheetName val="REC_GROUP3"/>
      <sheetName val="Write_off4"/>
      <sheetName val="Unrecorded_Misstatement3"/>
      <sheetName val="Spa_Sales2"/>
      <sheetName val="Sale_05023"/>
      <sheetName val="U-5_2"/>
      <sheetName val="Seagate__share_in_units"/>
      <sheetName val="IE_UPS"/>
      <sheetName val="_BANK_XLS뉮׾_x005f_x0003_㌏Joint"/>
      <sheetName val="SCB_1_-_Current8"/>
      <sheetName val="SCB_2_-_Current8"/>
      <sheetName val="SCB_1___Current8"/>
      <sheetName val="SCB_2___Current8"/>
      <sheetName val="Seal_1-07-048"/>
      <sheetName val="BALANCE_SHEET_8"/>
      <sheetName val="2_DL_7"/>
      <sheetName val="2_2_IDL7"/>
      <sheetName val="TrialBalance_Q3-20027"/>
      <sheetName val="เงินกู้_MGC8"/>
      <sheetName val="FP_Friends_Other7"/>
      <sheetName val="ข้อมูล_PM8"/>
      <sheetName val="ACS_Revenue7"/>
      <sheetName val="N-4_Patent_right7"/>
      <sheetName val="B&amp;S_19997"/>
      <sheetName val="คชจ_ดำเนินงาน6-437"/>
      <sheetName val="P&amp;L_Rates7"/>
      <sheetName val="PRICE_LIST7"/>
      <sheetName val="FG_Joint8"/>
      <sheetName val="Non_Movement8"/>
      <sheetName val="Jun_067"/>
      <sheetName val="Mkt_Dev_1291_ONL_1290_-_10105"/>
      <sheetName val="TB_Worksheet5"/>
      <sheetName val="ADJ_-_RATE5"/>
      <sheetName val="Item_Code_-_Machine5"/>
      <sheetName val="B053_(990701)공정실적PP%계산5"/>
      <sheetName val="cc_Nov085"/>
      <sheetName val="2003_Growth5"/>
      <sheetName val="10-1_Media5"/>
      <sheetName val="MPT_07_Sale_Forecast5"/>
      <sheetName val="MPT_08_Sale_Forecast5"/>
      <sheetName val="TL_Scrap_rate5"/>
      <sheetName val="_Direct_load_7"/>
      <sheetName val="ops_tb5"/>
      <sheetName val="Selling_and_Admins_(DONE)5"/>
      <sheetName val="TB_SAP7"/>
      <sheetName val="pa_group5"/>
      <sheetName val="F1_Log_On5"/>
      <sheetName val="Standing_Data5"/>
      <sheetName val="DLD_Query_Query_Query4"/>
      <sheetName val="REC_GROUP4"/>
      <sheetName val="Write_off5"/>
      <sheetName val="Unrecorded_Misstatement4"/>
      <sheetName val="Spa_Sales3"/>
      <sheetName val="Sale_05024"/>
      <sheetName val="U-5_21"/>
      <sheetName val="Seagate__share_in_units1"/>
      <sheetName val="IE_UPS1"/>
      <sheetName val="_BANK_XLS뉮׾_x005f_x0003_㌏Joint1"/>
      <sheetName val="Mar"/>
      <sheetName val="B131 "/>
      <sheetName val="IS"/>
      <sheetName val="PL"/>
      <sheetName val="CA Sheet"/>
      <sheetName val="_BANK_XLS뉮׾㌏Joint"/>
      <sheetName val="רכוש קבוע "/>
      <sheetName val="ตารางลูกหนี้สัญญาเช่า. "/>
      <sheetName val="411and431sum"/>
      <sheetName val="K110_NFS"/>
      <sheetName val="InvPlan_NI and WIN 2017"/>
      <sheetName val="1"/>
      <sheetName val="SAN REDUCED 1"/>
      <sheetName val="BS&amp;PL"/>
      <sheetName val="page1"/>
      <sheetName val="Gen Info"/>
      <sheetName val="sum_amt_mount"/>
      <sheetName val="Oct"/>
      <sheetName val="MISC"/>
      <sheetName val="GiaVL"/>
      <sheetName val="Balance Sheet"/>
      <sheetName val=" IBPL0001"/>
      <sheetName val="COVER"/>
      <sheetName val=" IB-PL-YTD"/>
      <sheetName val="SUMSCHED"/>
      <sheetName val="FOREC1"/>
      <sheetName val="HEADC"/>
      <sheetName val="INVENT"/>
      <sheetName val="INVEST"/>
      <sheetName val="AIS"/>
      <sheetName val="Analysis"/>
      <sheetName val="GROSSM"/>
      <sheetName val="DPLA"/>
      <sheetName val="M_Maincomp"/>
      <sheetName val="StandingData"/>
      <sheetName val="gl"/>
      <sheetName val="BSI"/>
      <sheetName val="YSS31"/>
      <sheetName val="EAS"/>
      <sheetName val="P&amp;LFINAL - 44"/>
      <sheetName val="Pd01_vsl_sked"/>
      <sheetName val="Quarterly 4"/>
      <sheetName val="[BANK.XLS뉮׾_x005f_x0003_㌏Joint"/>
      <sheetName val="Bill_No__2_-_Carpark"/>
      <sheetName val="SAN_REDUCED_1"/>
      <sheetName val="B1"/>
      <sheetName val="Trial Balance"/>
      <sheetName val="สัญญาบริการอื่น"/>
      <sheetName val="ค่าที่ปรึกษา"/>
      <sheetName val="สัญญาเช่าสนง"/>
      <sheetName val="Estimation - 2018"/>
      <sheetName val="P'ต่าย"/>
      <sheetName val="F9 Parameters "/>
      <sheetName val="JV Entry"/>
      <sheetName val="Nature of Expense"/>
      <sheetName val="mapping"/>
      <sheetName val="dongia (2)"/>
      <sheetName val="Prm"/>
      <sheetName val="CON_infrai"/>
      <sheetName val="Summary Adjustment"/>
      <sheetName val="ลูกค้า"/>
      <sheetName val="SCB_1_-_Current9"/>
      <sheetName val="SCB_2_-_Current9"/>
      <sheetName val="SCB_1___Current9"/>
      <sheetName val="SCB_2___Current9"/>
      <sheetName val="2_DL_8"/>
      <sheetName val="2_2_IDL8"/>
      <sheetName val="Seal_1-07-049"/>
      <sheetName val="BALANCE_SHEET_9"/>
      <sheetName val="TrialBalance_Q3-20028"/>
      <sheetName val="FP_Friends_Other8"/>
      <sheetName val="เงินกู้_MGC9"/>
      <sheetName val="ข้อมูล_PM9"/>
      <sheetName val="ACS_Revenue8"/>
      <sheetName val="N-4_Patent_right8"/>
      <sheetName val="B&amp;S_19998"/>
      <sheetName val="คชจ_ดำเนินงาน6-438"/>
      <sheetName val="P&amp;L_Rates8"/>
      <sheetName val="PRICE_LIST8"/>
      <sheetName val="FG_Joint9"/>
      <sheetName val="Non_Movement9"/>
      <sheetName val="Jun_068"/>
      <sheetName val="Mkt_Dev_1291_ONL_1290_-_10106"/>
      <sheetName val="TB_Worksheet6"/>
      <sheetName val="Item_Code_-_Machine6"/>
      <sheetName val="ops_tb6"/>
      <sheetName val="ADJ_-_RATE6"/>
      <sheetName val="B053_(990701)공정실적PP%계산6"/>
      <sheetName val="cc_Nov086"/>
      <sheetName val="2003_Growth6"/>
      <sheetName val="10-1_Media6"/>
      <sheetName val="MPT_07_Sale_Forecast6"/>
      <sheetName val="MPT_08_Sale_Forecast6"/>
      <sheetName val="TL_Scrap_rate6"/>
      <sheetName val="Selling_and_Admins_(DONE)6"/>
      <sheetName val="_Direct_load_8"/>
      <sheetName val="TB_SAP8"/>
      <sheetName val="Standing_Data6"/>
      <sheetName val="DLD_Query_Query_Query5"/>
      <sheetName val="Write_off6"/>
      <sheetName val="Unrecorded_Misstatement5"/>
      <sheetName val="pa_group6"/>
      <sheetName val="F1_Log_On6"/>
      <sheetName val="REC_GROUP5"/>
      <sheetName val="Spa_Sales4"/>
      <sheetName val="Sale_05025"/>
      <sheetName val="U-5_22"/>
      <sheetName val="Seagate__share_in_units2"/>
      <sheetName val="_BANK_XLS뉮׾_x005f_x0003_㌏Joint2"/>
      <sheetName val="IE_UPS2"/>
      <sheetName val="Trial_Balance"/>
      <sheetName val="dongia_(2)"/>
      <sheetName val="Drop_down_list"/>
      <sheetName val="רכוש_קבוע_"/>
      <sheetName val="B131_"/>
      <sheetName val="InvPlan_NI_and_WIN_2017"/>
      <sheetName val="SCB_1_-_Current10"/>
      <sheetName val="SCB_2_-_Current10"/>
      <sheetName val="SCB_1___Current10"/>
      <sheetName val="SCB_2___Current10"/>
      <sheetName val="2_DL_9"/>
      <sheetName val="2_2_IDL9"/>
      <sheetName val="Seal_1-07-0410"/>
      <sheetName val="BALANCE_SHEET_10"/>
      <sheetName val="TrialBalance_Q3-20029"/>
      <sheetName val="FP_Friends_Other9"/>
      <sheetName val="เงินกู้_MGC10"/>
      <sheetName val="ข้อมูล_PM10"/>
      <sheetName val="ACS_Revenue9"/>
      <sheetName val="N-4_Patent_right9"/>
      <sheetName val="B&amp;S_19999"/>
      <sheetName val="คชจ_ดำเนินงาน6-439"/>
      <sheetName val="P&amp;L_Rates9"/>
      <sheetName val="PRICE_LIST9"/>
      <sheetName val="FG_Joint10"/>
      <sheetName val="Non_Movement10"/>
      <sheetName val="Jun_069"/>
      <sheetName val="Mkt_Dev_1291_ONL_1290_-_10107"/>
      <sheetName val="TB_Worksheet7"/>
      <sheetName val="Item_Code_-_Machine7"/>
      <sheetName val="ops_tb7"/>
      <sheetName val="ADJ_-_RATE7"/>
      <sheetName val="B053_(990701)공정실적PP%계산7"/>
      <sheetName val="cc_Nov087"/>
      <sheetName val="2003_Growth7"/>
      <sheetName val="10-1_Media7"/>
      <sheetName val="MPT_07_Sale_Forecast7"/>
      <sheetName val="MPT_08_Sale_Forecast7"/>
      <sheetName val="TL_Scrap_rate7"/>
      <sheetName val="Selling_and_Admins_(DONE)7"/>
      <sheetName val="_Direct_load_9"/>
      <sheetName val="TB_SAP9"/>
      <sheetName val="Standing_Data7"/>
      <sheetName val="DLD_Query_Query_Query6"/>
      <sheetName val="Write_off7"/>
      <sheetName val="Unrecorded_Misstatement6"/>
      <sheetName val="pa_group7"/>
      <sheetName val="F1_Log_On7"/>
      <sheetName val="REC_GROUP6"/>
      <sheetName val="Spa_Sales5"/>
      <sheetName val="Sale_05026"/>
      <sheetName val="U-5_23"/>
      <sheetName val="Seagate__share_in_units3"/>
      <sheetName val="_BANK_XLS뉮׾_x005f_x0003_㌏Joint3"/>
      <sheetName val="Pd01_vsl_sked1"/>
      <sheetName val="IE_UPS3"/>
      <sheetName val="Trial_Balance1"/>
      <sheetName val="dongia_(2)1"/>
      <sheetName val="Drop_down_list1"/>
      <sheetName val="רכוש_קבוע_1"/>
      <sheetName val="Bill_No__2_-_Carpark1"/>
      <sheetName val="B131_1"/>
      <sheetName val="InvPlan_NI_and_WIN_20171"/>
      <sheetName val="SCB_1_-_Current11"/>
      <sheetName val="SCB_2_-_Current11"/>
      <sheetName val="SCB_1___Current11"/>
      <sheetName val="SCB_2___Current11"/>
      <sheetName val="2_DL_10"/>
      <sheetName val="2_2_IDL10"/>
      <sheetName val="Seal_1-07-0411"/>
      <sheetName val="BALANCE_SHEET_11"/>
      <sheetName val="TrialBalance_Q3-200210"/>
      <sheetName val="FP_Friends_Other10"/>
      <sheetName val="เงินกู้_MGC11"/>
      <sheetName val="ข้อมูล_PM11"/>
      <sheetName val="ACS_Revenue10"/>
      <sheetName val="N-4_Patent_right10"/>
      <sheetName val="B&amp;S_199910"/>
      <sheetName val="คชจ_ดำเนินงาน6-4310"/>
      <sheetName val="P&amp;L_Rates10"/>
      <sheetName val="PRICE_LIST10"/>
      <sheetName val="FG_Joint11"/>
      <sheetName val="Non_Movement11"/>
      <sheetName val="Jun_0610"/>
      <sheetName val="Mkt_Dev_1291_ONL_1290_-_10108"/>
      <sheetName val="TB_Worksheet8"/>
      <sheetName val="Item_Code_-_Machine8"/>
      <sheetName val="ops_tb8"/>
      <sheetName val="ADJ_-_RATE8"/>
      <sheetName val="B053_(990701)공정실적PP%계산8"/>
      <sheetName val="cc_Nov088"/>
      <sheetName val="2003_Growth8"/>
      <sheetName val="10-1_Media8"/>
      <sheetName val="MPT_07_Sale_Forecast8"/>
      <sheetName val="MPT_08_Sale_Forecast8"/>
      <sheetName val="TL_Scrap_rate8"/>
      <sheetName val="Selling_and_Admins_(DONE)8"/>
      <sheetName val="_Direct_load_10"/>
      <sheetName val="TB_SAP10"/>
      <sheetName val="Standing_Data8"/>
      <sheetName val="DLD_Query_Query_Query7"/>
      <sheetName val="Write_off8"/>
      <sheetName val="Unrecorded_Misstatement7"/>
      <sheetName val="pa_group8"/>
      <sheetName val="F1_Log_On8"/>
      <sheetName val="REC_GROUP7"/>
      <sheetName val="Spa_Sales6"/>
      <sheetName val="Sale_05027"/>
      <sheetName val="U-5_24"/>
      <sheetName val="Seagate__share_in_units4"/>
      <sheetName val="_BANK_XLS뉮׾_x005f_x0003_㌏Joint4"/>
      <sheetName val="Pd01_vsl_sked2"/>
      <sheetName val="IE_UPS4"/>
      <sheetName val="Trial_Balance2"/>
      <sheetName val="dongia_(2)2"/>
      <sheetName val="Drop_down_list2"/>
      <sheetName val="רכוש_קבוע_2"/>
      <sheetName val="Bill_No__2_-_Carpark2"/>
      <sheetName val="B131_2"/>
      <sheetName val="InvPlan_NI_and_WIN_20172"/>
      <sheetName val="SCB_1_-_Current12"/>
      <sheetName val="SCB_2_-_Current12"/>
      <sheetName val="SCB_1___Current12"/>
      <sheetName val="SCB_2___Current12"/>
      <sheetName val="2_DL_11"/>
      <sheetName val="2_2_IDL11"/>
      <sheetName val="Seal_1-07-0412"/>
      <sheetName val="BALANCE_SHEET_12"/>
      <sheetName val="TrialBalance_Q3-200211"/>
      <sheetName val="FP_Friends_Other11"/>
      <sheetName val="เงินกู้_MGC12"/>
      <sheetName val="ข้อมูล_PM12"/>
      <sheetName val="ACS_Revenue11"/>
      <sheetName val="N-4_Patent_right11"/>
      <sheetName val="B&amp;S_199911"/>
      <sheetName val="คชจ_ดำเนินงาน6-4311"/>
      <sheetName val="P&amp;L_Rates11"/>
      <sheetName val="PRICE_LIST11"/>
      <sheetName val="FG_Joint12"/>
      <sheetName val="Non_Movement12"/>
      <sheetName val="Jun_0611"/>
      <sheetName val="Mkt_Dev_1291_ONL_1290_-_10109"/>
      <sheetName val="TB_Worksheet9"/>
      <sheetName val="Item_Code_-_Machine9"/>
      <sheetName val="ops_tb9"/>
      <sheetName val="ADJ_-_RATE9"/>
      <sheetName val="B053_(990701)공정실적PP%계산9"/>
      <sheetName val="cc_Nov089"/>
      <sheetName val="2003_Growth9"/>
      <sheetName val="10-1_Media9"/>
      <sheetName val="MPT_07_Sale_Forecast9"/>
      <sheetName val="MPT_08_Sale_Forecast9"/>
      <sheetName val="TL_Scrap_rate9"/>
      <sheetName val="Selling_and_Admins_(DONE)9"/>
      <sheetName val="_Direct_load_11"/>
      <sheetName val="TB_SAP11"/>
      <sheetName val="Standing_Data9"/>
      <sheetName val="DLD_Query_Query_Query8"/>
      <sheetName val="Write_off9"/>
      <sheetName val="Unrecorded_Misstatement8"/>
      <sheetName val="pa_group9"/>
      <sheetName val="F1_Log_On9"/>
      <sheetName val="REC_GROUP8"/>
      <sheetName val="Spa_Sales7"/>
      <sheetName val="Sale_05028"/>
      <sheetName val="U-5_25"/>
      <sheetName val="Seagate__share_in_units5"/>
      <sheetName val="_BANK_XLS뉮׾_x005f_x0003_㌏Joint5"/>
      <sheetName val="Pd01_vsl_sked3"/>
      <sheetName val="IE_UPS5"/>
      <sheetName val="Trial_Balance3"/>
      <sheetName val="dongia_(2)3"/>
      <sheetName val="Drop_down_list3"/>
      <sheetName val="רכוש_קבוע_3"/>
      <sheetName val="Bill_No__2_-_Carpark3"/>
      <sheetName val="B131_3"/>
      <sheetName val="InvPlan_NI_and_WIN_20173"/>
      <sheetName val="SCB_1_-_Current13"/>
      <sheetName val="SCB_2_-_Current13"/>
      <sheetName val="SCB_1___Current13"/>
      <sheetName val="SCB_2___Current13"/>
      <sheetName val="2_DL_12"/>
      <sheetName val="2_2_IDL12"/>
      <sheetName val="Seal_1-07-0413"/>
      <sheetName val="BALANCE_SHEET_13"/>
      <sheetName val="TrialBalance_Q3-200212"/>
      <sheetName val="FP_Friends_Other12"/>
      <sheetName val="เงินกู้_MGC13"/>
      <sheetName val="ข้อมูล_PM13"/>
      <sheetName val="ACS_Revenue12"/>
      <sheetName val="N-4_Patent_right12"/>
      <sheetName val="B&amp;S_199912"/>
      <sheetName val="คชจ_ดำเนินงาน6-4312"/>
      <sheetName val="P&amp;L_Rates12"/>
      <sheetName val="PRICE_LIST12"/>
      <sheetName val="FG_Joint13"/>
      <sheetName val="Non_Movement13"/>
      <sheetName val="Jun_0612"/>
      <sheetName val="Mkt_Dev_1291_ONL_1290_-_101010"/>
      <sheetName val="TB_Worksheet10"/>
      <sheetName val="Item_Code_-_Machine10"/>
      <sheetName val="ops_tb10"/>
      <sheetName val="ADJ_-_RATE10"/>
      <sheetName val="B053_(990701)공정실적PP%계산10"/>
      <sheetName val="cc_Nov0810"/>
      <sheetName val="2003_Growth10"/>
      <sheetName val="10-1_Media10"/>
      <sheetName val="MPT_07_Sale_Forecast10"/>
      <sheetName val="MPT_08_Sale_Forecast10"/>
      <sheetName val="TL_Scrap_rate10"/>
      <sheetName val="Selling_and_Admins_(DONE)10"/>
      <sheetName val="_Direct_load_12"/>
      <sheetName val="TB_SAP12"/>
      <sheetName val="Standing_Data10"/>
      <sheetName val="DLD_Query_Query_Query9"/>
      <sheetName val="Write_off10"/>
      <sheetName val="Unrecorded_Misstatement9"/>
      <sheetName val="pa_group10"/>
      <sheetName val="F1_Log_On10"/>
      <sheetName val="REC_GROUP9"/>
      <sheetName val="Spa_Sales8"/>
      <sheetName val="Sale_05029"/>
      <sheetName val="U-5_26"/>
      <sheetName val="Seagate__share_in_units6"/>
      <sheetName val="_BANK_XLS뉮׾_x005f_x0003_㌏Joint6"/>
      <sheetName val="Pd01_vsl_sked4"/>
      <sheetName val="IE_UPS6"/>
      <sheetName val="Trial_Balance4"/>
      <sheetName val="dongia_(2)4"/>
      <sheetName val="Drop_down_list4"/>
      <sheetName val="רכוש_קבוע_4"/>
      <sheetName val="Bill_No__2_-_Carpark4"/>
      <sheetName val="B131_4"/>
      <sheetName val="InvPlan_NI_and_WIN_20174"/>
      <sheetName val="SCB_1_-_Current14"/>
      <sheetName val="SCB_2_-_Current14"/>
      <sheetName val="SCB_1___Current14"/>
      <sheetName val="SCB_2___Current14"/>
      <sheetName val="2_DL_13"/>
      <sheetName val="2_2_IDL13"/>
      <sheetName val="Seal_1-07-0414"/>
      <sheetName val="BALANCE_SHEET_14"/>
      <sheetName val="TrialBalance_Q3-200213"/>
      <sheetName val="FP_Friends_Other13"/>
      <sheetName val="เงินกู้_MGC14"/>
      <sheetName val="ข้อมูล_PM14"/>
      <sheetName val="ACS_Revenue13"/>
      <sheetName val="N-4_Patent_right13"/>
      <sheetName val="B&amp;S_199913"/>
      <sheetName val="คชจ_ดำเนินงาน6-4313"/>
      <sheetName val="P&amp;L_Rates13"/>
      <sheetName val="PRICE_LIST13"/>
      <sheetName val="FG_Joint14"/>
      <sheetName val="Non_Movement14"/>
      <sheetName val="Jun_0613"/>
      <sheetName val="Mkt_Dev_1291_ONL_1290_-_101011"/>
      <sheetName val="TB_Worksheet11"/>
      <sheetName val="Item_Code_-_Machine11"/>
      <sheetName val="ops_tb11"/>
      <sheetName val="ADJ_-_RATE11"/>
      <sheetName val="B053_(990701)공정실적PP%계산11"/>
      <sheetName val="cc_Nov0811"/>
      <sheetName val="2003_Growth11"/>
      <sheetName val="10-1_Media11"/>
      <sheetName val="MPT_07_Sale_Forecast11"/>
      <sheetName val="MPT_08_Sale_Forecast11"/>
      <sheetName val="TL_Scrap_rate11"/>
      <sheetName val="Selling_and_Admins_(DONE)11"/>
      <sheetName val="_Direct_load_13"/>
      <sheetName val="TB_SAP13"/>
      <sheetName val="Standing_Data11"/>
      <sheetName val="DLD_Query_Query_Query10"/>
      <sheetName val="Write_off11"/>
      <sheetName val="Unrecorded_Misstatement10"/>
      <sheetName val="pa_group11"/>
      <sheetName val="F1_Log_On11"/>
      <sheetName val="REC_GROUP10"/>
      <sheetName val="Spa_Sales9"/>
      <sheetName val="Sale_050210"/>
      <sheetName val="U-5_27"/>
      <sheetName val="Seagate__share_in_units7"/>
      <sheetName val="_BANK_XLS뉮׾_x005f_x0003_㌏Joint7"/>
      <sheetName val="Pd01_vsl_sked5"/>
      <sheetName val="IE_UPS7"/>
      <sheetName val="Trial_Balance5"/>
      <sheetName val="dongia_(2)5"/>
      <sheetName val="Drop_down_list5"/>
      <sheetName val="רכוש_קבוע_5"/>
      <sheetName val="Bill_No__2_-_Carpark5"/>
      <sheetName val="B131_5"/>
      <sheetName val="InvPlan_NI_and_WIN_20175"/>
      <sheetName val="db"/>
      <sheetName val="REPORT"/>
      <sheetName val="tb Q3'08"/>
      <sheetName val="สรุป"/>
      <sheetName val="_BANK.XLS뉮׾_x005f_x005f_x005f_x0003_㌏Joint"/>
      <sheetName val="FORMC94"/>
      <sheetName val="Asset &amp; Liability"/>
      <sheetName val="Net asset value"/>
      <sheetName val="AFA"/>
      <sheetName val="อัตรามรณะ"/>
      <sheetName val="FF_3"/>
      <sheetName val="_BANK.XLS뉮׾_x005f_x005f_x005f_x005f_x005f_x005f_x"/>
      <sheetName val="[BANK.XLS뉮׾_x005f_x005f_x005f_x0003_㌏Joint"/>
      <sheetName val="HP"/>
      <sheetName val="9110"/>
      <sheetName val="FF-1"/>
      <sheetName val="table"/>
      <sheetName val="interest tree generation"/>
      <sheetName val="공사비 내역 (가)"/>
      <sheetName val="Ratio"/>
      <sheetName val="SFFee"/>
      <sheetName val="FRECEFECBAILEYS"/>
      <sheetName val="F8.1 Slw mving stck"/>
      <sheetName val="F 5.7 Value red"/>
      <sheetName val="F6.4 Slow Moving SP 2004"/>
      <sheetName val="名簿データ"/>
      <sheetName val="dBase"/>
      <sheetName val="alamat"/>
      <sheetName val="Setup"/>
      <sheetName val="Tables"/>
      <sheetName val="Assets"/>
      <sheetName val="XBSUP"/>
      <sheetName val="ForCorpUse"/>
      <sheetName val="IncomeStmt"/>
      <sheetName val="Instructions"/>
      <sheetName val="XISUP"/>
      <sheetName val="Liabilities"/>
      <sheetName val="Supplemental"/>
      <sheetName val="XBS"/>
      <sheetName val="XCASHFLW"/>
      <sheetName val="XIS"/>
      <sheetName val="XISQTR"/>
      <sheetName val="PL12M"/>
      <sheetName val="FF_4"/>
      <sheetName val="C 1"/>
      <sheetName val="_BANK.XLS뉮׾_x005f_x005f_x"/>
      <sheetName val="OutstandingDec#019  "/>
      <sheetName val="OutstandingJan05#019 "/>
      <sheetName val="OutstandingFeb05#019 "/>
      <sheetName val="OutstandingMar05#019"/>
      <sheetName val="OutstandingApr05#019"/>
      <sheetName val="OutstandingMay05#019 "/>
      <sheetName val="Outstanding June05#019 "/>
      <sheetName val="Outstanding July05"/>
      <sheetName val="Outstanding Aug 05 "/>
      <sheetName val="Outstanding Sep 05 "/>
      <sheetName val="Outstanding Oct 05"/>
      <sheetName val="Outstanding Nov 05 "/>
      <sheetName val="Dec2005--2463"/>
      <sheetName val="Outstanding Dec 05"/>
      <sheetName val="已開立支票"/>
      <sheetName val="Bank Statement #019"/>
      <sheetName val="未兌現支票&amp;已開立支票 #910"/>
      <sheetName val="Outstanding#910Apr"/>
      <sheetName val="Sale0402"/>
      <sheetName val="Sale0311"/>
      <sheetName val="rss9801"/>
      <sheetName val="Names"/>
      <sheetName val="Selection"/>
      <sheetName val="Sale0307"/>
      <sheetName val="อัตราค่าบรรทุก"/>
      <sheetName val="12jun12"/>
      <sheetName val="15jun12"/>
      <sheetName val="16jun12"/>
      <sheetName val="9jun12"/>
      <sheetName val="GL CB"/>
      <sheetName val="GL M"/>
      <sheetName val="CODE,NAME"/>
      <sheetName val="warehouse fixed v var. (calcs)"/>
      <sheetName val="Gen_Info"/>
      <sheetName val="SAN_REDUCED_11"/>
      <sheetName val="Gen_Info1"/>
      <sheetName val="OMC April 02"/>
      <sheetName val="RF April 02"/>
      <sheetName val="DATABASE"/>
      <sheetName val="Review wording"/>
      <sheetName val="Summary of documents"/>
      <sheetName val="JAN"/>
      <sheetName val="FEB"/>
      <sheetName val="APR"/>
      <sheetName val="MAY"/>
      <sheetName val="JUN"/>
      <sheetName val="JULY"/>
      <sheetName val="AUG"/>
      <sheetName val="SEP"/>
      <sheetName val="NOV"/>
      <sheetName val="DEC"/>
      <sheetName val="industry"/>
      <sheetName val="Schedule"/>
      <sheetName val="วิธีกรอกข้อมูล"/>
      <sheetName val="Q4 Y19"/>
      <sheetName val="Target Y20"/>
      <sheetName val="Q1 Y20"/>
      <sheetName val="Actual &amp; Target"/>
      <sheetName val="1.Cash Flow"/>
      <sheetName val="2.P&amp;L Performance"/>
      <sheetName val="3.Corporate Risk"/>
      <sheetName val="Calculations"/>
      <sheetName val="acc.depre-report-old"/>
      <sheetName val="summary"/>
      <sheetName val="Tax"/>
      <sheetName val="Life &amp; Health"/>
      <sheetName val="CA_Sheet"/>
      <sheetName val="ตารางลูกหนี้สัญญาเช่า__"/>
      <sheetName val="_IBPL0001"/>
      <sheetName val="_IB-PL-YTD"/>
      <sheetName val="Nature_of_Expense"/>
      <sheetName val="????-??"/>
      <sheetName val="Workbook Inputs"/>
      <sheetName val="P&amp;LFINAL_-_44"/>
      <sheetName val="Estimation_-_2018"/>
      <sheetName val="[BANK_XLS뉮׾_x005f_x0003_㌏Joint"/>
      <sheetName val="AssetStatus"/>
      <sheetName val="AssetType"/>
      <sheetName val="License BOI"/>
      <sheetName val="Asset Class"/>
      <sheetName val="Depre. Key"/>
      <sheetName val="[BANK.XLS뉮׾_x005f_x005f_x005f_x005f_x005f_x005f_x"/>
      <sheetName val="Data 2"/>
      <sheetName val="Actual-ＹＴＤ"/>
      <sheetName val="Budget-Monthly"/>
      <sheetName val="Budget-YTD"/>
      <sheetName val="D"/>
      <sheetName val="B"/>
      <sheetName val="FSA"/>
      <sheetName val="FF_6"/>
      <sheetName val="2006_1_"/>
      <sheetName val="July2007"/>
      <sheetName val="2006_2_"/>
      <sheetName val="_BANK.XLS뉮׾_x"/>
      <sheetName val="cal (2)"/>
      <sheetName val="TBA"/>
      <sheetName val="BPR"/>
      <sheetName val="อุปกรณ์ a2"/>
      <sheetName val="อุปกรณ์ a1"/>
      <sheetName val="ประมาณการ"/>
      <sheetName val="#Lookup"/>
      <sheetName val="InventTableModule_1-1"/>
      <sheetName val="Energy(update)"/>
      <sheetName val="MFA"/>
      <sheetName val="Order_Nov_w45"/>
      <sheetName val="[BANK.XLS뉮׾_x005f_x005f_x"/>
      <sheetName val="U-2.1"/>
      <sheetName val="ภาคการขายโฆษณาNBT_ALL"/>
      <sheetName val="ภาคการขายวิศวกรรม_Weekly"/>
      <sheetName val="ภาคการขายโฆษณาNBT_Weekly"/>
      <sheetName val="[BANK.XLS뉮׾_x"/>
      <sheetName val="AA-1"/>
      <sheetName val="Age311299TESP"/>
      <sheetName val="P4DDBFTESP"/>
      <sheetName val="IntDec00TespM&amp;B"/>
      <sheetName val="P&amp;LFINAL_-_443"/>
      <sheetName val="P&amp;LFINAL_-_441"/>
      <sheetName val="P&amp;LFINAL_-_442"/>
      <sheetName val="bs is"/>
      <sheetName val="Drop Down"/>
      <sheetName val="SAN_REDUCED_12"/>
      <sheetName val="Gen_Info2"/>
      <sheetName val="OMC_April_02"/>
      <sheetName val="RF_April_02"/>
      <sheetName val="品情"/>
      <sheetName val="免驗"/>
      <sheetName val="By  Customer"/>
      <sheetName val="SCB_2_-_Curren2็"/>
      <sheetName val="KPI F1.3 พรทิพย์ 2559"/>
      <sheetName val="Instruction"/>
      <sheetName val="MD - Bank"/>
      <sheetName val="Bank Country"/>
      <sheetName val="Region"/>
      <sheetName val="Unit rate Architecture"/>
      <sheetName val="conso"/>
      <sheetName val="Co info"/>
      <sheetName val="CBO0497"/>
      <sheetName val="p&amp;L"/>
      <sheetName val="6A CA"/>
      <sheetName val="Sale0406"/>
      <sheetName val="งบกำไรฯ_48(1)"/>
      <sheetName val="10"/>
      <sheetName val="_BANK.XLS뉮׾_x005f_x005f_x005f_x005f_x"/>
      <sheetName val="Actual-Monthly"/>
      <sheetName val="F-5"/>
      <sheetName val="gold แลกทอง"/>
      <sheetName val="Sale0309"/>
      <sheetName val="feature"/>
      <sheetName val="Age311299TAS"/>
      <sheetName val="TASintDec00"/>
      <sheetName val="P4DDBFTAS"/>
      <sheetName val="JUNE"/>
      <sheetName val="ADM_A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Outstanding"/>
      <sheetName val="Weighted Ave Cost"/>
      <sheetName val="Inventory Master List"/>
      <sheetName val="assum"/>
      <sheetName val="A"/>
      <sheetName val="interest_tree_generation"/>
      <sheetName val="DIALY"/>
      <sheetName val="INCST"/>
      <sheetName val="J1"/>
      <sheetName val="default values"/>
      <sheetName val="ave 6 months del qty"/>
      <sheetName val="Common"/>
      <sheetName val="Endo"/>
      <sheetName val="Pacu"/>
      <sheetName val="SICU"/>
      <sheetName val="CCU"/>
      <sheetName val="CATHLAB"/>
      <sheetName val="CVOR"/>
      <sheetName val="Addition_AUC"/>
      <sheetName val="Manual"/>
      <sheetName val="DATABASE -sumifTB"/>
      <sheetName val="สมุดรายวัน"/>
      <sheetName val="OthCode"/>
      <sheetName val="UA120"/>
      <sheetName val="PL_16"/>
      <sheetName val="PL_15"/>
      <sheetName val="WM"/>
      <sheetName val="original"/>
      <sheetName val="FSSummary"/>
      <sheetName val="MS Box"/>
      <sheetName val="bblยังไม่จ่าย"/>
      <sheetName val="2006(1)"/>
      <sheetName val="2006(2)"/>
      <sheetName val="FF_21_a_"/>
      <sheetName val="Info"/>
      <sheetName val="LC _ TR Listing"/>
      <sheetName val="Gain Loss Calculation"/>
      <sheetName val="Location"/>
      <sheetName val="F9_Parameters_"/>
      <sheetName val="SCB_1_-_Current15"/>
      <sheetName val="SCB_2_-_Current15"/>
      <sheetName val="SCB_1___Current15"/>
      <sheetName val="SCB_2___Current15"/>
      <sheetName val="2_DL_14"/>
      <sheetName val="2_2_IDL14"/>
      <sheetName val="Seal_1-07-0415"/>
      <sheetName val="BALANCE_SHEET_15"/>
      <sheetName val="TrialBalance_Q3-200214"/>
      <sheetName val="เงินกู้_MGC15"/>
      <sheetName val="FP_Friends_Other14"/>
      <sheetName val="ข้อมูล_PM15"/>
      <sheetName val="ACS_Revenue14"/>
      <sheetName val="N-4_Patent_right14"/>
      <sheetName val="B&amp;S_199914"/>
      <sheetName val="คชจ_ดำเนินงาน6-4314"/>
      <sheetName val="P&amp;L_Rates14"/>
      <sheetName val="PRICE_LIST14"/>
      <sheetName val="FG_Joint15"/>
      <sheetName val="Non_Movement15"/>
      <sheetName val="Jun_0614"/>
      <sheetName val="Mkt_Dev_1291_ONL_1290_-_101012"/>
      <sheetName val="Item_Code_-_Machine12"/>
      <sheetName val="TB_Worksheet12"/>
      <sheetName val="B053_(990701)공정실적PP%계산12"/>
      <sheetName val="cc_Nov0812"/>
      <sheetName val="ADJ_-_RATE12"/>
      <sheetName val="2003_Growth12"/>
      <sheetName val="10-1_Media12"/>
      <sheetName val="MPT_07_Sale_Forecast12"/>
      <sheetName val="MPT_08_Sale_Forecast12"/>
      <sheetName val="TL_Scrap_rate12"/>
      <sheetName val="ops_tb12"/>
      <sheetName val="_Direct_load_14"/>
      <sheetName val="Selling_and_Admins_(DONE)12"/>
      <sheetName val="TB_SAP14"/>
      <sheetName val="Standing_Data12"/>
      <sheetName val="DLD_Query_Query_Query11"/>
      <sheetName val="Unrecorded_Misstatement11"/>
      <sheetName val="pa_group12"/>
      <sheetName val="F1_Log_On12"/>
      <sheetName val="REC_GROUP11"/>
      <sheetName val="Write_off12"/>
      <sheetName val="Spa_Sales10"/>
      <sheetName val="Sale_050211"/>
      <sheetName val="U-5_28"/>
      <sheetName val="Seagate__share_in_units8"/>
      <sheetName val="_BANK_XLS뉮׾_x005f_x0003_㌏Joint8"/>
      <sheetName val="Pd01_vsl_sked6"/>
      <sheetName val="IE_UPS8"/>
      <sheetName val="Drop_down_list6"/>
      <sheetName val="רכוש_קבוע_6"/>
      <sheetName val="Bill_No__2_-_Carpark6"/>
      <sheetName val="InvPlan_NI_and_WIN_20176"/>
      <sheetName val="Trial_Balance6"/>
      <sheetName val="ตารางลูกหนี้สัญญาเช่า__1"/>
      <sheetName val="SAN_REDUCED_13"/>
      <sheetName val="Gen_Info3"/>
      <sheetName val="Estimation_-_20181"/>
      <sheetName val="B131_6"/>
      <sheetName val="[BANK_XLS뉮׾_x005f_x0003_㌏Joint1"/>
      <sheetName val="F9_Parameters_1"/>
      <sheetName val="CA_Sheet1"/>
      <sheetName val="Balance_Sheet"/>
      <sheetName val="_IBPL00011"/>
      <sheetName val="_IB-PL-YTD1"/>
      <sheetName val="Quarterly_4"/>
      <sheetName val="_BANK_XLS뉮׾_x005f_x005f_x005f_x0003_㌏Joint"/>
      <sheetName val="Asset_&amp;_Liability"/>
      <sheetName val="Net_asset_value"/>
      <sheetName val="_BANK_XLS뉮׾_x005f_x005f_x005f_x005f_x005f_x005f_x"/>
      <sheetName val="[BANK_XLS뉮׾_x005f_x005f_x005f_x0003_㌏Joint"/>
      <sheetName val="P&amp;LFINAL_-_444"/>
      <sheetName val="interest_tree_generation1"/>
      <sheetName val="tb_Q3'08"/>
      <sheetName val="JV_Entry"/>
      <sheetName val="Nature_of_Expense1"/>
      <sheetName val="dongia_(2)6"/>
      <sheetName val="F8_1_Slw_mving_stck"/>
      <sheetName val="F_5_7_Value_red"/>
      <sheetName val="F6_4_Slow_Moving_SP_2004"/>
      <sheetName val="warehouse_fixed_v_var__(calcs)"/>
      <sheetName val="_BANK_XLS뉮׾_x005f_x005f_x"/>
      <sheetName val="Workbook_Inputs"/>
      <sheetName val="OutstandingDec#019__"/>
      <sheetName val="OutstandingJan05#019_"/>
      <sheetName val="OutstandingFeb05#019_"/>
      <sheetName val="OutstandingMay05#019_"/>
      <sheetName val="Outstanding_June05#019_"/>
      <sheetName val="Outstanding_July05"/>
      <sheetName val="Outstanding_Aug_05_"/>
      <sheetName val="Outstanding_Sep_05_"/>
      <sheetName val="Outstanding_Oct_05"/>
      <sheetName val="Outstanding_Nov_05_"/>
      <sheetName val="Outstanding_Dec_05"/>
      <sheetName val="Bank_Statement_#019"/>
      <sheetName val="未兌現支票&amp;已開立支票_#910"/>
      <sheetName val="C_1"/>
      <sheetName val="License_BOI"/>
      <sheetName val="Asset_Class"/>
      <sheetName val="Depre__Key"/>
      <sheetName val="[BANK_XLS뉮׾_x005f_x005f_x005f_x005f_x005f_x005f_x"/>
      <sheetName val="Data_2"/>
      <sheetName val="_BANK_XLS뉮׾_x"/>
      <sheetName val="cal_(2)"/>
      <sheetName val="อุปกรณ์_a2"/>
      <sheetName val="อุปกรณ์_a1"/>
      <sheetName val="[BANK_XLS뉮׾_x005f_x005f_x"/>
      <sheetName val="U-2_1"/>
      <sheetName val="[BANK_XLS뉮׾_x"/>
      <sheetName val="GL_CB"/>
      <sheetName val="GL_M"/>
      <sheetName val="Life_&amp;_Health"/>
      <sheetName val="OMC_April_021"/>
      <sheetName val="RF_April_021"/>
      <sheetName val="Review_wording"/>
      <sheetName val="Summary_of_documents"/>
      <sheetName val="Q4_Y19"/>
      <sheetName val="Target_Y20"/>
      <sheetName val="Q1_Y20"/>
      <sheetName val="Actual_&amp;_Target"/>
      <sheetName val="1_Cash_Flow"/>
      <sheetName val="2_P&amp;L_Performance"/>
      <sheetName val="3_Corporate_Risk"/>
      <sheetName val="acc_depre-report-old"/>
      <sheetName val="bs_is"/>
      <sheetName val="KPI_F1_3_พรทิพย์_2559"/>
      <sheetName val="DATABASE_-sumifTB"/>
      <sheetName val="MD_-_Bank"/>
      <sheetName val="Bank_Country"/>
      <sheetName val="By__Customer"/>
      <sheetName val="Summary_Adjustment"/>
      <sheetName val="공사비_내역_(가)"/>
      <sheetName val="Co_info"/>
      <sheetName val="6A_CA"/>
      <sheetName val="_BANK_XLS뉮׾_x005f_x005f_x005f_x005f_x"/>
      <sheetName val="gold_แลกทอง"/>
      <sheetName val="Weighted_Ave_Cost"/>
      <sheetName val="Inventory_Master_List"/>
      <sheetName val="default_values"/>
      <sheetName val="ave_6_months_del_qty"/>
      <sheetName val="Unit_rate_Architecture"/>
      <sheetName val="SCB_1_-_Current16"/>
      <sheetName val="SCB_2_-_Current16"/>
      <sheetName val="SCB_1___Current16"/>
      <sheetName val="SCB_2___Current16"/>
      <sheetName val="2_DL_15"/>
      <sheetName val="2_2_IDL15"/>
      <sheetName val="Seal_1-07-0416"/>
      <sheetName val="BALANCE_SHEET_16"/>
      <sheetName val="TrialBalance_Q3-200215"/>
      <sheetName val="เงินกู้_MGC16"/>
      <sheetName val="FP_Friends_Other15"/>
      <sheetName val="ข้อมูล_PM16"/>
      <sheetName val="N-4_Patent_right15"/>
      <sheetName val="B&amp;S_199915"/>
      <sheetName val="คชจ_ดำเนินงาน6-4315"/>
      <sheetName val="ACS_Revenue15"/>
      <sheetName val="P&amp;L_Rates15"/>
      <sheetName val="PRICE_LIST15"/>
      <sheetName val="FG_Joint16"/>
      <sheetName val="Non_Movement16"/>
      <sheetName val="Jun_0615"/>
      <sheetName val="Mkt_Dev_1291_ONL_1290_-_101013"/>
      <sheetName val="Item_Code_-_Machine13"/>
      <sheetName val="TB_Worksheet13"/>
      <sheetName val="B053_(990701)공정실적PP%계산13"/>
      <sheetName val="cc_Nov0813"/>
      <sheetName val="ADJ_-_RATE13"/>
      <sheetName val="2003_Growth13"/>
      <sheetName val="10-1_Media13"/>
      <sheetName val="MPT_07_Sale_Forecast13"/>
      <sheetName val="MPT_08_Sale_Forecast13"/>
      <sheetName val="TL_Scrap_rate13"/>
      <sheetName val="ops_tb13"/>
      <sheetName val="_Direct_load_15"/>
      <sheetName val="Selling_and_Admins_(DONE)13"/>
      <sheetName val="TB_SAP15"/>
      <sheetName val="Standing_Data13"/>
      <sheetName val="DLD_Query_Query_Query12"/>
      <sheetName val="Unrecorded_Misstatement12"/>
      <sheetName val="pa_group13"/>
      <sheetName val="F1_Log_On13"/>
      <sheetName val="REC_GROUP12"/>
      <sheetName val="Write_off13"/>
      <sheetName val="Spa_Sales11"/>
      <sheetName val="Sale_050212"/>
      <sheetName val="U-5_29"/>
      <sheetName val="Seagate__share_in_units9"/>
      <sheetName val="_BANK_XLS뉮׾_x005f_x0003_㌏Joint9"/>
      <sheetName val="Pd01_vsl_sked7"/>
      <sheetName val="IE_UPS9"/>
      <sheetName val="Drop_down_list7"/>
      <sheetName val="רכוש_קבוע_7"/>
      <sheetName val="SCB_1_-_Current17"/>
      <sheetName val="SCB_1_-_Current19"/>
      <sheetName val="SCB_2_-_Current18"/>
      <sheetName val="SCB_1___Current18"/>
      <sheetName val="SCB_2___Current18"/>
      <sheetName val="2_DL_17"/>
      <sheetName val="2_2_IDL17"/>
      <sheetName val="Seal_1-07-0418"/>
      <sheetName val="BALANCE_SHEET_18"/>
      <sheetName val="TrialBalance_Q3-200217"/>
      <sheetName val="เงินกู้_MGC18"/>
      <sheetName val="FP_Friends_Other17"/>
      <sheetName val="ข้อมูล_PM18"/>
      <sheetName val="N-4_Patent_right17"/>
      <sheetName val="B&amp;S_199917"/>
      <sheetName val="คชจ_ดำเนินงาน6-4317"/>
      <sheetName val="ACS_Revenue17"/>
      <sheetName val="P&amp;L_Rates17"/>
      <sheetName val="PRICE_LIST17"/>
      <sheetName val="FG_Joint18"/>
      <sheetName val="Non_Movement18"/>
      <sheetName val="Jun_0617"/>
      <sheetName val="Mkt_Dev_1291_ONL_1290_-_101015"/>
      <sheetName val="Item_Code_-_Machine15"/>
      <sheetName val="TB_Worksheet15"/>
      <sheetName val="B053_(990701)공정실적PP%계산15"/>
      <sheetName val="cc_Nov0815"/>
      <sheetName val="ADJ_-_RATE15"/>
      <sheetName val="2003_Growth15"/>
      <sheetName val="10-1_Media15"/>
      <sheetName val="MPT_07_Sale_Forecast15"/>
      <sheetName val="MPT_08_Sale_Forecast15"/>
      <sheetName val="TL_Scrap_rate15"/>
      <sheetName val="ops_tb15"/>
      <sheetName val="_Direct_load_17"/>
      <sheetName val="Selling_and_Admins_(DONE)15"/>
      <sheetName val="TB_SAP17"/>
      <sheetName val="Standing_Data15"/>
      <sheetName val="DLD_Query_Query_Query14"/>
      <sheetName val="Unrecorded_Misstatement14"/>
      <sheetName val="pa_group15"/>
      <sheetName val="F1_Log_On15"/>
      <sheetName val="REC_GROUP14"/>
      <sheetName val="Write_off15"/>
      <sheetName val="Spa_Sales13"/>
      <sheetName val="Sale_050214"/>
      <sheetName val="U-5_211"/>
      <sheetName val="Seagate__share_in_units11"/>
      <sheetName val="_BANK_XLS뉮׾_x005f_x0003_㌏Joint11"/>
      <sheetName val="Pd01_vsl_sked9"/>
      <sheetName val="IE_UPS11"/>
      <sheetName val="Drop_down_list9"/>
      <sheetName val="רכוש_קבוע_9"/>
      <sheetName val="SCB_1_-_Current18"/>
      <sheetName val="SCB_2_-_Current17"/>
      <sheetName val="SCB_1___Current17"/>
      <sheetName val="SCB_2___Current17"/>
      <sheetName val="2_DL_16"/>
      <sheetName val="2_2_IDL16"/>
      <sheetName val="Seal_1-07-0417"/>
      <sheetName val="BALANCE_SHEET_17"/>
      <sheetName val="TrialBalance_Q3-200216"/>
      <sheetName val="เงินกู้_MGC17"/>
      <sheetName val="FP_Friends_Other16"/>
      <sheetName val="ข้อมูล_PM17"/>
      <sheetName val="N-4_Patent_right16"/>
      <sheetName val="B&amp;S_199916"/>
      <sheetName val="คชจ_ดำเนินงาน6-4316"/>
      <sheetName val="ACS_Revenue16"/>
      <sheetName val="P&amp;L_Rates16"/>
      <sheetName val="PRICE_LIST16"/>
      <sheetName val="FG_Joint17"/>
      <sheetName val="Non_Movement17"/>
      <sheetName val="Jun_0616"/>
      <sheetName val="Mkt_Dev_1291_ONL_1290_-_101014"/>
      <sheetName val="Item_Code_-_Machine14"/>
      <sheetName val="TB_Worksheet14"/>
      <sheetName val="B053_(990701)공정실적PP%계산14"/>
      <sheetName val="cc_Nov0814"/>
      <sheetName val="ADJ_-_RATE14"/>
      <sheetName val="2003_Growth14"/>
      <sheetName val="10-1_Media14"/>
      <sheetName val="MPT_07_Sale_Forecast14"/>
      <sheetName val="MPT_08_Sale_Forecast14"/>
      <sheetName val="TL_Scrap_rate14"/>
      <sheetName val="ops_tb14"/>
      <sheetName val="_Direct_load_16"/>
      <sheetName val="Selling_and_Admins_(DONE)14"/>
      <sheetName val="TB_SAP16"/>
      <sheetName val="Standing_Data14"/>
      <sheetName val="DLD_Query_Query_Query13"/>
      <sheetName val="Unrecorded_Misstatement13"/>
      <sheetName val="pa_group14"/>
      <sheetName val="F1_Log_On14"/>
      <sheetName val="REC_GROUP13"/>
      <sheetName val="Write_off14"/>
      <sheetName val="Spa_Sales12"/>
      <sheetName val="Sale_050213"/>
      <sheetName val="U-5_210"/>
      <sheetName val="Seagate__share_in_units10"/>
      <sheetName val="_BANK_XLS뉮׾_x005f_x0003_㌏Joint10"/>
      <sheetName val="Pd01_vsl_sked8"/>
      <sheetName val="IE_UPS10"/>
      <sheetName val="Drop_down_list8"/>
      <sheetName val="רכוש_קבוע_8"/>
      <sheetName val="Bill_No__2_-_Carpark7"/>
      <sheetName val="InvPlan_NI_and_WIN_20177"/>
      <sheetName val="Trial_Balance7"/>
      <sheetName val="ตารางลูกหนี้สัญญาเช่า__2"/>
      <sheetName val="SAN_REDUCED_14"/>
      <sheetName val="Gen_Info4"/>
      <sheetName val="Estimation_-_20182"/>
      <sheetName val="B131_7"/>
      <sheetName val="[BANK_XLS뉮׾_x005f_x0003_㌏Joint2"/>
      <sheetName val="F9_Parameters_2"/>
      <sheetName val="CA_Sheet2"/>
      <sheetName val="Balance_Sheet1"/>
      <sheetName val="_IBPL00012"/>
      <sheetName val="_IB-PL-YTD2"/>
      <sheetName val="Quarterly_41"/>
      <sheetName val="_BANK_XLS뉮׾_x005f_x005f_x005f_x0003_㌏Joint1"/>
      <sheetName val="Asset_&amp;_Liability1"/>
      <sheetName val="Net_asset_value1"/>
      <sheetName val="_BANK_XLS뉮׾_x005f_x005f_x005f_x005f_x005f_x005f_1"/>
      <sheetName val="[BANK_XLS뉮׾_x005f_x005f_x005f_x0003_㌏Joint1"/>
      <sheetName val="P&amp;LFINAL_-_445"/>
      <sheetName val="interest_tree_generation2"/>
      <sheetName val="tb_Q3'081"/>
      <sheetName val="JV_Entry1"/>
      <sheetName val="Nature_of_Expense2"/>
      <sheetName val="dongia_(2)7"/>
      <sheetName val="F8_1_Slw_mving_stck1"/>
      <sheetName val="F_5_7_Value_red1"/>
      <sheetName val="F6_4_Slow_Moving_SP_20041"/>
      <sheetName val="warehouse_fixed_v_var__(calcs)1"/>
      <sheetName val="_BANK_XLS뉮׾_x005f_x005f_x1"/>
      <sheetName val="Workbook_Inputs1"/>
      <sheetName val="OutstandingDec#019__1"/>
      <sheetName val="OutstandingJan05#019_1"/>
      <sheetName val="OutstandingFeb05#019_1"/>
      <sheetName val="OutstandingMay05#019_1"/>
      <sheetName val="Outstanding_June05#019_1"/>
      <sheetName val="Outstanding_July051"/>
      <sheetName val="Outstanding_Aug_05_1"/>
      <sheetName val="Outstanding_Sep_05_1"/>
      <sheetName val="Outstanding_Oct_051"/>
      <sheetName val="Outstanding_Nov_05_1"/>
      <sheetName val="Outstanding_Dec_051"/>
      <sheetName val="Bank_Statement_#0191"/>
      <sheetName val="未兌現支票&amp;已開立支票_#9101"/>
      <sheetName val="C_11"/>
      <sheetName val="License_BOI1"/>
      <sheetName val="Asset_Class1"/>
      <sheetName val="Depre__Key1"/>
      <sheetName val="[BANK_XLS뉮׾_x005f_x005f_x005f_x005f_x005f_x005f_1"/>
      <sheetName val="Data_21"/>
      <sheetName val="_BANK_XLS뉮׾_x1"/>
      <sheetName val="cal_(2)1"/>
      <sheetName val="อุปกรณ์_a21"/>
      <sheetName val="อุปกรณ์_a11"/>
      <sheetName val="[BANK_XLS뉮׾_x005f_x005f_x1"/>
      <sheetName val="U-2_11"/>
      <sheetName val="[BANK_XLS뉮׾_x1"/>
      <sheetName val="GL_CB1"/>
      <sheetName val="GL_M1"/>
      <sheetName val="Life_&amp;_Health1"/>
      <sheetName val="OMC_April_022"/>
      <sheetName val="RF_April_022"/>
      <sheetName val="Review_wording1"/>
      <sheetName val="Summary_of_documents1"/>
      <sheetName val="Q4_Y191"/>
      <sheetName val="Target_Y201"/>
      <sheetName val="Q1_Y201"/>
      <sheetName val="Actual_&amp;_Target1"/>
      <sheetName val="1_Cash_Flow1"/>
      <sheetName val="2_P&amp;L_Performance1"/>
      <sheetName val="3_Corporate_Risk1"/>
      <sheetName val="acc_depre-report-old1"/>
      <sheetName val="bs_is1"/>
      <sheetName val="KPI_F1_3_พรทิพย์_25591"/>
      <sheetName val="DATABASE_-sumifTB1"/>
      <sheetName val="MD_-_Bank1"/>
      <sheetName val="Bank_Country1"/>
      <sheetName val="By__Customer1"/>
      <sheetName val="Summary_Adjustment1"/>
      <sheetName val="공사비_내역_(가)1"/>
      <sheetName val="Co_info1"/>
      <sheetName val="6A_CA1"/>
      <sheetName val="_BANK_XLS뉮׾_x005f_x005f_x005f_x005f_x1"/>
      <sheetName val="gold_แลกทอง1"/>
      <sheetName val="Weighted_Ave_Cost1"/>
      <sheetName val="Inventory_Master_List1"/>
      <sheetName val="default_values1"/>
      <sheetName val="ave_6_months_del_qty1"/>
      <sheetName val="Unit_rate_Architecture1"/>
      <sheetName val="Bill_No__2_-_Carpark8"/>
      <sheetName val="InvPlan_NI_and_WIN_20178"/>
      <sheetName val="Trial_Balance8"/>
      <sheetName val="ตารางลูกหนี้สัญญาเช่า__3"/>
      <sheetName val="SAN_REDUCED_15"/>
      <sheetName val="Gen_Info5"/>
      <sheetName val="Estimation_-_20183"/>
      <sheetName val="B131_8"/>
      <sheetName val="[BANK_XLS뉮׾_x005f_x0003_㌏Joint3"/>
      <sheetName val="F9_Parameters_3"/>
      <sheetName val="_IBPL00013"/>
      <sheetName val="_IB-PL-YTD3"/>
      <sheetName val="Quarterly_42"/>
      <sheetName val="CA_Sheet3"/>
      <sheetName val="_BANK_XLS뉮׾_x005f_x005f_x005f_x0003_㌏Joint2"/>
      <sheetName val="Asset_&amp;_Liability2"/>
      <sheetName val="Net_asset_value2"/>
      <sheetName val="_BANK_XLS뉮׾_x005f_x005f_x005f_x005f_x005f_x005f_2"/>
      <sheetName val="[BANK_XLS뉮׾_x005f_x005f_x005f_x0003_㌏Joint2"/>
      <sheetName val="P&amp;LFINAL_-_446"/>
      <sheetName val="interest_tree_generation3"/>
      <sheetName val="tb_Q3'082"/>
      <sheetName val="Balance_Sheet2"/>
      <sheetName val="JV_Entry2"/>
      <sheetName val="Nature_of_Expense3"/>
      <sheetName val="dongia_(2)8"/>
      <sheetName val="F8_1_Slw_mving_stck2"/>
      <sheetName val="F_5_7_Value_red2"/>
      <sheetName val="F6_4_Slow_Moving_SP_20042"/>
      <sheetName val="warehouse_fixed_v_var__(calcs)2"/>
      <sheetName val="_BANK_XLS뉮׾_x005f_x005f_x2"/>
      <sheetName val="Workbook_Inputs2"/>
      <sheetName val="OutstandingDec#019__2"/>
      <sheetName val="OutstandingJan05#019_2"/>
      <sheetName val="OutstandingFeb05#019_2"/>
      <sheetName val="OutstandingMay05#019_2"/>
      <sheetName val="Outstanding_June05#019_2"/>
      <sheetName val="Outstanding_July052"/>
      <sheetName val="Outstanding_Aug_05_2"/>
      <sheetName val="Outstanding_Sep_05_2"/>
      <sheetName val="Outstanding_Oct_052"/>
      <sheetName val="Outstanding_Nov_05_2"/>
      <sheetName val="Outstanding_Dec_052"/>
      <sheetName val="Bank_Statement_#0192"/>
      <sheetName val="未兌現支票&amp;已開立支票_#9102"/>
      <sheetName val="C_12"/>
      <sheetName val="License_BOI2"/>
      <sheetName val="Asset_Class2"/>
      <sheetName val="Depre__Key2"/>
      <sheetName val="[BANK_XLS뉮׾_x005f_x005f_x005f_x005f_x005f_x005f_2"/>
      <sheetName val="Data_22"/>
      <sheetName val="_BANK_XLS뉮׾_x2"/>
      <sheetName val="cal_(2)2"/>
      <sheetName val="อุปกรณ์_a22"/>
      <sheetName val="อุปกรณ์_a12"/>
      <sheetName val="[BANK_XLS뉮׾_x005f_x005f_x2"/>
      <sheetName val="U-2_12"/>
      <sheetName val="[BANK_XLS뉮׾_x2"/>
      <sheetName val="GL_CB2"/>
      <sheetName val="GL_M2"/>
      <sheetName val="Life_&amp;_Health2"/>
      <sheetName val="OMC_April_023"/>
      <sheetName val="RF_April_023"/>
      <sheetName val="Review_wording2"/>
      <sheetName val="Summary_of_documents2"/>
      <sheetName val="Q4_Y192"/>
      <sheetName val="Target_Y202"/>
      <sheetName val="Q1_Y202"/>
      <sheetName val="Actual_&amp;_Target2"/>
      <sheetName val="1_Cash_Flow2"/>
      <sheetName val="2_P&amp;L_Performance2"/>
      <sheetName val="3_Corporate_Risk2"/>
      <sheetName val="acc_depre-report-old2"/>
      <sheetName val="bs_is2"/>
      <sheetName val="KPI_F1_3_พรทิพย์_25592"/>
      <sheetName val="DATABASE_-sumifTB2"/>
      <sheetName val="MD_-_Bank2"/>
      <sheetName val="Bank_Country2"/>
      <sheetName val="By__Customer2"/>
      <sheetName val="Summary_Adjustment2"/>
      <sheetName val="공사비_내역_(가)2"/>
      <sheetName val="Co_info2"/>
      <sheetName val="6A_CA2"/>
      <sheetName val="_BANK_XLS뉮׾_x005f_x005f_x005f_x005f_x2"/>
      <sheetName val="gold_แลกทอง2"/>
      <sheetName val="Weighted_Ave_Cost2"/>
      <sheetName val="Inventory_Master_List2"/>
      <sheetName val="default_values2"/>
      <sheetName val="ave_6_months_del_qty2"/>
      <sheetName val="Unit_rate_Architecture2"/>
      <sheetName val="Tickmarks"/>
      <sheetName val="SCB_1_-_Current20"/>
      <sheetName val="SCB_2_-_Current19"/>
      <sheetName val="SCB_1___Current19"/>
      <sheetName val="SCB_2___Current19"/>
      <sheetName val="2_DL_18"/>
      <sheetName val="2_2_IDL18"/>
      <sheetName val="Seal_1-07-0419"/>
      <sheetName val="BALANCE_SHEET_19"/>
      <sheetName val="TrialBalance_Q3-200218"/>
      <sheetName val="เงินกู้_MGC19"/>
      <sheetName val="FP_Friends_Other18"/>
      <sheetName val="ข้อมูล_PM19"/>
      <sheetName val="N-4_Patent_right18"/>
      <sheetName val="B&amp;S_199918"/>
      <sheetName val="คชจ_ดำเนินงาน6-4318"/>
      <sheetName val="ACS_Revenue18"/>
      <sheetName val="P&amp;L_Rates18"/>
      <sheetName val="PRICE_LIST18"/>
      <sheetName val="FG_Joint19"/>
      <sheetName val="Non_Movement19"/>
      <sheetName val="Jun_0618"/>
      <sheetName val="Mkt_Dev_1291_ONL_1290_-_101016"/>
      <sheetName val="Item_Code_-_Machine16"/>
      <sheetName val="TB_Worksheet16"/>
      <sheetName val="B053_(990701)공정실적PP%계산16"/>
      <sheetName val="cc_Nov0816"/>
      <sheetName val="ADJ_-_RATE16"/>
      <sheetName val="2003_Growth16"/>
      <sheetName val="10-1_Media16"/>
      <sheetName val="MPT_07_Sale_Forecast16"/>
      <sheetName val="MPT_08_Sale_Forecast16"/>
      <sheetName val="TL_Scrap_rate16"/>
      <sheetName val="ops_tb16"/>
      <sheetName val="_Direct_load_18"/>
      <sheetName val="Selling_and_Admins_(DONE)16"/>
      <sheetName val="TB_SAP18"/>
      <sheetName val="Standing_Data16"/>
      <sheetName val="DLD_Query_Query_Query15"/>
      <sheetName val="Unrecorded_Misstatement15"/>
      <sheetName val="pa_group16"/>
      <sheetName val="F1_Log_On16"/>
      <sheetName val="REC_GROUP15"/>
      <sheetName val="Write_off16"/>
      <sheetName val="Spa_Sales14"/>
      <sheetName val="Sale_050215"/>
      <sheetName val="U-5_212"/>
      <sheetName val="Seagate__share_in_units12"/>
      <sheetName val="_BANK_XLS뉮׾_x005f_x0003_㌏Joint12"/>
      <sheetName val="Pd01_vsl_sked10"/>
      <sheetName val="IE_UPS12"/>
      <sheetName val="Drop_down_list10"/>
      <sheetName val="U120_Asset"/>
      <sheetName val="Capital Expenditure 1999-2001"/>
      <sheetName val="vehicle"/>
      <sheetName val="Capital by division"/>
      <sheetName val="DEPRECIATION 1998-NEW ASSETS"/>
      <sheetName val="DEPRECIATION 1999"/>
      <sheetName val="Summery Depreciation 1998-2001"/>
      <sheetName val="1208"/>
      <sheetName val="1206"/>
      <sheetName val="1205"/>
      <sheetName val="1204"/>
      <sheetName val="1203"/>
      <sheetName val="1201"/>
      <sheetName val="PlanB"/>
      <sheetName val="SRO"/>
      <sheetName val="Stock Aging"/>
      <sheetName val="cost allocation"/>
      <sheetName val="PF PL OP"/>
      <sheetName val="Purchases"/>
      <sheetName val="Detail"/>
      <sheetName val="10Segment report"/>
      <sheetName val="7Long term liabilities"/>
      <sheetName val="1Cash for Interest"/>
      <sheetName val="3Detail of cash flow"/>
      <sheetName val="C-3"/>
      <sheetName val="PAN"/>
      <sheetName val="0.0ControlSheet"/>
      <sheetName val="ยานพาหนะ"/>
      <sheetName val="ส่วนปรับปรุงที่ดิน"/>
      <sheetName val="อาคารสำนักงาน-PJ"/>
      <sheetName val="เครื่องตกแต่ง-PJ (BF)"/>
      <sheetName val="TaxCal_2012Final"/>
      <sheetName val="detail(sum)"/>
      <sheetName val="97CAPREN"/>
      <sheetName val="Core"/>
      <sheetName val="会社セグメントマスタ加工シート"/>
      <sheetName val="Debt Info"/>
      <sheetName val="Job header"/>
      <sheetName val="2005 DATA"/>
      <sheetName val="OUTLK%"/>
      <sheetName val="RANGES"/>
      <sheetName val="Old IAC Canada"/>
      <sheetName val="Template Data"/>
      <sheetName val="ocean voyage"/>
      <sheetName val="FACTORS"/>
      <sheetName val="ESTIMATE"/>
      <sheetName val="Capital_Expenditure_1999-2001"/>
      <sheetName val="Capital_by_division"/>
      <sheetName val="DEPRECIATION_1998-NEW_ASSETS"/>
      <sheetName val="DEPRECIATION_1999"/>
      <sheetName val="Summery_Depreciation_1998-2001"/>
      <sheetName val="Stock_Aging"/>
      <sheetName val="cost_allocation"/>
      <sheetName val="PF_PL_OP"/>
      <sheetName val="10Segment_report"/>
      <sheetName val="7Long_term_liabilities"/>
      <sheetName val="1Cash_for_Interest"/>
      <sheetName val="3Detail_of_cash_flow"/>
      <sheetName val="เครื่องตกแต่ง-PJ_(BF)"/>
      <sheetName val="0_0ControlSheet"/>
      <sheetName val="Debt_Info"/>
      <sheetName val="Job_header"/>
      <sheetName val="2005_DATA"/>
      <sheetName val="Old_IAC_Canada"/>
      <sheetName val="損益分岐点"/>
      <sheetName val="車会集約"/>
      <sheetName val="Vol_Rev"/>
      <sheetName val="chiller"/>
      <sheetName val="mea"/>
      <sheetName val="PDR_PL _ACCT-MBK"/>
      <sheetName val="SCB_1_-_Current24"/>
      <sheetName val="SCB_2_-_Current23"/>
      <sheetName val="SCB_1___Current23"/>
      <sheetName val="SCB_2___Current23"/>
      <sheetName val="2_DL_22"/>
      <sheetName val="2_2_IDL22"/>
      <sheetName val="Seal_1-07-0423"/>
      <sheetName val="BALANCE_SHEET_23"/>
      <sheetName val="TrialBalance_Q3-200222"/>
      <sheetName val="เงินกู้_MGC23"/>
      <sheetName val="FP_Friends_Other22"/>
      <sheetName val="ข้อมูล_PM23"/>
      <sheetName val="ACS_Revenue22"/>
      <sheetName val="N-4_Patent_right22"/>
      <sheetName val="B&amp;S_199922"/>
      <sheetName val="คชจ_ดำเนินงาน6-4322"/>
      <sheetName val="P&amp;L_Rates22"/>
      <sheetName val="PRICE_LIST22"/>
      <sheetName val="FG_Joint23"/>
      <sheetName val="Non_Movement23"/>
      <sheetName val="Jun_0622"/>
      <sheetName val="Mkt_Dev_1291_ONL_1290_-_101020"/>
      <sheetName val="Item_Code_-_Machine20"/>
      <sheetName val="TB_Worksheet20"/>
      <sheetName val="B053_(990701)공정실적PP%계산20"/>
      <sheetName val="cc_Nov0820"/>
      <sheetName val="ADJ_-_RATE20"/>
      <sheetName val="2003_Growth20"/>
      <sheetName val="10-1_Media20"/>
      <sheetName val="MPT_07_Sale_Forecast20"/>
      <sheetName val="MPT_08_Sale_Forecast20"/>
      <sheetName val="TL_Scrap_rate20"/>
      <sheetName val="ops_tb20"/>
      <sheetName val="_Direct_load_22"/>
      <sheetName val="Selling_and_Admins_(DONE)20"/>
      <sheetName val="TB_SAP22"/>
      <sheetName val="Standing_Data20"/>
      <sheetName val="DLD_Query_Query_Query19"/>
      <sheetName val="Unrecorded_Misstatement19"/>
      <sheetName val="pa_group20"/>
      <sheetName val="F1_Log_On20"/>
      <sheetName val="REC_GROUP19"/>
      <sheetName val="Write_off20"/>
      <sheetName val="Spa_Sales18"/>
      <sheetName val="Sale_050219"/>
      <sheetName val="U-5_216"/>
      <sheetName val="Seagate__share_in_units16"/>
      <sheetName val="_BANK_XLS뉮׾_x005f_x0003_㌏Joint16"/>
      <sheetName val="Pd01_vsl_sked14"/>
      <sheetName val="IE_UPS16"/>
      <sheetName val="Drop_down_list14"/>
      <sheetName val="רכוש_קבוע_13"/>
      <sheetName val="Bill_No__2_-_Carpark12"/>
      <sheetName val="InvPlan_NI_and_WIN_201712"/>
      <sheetName val="Trial_Balance12"/>
      <sheetName val="ตารางลูกหนี้สัญญาเช่า__7"/>
      <sheetName val="SAN_REDUCED_19"/>
      <sheetName val="Gen_Info9"/>
      <sheetName val="Estimation_-_20187"/>
      <sheetName val="B131_12"/>
      <sheetName val="[BANK_XLS뉮׾_x005f_x0003_㌏Joint7"/>
      <sheetName val="F9_Parameters_7"/>
      <sheetName val="CA_Sheet7"/>
      <sheetName val="Balance_Sheet6"/>
      <sheetName val="_IBPL00017"/>
      <sheetName val="_IB-PL-YTD7"/>
      <sheetName val="Quarterly_46"/>
      <sheetName val="_BANK_XLS뉮׾_x005f_x005f_x005f_x0003_㌏Joint6"/>
      <sheetName val="Asset_&amp;_Liability6"/>
      <sheetName val="Net_asset_value6"/>
      <sheetName val="_BANK_XLS뉮׾_x005f_x005f_x005f_x005f_x005f_x005f_6"/>
      <sheetName val="[BANK_XLS뉮׾_x005f_x005f_x005f_x0003_㌏Joint6"/>
      <sheetName val="P&amp;LFINAL_-_4410"/>
      <sheetName val="interest_tree_generation7"/>
      <sheetName val="tb_Q3'086"/>
      <sheetName val="JV_Entry6"/>
      <sheetName val="Nature_of_Expense7"/>
      <sheetName val="dongia_(2)12"/>
      <sheetName val="F8_1_Slw_mving_stck6"/>
      <sheetName val="F_5_7_Value_red6"/>
      <sheetName val="F6_4_Slow_Moving_SP_20046"/>
      <sheetName val="warehouse_fixed_v_var__(calcs)6"/>
      <sheetName val="_BANK_XLS뉮׾_x005f_x005f_x6"/>
      <sheetName val="Workbook_Inputs6"/>
      <sheetName val="OutstandingDec#019__6"/>
      <sheetName val="OutstandingJan05#019_6"/>
      <sheetName val="OutstandingFeb05#019_6"/>
      <sheetName val="OutstandingMay05#019_6"/>
      <sheetName val="Outstanding_June05#019_6"/>
      <sheetName val="Outstanding_July056"/>
      <sheetName val="Outstanding_Aug_05_6"/>
      <sheetName val="Outstanding_Sep_05_6"/>
      <sheetName val="Outstanding_Oct_056"/>
      <sheetName val="Outstanding_Nov_05_6"/>
      <sheetName val="Outstanding_Dec_056"/>
      <sheetName val="Bank_Statement_#0196"/>
      <sheetName val="未兌現支票&amp;已開立支票_#9106"/>
      <sheetName val="C_16"/>
      <sheetName val="License_BOI6"/>
      <sheetName val="Asset_Class6"/>
      <sheetName val="Depre__Key6"/>
      <sheetName val="[BANK_XLS뉮׾_x005f_x005f_x005f_x005f_x005f_x005f_6"/>
      <sheetName val="Data_26"/>
      <sheetName val="_BANK_XLS뉮׾_x6"/>
      <sheetName val="cal_(2)6"/>
      <sheetName val="อุปกรณ์_a26"/>
      <sheetName val="อุปกรณ์_a16"/>
      <sheetName val="[BANK_XLS뉮׾_x005f_x005f_x6"/>
      <sheetName val="U-2_16"/>
      <sheetName val="[BANK_XLS뉮׾_x6"/>
      <sheetName val="GL_CB5"/>
      <sheetName val="GL_M5"/>
      <sheetName val="Life_&amp;_Health5"/>
      <sheetName val="OMC_April_026"/>
      <sheetName val="RF_April_026"/>
      <sheetName val="Review_wording5"/>
      <sheetName val="Summary_of_documents5"/>
      <sheetName val="Q4_Y195"/>
      <sheetName val="Target_Y205"/>
      <sheetName val="Q1_Y205"/>
      <sheetName val="Actual_&amp;_Target5"/>
      <sheetName val="1_Cash_Flow5"/>
      <sheetName val="2_P&amp;L_Performance5"/>
      <sheetName val="3_Corporate_Risk5"/>
      <sheetName val="acc_depre-report-old5"/>
      <sheetName val="bs_is5"/>
      <sheetName val="KPI_F1_3_พรทิพย์_25595"/>
      <sheetName val="DATABASE_-sumifTB5"/>
      <sheetName val="MD_-_Bank5"/>
      <sheetName val="Bank_Country5"/>
      <sheetName val="By__Customer5"/>
      <sheetName val="Summary_Adjustment5"/>
      <sheetName val="공사비_내역_(가)5"/>
      <sheetName val="Co_info5"/>
      <sheetName val="6A_CA5"/>
      <sheetName val="_BANK_XLS뉮׾_x005f_x005f_x005f_x005f_x5"/>
      <sheetName val="gold_แลกทอง5"/>
      <sheetName val="Weighted_Ave_Cost5"/>
      <sheetName val="Inventory_Master_List5"/>
      <sheetName val="default_values5"/>
      <sheetName val="ave_6_months_del_qty5"/>
      <sheetName val="Unit_rate_Architecture5"/>
      <sheetName val="SCB_1_-_Current21"/>
      <sheetName val="SCB_2_-_Current20"/>
      <sheetName val="SCB_1___Current20"/>
      <sheetName val="SCB_2___Current20"/>
      <sheetName val="2_DL_19"/>
      <sheetName val="2_2_IDL19"/>
      <sheetName val="Seal_1-07-0420"/>
      <sheetName val="BALANCE_SHEET_20"/>
      <sheetName val="TrialBalance_Q3-200219"/>
      <sheetName val="เงินกู้_MGC20"/>
      <sheetName val="FP_Friends_Other19"/>
      <sheetName val="ข้อมูล_PM20"/>
      <sheetName val="ACS_Revenue19"/>
      <sheetName val="N-4_Patent_right19"/>
      <sheetName val="B&amp;S_199919"/>
      <sheetName val="คชจ_ดำเนินงาน6-4319"/>
      <sheetName val="P&amp;L_Rates19"/>
      <sheetName val="PRICE_LIST19"/>
      <sheetName val="FG_Joint20"/>
      <sheetName val="Non_Movement20"/>
      <sheetName val="Jun_0619"/>
      <sheetName val="Mkt_Dev_1291_ONL_1290_-_101017"/>
      <sheetName val="Item_Code_-_Machine17"/>
      <sheetName val="TB_Worksheet17"/>
      <sheetName val="B053_(990701)공정실적PP%계산17"/>
      <sheetName val="cc_Nov0817"/>
      <sheetName val="ADJ_-_RATE17"/>
      <sheetName val="2003_Growth17"/>
      <sheetName val="10-1_Media17"/>
      <sheetName val="MPT_07_Sale_Forecast17"/>
      <sheetName val="MPT_08_Sale_Forecast17"/>
      <sheetName val="TL_Scrap_rate17"/>
      <sheetName val="ops_tb17"/>
      <sheetName val="_Direct_load_19"/>
      <sheetName val="Selling_and_Admins_(DONE)17"/>
      <sheetName val="TB_SAP19"/>
      <sheetName val="Standing_Data17"/>
      <sheetName val="DLD_Query_Query_Query16"/>
      <sheetName val="Unrecorded_Misstatement16"/>
      <sheetName val="pa_group17"/>
      <sheetName val="F1_Log_On17"/>
      <sheetName val="REC_GROUP16"/>
      <sheetName val="Write_off17"/>
      <sheetName val="Spa_Sales15"/>
      <sheetName val="Sale_050216"/>
      <sheetName val="U-5_213"/>
      <sheetName val="Seagate__share_in_units13"/>
      <sheetName val="_BANK_XLS뉮׾_x005f_x0003_㌏Joint13"/>
      <sheetName val="Pd01_vsl_sked11"/>
      <sheetName val="IE_UPS13"/>
      <sheetName val="Drop_down_list11"/>
      <sheetName val="רכוש_קבוע_10"/>
      <sheetName val="Bill_No__2_-_Carpark9"/>
      <sheetName val="InvPlan_NI_and_WIN_20179"/>
      <sheetName val="Trial_Balance9"/>
      <sheetName val="ตารางลูกหนี้สัญญาเช่า__4"/>
      <sheetName val="SAN_REDUCED_16"/>
      <sheetName val="Gen_Info6"/>
      <sheetName val="Estimation_-_20184"/>
      <sheetName val="B131_9"/>
      <sheetName val="[BANK_XLS뉮׾_x005f_x0003_㌏Joint4"/>
      <sheetName val="F9_Parameters_4"/>
      <sheetName val="CA_Sheet4"/>
      <sheetName val="Balance_Sheet3"/>
      <sheetName val="_IBPL00014"/>
      <sheetName val="_IB-PL-YTD4"/>
      <sheetName val="Quarterly_43"/>
      <sheetName val="_BANK_XLS뉮׾_x005f_x005f_x005f_x0003_㌏Joint3"/>
      <sheetName val="Asset_&amp;_Liability3"/>
      <sheetName val="Net_asset_value3"/>
      <sheetName val="_BANK_XLS뉮׾_x005f_x005f_x005f_x005f_x005f_x005f_3"/>
      <sheetName val="[BANK_XLS뉮׾_x005f_x005f_x005f_x0003_㌏Joint3"/>
      <sheetName val="P&amp;LFINAL_-_447"/>
      <sheetName val="interest_tree_generation4"/>
      <sheetName val="tb_Q3'083"/>
      <sheetName val="JV_Entry3"/>
      <sheetName val="Nature_of_Expense4"/>
      <sheetName val="dongia_(2)9"/>
      <sheetName val="F8_1_Slw_mving_stck3"/>
      <sheetName val="F_5_7_Value_red3"/>
      <sheetName val="F6_4_Slow_Moving_SP_20043"/>
      <sheetName val="warehouse_fixed_v_var__(calcs)3"/>
      <sheetName val="_BANK_XLS뉮׾_x005f_x005f_x3"/>
      <sheetName val="Workbook_Inputs3"/>
      <sheetName val="OutstandingDec#019__3"/>
      <sheetName val="OutstandingJan05#019_3"/>
      <sheetName val="OutstandingFeb05#019_3"/>
      <sheetName val="OutstandingMay05#019_3"/>
      <sheetName val="Outstanding_June05#019_3"/>
      <sheetName val="Outstanding_July053"/>
      <sheetName val="Outstanding_Aug_05_3"/>
      <sheetName val="Outstanding_Sep_05_3"/>
      <sheetName val="Outstanding_Oct_053"/>
      <sheetName val="Outstanding_Nov_05_3"/>
      <sheetName val="Outstanding_Dec_053"/>
      <sheetName val="Bank_Statement_#0193"/>
      <sheetName val="未兌現支票&amp;已開立支票_#9103"/>
      <sheetName val="C_13"/>
      <sheetName val="License_BOI3"/>
      <sheetName val="Asset_Class3"/>
      <sheetName val="Depre__Key3"/>
      <sheetName val="[BANK_XLS뉮׾_x005f_x005f_x005f_x005f_x005f_x005f_3"/>
      <sheetName val="Data_23"/>
      <sheetName val="_BANK_XLS뉮׾_x3"/>
      <sheetName val="cal_(2)3"/>
      <sheetName val="อุปกรณ์_a23"/>
      <sheetName val="อุปกรณ์_a13"/>
      <sheetName val="[BANK_XLS뉮׾_x005f_x005f_x3"/>
      <sheetName val="U-2_13"/>
      <sheetName val="[BANK_XLS뉮׾_x3"/>
      <sheetName val="GL_CB3"/>
      <sheetName val="GL_M3"/>
      <sheetName val="Life_&amp;_Health3"/>
      <sheetName val="OMC_April_024"/>
      <sheetName val="RF_April_024"/>
      <sheetName val="Review_wording3"/>
      <sheetName val="Summary_of_documents3"/>
      <sheetName val="Q4_Y193"/>
      <sheetName val="Target_Y203"/>
      <sheetName val="Q1_Y203"/>
      <sheetName val="Actual_&amp;_Target3"/>
      <sheetName val="1_Cash_Flow3"/>
      <sheetName val="2_P&amp;L_Performance3"/>
      <sheetName val="3_Corporate_Risk3"/>
      <sheetName val="acc_depre-report-old3"/>
      <sheetName val="bs_is3"/>
      <sheetName val="KPI_F1_3_พรทิพย์_25593"/>
      <sheetName val="DATABASE_-sumifTB3"/>
      <sheetName val="MD_-_Bank3"/>
      <sheetName val="Bank_Country3"/>
      <sheetName val="By__Customer3"/>
      <sheetName val="Summary_Adjustment3"/>
      <sheetName val="공사비_내역_(가)3"/>
      <sheetName val="Co_info3"/>
      <sheetName val="6A_CA3"/>
      <sheetName val="_BANK_XLS뉮׾_x005f_x005f_x005f_x005f_x3"/>
      <sheetName val="gold_แลกทอง3"/>
      <sheetName val="Weighted_Ave_Cost3"/>
      <sheetName val="Inventory_Master_List3"/>
      <sheetName val="default_values3"/>
      <sheetName val="ave_6_months_del_qty3"/>
      <sheetName val="Unit_rate_Architecture3"/>
      <sheetName val="SCB_1_-_Current22"/>
      <sheetName val="SCB_2_-_Current21"/>
      <sheetName val="SCB_1___Current21"/>
      <sheetName val="SCB_2___Current21"/>
      <sheetName val="2_DL_20"/>
      <sheetName val="2_2_IDL20"/>
      <sheetName val="Seal_1-07-0421"/>
      <sheetName val="BALANCE_SHEET_21"/>
      <sheetName val="TrialBalance_Q3-200220"/>
      <sheetName val="เงินกู้_MGC21"/>
      <sheetName val="FP_Friends_Other20"/>
      <sheetName val="ข้อมูล_PM21"/>
      <sheetName val="ACS_Revenue20"/>
      <sheetName val="N-4_Patent_right20"/>
      <sheetName val="B&amp;S_199920"/>
      <sheetName val="คชจ_ดำเนินงาน6-4320"/>
      <sheetName val="P&amp;L_Rates20"/>
      <sheetName val="PRICE_LIST20"/>
      <sheetName val="FG_Joint21"/>
      <sheetName val="Non_Movement21"/>
      <sheetName val="Jun_0620"/>
      <sheetName val="Mkt_Dev_1291_ONL_1290_-_101018"/>
      <sheetName val="Item_Code_-_Machine18"/>
      <sheetName val="TB_Worksheet18"/>
      <sheetName val="B053_(990701)공정실적PP%계산18"/>
      <sheetName val="cc_Nov0818"/>
      <sheetName val="ADJ_-_RATE18"/>
      <sheetName val="2003_Growth18"/>
      <sheetName val="10-1_Media18"/>
      <sheetName val="MPT_07_Sale_Forecast18"/>
      <sheetName val="MPT_08_Sale_Forecast18"/>
      <sheetName val="TL_Scrap_rate18"/>
      <sheetName val="ops_tb18"/>
      <sheetName val="_Direct_load_20"/>
      <sheetName val="Selling_and_Admins_(DONE)18"/>
      <sheetName val="TB_SAP20"/>
      <sheetName val="Standing_Data18"/>
      <sheetName val="DLD_Query_Query_Query17"/>
      <sheetName val="Unrecorded_Misstatement17"/>
      <sheetName val="pa_group18"/>
      <sheetName val="F1_Log_On18"/>
      <sheetName val="REC_GROUP17"/>
      <sheetName val="Write_off18"/>
      <sheetName val="Spa_Sales16"/>
      <sheetName val="Sale_050217"/>
      <sheetName val="U-5_214"/>
      <sheetName val="Seagate__share_in_units14"/>
      <sheetName val="_BANK_XLS뉮׾_x005f_x0003_㌏Joint14"/>
      <sheetName val="Pd01_vsl_sked12"/>
      <sheetName val="IE_UPS14"/>
      <sheetName val="Drop_down_list12"/>
      <sheetName val="רכוש_קבוע_11"/>
      <sheetName val="Bill_No__2_-_Carpark10"/>
      <sheetName val="InvPlan_NI_and_WIN_201710"/>
      <sheetName val="Trial_Balance10"/>
      <sheetName val="ตารางลูกหนี้สัญญาเช่า__5"/>
      <sheetName val="SAN_REDUCED_17"/>
      <sheetName val="Gen_Info7"/>
      <sheetName val="Estimation_-_20185"/>
      <sheetName val="B131_10"/>
      <sheetName val="[BANK_XLS뉮׾_x005f_x0003_㌏Joint5"/>
      <sheetName val="F9_Parameters_5"/>
      <sheetName val="CA_Sheet5"/>
      <sheetName val="Balance_Sheet4"/>
      <sheetName val="_IBPL00015"/>
      <sheetName val="_IB-PL-YTD5"/>
      <sheetName val="Quarterly_44"/>
      <sheetName val="_BANK_XLS뉮׾_x005f_x005f_x005f_x0003_㌏Joint4"/>
      <sheetName val="Asset_&amp;_Liability4"/>
      <sheetName val="Net_asset_value4"/>
      <sheetName val="_BANK_XLS뉮׾_x005f_x005f_x005f_x005f_x005f_x005f_4"/>
      <sheetName val="[BANK_XLS뉮׾_x005f_x005f_x005f_x0003_㌏Joint4"/>
      <sheetName val="P&amp;LFINAL_-_448"/>
      <sheetName val="interest_tree_generation5"/>
      <sheetName val="tb_Q3'084"/>
      <sheetName val="JV_Entry4"/>
      <sheetName val="Nature_of_Expense5"/>
      <sheetName val="dongia_(2)10"/>
      <sheetName val="F8_1_Slw_mving_stck4"/>
      <sheetName val="F_5_7_Value_red4"/>
      <sheetName val="F6_4_Slow_Moving_SP_20044"/>
      <sheetName val="warehouse_fixed_v_var__(calcs)4"/>
      <sheetName val="_BANK_XLS뉮׾_x005f_x005f_x4"/>
      <sheetName val="Workbook_Inputs4"/>
      <sheetName val="OutstandingDec#019__4"/>
      <sheetName val="OutstandingJan05#019_4"/>
      <sheetName val="OutstandingFeb05#019_4"/>
      <sheetName val="OutstandingMay05#019_4"/>
      <sheetName val="Outstanding_June05#019_4"/>
      <sheetName val="Outstanding_July054"/>
      <sheetName val="Outstanding_Aug_05_4"/>
      <sheetName val="Outstanding_Sep_05_4"/>
      <sheetName val="Outstanding_Oct_054"/>
      <sheetName val="Outstanding_Nov_05_4"/>
      <sheetName val="Outstanding_Dec_054"/>
      <sheetName val="Bank_Statement_#0194"/>
      <sheetName val="未兌現支票&amp;已開立支票_#9104"/>
      <sheetName val="C_14"/>
      <sheetName val="License_BOI4"/>
      <sheetName val="Asset_Class4"/>
      <sheetName val="Depre__Key4"/>
      <sheetName val="[BANK_XLS뉮׾_x005f_x005f_x005f_x005f_x005f_x005f_4"/>
      <sheetName val="Data_24"/>
      <sheetName val="_BANK_XLS뉮׾_x4"/>
      <sheetName val="cal_(2)4"/>
      <sheetName val="อุปกรณ์_a24"/>
      <sheetName val="อุปกรณ์_a14"/>
      <sheetName val="[BANK_XLS뉮׾_x005f_x005f_x4"/>
      <sheetName val="U-2_14"/>
      <sheetName val="[BANK_XLS뉮׾_x4"/>
      <sheetName val="GL_CB4"/>
      <sheetName val="GL_M4"/>
      <sheetName val="Life_&amp;_Health4"/>
      <sheetName val="OMC_April_025"/>
      <sheetName val="RF_April_025"/>
      <sheetName val="Review_wording4"/>
      <sheetName val="Summary_of_documents4"/>
      <sheetName val="Q4_Y194"/>
      <sheetName val="Target_Y204"/>
      <sheetName val="Q1_Y204"/>
      <sheetName val="Actual_&amp;_Target4"/>
      <sheetName val="1_Cash_Flow4"/>
      <sheetName val="2_P&amp;L_Performance4"/>
      <sheetName val="3_Corporate_Risk4"/>
      <sheetName val="acc_depre-report-old4"/>
      <sheetName val="bs_is4"/>
      <sheetName val="KPI_F1_3_พรทิพย์_25594"/>
      <sheetName val="DATABASE_-sumifTB4"/>
      <sheetName val="MD_-_Bank4"/>
      <sheetName val="Bank_Country4"/>
      <sheetName val="By__Customer4"/>
      <sheetName val="Summary_Adjustment4"/>
      <sheetName val="공사비_내역_(가)4"/>
      <sheetName val="Co_info4"/>
      <sheetName val="6A_CA4"/>
      <sheetName val="_BANK_XLS뉮׾_x005f_x005f_x005f_x005f_x4"/>
      <sheetName val="gold_แลกทอง4"/>
      <sheetName val="Weighted_Ave_Cost4"/>
      <sheetName val="Inventory_Master_List4"/>
      <sheetName val="default_values4"/>
      <sheetName val="ave_6_months_del_qty4"/>
      <sheetName val="Unit_rate_Architecture4"/>
      <sheetName val="SCB_1_-_Current23"/>
      <sheetName val="SCB_2_-_Current22"/>
      <sheetName val="SCB_1___Current22"/>
      <sheetName val="SCB_2___Current22"/>
      <sheetName val="2_DL_21"/>
      <sheetName val="2_2_IDL21"/>
      <sheetName val="Seal_1-07-0422"/>
      <sheetName val="BALANCE_SHEET_22"/>
      <sheetName val="TrialBalance_Q3-200221"/>
      <sheetName val="เงินกู้_MGC22"/>
      <sheetName val="FP_Friends_Other21"/>
      <sheetName val="ข้อมูล_PM22"/>
      <sheetName val="ACS_Revenue21"/>
      <sheetName val="N-4_Patent_right21"/>
      <sheetName val="B&amp;S_199921"/>
      <sheetName val="คชจ_ดำเนินงาน6-4321"/>
      <sheetName val="P&amp;L_Rates21"/>
      <sheetName val="PRICE_LIST21"/>
      <sheetName val="FG_Joint22"/>
      <sheetName val="Non_Movement22"/>
      <sheetName val="Jun_0621"/>
      <sheetName val="Mkt_Dev_1291_ONL_1290_-_101019"/>
      <sheetName val="Item_Code_-_Machine19"/>
      <sheetName val="TB_Worksheet19"/>
      <sheetName val="B053_(990701)공정실적PP%계산19"/>
      <sheetName val="cc_Nov0819"/>
      <sheetName val="ADJ_-_RATE19"/>
      <sheetName val="2003_Growth19"/>
      <sheetName val="10-1_Media19"/>
      <sheetName val="MPT_07_Sale_Forecast19"/>
      <sheetName val="MPT_08_Sale_Forecast19"/>
      <sheetName val="TL_Scrap_rate19"/>
      <sheetName val="ops_tb19"/>
      <sheetName val="_Direct_load_21"/>
      <sheetName val="Selling_and_Admins_(DONE)19"/>
      <sheetName val="TB_SAP21"/>
      <sheetName val="Standing_Data19"/>
      <sheetName val="DLD_Query_Query_Query18"/>
      <sheetName val="Unrecorded_Misstatement18"/>
      <sheetName val="pa_group19"/>
      <sheetName val="F1_Log_On19"/>
      <sheetName val="REC_GROUP18"/>
      <sheetName val="Write_off19"/>
      <sheetName val="Spa_Sales17"/>
      <sheetName val="Sale_050218"/>
      <sheetName val="U-5_215"/>
      <sheetName val="Seagate__share_in_units15"/>
      <sheetName val="_BANK_XLS뉮׾_x005f_x0003_㌏Joint15"/>
      <sheetName val="Pd01_vsl_sked13"/>
      <sheetName val="IE_UPS15"/>
      <sheetName val="Drop_down_list13"/>
      <sheetName val="רכוש_קבוע_12"/>
      <sheetName val="Bill_No__2_-_Carpark11"/>
      <sheetName val="InvPlan_NI_and_WIN_201711"/>
      <sheetName val="Trial_Balance11"/>
      <sheetName val="ตารางลูกหนี้สัญญาเช่า__6"/>
      <sheetName val="SAN_REDUCED_18"/>
      <sheetName val="Gen_Info8"/>
      <sheetName val="Estimation_-_20186"/>
      <sheetName val="B131_11"/>
      <sheetName val="[BANK_XLS뉮׾_x005f_x0003_㌏Joint6"/>
      <sheetName val="F9_Parameters_6"/>
      <sheetName val="CA_Sheet6"/>
      <sheetName val="Balance_Sheet5"/>
      <sheetName val="_IBPL00016"/>
      <sheetName val="_IB-PL-YTD6"/>
      <sheetName val="Quarterly_45"/>
      <sheetName val="_BANK_XLS뉮׾_x005f_x005f_x005f_x0003_㌏Joint5"/>
      <sheetName val="Asset_&amp;_Liability5"/>
      <sheetName val="Net_asset_value5"/>
      <sheetName val="_BANK_XLS뉮׾_x005f_x005f_x005f_x005f_x005f_x005f_5"/>
      <sheetName val="[BANK_XLS뉮׾_x005f_x005f_x005f_x0003_㌏Joint5"/>
      <sheetName val="P&amp;LFINAL_-_449"/>
      <sheetName val="interest_tree_generation6"/>
      <sheetName val="tb_Q3'085"/>
      <sheetName val="JV_Entry5"/>
      <sheetName val="Nature_of_Expense6"/>
      <sheetName val="dongia_(2)11"/>
      <sheetName val="F8_1_Slw_mving_stck5"/>
      <sheetName val="F_5_7_Value_red5"/>
      <sheetName val="F6_4_Slow_Moving_SP_20045"/>
      <sheetName val="warehouse_fixed_v_var__(calcs)5"/>
      <sheetName val="_BANK_XLS뉮׾_x005f_x005f_x5"/>
      <sheetName val="Workbook_Inputs5"/>
      <sheetName val="OutstandingDec#019__5"/>
      <sheetName val="OutstandingJan05#019_5"/>
      <sheetName val="OutstandingFeb05#019_5"/>
      <sheetName val="OutstandingMay05#019_5"/>
      <sheetName val="Outstanding_June05#019_5"/>
      <sheetName val="Outstanding_July055"/>
      <sheetName val="Outstanding_Aug_05_5"/>
      <sheetName val="Outstanding_Sep_05_5"/>
      <sheetName val="Outstanding_Oct_055"/>
      <sheetName val="Outstanding_Nov_05_5"/>
      <sheetName val="Outstanding_Dec_055"/>
      <sheetName val="Bank_Statement_#0195"/>
      <sheetName val="未兌現支票&amp;已開立支票_#9105"/>
      <sheetName val="C_15"/>
      <sheetName val="License_BOI5"/>
      <sheetName val="Asset_Class5"/>
      <sheetName val="Depre__Key5"/>
      <sheetName val="[BANK_XLS뉮׾_x005f_x005f_x005f_x005f_x005f_x005f_5"/>
      <sheetName val="Data_25"/>
      <sheetName val="_BANK_XLS뉮׾_x5"/>
      <sheetName val="cal_(2)5"/>
      <sheetName val="อุปกรณ์_a25"/>
      <sheetName val="อุปกรณ์_a15"/>
      <sheetName val="[BANK_XLS뉮׾_x005f_x005f_x5"/>
      <sheetName val="U-2_15"/>
      <sheetName val="[BANK_XLS뉮׾_x5"/>
      <sheetName val="SCB_1_-_Current25"/>
      <sheetName val="SCB_2_-_Current24"/>
      <sheetName val="SCB_1___Current24"/>
      <sheetName val="SCB_2___Current24"/>
      <sheetName val="2_DL_23"/>
      <sheetName val="2_2_IDL23"/>
      <sheetName val="Seal_1-07-0424"/>
      <sheetName val="BALANCE_SHEET_24"/>
      <sheetName val="TrialBalance_Q3-200223"/>
      <sheetName val="เงินกู้_MGC24"/>
      <sheetName val="FP_Friends_Other23"/>
      <sheetName val="ข้อมูล_PM24"/>
      <sheetName val="N-4_Patent_right23"/>
      <sheetName val="B&amp;S_199923"/>
      <sheetName val="คชจ_ดำเนินงาน6-4323"/>
      <sheetName val="ACS_Revenue23"/>
      <sheetName val="P&amp;L_Rates23"/>
      <sheetName val="PRICE_LIST23"/>
      <sheetName val="FG_Joint24"/>
      <sheetName val="Non_Movement24"/>
      <sheetName val="Jun_0623"/>
      <sheetName val="Mkt_Dev_1291_ONL_1290_-_101021"/>
      <sheetName val="Item_Code_-_Machine21"/>
      <sheetName val="TB_Worksheet21"/>
      <sheetName val="B053_(990701)공정실적PP%계산21"/>
      <sheetName val="cc_Nov0821"/>
      <sheetName val="ADJ_-_RATE21"/>
      <sheetName val="2003_Growth21"/>
      <sheetName val="10-1_Media21"/>
      <sheetName val="MPT_07_Sale_Forecast21"/>
      <sheetName val="MPT_08_Sale_Forecast21"/>
      <sheetName val="TL_Scrap_rate21"/>
      <sheetName val="ops_tb21"/>
      <sheetName val="_Direct_load_23"/>
      <sheetName val="Selling_and_Admins_(DONE)21"/>
      <sheetName val="TB_SAP23"/>
      <sheetName val="Standing_Data21"/>
      <sheetName val="DLD_Query_Query_Query20"/>
      <sheetName val="Unrecorded_Misstatement20"/>
      <sheetName val="pa_group21"/>
      <sheetName val="F1_Log_On21"/>
      <sheetName val="REC_GROUP20"/>
      <sheetName val="Write_off21"/>
      <sheetName val="Spa_Sales19"/>
      <sheetName val="Sale_050220"/>
      <sheetName val="U-5_217"/>
      <sheetName val="Seagate__share_in_units17"/>
      <sheetName val="_BANK_XLS뉮׾_x005f_x0003_㌏Joint17"/>
      <sheetName val="Pd01_vsl_sked15"/>
      <sheetName val="IE_UPS17"/>
      <sheetName val="Drop_down_list15"/>
      <sheetName val="רכוש_קבוע_14"/>
      <sheetName val="Bill_No__2_-_Carpark13"/>
      <sheetName val="InvPlan_NI_and_WIN_201713"/>
      <sheetName val="Trial_Balance13"/>
      <sheetName val="ตารางลูกหนี้สัญญาเช่า__8"/>
      <sheetName val="SAN_REDUCED_110"/>
      <sheetName val="Gen_Info10"/>
      <sheetName val="Estimation_-_20188"/>
      <sheetName val="B131_13"/>
      <sheetName val="[BANK_XLS뉮׾_x005f_x0003_㌏Joint8"/>
      <sheetName val="F9_Parameters_8"/>
      <sheetName val="_IBPL00018"/>
      <sheetName val="_IB-PL-YTD8"/>
      <sheetName val="Quarterly_47"/>
      <sheetName val="CA_Sheet8"/>
      <sheetName val="_BANK_XLS뉮׾_x005f_x005f_x005f_x0003_㌏Joint7"/>
      <sheetName val="Asset_&amp;_Liability7"/>
      <sheetName val="Net_asset_value7"/>
      <sheetName val="_BANK_XLS뉮׾_x005f_x005f_x005f_x005f_x005f_x005f_7"/>
      <sheetName val="[BANK_XLS뉮׾_x005f_x005f_x005f_x0003_㌏Joint7"/>
      <sheetName val="P&amp;LFINAL_-_4411"/>
      <sheetName val="interest_tree_generation8"/>
      <sheetName val="tb_Q3'087"/>
      <sheetName val="Balance_Sheet7"/>
      <sheetName val="JV_Entry7"/>
      <sheetName val="Nature_of_Expense8"/>
      <sheetName val="dongia_(2)13"/>
      <sheetName val="F8_1_Slw_mving_stck7"/>
      <sheetName val="F_5_7_Value_red7"/>
      <sheetName val="F6_4_Slow_Moving_SP_20047"/>
      <sheetName val="warehouse_fixed_v_var__(calcs)7"/>
      <sheetName val="_BANK_XLS뉮׾_x005f_x005f_x7"/>
      <sheetName val="Workbook_Inputs7"/>
      <sheetName val="OutstandingDec#019__7"/>
      <sheetName val="OutstandingJan05#019_7"/>
      <sheetName val="OutstandingFeb05#019_7"/>
      <sheetName val="OutstandingMay05#019_7"/>
      <sheetName val="Outstanding_June05#019_7"/>
      <sheetName val="Outstanding_July057"/>
      <sheetName val="Outstanding_Aug_05_7"/>
      <sheetName val="Outstanding_Sep_05_7"/>
      <sheetName val="Outstanding_Oct_057"/>
      <sheetName val="Outstanding_Nov_05_7"/>
      <sheetName val="Outstanding_Dec_057"/>
      <sheetName val="Bank_Statement_#0197"/>
      <sheetName val="未兌現支票&amp;已開立支票_#9107"/>
      <sheetName val="C_17"/>
      <sheetName val="License_BOI7"/>
      <sheetName val="Asset_Class7"/>
      <sheetName val="Depre__Key7"/>
      <sheetName val="[BANK_XLS뉮׾_x005f_x005f_x005f_x005f_x005f_x005f_7"/>
      <sheetName val="Data_27"/>
      <sheetName val="_BANK_XLS뉮׾_x7"/>
      <sheetName val="cal_(2)7"/>
      <sheetName val="อุปกรณ์_a27"/>
      <sheetName val="อุปกรณ์_a17"/>
      <sheetName val="[BANK_XLS뉮׾_x005f_x005f_x7"/>
      <sheetName val="U-2_17"/>
      <sheetName val="[BANK_XLS뉮׾_x7"/>
      <sheetName val="GL_CB6"/>
      <sheetName val="GL_M6"/>
      <sheetName val="Life_&amp;_Health6"/>
      <sheetName val="OMC_April_027"/>
      <sheetName val="RF_April_027"/>
      <sheetName val="Review_wording6"/>
      <sheetName val="Summary_of_documents6"/>
      <sheetName val="Q4_Y196"/>
      <sheetName val="Target_Y206"/>
      <sheetName val="Q1_Y206"/>
      <sheetName val="Actual_&amp;_Target6"/>
      <sheetName val="1_Cash_Flow6"/>
      <sheetName val="2_P&amp;L_Performance6"/>
      <sheetName val="3_Corporate_Risk6"/>
      <sheetName val="acc_depre-report-old6"/>
      <sheetName val="bs_is6"/>
      <sheetName val="KPI_F1_3_พรทิพย์_25596"/>
      <sheetName val="DATABASE_-sumifTB6"/>
      <sheetName val="MD_-_Bank6"/>
      <sheetName val="Bank_Country6"/>
      <sheetName val="By__Customer6"/>
      <sheetName val="Summary_Adjustment6"/>
      <sheetName val="공사비_내역_(가)6"/>
      <sheetName val="Co_info6"/>
      <sheetName val="6A_CA6"/>
      <sheetName val="_BANK_XLS뉮׾_x005f_x005f_x005f_x005f_x6"/>
      <sheetName val="gold_แลกทอง6"/>
      <sheetName val="Weighted_Ave_Cost6"/>
      <sheetName val="Inventory_Master_List6"/>
      <sheetName val="default_values6"/>
      <sheetName val="ave_6_months_del_qty6"/>
      <sheetName val="Unit_rate_Architecture6"/>
      <sheetName val="Drop_Down"/>
      <sheetName val="Drop_Down1"/>
      <sheetName val="BudgetInput"/>
      <sheetName val="_BANK_XLS뉮׾_x0003_㌏Joint1"/>
      <sheetName val="รายงาน Promotion"/>
      <sheetName val="BMCT2003"/>
      <sheetName val="GLTRIAL0704"/>
      <sheetName val="GLTRIAL0708"/>
      <sheetName val="Life_&amp;_Health7"/>
      <sheetName val="bs_is7"/>
      <sheetName val="Bill_No__2_-_Carpark14"/>
      <sheetName val="P&amp;LFINAL_-_4412"/>
      <sheetName val="tb_Q3'088"/>
      <sheetName val="B131_14"/>
      <sheetName val="InvPlan_NI_and_WIN_201714"/>
      <sheetName val="Trial_Balance14"/>
      <sheetName val="Quarterly_48"/>
      <sheetName val="_BANK_XLS뉮׾_x005f_x005f_x005f_x0003_㌏Joint8"/>
      <sheetName val="Asset_&amp;_Liability8"/>
      <sheetName val="Net_asset_value8"/>
      <sheetName val="_BANK_XLS뉮׾_x005f_x005f_x005f_x005f_x005f_x005f_8"/>
      <sheetName val="[BANK_XLS뉮׾_x005f_x005f_x005f_x0003_㌏Joint8"/>
      <sheetName val="Balance_Sheet8"/>
      <sheetName val="dongia_(2)14"/>
      <sheetName val="Life_&amp;_Health8"/>
      <sheetName val="JV_Entry8"/>
      <sheetName val="F8_1_Slw_mving_stck8"/>
      <sheetName val="F_5_7_Value_red8"/>
      <sheetName val="F6_4_Slow_Moving_SP_20048"/>
      <sheetName val="bs_is8"/>
      <sheetName val="PLUS"/>
      <sheetName val="系統直接人工及製造費用"/>
      <sheetName val="Sampling"/>
      <sheetName val="Weights"/>
      <sheetName val="SumP&amp;L current Sites"/>
      <sheetName val="_BANK_XLS뉮׾_x0003_㌏Joint2"/>
      <sheetName val="_BANK_XLS뉮׾_x0003_㌏Joint3"/>
      <sheetName val="_BANK_XLS뉮׾_x0003_㌏Joint4"/>
      <sheetName val="_BANK_XLS뉮׾_x0003_㌏Joint5"/>
      <sheetName val="_BANK_XLS뉮׾_x0003_㌏Joint6"/>
      <sheetName val="_BANK_XLS뉮׾_x0003_㌏Joint7"/>
      <sheetName val="TMS2000"/>
      <sheetName val="SPARES"/>
      <sheetName val="SPP 5"/>
      <sheetName val="Summary ตามตาราง"/>
      <sheetName val="PR4"/>
      <sheetName val="Reckitt"/>
      <sheetName val="R544"/>
      <sheetName val="group"/>
      <sheetName val="Office Improve"/>
      <sheetName val="9"/>
      <sheetName val="GLTRIAL0812"/>
      <sheetName val="GLTRIAL0712"/>
      <sheetName val="GLTRIAL0802"/>
      <sheetName val="GLTRIAL0801"/>
      <sheetName val="GLTRIAL0707"/>
      <sheetName val="GLTRIAL0706"/>
      <sheetName val="GLTRIAL0803"/>
      <sheetName val="GLTRIAL0705"/>
      <sheetName val="GLTRIAL0711"/>
      <sheetName val="GLTRIAL0710"/>
      <sheetName val="GLTRIAL0709"/>
      <sheetName val="TOPS"/>
      <sheetName val="KKP"/>
      <sheetName val="N-4.4"/>
      <sheetName val="RW6"/>
      <sheetName val="Work sheet FB"/>
      <sheetName val="Review"/>
      <sheetName val="KPI Score"/>
      <sheetName val="Graph"/>
      <sheetName val="Key"/>
      <sheetName val="mix"/>
      <sheetName val="cf"/>
      <sheetName val="CA"/>
      <sheetName val="SAME"/>
      <sheetName val="0100"/>
      <sheetName val="FS"/>
      <sheetName val="TB1207"/>
      <sheetName val="Employee"/>
      <sheetName val="JobOrder"/>
      <sheetName val="SCB_1_-_Current26"/>
      <sheetName val="SCB_2_-_Current25"/>
      <sheetName val="SCB_1___Current25"/>
      <sheetName val="SCB_2___Current25"/>
      <sheetName val="2_DL_24"/>
      <sheetName val="2_2_IDL24"/>
      <sheetName val="Seal_1-07-0425"/>
      <sheetName val="BALANCE_SHEET_25"/>
      <sheetName val="TrialBalance_Q3-200224"/>
      <sheetName val="เงินกู้_MGC25"/>
      <sheetName val="FP_Friends_Other24"/>
      <sheetName val="ข้อมูล_PM25"/>
      <sheetName val="N-4_Patent_right24"/>
      <sheetName val="B&amp;S_199924"/>
      <sheetName val="คชจ_ดำเนินงาน6-4324"/>
      <sheetName val="ACS_Revenue24"/>
      <sheetName val="P&amp;L_Rates24"/>
      <sheetName val="PRICE_LIST24"/>
      <sheetName val="FG_Joint25"/>
      <sheetName val="Non_Movement25"/>
      <sheetName val="Jun_0624"/>
      <sheetName val="Mkt_Dev_1291_ONL_1290_-_101022"/>
      <sheetName val="Item_Code_-_Machine22"/>
      <sheetName val="TB_Worksheet22"/>
      <sheetName val="B053_(990701)공정실적PP%계산22"/>
      <sheetName val="cc_Nov0822"/>
      <sheetName val="ADJ_-_RATE22"/>
      <sheetName val="2003_Growth22"/>
      <sheetName val="10-1_Media22"/>
      <sheetName val="MPT_07_Sale_Forecast22"/>
      <sheetName val="MPT_08_Sale_Forecast22"/>
      <sheetName val="TL_Scrap_rate22"/>
      <sheetName val="ops_tb22"/>
      <sheetName val="_Direct_load_24"/>
      <sheetName val="Selling_and_Admins_(DONE)22"/>
      <sheetName val="TB_SAP24"/>
      <sheetName val="Standing_Data22"/>
      <sheetName val="DLD_Query_Query_Query21"/>
      <sheetName val="Unrecorded_Misstatement21"/>
      <sheetName val="pa_group22"/>
      <sheetName val="F1_Log_On22"/>
      <sheetName val="REC_GROUP21"/>
      <sheetName val="Write_off22"/>
      <sheetName val="Spa_Sales20"/>
      <sheetName val="Sale_050221"/>
      <sheetName val="U-5_218"/>
      <sheetName val="Seagate__share_in_units18"/>
      <sheetName val="_BANK_XLS뉮׾_x005f_x0003_㌏Joint18"/>
      <sheetName val="Pd01_vsl_sked16"/>
      <sheetName val="IE_UPS18"/>
      <sheetName val="Drop_down_list16"/>
      <sheetName val="רכוש_קבוע_15"/>
      <sheetName val="ตารางลูกหนี้สัญญาเช่า__9"/>
      <sheetName val="SAN_REDUCED_111"/>
      <sheetName val="Gen_Info11"/>
      <sheetName val="Estimation_-_20189"/>
      <sheetName val="[BANK_XLS뉮׾_x005f_x0003_㌏Joint9"/>
      <sheetName val="F9_Parameters_9"/>
      <sheetName val="CA_Sheet9"/>
      <sheetName val="_IBPL00019"/>
      <sheetName val="_IB-PL-YTD9"/>
      <sheetName val="interest_tree_generation9"/>
      <sheetName val="Nature_of_Expense9"/>
      <sheetName val="warehouse_fixed_v_var__(calcs)8"/>
      <sheetName val="_BANK_XLS뉮׾_x005f_x005f_x8"/>
      <sheetName val="Workbook_Inputs8"/>
      <sheetName val="OutstandingDec#019__8"/>
      <sheetName val="OutstandingJan05#019_8"/>
      <sheetName val="OutstandingFeb05#019_8"/>
      <sheetName val="OutstandingMay05#019_8"/>
      <sheetName val="Outstanding_June05#019_8"/>
      <sheetName val="Outstanding_July058"/>
      <sheetName val="Outstanding_Aug_05_8"/>
      <sheetName val="Outstanding_Sep_05_8"/>
      <sheetName val="Outstanding_Oct_058"/>
      <sheetName val="Outstanding_Nov_05_8"/>
      <sheetName val="Outstanding_Dec_058"/>
      <sheetName val="Bank_Statement_#0198"/>
      <sheetName val="未兌現支票&amp;已開立支票_#9108"/>
      <sheetName val="C_18"/>
      <sheetName val="License_BOI8"/>
      <sheetName val="Asset_Class8"/>
      <sheetName val="Depre__Key8"/>
      <sheetName val="[BANK_XLS뉮׾_x005f_x005f_x005f_x005f_x005f_x005f_8"/>
      <sheetName val="Data_28"/>
      <sheetName val="_BANK_XLS뉮׾_x8"/>
      <sheetName val="cal_(2)8"/>
      <sheetName val="อุปกรณ์_a28"/>
      <sheetName val="อุปกรณ์_a18"/>
      <sheetName val="[BANK_XLS뉮׾_x005f_x005f_x8"/>
      <sheetName val="U-2_18"/>
      <sheetName val="[BANK_XLS뉮׾_x8"/>
      <sheetName val="GL_CB7"/>
      <sheetName val="GL_M7"/>
      <sheetName val="OMC_April_028"/>
      <sheetName val="RF_April_028"/>
      <sheetName val="Review_wording7"/>
      <sheetName val="Summary_of_documents7"/>
      <sheetName val="Q4_Y197"/>
      <sheetName val="Target_Y207"/>
      <sheetName val="Q1_Y207"/>
      <sheetName val="Actual_&amp;_Target7"/>
      <sheetName val="1_Cash_Flow7"/>
      <sheetName val="2_P&amp;L_Performance7"/>
      <sheetName val="3_Corporate_Risk7"/>
      <sheetName val="acc_depre-report-old7"/>
      <sheetName val="KPI_F1_3_พรทิพย์_25597"/>
      <sheetName val="DATABASE_-sumifTB7"/>
      <sheetName val="MD_-_Bank7"/>
      <sheetName val="Bank_Country7"/>
      <sheetName val="By__Customer7"/>
      <sheetName val="Summary_Adjustment7"/>
      <sheetName val="공사비_내역_(가)7"/>
      <sheetName val="Co_info7"/>
      <sheetName val="6A_CA7"/>
      <sheetName val="_BANK_XLS뉮׾_x005f_x005f_x005f_x005f_x7"/>
      <sheetName val="gold_แลกทอง7"/>
      <sheetName val="Weighted_Ave_Cost7"/>
      <sheetName val="Inventory_Master_List7"/>
      <sheetName val="default_values7"/>
      <sheetName val="ave_6_months_del_qty7"/>
      <sheetName val="Unit_rate_Architecture7"/>
      <sheetName val="ต้นฉบับ"/>
      <sheetName val="TW_銷售分析_200909"/>
      <sheetName val="06X02-5001"/>
      <sheetName val="06X02-1300"/>
      <sheetName val="เงินกู้MGC"/>
      <sheetName val="Overview"/>
      <sheetName val="Date"/>
      <sheetName val="sumdata"/>
      <sheetName val="งบบริหาร PL-report"/>
      <sheetName val="Int."/>
      <sheetName val="BEN"/>
      <sheetName val="2.Conso"/>
      <sheetName val="8.1|Invest in Equity"/>
      <sheetName val="Datasheet"/>
      <sheetName val="_BANK_XLS뉮׾_x005f_x005f_1"/>
      <sheetName val="Map"/>
      <sheetName val="Index"/>
      <sheetName val="10-1 Media:10-cut"/>
      <sheetName val="PL _ACCT-MBK"/>
      <sheetName val="FOR PL_ACCT-MBK"/>
      <sheetName val="dec'04"/>
      <sheetName val="Bill_No__2_-_Carpark15"/>
      <sheetName val="InvPlan_NI_and_WIN_201715"/>
      <sheetName val="Balance_Sheet9"/>
      <sheetName val="P&amp;LFINAL_-_4413"/>
      <sheetName val="B131_15"/>
      <sheetName val="Quarterly_49"/>
      <sheetName val="Trial_Balance15"/>
      <sheetName val="_BANK_XLS뉮׾_x005f_x005f_x005f_x0003_㌏Joint9"/>
      <sheetName val="Asset_&amp;_Liability9"/>
      <sheetName val="Net_asset_value9"/>
      <sheetName val="_BANK_XLS뉮׾_x005f_x005f_x005f_x005f_x005f_x005f_9"/>
      <sheetName val="[BANK_XLS뉮׾_x005f_x005f_x005f_x0003_㌏Joint9"/>
      <sheetName val="dongia_(2)15"/>
      <sheetName val="F8_1_Slw_mving_stck9"/>
      <sheetName val="F_5_7_Value_red9"/>
      <sheetName val="F6_4_Slow_Moving_SP_20049"/>
      <sheetName val="JV_Entry9"/>
      <sheetName val="tb_Q3'089"/>
      <sheetName val="Life_&amp;_Health9"/>
      <sheetName val="bs_is9"/>
      <sheetName val="MS_Box"/>
      <sheetName val="LC___TR_Listing"/>
      <sheetName val="Gain_Loss_Calculation"/>
      <sheetName val="Capital_Expenditure_1999-20011"/>
      <sheetName val="Capital_by_division1"/>
      <sheetName val="DEPRECIATION_1998-NEW_ASSETS1"/>
      <sheetName val="DEPRECIATION_19991"/>
      <sheetName val="Summery_Depreciation_1998-20011"/>
      <sheetName val="Stock_Aging1"/>
      <sheetName val="cost_allocation1"/>
      <sheetName val="PF_PL_OP1"/>
      <sheetName val="10Segment_report1"/>
      <sheetName val="7Long_term_liabilities1"/>
      <sheetName val="1Cash_for_Interest1"/>
      <sheetName val="3Detail_of_cash_flow1"/>
      <sheetName val="0_0ControlSheet1"/>
      <sheetName val="เครื่องตกแต่ง-PJ_(BF)1"/>
      <sheetName val="Debt_Info1"/>
      <sheetName val="Job_header1"/>
      <sheetName val="2005_DATA1"/>
      <sheetName val="Old_IAC_Canada1"/>
      <sheetName val="Template_Data"/>
      <sheetName val="ocean_voyage"/>
      <sheetName val="Work_sheet_FB"/>
      <sheetName val="Office_Improve"/>
      <sheetName val="P'Tai(ห้ามลบ)"/>
      <sheetName val="SCB_2_-_Current26"/>
      <sheetName val="SCB_1___Current26"/>
      <sheetName val="SCB_2___Current26"/>
      <sheetName val="Seal_1-07-0426"/>
      <sheetName val="BALANCE_SHEET_26"/>
      <sheetName val="2_DL_25"/>
      <sheetName val="2_2_IDL25"/>
      <sheetName val="TrialBalance_Q3-200225"/>
      <sheetName val="เงินกู้_MGC26"/>
      <sheetName val="FP_Friends_Other25"/>
      <sheetName val="ข้อมูล_PM26"/>
      <sheetName val="ACS_Revenue25"/>
      <sheetName val="N-4_Patent_right25"/>
      <sheetName val="B&amp;S_199925"/>
      <sheetName val="คชจ_ดำเนินงาน6-4325"/>
      <sheetName val="P&amp;L_Rates25"/>
      <sheetName val="PRICE_LIST25"/>
      <sheetName val="FG_Joint26"/>
      <sheetName val="Non_Movement26"/>
      <sheetName val="Jun_0625"/>
      <sheetName val="Mkt_Dev_1291_ONL_1290_-_101023"/>
      <sheetName val="TB_Worksheet23"/>
      <sheetName val="ADJ_-_RATE23"/>
      <sheetName val="Item_Code_-_Machine23"/>
      <sheetName val="B053_(990701)공정실적PP%계산23"/>
      <sheetName val="cc_Nov0823"/>
      <sheetName val="2003_Growth23"/>
      <sheetName val="10-1_Media23"/>
      <sheetName val="MPT_07_Sale_Forecast23"/>
      <sheetName val="MPT_08_Sale_Forecast23"/>
      <sheetName val="TL_Scrap_rate23"/>
      <sheetName val="_Direct_load_25"/>
      <sheetName val="TB_SAP25"/>
      <sheetName val="ops_tb23"/>
      <sheetName val="pa_group23"/>
      <sheetName val="F1_Log_On23"/>
      <sheetName val="Selling_and_Admins_(DONE)23"/>
      <sheetName val="Standing_Data23"/>
      <sheetName val="Write_off23"/>
      <sheetName val="DLD_Query_Query_Query22"/>
      <sheetName val="REC_GROUP22"/>
      <sheetName val="Unrecorded_Misstatement22"/>
      <sheetName val="Sale_050222"/>
      <sheetName val="Spa_Sales21"/>
      <sheetName val="U-5_219"/>
      <sheetName val="Seagate__share_in_units19"/>
      <sheetName val="_BANK_XLS뉮׾_x005f_x0003_㌏Joint19"/>
      <sheetName val="Drop_down_list17"/>
      <sheetName val="tb_Q3'0811"/>
      <sheetName val="IE_UPS19"/>
      <sheetName val="dongia_(2)17"/>
      <sheetName val="B131_17"/>
      <sheetName val="Pd01_vsl_sked17"/>
      <sheetName val="[BANK_XLS뉮׾_x005f_x0003_㌏Joint11"/>
      <sheetName val="Bill_No__2_-_Carpark17"/>
      <sheetName val="רכוש_קבוע_17"/>
      <sheetName val="InvPlan_NI_and_WIN_201717"/>
      <sheetName val="SAN_REDUCED_112"/>
      <sheetName val="ตารางลูกหนี้สัญญาเช่า__11"/>
      <sheetName val="Balance_Sheet11"/>
      <sheetName val="_IBPL000111"/>
      <sheetName val="_IB-PL-YTD11"/>
      <sheetName val="P&amp;LFINAL_-_4415"/>
      <sheetName val="JV_Entry11"/>
      <sheetName val="CA_Sheet11"/>
      <sheetName val="Trial_Balance17"/>
      <sheetName val="Quarterly_411"/>
      <sheetName val="Nature_of_Expense11"/>
      <sheetName val="Estimation_-_201811"/>
      <sheetName val="F9_Parameters_11"/>
      <sheetName val="_BANK_XLS뉮׾_x005f_x005f_x005f_x0003_㌏Join11"/>
      <sheetName val="Asset_&amp;_Liability11"/>
      <sheetName val="Net_asset_value11"/>
      <sheetName val="_BANK_XLS뉮׾_x005f_x005f_x005f_x005f_x005f11"/>
      <sheetName val="[BANK_XLS뉮׾_x005f_x005f_x005f_x0003_㌏Join11"/>
      <sheetName val="F8_1_Slw_mving_stck11"/>
      <sheetName val="F_5_7_Value_red11"/>
      <sheetName val="F6_4_Slow_Moving_SP_200411"/>
      <sheetName val="interest_tree_generation11"/>
      <sheetName val="Review_wording8"/>
      <sheetName val="Summary_of_documents8"/>
      <sheetName val="Q4_Y198"/>
      <sheetName val="Target_Y208"/>
      <sheetName val="Q1_Y208"/>
      <sheetName val="Actual_&amp;_Target8"/>
      <sheetName val="1_Cash_Flow8"/>
      <sheetName val="2_P&amp;L_Performance8"/>
      <sheetName val="3_Corporate_Risk8"/>
      <sheetName val="acc_depre-report-old8"/>
      <sheetName val="Life_&amp;_Health11"/>
      <sheetName val="bs_is11"/>
      <sheetName val="Drop_Down2"/>
      <sheetName val="MS_Box2"/>
      <sheetName val="LC___TR_Listing2"/>
      <sheetName val="Gain_Loss_Calculation2"/>
      <sheetName val="Capital_Expenditure_1999-20013"/>
      <sheetName val="Capital_by_division3"/>
      <sheetName val="DEPRECIATION_1998-NEW_ASSETS3"/>
      <sheetName val="DEPRECIATION_19993"/>
      <sheetName val="Summery_Depreciation_1998-20013"/>
      <sheetName val="Stock_Aging3"/>
      <sheetName val="cost_allocation3"/>
      <sheetName val="PF_PL_OP3"/>
      <sheetName val="10Segment_report3"/>
      <sheetName val="7Long_term_liabilities3"/>
      <sheetName val="1Cash_for_Interest3"/>
      <sheetName val="3Detail_of_cash_flow3"/>
      <sheetName val="0_0ControlSheet3"/>
      <sheetName val="เครื่องตกแต่ง-PJ_(BF)3"/>
      <sheetName val="Debt_Info3"/>
      <sheetName val="Job_header3"/>
      <sheetName val="2005_DATA3"/>
      <sheetName val="Old_IAC_Canada3"/>
      <sheetName val="Template_Data2"/>
      <sheetName val="ocean_voyage2"/>
      <sheetName val="tb_Q3'0810"/>
      <sheetName val="dongia_(2)16"/>
      <sheetName val="B131_16"/>
      <sheetName val="[BANK_XLS뉮׾_x005f_x0003_㌏Joint10"/>
      <sheetName val="Bill_No__2_-_Carpark16"/>
      <sheetName val="רכוש_קבוע_16"/>
      <sheetName val="InvPlan_NI_and_WIN_201716"/>
      <sheetName val="ตารางลูกหนี้สัญญาเช่า__10"/>
      <sheetName val="Balance_Sheet10"/>
      <sheetName val="_IBPL000110"/>
      <sheetName val="_IB-PL-YTD10"/>
      <sheetName val="P&amp;LFINAL_-_4414"/>
      <sheetName val="JV_Entry10"/>
      <sheetName val="CA_Sheet10"/>
      <sheetName val="Trial_Balance16"/>
      <sheetName val="Quarterly_410"/>
      <sheetName val="Nature_of_Expense10"/>
      <sheetName val="Estimation_-_201810"/>
      <sheetName val="F9_Parameters_10"/>
      <sheetName val="_BANK_XLS뉮׾_x005f_x005f_x005f_x0003_㌏Join10"/>
      <sheetName val="Asset_&amp;_Liability10"/>
      <sheetName val="Net_asset_value10"/>
      <sheetName val="_BANK_XLS뉮׾_x005f_x005f_x005f_x005f_x005f10"/>
      <sheetName val="[BANK_XLS뉮׾_x005f_x005f_x005f_x0003_㌏Join10"/>
      <sheetName val="F8_1_Slw_mving_stck10"/>
      <sheetName val="F_5_7_Value_red10"/>
      <sheetName val="F6_4_Slow_Moving_SP_200410"/>
      <sheetName val="interest_tree_generation10"/>
      <sheetName val="Life_&amp;_Health10"/>
      <sheetName val="bs_is10"/>
      <sheetName val="MS_Box1"/>
      <sheetName val="LC___TR_Listing1"/>
      <sheetName val="Gain_Loss_Calculation1"/>
      <sheetName val="Capital_Expenditure_1999-20012"/>
      <sheetName val="Capital_by_division2"/>
      <sheetName val="DEPRECIATION_1998-NEW_ASSETS2"/>
      <sheetName val="DEPRECIATION_19992"/>
      <sheetName val="Summery_Depreciation_1998-20012"/>
      <sheetName val="Stock_Aging2"/>
      <sheetName val="cost_allocation2"/>
      <sheetName val="PF_PL_OP2"/>
      <sheetName val="10Segment_report2"/>
      <sheetName val="7Long_term_liabilities2"/>
      <sheetName val="1Cash_for_Interest2"/>
      <sheetName val="3Detail_of_cash_flow2"/>
      <sheetName val="0_0ControlSheet2"/>
      <sheetName val="เครื่องตกแต่ง-PJ_(BF)2"/>
      <sheetName val="Debt_Info2"/>
      <sheetName val="Job_header2"/>
      <sheetName val="2005_DATA2"/>
      <sheetName val="Old_IAC_Canada2"/>
      <sheetName val="Template_Data1"/>
      <sheetName val="ocean_voyage1"/>
      <sheetName val="TW_銷售分析_200906"/>
      <sheetName val="營業中"/>
      <sheetName val="day end stock"/>
      <sheetName val="당초"/>
      <sheetName val="งบการเงิน"/>
      <sheetName val="cash flow 1"/>
      <sheetName val="cash flow 2"/>
      <sheetName val="Combine"/>
      <sheetName val="Parameter"/>
      <sheetName val="PL-D"/>
      <sheetName val="pl.cps "/>
      <sheetName val="detail bs"/>
      <sheetName val="____-__"/>
      <sheetName val="LocCode"/>
      <sheetName val="Proj Data"/>
      <sheetName val="Lock-up CM rev"/>
      <sheetName val="ProjIndex"/>
      <sheetName val="EditedYTD"/>
      <sheetName val="EditedLTD"/>
      <sheetName val="EditedMTD"/>
      <sheetName val="YTD Perf"/>
      <sheetName val="YTD Perf incl subs"/>
      <sheetName val="RegPerf"/>
      <sheetName val="EditedYTD by Function"/>
      <sheetName val="RegFunctPerf"/>
      <sheetName val="FunctPerf"/>
      <sheetName val="StateFunctPerf"/>
      <sheetName val="ohead distribution"/>
      <sheetName val="overheads"/>
      <sheetName val="Debtors Pivot"/>
      <sheetName val="Debtors"/>
      <sheetName val="sub Advs"/>
      <sheetName val="OS Advs"/>
      <sheetName val="Accruals CM"/>
      <sheetName val="Accruals LM"/>
      <sheetName val="Internal contribution trf"/>
      <sheetName val="Lock-up"/>
      <sheetName val="Int West Lock Up Analysis"/>
      <sheetName val="Int East Lock Up Analysis"/>
      <sheetName val="Australia Lockup Analysis"/>
      <sheetName val="Definitions"/>
      <sheetName val="jun04WIP"/>
      <sheetName val="Range Names"/>
      <sheetName val="COVERING SHEET"/>
      <sheetName val="INSTRUCTIONAL"/>
      <sheetName val="CONTROL"/>
      <sheetName val="Sch1"/>
      <sheetName val="Sch1a "/>
      <sheetName val="Sch 2"/>
      <sheetName val="Sch 2a"/>
      <sheetName val="Sch 2b"/>
      <sheetName val="Sch 3"/>
      <sheetName val="Sch 4"/>
      <sheetName val="Sch 5"/>
      <sheetName val="Sch 6"/>
      <sheetName val="Sch 7"/>
      <sheetName val="Sch 8"/>
      <sheetName val="CASH FLOW CALCULATION SHEET"/>
      <sheetName val="Proj_Data"/>
      <sheetName val="Lock-up_CM_rev"/>
      <sheetName val="YTD_Perf"/>
      <sheetName val="YTD_Perf_incl_subs"/>
      <sheetName val="EditedYTD_by_Function"/>
      <sheetName val="ohead_distribution"/>
      <sheetName val="Debtors_Pivot"/>
      <sheetName val="sub_Advs"/>
      <sheetName val="OS_Advs"/>
      <sheetName val="Accruals_CM"/>
      <sheetName val="Accruals_LM"/>
      <sheetName val="Internal_contribution_trf"/>
      <sheetName val="Int_West_Lock_Up_Analysis"/>
      <sheetName val="Int_East_Lock_Up_Analysis"/>
      <sheetName val="Australia_Lockup_Analysis"/>
      <sheetName val="Range_Names"/>
      <sheetName val="COVERING_SHEET"/>
      <sheetName val="Sch1a_"/>
      <sheetName val="Sch_2"/>
      <sheetName val="Sch_2a"/>
      <sheetName val="Sch_2b"/>
      <sheetName val="Sch_3"/>
      <sheetName val="Sch_4"/>
      <sheetName val="Sch_5"/>
      <sheetName val="Sch_6"/>
      <sheetName val="Sch_7"/>
      <sheetName val="Sch_8"/>
      <sheetName val="CASH_FLOW_CALCULATION_SHEET"/>
      <sheetName val="SCB_1_-_Current27"/>
      <sheetName val="_BANK_XLS뉮׾㌏Joint8"/>
      <sheetName val="Gen_Info12"/>
      <sheetName val="warehouse_fixed_v_var__(calcs)9"/>
      <sheetName val="_BANK_XLS뉮׾_x005f_x005f_x9"/>
      <sheetName val="Workbook_Inputs9"/>
      <sheetName val="OutstandingDec#019__9"/>
      <sheetName val="OutstandingJan05#019_9"/>
      <sheetName val="OutstandingFeb05#019_9"/>
      <sheetName val="OutstandingMay05#019_9"/>
      <sheetName val="Outstanding_June05#019_9"/>
      <sheetName val="Outstanding_July059"/>
      <sheetName val="Outstanding_Aug_05_9"/>
      <sheetName val="Outstanding_Sep_05_9"/>
      <sheetName val="Outstanding_Oct_059"/>
      <sheetName val="Outstanding_Nov_05_9"/>
      <sheetName val="Outstanding_Dec_059"/>
      <sheetName val="Bank_Statement_#0199"/>
      <sheetName val="未兌現支票&amp;已開立支票_#9109"/>
      <sheetName val="C_19"/>
      <sheetName val="License_BOI9"/>
      <sheetName val="Asset_Class9"/>
      <sheetName val="Depre__Key9"/>
      <sheetName val="[BANK_XLS뉮׾_x005f_x005f_x005f_x005f_x005f_x005f_9"/>
      <sheetName val="Data_29"/>
      <sheetName val="_BANK_XLS뉮׾_x9"/>
      <sheetName val="cal_(2)9"/>
      <sheetName val="อุปกรณ์_a29"/>
      <sheetName val="อุปกรณ์_a19"/>
      <sheetName val="[BANK_XLS뉮׾_x005f_x005f_x9"/>
      <sheetName val="U-2_19"/>
      <sheetName val="[BANK_XLS뉮׾_x9"/>
      <sheetName val="GL_CB8"/>
      <sheetName val="GL_M8"/>
      <sheetName val="OMC_April_029"/>
      <sheetName val="RF_April_029"/>
      <sheetName val="Co_info8"/>
      <sheetName val="6A_CA8"/>
      <sheetName val="_BANK_XLS뉮׾_x005f_x005f_x005f_x005f_x8"/>
      <sheetName val="gold_แลกทอง8"/>
      <sheetName val="공사비_내역_(가)8"/>
      <sheetName val="Weighted_Ave_Cost8"/>
      <sheetName val="Inventory_Master_List8"/>
      <sheetName val="default_values8"/>
      <sheetName val="ave_6_months_del_qty8"/>
      <sheetName val="By__Customer8"/>
      <sheetName val="KPI_F1_3_พรทิพย์_25598"/>
      <sheetName val="MD_-_Bank8"/>
      <sheetName val="Bank_Country8"/>
      <sheetName val="Unit_rate_Architecture8"/>
      <sheetName val="DATABASE_-sumifTB8"/>
      <sheetName val="Summary_Adjustment8"/>
      <sheetName val="PDR_PL__ACCT-MBK"/>
      <sheetName val="รายงาน_Promotion"/>
      <sheetName val="N-4_4"/>
      <sheetName val="SumP&amp;L_current_Sites"/>
      <sheetName val="KPI_Score"/>
      <sheetName val="SPP_5"/>
      <sheetName val="Summary_ตามตาราง"/>
      <sheetName val="EQUITY ITEMS"/>
      <sheetName val="งบบริหาร_PL-report"/>
      <sheetName val="Int_"/>
      <sheetName val="2_Conso"/>
      <sheetName val="8_1|Invest_in_Equity"/>
      <sheetName val="Actual"/>
      <sheetName val="PROCESS"/>
      <sheetName val="FS-YTD"/>
      <sheetName val="water record..."/>
      <sheetName val="electric"/>
      <sheetName val="[BANK_XLS뉮׾_x005f_x005f_1"/>
      <sheetName val="_BANK_XLS뉮׾_x005f_x005f_2"/>
      <sheetName val="[BANK_XLS뉮׾_x005f_x005f_2"/>
      <sheetName val="_BANK_XLS뉮׾_x005f_x005f_6"/>
      <sheetName val="[BANK_XLS뉮׾_x005f_x005f_6"/>
      <sheetName val="_BANK_XLS뉮׾_x005f_x005f_3"/>
      <sheetName val="[BANK_XLS뉮׾_x005f_x005f_3"/>
      <sheetName val="_BANK_XLS뉮׾_x005f_x005f_4"/>
      <sheetName val="[BANK_XLS뉮׾_x005f_x005f_4"/>
      <sheetName val="_BANK_XLS뉮׾_x005f_x005f_5"/>
      <sheetName val="[BANK_XLS뉮׾_x005f_x005f_5"/>
      <sheetName val="_BANK_XLS뉮׾_x005f_x005f_7"/>
      <sheetName val="[BANK_XLS뉮׾_x005f_x005f_7"/>
      <sheetName val="_BANK_XLS뉮׾_x005f_x005f_8"/>
      <sheetName val="[BANK_XLS뉮׾_x005f_x005f_8"/>
      <sheetName val="RW1&amp;3 of9"/>
      <sheetName val="U1.6"/>
      <sheetName val="U1.2"/>
      <sheetName val="U1.5"/>
      <sheetName val="U1.3"/>
      <sheetName val="Monthly Vessel IS - Level 3"/>
      <sheetName val="Two Step Revenue Testing Master"/>
      <sheetName val="graphs"/>
      <sheetName val="TRIAL BAL."/>
      <sheetName val="SGXLHIDDENSHEET"/>
      <sheetName val="2003 Forecast"/>
      <sheetName val="2004 Risk Adjusted AOP"/>
      <sheetName val="FR"/>
      <sheetName val="9109"/>
      <sheetName val="ESO"/>
      <sheetName val="ESL"/>
      <sheetName val="PortSTDSave"/>
      <sheetName val="LE1(act3mth)"/>
      <sheetName val="11922"/>
      <sheetName val="Sheet1 (2)"/>
      <sheetName val="CA Lab Equp"/>
      <sheetName val="Country"/>
      <sheetName val="Sheet1_(2)"/>
      <sheetName val="ROOMS_ST"/>
      <sheetName val="SCH_B13"/>
      <sheetName val="Scoping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PG02"/>
      <sheetName val="PG05"/>
      <sheetName val="PG06"/>
      <sheetName val="PG07"/>
      <sheetName val="PG08"/>
      <sheetName val="PG09"/>
      <sheetName val="PG10"/>
      <sheetName val="PG11"/>
      <sheetName val="PG12"/>
      <sheetName val="PG13"/>
      <sheetName val="PG14"/>
      <sheetName val="PG15"/>
      <sheetName val="PG16"/>
      <sheetName val="PG17"/>
      <sheetName val="PG03"/>
      <sheetName val="Cashflow(Scenario)"/>
      <sheetName val="TB1112"/>
      <sheetName val="安全服务"/>
      <sheetName val="ENGG_VAL"/>
      <sheetName val="BF2003"/>
      <sheetName val="Order_Oct_w40"/>
      <sheetName val="Order_Oct_w41"/>
      <sheetName val="Factor"/>
      <sheetName val="[BANK.XLS]10-1 Media:10-cut"/>
      <sheetName val="マクロバランス表"/>
      <sheetName val="Income Statement"/>
      <sheetName val="day_end_stock"/>
      <sheetName val="manreq"/>
      <sheetName val="smfix"/>
      <sheetName val="extra"/>
      <sheetName val="prf"/>
      <sheetName val="非固内訳"/>
      <sheetName val="UPG表"/>
      <sheetName val="securities movement"/>
      <sheetName val="STO"/>
      <sheetName val="SCB_1_-_Current28"/>
      <sheetName val="SCB_2_-_Current27"/>
      <sheetName val="SCB_1___Current27"/>
      <sheetName val="SCB_2___Current27"/>
      <sheetName val="2_DL_26"/>
      <sheetName val="2_2_IDL26"/>
      <sheetName val="Seal_1-07-0427"/>
      <sheetName val="BALANCE_SHEET_27"/>
      <sheetName val="TrialBalance_Q3-200226"/>
      <sheetName val="FP_Friends_Other26"/>
      <sheetName val="เงินกู้_MGC27"/>
      <sheetName val="ข้อมูล_PM27"/>
      <sheetName val="ACS_Revenue26"/>
      <sheetName val="N-4_Patent_right26"/>
      <sheetName val="B&amp;S_199926"/>
      <sheetName val="คชจ_ดำเนินงาน6-4326"/>
      <sheetName val="P&amp;L_Rates26"/>
      <sheetName val="PRICE_LIST26"/>
      <sheetName val="FG_Joint27"/>
      <sheetName val="Non_Movement27"/>
      <sheetName val="Jun_0626"/>
      <sheetName val="Mkt_Dev_1291_ONL_1290_-_101024"/>
      <sheetName val="TB_Worksheet24"/>
      <sheetName val="ADJ_-_RATE24"/>
      <sheetName val="Item_Code_-_Machine24"/>
      <sheetName val="B053_(990701)공정실적PP%계산24"/>
      <sheetName val="cc_Nov0824"/>
      <sheetName val="2003_Growth24"/>
      <sheetName val="10-1_Media24"/>
      <sheetName val="MPT_07_Sale_Forecast24"/>
      <sheetName val="MPT_08_Sale_Forecast24"/>
      <sheetName val="TL_Scrap_rate24"/>
      <sheetName val="ops_tb24"/>
      <sheetName val="Selling_and_Admins_(DONE)24"/>
      <sheetName val="_Direct_load_26"/>
      <sheetName val="TB_SAP26"/>
      <sheetName val="Standing_Data24"/>
      <sheetName val="[BANK_XLS뉮׾㌏Joint1"/>
      <sheetName val="DLD_Query_Query_Query23"/>
      <sheetName val="REC_GROUP23"/>
      <sheetName val="pa_group24"/>
      <sheetName val="F1_Log_On24"/>
      <sheetName val="Write_off24"/>
      <sheetName val="Unrecorded_Misstatement23"/>
      <sheetName val="Spa_Sales22"/>
      <sheetName val="Sale_050223"/>
      <sheetName val="U-5_220"/>
      <sheetName val="Seagate__share_in_units20"/>
      <sheetName val="_BANK_XLS뉮׾_x005f_x0003_㌏Joint20"/>
      <sheetName val="IE_UPS20"/>
      <sheetName val="Pd01_vsl_sked18"/>
      <sheetName val="Drop_down_list18"/>
      <sheetName val="רכוש_קבוע_18"/>
      <sheetName val="InvPlan_NI_and_WIN_201718"/>
      <sheetName val="Bill_No__2_-_Carpark18"/>
      <sheetName val="ตารางลูกหนี้สัญญาเช่า__12"/>
      <sheetName val="SAN_REDUCED_113"/>
      <sheetName val="Gen_Info13"/>
      <sheetName val="Estimation_-_201812"/>
      <sheetName val="B131_18"/>
      <sheetName val="[BANK_XLS뉮׾_x005f_x0003_㌏Joint12"/>
      <sheetName val="P&amp;LFINAL_-_4416"/>
      <sheetName val="Trial_Balance18"/>
      <sheetName val="_IBPL000112"/>
      <sheetName val="_IB-PL-YTD12"/>
      <sheetName val="Quarterly_412"/>
      <sheetName val="CA_Sheet12"/>
      <sheetName val="_BANK_XLS뉮׾_x005f_x005f_x005f_x0003_㌏Join12"/>
      <sheetName val="Asset_&amp;_Liability12"/>
      <sheetName val="Net_asset_value12"/>
      <sheetName val="_BANK_XLS뉮׾_x005f_x005f_x005f_x005f_x005f12"/>
      <sheetName val="[BANK_XLS뉮׾_x005f_x005f_x005f_x0003_㌏Join12"/>
      <sheetName val="interest_tree_generation12"/>
      <sheetName val="Balance_Sheet12"/>
      <sheetName val="dongia_(2)18"/>
      <sheetName val="F9_Parameters_12"/>
      <sheetName val="JV_Entry12"/>
      <sheetName val="Nature_of_Expense12"/>
      <sheetName val="tb_Q3'0812"/>
      <sheetName val="F8_1_Slw_mving_stck12"/>
      <sheetName val="F_5_7_Value_red12"/>
      <sheetName val="F6_4_Slow_Moving_SP_200412"/>
      <sheetName val="_BANK_XLS뉮׾_x005f_x005f_x10"/>
      <sheetName val="Workbook_Inputs10"/>
      <sheetName val="OutstandingDec#019__10"/>
      <sheetName val="OutstandingJan05#019_10"/>
      <sheetName val="OutstandingFeb05#019_10"/>
      <sheetName val="OutstandingMay05#019_10"/>
      <sheetName val="Outstanding_June05#019_10"/>
      <sheetName val="Outstanding_July0510"/>
      <sheetName val="Outstanding_Aug_05_10"/>
      <sheetName val="Outstanding_Sep_05_10"/>
      <sheetName val="Outstanding_Oct_0510"/>
      <sheetName val="Outstanding_Nov_05_10"/>
      <sheetName val="Outstanding_Dec_0510"/>
      <sheetName val="Bank_Statement_#01910"/>
      <sheetName val="未兌現支票&amp;已開立支票_#91010"/>
      <sheetName val="C_110"/>
      <sheetName val="License_BOI10"/>
      <sheetName val="Asset_Class10"/>
      <sheetName val="Depre__Key10"/>
      <sheetName val="[BANK_XLS뉮׾_x005f_x005f_x005f_x005f_x005f10"/>
      <sheetName val="Data_210"/>
      <sheetName val="_BANK_XLS뉮׾_x10"/>
      <sheetName val="cal_(2)10"/>
      <sheetName val="อุปกรณ์_a210"/>
      <sheetName val="อุปกรณ์_a110"/>
      <sheetName val="[BANK_XLS뉮׾_x005f_x005f_x10"/>
      <sheetName val="U-2_110"/>
      <sheetName val="[BANK_XLS뉮׾_x10"/>
      <sheetName val="OMC_April_0210"/>
      <sheetName val="RF_April_0210"/>
      <sheetName val="Review_wording9"/>
      <sheetName val="Summary_of_documents9"/>
      <sheetName val="Q4_Y199"/>
      <sheetName val="Target_Y209"/>
      <sheetName val="Q1_Y209"/>
      <sheetName val="Actual_&amp;_Target9"/>
      <sheetName val="1_Cash_Flow9"/>
      <sheetName val="2_P&amp;L_Performance9"/>
      <sheetName val="3_Corporate_Risk9"/>
      <sheetName val="acc_depre-report-old9"/>
      <sheetName val="warehouse_fixed_v_var__(calcs10"/>
      <sheetName val="GL_CB9"/>
      <sheetName val="GL_M9"/>
      <sheetName val="Life_&amp;_Health12"/>
      <sheetName val="Summary_Adjustment9"/>
      <sheetName val="공사비_내역_(가)9"/>
      <sheetName val="Co_info9"/>
      <sheetName val="6A_CA9"/>
      <sheetName val="gold_แลกทอง9"/>
      <sheetName val="Weighted_Ave_Cost9"/>
      <sheetName val="Inventory_Master_List9"/>
      <sheetName val="default_values9"/>
      <sheetName val="ave_6_months_del_qty9"/>
      <sheetName val="bs_is12"/>
      <sheetName val="By__Customer9"/>
      <sheetName val="KPI_F1_3_พรทิพย์_25599"/>
      <sheetName val="DATABASE_-sumifTB9"/>
      <sheetName val="MD_-_Bank9"/>
      <sheetName val="Bank_Country9"/>
      <sheetName val="Drop_Down3"/>
      <sheetName val="Unit_rate_Architecture9"/>
      <sheetName val="Office_Improve1"/>
      <sheetName val="MS_Box3"/>
      <sheetName val="LC___TR_Listing3"/>
      <sheetName val="Gain_Loss_Calculation3"/>
      <sheetName val="งบบริหาร_PL-report1"/>
      <sheetName val="Int_1"/>
      <sheetName val="2_Conso1"/>
      <sheetName val="8_1|Invest_in_Equity1"/>
      <sheetName val="Capital_Expenditure_1999-20014"/>
      <sheetName val="Capital_by_division4"/>
      <sheetName val="DEPRECIATION_1998-NEW_ASSETS4"/>
      <sheetName val="DEPRECIATION_19994"/>
      <sheetName val="Summery_Depreciation_1998-20014"/>
      <sheetName val="Stock_Aging4"/>
      <sheetName val="cost_allocation4"/>
      <sheetName val="PF_PL_OP4"/>
      <sheetName val="0_0ControlSheet4"/>
      <sheetName val="เครื่องตกแต่ง-PJ_(BF)4"/>
      <sheetName val="Debt_Info4"/>
      <sheetName val="Job_header4"/>
      <sheetName val="2005_DATA4"/>
      <sheetName val="Old_IAC_Canada4"/>
      <sheetName val="Template_Data3"/>
      <sheetName val="ocean_voyage3"/>
      <sheetName val="PDR_PL__ACCT-MBK1"/>
      <sheetName val="รายงาน_Promotion1"/>
      <sheetName val="SumP&amp;L_current_Sites1"/>
      <sheetName val="SPP_51"/>
      <sheetName val="Summary_ตามตาราง1"/>
      <sheetName val="KPI_Score1"/>
      <sheetName val="N-4_41"/>
      <sheetName val="Work_sheet_FB1"/>
      <sheetName val="10-1_Media:10-cut"/>
      <sheetName val="PL__ACCT-MBK"/>
      <sheetName val="FOR_PL_ACCT-MBK"/>
      <sheetName val="cash_flow_1"/>
      <sheetName val="cash_flow_2"/>
      <sheetName val="pl_cps_"/>
      <sheetName val="detail_bs"/>
      <sheetName val="Proj_Data1"/>
      <sheetName val="Lock-up_CM_rev1"/>
      <sheetName val="YTD_Perf1"/>
      <sheetName val="YTD_Perf_incl_subs1"/>
      <sheetName val="EditedYTD_by_Function1"/>
      <sheetName val="ohead_distribution1"/>
      <sheetName val="Debtors_Pivot1"/>
      <sheetName val="sub_Advs1"/>
      <sheetName val="OS_Advs1"/>
      <sheetName val="Accruals_CM1"/>
      <sheetName val="Accruals_LM1"/>
      <sheetName val="Internal_contribution_trf1"/>
      <sheetName val="Int_West_Lock_Up_Analysis1"/>
      <sheetName val="Int_East_Lock_Up_Analysis1"/>
      <sheetName val="Australia_Lockup_Analysis1"/>
      <sheetName val="Range_Names1"/>
      <sheetName val="COVERING_SHEET1"/>
      <sheetName val="Sch1a_1"/>
      <sheetName val="Sch_21"/>
      <sheetName val="Sch_2a1"/>
      <sheetName val="Sch_2b1"/>
      <sheetName val="Sch_31"/>
      <sheetName val="Sch_41"/>
      <sheetName val="Sch_51"/>
      <sheetName val="Sch_61"/>
      <sheetName val="Sch_71"/>
      <sheetName val="Sch_81"/>
      <sheetName val="CASH_FLOW_CALCULATION_SHEET1"/>
      <sheetName val="EQUITY_ITEMS"/>
      <sheetName val="SCB_1_-_Current29"/>
      <sheetName val="SCB_2_-_Current28"/>
      <sheetName val="SCB_1___Current28"/>
      <sheetName val="SCB_2___Current28"/>
      <sheetName val="2_DL_27"/>
      <sheetName val="2_2_IDL27"/>
      <sheetName val="Seal_1-07-0428"/>
      <sheetName val="BALANCE_SHEET_28"/>
      <sheetName val="TrialBalance_Q3-200227"/>
      <sheetName val="FP_Friends_Other27"/>
      <sheetName val="เงินกู้_MGC28"/>
      <sheetName val="ข้อมูล_PM28"/>
      <sheetName val="ACS_Revenue27"/>
      <sheetName val="N-4_Patent_right27"/>
      <sheetName val="B&amp;S_199927"/>
      <sheetName val="คชจ_ดำเนินงาน6-4327"/>
      <sheetName val="P&amp;L_Rates27"/>
      <sheetName val="PRICE_LIST27"/>
      <sheetName val="FG_Joint28"/>
      <sheetName val="Non_Movement28"/>
      <sheetName val="Jun_0627"/>
      <sheetName val="Mkt_Dev_1291_ONL_1290_-_101025"/>
      <sheetName val="TB_Worksheet25"/>
      <sheetName val="Item_Code_-_Machine25"/>
      <sheetName val="B053_(990701)공정실적PP%계산25"/>
      <sheetName val="ADJ_-_RATE25"/>
      <sheetName val="cc_Nov0825"/>
      <sheetName val="2003_Growth25"/>
      <sheetName val="10-1_Media25"/>
      <sheetName val="MPT_07_Sale_Forecast25"/>
      <sheetName val="MPT_08_Sale_Forecast25"/>
      <sheetName val="TL_Scrap_rate25"/>
      <sheetName val="_Direct_load_27"/>
      <sheetName val="ops_tb25"/>
      <sheetName val="Selling_and_Admins_(DONE)25"/>
      <sheetName val="TB_SAP27"/>
      <sheetName val="Standing_Data25"/>
      <sheetName val="pa_group25"/>
      <sheetName val="F1_Log_On25"/>
      <sheetName val="DLD_Query_Query_Query24"/>
      <sheetName val="REC_GROUP24"/>
      <sheetName val="Write_off25"/>
      <sheetName val="Sale_050224"/>
      <sheetName val="Unrecorded_Misstatement24"/>
      <sheetName val="Spa_Sales23"/>
      <sheetName val="U-5_221"/>
      <sheetName val="Seagate__share_in_units21"/>
      <sheetName val="_BANK_XLS뉮׾_x005f_x0003_㌏Joint21"/>
      <sheetName val="Pd01_vsl_sked19"/>
      <sheetName val="IE_UPS21"/>
      <sheetName val="Drop_down_list19"/>
      <sheetName val="רכוש_קבוע_19"/>
      <sheetName val="Bill_No__2_-_Carpark19"/>
      <sheetName val="InvPlan_NI_and_WIN_201719"/>
      <sheetName val="ตารางลูกหนี้สัญญาเช่า__13"/>
      <sheetName val="SAN_REDUCED_114"/>
      <sheetName val="Gen_Info14"/>
      <sheetName val="_IBPL000113"/>
      <sheetName val="_IB-PL-YTD13"/>
      <sheetName val="Estimation_-_201813"/>
      <sheetName val="B131_19"/>
      <sheetName val="[BANK_XLS뉮׾_x005f_x0003_㌏Joint13"/>
      <sheetName val="F9_Parameters_13"/>
      <sheetName val="Trial_Balance19"/>
      <sheetName val="CA_Sheet13"/>
      <sheetName val="Balance_Sheet13"/>
      <sheetName val="P&amp;LFINAL_-_4417"/>
      <sheetName val="Quarterly_413"/>
      <sheetName val="_BANK_XLS뉮׾_x005f_x005f_x005f_x0003_㌏Join13"/>
      <sheetName val="Asset_&amp;_Liability13"/>
      <sheetName val="Net_asset_value13"/>
      <sheetName val="_BANK_XLS뉮׾_x005f_x005f_x005f_x005f_x005f13"/>
      <sheetName val="[BANK_XLS뉮׾_x005f_x005f_x005f_x0003_㌏Join13"/>
      <sheetName val="interest_tree_generation13"/>
      <sheetName val="tb_Q3'0813"/>
      <sheetName val="JV_Entry13"/>
      <sheetName val="Nature_of_Expense13"/>
      <sheetName val="dongia_(2)19"/>
      <sheetName val="F8_1_Slw_mving_stck13"/>
      <sheetName val="F_5_7_Value_red13"/>
      <sheetName val="F6_4_Slow_Moving_SP_200413"/>
      <sheetName val="C_111"/>
      <sheetName val="_BANK_XLS뉮׾_x005f_x005f_x11"/>
      <sheetName val="OutstandingDec#019__11"/>
      <sheetName val="OutstandingJan05#019_11"/>
      <sheetName val="OutstandingFeb05#019_11"/>
      <sheetName val="OutstandingMay05#019_11"/>
      <sheetName val="Outstanding_June05#019_11"/>
      <sheetName val="Outstanding_July0511"/>
      <sheetName val="Outstanding_Aug_05_11"/>
      <sheetName val="Outstanding_Sep_05_11"/>
      <sheetName val="Outstanding_Oct_0511"/>
      <sheetName val="Outstanding_Nov_05_11"/>
      <sheetName val="Outstanding_Dec_0511"/>
      <sheetName val="Bank_Statement_#01911"/>
      <sheetName val="未兌現支票&amp;已開立支票_#91011"/>
      <sheetName val="GL_CB10"/>
      <sheetName val="GL_M10"/>
      <sheetName val="warehouse_fixed_v_var__(calcs11"/>
      <sheetName val="OMC_April_0211"/>
      <sheetName val="RF_April_0211"/>
      <sheetName val="Review_wording10"/>
      <sheetName val="Summary_of_documents10"/>
      <sheetName val="Q4_Y1910"/>
      <sheetName val="Target_Y2010"/>
      <sheetName val="Q1_Y2010"/>
      <sheetName val="Actual_&amp;_Target10"/>
      <sheetName val="1_Cash_Flow10"/>
      <sheetName val="2_P&amp;L_Performance10"/>
      <sheetName val="3_Corporate_Risk10"/>
      <sheetName val="acc_depre-report-old10"/>
      <sheetName val="Workbook_Inputs11"/>
      <sheetName val="License_BOI11"/>
      <sheetName val="Asset_Class11"/>
      <sheetName val="Depre__Key11"/>
      <sheetName val="[BANK_XLS뉮׾_x005f_x005f_x005f_x005f_x005f11"/>
      <sheetName val="Data_211"/>
      <sheetName val="_BANK_XLS뉮׾_x11"/>
      <sheetName val="cal_(2)11"/>
      <sheetName val="อุปกรณ์_a211"/>
      <sheetName val="อุปกรณ์_a111"/>
      <sheetName val="[BANK_XLS뉮׾_x005f_x005f_x11"/>
      <sheetName val="U-2_111"/>
      <sheetName val="[BANK_XLS뉮׾_x11"/>
      <sheetName val="Co_info10"/>
      <sheetName val="6A_CA10"/>
      <sheetName val="_BANK_XLS뉮׾_x005f_x005f_x005f_x005f_x9"/>
      <sheetName val="gold_แลกทอง10"/>
      <sheetName val="Life_&amp;_Health13"/>
      <sheetName val="공사비_내역_(가)10"/>
      <sheetName val="Weighted_Ave_Cost10"/>
      <sheetName val="Inventory_Master_List10"/>
      <sheetName val="default_values10"/>
      <sheetName val="ave_6_months_del_qty10"/>
      <sheetName val="By__Customer10"/>
      <sheetName val="KPI_F1_3_พรทิพย์_255910"/>
      <sheetName val="MD_-_Bank10"/>
      <sheetName val="Bank_Country10"/>
      <sheetName val="bs_is13"/>
      <sheetName val="Drop_Down4"/>
      <sheetName val="DATABASE_-sumifTB10"/>
      <sheetName val="MS_Box4"/>
      <sheetName val="LC___TR_Listing4"/>
      <sheetName val="Gain_Loss_Calculation4"/>
      <sheetName val="Unit_rate_Architecture10"/>
      <sheetName val="Summary_Adjustment10"/>
      <sheetName val="SumP&amp;L_current_Sites2"/>
      <sheetName val="SPP_52"/>
      <sheetName val="Summary_ตามตาราง2"/>
      <sheetName val="Capital_Expenditure_1999-20015"/>
      <sheetName val="Capital_by_division5"/>
      <sheetName val="DEPRECIATION_1998-NEW_ASSETS5"/>
      <sheetName val="DEPRECIATION_19995"/>
      <sheetName val="Summery_Depreciation_1998-20015"/>
      <sheetName val="Stock_Aging5"/>
      <sheetName val="cost_allocation5"/>
      <sheetName val="PF_PL_OP5"/>
      <sheetName val="10Segment_report4"/>
      <sheetName val="7Long_term_liabilities4"/>
      <sheetName val="1Cash_for_Interest4"/>
      <sheetName val="3Detail_of_cash_flow4"/>
      <sheetName val="0_0ControlSheet5"/>
      <sheetName val="เครื่องตกแต่ง-PJ_(BF)5"/>
      <sheetName val="Debt_Info5"/>
      <sheetName val="Job_header5"/>
      <sheetName val="2005_DATA5"/>
      <sheetName val="Old_IAC_Canada5"/>
      <sheetName val="Template_Data4"/>
      <sheetName val="ocean_voyage4"/>
      <sheetName val="PDR_PL__ACCT-MBK2"/>
      <sheetName val="รายงาน_Promotion2"/>
      <sheetName val="KPI_Score2"/>
      <sheetName val="N-4_42"/>
      <sheetName val="Work_sheet_FB2"/>
      <sheetName val="Office_Improve2"/>
      <sheetName val="งบบริหาร_PL-report2"/>
      <sheetName val="Int_2"/>
      <sheetName val="2_Conso2"/>
      <sheetName val="8_1|Invest_in_Equity2"/>
      <sheetName val="10-1_Media:10-cut1"/>
      <sheetName val="SCB_1_-_Current30"/>
      <sheetName val="SCB_2_-_Current29"/>
      <sheetName val="SCB_1___Current29"/>
      <sheetName val="SCB_2___Current29"/>
      <sheetName val="2_DL_28"/>
      <sheetName val="2_2_IDL28"/>
      <sheetName val="Seal_1-07-0429"/>
      <sheetName val="BALANCE_SHEET_29"/>
      <sheetName val="TrialBalance_Q3-200228"/>
      <sheetName val="FP_Friends_Other28"/>
      <sheetName val="เงินกู้_MGC29"/>
      <sheetName val="ข้อมูล_PM29"/>
      <sheetName val="ACS_Revenue28"/>
      <sheetName val="N-4_Patent_right28"/>
      <sheetName val="B&amp;S_199928"/>
      <sheetName val="คชจ_ดำเนินงาน6-4328"/>
      <sheetName val="P&amp;L_Rates28"/>
      <sheetName val="PRICE_LIST28"/>
      <sheetName val="FG_Joint29"/>
      <sheetName val="Non_Movement29"/>
      <sheetName val="Jun_0628"/>
      <sheetName val="Mkt_Dev_1291_ONL_1290_-_101026"/>
      <sheetName val="TB_Worksheet26"/>
      <sheetName val="Item_Code_-_Machine26"/>
      <sheetName val="B053_(990701)공정실적PP%계산26"/>
      <sheetName val="ADJ_-_RATE26"/>
      <sheetName val="cc_Nov0826"/>
      <sheetName val="2003_Growth26"/>
      <sheetName val="10-1_Media26"/>
      <sheetName val="MPT_07_Sale_Forecast26"/>
      <sheetName val="MPT_08_Sale_Forecast26"/>
      <sheetName val="TL_Scrap_rate26"/>
      <sheetName val="_Direct_load_28"/>
      <sheetName val="ops_tb26"/>
      <sheetName val="Selling_and_Admins_(DONE)26"/>
      <sheetName val="TB_SAP28"/>
      <sheetName val="Standing_Data26"/>
      <sheetName val="pa_group26"/>
      <sheetName val="F1_Log_On26"/>
      <sheetName val="DLD_Query_Query_Query25"/>
      <sheetName val="REC_GROUP25"/>
      <sheetName val="Write_off26"/>
      <sheetName val="Sale_050225"/>
      <sheetName val="Unrecorded_Misstatement25"/>
      <sheetName val="Spa_Sales24"/>
      <sheetName val="U-5_222"/>
      <sheetName val="Seagate__share_in_units22"/>
      <sheetName val="_BANK_XLS뉮׾_x005f_x0003_㌏Joint22"/>
      <sheetName val="Pd01_vsl_sked20"/>
      <sheetName val="IE_UPS22"/>
      <sheetName val="Drop_down_list20"/>
      <sheetName val="רכוש_קבוע_20"/>
      <sheetName val="Bill_No__2_-_Carpark20"/>
      <sheetName val="InvPlan_NI_and_WIN_201720"/>
      <sheetName val="ตารางลูกหนี้สัญญาเช่า__14"/>
      <sheetName val="SAN_REDUCED_115"/>
      <sheetName val="Gen_Info15"/>
      <sheetName val="_IBPL000114"/>
      <sheetName val="_IB-PL-YTD14"/>
      <sheetName val="Estimation_-_201814"/>
      <sheetName val="B131_20"/>
      <sheetName val="[BANK_XLS뉮׾_x005f_x0003_㌏Joint14"/>
      <sheetName val="F9_Parameters_14"/>
      <sheetName val="Trial_Balance20"/>
      <sheetName val="CA_Sheet14"/>
      <sheetName val="Balance_Sheet14"/>
      <sheetName val="P&amp;LFINAL_-_4418"/>
      <sheetName val="Quarterly_414"/>
      <sheetName val="_BANK_XLS뉮׾_x005f_x005f_x005f_x0003_㌏Join14"/>
      <sheetName val="Asset_&amp;_Liability14"/>
      <sheetName val="Net_asset_value14"/>
      <sheetName val="_BANK_XLS뉮׾_x005f_x005f_x005f_x005f_x005f14"/>
      <sheetName val="[BANK_XLS뉮׾_x005f_x005f_x005f_x0003_㌏Join14"/>
      <sheetName val="interest_tree_generation14"/>
      <sheetName val="tb_Q3'0814"/>
      <sheetName val="JV_Entry14"/>
      <sheetName val="Nature_of_Expense14"/>
      <sheetName val="dongia_(2)20"/>
      <sheetName val="F8_1_Slw_mving_stck14"/>
      <sheetName val="F_5_7_Value_red14"/>
      <sheetName val="F6_4_Slow_Moving_SP_200414"/>
      <sheetName val="C_112"/>
      <sheetName val="_BANK_XLS뉮׾_x005f_x005f_x12"/>
      <sheetName val="OutstandingDec#019__12"/>
      <sheetName val="OutstandingJan05#019_12"/>
      <sheetName val="OutstandingFeb05#019_12"/>
      <sheetName val="OutstandingMay05#019_12"/>
      <sheetName val="Outstanding_June05#019_12"/>
      <sheetName val="Outstanding_July0512"/>
      <sheetName val="Outstanding_Aug_05_12"/>
      <sheetName val="Outstanding_Sep_05_12"/>
      <sheetName val="Outstanding_Oct_0512"/>
      <sheetName val="Outstanding_Nov_05_12"/>
      <sheetName val="Outstanding_Dec_0512"/>
      <sheetName val="Bank_Statement_#01912"/>
      <sheetName val="未兌現支票&amp;已開立支票_#91012"/>
      <sheetName val="GL_CB11"/>
      <sheetName val="GL_M11"/>
      <sheetName val="warehouse_fixed_v_var__(calcs12"/>
      <sheetName val="OMC_April_0212"/>
      <sheetName val="RF_April_0212"/>
      <sheetName val="Review_wording11"/>
      <sheetName val="Summary_of_documents11"/>
      <sheetName val="Q4_Y1911"/>
      <sheetName val="Target_Y2011"/>
      <sheetName val="Q1_Y2011"/>
      <sheetName val="Actual_&amp;_Target11"/>
      <sheetName val="1_Cash_Flow11"/>
      <sheetName val="2_P&amp;L_Performance11"/>
      <sheetName val="3_Corporate_Risk11"/>
      <sheetName val="acc_depre-report-old11"/>
      <sheetName val="Workbook_Inputs12"/>
      <sheetName val="License_BOI12"/>
      <sheetName val="Asset_Class12"/>
      <sheetName val="Depre__Key12"/>
      <sheetName val="[BANK_XLS뉮׾_x005f_x005f_x005f_x005f_x005f12"/>
      <sheetName val="Data_212"/>
      <sheetName val="_BANK_XLS뉮׾_x12"/>
      <sheetName val="cal_(2)12"/>
      <sheetName val="อุปกรณ์_a212"/>
      <sheetName val="อุปกรณ์_a112"/>
      <sheetName val="[BANK_XLS뉮׾_x005f_x005f_x12"/>
      <sheetName val="U-2_112"/>
      <sheetName val="[BANK_XLS뉮׾_x12"/>
      <sheetName val="Co_info11"/>
      <sheetName val="6A_CA11"/>
      <sheetName val="_BANK_XLS뉮׾_x005f_x005f_x005f_x005f_x10"/>
      <sheetName val="gold_แลกทอง11"/>
      <sheetName val="Life_&amp;_Health14"/>
      <sheetName val="공사비_내역_(가)11"/>
      <sheetName val="Weighted_Ave_Cost11"/>
      <sheetName val="Inventory_Master_List11"/>
      <sheetName val="default_values11"/>
      <sheetName val="ave_6_months_del_qty11"/>
      <sheetName val="By__Customer11"/>
      <sheetName val="KPI_F1_3_พรทิพย์_255911"/>
      <sheetName val="MD_-_Bank11"/>
      <sheetName val="Bank_Country11"/>
      <sheetName val="bs_is14"/>
      <sheetName val="Drop_Down5"/>
      <sheetName val="DATABASE_-sumifTB11"/>
      <sheetName val="MS_Box5"/>
      <sheetName val="LC___TR_Listing5"/>
      <sheetName val="Gain_Loss_Calculation5"/>
      <sheetName val="Unit_rate_Architecture11"/>
      <sheetName val="Summary_Adjustment11"/>
      <sheetName val="SumP&amp;L_current_Sites3"/>
      <sheetName val="SPP_53"/>
      <sheetName val="Summary_ตามตาราง3"/>
      <sheetName val="Capital_Expenditure_1999-20016"/>
      <sheetName val="Capital_by_division6"/>
      <sheetName val="DEPRECIATION_1998-NEW_ASSETS6"/>
      <sheetName val="DEPRECIATION_19996"/>
      <sheetName val="Summery_Depreciation_1998-20016"/>
      <sheetName val="Stock_Aging6"/>
      <sheetName val="cost_allocation6"/>
      <sheetName val="PF_PL_OP6"/>
      <sheetName val="10Segment_report5"/>
      <sheetName val="7Long_term_liabilities5"/>
      <sheetName val="1Cash_for_Interest5"/>
      <sheetName val="3Detail_of_cash_flow5"/>
      <sheetName val="0_0ControlSheet6"/>
      <sheetName val="เครื่องตกแต่ง-PJ_(BF)6"/>
      <sheetName val="Debt_Info6"/>
      <sheetName val="Job_header6"/>
      <sheetName val="2005_DATA6"/>
      <sheetName val="Old_IAC_Canada6"/>
      <sheetName val="Template_Data5"/>
      <sheetName val="ocean_voyage5"/>
      <sheetName val="PDR_PL__ACCT-MBK3"/>
      <sheetName val="รายงาน_Promotion3"/>
      <sheetName val="KPI_Score3"/>
      <sheetName val="N-4_43"/>
      <sheetName val="Work_sheet_FB3"/>
      <sheetName val="Office_Improve3"/>
      <sheetName val="งบบริหาร_PL-report3"/>
      <sheetName val="Int_3"/>
      <sheetName val="2_Conso3"/>
      <sheetName val="8_1|Invest_in_Equity3"/>
      <sheetName val="10-1_Media:10-cut2"/>
      <sheetName val="day_end_stock1"/>
      <sheetName val="cash_flow_11"/>
      <sheetName val="cash_flow_21"/>
      <sheetName val="2003_Forecast"/>
      <sheetName val="2004_Risk_Adjusted_AOP"/>
      <sheetName val="EQUITY_ITEMS1"/>
      <sheetName val="PL__ACCT-MBK1"/>
      <sheetName val="FOR_PL_ACCT-MBK1"/>
      <sheetName val="pl_cps_1"/>
      <sheetName val="detail_bs1"/>
      <sheetName val="Proj_Data2"/>
      <sheetName val="Lock-up_CM_rev2"/>
      <sheetName val="YTD_Perf2"/>
      <sheetName val="YTD_Perf_incl_subs2"/>
      <sheetName val="EditedYTD_by_Function2"/>
      <sheetName val="ohead_distribution2"/>
      <sheetName val="Debtors_Pivot2"/>
      <sheetName val="sub_Advs2"/>
      <sheetName val="OS_Advs2"/>
      <sheetName val="Accruals_CM2"/>
      <sheetName val="Accruals_LM2"/>
      <sheetName val="Internal_contribution_trf2"/>
      <sheetName val="Int_West_Lock_Up_Analysis2"/>
      <sheetName val="Int_East_Lock_Up_Analysis2"/>
      <sheetName val="Australia_Lockup_Analysis2"/>
      <sheetName val="Range_Names2"/>
      <sheetName val="COVERING_SHEET2"/>
      <sheetName val="Sch1a_2"/>
      <sheetName val="Sch_22"/>
      <sheetName val="Sch_2a2"/>
      <sheetName val="Sch_2b2"/>
      <sheetName val="Sch_32"/>
      <sheetName val="Sch_42"/>
      <sheetName val="Sch_52"/>
      <sheetName val="Sch_62"/>
      <sheetName val="Sch_72"/>
      <sheetName val="Sch_82"/>
      <sheetName val="CASH_FLOW_CALCULATION_SHEET2"/>
      <sheetName val="water_record___"/>
      <sheetName val="RW1&amp;3_of9"/>
      <sheetName val="U1_6"/>
      <sheetName val="U1_2"/>
      <sheetName val="U1_5"/>
      <sheetName val="U1_3"/>
      <sheetName val="Monthly_Vessel_IS_-_Level_3"/>
      <sheetName val="Two_Step_Revenue_Testing_Master"/>
      <sheetName val="TRIAL_BAL_"/>
      <sheetName val="Market Insights and Opportuniti"/>
      <sheetName val="ลูกหนี้(เก่า)"/>
      <sheetName val="10K4"/>
      <sheetName val="Depre"/>
      <sheetName val="Office_Improve4"/>
      <sheetName val="10Segment_report6"/>
      <sheetName val="7Long_term_liabilities6"/>
      <sheetName val="1Cash_for_Interest6"/>
      <sheetName val="3Detail_of_cash_flow6"/>
      <sheetName val="Office_Improve5"/>
      <sheetName val="[BANK.XLS][BANK.XLS]10_1_Medi_3"/>
      <sheetName val="[BANK.XLS][BANK.XLS]10_1_Medi_2"/>
      <sheetName val="[BANK.XLS][BANK.XLS]10_1_Medi_5"/>
      <sheetName val="[BANK.XLS][BANK.XLS]10_1_Medi_4"/>
      <sheetName val="TB09.30.04"/>
      <sheetName val="SCB_1_-_Current31"/>
      <sheetName val="SCB_2_-_Current30"/>
      <sheetName val="SCB_1___Current30"/>
      <sheetName val="SCB_2___Current30"/>
      <sheetName val="2_DL_29"/>
      <sheetName val="2_2_IDL29"/>
      <sheetName val="Seal_1-07-0430"/>
      <sheetName val="BALANCE_SHEET_30"/>
      <sheetName val="TrialBalance_Q3-200229"/>
      <sheetName val="FP_Friends_Other29"/>
      <sheetName val="เงินกู้_MGC30"/>
      <sheetName val="ข้อมูล_PM30"/>
      <sheetName val="ACS_Revenue29"/>
      <sheetName val="N-4_Patent_right29"/>
      <sheetName val="B&amp;S_199929"/>
      <sheetName val="คชจ_ดำเนินงาน6-4329"/>
      <sheetName val="P&amp;L_Rates29"/>
      <sheetName val="PRICE_LIST29"/>
      <sheetName val="Jun_0629"/>
      <sheetName val="FG_Joint30"/>
      <sheetName val="Non_Movement30"/>
      <sheetName val="Mkt_Dev_1291_ONL_1290_-_101027"/>
      <sheetName val="TB_Worksheet27"/>
      <sheetName val="ADJ_-_RATE27"/>
      <sheetName val="Item_Code_-_Machine27"/>
      <sheetName val="B053_(990701)공정실적PP%계산27"/>
      <sheetName val="cc_Nov0827"/>
      <sheetName val="2003_Growth27"/>
      <sheetName val="10-1_Media27"/>
      <sheetName val="MPT_07_Sale_Forecast27"/>
      <sheetName val="MPT_08_Sale_Forecast27"/>
      <sheetName val="TL_Scrap_rate27"/>
      <sheetName val="ops_tb27"/>
      <sheetName val="_Direct_load_29"/>
      <sheetName val="Selling_and_Admins_(DONE)27"/>
      <sheetName val="pa_group27"/>
      <sheetName val="F1_Log_On27"/>
      <sheetName val="TB_SAP29"/>
      <sheetName val="Standing_Data27"/>
      <sheetName val="DLD_Query_Query_Query26"/>
      <sheetName val="REC_GROUP26"/>
      <sheetName val="Write_off27"/>
      <sheetName val="Sale_050226"/>
      <sheetName val="Unrecorded_Misstatement26"/>
      <sheetName val="Spa_Sales25"/>
      <sheetName val="U-5_223"/>
      <sheetName val="Seagate__share_in_units23"/>
      <sheetName val="Pd01_vsl_sked21"/>
      <sheetName val="_BANK_XLS뉮׾_x005f_x0003_㌏Joint23"/>
      <sheetName val="IE_UPS23"/>
      <sheetName val="Drop_down_list21"/>
      <sheetName val="רכוש_קבוע_21"/>
      <sheetName val="Bill_No__2_-_Carpark21"/>
      <sheetName val="InvPlan_NI_and_WIN_201721"/>
      <sheetName val="ตารางลูกหนี้สัญญาเช่า__15"/>
      <sheetName val="SAN_REDUCED_116"/>
      <sheetName val="Gen_Info16"/>
      <sheetName val="Trial_Balance21"/>
      <sheetName val="Estimation_-_201815"/>
      <sheetName val="_IBPL000115"/>
      <sheetName val="_IB-PL-YTD15"/>
      <sheetName val="B131_21"/>
      <sheetName val="Quarterly_415"/>
      <sheetName val="CA_Sheet15"/>
      <sheetName val="_BANK_XLS뉮׾_x005f_x005f_x005f_x0003_㌏Join15"/>
      <sheetName val="[BANK_XLS뉮׾_x005f_x0003_㌏Joint15"/>
      <sheetName val="Asset_&amp;_Liability15"/>
      <sheetName val="Net_asset_value15"/>
      <sheetName val="_BANK_XLS뉮׾_x005f_x005f_x005f_x005f_x005f15"/>
      <sheetName val="[BANK_XLS뉮׾_x005f_x005f_x005f_x0003_㌏Join15"/>
      <sheetName val="P&amp;LFINAL_-_4419"/>
      <sheetName val="interest_tree_generation15"/>
      <sheetName val="tb_Q3'0815"/>
      <sheetName val="Balance_Sheet15"/>
      <sheetName val="JV_Entry15"/>
      <sheetName val="Nature_of_Expense15"/>
      <sheetName val="F9_Parameters_15"/>
      <sheetName val="dongia_(2)21"/>
      <sheetName val="F8_1_Slw_mving_stck15"/>
      <sheetName val="F_5_7_Value_red15"/>
      <sheetName val="F6_4_Slow_Moving_SP_200415"/>
      <sheetName val="C_113"/>
      <sheetName val="_BANK_XLS뉮׾_x005f_x005f_x13"/>
      <sheetName val="OutstandingDec#019__13"/>
      <sheetName val="OutstandingJan05#019_13"/>
      <sheetName val="OutstandingFeb05#019_13"/>
      <sheetName val="OutstandingMay05#019_13"/>
      <sheetName val="Outstanding_June05#019_13"/>
      <sheetName val="Outstanding_July0513"/>
      <sheetName val="Outstanding_Aug_05_13"/>
      <sheetName val="Outstanding_Sep_05_13"/>
      <sheetName val="Outstanding_Oct_0513"/>
      <sheetName val="Outstanding_Nov_05_13"/>
      <sheetName val="Outstanding_Dec_0513"/>
      <sheetName val="Bank_Statement_#01913"/>
      <sheetName val="未兌現支票&amp;已開立支票_#91013"/>
      <sheetName val="GL_CB12"/>
      <sheetName val="GL_M12"/>
      <sheetName val="warehouse_fixed_v_var__(calcs13"/>
      <sheetName val="OMC_April_0213"/>
      <sheetName val="RF_April_0213"/>
      <sheetName val="Review_wording12"/>
      <sheetName val="Summary_of_documents12"/>
      <sheetName val="Q4_Y1912"/>
      <sheetName val="Target_Y2012"/>
      <sheetName val="Q1_Y2012"/>
      <sheetName val="Actual_&amp;_Target12"/>
      <sheetName val="1_Cash_Flow12"/>
      <sheetName val="2_P&amp;L_Performance12"/>
      <sheetName val="3_Corporate_Risk12"/>
      <sheetName val="acc_depre-report-old12"/>
      <sheetName val="Life_&amp;_Health15"/>
      <sheetName val="Workbook_Inputs13"/>
      <sheetName val="공사비_내역_(가)12"/>
      <sheetName val="License_BOI13"/>
      <sheetName val="Asset_Class13"/>
      <sheetName val="Depre__Key13"/>
      <sheetName val="[BANK_XLS뉮׾_x005f_x005f_x005f_x005f_x005f13"/>
      <sheetName val="Data_213"/>
      <sheetName val="_BANK_XLS뉮׾_x13"/>
      <sheetName val="cal_(2)13"/>
      <sheetName val="อุปกรณ์_a213"/>
      <sheetName val="อุปกรณ์_a113"/>
      <sheetName val="[BANK_XLS뉮׾_x005f_x005f_x13"/>
      <sheetName val="U-2_113"/>
      <sheetName val="[BANK_XLS뉮׾_x13"/>
      <sheetName val="Drop_Down6"/>
      <sheetName val="Co_info12"/>
      <sheetName val="6A_CA12"/>
      <sheetName val="_BANK_XLS뉮׾_x005f_x005f_x005f_x005f_x11"/>
      <sheetName val="gold_แลกทอง12"/>
      <sheetName val="Weighted_Ave_Cost12"/>
      <sheetName val="Inventory_Master_List12"/>
      <sheetName val="default_values12"/>
      <sheetName val="ave_6_months_del_qty12"/>
      <sheetName val="KPI_F1_3_พรทิพย์_255912"/>
      <sheetName val="DATABASE_-sumifTB12"/>
      <sheetName val="MD_-_Bank12"/>
      <sheetName val="Bank_Country12"/>
      <sheetName val="bs_is15"/>
      <sheetName val="Summary_Adjustment12"/>
      <sheetName val="By__Customer12"/>
      <sheetName val="Unit_rate_Architecture12"/>
      <sheetName val="MS_Box6"/>
      <sheetName val="LC___TR_Listing6"/>
      <sheetName val="Gain_Loss_Calculation6"/>
      <sheetName val="Capital_Expenditure_1999-20017"/>
      <sheetName val="Capital_by_division7"/>
      <sheetName val="DEPRECIATION_1998-NEW_ASSETS7"/>
      <sheetName val="DEPRECIATION_19997"/>
      <sheetName val="Summery_Depreciation_1998-20017"/>
      <sheetName val="Stock_Aging7"/>
      <sheetName val="cost_allocation7"/>
      <sheetName val="PF_PL_OP7"/>
      <sheetName val="0_0ControlSheet7"/>
      <sheetName val="เครื่องตกแต่ง-PJ_(BF)7"/>
      <sheetName val="Debt_Info7"/>
      <sheetName val="Job_header7"/>
      <sheetName val="2005_DATA7"/>
      <sheetName val="Old_IAC_Canada7"/>
      <sheetName val="Template_Data6"/>
      <sheetName val="ocean_voyage6"/>
      <sheetName val="Work_sheet_FB4"/>
      <sheetName val="SumP&amp;L_current_Sites4"/>
      <sheetName val="SPP_54"/>
      <sheetName val="Summary_ตามตาราง4"/>
      <sheetName val="รายงาน_Promotion4"/>
      <sheetName val="PDR_PL__ACCT-MBK4"/>
      <sheetName val="N-4_44"/>
      <sheetName val="KPI_Score4"/>
      <sheetName val="งบบริหาร_PL-report4"/>
      <sheetName val="Int_4"/>
      <sheetName val="2_Conso4"/>
      <sheetName val="8_1|Invest_in_Equity4"/>
      <sheetName val="10-1_Media:10-cut3"/>
      <sheetName val="day_end_stock2"/>
      <sheetName val="cash_flow_12"/>
      <sheetName val="cash_flow_22"/>
      <sheetName val="2003_Forecast1"/>
      <sheetName val="2004_Risk_Adjusted_AOP1"/>
      <sheetName val="EQUITY_ITEMS2"/>
      <sheetName val="PL__ACCT-MBK2"/>
      <sheetName val="FOR_PL_ACCT-MBK2"/>
      <sheetName val="pl_cps_2"/>
      <sheetName val="detail_bs2"/>
      <sheetName val="Proj_Data3"/>
      <sheetName val="Lock-up_CM_rev3"/>
      <sheetName val="YTD_Perf3"/>
      <sheetName val="YTD_Perf_incl_subs3"/>
      <sheetName val="EditedYTD_by_Function3"/>
      <sheetName val="ohead_distribution3"/>
      <sheetName val="Debtors_Pivot3"/>
      <sheetName val="sub_Advs3"/>
      <sheetName val="OS_Advs3"/>
      <sheetName val="Accruals_CM3"/>
      <sheetName val="Accruals_LM3"/>
      <sheetName val="Internal_contribution_trf3"/>
      <sheetName val="Int_West_Lock_Up_Analysis3"/>
      <sheetName val="Int_East_Lock_Up_Analysis3"/>
      <sheetName val="Australia_Lockup_Analysis3"/>
      <sheetName val="Range_Names3"/>
      <sheetName val="COVERING_SHEET3"/>
      <sheetName val="Sch1a_3"/>
      <sheetName val="Sch_23"/>
      <sheetName val="Sch_2a3"/>
      <sheetName val="Sch_2b3"/>
      <sheetName val="Sch_33"/>
      <sheetName val="Sch_43"/>
      <sheetName val="Sch_53"/>
      <sheetName val="Sch_63"/>
      <sheetName val="Sch_73"/>
      <sheetName val="Sch_83"/>
      <sheetName val="CASH_FLOW_CALCULATION_SHEET3"/>
      <sheetName val="water_record___1"/>
      <sheetName val="RW1&amp;3_of91"/>
      <sheetName val="U1_61"/>
      <sheetName val="U1_21"/>
      <sheetName val="U1_51"/>
      <sheetName val="U1_31"/>
      <sheetName val="Monthly_Vessel_IS_-_Level_31"/>
      <sheetName val="Two_Step_Revenue_Testing_Maste1"/>
      <sheetName val="TRIAL_BAL_1"/>
      <sheetName val="Sheet1_(2)1"/>
      <sheetName val="CA_Lab_Equp"/>
      <sheetName val="TONG_HOP_VL-NC"/>
      <sheetName val="TONGKE3p_"/>
      <sheetName val="TH_VL,_NC,_DDHT_Thanhphuoc"/>
      <sheetName val="DON_GIA"/>
      <sheetName val="CHITIET_VL-NC"/>
      <sheetName val="addl cost"/>
      <sheetName val="accumdeprn"/>
      <sheetName val="description"/>
      <sheetName val="Cum.91-93"/>
      <sheetName val="Dec 94"/>
      <sheetName val="BAL42"/>
      <sheetName val="name"/>
      <sheetName val="U"/>
      <sheetName val="FF_2"/>
      <sheetName val="BGT97STAFF"/>
      <sheetName val="ภาคการขายวิศวกรรม"/>
      <sheetName val="MOLP C"/>
      <sheetName val="QR_4.1"/>
      <sheetName val="LTX"/>
      <sheetName val="E"/>
      <sheetName val="B- 1"/>
      <sheetName val="3 P&amp;L "/>
      <sheetName val="Deferred Charge"/>
      <sheetName val="MCMD95"/>
      <sheetName val="Cash Flow"/>
      <sheetName val="Financial Summary"/>
      <sheetName val="212"/>
      <sheetName val="個品ﾘｽﾄ"/>
      <sheetName val="ifs"/>
      <sheetName val="uf"/>
      <sheetName val="Code1"/>
      <sheetName val="Val_Ind"/>
      <sheetName val="part-local"/>
      <sheetName val="Compงบต้นทุนผลิตAct&amp;Bud(จริง)"/>
      <sheetName val="New Item"/>
      <sheetName val="Cost centre expenditure"/>
      <sheetName val="spytd"/>
      <sheetName val="1131 "/>
      <sheetName val="PL_A05 APA Input"/>
      <sheetName val="PAYROLL"/>
      <sheetName val="Sale 0408"/>
      <sheetName val="Totaloversikt"/>
      <sheetName val="현금및현금등가물"/>
      <sheetName val="PBC Template"/>
      <sheetName val="현금흐름표"/>
      <sheetName val="入力"/>
      <sheetName val="_Bal Int Acp"/>
      <sheetName val="AILC004"/>
      <sheetName val="capacity"/>
      <sheetName val="Man power"/>
      <sheetName val="_BANK_XLS뉮׾_x005f_x005f_9"/>
      <sheetName val="[BANK_XLS뉮׾_x005f_x005f_9"/>
      <sheetName val="_BANK_XLS뉮׾_x005f_x0003_㌏Join11"/>
      <sheetName val="_BANK_XLS뉮׾_x005f_x005f_x005f11"/>
      <sheetName val="[BANK_XLS뉮׾_x005f_x0003_㌏Join11"/>
      <sheetName val="_BANK_XLS뉮׾_x005f_x0003_㌏Join10"/>
      <sheetName val="_BANK_XLS뉮׾_x005f_x005f_x005f10"/>
      <sheetName val="[BANK_XLS뉮׾_x005f_x0003_㌏Join10"/>
      <sheetName val="ใบรับที่เคยบัญชีบัญชีแล้ว"/>
      <sheetName val="[BANK.XLS뉮׾_x005f_x005f_x005f_x005F_x"/>
      <sheetName val="_BANK_XLS뉮׾_x005f_x005f_x005f_x005F_1"/>
      <sheetName val="_BANK_XLS뉮׾_x005f_x005f_x005f_x005F_2"/>
      <sheetName val="[BANK_XLS뉮׾_x005f_x005f_x005f_x005F_x"/>
      <sheetName val="辦公設備"/>
      <sheetName val="SKLoan"/>
      <sheetName val="ผ้าสำเร็จ"/>
      <sheetName val="Pnl-10"/>
      <sheetName val="20"/>
      <sheetName val="30"/>
      <sheetName val="70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L"/>
      <sheetName val="M MM"/>
      <sheetName val="30a"/>
      <sheetName val="30-Note"/>
      <sheetName val="U-2"/>
      <sheetName val="cashflowcomp"/>
      <sheetName val="5 Analysis"/>
      <sheetName val="สำนักงาน"/>
      <sheetName val="SAP"/>
      <sheetName val="Sale0403"/>
      <sheetName val="Sale 0501"/>
      <sheetName val="TB-Inet "/>
      <sheetName val="tax-ss"/>
      <sheetName val="FF_2 _1_"/>
      <sheetName val="Sale 0401"/>
      <sheetName val="NewIndex "/>
      <sheetName val="Sep-20"/>
      <sheetName val="Jan-21"/>
      <sheetName val="Interim --&gt; Top"/>
      <sheetName val="Company Info"/>
      <sheetName val="CA Comp"/>
      <sheetName val="Revised-ProformaSoi11"/>
      <sheetName val="Revised_ProformaSoi16"/>
      <sheetName val="Revised-ProformaSoi24"/>
      <sheetName val="Revised_ProformaSoi8"/>
      <sheetName val="Revised-ProformaSoi18"/>
      <sheetName val="Norms SP"/>
      <sheetName val="จันทร์"/>
      <sheetName val="Summary cheque"/>
      <sheetName val="elim "/>
      <sheetName val="FR管理工程図"/>
      <sheetName val="pd"/>
      <sheetName val="inputs"/>
      <sheetName val="dcf"/>
      <sheetName val="EURO"/>
      <sheetName val="生涸"/>
      <sheetName val="総合B"/>
      <sheetName val="P_2005_4511 (Rachel)"/>
      <sheetName val="SFP"/>
      <sheetName val="SCI"/>
      <sheetName val="PL_TB as of Dec-2015"/>
      <sheetName val="Budget_2013|14 MEE. B.Centers"/>
      <sheetName val="Accounts"/>
      <sheetName val="Submit"/>
      <sheetName val="accure"/>
      <sheetName val="[BANK.XLS][BANK.XLS]10_1_Medi_6"/>
      <sheetName val="Profit and Loss"/>
      <sheetName val="[BANK.XLS][BANK.XLS]10_1_Medi_7"/>
      <sheetName val="[BANK.XLS][BANK.XLS]10_1_Medi_8"/>
      <sheetName val="[BANK.XLS]10-1_Media:10-cut"/>
      <sheetName val="[BANK.XLS]10-1_Media:10-cut1"/>
      <sheetName val="[BANK.XLS]10-1_Media:10-cut2"/>
      <sheetName val="_Bal_Int_Acp"/>
      <sheetName val="10Segment_report7"/>
      <sheetName val="7Long_term_liabilities7"/>
      <sheetName val="1Cash_for_Interest7"/>
      <sheetName val="3Detail_of_cash_flow7"/>
      <sheetName val="Office_Improve6"/>
      <sheetName val="SCB_1_-_Current32"/>
      <sheetName val="SCB_2_-_Current32"/>
      <sheetName val="SCB_1___Current32"/>
      <sheetName val="SCB_2___Current32"/>
      <sheetName val="2_DL_31"/>
      <sheetName val="2_2_IDL31"/>
      <sheetName val="Seal_1-07-0432"/>
      <sheetName val="BALANCE_SHEET_32"/>
      <sheetName val="TrialBalance_Q3-200231"/>
      <sheetName val="FP_Friends_Other31"/>
      <sheetName val="เงินกู้_MGC32"/>
      <sheetName val="ข้อมูล_PM32"/>
      <sheetName val="ACS_Revenue31"/>
      <sheetName val="N-4_Patent_right31"/>
      <sheetName val="B&amp;S_199931"/>
      <sheetName val="คชจ_ดำเนินงาน6-4331"/>
      <sheetName val="P&amp;L_Rates31"/>
      <sheetName val="PRICE_LIST31"/>
      <sheetName val="FG_Joint32"/>
      <sheetName val="Non_Movement32"/>
      <sheetName val="Jun_0631"/>
      <sheetName val="_Direct_load_31"/>
      <sheetName val="TB_SAP31"/>
      <sheetName val="Mkt_Dev_1291_ONL_1290_-_101029"/>
      <sheetName val="Item_Code_-_Machine29"/>
      <sheetName val="B053_(990701)공정실적PP%계산29"/>
      <sheetName val="TB_Worksheet29"/>
      <sheetName val="ADJ_-_RATE29"/>
      <sheetName val="cc_Nov0829"/>
      <sheetName val="2003_Growth29"/>
      <sheetName val="10-1_Media29"/>
      <sheetName val="MPT_07_Sale_Forecast29"/>
      <sheetName val="MPT_08_Sale_Forecast29"/>
      <sheetName val="TL_Scrap_rate29"/>
      <sheetName val="Selling_and_Admins_(DONE)29"/>
      <sheetName val="ops_tb29"/>
      <sheetName val="pa_group29"/>
      <sheetName val="F1_Log_On29"/>
      <sheetName val="Sale_050228"/>
      <sheetName val="DLD_Query_Query_Query28"/>
      <sheetName val="Standing_Data29"/>
      <sheetName val="Unrecorded_Misstatement28"/>
      <sheetName val="Write_off29"/>
      <sheetName val="REC_GROUP28"/>
      <sheetName val="Spa_Sales27"/>
      <sheetName val="U-5_225"/>
      <sheetName val="Seagate__share_in_units25"/>
      <sheetName val="_BANK_XLS뉮׾_x005f_x0003_㌏Joint25"/>
      <sheetName val="Pd01_vsl_sked23"/>
      <sheetName val="IE_UPS25"/>
      <sheetName val="Drop_down_list23"/>
      <sheetName val="Quarterly_417"/>
      <sheetName val="רכוש_קבוע_23"/>
      <sheetName val="Bill_No__2_-_Carpark23"/>
      <sheetName val="dongia_(2)23"/>
      <sheetName val="B131_23"/>
      <sheetName val="Estimation_-_201817"/>
      <sheetName val="InvPlan_NI_and_WIN_201723"/>
      <sheetName val="ตารางลูกหนี้สัญญาเช่า__17"/>
      <sheetName val="SAN_REDUCED_118"/>
      <sheetName val="Gen_Info17"/>
      <sheetName val="[BANK_XLS뉮׾_x005f_x0003_㌏Joint17"/>
      <sheetName val="P&amp;LFINAL_-_4421"/>
      <sheetName val="_IBPL000117"/>
      <sheetName val="_IB-PL-YTD17"/>
      <sheetName val="Balance_Sheet17"/>
      <sheetName val="Trial_Balance23"/>
      <sheetName val="F9_Parameters_17"/>
      <sheetName val="CA_Sheet17"/>
      <sheetName val="_BANK_XLS뉮׾_x005f_x005f_x005f_x0003_㌏Join17"/>
      <sheetName val="Asset_&amp;_Liability17"/>
      <sheetName val="Net_asset_value17"/>
      <sheetName val="_BANK_XLS뉮׾_x005f_x005f_x005f_x005f_x005f17"/>
      <sheetName val="[BANK_XLS뉮׾_x005f_x005f_x005f_x0003_㌏Join17"/>
      <sheetName val="interest_tree_generation17"/>
      <sheetName val="JV_Entry17"/>
      <sheetName val="Nature_of_Expense17"/>
      <sheetName val="F8_1_Slw_mving_stck17"/>
      <sheetName val="F_5_7_Value_red17"/>
      <sheetName val="F6_4_Slow_Moving_SP_200417"/>
      <sheetName val="tb_Q3'0817"/>
      <sheetName val="Life_&amp;_Health17"/>
      <sheetName val="bs_is17"/>
      <sheetName val="Drop_Down8"/>
      <sheetName val="MS_Box8"/>
      <sheetName val="LC___TR_Listing8"/>
      <sheetName val="Gain_Loss_Calculation8"/>
      <sheetName val="Capital_Expenditure_1999-20019"/>
      <sheetName val="Capital_by_division9"/>
      <sheetName val="DEPRECIATION_1998-NEW_ASSETS9"/>
      <sheetName val="DEPRECIATION_19999"/>
      <sheetName val="Summery_Depreciation_1998-20019"/>
      <sheetName val="Stock_Aging9"/>
      <sheetName val="cost_allocation9"/>
      <sheetName val="PF_PL_OP9"/>
      <sheetName val="10Segment_report9"/>
      <sheetName val="7Long_term_liabilities9"/>
      <sheetName val="1Cash_for_Interest9"/>
      <sheetName val="3Detail_of_cash_flow9"/>
      <sheetName val="0_0ControlSheet9"/>
      <sheetName val="เครื่องตกแต่ง-PJ_(BF)9"/>
      <sheetName val="Debt_Info9"/>
      <sheetName val="Job_header9"/>
      <sheetName val="2005_DATA9"/>
      <sheetName val="Old_IAC_Canada9"/>
      <sheetName val="Template_Data8"/>
      <sheetName val="ocean_voyage8"/>
      <sheetName val="Office_Improve8"/>
      <sheetName val="SCB_2_-_Current31"/>
      <sheetName val="SCB_1___Current31"/>
      <sheetName val="SCB_2___Current31"/>
      <sheetName val="2_DL_30"/>
      <sheetName val="2_2_IDL30"/>
      <sheetName val="Seal_1-07-0431"/>
      <sheetName val="BALANCE_SHEET_31"/>
      <sheetName val="TrialBalance_Q3-200230"/>
      <sheetName val="FP_Friends_Other30"/>
      <sheetName val="เงินกู้_MGC31"/>
      <sheetName val="ข้อมูล_PM31"/>
      <sheetName val="ACS_Revenue30"/>
      <sheetName val="N-4_Patent_right30"/>
      <sheetName val="B&amp;S_199930"/>
      <sheetName val="คชจ_ดำเนินงาน6-4330"/>
      <sheetName val="P&amp;L_Rates30"/>
      <sheetName val="PRICE_LIST30"/>
      <sheetName val="FG_Joint31"/>
      <sheetName val="Non_Movement31"/>
      <sheetName val="Jun_0630"/>
      <sheetName val="_Direct_load_30"/>
      <sheetName val="TB_SAP30"/>
      <sheetName val="Mkt_Dev_1291_ONL_1290_-_101028"/>
      <sheetName val="Item_Code_-_Machine28"/>
      <sheetName val="B053_(990701)공정실적PP%계산28"/>
      <sheetName val="TB_Worksheet28"/>
      <sheetName val="ADJ_-_RATE28"/>
      <sheetName val="cc_Nov0828"/>
      <sheetName val="2003_Growth28"/>
      <sheetName val="10-1_Media28"/>
      <sheetName val="MPT_07_Sale_Forecast28"/>
      <sheetName val="MPT_08_Sale_Forecast28"/>
      <sheetName val="TL_Scrap_rate28"/>
      <sheetName val="Selling_and_Admins_(DONE)28"/>
      <sheetName val="ops_tb28"/>
      <sheetName val="pa_group28"/>
      <sheetName val="F1_Log_On28"/>
      <sheetName val="Sale_050227"/>
      <sheetName val="DLD_Query_Query_Query27"/>
      <sheetName val="Standing_Data28"/>
      <sheetName val="Unrecorded_Misstatement27"/>
      <sheetName val="Write_off28"/>
      <sheetName val="REC_GROUP27"/>
      <sheetName val="Spa_Sales26"/>
      <sheetName val="U-5_224"/>
      <sheetName val="Seagate__share_in_units24"/>
      <sheetName val="_BANK_XLS뉮׾_x005f_x0003_㌏Joint24"/>
      <sheetName val="Pd01_vsl_sked22"/>
      <sheetName val="IE_UPS24"/>
      <sheetName val="Drop_down_list22"/>
      <sheetName val="Quarterly_416"/>
      <sheetName val="רכוש_קבוע_22"/>
      <sheetName val="Bill_No__2_-_Carpark22"/>
      <sheetName val="dongia_(2)22"/>
      <sheetName val="B131_22"/>
      <sheetName val="Estimation_-_201816"/>
      <sheetName val="InvPlan_NI_and_WIN_201722"/>
      <sheetName val="ตารางลูกหนี้สัญญาเช่า__16"/>
      <sheetName val="SAN_REDUCED_117"/>
      <sheetName val="[BANK_XLS뉮׾_x005f_x0003_㌏Joint16"/>
      <sheetName val="P&amp;LFINAL_-_4420"/>
      <sheetName val="_IBPL000116"/>
      <sheetName val="_IB-PL-YTD16"/>
      <sheetName val="Balance_Sheet16"/>
      <sheetName val="Trial_Balance22"/>
      <sheetName val="F9_Parameters_16"/>
      <sheetName val="CA_Sheet16"/>
      <sheetName val="_BANK_XLS뉮׾_x005f_x005f_x005f_x0003_㌏Join16"/>
      <sheetName val="Asset_&amp;_Liability16"/>
      <sheetName val="Net_asset_value16"/>
      <sheetName val="_BANK_XLS뉮׾_x005f_x005f_x005f_x005f_x005f16"/>
      <sheetName val="[BANK_XLS뉮׾_x005f_x005f_x005f_x0003_㌏Join16"/>
      <sheetName val="interest_tree_generation16"/>
      <sheetName val="JV_Entry16"/>
      <sheetName val="Nature_of_Expense16"/>
      <sheetName val="F8_1_Slw_mving_stck16"/>
      <sheetName val="F_5_7_Value_red16"/>
      <sheetName val="F6_4_Slow_Moving_SP_200416"/>
      <sheetName val="tb_Q3'0816"/>
      <sheetName val="Life_&amp;_Health16"/>
      <sheetName val="bs_is16"/>
      <sheetName val="Drop_Down7"/>
      <sheetName val="MS_Box7"/>
      <sheetName val="LC___TR_Listing7"/>
      <sheetName val="Gain_Loss_Calculation7"/>
      <sheetName val="Capital_Expenditure_1999-20018"/>
      <sheetName val="Capital_by_division8"/>
      <sheetName val="DEPRECIATION_1998-NEW_ASSETS8"/>
      <sheetName val="DEPRECIATION_19998"/>
      <sheetName val="Summery_Depreciation_1998-20018"/>
      <sheetName val="Stock_Aging8"/>
      <sheetName val="cost_allocation8"/>
      <sheetName val="PF_PL_OP8"/>
      <sheetName val="10Segment_report8"/>
      <sheetName val="7Long_term_liabilities8"/>
      <sheetName val="1Cash_for_Interest8"/>
      <sheetName val="3Detail_of_cash_flow8"/>
      <sheetName val="0_0ControlSheet8"/>
      <sheetName val="เครื่องตกแต่ง-PJ_(BF)8"/>
      <sheetName val="Debt_Info8"/>
      <sheetName val="Job_header8"/>
      <sheetName val="2005_DATA8"/>
      <sheetName val="Old_IAC_Canada8"/>
      <sheetName val="Template_Data7"/>
      <sheetName val="ocean_voyage7"/>
      <sheetName val="Office_Improve7"/>
      <sheetName val="_BANK_XLS뉮׾_x005f_x0003_㌏Join12"/>
      <sheetName val="_BANK_XLS뉮׾_x005f_x005f_x005f12"/>
      <sheetName val="[BANK_XLS뉮׾_x005f_x0003_㌏Join12"/>
      <sheetName val="[BANK_XLS뉮׾_x005f_x005f_x005f10"/>
      <sheetName val="_BANK_XLS뉮׾_x005f_x0003_㌏Join13"/>
      <sheetName val="_BANK_XLS뉮׾_x005f_x005f_x005f13"/>
      <sheetName val="[BANK_XLS뉮׾_x005f_x0003_㌏Join13"/>
      <sheetName val="[BANK_XLS뉮׾_x005f_x005f_x005f11"/>
      <sheetName val="_BANK_XLS뉮׾_x005f_x0003_㌏Join14"/>
      <sheetName val="_BANK_XLS뉮׾_x005f_x005f_x005f14"/>
      <sheetName val="[BANK_XLS뉮׾_x005f_x0003_㌏Join14"/>
      <sheetName val="[BANK_XLS뉮׾_x005f_x005f_x005f12"/>
      <sheetName val="TB1"/>
      <sheetName val="TB2"/>
      <sheetName val="CRA-Detail"/>
      <sheetName val="C_114"/>
      <sheetName val="_BANK_XLS뉮׾_x005f_x005f_x14"/>
      <sheetName val="OutstandingDec#019__14"/>
      <sheetName val="OutstandingJan05#019_14"/>
      <sheetName val="OutstandingFeb05#019_14"/>
      <sheetName val="OutstandingMay05#019_14"/>
      <sheetName val="Outstanding_June05#019_14"/>
      <sheetName val="Outstanding_July0514"/>
      <sheetName val="Outstanding_Aug_05_14"/>
      <sheetName val="Outstanding_Sep_05_14"/>
      <sheetName val="Outstanding_Oct_0514"/>
      <sheetName val="Outstanding_Nov_05_14"/>
      <sheetName val="Outstanding_Dec_0514"/>
      <sheetName val="Bank_Statement_#01914"/>
      <sheetName val="未兌現支票&amp;已開立支票_#91014"/>
      <sheetName val="GL_CB13"/>
      <sheetName val="GL_M13"/>
      <sheetName val="warehouse_fixed_v_var__(calcs14"/>
      <sheetName val="OMC_April_0214"/>
      <sheetName val="RF_April_0214"/>
      <sheetName val="Review_wording13"/>
      <sheetName val="Summary_of_documents13"/>
      <sheetName val="Q4_Y1913"/>
      <sheetName val="Target_Y2013"/>
      <sheetName val="Q1_Y2013"/>
      <sheetName val="Actual_&amp;_Target13"/>
      <sheetName val="1_Cash_Flow13"/>
      <sheetName val="2_P&amp;L_Performance13"/>
      <sheetName val="3_Corporate_Risk13"/>
      <sheetName val="acc_depre-report-old13"/>
      <sheetName val="Workbook_Inputs14"/>
      <sheetName val="License_BOI14"/>
      <sheetName val="Asset_Class14"/>
      <sheetName val="Depre__Key14"/>
      <sheetName val="[BANK_XLS뉮׾_x005f_x005f_x005f_x005f_x005f14"/>
      <sheetName val="Data_214"/>
      <sheetName val="_BANK_XLS뉮׾_x14"/>
      <sheetName val="cal_(2)14"/>
      <sheetName val="อุปกรณ์_a214"/>
      <sheetName val="อุปกรณ์_a114"/>
      <sheetName val="[BANK_XLS뉮׾_x005f_x005f_x14"/>
      <sheetName val="U-2_114"/>
      <sheetName val="[BANK_XLS뉮׾_x14"/>
      <sheetName val="Co_info13"/>
      <sheetName val="6A_CA13"/>
      <sheetName val="_BANK_XLS뉮׾_x005f_x005f_x005f_x005f_x12"/>
      <sheetName val="gold_แลกทอง13"/>
      <sheetName val="공사비_내역_(가)13"/>
      <sheetName val="Weighted_Ave_Cost13"/>
      <sheetName val="Inventory_Master_List13"/>
      <sheetName val="default_values13"/>
      <sheetName val="ave_6_months_del_qty13"/>
      <sheetName val="By__Customer13"/>
      <sheetName val="KPI_F1_3_พรทิพย์_255913"/>
      <sheetName val="MD_-_Bank13"/>
      <sheetName val="Bank_Country13"/>
      <sheetName val="DATABASE_-sumifTB13"/>
      <sheetName val="Unit_rate_Architecture13"/>
      <sheetName val="Summary_Adjustment13"/>
      <sheetName val="SumP&amp;L_current_Sites5"/>
      <sheetName val="SPP_55"/>
      <sheetName val="Summary_ตามตาราง5"/>
      <sheetName val="PDR_PL__ACCT-MBK5"/>
      <sheetName val="รายงาน_Promotion5"/>
      <sheetName val="KPI_Score5"/>
      <sheetName val="N-4_45"/>
      <sheetName val="Work_sheet_FB5"/>
      <sheetName val="งบบริหาร_PL-report5"/>
      <sheetName val="Int_5"/>
      <sheetName val="2_Conso5"/>
      <sheetName val="8_1|Invest_in_Equity5"/>
      <sheetName val="10-1_Media:10-cut4"/>
      <sheetName val="day_end_stock3"/>
      <sheetName val="cash_flow_13"/>
      <sheetName val="cash_flow_23"/>
      <sheetName val="2003_Forecast2"/>
      <sheetName val="2004_Risk_Adjusted_AOP2"/>
      <sheetName val="EQUITY_ITEMS3"/>
      <sheetName val="PL__ACCT-MBK3"/>
      <sheetName val="FOR_PL_ACCT-MBK3"/>
      <sheetName val="pl_cps_3"/>
      <sheetName val="detail_bs3"/>
      <sheetName val="Proj_Data4"/>
      <sheetName val="Lock-up_CM_rev4"/>
      <sheetName val="YTD_Perf4"/>
      <sheetName val="YTD_Perf_incl_subs4"/>
      <sheetName val="EditedYTD_by_Function4"/>
      <sheetName val="ohead_distribution4"/>
      <sheetName val="Debtors_Pivot4"/>
      <sheetName val="sub_Advs4"/>
      <sheetName val="OS_Advs4"/>
      <sheetName val="Accruals_CM4"/>
      <sheetName val="Accruals_LM4"/>
      <sheetName val="Internal_contribution_trf4"/>
      <sheetName val="Int_West_Lock_Up_Analysis4"/>
      <sheetName val="Int_East_Lock_Up_Analysis4"/>
      <sheetName val="Australia_Lockup_Analysis4"/>
      <sheetName val="Range_Names4"/>
      <sheetName val="COVERING_SHEET4"/>
      <sheetName val="Sch1a_4"/>
      <sheetName val="Sch_24"/>
      <sheetName val="Sch_2a4"/>
      <sheetName val="Sch_2b4"/>
      <sheetName val="Sch_34"/>
      <sheetName val="Sch_44"/>
      <sheetName val="Sch_54"/>
      <sheetName val="Sch_64"/>
      <sheetName val="Sch_74"/>
      <sheetName val="Sch_84"/>
      <sheetName val="CASH_FLOW_CALCULATION_SHEET4"/>
      <sheetName val="water_record___2"/>
      <sheetName val="RW1&amp;3_of92"/>
      <sheetName val="U1_62"/>
      <sheetName val="U1_22"/>
      <sheetName val="U1_52"/>
      <sheetName val="U1_32"/>
      <sheetName val="Monthly_Vessel_IS_-_Level_32"/>
      <sheetName val="Two_Step_Revenue_Testing_Maste2"/>
      <sheetName val="TRIAL_BAL_2"/>
      <sheetName val="Sheet1_(2)2"/>
      <sheetName val="CA_Lab_Equp1"/>
      <sheetName val="TONG_HOP_VL-NC1"/>
      <sheetName val="TONGKE3p_1"/>
      <sheetName val="TH_VL,_NC,_DDHT_Thanhphuoc1"/>
      <sheetName val="DON_GIA1"/>
      <sheetName val="CHITIET_VL-NC1"/>
      <sheetName val="[BANK_XLS]10-1_Media:10-cut"/>
      <sheetName val="Income_Statement"/>
      <sheetName val="addl_cost"/>
      <sheetName val="Cum_91-93"/>
      <sheetName val="Dec_94"/>
      <sheetName val="securities_movement"/>
      <sheetName val="MOLP_C"/>
      <sheetName val="QR_4_1"/>
      <sheetName val="B-_1"/>
      <sheetName val="3_P&amp;L_"/>
      <sheetName val="Deferred_Charge"/>
      <sheetName val="Cash_Flow"/>
      <sheetName val="Financial_Summary"/>
      <sheetName val="New_Item"/>
      <sheetName val="Cost_centre_expenditure"/>
      <sheetName val="1131_"/>
      <sheetName val="PL_A05_APA_Input"/>
      <sheetName val="Sale_0408"/>
      <sheetName val="[BANK_XLS][BANK_XLS]10_1_Medi_3"/>
      <sheetName val="[BANK_XLS][BANK_XLS]10_1_Medi_2"/>
      <sheetName val="[BANK_XLS][BANK_XLS]10_1_Medi_5"/>
      <sheetName val="[BANK_XLS][BANK_XLS]10_1_Medi_4"/>
      <sheetName val="Boq(1)"/>
      <sheetName val="Account Code_E"/>
      <sheetName val="[BANK.XLS][BANK.XLS]10_1_Medi_9"/>
      <sheetName val="[BANK.XLS][BANK.XLS]10_1_Med_10"/>
      <sheetName val="[BANK.XLS][BANK.XLS]10_1_Med_11"/>
      <sheetName val="[BANK.XLS][BANK.XLS]10_1_Med_12"/>
      <sheetName val="[BANK.XLS][BANK.XLS]10_1_Med_13"/>
      <sheetName val="[BANK.XLS][BANK.XLS]10_1_Med_14"/>
      <sheetName val="[BANK.XLS][BANK.XLS]10_1_Med_15"/>
      <sheetName val="[BANK.XLS][BANK.XLS]10_1_Med_16"/>
      <sheetName val="Prft&amp;Loss"/>
      <sheetName val="FIN TB_SI"/>
      <sheetName val=" APS  APS-DI ING"/>
      <sheetName val="Basics"/>
      <sheetName val="[BANK.XLS][BANK.XLS]10_1_Med_17"/>
      <sheetName val="[BANK.XLS][BANK.XLS]10_1_Med_18"/>
      <sheetName val="[BANK.XLS][BANK.XLS]10_1_Med_19"/>
      <sheetName val="[BANK.XLS][BANK.XLS]10_1_Med_20"/>
      <sheetName val="[BANK.XLS][BANK.XLS]10_1_Med_21"/>
      <sheetName val="[BANK.XLS][BANK.XLS]10_1_Med_22"/>
      <sheetName val="[BANK.XLS][BANK.XLS]10_1_Med_23"/>
      <sheetName val="[BANK.XLS][BANK.XLS]10_1_Med_24"/>
      <sheetName val="[BANK.XLS][BANK.XLS]10_1_Med_25"/>
      <sheetName val="[BANK.XLS][BANK.XLS]10_1_Med_26"/>
      <sheetName val="[BANK.XLS][BANK.XLS]10_1_Med_27"/>
      <sheetName val="[BANK.XLS][BANK.XLS]10_1_Med_28"/>
      <sheetName val="[BANK.XLS][BANK.XLS]10_1_Med_29"/>
      <sheetName val="[BANK.XLS][BANK.XLS]10_1_Med_30"/>
      <sheetName val="[BANK.XLS][BANK.XLS]10_1_Med_31"/>
      <sheetName val="[BANK.XLS][BANK.XLS]10_1_Med_32"/>
      <sheetName val="_BANK_XLS뉮׾_x0003_㌏Joint9"/>
      <sheetName val="_BANK_XLS뉮׾_x0003_㌏Joint11"/>
      <sheetName val="_BANK_XLS뉮׾_x0003_㌏Joint10"/>
      <sheetName val="[BANK_XLS뉮׾_x0003_㌏Joint2"/>
      <sheetName val="[BANK_XLS뉮׾_x0003_㌏Joint3"/>
      <sheetName val="_BANK_XLS뉮׾_x0003_㌏Joint12"/>
      <sheetName val="_BANK_XLS뉮׾_x0003_㌏Joint16"/>
      <sheetName val="[BANK_XLS뉮׾_x0003_㌏Joint7"/>
      <sheetName val="_BANK_XLS뉮׾_x0003_㌏Joint13"/>
      <sheetName val="[BANK_XLS뉮׾_x0003_㌏Joint4"/>
      <sheetName val="_BANK_XLS뉮׾_x0003_㌏Joint14"/>
      <sheetName val="[BANK_XLS뉮׾_x0003_㌏Joint5"/>
      <sheetName val="_BANK_XLS뉮׾_x0003_㌏Joint15"/>
      <sheetName val="[BANK_XLS뉮׾_x0003_㌏Joint6"/>
      <sheetName val="_BANK_XLS뉮׾_x0003_㌏Joint17"/>
      <sheetName val="[BANK_XLS뉮׾_x0003_㌏Joint8"/>
      <sheetName val="_BANK_XLS뉮׾_x0003_㌏Joint18"/>
      <sheetName val="[BANK_XLS뉮׾_x0003_㌏Joint9"/>
      <sheetName val="_BANK_XLS뉮׾_1"/>
      <sheetName val="_BANK_XLS뉮׾_2"/>
      <sheetName val="_BANK_XLS뉮׾_3"/>
      <sheetName val="_BANK_XLS뉮׾_4"/>
      <sheetName val="_BANK_XLS뉮׾_5"/>
      <sheetName val="_BANK_XLS뉮׾_6"/>
      <sheetName val="_BANK_XLS뉮׾_7"/>
      <sheetName val="_BANK_XLS뉮׾_8"/>
      <sheetName val="[BANK_XLS뉮׾_1"/>
      <sheetName val="[BANK_XLS뉮׾_2"/>
      <sheetName val="_BANK_XLS뉮׾_x0003_㌏Joint19"/>
      <sheetName val="[BANK_XLS뉮׾_x0003_㌏Joint11"/>
      <sheetName val="[BANK_XLS뉮׾_x0003_㌏Joint10"/>
      <sheetName val="[BANK_XLS뉮׾_6"/>
      <sheetName val="[BANK_XLS뉮׾_3"/>
      <sheetName val="[BANK_XLS뉮׾_4"/>
      <sheetName val="[BANK_XLS뉮׾_5"/>
      <sheetName val="[BANK_XLS뉮׾_7"/>
      <sheetName val="[BANK_XLS뉮׾_8"/>
      <sheetName val="BAL"/>
      <sheetName val="INCTAX"/>
      <sheetName val="Entity Data"/>
      <sheetName val="OTC market"/>
      <sheetName val="NPV"/>
      <sheetName val="AD output"/>
      <sheetName val="Boots OTC"/>
      <sheetName val="pro forma"/>
      <sheetName val="[BANK_XLS뉮׾_x005f_x005f_x005f_x005F_x1"/>
      <sheetName val="day_end_stock4"/>
      <sheetName val="RW1&amp;3_of94"/>
      <sheetName val="U1_64"/>
      <sheetName val="U1_24"/>
      <sheetName val="U1_54"/>
      <sheetName val="U1_34"/>
      <sheetName val="Monthly_Vessel_IS_-_Level_34"/>
      <sheetName val="Two_Step_Revenue_Testing_Maste4"/>
      <sheetName val="TRIAL_BAL_4"/>
      <sheetName val="pl_cps_4"/>
      <sheetName val="detail_bs4"/>
      <sheetName val="Proj_Data5"/>
      <sheetName val="Lock-up_CM_rev5"/>
      <sheetName val="YTD_Perf5"/>
      <sheetName val="YTD_Perf_incl_subs5"/>
      <sheetName val="EditedYTD_by_Function5"/>
      <sheetName val="ohead_distribution5"/>
      <sheetName val="Debtors_Pivot5"/>
      <sheetName val="sub_Advs5"/>
      <sheetName val="OS_Advs5"/>
      <sheetName val="Accruals_CM5"/>
      <sheetName val="Accruals_LM5"/>
      <sheetName val="Internal_contribution_trf5"/>
      <sheetName val="Int_West_Lock_Up_Analysis5"/>
      <sheetName val="Int_East_Lock_Up_Analysis5"/>
      <sheetName val="Australia_Lockup_Analysis5"/>
      <sheetName val="Range_Names5"/>
      <sheetName val="COVERING_SHEET5"/>
      <sheetName val="Sch1a_5"/>
      <sheetName val="Sch_25"/>
      <sheetName val="Sch_2a5"/>
      <sheetName val="Sch_2b5"/>
      <sheetName val="Sch_35"/>
      <sheetName val="Sch_45"/>
      <sheetName val="Sch_55"/>
      <sheetName val="Sch_65"/>
      <sheetName val="Sch_75"/>
      <sheetName val="Sch_85"/>
      <sheetName val="CASH_FLOW_CALCULATION_SHEET5"/>
      <sheetName val="RW1&amp;3_of93"/>
      <sheetName val="U1_63"/>
      <sheetName val="U1_23"/>
      <sheetName val="U1_53"/>
      <sheetName val="U1_33"/>
      <sheetName val="Monthly_Vessel_IS_-_Level_33"/>
      <sheetName val="Two_Step_Revenue_Testing_Maste3"/>
      <sheetName val="TRIAL_BAL_3"/>
      <sheetName val="SCB_1_-_Current35"/>
      <sheetName val="SCB_2_-_Current34"/>
      <sheetName val="SCB_1___Current34"/>
      <sheetName val="SCB_2___Current34"/>
      <sheetName val="Drop_down_list25"/>
      <sheetName val="2_DL_33"/>
      <sheetName val="2_2_IDL33"/>
      <sheetName val="Seal_1-07-0434"/>
      <sheetName val="BALANCE_SHEET_34"/>
      <sheetName val="TrialBalance_Q3-200233"/>
      <sheetName val="FP_Friends_Other33"/>
      <sheetName val="เงินกู้_MGC34"/>
      <sheetName val="ข้อมูล_PM34"/>
      <sheetName val="N-4_Patent_right33"/>
      <sheetName val="B&amp;S_199933"/>
      <sheetName val="คชจ_ดำเนินงาน6-4333"/>
      <sheetName val="ACS_Revenue33"/>
      <sheetName val="P&amp;L_Rates33"/>
      <sheetName val="PRICE_LIST33"/>
      <sheetName val="FG_Joint34"/>
      <sheetName val="Non_Movement34"/>
      <sheetName val="Jun_0633"/>
      <sheetName val="Mkt_Dev_1291_ONL_1290_-_101031"/>
      <sheetName val="TB_Worksheet31"/>
      <sheetName val="ADJ_-_RATE31"/>
      <sheetName val="Item_Code_-_Machine31"/>
      <sheetName val="B053_(990701)공정실적PP%계산31"/>
      <sheetName val="cc_Nov0831"/>
      <sheetName val="2003_Growth31"/>
      <sheetName val="10-1_Media31"/>
      <sheetName val="MPT_07_Sale_Forecast31"/>
      <sheetName val="MPT_08_Sale_Forecast31"/>
      <sheetName val="TL_Scrap_rate31"/>
      <sheetName val="_Direct_load_33"/>
      <sheetName val="ops_tb31"/>
      <sheetName val="Selling_and_Admins_(DONE)31"/>
      <sheetName val="TB_SAP33"/>
      <sheetName val="Standing_Data31"/>
      <sheetName val="pa_group31"/>
      <sheetName val="F1_Log_On31"/>
      <sheetName val="DLD_Query_Query_Query30"/>
      <sheetName val="REC_GROUP30"/>
      <sheetName val="Write_off31"/>
      <sheetName val="Unrecorded_Misstatement30"/>
      <sheetName val="Spa_Sales29"/>
      <sheetName val="Sale_050230"/>
      <sheetName val="U-5_227"/>
      <sheetName val="Seagate__share_in_units27"/>
      <sheetName val="_BANK_XLS뉮׾_x005f_x0003_㌏Joint27"/>
      <sheetName val="Pd01_vsl_sked25"/>
      <sheetName val="IE_UPS27"/>
      <sheetName val="Quarterly_419"/>
      <sheetName val="Q4_Y1916"/>
      <sheetName val="Target_Y2016"/>
      <sheetName val="Q1_Y2016"/>
      <sheetName val="Actual_&amp;_Target16"/>
      <sheetName val="1_Cash_Flow16"/>
      <sheetName val="2_P&amp;L_Performance16"/>
      <sheetName val="3_Corporate_Risk16"/>
      <sheetName val="רכוש_קבוע_25"/>
      <sheetName val="Bill_No__2_-_Carpark25"/>
      <sheetName val="tb_Q3'0819"/>
      <sheetName val="P&amp;LFINAL_-_4423"/>
      <sheetName val="B131_25"/>
      <sheetName val="[BANK_XLS뉮׾_x005f_x0003_㌏Joint19"/>
      <sheetName val="SAN_REDUCED_120"/>
      <sheetName val="Gen_Info20"/>
      <sheetName val="InvPlan_NI_and_WIN_201725"/>
      <sheetName val="ตารางลูกหนี้สัญญาเช่า__19"/>
      <sheetName val="_IBPL000119"/>
      <sheetName val="_IB-PL-YTD19"/>
      <sheetName val="Estimation_-_201819"/>
      <sheetName val="F9_Parameters_19"/>
      <sheetName val="Trial_Balance25"/>
      <sheetName val="JV_Entry19"/>
      <sheetName val="Nature_of_Expense19"/>
      <sheetName val="Balance_Sheet19"/>
      <sheetName val="dongia_(2)25"/>
      <sheetName val="CA_Sheet19"/>
      <sheetName val="_BANK_XLS뉮׾_x005f_x005f_x005f_x0003_㌏Join19"/>
      <sheetName val="Asset_&amp;_Liability19"/>
      <sheetName val="Net_asset_value19"/>
      <sheetName val="_BANK_XLS뉮׾_x005f_x005f_x005f_x005f_x005f19"/>
      <sheetName val="[BANK_XLS뉮׾_x005f_x005f_x005f_x0003_㌏Join19"/>
      <sheetName val="interest_tree_generation19"/>
      <sheetName val="공사비_내역_(가)16"/>
      <sheetName val="Summary_Adjustment16"/>
      <sheetName val="warehouse_fixed_v_var__(calcs17"/>
      <sheetName val="F8_1_Slw_mving_stck19"/>
      <sheetName val="F_5_7_Value_red19"/>
      <sheetName val="F6_4_Slow_Moving_SP_200419"/>
      <sheetName val="OMC_April_0217"/>
      <sheetName val="RF_April_0217"/>
      <sheetName val="Review_wording16"/>
      <sheetName val="Summary_of_documents16"/>
      <sheetName val="Workbook_Inputs17"/>
      <sheetName val="OutstandingDec#019__17"/>
      <sheetName val="OutstandingJan05#019_17"/>
      <sheetName val="OutstandingFeb05#019_17"/>
      <sheetName val="OutstandingMay05#019_17"/>
      <sheetName val="Outstanding_June05#019_17"/>
      <sheetName val="Outstanding_July0517"/>
      <sheetName val="Outstanding_Aug_05_17"/>
      <sheetName val="Outstanding_Sep_05_17"/>
      <sheetName val="Outstanding_Oct_0517"/>
      <sheetName val="Outstanding_Nov_05_17"/>
      <sheetName val="Outstanding_Dec_0517"/>
      <sheetName val="Bank_Statement_#01917"/>
      <sheetName val="未兌現支票&amp;已開立支票_#91017"/>
      <sheetName val="_BANK_XLS뉮׾_x005f_x005f_x17"/>
      <sheetName val="Life_&amp;_Health19"/>
      <sheetName val="C_117"/>
      <sheetName val="License_BOI17"/>
      <sheetName val="Asset_Class17"/>
      <sheetName val="Depre__Key17"/>
      <sheetName val="[BANK_XLS뉮׾_x005f_x005f_x005f_x005f_x005f17"/>
      <sheetName val="Data_217"/>
      <sheetName val="_BANK_XLS뉮׾_x17"/>
      <sheetName val="cal_(2)17"/>
      <sheetName val="อุปกรณ์_a217"/>
      <sheetName val="อุปกรณ์_a117"/>
      <sheetName val="[BANK_XLS뉮׾_x005f_x005f_x17"/>
      <sheetName val="U-2_117"/>
      <sheetName val="[BANK_XLS뉮׾_x17"/>
      <sheetName val="GL_CB16"/>
      <sheetName val="GL_M16"/>
      <sheetName val="acc_depre-report-old16"/>
      <sheetName val="By__Customer16"/>
      <sheetName val="KPI_F1_3_พรทิพย์_255916"/>
      <sheetName val="MD_-_Bank16"/>
      <sheetName val="Bank_Country16"/>
      <sheetName val="bs_is19"/>
      <sheetName val="Drop_Down10"/>
      <sheetName val="KPI_Score8"/>
      <sheetName val="Weighted_Ave_Cost16"/>
      <sheetName val="Inventory_Master_List16"/>
      <sheetName val="default_values16"/>
      <sheetName val="ave_6_months_del_qty16"/>
      <sheetName val="Unit_rate_Architecture16"/>
      <sheetName val="DATABASE_-sumifTB16"/>
      <sheetName val="6A_CA16"/>
      <sheetName val="Co_info16"/>
      <sheetName val="gold_แลกทอง16"/>
      <sheetName val="งบบริหาร_PL-report8"/>
      <sheetName val="Int_8"/>
      <sheetName val="2_Conso8"/>
      <sheetName val="8_1|Invest_in_Equity8"/>
      <sheetName val="MS_Box9"/>
      <sheetName val="LC___TR_Listing9"/>
      <sheetName val="Gain_Loss_Calculation9"/>
      <sheetName val="Capital_Expenditure_1999-200110"/>
      <sheetName val="Capital_by_division10"/>
      <sheetName val="DEPRECIATION_1998-NEW_ASSETS10"/>
      <sheetName val="DEPRECIATION_199910"/>
      <sheetName val="Summery_Depreciation_1998-20010"/>
      <sheetName val="Stock_Aging10"/>
      <sheetName val="cost_allocation10"/>
      <sheetName val="PF_PL_OP10"/>
      <sheetName val="10Segment_report10"/>
      <sheetName val="7Long_term_liabilities10"/>
      <sheetName val="1Cash_for_Interest10"/>
      <sheetName val="3Detail_of_cash_flow10"/>
      <sheetName val="0_0ControlSheet10"/>
      <sheetName val="เครื่องตกแต่ง-PJ_(BF)10"/>
      <sheetName val="Debt_Info10"/>
      <sheetName val="Job_header10"/>
      <sheetName val="2005_DATA10"/>
      <sheetName val="Old_IAC_Canada10"/>
      <sheetName val="Template_Data9"/>
      <sheetName val="ocean_voyage9"/>
      <sheetName val="PDR_PL__ACCT-MBK8"/>
      <sheetName val="รายงาน_Promotion8"/>
      <sheetName val="SumP&amp;L_current_Sites8"/>
      <sheetName val="SPP_58"/>
      <sheetName val="Summary_ตามตาราง8"/>
      <sheetName val="10-1_Media:10-cut8"/>
      <sheetName val="day_end_stock8"/>
      <sheetName val="Work_sheet_FB8"/>
      <sheetName val="N-4_48"/>
      <sheetName val="RW1&amp;3_of98"/>
      <sheetName val="U1_68"/>
      <sheetName val="U1_28"/>
      <sheetName val="U1_58"/>
      <sheetName val="U1_38"/>
      <sheetName val="Monthly_Vessel_IS_-_Level_38"/>
      <sheetName val="Two_Step_Revenue_Testing_Maste8"/>
      <sheetName val="TRIAL_BAL_8"/>
      <sheetName val="pl_cps_8"/>
      <sheetName val="detail_bs8"/>
      <sheetName val="Proj_Data9"/>
      <sheetName val="Lock-up_CM_rev9"/>
      <sheetName val="YTD_Perf9"/>
      <sheetName val="YTD_Perf_incl_subs9"/>
      <sheetName val="EditedYTD_by_Function9"/>
      <sheetName val="ohead_distribution9"/>
      <sheetName val="Debtors_Pivot9"/>
      <sheetName val="sub_Advs9"/>
      <sheetName val="OS_Advs9"/>
      <sheetName val="Accruals_CM9"/>
      <sheetName val="Accruals_LM9"/>
      <sheetName val="Internal_contribution_trf9"/>
      <sheetName val="Int_West_Lock_Up_Analysis9"/>
      <sheetName val="Int_East_Lock_Up_Analysis9"/>
      <sheetName val="Australia_Lockup_Analysis9"/>
      <sheetName val="Range_Names9"/>
      <sheetName val="COVERING_SHEET9"/>
      <sheetName val="Sch1a_9"/>
      <sheetName val="Sch_29"/>
      <sheetName val="Sch_2a9"/>
      <sheetName val="Sch_2b9"/>
      <sheetName val="Sch_39"/>
      <sheetName val="Sch_49"/>
      <sheetName val="Sch_59"/>
      <sheetName val="Sch_69"/>
      <sheetName val="Sch_79"/>
      <sheetName val="Sch_89"/>
      <sheetName val="CASH_FLOW_CALCULATION_SHEET9"/>
      <sheetName val="10-1_Media:10-cut5"/>
      <sheetName val="day_end_stock5"/>
      <sheetName val="RW1&amp;3_of95"/>
      <sheetName val="U1_65"/>
      <sheetName val="U1_25"/>
      <sheetName val="U1_55"/>
      <sheetName val="U1_35"/>
      <sheetName val="Monthly_Vessel_IS_-_Level_35"/>
      <sheetName val="Two_Step_Revenue_Testing_Maste5"/>
      <sheetName val="TRIAL_BAL_5"/>
      <sheetName val="pl_cps_5"/>
      <sheetName val="detail_bs5"/>
      <sheetName val="Proj_Data6"/>
      <sheetName val="Lock-up_CM_rev6"/>
      <sheetName val="YTD_Perf6"/>
      <sheetName val="YTD_Perf_incl_subs6"/>
      <sheetName val="EditedYTD_by_Function6"/>
      <sheetName val="ohead_distribution6"/>
      <sheetName val="Debtors_Pivot6"/>
      <sheetName val="sub_Advs6"/>
      <sheetName val="OS_Advs6"/>
      <sheetName val="Accruals_CM6"/>
      <sheetName val="Accruals_LM6"/>
      <sheetName val="Internal_contribution_trf6"/>
      <sheetName val="Int_West_Lock_Up_Analysis6"/>
      <sheetName val="Int_East_Lock_Up_Analysis6"/>
      <sheetName val="Australia_Lockup_Analysis6"/>
      <sheetName val="Range_Names6"/>
      <sheetName val="COVERING_SHEET6"/>
      <sheetName val="Sch1a_6"/>
      <sheetName val="Sch_26"/>
      <sheetName val="Sch_2a6"/>
      <sheetName val="Sch_2b6"/>
      <sheetName val="Sch_36"/>
      <sheetName val="Sch_46"/>
      <sheetName val="Sch_56"/>
      <sheetName val="Sch_66"/>
      <sheetName val="Sch_76"/>
      <sheetName val="Sch_86"/>
      <sheetName val="CASH_FLOW_CALCULATION_SHEET6"/>
      <sheetName val="SCB_1_-_Current33"/>
      <sheetName val="Q4_Y1914"/>
      <sheetName val="Target_Y2014"/>
      <sheetName val="Q1_Y2014"/>
      <sheetName val="Actual_&amp;_Target14"/>
      <sheetName val="1_Cash_Flow14"/>
      <sheetName val="2_P&amp;L_Performance14"/>
      <sheetName val="3_Corporate_Risk14"/>
      <sheetName val="Gen_Info18"/>
      <sheetName val="공사비_내역_(가)14"/>
      <sheetName val="Summary_Adjustment14"/>
      <sheetName val="warehouse_fixed_v_var__(calcs15"/>
      <sheetName val="OMC_April_0215"/>
      <sheetName val="RF_April_0215"/>
      <sheetName val="Review_wording14"/>
      <sheetName val="Summary_of_documents14"/>
      <sheetName val="Workbook_Inputs15"/>
      <sheetName val="OutstandingDec#019__15"/>
      <sheetName val="OutstandingJan05#019_15"/>
      <sheetName val="OutstandingFeb05#019_15"/>
      <sheetName val="OutstandingMay05#019_15"/>
      <sheetName val="Outstanding_June05#019_15"/>
      <sheetName val="Outstanding_July0515"/>
      <sheetName val="Outstanding_Aug_05_15"/>
      <sheetName val="Outstanding_Sep_05_15"/>
      <sheetName val="Outstanding_Oct_0515"/>
      <sheetName val="Outstanding_Nov_05_15"/>
      <sheetName val="Outstanding_Dec_0515"/>
      <sheetName val="Bank_Statement_#01915"/>
      <sheetName val="未兌現支票&amp;已開立支票_#91015"/>
      <sheetName val="_BANK_XLS뉮׾_x005f_x005f_x15"/>
      <sheetName val="C_115"/>
      <sheetName val="License_BOI15"/>
      <sheetName val="Asset_Class15"/>
      <sheetName val="Depre__Key15"/>
      <sheetName val="[BANK_XLS뉮׾_x005f_x005f_x005f_x005f_x005f15"/>
      <sheetName val="Data_215"/>
      <sheetName val="_BANK_XLS뉮׾_x15"/>
      <sheetName val="cal_(2)15"/>
      <sheetName val="อุปกรณ์_a215"/>
      <sheetName val="อุปกรณ์_a115"/>
      <sheetName val="[BANK_XLS뉮׾_x005f_x005f_x15"/>
      <sheetName val="U-2_115"/>
      <sheetName val="[BANK_XLS뉮׾_x15"/>
      <sheetName val="GL_CB14"/>
      <sheetName val="GL_M14"/>
      <sheetName val="acc_depre-report-old14"/>
      <sheetName val="By__Customer14"/>
      <sheetName val="KPI_F1_3_พรทิพย์_255914"/>
      <sheetName val="MD_-_Bank14"/>
      <sheetName val="Bank_Country14"/>
      <sheetName val="KPI_Score6"/>
      <sheetName val="Weighted_Ave_Cost14"/>
      <sheetName val="Inventory_Master_List14"/>
      <sheetName val="default_values14"/>
      <sheetName val="ave_6_months_del_qty14"/>
      <sheetName val="Unit_rate_Architecture14"/>
      <sheetName val="DATABASE_-sumifTB14"/>
      <sheetName val="6A_CA14"/>
      <sheetName val="Co_info14"/>
      <sheetName val="gold_แลกทอง14"/>
      <sheetName val="งบบริหาร_PL-report6"/>
      <sheetName val="Int_6"/>
      <sheetName val="2_Conso6"/>
      <sheetName val="8_1|Invest_in_Equity6"/>
      <sheetName val="PDR_PL__ACCT-MBK6"/>
      <sheetName val="รายงาน_Promotion6"/>
      <sheetName val="SumP&amp;L_current_Sites6"/>
      <sheetName val="SPP_56"/>
      <sheetName val="Summary_ตามตาราง6"/>
      <sheetName val="10-1_Media:10-cut6"/>
      <sheetName val="day_end_stock6"/>
      <sheetName val="Work_sheet_FB6"/>
      <sheetName val="N-4_46"/>
      <sheetName val="RW1&amp;3_of96"/>
      <sheetName val="U1_66"/>
      <sheetName val="U1_26"/>
      <sheetName val="U1_56"/>
      <sheetName val="U1_36"/>
      <sheetName val="Monthly_Vessel_IS_-_Level_36"/>
      <sheetName val="Two_Step_Revenue_Testing_Maste6"/>
      <sheetName val="TRIAL_BAL_6"/>
      <sheetName val="pl_cps_6"/>
      <sheetName val="detail_bs6"/>
      <sheetName val="Proj_Data7"/>
      <sheetName val="Lock-up_CM_rev7"/>
      <sheetName val="YTD_Perf7"/>
      <sheetName val="YTD_Perf_incl_subs7"/>
      <sheetName val="EditedYTD_by_Function7"/>
      <sheetName val="ohead_distribution7"/>
      <sheetName val="Debtors_Pivot7"/>
      <sheetName val="sub_Advs7"/>
      <sheetName val="OS_Advs7"/>
      <sheetName val="Accruals_CM7"/>
      <sheetName val="Accruals_LM7"/>
      <sheetName val="Internal_contribution_trf7"/>
      <sheetName val="Int_West_Lock_Up_Analysis7"/>
      <sheetName val="Int_East_Lock_Up_Analysis7"/>
      <sheetName val="Australia_Lockup_Analysis7"/>
      <sheetName val="Range_Names7"/>
      <sheetName val="COVERING_SHEET7"/>
      <sheetName val="Sch1a_7"/>
      <sheetName val="Sch_27"/>
      <sheetName val="Sch_2a7"/>
      <sheetName val="Sch_2b7"/>
      <sheetName val="Sch_37"/>
      <sheetName val="Sch_47"/>
      <sheetName val="Sch_57"/>
      <sheetName val="Sch_67"/>
      <sheetName val="Sch_77"/>
      <sheetName val="Sch_87"/>
      <sheetName val="CASH_FLOW_CALCULATION_SHEET7"/>
      <sheetName val="SCB_1_-_Current34"/>
      <sheetName val="SCB_2_-_Current33"/>
      <sheetName val="SCB_1___Current33"/>
      <sheetName val="SCB_2___Current33"/>
      <sheetName val="Drop_down_list24"/>
      <sheetName val="2_DL_32"/>
      <sheetName val="2_2_IDL32"/>
      <sheetName val="Seal_1-07-0433"/>
      <sheetName val="BALANCE_SHEET_33"/>
      <sheetName val="TrialBalance_Q3-200232"/>
      <sheetName val="FP_Friends_Other32"/>
      <sheetName val="เงินกู้_MGC33"/>
      <sheetName val="ข้อมูล_PM33"/>
      <sheetName val="N-4_Patent_right32"/>
      <sheetName val="B&amp;S_199932"/>
      <sheetName val="คชจ_ดำเนินงาน6-4332"/>
      <sheetName val="ACS_Revenue32"/>
      <sheetName val="P&amp;L_Rates32"/>
      <sheetName val="PRICE_LIST32"/>
      <sheetName val="FG_Joint33"/>
      <sheetName val="Non_Movement33"/>
      <sheetName val="Jun_0632"/>
      <sheetName val="Mkt_Dev_1291_ONL_1290_-_101030"/>
      <sheetName val="TB_Worksheet30"/>
      <sheetName val="ADJ_-_RATE30"/>
      <sheetName val="Item_Code_-_Machine30"/>
      <sheetName val="B053_(990701)공정실적PP%계산30"/>
      <sheetName val="cc_Nov0830"/>
      <sheetName val="2003_Growth30"/>
      <sheetName val="10-1_Media30"/>
      <sheetName val="MPT_07_Sale_Forecast30"/>
      <sheetName val="MPT_08_Sale_Forecast30"/>
      <sheetName val="TL_Scrap_rate30"/>
      <sheetName val="_Direct_load_32"/>
      <sheetName val="ops_tb30"/>
      <sheetName val="Selling_and_Admins_(DONE)30"/>
      <sheetName val="TB_SAP32"/>
      <sheetName val="Standing_Data30"/>
      <sheetName val="pa_group30"/>
      <sheetName val="F1_Log_On30"/>
      <sheetName val="DLD_Query_Query_Query29"/>
      <sheetName val="REC_GROUP29"/>
      <sheetName val="Write_off30"/>
      <sheetName val="Unrecorded_Misstatement29"/>
      <sheetName val="Spa_Sales28"/>
      <sheetName val="Sale_050229"/>
      <sheetName val="U-5_226"/>
      <sheetName val="Seagate__share_in_units26"/>
      <sheetName val="_BANK_XLS뉮׾_x005f_x0003_㌏Joint26"/>
      <sheetName val="Pd01_vsl_sked24"/>
      <sheetName val="IE_UPS26"/>
      <sheetName val="Quarterly_418"/>
      <sheetName val="Q4_Y1915"/>
      <sheetName val="Target_Y2015"/>
      <sheetName val="Q1_Y2015"/>
      <sheetName val="Actual_&amp;_Target15"/>
      <sheetName val="1_Cash_Flow15"/>
      <sheetName val="2_P&amp;L_Performance15"/>
      <sheetName val="3_Corporate_Risk15"/>
      <sheetName val="רכוש_קבוע_24"/>
      <sheetName val="Bill_No__2_-_Carpark24"/>
      <sheetName val="tb_Q3'0818"/>
      <sheetName val="P&amp;LFINAL_-_4422"/>
      <sheetName val="B131_24"/>
      <sheetName val="[BANK_XLS뉮׾_x005f_x0003_㌏Joint18"/>
      <sheetName val="SAN_REDUCED_119"/>
      <sheetName val="Gen_Info19"/>
      <sheetName val="InvPlan_NI_and_WIN_201724"/>
      <sheetName val="ตารางลูกหนี้สัญญาเช่า__18"/>
      <sheetName val="_IBPL000118"/>
      <sheetName val="_IB-PL-YTD18"/>
      <sheetName val="Estimation_-_201818"/>
      <sheetName val="F9_Parameters_18"/>
      <sheetName val="Trial_Balance24"/>
      <sheetName val="JV_Entry18"/>
      <sheetName val="Nature_of_Expense18"/>
      <sheetName val="Balance_Sheet18"/>
      <sheetName val="dongia_(2)24"/>
      <sheetName val="CA_Sheet18"/>
      <sheetName val="_BANK_XLS뉮׾_x005f_x005f_x005f_x0003_㌏Join18"/>
      <sheetName val="Asset_&amp;_Liability18"/>
      <sheetName val="Net_asset_value18"/>
      <sheetName val="_BANK_XLS뉮׾_x005f_x005f_x005f_x005f_x005f18"/>
      <sheetName val="[BANK_XLS뉮׾_x005f_x005f_x005f_x0003_㌏Join18"/>
      <sheetName val="interest_tree_generation18"/>
      <sheetName val="공사비_내역_(가)15"/>
      <sheetName val="Summary_Adjustment15"/>
      <sheetName val="warehouse_fixed_v_var__(calcs16"/>
      <sheetName val="F8_1_Slw_mving_stck18"/>
      <sheetName val="F_5_7_Value_red18"/>
      <sheetName val="F6_4_Slow_Moving_SP_200418"/>
      <sheetName val="OMC_April_0216"/>
      <sheetName val="RF_April_0216"/>
      <sheetName val="Review_wording15"/>
      <sheetName val="Summary_of_documents15"/>
      <sheetName val="Workbook_Inputs16"/>
      <sheetName val="OutstandingDec#019__16"/>
      <sheetName val="OutstandingJan05#019_16"/>
      <sheetName val="OutstandingFeb05#019_16"/>
      <sheetName val="OutstandingMay05#019_16"/>
      <sheetName val="Outstanding_June05#019_16"/>
      <sheetName val="Outstanding_July0516"/>
      <sheetName val="Outstanding_Aug_05_16"/>
      <sheetName val="Outstanding_Sep_05_16"/>
      <sheetName val="Outstanding_Oct_0516"/>
      <sheetName val="Outstanding_Nov_05_16"/>
      <sheetName val="Outstanding_Dec_0516"/>
      <sheetName val="Bank_Statement_#01916"/>
      <sheetName val="未兌現支票&amp;已開立支票_#91016"/>
      <sheetName val="_BANK_XLS뉮׾_x005f_x005f_x16"/>
      <sheetName val="Life_&amp;_Health18"/>
      <sheetName val="C_116"/>
      <sheetName val="License_BOI16"/>
      <sheetName val="Asset_Class16"/>
      <sheetName val="Depre__Key16"/>
      <sheetName val="[BANK_XLS뉮׾_x005f_x005f_x005f_x005f_x005f16"/>
      <sheetName val="Data_216"/>
      <sheetName val="_BANK_XLS뉮׾_x16"/>
      <sheetName val="cal_(2)16"/>
      <sheetName val="อุปกรณ์_a216"/>
      <sheetName val="อุปกรณ์_a116"/>
      <sheetName val="[BANK_XLS뉮׾_x005f_x005f_x16"/>
      <sheetName val="U-2_116"/>
      <sheetName val="[BANK_XLS뉮׾_x16"/>
      <sheetName val="GL_CB15"/>
      <sheetName val="GL_M15"/>
      <sheetName val="acc_depre-report-old15"/>
      <sheetName val="By__Customer15"/>
      <sheetName val="KPI_F1_3_พรทิพย์_255915"/>
      <sheetName val="MD_-_Bank15"/>
      <sheetName val="Bank_Country15"/>
      <sheetName val="bs_is18"/>
      <sheetName val="Drop_Down9"/>
      <sheetName val="KPI_Score7"/>
      <sheetName val="Weighted_Ave_Cost15"/>
      <sheetName val="Inventory_Master_List15"/>
      <sheetName val="default_values15"/>
      <sheetName val="ave_6_months_del_qty15"/>
      <sheetName val="Unit_rate_Architecture15"/>
      <sheetName val="DATABASE_-sumifTB15"/>
      <sheetName val="6A_CA15"/>
      <sheetName val="Co_info15"/>
      <sheetName val="gold_แลกทอง15"/>
      <sheetName val="งบบริหาร_PL-report7"/>
      <sheetName val="Int_7"/>
      <sheetName val="2_Conso7"/>
      <sheetName val="8_1|Invest_in_Equity7"/>
      <sheetName val="PDR_PL__ACCT-MBK7"/>
      <sheetName val="รายงาน_Promotion7"/>
      <sheetName val="SumP&amp;L_current_Sites7"/>
      <sheetName val="SPP_57"/>
      <sheetName val="Summary_ตามตาราง7"/>
      <sheetName val="10-1_Media:10-cut7"/>
      <sheetName val="day_end_stock7"/>
      <sheetName val="Work_sheet_FB7"/>
      <sheetName val="N-4_47"/>
      <sheetName val="RW1&amp;3_of97"/>
      <sheetName val="U1_67"/>
      <sheetName val="U1_27"/>
      <sheetName val="U1_57"/>
      <sheetName val="U1_37"/>
      <sheetName val="Monthly_Vessel_IS_-_Level_37"/>
      <sheetName val="Two_Step_Revenue_Testing_Maste7"/>
      <sheetName val="TRIAL_BAL_7"/>
      <sheetName val="pl_cps_7"/>
      <sheetName val="detail_bs7"/>
      <sheetName val="Proj_Data8"/>
      <sheetName val="Lock-up_CM_rev8"/>
      <sheetName val="YTD_Perf8"/>
      <sheetName val="YTD_Perf_incl_subs8"/>
      <sheetName val="EditedYTD_by_Function8"/>
      <sheetName val="ohead_distribution8"/>
      <sheetName val="Debtors_Pivot8"/>
      <sheetName val="sub_Advs8"/>
      <sheetName val="OS_Advs8"/>
      <sheetName val="Accruals_CM8"/>
      <sheetName val="Accruals_LM8"/>
      <sheetName val="Internal_contribution_trf8"/>
      <sheetName val="Int_West_Lock_Up_Analysis8"/>
      <sheetName val="Int_East_Lock_Up_Analysis8"/>
      <sheetName val="Australia_Lockup_Analysis8"/>
      <sheetName val="Range_Names8"/>
      <sheetName val="COVERING_SHEET8"/>
      <sheetName val="Sch1a_8"/>
      <sheetName val="Sch_28"/>
      <sheetName val="Sch_2a8"/>
      <sheetName val="Sch_2b8"/>
      <sheetName val="Sch_38"/>
      <sheetName val="Sch_48"/>
      <sheetName val="Sch_58"/>
      <sheetName val="Sch_68"/>
      <sheetName val="Sch_78"/>
      <sheetName val="Sch_88"/>
      <sheetName val="CASH_FLOW_CALCULATION_SHEET8"/>
      <sheetName val="SCB_1_-_Current36"/>
      <sheetName val="SCB_2_-_Current35"/>
      <sheetName val="SCB_1___Current35"/>
      <sheetName val="SCB_2___Current35"/>
      <sheetName val="Drop_down_list26"/>
      <sheetName val="2_DL_34"/>
      <sheetName val="2_2_IDL34"/>
      <sheetName val="Seal_1-07-0435"/>
      <sheetName val="BALANCE_SHEET_35"/>
      <sheetName val="TrialBalance_Q3-200234"/>
      <sheetName val="FP_Friends_Other34"/>
      <sheetName val="เงินกู้_MGC35"/>
      <sheetName val="ข้อมูล_PM35"/>
      <sheetName val="N-4_Patent_right34"/>
      <sheetName val="B&amp;S_199934"/>
      <sheetName val="คชจ_ดำเนินงาน6-4334"/>
      <sheetName val="ACS_Revenue34"/>
      <sheetName val="P&amp;L_Rates34"/>
      <sheetName val="PRICE_LIST34"/>
      <sheetName val="FG_Joint35"/>
      <sheetName val="Non_Movement35"/>
      <sheetName val="Jun_0634"/>
      <sheetName val="Mkt_Dev_1291_ONL_1290_-_101032"/>
      <sheetName val="TB_Worksheet32"/>
      <sheetName val="ADJ_-_RATE32"/>
      <sheetName val="Item_Code_-_Machine32"/>
      <sheetName val="B053_(990701)공정실적PP%계산32"/>
      <sheetName val="cc_Nov0832"/>
      <sheetName val="2003_Growth32"/>
      <sheetName val="10-1_Media32"/>
      <sheetName val="MPT_07_Sale_Forecast32"/>
      <sheetName val="MPT_08_Sale_Forecast32"/>
      <sheetName val="TL_Scrap_rate32"/>
      <sheetName val="_Direct_load_34"/>
      <sheetName val="ops_tb32"/>
      <sheetName val="Selling_and_Admins_(DONE)32"/>
      <sheetName val="TB_SAP34"/>
      <sheetName val="Standing_Data32"/>
      <sheetName val="pa_group32"/>
      <sheetName val="F1_Log_On32"/>
      <sheetName val="DLD_Query_Query_Query31"/>
      <sheetName val="REC_GROUP31"/>
      <sheetName val="Write_off32"/>
      <sheetName val="Unrecorded_Misstatement31"/>
      <sheetName val="Spa_Sales30"/>
      <sheetName val="Sale_050231"/>
      <sheetName val="U-5_228"/>
      <sheetName val="Seagate__share_in_units28"/>
      <sheetName val="_BANK_XLS뉮׾_x005f_x0003_㌏Joint28"/>
      <sheetName val="Pd01_vsl_sked26"/>
      <sheetName val="IE_UPS28"/>
      <sheetName val="Quarterly_420"/>
      <sheetName val="Q4_Y1917"/>
      <sheetName val="Target_Y2017"/>
      <sheetName val="Q1_Y2017"/>
      <sheetName val="Actual_&amp;_Target17"/>
      <sheetName val="1_Cash_Flow17"/>
      <sheetName val="2_P&amp;L_Performance17"/>
      <sheetName val="3_Corporate_Risk17"/>
      <sheetName val="רכוש_קבוע_26"/>
      <sheetName val="Bill_No__2_-_Carpark26"/>
      <sheetName val="tb_Q3'0820"/>
      <sheetName val="P&amp;LFINAL_-_4424"/>
      <sheetName val="B131_26"/>
      <sheetName val="[BANK_XLS뉮׾_x005f_x0003_㌏Joint20"/>
      <sheetName val="SAN_REDUCED_121"/>
      <sheetName val="Gen_Info21"/>
      <sheetName val="InvPlan_NI_and_WIN_201726"/>
      <sheetName val="ตารางลูกหนี้สัญญาเช่า__20"/>
      <sheetName val="_IBPL000120"/>
      <sheetName val="_IB-PL-YTD20"/>
      <sheetName val="Estimation_-_201820"/>
      <sheetName val="F9_Parameters_20"/>
      <sheetName val="Trial_Balance26"/>
      <sheetName val="JV_Entry20"/>
      <sheetName val="Nature_of_Expense20"/>
      <sheetName val="Balance_Sheet20"/>
      <sheetName val="dongia_(2)26"/>
      <sheetName val="CA_Sheet20"/>
      <sheetName val="_BANK_XLS뉮׾_x005f_x005f_x005f_x0003_㌏Join20"/>
      <sheetName val="Asset_&amp;_Liability20"/>
      <sheetName val="Net_asset_value20"/>
      <sheetName val="_BANK_XLS뉮׾_x005f_x005f_x005f_x005f_x005f20"/>
      <sheetName val="[BANK_XLS뉮׾_x005f_x005f_x005f_x0003_㌏Join20"/>
      <sheetName val="interest_tree_generation20"/>
      <sheetName val="공사비_내역_(가)17"/>
      <sheetName val="Summary_Adjustment17"/>
      <sheetName val="warehouse_fixed_v_var__(calcs18"/>
      <sheetName val="F8_1_Slw_mving_stck20"/>
      <sheetName val="F_5_7_Value_red20"/>
      <sheetName val="F6_4_Slow_Moving_SP_200420"/>
      <sheetName val="OMC_April_0218"/>
      <sheetName val="RF_April_0218"/>
      <sheetName val="Review_wording17"/>
      <sheetName val="Summary_of_documents17"/>
      <sheetName val="Workbook_Inputs18"/>
      <sheetName val="OutstandingDec#019__18"/>
      <sheetName val="OutstandingJan05#019_18"/>
      <sheetName val="OutstandingFeb05#019_18"/>
      <sheetName val="OutstandingMay05#019_18"/>
      <sheetName val="Outstanding_June05#019_18"/>
      <sheetName val="Outstanding_July0518"/>
      <sheetName val="Outstanding_Aug_05_18"/>
      <sheetName val="Outstanding_Sep_05_18"/>
      <sheetName val="Outstanding_Oct_0518"/>
      <sheetName val="Outstanding_Nov_05_18"/>
      <sheetName val="Outstanding_Dec_0518"/>
      <sheetName val="Bank_Statement_#01918"/>
      <sheetName val="未兌現支票&amp;已開立支票_#91018"/>
      <sheetName val="_BANK_XLS뉮׾_x005f_x005f_x18"/>
      <sheetName val="Life_&amp;_Health20"/>
      <sheetName val="C_118"/>
      <sheetName val="License_BOI18"/>
      <sheetName val="Asset_Class18"/>
      <sheetName val="Depre__Key18"/>
      <sheetName val="[BANK_XLS뉮׾_x005f_x005f_x005f_x005f_x005f18"/>
      <sheetName val="Data_218"/>
      <sheetName val="_BANK_XLS뉮׾_x18"/>
      <sheetName val="cal_(2)18"/>
      <sheetName val="อุปกรณ์_a218"/>
      <sheetName val="อุปกรณ์_a118"/>
      <sheetName val="[BANK_XLS뉮׾_x005f_x005f_x18"/>
      <sheetName val="U-2_118"/>
      <sheetName val="[BANK_XLS뉮׾_x18"/>
      <sheetName val="GL_CB17"/>
      <sheetName val="GL_M17"/>
      <sheetName val="acc_depre-report-old17"/>
      <sheetName val="By__Customer17"/>
      <sheetName val="KPI_F1_3_พรทิพย์_255917"/>
      <sheetName val="MD_-_Bank17"/>
      <sheetName val="Bank_Country17"/>
      <sheetName val="bs_is20"/>
      <sheetName val="Drop_Down11"/>
      <sheetName val="KPI_Score9"/>
      <sheetName val="Weighted_Ave_Cost17"/>
      <sheetName val="Inventory_Master_List17"/>
      <sheetName val="default_values17"/>
      <sheetName val="ave_6_months_del_qty17"/>
      <sheetName val="Unit_rate_Architecture17"/>
      <sheetName val="DATABASE_-sumifTB17"/>
      <sheetName val="6A_CA17"/>
      <sheetName val="Office_Improve9"/>
      <sheetName val="Co_info17"/>
      <sheetName val="gold_แลกทอง17"/>
      <sheetName val="งบบริหาร_PL-report9"/>
      <sheetName val="Int_9"/>
      <sheetName val="2_Conso9"/>
      <sheetName val="8_1|Invest_in_Equity9"/>
      <sheetName val="MS_Box10"/>
      <sheetName val="LC___TR_Listing10"/>
      <sheetName val="Gain_Loss_Calculation10"/>
      <sheetName val="Capital_Expenditure_1999-200111"/>
      <sheetName val="Capital_by_division11"/>
      <sheetName val="DEPRECIATION_1998-NEW_ASSETS11"/>
      <sheetName val="DEPRECIATION_199911"/>
      <sheetName val="Summery_Depreciation_1998-20020"/>
      <sheetName val="Stock_Aging11"/>
      <sheetName val="cost_allocation11"/>
      <sheetName val="PF_PL_OP11"/>
      <sheetName val="10Segment_report11"/>
      <sheetName val="7Long_term_liabilities11"/>
      <sheetName val="1Cash_for_Interest11"/>
      <sheetName val="3Detail_of_cash_flow11"/>
      <sheetName val="0_0ControlSheet11"/>
      <sheetName val="เครื่องตกแต่ง-PJ_(BF)11"/>
      <sheetName val="Debt_Info11"/>
      <sheetName val="Job_header11"/>
      <sheetName val="2005_DATA11"/>
      <sheetName val="Old_IAC_Canada11"/>
      <sheetName val="Template_Data10"/>
      <sheetName val="ocean_voyage10"/>
      <sheetName val="PDR_PL__ACCT-MBK9"/>
      <sheetName val="รายงาน_Promotion9"/>
      <sheetName val="SumP&amp;L_current_Sites9"/>
      <sheetName val="SPP_59"/>
      <sheetName val="Summary_ตามตาราง9"/>
      <sheetName val="10-1_Media:10-cut9"/>
      <sheetName val="day_end_stock9"/>
      <sheetName val="Work_sheet_FB9"/>
      <sheetName val="N-4_49"/>
      <sheetName val="RW1&amp;3_of99"/>
      <sheetName val="U1_69"/>
      <sheetName val="U1_29"/>
      <sheetName val="U1_59"/>
      <sheetName val="U1_39"/>
      <sheetName val="Monthly_Vessel_IS_-_Level_39"/>
      <sheetName val="Two_Step_Revenue_Testing_Maste9"/>
      <sheetName val="TRIAL_BAL_9"/>
      <sheetName val="pl_cps_9"/>
      <sheetName val="detail_bs9"/>
      <sheetName val="Proj_Data10"/>
      <sheetName val="Lock-up_CM_rev10"/>
      <sheetName val="YTD_Perf10"/>
      <sheetName val="YTD_Perf_incl_subs10"/>
      <sheetName val="EditedYTD_by_Function10"/>
      <sheetName val="ohead_distribution10"/>
      <sheetName val="Debtors_Pivot10"/>
      <sheetName val="sub_Advs10"/>
      <sheetName val="OS_Advs10"/>
      <sheetName val="Accruals_CM10"/>
      <sheetName val="Accruals_LM10"/>
      <sheetName val="Internal_contribution_trf10"/>
      <sheetName val="Int_West_Lock_Up_Analysis10"/>
      <sheetName val="Int_East_Lock_Up_Analysis10"/>
      <sheetName val="Australia_Lockup_Analysis10"/>
      <sheetName val="Range_Names10"/>
      <sheetName val="COVERING_SHEET10"/>
      <sheetName val="Sch1a_10"/>
      <sheetName val="Sch_210"/>
      <sheetName val="Sch_2a10"/>
      <sheetName val="Sch_2b10"/>
      <sheetName val="Sch_310"/>
      <sheetName val="Sch_410"/>
      <sheetName val="Sch_510"/>
      <sheetName val="Sch_610"/>
      <sheetName val="Sch_710"/>
      <sheetName val="Sch_810"/>
      <sheetName val="CASH_FLOW_CALCULATION_SHEET10"/>
      <sheetName val="SCB_1_-_Current37"/>
      <sheetName val="SCB_2_-_Current36"/>
      <sheetName val="SCB_1___Current36"/>
      <sheetName val="SCB_2___Current36"/>
      <sheetName val="Drop_down_list27"/>
      <sheetName val="2_DL_35"/>
      <sheetName val="2_2_IDL35"/>
      <sheetName val="Seal_1-07-0436"/>
      <sheetName val="BALANCE_SHEET_36"/>
      <sheetName val="TrialBalance_Q3-200235"/>
      <sheetName val="FP_Friends_Other35"/>
      <sheetName val="เงินกู้_MGC36"/>
      <sheetName val="ข้อมูล_PM36"/>
      <sheetName val="N-4_Patent_right35"/>
      <sheetName val="B&amp;S_199935"/>
      <sheetName val="คชจ_ดำเนินงาน6-4335"/>
      <sheetName val="ACS_Revenue35"/>
      <sheetName val="P&amp;L_Rates35"/>
      <sheetName val="PRICE_LIST35"/>
      <sheetName val="FG_Joint36"/>
      <sheetName val="Non_Movement36"/>
      <sheetName val="Jun_0635"/>
      <sheetName val="Mkt_Dev_1291_ONL_1290_-_101033"/>
      <sheetName val="TB_Worksheet33"/>
      <sheetName val="ADJ_-_RATE33"/>
      <sheetName val="Item_Code_-_Machine33"/>
      <sheetName val="B053_(990701)공정실적PP%계산33"/>
      <sheetName val="cc_Nov0833"/>
      <sheetName val="2003_Growth33"/>
      <sheetName val="10-1_Media33"/>
      <sheetName val="MPT_07_Sale_Forecast33"/>
      <sheetName val="MPT_08_Sale_Forecast33"/>
      <sheetName val="TL_Scrap_rate33"/>
      <sheetName val="_Direct_load_35"/>
      <sheetName val="ops_tb33"/>
      <sheetName val="Selling_and_Admins_(DONE)33"/>
      <sheetName val="TB_SAP35"/>
      <sheetName val="Standing_Data33"/>
      <sheetName val="pa_group33"/>
      <sheetName val="F1_Log_On33"/>
      <sheetName val="DLD_Query_Query_Query32"/>
      <sheetName val="REC_GROUP32"/>
      <sheetName val="Write_off33"/>
      <sheetName val="Unrecorded_Misstatement32"/>
      <sheetName val="Spa_Sales31"/>
      <sheetName val="Sale_050232"/>
      <sheetName val="U-5_229"/>
      <sheetName val="Seagate__share_in_units29"/>
      <sheetName val="_BANK_XLS뉮׾_x005f_x0003_㌏Joint29"/>
      <sheetName val="Pd01_vsl_sked27"/>
      <sheetName val="IE_UPS29"/>
      <sheetName val="Quarterly_421"/>
      <sheetName val="Q4_Y1918"/>
      <sheetName val="Target_Y2018"/>
      <sheetName val="Q1_Y2018"/>
      <sheetName val="Actual_&amp;_Target18"/>
      <sheetName val="1_Cash_Flow18"/>
      <sheetName val="2_P&amp;L_Performance18"/>
      <sheetName val="3_Corporate_Risk18"/>
      <sheetName val="רכוש_קבוע_27"/>
      <sheetName val="Bill_No__2_-_Carpark27"/>
      <sheetName val="tb_Q3'0821"/>
      <sheetName val="P&amp;LFINAL_-_4425"/>
      <sheetName val="B131_27"/>
      <sheetName val="[BANK_XLS뉮׾_x005f_x0003_㌏Joint21"/>
      <sheetName val="SAN_REDUCED_122"/>
      <sheetName val="Gen_Info22"/>
      <sheetName val="InvPlan_NI_and_WIN_201727"/>
      <sheetName val="ตารางลูกหนี้สัญญาเช่า__21"/>
      <sheetName val="_IBPL000121"/>
      <sheetName val="_IB-PL-YTD21"/>
      <sheetName val="Estimation_-_201821"/>
      <sheetName val="F9_Parameters_21"/>
      <sheetName val="Trial_Balance27"/>
      <sheetName val="JV_Entry21"/>
      <sheetName val="Nature_of_Expense21"/>
      <sheetName val="Balance_Sheet21"/>
      <sheetName val="dongia_(2)27"/>
      <sheetName val="CA_Sheet21"/>
      <sheetName val="_BANK_XLS뉮׾_x005f_x005f_x005f_x0003_㌏Join21"/>
      <sheetName val="Asset_&amp;_Liability21"/>
      <sheetName val="Net_asset_value21"/>
      <sheetName val="_BANK_XLS뉮׾_x005f_x005f_x005f_x005f_x005f21"/>
      <sheetName val="[BANK_XLS뉮׾_x005f_x005f_x005f_x0003_㌏Join21"/>
      <sheetName val="interest_tree_generation21"/>
      <sheetName val="공사비_내역_(가)18"/>
      <sheetName val="Summary_Adjustment18"/>
      <sheetName val="warehouse_fixed_v_var__(calcs19"/>
      <sheetName val="F8_1_Slw_mving_stck21"/>
      <sheetName val="F_5_7_Value_red21"/>
      <sheetName val="F6_4_Slow_Moving_SP_200421"/>
      <sheetName val="OMC_April_0219"/>
      <sheetName val="RF_April_0219"/>
      <sheetName val="Review_wording18"/>
      <sheetName val="Summary_of_documents18"/>
      <sheetName val="Workbook_Inputs19"/>
      <sheetName val="OutstandingDec#019__19"/>
      <sheetName val="OutstandingJan05#019_19"/>
      <sheetName val="OutstandingFeb05#019_19"/>
      <sheetName val="OutstandingMay05#019_19"/>
      <sheetName val="Outstanding_June05#019_19"/>
      <sheetName val="Outstanding_July0519"/>
      <sheetName val="Outstanding_Aug_05_19"/>
      <sheetName val="Outstanding_Sep_05_19"/>
      <sheetName val="Outstanding_Oct_0519"/>
      <sheetName val="Outstanding_Nov_05_19"/>
      <sheetName val="Outstanding_Dec_0519"/>
      <sheetName val="Bank_Statement_#01919"/>
      <sheetName val="未兌現支票&amp;已開立支票_#91019"/>
      <sheetName val="_BANK_XLS뉮׾_x005f_x005f_x19"/>
      <sheetName val="Life_&amp;_Health21"/>
      <sheetName val="C_119"/>
      <sheetName val="License_BOI19"/>
      <sheetName val="Asset_Class19"/>
      <sheetName val="Depre__Key19"/>
      <sheetName val="[BANK_XLS뉮׾_x005f_x005f_x005f_x005f_x005f19"/>
      <sheetName val="Data_219"/>
      <sheetName val="_BANK_XLS뉮׾_x19"/>
      <sheetName val="cal_(2)19"/>
      <sheetName val="อุปกรณ์_a219"/>
      <sheetName val="อุปกรณ์_a119"/>
      <sheetName val="[BANK_XLS뉮׾_x005f_x005f_x19"/>
      <sheetName val="U-2_119"/>
      <sheetName val="[BANK_XLS뉮׾_x19"/>
      <sheetName val="GL_CB18"/>
      <sheetName val="GL_M18"/>
      <sheetName val="acc_depre-report-old18"/>
      <sheetName val="By__Customer18"/>
      <sheetName val="KPI_F1_3_พรทิพย์_255918"/>
      <sheetName val="MD_-_Bank18"/>
      <sheetName val="Bank_Country18"/>
      <sheetName val="bs_is21"/>
      <sheetName val="Drop_Down12"/>
      <sheetName val="KPI_Score10"/>
      <sheetName val="Weighted_Ave_Cost18"/>
      <sheetName val="Inventory_Master_List18"/>
      <sheetName val="default_values18"/>
      <sheetName val="ave_6_months_del_qty18"/>
      <sheetName val="Unit_rate_Architecture18"/>
      <sheetName val="DATABASE_-sumifTB18"/>
      <sheetName val="6A_CA18"/>
      <sheetName val="Office_Improve10"/>
      <sheetName val="Co_info18"/>
      <sheetName val="gold_แลกทอง18"/>
      <sheetName val="งบบริหาร_PL-report10"/>
      <sheetName val="Int_10"/>
      <sheetName val="2_Conso10"/>
      <sheetName val="8_1|Invest_in_Equity10"/>
      <sheetName val="MS_Box11"/>
      <sheetName val="LC___TR_Listing11"/>
      <sheetName val="Gain_Loss_Calculation11"/>
      <sheetName val="Capital_Expenditure_1999-200112"/>
      <sheetName val="Capital_by_division12"/>
      <sheetName val="DEPRECIATION_1998-NEW_ASSETS12"/>
      <sheetName val="DEPRECIATION_199912"/>
      <sheetName val="Summery_Depreciation_1998-20021"/>
      <sheetName val="Stock_Aging12"/>
      <sheetName val="cost_allocation12"/>
      <sheetName val="PF_PL_OP12"/>
      <sheetName val="10Segment_report12"/>
      <sheetName val="7Long_term_liabilities12"/>
      <sheetName val="1Cash_for_Interest12"/>
      <sheetName val="3Detail_of_cash_flow12"/>
      <sheetName val="0_0ControlSheet12"/>
      <sheetName val="เครื่องตกแต่ง-PJ_(BF)12"/>
      <sheetName val="Debt_Info12"/>
      <sheetName val="Job_header12"/>
      <sheetName val="2005_DATA12"/>
      <sheetName val="Old_IAC_Canada12"/>
      <sheetName val="Template_Data11"/>
      <sheetName val="ocean_voyage11"/>
      <sheetName val="PDR_PL__ACCT-MBK10"/>
      <sheetName val="รายงาน_Promotion10"/>
      <sheetName val="SumP&amp;L_current_Sites10"/>
      <sheetName val="SPP_510"/>
      <sheetName val="Summary_ตามตาราง10"/>
      <sheetName val="10-1_Media:10-cut10"/>
      <sheetName val="day_end_stock10"/>
      <sheetName val="Work_sheet_FB10"/>
      <sheetName val="N-4_410"/>
      <sheetName val="RW1&amp;3_of910"/>
      <sheetName val="U1_610"/>
      <sheetName val="U1_210"/>
      <sheetName val="U1_510"/>
      <sheetName val="U1_310"/>
      <sheetName val="Monthly_Vessel_IS_-_Level_310"/>
      <sheetName val="Two_Step_Revenue_Testing_Mast10"/>
      <sheetName val="TRIAL_BAL_10"/>
      <sheetName val="pl_cps_10"/>
      <sheetName val="detail_bs10"/>
      <sheetName val="Proj_Data11"/>
      <sheetName val="Lock-up_CM_rev11"/>
      <sheetName val="YTD_Perf11"/>
      <sheetName val="YTD_Perf_incl_subs11"/>
      <sheetName val="EditedYTD_by_Function11"/>
      <sheetName val="ohead_distribution11"/>
      <sheetName val="Debtors_Pivot11"/>
      <sheetName val="sub_Advs11"/>
      <sheetName val="OS_Advs11"/>
      <sheetName val="Accruals_CM11"/>
      <sheetName val="Accruals_LM11"/>
      <sheetName val="Internal_contribution_trf11"/>
      <sheetName val="Int_West_Lock_Up_Analysis11"/>
      <sheetName val="Int_East_Lock_Up_Analysis11"/>
      <sheetName val="Australia_Lockup_Analysis11"/>
      <sheetName val="Range_Names11"/>
      <sheetName val="COVERING_SHEET11"/>
      <sheetName val="Sch1a_11"/>
      <sheetName val="Sch_211"/>
      <sheetName val="Sch_2a11"/>
      <sheetName val="Sch_2b11"/>
      <sheetName val="Sch_311"/>
      <sheetName val="Sch_411"/>
      <sheetName val="Sch_511"/>
      <sheetName val="Sch_611"/>
      <sheetName val="Sch_711"/>
      <sheetName val="Sch_811"/>
      <sheetName val="CASH_FLOW_CALCULATION_SHEET11"/>
      <sheetName val="SCB_1_-_Current38"/>
      <sheetName val="SCB_2_-_Current37"/>
      <sheetName val="SCB_1___Current37"/>
      <sheetName val="SCB_2___Current37"/>
      <sheetName val="Drop_down_list28"/>
      <sheetName val="2_DL_36"/>
      <sheetName val="2_2_IDL36"/>
      <sheetName val="Seal_1-07-0437"/>
      <sheetName val="BALANCE_SHEET_37"/>
      <sheetName val="TrialBalance_Q3-200236"/>
      <sheetName val="FP_Friends_Other36"/>
      <sheetName val="เงินกู้_MGC37"/>
      <sheetName val="ข้อมูล_PM37"/>
      <sheetName val="N-4_Patent_right36"/>
      <sheetName val="B&amp;S_199936"/>
      <sheetName val="คชจ_ดำเนินงาน6-4336"/>
      <sheetName val="ACS_Revenue36"/>
      <sheetName val="P&amp;L_Rates36"/>
      <sheetName val="PRICE_LIST36"/>
      <sheetName val="FG_Joint37"/>
      <sheetName val="Non_Movement37"/>
      <sheetName val="Jun_0636"/>
      <sheetName val="Mkt_Dev_1291_ONL_1290_-_101034"/>
      <sheetName val="TB_Worksheet34"/>
      <sheetName val="ADJ_-_RATE34"/>
      <sheetName val="Item_Code_-_Machine34"/>
      <sheetName val="B053_(990701)공정실적PP%계산34"/>
      <sheetName val="cc_Nov0834"/>
      <sheetName val="2003_Growth34"/>
      <sheetName val="10-1_Media34"/>
      <sheetName val="MPT_07_Sale_Forecast34"/>
      <sheetName val="MPT_08_Sale_Forecast34"/>
      <sheetName val="TL_Scrap_rate34"/>
      <sheetName val="_Direct_load_36"/>
      <sheetName val="ops_tb34"/>
      <sheetName val="Selling_and_Admins_(DONE)34"/>
      <sheetName val="TB_SAP36"/>
      <sheetName val="Standing_Data34"/>
      <sheetName val="pa_group34"/>
      <sheetName val="F1_Log_On34"/>
      <sheetName val="DLD_Query_Query_Query33"/>
      <sheetName val="REC_GROUP33"/>
      <sheetName val="Write_off34"/>
      <sheetName val="Unrecorded_Misstatement33"/>
      <sheetName val="Spa_Sales32"/>
      <sheetName val="Sale_050233"/>
      <sheetName val="U-5_230"/>
      <sheetName val="Seagate__share_in_units30"/>
      <sheetName val="_BANK_XLS뉮׾_x005f_x0003_㌏Joint30"/>
      <sheetName val="Pd01_vsl_sked28"/>
      <sheetName val="IE_UPS30"/>
      <sheetName val="Quarterly_422"/>
      <sheetName val="Q4_Y1919"/>
      <sheetName val="Target_Y2019"/>
      <sheetName val="Q1_Y2019"/>
      <sheetName val="Actual_&amp;_Target19"/>
      <sheetName val="1_Cash_Flow19"/>
      <sheetName val="2_P&amp;L_Performance19"/>
      <sheetName val="3_Corporate_Risk19"/>
      <sheetName val="רכוש_קבוע_28"/>
      <sheetName val="Bill_No__2_-_Carpark28"/>
      <sheetName val="tb_Q3'0822"/>
      <sheetName val="P&amp;LFINAL_-_4426"/>
      <sheetName val="B131_28"/>
      <sheetName val="[BANK_XLS뉮׾_x005f_x0003_㌏Joint22"/>
      <sheetName val="SAN_REDUCED_123"/>
      <sheetName val="Gen_Info23"/>
      <sheetName val="InvPlan_NI_and_WIN_201728"/>
      <sheetName val="ตารางลูกหนี้สัญญาเช่า__22"/>
      <sheetName val="_IBPL000122"/>
      <sheetName val="_IB-PL-YTD22"/>
      <sheetName val="Estimation_-_201822"/>
      <sheetName val="F9_Parameters_22"/>
      <sheetName val="Trial_Balance28"/>
      <sheetName val="JV_Entry22"/>
      <sheetName val="Nature_of_Expense22"/>
      <sheetName val="Balance_Sheet22"/>
      <sheetName val="dongia_(2)28"/>
      <sheetName val="CA_Sheet22"/>
      <sheetName val="_BANK_XLS뉮׾_x005f_x005f_x005f_x0003_㌏Join22"/>
      <sheetName val="Asset_&amp;_Liability22"/>
      <sheetName val="Net_asset_value22"/>
      <sheetName val="_BANK_XLS뉮׾_x005f_x005f_x005f_x005f_x005f22"/>
      <sheetName val="[BANK_XLS뉮׾_x005f_x005f_x005f_x0003_㌏Join22"/>
      <sheetName val="interest_tree_generation22"/>
      <sheetName val="공사비_내역_(가)19"/>
      <sheetName val="Summary_Adjustment19"/>
      <sheetName val="warehouse_fixed_v_var__(calcs20"/>
      <sheetName val="F8_1_Slw_mving_stck22"/>
      <sheetName val="F_5_7_Value_red22"/>
      <sheetName val="F6_4_Slow_Moving_SP_200422"/>
      <sheetName val="OMC_April_0220"/>
      <sheetName val="RF_April_0220"/>
      <sheetName val="Review_wording19"/>
      <sheetName val="Summary_of_documents19"/>
      <sheetName val="Workbook_Inputs20"/>
      <sheetName val="OutstandingDec#019__20"/>
      <sheetName val="OutstandingJan05#019_20"/>
      <sheetName val="OutstandingFeb05#019_20"/>
      <sheetName val="OutstandingMay05#019_20"/>
      <sheetName val="Outstanding_June05#019_20"/>
      <sheetName val="Outstanding_July0520"/>
      <sheetName val="Outstanding_Aug_05_20"/>
      <sheetName val="Outstanding_Sep_05_20"/>
      <sheetName val="Outstanding_Oct_0520"/>
      <sheetName val="Outstanding_Nov_05_20"/>
      <sheetName val="Outstanding_Dec_0520"/>
      <sheetName val="Bank_Statement_#01920"/>
      <sheetName val="未兌現支票&amp;已開立支票_#91020"/>
      <sheetName val="_BANK_XLS뉮׾_x005f_x005f_x20"/>
      <sheetName val="Life_&amp;_Health22"/>
      <sheetName val="C_120"/>
      <sheetName val="License_BOI20"/>
      <sheetName val="Asset_Class20"/>
      <sheetName val="Depre__Key20"/>
      <sheetName val="[BANK_XLS뉮׾_x005f_x005f_x005f_x005f_x005f20"/>
      <sheetName val="Data_220"/>
      <sheetName val="_BANK_XLS뉮׾_x20"/>
      <sheetName val="cal_(2)20"/>
      <sheetName val="อุปกรณ์_a220"/>
      <sheetName val="อุปกรณ์_a120"/>
      <sheetName val="[BANK_XLS뉮׾_x005f_x005f_x20"/>
      <sheetName val="U-2_120"/>
      <sheetName val="[BANK_XLS뉮׾_x20"/>
      <sheetName val="GL_CB19"/>
      <sheetName val="GL_M19"/>
      <sheetName val="acc_depre-report-old19"/>
      <sheetName val="By__Customer19"/>
      <sheetName val="KPI_F1_3_พรทิพย์_255919"/>
      <sheetName val="MD_-_Bank19"/>
      <sheetName val="Bank_Country19"/>
      <sheetName val="bs_is22"/>
      <sheetName val="Drop_Down13"/>
      <sheetName val="KPI_Score11"/>
      <sheetName val="Weighted_Ave_Cost19"/>
      <sheetName val="Inventory_Master_List19"/>
      <sheetName val="default_values19"/>
      <sheetName val="ave_6_months_del_qty19"/>
      <sheetName val="Unit_rate_Architecture19"/>
      <sheetName val="DATABASE_-sumifTB19"/>
      <sheetName val="6A_CA19"/>
      <sheetName val="Office_Improve11"/>
      <sheetName val="Co_info19"/>
      <sheetName val="gold_แลกทอง19"/>
      <sheetName val="งบบริหาร_PL-report11"/>
      <sheetName val="Int_11"/>
      <sheetName val="2_Conso11"/>
      <sheetName val="8_1|Invest_in_Equity11"/>
      <sheetName val="MS_Box12"/>
      <sheetName val="LC___TR_Listing12"/>
      <sheetName val="Gain_Loss_Calculation12"/>
      <sheetName val="Capital_Expenditure_1999-200113"/>
      <sheetName val="Capital_by_division13"/>
      <sheetName val="DEPRECIATION_1998-NEW_ASSETS13"/>
      <sheetName val="DEPRECIATION_199913"/>
      <sheetName val="Summery_Depreciation_1998-20022"/>
      <sheetName val="Stock_Aging13"/>
      <sheetName val="cost_allocation13"/>
      <sheetName val="PF_PL_OP13"/>
      <sheetName val="10Segment_report13"/>
      <sheetName val="7Long_term_liabilities13"/>
      <sheetName val="1Cash_for_Interest13"/>
      <sheetName val="3Detail_of_cash_flow13"/>
      <sheetName val="0_0ControlSheet13"/>
      <sheetName val="เครื่องตกแต่ง-PJ_(BF)13"/>
      <sheetName val="Debt_Info13"/>
      <sheetName val="Job_header13"/>
      <sheetName val="2005_DATA13"/>
      <sheetName val="Old_IAC_Canada13"/>
      <sheetName val="Template_Data12"/>
      <sheetName val="ocean_voyage12"/>
      <sheetName val="PDR_PL__ACCT-MBK11"/>
      <sheetName val="รายงาน_Promotion11"/>
      <sheetName val="SumP&amp;L_current_Sites11"/>
      <sheetName val="SPP_511"/>
      <sheetName val="Summary_ตามตาราง11"/>
      <sheetName val="10-1_Media:10-cut11"/>
      <sheetName val="day_end_stock11"/>
      <sheetName val="Work_sheet_FB11"/>
      <sheetName val="N-4_411"/>
      <sheetName val="RW1&amp;3_of911"/>
      <sheetName val="U1_611"/>
      <sheetName val="U1_211"/>
      <sheetName val="U1_511"/>
      <sheetName val="U1_311"/>
      <sheetName val="Monthly_Vessel_IS_-_Level_311"/>
      <sheetName val="Two_Step_Revenue_Testing_Mast11"/>
      <sheetName val="TRIAL_BAL_11"/>
      <sheetName val="pl_cps_11"/>
      <sheetName val="detail_bs11"/>
      <sheetName val="Proj_Data12"/>
      <sheetName val="Lock-up_CM_rev12"/>
      <sheetName val="YTD_Perf12"/>
      <sheetName val="YTD_Perf_incl_subs12"/>
      <sheetName val="EditedYTD_by_Function12"/>
      <sheetName val="ohead_distribution12"/>
      <sheetName val="Debtors_Pivot12"/>
      <sheetName val="sub_Advs12"/>
      <sheetName val="OS_Advs12"/>
      <sheetName val="Accruals_CM12"/>
      <sheetName val="Accruals_LM12"/>
      <sheetName val="Internal_contribution_trf12"/>
      <sheetName val="Int_West_Lock_Up_Analysis12"/>
      <sheetName val="Int_East_Lock_Up_Analysis12"/>
      <sheetName val="Australia_Lockup_Analysis12"/>
      <sheetName val="Range_Names12"/>
      <sheetName val="COVERING_SHEET12"/>
      <sheetName val="Sch1a_12"/>
      <sheetName val="Sch_212"/>
      <sheetName val="Sch_2a12"/>
      <sheetName val="Sch_2b12"/>
      <sheetName val="Sch_312"/>
      <sheetName val="Sch_412"/>
      <sheetName val="Sch_512"/>
      <sheetName val="Sch_612"/>
      <sheetName val="Sch_712"/>
      <sheetName val="Sch_812"/>
      <sheetName val="CASH_FLOW_CALCULATION_SHEET12"/>
      <sheetName val="SCB_1_-_Current39"/>
      <sheetName val="SCB_2_-_Current38"/>
      <sheetName val="SCB_1___Current38"/>
      <sheetName val="SCB_2___Current38"/>
      <sheetName val="Drop_down_list29"/>
      <sheetName val="2_DL_37"/>
      <sheetName val="2_2_IDL37"/>
      <sheetName val="Seal_1-07-0438"/>
      <sheetName val="BALANCE_SHEET_38"/>
      <sheetName val="TrialBalance_Q3-200237"/>
      <sheetName val="FP_Friends_Other37"/>
      <sheetName val="เงินกู้_MGC38"/>
      <sheetName val="ข้อมูล_PM38"/>
      <sheetName val="N-4_Patent_right37"/>
      <sheetName val="B&amp;S_199937"/>
      <sheetName val="คชจ_ดำเนินงาน6-4337"/>
      <sheetName val="ACS_Revenue37"/>
      <sheetName val="P&amp;L_Rates37"/>
      <sheetName val="PRICE_LIST37"/>
      <sheetName val="FG_Joint38"/>
      <sheetName val="Non_Movement38"/>
      <sheetName val="Jun_0637"/>
      <sheetName val="Mkt_Dev_1291_ONL_1290_-_101035"/>
      <sheetName val="TB_Worksheet35"/>
      <sheetName val="ADJ_-_RATE35"/>
      <sheetName val="Item_Code_-_Machine35"/>
      <sheetName val="B053_(990701)공정실적PP%계산35"/>
      <sheetName val="cc_Nov0835"/>
      <sheetName val="2003_Growth35"/>
      <sheetName val="10-1_Media35"/>
      <sheetName val="MPT_07_Sale_Forecast35"/>
      <sheetName val="MPT_08_Sale_Forecast35"/>
      <sheetName val="TL_Scrap_rate35"/>
      <sheetName val="_Direct_load_37"/>
      <sheetName val="ops_tb35"/>
      <sheetName val="Selling_and_Admins_(DONE)35"/>
      <sheetName val="TB_SAP37"/>
      <sheetName val="Standing_Data35"/>
      <sheetName val="pa_group35"/>
      <sheetName val="F1_Log_On35"/>
      <sheetName val="DLD_Query_Query_Query34"/>
      <sheetName val="REC_GROUP34"/>
      <sheetName val="Write_off35"/>
      <sheetName val="Unrecorded_Misstatement34"/>
      <sheetName val="Spa_Sales33"/>
      <sheetName val="Sale_050234"/>
      <sheetName val="U-5_231"/>
      <sheetName val="Seagate__share_in_units31"/>
      <sheetName val="_BANK_XLS뉮׾_x005f_x0003_㌏Joint31"/>
      <sheetName val="Pd01_vsl_sked29"/>
      <sheetName val="IE_UPS31"/>
      <sheetName val="Quarterly_423"/>
      <sheetName val="Q4_Y1920"/>
      <sheetName val="Target_Y2020"/>
      <sheetName val="Q1_Y2020"/>
      <sheetName val="Actual_&amp;_Target20"/>
      <sheetName val="1_Cash_Flow20"/>
      <sheetName val="2_P&amp;L_Performance20"/>
      <sheetName val="3_Corporate_Risk20"/>
      <sheetName val="רכוש_קבוע_29"/>
      <sheetName val="Bill_No__2_-_Carpark29"/>
      <sheetName val="tb_Q3'0823"/>
      <sheetName val="P&amp;LFINAL_-_4427"/>
      <sheetName val="B131_29"/>
      <sheetName val="[BANK_XLS뉮׾_x005f_x0003_㌏Joint23"/>
      <sheetName val="SAN_REDUCED_124"/>
      <sheetName val="Gen_Info24"/>
      <sheetName val="InvPlan_NI_and_WIN_201729"/>
      <sheetName val="ตารางลูกหนี้สัญญาเช่า__23"/>
      <sheetName val="_IBPL000123"/>
      <sheetName val="_IB-PL-YTD23"/>
      <sheetName val="Estimation_-_201823"/>
      <sheetName val="F9_Parameters_23"/>
      <sheetName val="Trial_Balance29"/>
      <sheetName val="JV_Entry23"/>
      <sheetName val="Nature_of_Expense23"/>
      <sheetName val="Balance_Sheet23"/>
      <sheetName val="dongia_(2)29"/>
      <sheetName val="CA_Sheet23"/>
      <sheetName val="_BANK_XLS뉮׾_x005f_x005f_x005f_x0003_㌏Join23"/>
      <sheetName val="Asset_&amp;_Liability23"/>
      <sheetName val="Net_asset_value23"/>
      <sheetName val="_BANK_XLS뉮׾_x005f_x005f_x005f_x005f_x005f23"/>
      <sheetName val="[BANK_XLS뉮׾_x005f_x005f_x005f_x0003_㌏Join23"/>
      <sheetName val="interest_tree_generation23"/>
      <sheetName val="공사비_내역_(가)20"/>
      <sheetName val="Summary_Adjustment20"/>
      <sheetName val="warehouse_fixed_v_var__(calcs21"/>
      <sheetName val="F8_1_Slw_mving_stck23"/>
      <sheetName val="F_5_7_Value_red23"/>
      <sheetName val="F6_4_Slow_Moving_SP_200423"/>
      <sheetName val="OMC_April_0221"/>
      <sheetName val="RF_April_0221"/>
      <sheetName val="Review_wording20"/>
      <sheetName val="Summary_of_documents20"/>
      <sheetName val="Workbook_Inputs21"/>
      <sheetName val="OutstandingDec#019__21"/>
      <sheetName val="OutstandingJan05#019_21"/>
      <sheetName val="OutstandingFeb05#019_21"/>
      <sheetName val="OutstandingMay05#019_21"/>
      <sheetName val="Outstanding_June05#019_21"/>
      <sheetName val="Outstanding_July0521"/>
      <sheetName val="Outstanding_Aug_05_21"/>
      <sheetName val="Outstanding_Sep_05_21"/>
      <sheetName val="Outstanding_Oct_0521"/>
      <sheetName val="Outstanding_Nov_05_21"/>
      <sheetName val="Outstanding_Dec_0521"/>
      <sheetName val="Bank_Statement_#01921"/>
      <sheetName val="未兌現支票&amp;已開立支票_#91021"/>
      <sheetName val="_BANK_XLS뉮׾_x005f_x005f_x21"/>
      <sheetName val="Life_&amp;_Health23"/>
      <sheetName val="C_121"/>
      <sheetName val="License_BOI21"/>
      <sheetName val="Asset_Class21"/>
      <sheetName val="Depre__Key21"/>
      <sheetName val="[BANK_XLS뉮׾_x005f_x005f_x005f_x005f_x005f21"/>
      <sheetName val="Data_221"/>
      <sheetName val="_BANK_XLS뉮׾_x21"/>
      <sheetName val="cal_(2)21"/>
      <sheetName val="อุปกรณ์_a221"/>
      <sheetName val="อุปกรณ์_a121"/>
      <sheetName val="[BANK_XLS뉮׾_x005f_x005f_x21"/>
      <sheetName val="U-2_121"/>
      <sheetName val="[BANK_XLS뉮׾_x21"/>
      <sheetName val="GL_CB20"/>
      <sheetName val="GL_M20"/>
      <sheetName val="acc_depre-report-old20"/>
      <sheetName val="By__Customer20"/>
      <sheetName val="KPI_F1_3_พรทิพย์_255920"/>
      <sheetName val="MD_-_Bank20"/>
      <sheetName val="Bank_Country20"/>
      <sheetName val="bs_is23"/>
      <sheetName val="Drop_Down14"/>
      <sheetName val="KPI_Score12"/>
      <sheetName val="Weighted_Ave_Cost20"/>
      <sheetName val="Inventory_Master_List20"/>
      <sheetName val="default_values20"/>
      <sheetName val="ave_6_months_del_qty20"/>
      <sheetName val="Unit_rate_Architecture20"/>
      <sheetName val="DATABASE_-sumifTB20"/>
      <sheetName val="6A_CA20"/>
      <sheetName val="Office_Improve12"/>
      <sheetName val="Co_info20"/>
      <sheetName val="gold_แลกทอง20"/>
      <sheetName val="งบบริหาร_PL-report12"/>
      <sheetName val="Int_12"/>
      <sheetName val="2_Conso12"/>
      <sheetName val="8_1|Invest_in_Equity12"/>
      <sheetName val="MS_Box13"/>
      <sheetName val="LC___TR_Listing13"/>
      <sheetName val="Gain_Loss_Calculation13"/>
      <sheetName val="Capital_Expenditure_1999-200114"/>
      <sheetName val="Capital_by_division14"/>
      <sheetName val="DEPRECIATION_1998-NEW_ASSETS14"/>
      <sheetName val="DEPRECIATION_199914"/>
      <sheetName val="Summery_Depreciation_1998-20023"/>
      <sheetName val="Stock_Aging14"/>
      <sheetName val="cost_allocation14"/>
      <sheetName val="PF_PL_OP14"/>
      <sheetName val="10Segment_report14"/>
      <sheetName val="7Long_term_liabilities14"/>
      <sheetName val="1Cash_for_Interest14"/>
      <sheetName val="3Detail_of_cash_flow14"/>
      <sheetName val="0_0ControlSheet14"/>
      <sheetName val="เครื่องตกแต่ง-PJ_(BF)14"/>
      <sheetName val="Debt_Info14"/>
      <sheetName val="Job_header14"/>
      <sheetName val="2005_DATA14"/>
      <sheetName val="Old_IAC_Canada14"/>
      <sheetName val="Template_Data13"/>
      <sheetName val="ocean_voyage13"/>
      <sheetName val="PDR_PL__ACCT-MBK12"/>
      <sheetName val="รายงาน_Promotion12"/>
      <sheetName val="SumP&amp;L_current_Sites12"/>
      <sheetName val="SPP_512"/>
      <sheetName val="Summary_ตามตาราง12"/>
      <sheetName val="10-1_Media:10-cut12"/>
      <sheetName val="day_end_stock12"/>
      <sheetName val="Work_sheet_FB12"/>
      <sheetName val="N-4_412"/>
      <sheetName val="RW1&amp;3_of912"/>
      <sheetName val="U1_612"/>
      <sheetName val="U1_212"/>
      <sheetName val="U1_512"/>
      <sheetName val="U1_312"/>
      <sheetName val="Monthly_Vessel_IS_-_Level_312"/>
      <sheetName val="Two_Step_Revenue_Testing_Mast12"/>
      <sheetName val="TRIAL_BAL_12"/>
      <sheetName val="pl_cps_12"/>
      <sheetName val="detail_bs12"/>
      <sheetName val="Proj_Data13"/>
      <sheetName val="Lock-up_CM_rev13"/>
      <sheetName val="YTD_Perf13"/>
      <sheetName val="YTD_Perf_incl_subs13"/>
      <sheetName val="EditedYTD_by_Function13"/>
      <sheetName val="ohead_distribution13"/>
      <sheetName val="Debtors_Pivot13"/>
      <sheetName val="sub_Advs13"/>
      <sheetName val="OS_Advs13"/>
      <sheetName val="Accruals_CM13"/>
      <sheetName val="Accruals_LM13"/>
      <sheetName val="Internal_contribution_trf13"/>
      <sheetName val="Int_West_Lock_Up_Analysis13"/>
      <sheetName val="Int_East_Lock_Up_Analysis13"/>
      <sheetName val="Australia_Lockup_Analysis13"/>
      <sheetName val="Range_Names13"/>
      <sheetName val="COVERING_SHEET13"/>
      <sheetName val="Sch1a_13"/>
      <sheetName val="Sch_213"/>
      <sheetName val="Sch_2a13"/>
      <sheetName val="Sch_2b13"/>
      <sheetName val="Sch_313"/>
      <sheetName val="Sch_413"/>
      <sheetName val="Sch_513"/>
      <sheetName val="Sch_613"/>
      <sheetName val="Sch_713"/>
      <sheetName val="Sch_813"/>
      <sheetName val="CASH_FLOW_CALCULATION_SHEET13"/>
      <sheetName val="SCB_1_-_Current41"/>
      <sheetName val="SCB_2_-_Current40"/>
      <sheetName val="SCB_1___Current40"/>
      <sheetName val="SCB_2___Current40"/>
      <sheetName val="Drop_down_list31"/>
      <sheetName val="2_DL_39"/>
      <sheetName val="2_2_IDL39"/>
      <sheetName val="Seal_1-07-0440"/>
      <sheetName val="BALANCE_SHEET_40"/>
      <sheetName val="TrialBalance_Q3-200239"/>
      <sheetName val="FP_Friends_Other39"/>
      <sheetName val="เงินกู้_MGC40"/>
      <sheetName val="ข้อมูล_PM40"/>
      <sheetName val="N-4_Patent_right39"/>
      <sheetName val="B&amp;S_199939"/>
      <sheetName val="คชจ_ดำเนินงาน6-4339"/>
      <sheetName val="ACS_Revenue39"/>
      <sheetName val="P&amp;L_Rates39"/>
      <sheetName val="PRICE_LIST39"/>
      <sheetName val="FG_Joint40"/>
      <sheetName val="Non_Movement40"/>
      <sheetName val="Jun_0639"/>
      <sheetName val="Mkt_Dev_1291_ONL_1290_-_101037"/>
      <sheetName val="TB_Worksheet37"/>
      <sheetName val="ADJ_-_RATE37"/>
      <sheetName val="Item_Code_-_Machine37"/>
      <sheetName val="B053_(990701)공정실적PP%계산37"/>
      <sheetName val="cc_Nov0837"/>
      <sheetName val="2003_Growth37"/>
      <sheetName val="10-1_Media37"/>
      <sheetName val="MPT_07_Sale_Forecast37"/>
      <sheetName val="MPT_08_Sale_Forecast37"/>
      <sheetName val="TL_Scrap_rate37"/>
      <sheetName val="_Direct_load_39"/>
      <sheetName val="ops_tb37"/>
      <sheetName val="Selling_and_Admins_(DONE)37"/>
      <sheetName val="TB_SAP39"/>
      <sheetName val="Standing_Data37"/>
      <sheetName val="pa_group37"/>
      <sheetName val="F1_Log_On37"/>
      <sheetName val="DLD_Query_Query_Query36"/>
      <sheetName val="REC_GROUP36"/>
      <sheetName val="Write_off37"/>
      <sheetName val="Unrecorded_Misstatement36"/>
      <sheetName val="Spa_Sales35"/>
      <sheetName val="Sale_050236"/>
      <sheetName val="U-5_233"/>
      <sheetName val="Seagate__share_in_units33"/>
      <sheetName val="_BANK_XLS뉮׾_x005f_x0003_㌏Joint33"/>
      <sheetName val="Pd01_vsl_sked31"/>
      <sheetName val="IE_UPS33"/>
      <sheetName val="Quarterly_425"/>
      <sheetName val="Q4_Y1922"/>
      <sheetName val="Target_Y2022"/>
      <sheetName val="Q1_Y2022"/>
      <sheetName val="Actual_&amp;_Target22"/>
      <sheetName val="1_Cash_Flow22"/>
      <sheetName val="2_P&amp;L_Performance22"/>
      <sheetName val="3_Corporate_Risk22"/>
      <sheetName val="רכוש_קבוע_31"/>
      <sheetName val="Bill_No__2_-_Carpark31"/>
      <sheetName val="tb_Q3'0825"/>
      <sheetName val="P&amp;LFINAL_-_4429"/>
      <sheetName val="B131_31"/>
      <sheetName val="[BANK_XLS뉮׾_x005f_x0003_㌏Joint25"/>
      <sheetName val="SAN_REDUCED_126"/>
      <sheetName val="Gen_Info26"/>
      <sheetName val="InvPlan_NI_and_WIN_201731"/>
      <sheetName val="ตารางลูกหนี้สัญญาเช่า__25"/>
      <sheetName val="_IBPL000125"/>
      <sheetName val="_IB-PL-YTD25"/>
      <sheetName val="Estimation_-_201825"/>
      <sheetName val="F9_Parameters_25"/>
      <sheetName val="Trial_Balance31"/>
      <sheetName val="JV_Entry25"/>
      <sheetName val="Nature_of_Expense25"/>
      <sheetName val="Balance_Sheet25"/>
      <sheetName val="dongia_(2)31"/>
      <sheetName val="CA_Sheet25"/>
      <sheetName val="_BANK_XLS뉮׾_x005f_x005f_x005f_x0003_㌏Join25"/>
      <sheetName val="Asset_&amp;_Liability25"/>
      <sheetName val="Net_asset_value25"/>
      <sheetName val="_BANK_XLS뉮׾_x005f_x005f_x005f_x005f_x005f25"/>
      <sheetName val="[BANK_XLS뉮׾_x005f_x005f_x005f_x0003_㌏Join25"/>
      <sheetName val="interest_tree_generation25"/>
      <sheetName val="공사비_내역_(가)22"/>
      <sheetName val="Summary_Adjustment22"/>
      <sheetName val="warehouse_fixed_v_var__(calcs23"/>
      <sheetName val="F8_1_Slw_mving_stck25"/>
      <sheetName val="F_5_7_Value_red25"/>
      <sheetName val="F6_4_Slow_Moving_SP_200425"/>
      <sheetName val="OMC_April_0223"/>
      <sheetName val="RF_April_0223"/>
      <sheetName val="Review_wording22"/>
      <sheetName val="Summary_of_documents22"/>
      <sheetName val="Workbook_Inputs23"/>
      <sheetName val="OutstandingDec#019__23"/>
      <sheetName val="OutstandingJan05#019_23"/>
      <sheetName val="OutstandingFeb05#019_23"/>
      <sheetName val="OutstandingMay05#019_23"/>
      <sheetName val="Outstanding_June05#019_23"/>
      <sheetName val="Outstanding_July0523"/>
      <sheetName val="Outstanding_Aug_05_23"/>
      <sheetName val="Outstanding_Sep_05_23"/>
      <sheetName val="Outstanding_Oct_0523"/>
      <sheetName val="Outstanding_Nov_05_23"/>
      <sheetName val="Outstanding_Dec_0523"/>
      <sheetName val="Bank_Statement_#01923"/>
      <sheetName val="未兌現支票&amp;已開立支票_#91023"/>
      <sheetName val="_BANK_XLS뉮׾_x005f_x005f_x23"/>
      <sheetName val="Life_&amp;_Health25"/>
      <sheetName val="C_123"/>
      <sheetName val="License_BOI23"/>
      <sheetName val="Asset_Class23"/>
      <sheetName val="Depre__Key23"/>
      <sheetName val="[BANK_XLS뉮׾_x005f_x005f_x005f_x005f_x005f23"/>
      <sheetName val="Data_223"/>
      <sheetName val="_BANK_XLS뉮׾_x23"/>
      <sheetName val="cal_(2)23"/>
      <sheetName val="อุปกรณ์_a223"/>
      <sheetName val="อุปกรณ์_a123"/>
      <sheetName val="[BANK_XLS뉮׾_x005f_x005f_x23"/>
      <sheetName val="U-2_123"/>
      <sheetName val="[BANK_XLS뉮׾_x23"/>
      <sheetName val="GL_CB22"/>
      <sheetName val="GL_M22"/>
      <sheetName val="acc_depre-report-old22"/>
      <sheetName val="By__Customer22"/>
      <sheetName val="KPI_F1_3_พรทิพย์_255922"/>
      <sheetName val="MD_-_Bank22"/>
      <sheetName val="Bank_Country22"/>
      <sheetName val="bs_is25"/>
      <sheetName val="Drop_Down16"/>
      <sheetName val="KPI_Score14"/>
      <sheetName val="Weighted_Ave_Cost22"/>
      <sheetName val="Inventory_Master_List22"/>
      <sheetName val="default_values22"/>
      <sheetName val="ave_6_months_del_qty22"/>
      <sheetName val="Unit_rate_Architecture22"/>
      <sheetName val="DATABASE_-sumifTB22"/>
      <sheetName val="6A_CA22"/>
      <sheetName val="_BANK_XLS뉮׾_x005f_x005f_x005f_x005f_x14"/>
      <sheetName val="Office_Improve14"/>
      <sheetName val="Co_info22"/>
      <sheetName val="gold_แลกทอง22"/>
      <sheetName val="งบบริหาร_PL-report14"/>
      <sheetName val="Int_14"/>
      <sheetName val="2_Conso14"/>
      <sheetName val="8_1|Invest_in_Equity14"/>
      <sheetName val="MS_Box15"/>
      <sheetName val="LC___TR_Listing15"/>
      <sheetName val="Gain_Loss_Calculation15"/>
      <sheetName val="Capital_Expenditure_1999-200116"/>
      <sheetName val="Capital_by_division16"/>
      <sheetName val="DEPRECIATION_1998-NEW_ASSETS16"/>
      <sheetName val="DEPRECIATION_199916"/>
      <sheetName val="Summery_Depreciation_1998-20025"/>
      <sheetName val="Stock_Aging16"/>
      <sheetName val="cost_allocation16"/>
      <sheetName val="PF_PL_OP16"/>
      <sheetName val="10Segment_report16"/>
      <sheetName val="7Long_term_liabilities16"/>
      <sheetName val="1Cash_for_Interest16"/>
      <sheetName val="3Detail_of_cash_flow16"/>
      <sheetName val="0_0ControlSheet16"/>
      <sheetName val="เครื่องตกแต่ง-PJ_(BF)16"/>
      <sheetName val="Debt_Info16"/>
      <sheetName val="Job_header16"/>
      <sheetName val="2005_DATA16"/>
      <sheetName val="Old_IAC_Canada16"/>
      <sheetName val="Template_Data15"/>
      <sheetName val="ocean_voyage15"/>
      <sheetName val="PDR_PL__ACCT-MBK14"/>
      <sheetName val="รายงาน_Promotion14"/>
      <sheetName val="SumP&amp;L_current_Sites14"/>
      <sheetName val="SPP_514"/>
      <sheetName val="Summary_ตามตาราง14"/>
      <sheetName val="10-1_Media:10-cut14"/>
      <sheetName val="day_end_stock14"/>
      <sheetName val="Work_sheet_FB14"/>
      <sheetName val="N-4_414"/>
      <sheetName val="RW1&amp;3_of914"/>
      <sheetName val="U1_614"/>
      <sheetName val="U1_214"/>
      <sheetName val="U1_514"/>
      <sheetName val="U1_314"/>
      <sheetName val="Monthly_Vessel_IS_-_Level_314"/>
      <sheetName val="Two_Step_Revenue_Testing_Mast14"/>
      <sheetName val="TRIAL_BAL_14"/>
      <sheetName val="pl_cps_14"/>
      <sheetName val="detail_bs14"/>
      <sheetName val="Proj_Data15"/>
      <sheetName val="Lock-up_CM_rev15"/>
      <sheetName val="YTD_Perf15"/>
      <sheetName val="YTD_Perf_incl_subs15"/>
      <sheetName val="EditedYTD_by_Function15"/>
      <sheetName val="ohead_distribution15"/>
      <sheetName val="Debtors_Pivot15"/>
      <sheetName val="sub_Advs15"/>
      <sheetName val="OS_Advs15"/>
      <sheetName val="Accruals_CM15"/>
      <sheetName val="Accruals_LM15"/>
      <sheetName val="Internal_contribution_trf15"/>
      <sheetName val="Int_West_Lock_Up_Analysis15"/>
      <sheetName val="Int_East_Lock_Up_Analysis15"/>
      <sheetName val="Australia_Lockup_Analysis15"/>
      <sheetName val="Range_Names15"/>
      <sheetName val="COVERING_SHEET15"/>
      <sheetName val="Sch1a_15"/>
      <sheetName val="Sch_215"/>
      <sheetName val="Sch_2a15"/>
      <sheetName val="Sch_2b15"/>
      <sheetName val="Sch_315"/>
      <sheetName val="Sch_415"/>
      <sheetName val="Sch_515"/>
      <sheetName val="Sch_615"/>
      <sheetName val="Sch_715"/>
      <sheetName val="Sch_815"/>
      <sheetName val="CASH_FLOW_CALCULATION_SHEET15"/>
      <sheetName val="SCB_1_-_Current40"/>
      <sheetName val="SCB_2_-_Current39"/>
      <sheetName val="SCB_1___Current39"/>
      <sheetName val="SCB_2___Current39"/>
      <sheetName val="Drop_down_list30"/>
      <sheetName val="2_DL_38"/>
      <sheetName val="2_2_IDL38"/>
      <sheetName val="Seal_1-07-0439"/>
      <sheetName val="BALANCE_SHEET_39"/>
      <sheetName val="TrialBalance_Q3-200238"/>
      <sheetName val="FP_Friends_Other38"/>
      <sheetName val="เงินกู้_MGC39"/>
      <sheetName val="ข้อมูล_PM39"/>
      <sheetName val="N-4_Patent_right38"/>
      <sheetName val="B&amp;S_199938"/>
      <sheetName val="คชจ_ดำเนินงาน6-4338"/>
      <sheetName val="ACS_Revenue38"/>
      <sheetName val="P&amp;L_Rates38"/>
      <sheetName val="PRICE_LIST38"/>
      <sheetName val="FG_Joint39"/>
      <sheetName val="Non_Movement39"/>
      <sheetName val="Jun_0638"/>
      <sheetName val="Mkt_Dev_1291_ONL_1290_-_101036"/>
      <sheetName val="TB_Worksheet36"/>
      <sheetName val="ADJ_-_RATE36"/>
      <sheetName val="Item_Code_-_Machine36"/>
      <sheetName val="B053_(990701)공정실적PP%계산36"/>
      <sheetName val="cc_Nov0836"/>
      <sheetName val="2003_Growth36"/>
      <sheetName val="10-1_Media36"/>
      <sheetName val="MPT_07_Sale_Forecast36"/>
      <sheetName val="MPT_08_Sale_Forecast36"/>
      <sheetName val="TL_Scrap_rate36"/>
      <sheetName val="_Direct_load_38"/>
      <sheetName val="ops_tb36"/>
      <sheetName val="Selling_and_Admins_(DONE)36"/>
      <sheetName val="TB_SAP38"/>
      <sheetName val="Standing_Data36"/>
      <sheetName val="pa_group36"/>
      <sheetName val="F1_Log_On36"/>
      <sheetName val="DLD_Query_Query_Query35"/>
      <sheetName val="REC_GROUP35"/>
      <sheetName val="Write_off36"/>
      <sheetName val="Unrecorded_Misstatement35"/>
      <sheetName val="Spa_Sales34"/>
      <sheetName val="Sale_050235"/>
      <sheetName val="U-5_232"/>
      <sheetName val="Seagate__share_in_units32"/>
      <sheetName val="_BANK_XLS뉮׾_x005f_x0003_㌏Joint32"/>
      <sheetName val="Pd01_vsl_sked30"/>
      <sheetName val="IE_UPS32"/>
      <sheetName val="Quarterly_424"/>
      <sheetName val="Q4_Y1921"/>
      <sheetName val="Target_Y2021"/>
      <sheetName val="Q1_Y2021"/>
      <sheetName val="Actual_&amp;_Target21"/>
      <sheetName val="1_Cash_Flow21"/>
      <sheetName val="2_P&amp;L_Performance21"/>
      <sheetName val="3_Corporate_Risk21"/>
      <sheetName val="רכוש_קבוע_30"/>
      <sheetName val="Bill_No__2_-_Carpark30"/>
      <sheetName val="tb_Q3'0824"/>
      <sheetName val="P&amp;LFINAL_-_4428"/>
      <sheetName val="B131_30"/>
      <sheetName val="[BANK_XLS뉮׾_x005f_x0003_㌏Joint24"/>
      <sheetName val="SAN_REDUCED_125"/>
      <sheetName val="Gen_Info25"/>
      <sheetName val="InvPlan_NI_and_WIN_201730"/>
      <sheetName val="ตารางลูกหนี้สัญญาเช่า__24"/>
      <sheetName val="_IBPL000124"/>
      <sheetName val="_IB-PL-YTD24"/>
      <sheetName val="Estimation_-_201824"/>
      <sheetName val="F9_Parameters_24"/>
      <sheetName val="Trial_Balance30"/>
      <sheetName val="JV_Entry24"/>
      <sheetName val="Nature_of_Expense24"/>
      <sheetName val="Balance_Sheet24"/>
      <sheetName val="dongia_(2)30"/>
      <sheetName val="CA_Sheet24"/>
      <sheetName val="_BANK_XLS뉮׾_x005f_x005f_x005f_x0003_㌏Join24"/>
      <sheetName val="Asset_&amp;_Liability24"/>
      <sheetName val="Net_asset_value24"/>
      <sheetName val="_BANK_XLS뉮׾_x005f_x005f_x005f_x005f_x005f24"/>
      <sheetName val="[BANK_XLS뉮׾_x005f_x005f_x005f_x0003_㌏Join24"/>
      <sheetName val="interest_tree_generation24"/>
      <sheetName val="공사비_내역_(가)21"/>
      <sheetName val="Summary_Adjustment21"/>
      <sheetName val="warehouse_fixed_v_var__(calcs22"/>
      <sheetName val="F8_1_Slw_mving_stck24"/>
      <sheetName val="F_5_7_Value_red24"/>
      <sheetName val="F6_4_Slow_Moving_SP_200424"/>
      <sheetName val="OMC_April_0222"/>
      <sheetName val="RF_April_0222"/>
      <sheetName val="Review_wording21"/>
      <sheetName val="Summary_of_documents21"/>
      <sheetName val="Workbook_Inputs22"/>
      <sheetName val="OutstandingDec#019__22"/>
      <sheetName val="OutstandingJan05#019_22"/>
      <sheetName val="OutstandingFeb05#019_22"/>
      <sheetName val="OutstandingMay05#019_22"/>
      <sheetName val="Outstanding_June05#019_22"/>
      <sheetName val="Outstanding_July0522"/>
      <sheetName val="Outstanding_Aug_05_22"/>
      <sheetName val="Outstanding_Sep_05_22"/>
      <sheetName val="Outstanding_Oct_0522"/>
      <sheetName val="Outstanding_Nov_05_22"/>
      <sheetName val="Outstanding_Dec_0522"/>
      <sheetName val="Bank_Statement_#01922"/>
      <sheetName val="未兌現支票&amp;已開立支票_#91022"/>
      <sheetName val="_BANK_XLS뉮׾_x005f_x005f_x22"/>
      <sheetName val="Life_&amp;_Health24"/>
      <sheetName val="C_122"/>
      <sheetName val="License_BOI22"/>
      <sheetName val="Asset_Class22"/>
      <sheetName val="Depre__Key22"/>
      <sheetName val="[BANK_XLS뉮׾_x005f_x005f_x005f_x005f_x005f22"/>
      <sheetName val="Data_222"/>
      <sheetName val="_BANK_XLS뉮׾_x22"/>
      <sheetName val="cal_(2)22"/>
      <sheetName val="อุปกรณ์_a222"/>
      <sheetName val="อุปกรณ์_a122"/>
      <sheetName val="[BANK_XLS뉮׾_x005f_x005f_x22"/>
      <sheetName val="U-2_122"/>
      <sheetName val="[BANK_XLS뉮׾_x22"/>
      <sheetName val="GL_CB21"/>
      <sheetName val="GL_M21"/>
      <sheetName val="acc_depre-report-old21"/>
      <sheetName val="By__Customer21"/>
      <sheetName val="KPI_F1_3_พรทิพย์_255921"/>
      <sheetName val="MD_-_Bank21"/>
      <sheetName val="Bank_Country21"/>
      <sheetName val="bs_is24"/>
      <sheetName val="Drop_Down15"/>
      <sheetName val="KPI_Score13"/>
      <sheetName val="Weighted_Ave_Cost21"/>
      <sheetName val="Inventory_Master_List21"/>
      <sheetName val="default_values21"/>
      <sheetName val="ave_6_months_del_qty21"/>
      <sheetName val="Unit_rate_Architecture21"/>
      <sheetName val="DATABASE_-sumifTB21"/>
      <sheetName val="6A_CA21"/>
      <sheetName val="_BANK_XLS뉮׾_x005f_x005f_x005f_x005f_x13"/>
      <sheetName val="Office_Improve13"/>
      <sheetName val="Co_info21"/>
      <sheetName val="gold_แลกทอง21"/>
      <sheetName val="งบบริหาร_PL-report13"/>
      <sheetName val="Int_13"/>
      <sheetName val="2_Conso13"/>
      <sheetName val="8_1|Invest_in_Equity13"/>
      <sheetName val="MS_Box14"/>
      <sheetName val="LC___TR_Listing14"/>
      <sheetName val="Gain_Loss_Calculation14"/>
      <sheetName val="Capital_Expenditure_1999-200115"/>
      <sheetName val="Capital_by_division15"/>
      <sheetName val="DEPRECIATION_1998-NEW_ASSETS15"/>
      <sheetName val="DEPRECIATION_199915"/>
      <sheetName val="Summery_Depreciation_1998-20024"/>
      <sheetName val="Stock_Aging15"/>
      <sheetName val="cost_allocation15"/>
      <sheetName val="PF_PL_OP15"/>
      <sheetName val="10Segment_report15"/>
      <sheetName val="7Long_term_liabilities15"/>
      <sheetName val="1Cash_for_Interest15"/>
      <sheetName val="3Detail_of_cash_flow15"/>
      <sheetName val="0_0ControlSheet15"/>
      <sheetName val="เครื่องตกแต่ง-PJ_(BF)15"/>
      <sheetName val="Debt_Info15"/>
      <sheetName val="Job_header15"/>
      <sheetName val="2005_DATA15"/>
      <sheetName val="Old_IAC_Canada15"/>
      <sheetName val="Template_Data14"/>
      <sheetName val="ocean_voyage14"/>
      <sheetName val="PDR_PL__ACCT-MBK13"/>
      <sheetName val="รายงาน_Promotion13"/>
      <sheetName val="SumP&amp;L_current_Sites13"/>
      <sheetName val="SPP_513"/>
      <sheetName val="Summary_ตามตาราง13"/>
      <sheetName val="10-1_Media:10-cut13"/>
      <sheetName val="day_end_stock13"/>
      <sheetName val="Work_sheet_FB13"/>
      <sheetName val="N-4_413"/>
      <sheetName val="RW1&amp;3_of913"/>
      <sheetName val="U1_613"/>
      <sheetName val="U1_213"/>
      <sheetName val="U1_513"/>
      <sheetName val="U1_313"/>
      <sheetName val="Monthly_Vessel_IS_-_Level_313"/>
      <sheetName val="Two_Step_Revenue_Testing_Mast13"/>
      <sheetName val="TRIAL_BAL_13"/>
      <sheetName val="pl_cps_13"/>
      <sheetName val="detail_bs13"/>
      <sheetName val="Proj_Data14"/>
      <sheetName val="Lock-up_CM_rev14"/>
      <sheetName val="YTD_Perf14"/>
      <sheetName val="YTD_Perf_incl_subs14"/>
      <sheetName val="EditedYTD_by_Function14"/>
      <sheetName val="ohead_distribution14"/>
      <sheetName val="Debtors_Pivot14"/>
      <sheetName val="sub_Advs14"/>
      <sheetName val="OS_Advs14"/>
      <sheetName val="Accruals_CM14"/>
      <sheetName val="Accruals_LM14"/>
      <sheetName val="Internal_contribution_trf14"/>
      <sheetName val="Int_West_Lock_Up_Analysis14"/>
      <sheetName val="Int_East_Lock_Up_Analysis14"/>
      <sheetName val="Australia_Lockup_Analysis14"/>
      <sheetName val="Range_Names14"/>
      <sheetName val="COVERING_SHEET14"/>
      <sheetName val="Sch1a_14"/>
      <sheetName val="Sch_214"/>
      <sheetName val="Sch_2a14"/>
      <sheetName val="Sch_2b14"/>
      <sheetName val="Sch_314"/>
      <sheetName val="Sch_414"/>
      <sheetName val="Sch_514"/>
      <sheetName val="Sch_614"/>
      <sheetName val="Sch_714"/>
      <sheetName val="Sch_814"/>
      <sheetName val="CASH_FLOW_CALCULATION_SHEET14"/>
      <sheetName val="SCB_1_-_Current43"/>
      <sheetName val="SCB_2_-_Current42"/>
      <sheetName val="SCB_1___Current42"/>
      <sheetName val="SCB_2___Current42"/>
      <sheetName val="Drop_down_list33"/>
      <sheetName val="2_DL_41"/>
      <sheetName val="2_2_IDL41"/>
      <sheetName val="Seal_1-07-0442"/>
      <sheetName val="BALANCE_SHEET_42"/>
      <sheetName val="TrialBalance_Q3-200241"/>
      <sheetName val="FP_Friends_Other41"/>
      <sheetName val="เงินกู้_MGC42"/>
      <sheetName val="ข้อมูล_PM42"/>
      <sheetName val="N-4_Patent_right41"/>
      <sheetName val="B&amp;S_199941"/>
      <sheetName val="คชจ_ดำเนินงาน6-4341"/>
      <sheetName val="ACS_Revenue41"/>
      <sheetName val="P&amp;L_Rates41"/>
      <sheetName val="PRICE_LIST41"/>
      <sheetName val="FG_Joint42"/>
      <sheetName val="Non_Movement42"/>
      <sheetName val="Jun_0641"/>
      <sheetName val="Mkt_Dev_1291_ONL_1290_-_101039"/>
      <sheetName val="TB_Worksheet39"/>
      <sheetName val="ADJ_-_RATE39"/>
      <sheetName val="Item_Code_-_Machine39"/>
      <sheetName val="B053_(990701)공정실적PP%계산39"/>
      <sheetName val="cc_Nov0839"/>
      <sheetName val="2003_Growth39"/>
      <sheetName val="10-1_Media39"/>
      <sheetName val="MPT_07_Sale_Forecast39"/>
      <sheetName val="MPT_08_Sale_Forecast39"/>
      <sheetName val="TL_Scrap_rate39"/>
      <sheetName val="_Direct_load_41"/>
      <sheetName val="ops_tb39"/>
      <sheetName val="Selling_and_Admins_(DONE)39"/>
      <sheetName val="TB_SAP41"/>
      <sheetName val="Standing_Data39"/>
      <sheetName val="pa_group39"/>
      <sheetName val="F1_Log_On39"/>
      <sheetName val="DLD_Query_Query_Query38"/>
      <sheetName val="REC_GROUP38"/>
      <sheetName val="Write_off39"/>
      <sheetName val="Unrecorded_Misstatement38"/>
      <sheetName val="Spa_Sales37"/>
      <sheetName val="Sale_050238"/>
      <sheetName val="U-5_235"/>
      <sheetName val="Seagate__share_in_units35"/>
      <sheetName val="_BANK_XLS뉮׾_x005f_x0003_㌏Joint35"/>
      <sheetName val="Pd01_vsl_sked33"/>
      <sheetName val="IE_UPS35"/>
      <sheetName val="Quarterly_427"/>
      <sheetName val="Q4_Y1924"/>
      <sheetName val="Target_Y2024"/>
      <sheetName val="Q1_Y2024"/>
      <sheetName val="Actual_&amp;_Target24"/>
      <sheetName val="1_Cash_Flow24"/>
      <sheetName val="2_P&amp;L_Performance24"/>
      <sheetName val="3_Corporate_Risk24"/>
      <sheetName val="רכוש_קבוע_33"/>
      <sheetName val="Bill_No__2_-_Carpark33"/>
      <sheetName val="tb_Q3'0827"/>
      <sheetName val="P&amp;LFINAL_-_4431"/>
      <sheetName val="B131_33"/>
      <sheetName val="[BANK_XLS뉮׾_x005f_x0003_㌏Joint27"/>
      <sheetName val="SAN_REDUCED_128"/>
      <sheetName val="Gen_Info28"/>
      <sheetName val="InvPlan_NI_and_WIN_201733"/>
      <sheetName val="ตารางลูกหนี้สัญญาเช่า__27"/>
      <sheetName val="_IBPL000127"/>
      <sheetName val="_IB-PL-YTD27"/>
      <sheetName val="Estimation_-_201827"/>
      <sheetName val="F9_Parameters_27"/>
      <sheetName val="Trial_Balance33"/>
      <sheetName val="JV_Entry27"/>
      <sheetName val="Nature_of_Expense27"/>
      <sheetName val="Balance_Sheet27"/>
      <sheetName val="dongia_(2)33"/>
      <sheetName val="CA_Sheet27"/>
      <sheetName val="_BANK_XLS뉮׾_x005f_x005f_x005f_x0003_㌏Join27"/>
      <sheetName val="Asset_&amp;_Liability27"/>
      <sheetName val="Net_asset_value27"/>
      <sheetName val="_BANK_XLS뉮׾_x005f_x005f_x005f_x005f_x005f27"/>
      <sheetName val="[BANK_XLS뉮׾_x005f_x005f_x005f_x0003_㌏Join27"/>
      <sheetName val="interest_tree_generation27"/>
      <sheetName val="공사비_내역_(가)24"/>
      <sheetName val="Summary_Adjustment24"/>
      <sheetName val="warehouse_fixed_v_var__(calcs25"/>
      <sheetName val="F8_1_Slw_mving_stck27"/>
      <sheetName val="F_5_7_Value_red27"/>
      <sheetName val="F6_4_Slow_Moving_SP_200427"/>
      <sheetName val="OMC_April_0225"/>
      <sheetName val="RF_April_0225"/>
      <sheetName val="Review_wording24"/>
      <sheetName val="Summary_of_documents24"/>
      <sheetName val="Workbook_Inputs25"/>
      <sheetName val="OutstandingDec#019__25"/>
      <sheetName val="OutstandingJan05#019_25"/>
      <sheetName val="OutstandingFeb05#019_25"/>
      <sheetName val="OutstandingMay05#019_25"/>
      <sheetName val="Outstanding_June05#019_25"/>
      <sheetName val="Outstanding_July0525"/>
      <sheetName val="Outstanding_Aug_05_25"/>
      <sheetName val="Outstanding_Sep_05_25"/>
      <sheetName val="Outstanding_Oct_0525"/>
      <sheetName val="Outstanding_Nov_05_25"/>
      <sheetName val="Outstanding_Dec_0525"/>
      <sheetName val="Bank_Statement_#01925"/>
      <sheetName val="未兌現支票&amp;已開立支票_#91025"/>
      <sheetName val="_BANK_XLS뉮׾_x005f_x005f_x25"/>
      <sheetName val="Life_&amp;_Health27"/>
      <sheetName val="C_125"/>
      <sheetName val="License_BOI25"/>
      <sheetName val="Asset_Class25"/>
      <sheetName val="Depre__Key25"/>
      <sheetName val="[BANK_XLS뉮׾_x005f_x005f_x005f_x005f_x005f25"/>
      <sheetName val="Data_225"/>
      <sheetName val="_BANK_XLS뉮׾_x25"/>
      <sheetName val="cal_(2)25"/>
      <sheetName val="อุปกรณ์_a225"/>
      <sheetName val="อุปกรณ์_a125"/>
      <sheetName val="[BANK_XLS뉮׾_x005f_x005f_x25"/>
      <sheetName val="U-2_125"/>
      <sheetName val="[BANK_XLS뉮׾_x25"/>
      <sheetName val="GL_CB24"/>
      <sheetName val="GL_M24"/>
      <sheetName val="acc_depre-report-old24"/>
      <sheetName val="By__Customer24"/>
      <sheetName val="KPI_F1_3_พรทิพย์_255924"/>
      <sheetName val="MD_-_Bank24"/>
      <sheetName val="Bank_Country24"/>
      <sheetName val="bs_is27"/>
      <sheetName val="Drop_Down18"/>
      <sheetName val="KPI_Score16"/>
      <sheetName val="Weighted_Ave_Cost24"/>
      <sheetName val="Inventory_Master_List24"/>
      <sheetName val="default_values24"/>
      <sheetName val="ave_6_months_del_qty24"/>
      <sheetName val="Unit_rate_Architecture24"/>
      <sheetName val="DATABASE_-sumifTB24"/>
      <sheetName val="6A_CA24"/>
      <sheetName val="_BANK_XLS뉮׾_x005f_x005f_x005f_x005f_x16"/>
      <sheetName val="Office_Improve16"/>
      <sheetName val="Co_info24"/>
      <sheetName val="gold_แลกทอง24"/>
      <sheetName val="งบบริหาร_PL-report16"/>
      <sheetName val="Int_16"/>
      <sheetName val="2_Conso16"/>
      <sheetName val="8_1|Invest_in_Equity16"/>
      <sheetName val="MS_Box17"/>
      <sheetName val="LC___TR_Listing17"/>
      <sheetName val="Gain_Loss_Calculation17"/>
      <sheetName val="Capital_Expenditure_1999-200118"/>
      <sheetName val="Capital_by_division18"/>
      <sheetName val="DEPRECIATION_1998-NEW_ASSETS18"/>
      <sheetName val="DEPRECIATION_199918"/>
      <sheetName val="Summery_Depreciation_1998-20027"/>
      <sheetName val="Stock_Aging18"/>
      <sheetName val="cost_allocation18"/>
      <sheetName val="PF_PL_OP18"/>
      <sheetName val="10Segment_report18"/>
      <sheetName val="7Long_term_liabilities18"/>
      <sheetName val="1Cash_for_Interest18"/>
      <sheetName val="3Detail_of_cash_flow18"/>
      <sheetName val="0_0ControlSheet18"/>
      <sheetName val="เครื่องตกแต่ง-PJ_(BF)18"/>
      <sheetName val="Debt_Info18"/>
      <sheetName val="Job_header18"/>
      <sheetName val="2005_DATA18"/>
      <sheetName val="Old_IAC_Canada18"/>
      <sheetName val="Template_Data17"/>
      <sheetName val="ocean_voyage17"/>
      <sheetName val="PDR_PL__ACCT-MBK16"/>
      <sheetName val="รายงาน_Promotion16"/>
      <sheetName val="SumP&amp;L_current_Sites16"/>
      <sheetName val="SPP_516"/>
      <sheetName val="Summary_ตามตาราง16"/>
      <sheetName val="10-1_Media:10-cut16"/>
      <sheetName val="day_end_stock16"/>
      <sheetName val="Work_sheet_FB16"/>
      <sheetName val="N-4_416"/>
      <sheetName val="RW1&amp;3_of916"/>
      <sheetName val="U1_616"/>
      <sheetName val="U1_216"/>
      <sheetName val="U1_516"/>
      <sheetName val="U1_316"/>
      <sheetName val="Monthly_Vessel_IS_-_Level_316"/>
      <sheetName val="Two_Step_Revenue_Testing_Mast16"/>
      <sheetName val="TRIAL_BAL_16"/>
      <sheetName val="pl_cps_16"/>
      <sheetName val="detail_bs16"/>
      <sheetName val="Proj_Data17"/>
      <sheetName val="Lock-up_CM_rev17"/>
      <sheetName val="YTD_Perf17"/>
      <sheetName val="YTD_Perf_incl_subs17"/>
      <sheetName val="EditedYTD_by_Function17"/>
      <sheetName val="ohead_distribution17"/>
      <sheetName val="Debtors_Pivot17"/>
      <sheetName val="sub_Advs17"/>
      <sheetName val="OS_Advs17"/>
      <sheetName val="Accruals_CM17"/>
      <sheetName val="Accruals_LM17"/>
      <sheetName val="Internal_contribution_trf17"/>
      <sheetName val="Int_West_Lock_Up_Analysis17"/>
      <sheetName val="Int_East_Lock_Up_Analysis17"/>
      <sheetName val="Australia_Lockup_Analysis17"/>
      <sheetName val="Range_Names17"/>
      <sheetName val="COVERING_SHEET17"/>
      <sheetName val="Sch1a_17"/>
      <sheetName val="Sch_217"/>
      <sheetName val="Sch_2a17"/>
      <sheetName val="Sch_2b17"/>
      <sheetName val="Sch_317"/>
      <sheetName val="Sch_417"/>
      <sheetName val="Sch_517"/>
      <sheetName val="Sch_617"/>
      <sheetName val="Sch_717"/>
      <sheetName val="Sch_817"/>
      <sheetName val="CASH_FLOW_CALCULATION_SHEET17"/>
      <sheetName val="SCB_1_-_Current42"/>
      <sheetName val="SCB_2_-_Current41"/>
      <sheetName val="SCB_1___Current41"/>
      <sheetName val="SCB_2___Current41"/>
      <sheetName val="Drop_down_list32"/>
      <sheetName val="2_DL_40"/>
      <sheetName val="2_2_IDL40"/>
      <sheetName val="Seal_1-07-0441"/>
      <sheetName val="BALANCE_SHEET_41"/>
      <sheetName val="TrialBalance_Q3-200240"/>
      <sheetName val="FP_Friends_Other40"/>
      <sheetName val="เงินกู้_MGC41"/>
      <sheetName val="ข้อมูล_PM41"/>
      <sheetName val="N-4_Patent_right40"/>
      <sheetName val="B&amp;S_199940"/>
      <sheetName val="คชจ_ดำเนินงาน6-4340"/>
      <sheetName val="ACS_Revenue40"/>
      <sheetName val="P&amp;L_Rates40"/>
      <sheetName val="PRICE_LIST40"/>
      <sheetName val="FG_Joint41"/>
      <sheetName val="Non_Movement41"/>
      <sheetName val="Jun_0640"/>
      <sheetName val="Mkt_Dev_1291_ONL_1290_-_101038"/>
      <sheetName val="TB_Worksheet38"/>
      <sheetName val="ADJ_-_RATE38"/>
      <sheetName val="Item_Code_-_Machine38"/>
      <sheetName val="B053_(990701)공정실적PP%계산38"/>
      <sheetName val="cc_Nov0838"/>
      <sheetName val="2003_Growth38"/>
      <sheetName val="10-1_Media38"/>
      <sheetName val="MPT_07_Sale_Forecast38"/>
      <sheetName val="MPT_08_Sale_Forecast38"/>
      <sheetName val="TL_Scrap_rate38"/>
      <sheetName val="_Direct_load_40"/>
      <sheetName val="ops_tb38"/>
      <sheetName val="Selling_and_Admins_(DONE)38"/>
      <sheetName val="TB_SAP40"/>
      <sheetName val="Standing_Data38"/>
      <sheetName val="pa_group38"/>
      <sheetName val="F1_Log_On38"/>
      <sheetName val="DLD_Query_Query_Query37"/>
      <sheetName val="REC_GROUP37"/>
      <sheetName val="Write_off38"/>
      <sheetName val="Unrecorded_Misstatement37"/>
      <sheetName val="Spa_Sales36"/>
      <sheetName val="Sale_050237"/>
      <sheetName val="U-5_234"/>
      <sheetName val="Seagate__share_in_units34"/>
      <sheetName val="_BANK_XLS뉮׾_x005f_x0003_㌏Joint34"/>
      <sheetName val="Pd01_vsl_sked32"/>
      <sheetName val="IE_UPS34"/>
      <sheetName val="Quarterly_426"/>
      <sheetName val="Q4_Y1923"/>
      <sheetName val="Target_Y2023"/>
      <sheetName val="Q1_Y2023"/>
      <sheetName val="Actual_&amp;_Target23"/>
      <sheetName val="1_Cash_Flow23"/>
      <sheetName val="2_P&amp;L_Performance23"/>
      <sheetName val="3_Corporate_Risk23"/>
      <sheetName val="רכוש_קבוע_32"/>
      <sheetName val="Bill_No__2_-_Carpark32"/>
      <sheetName val="tb_Q3'0826"/>
      <sheetName val="P&amp;LFINAL_-_4430"/>
      <sheetName val="B131_32"/>
      <sheetName val="[BANK_XLS뉮׾_x005f_x0003_㌏Joint26"/>
      <sheetName val="SAN_REDUCED_127"/>
      <sheetName val="Gen_Info27"/>
      <sheetName val="InvPlan_NI_and_WIN_201732"/>
      <sheetName val="ตารางลูกหนี้สัญญาเช่า__26"/>
      <sheetName val="_IBPL000126"/>
      <sheetName val="_IB-PL-YTD26"/>
      <sheetName val="Estimation_-_201826"/>
      <sheetName val="F9_Parameters_26"/>
      <sheetName val="Trial_Balance32"/>
      <sheetName val="JV_Entry26"/>
      <sheetName val="Nature_of_Expense26"/>
      <sheetName val="Balance_Sheet26"/>
      <sheetName val="dongia_(2)32"/>
      <sheetName val="CA_Sheet26"/>
      <sheetName val="_BANK_XLS뉮׾_x005f_x005f_x005f_x0003_㌏Join26"/>
      <sheetName val="Asset_&amp;_Liability26"/>
      <sheetName val="Net_asset_value26"/>
      <sheetName val="_BANK_XLS뉮׾_x005f_x005f_x005f_x005f_x005f26"/>
      <sheetName val="[BANK_XLS뉮׾_x005f_x005f_x005f_x0003_㌏Join26"/>
      <sheetName val="interest_tree_generation26"/>
      <sheetName val="공사비_내역_(가)23"/>
      <sheetName val="Summary_Adjustment23"/>
      <sheetName val="warehouse_fixed_v_var__(calcs24"/>
      <sheetName val="F8_1_Slw_mving_stck26"/>
      <sheetName val="F_5_7_Value_red26"/>
      <sheetName val="F6_4_Slow_Moving_SP_200426"/>
      <sheetName val="OMC_April_0224"/>
      <sheetName val="RF_April_0224"/>
      <sheetName val="Review_wording23"/>
      <sheetName val="Summary_of_documents23"/>
      <sheetName val="Workbook_Inputs24"/>
      <sheetName val="OutstandingDec#019__24"/>
      <sheetName val="OutstandingJan05#019_24"/>
      <sheetName val="OutstandingFeb05#019_24"/>
      <sheetName val="OutstandingMay05#019_24"/>
      <sheetName val="Outstanding_June05#019_24"/>
      <sheetName val="Outstanding_July0524"/>
      <sheetName val="Outstanding_Aug_05_24"/>
      <sheetName val="Outstanding_Sep_05_24"/>
      <sheetName val="Outstanding_Oct_0524"/>
      <sheetName val="Outstanding_Nov_05_24"/>
      <sheetName val="Outstanding_Dec_0524"/>
      <sheetName val="Bank_Statement_#01924"/>
      <sheetName val="未兌現支票&amp;已開立支票_#91024"/>
      <sheetName val="_BANK_XLS뉮׾_x005f_x005f_x24"/>
      <sheetName val="Life_&amp;_Health26"/>
      <sheetName val="C_124"/>
      <sheetName val="License_BOI24"/>
      <sheetName val="Asset_Class24"/>
      <sheetName val="Depre__Key24"/>
      <sheetName val="[BANK_XLS뉮׾_x005f_x005f_x005f_x005f_x005f24"/>
      <sheetName val="Data_224"/>
      <sheetName val="_BANK_XLS뉮׾_x24"/>
      <sheetName val="cal_(2)24"/>
      <sheetName val="อุปกรณ์_a224"/>
      <sheetName val="อุปกรณ์_a124"/>
      <sheetName val="[BANK_XLS뉮׾_x005f_x005f_x24"/>
      <sheetName val="U-2_124"/>
      <sheetName val="[BANK_XLS뉮׾_x24"/>
      <sheetName val="GL_CB23"/>
      <sheetName val="GL_M23"/>
      <sheetName val="acc_depre-report-old23"/>
      <sheetName val="By__Customer23"/>
      <sheetName val="KPI_F1_3_พรทิพย์_255923"/>
      <sheetName val="MD_-_Bank23"/>
      <sheetName val="Bank_Country23"/>
      <sheetName val="bs_is26"/>
      <sheetName val="Drop_Down17"/>
      <sheetName val="KPI_Score15"/>
      <sheetName val="Weighted_Ave_Cost23"/>
      <sheetName val="Inventory_Master_List23"/>
      <sheetName val="default_values23"/>
      <sheetName val="ave_6_months_del_qty23"/>
      <sheetName val="Unit_rate_Architecture23"/>
      <sheetName val="DATABASE_-sumifTB23"/>
      <sheetName val="6A_CA23"/>
      <sheetName val="_BANK_XLS뉮׾_x005f_x005f_x005f_x005f_x15"/>
      <sheetName val="Office_Improve15"/>
      <sheetName val="Co_info23"/>
      <sheetName val="gold_แลกทอง23"/>
      <sheetName val="งบบริหาร_PL-report15"/>
      <sheetName val="Int_15"/>
      <sheetName val="2_Conso15"/>
      <sheetName val="8_1|Invest_in_Equity15"/>
      <sheetName val="MS_Box16"/>
      <sheetName val="LC___TR_Listing16"/>
      <sheetName val="Gain_Loss_Calculation16"/>
      <sheetName val="Capital_Expenditure_1999-200117"/>
      <sheetName val="Capital_by_division17"/>
      <sheetName val="DEPRECIATION_1998-NEW_ASSETS17"/>
      <sheetName val="DEPRECIATION_199917"/>
      <sheetName val="Summery_Depreciation_1998-20026"/>
      <sheetName val="Stock_Aging17"/>
      <sheetName val="cost_allocation17"/>
      <sheetName val="PF_PL_OP17"/>
      <sheetName val="10Segment_report17"/>
      <sheetName val="7Long_term_liabilities17"/>
      <sheetName val="1Cash_for_Interest17"/>
      <sheetName val="3Detail_of_cash_flow17"/>
      <sheetName val="0_0ControlSheet17"/>
      <sheetName val="เครื่องตกแต่ง-PJ_(BF)17"/>
      <sheetName val="Debt_Info17"/>
      <sheetName val="Job_header17"/>
      <sheetName val="2005_DATA17"/>
      <sheetName val="Old_IAC_Canada17"/>
      <sheetName val="Template_Data16"/>
      <sheetName val="ocean_voyage16"/>
      <sheetName val="PDR_PL__ACCT-MBK15"/>
      <sheetName val="รายงาน_Promotion15"/>
      <sheetName val="SumP&amp;L_current_Sites15"/>
      <sheetName val="SPP_515"/>
      <sheetName val="Summary_ตามตาราง15"/>
      <sheetName val="10-1_Media:10-cut15"/>
      <sheetName val="day_end_stock15"/>
      <sheetName val="Work_sheet_FB15"/>
      <sheetName val="N-4_415"/>
      <sheetName val="RW1&amp;3_of915"/>
      <sheetName val="U1_615"/>
      <sheetName val="U1_215"/>
      <sheetName val="U1_515"/>
      <sheetName val="U1_315"/>
      <sheetName val="Monthly_Vessel_IS_-_Level_315"/>
      <sheetName val="Two_Step_Revenue_Testing_Mast15"/>
      <sheetName val="TRIAL_BAL_15"/>
      <sheetName val="pl_cps_15"/>
      <sheetName val="detail_bs15"/>
      <sheetName val="Proj_Data16"/>
      <sheetName val="Lock-up_CM_rev16"/>
      <sheetName val="YTD_Perf16"/>
      <sheetName val="YTD_Perf_incl_subs16"/>
      <sheetName val="EditedYTD_by_Function16"/>
      <sheetName val="ohead_distribution16"/>
      <sheetName val="Debtors_Pivot16"/>
      <sheetName val="sub_Advs16"/>
      <sheetName val="OS_Advs16"/>
      <sheetName val="Accruals_CM16"/>
      <sheetName val="Accruals_LM16"/>
      <sheetName val="Internal_contribution_trf16"/>
      <sheetName val="Int_West_Lock_Up_Analysis16"/>
      <sheetName val="Int_East_Lock_Up_Analysis16"/>
      <sheetName val="Australia_Lockup_Analysis16"/>
      <sheetName val="Range_Names16"/>
      <sheetName val="COVERING_SHEET16"/>
      <sheetName val="Sch1a_16"/>
      <sheetName val="Sch_216"/>
      <sheetName val="Sch_2a16"/>
      <sheetName val="Sch_2b16"/>
      <sheetName val="Sch_316"/>
      <sheetName val="Sch_416"/>
      <sheetName val="Sch_516"/>
      <sheetName val="Sch_616"/>
      <sheetName val="Sch_716"/>
      <sheetName val="Sch_816"/>
      <sheetName val="CASH_FLOW_CALCULATION_SHEET16"/>
      <sheetName val="SCB_1_-_Current44"/>
      <sheetName val="SCB_2_-_Current43"/>
      <sheetName val="SCB_1___Current43"/>
      <sheetName val="SCB_2___Current43"/>
      <sheetName val="2_DL_42"/>
      <sheetName val="2_2_IDL42"/>
      <sheetName val="Seal_1-07-0443"/>
      <sheetName val="BALANCE_SHEET_43"/>
      <sheetName val="TrialBalance_Q3-200242"/>
      <sheetName val="เงินกู้_MGC43"/>
      <sheetName val="ข้อมูล_PM43"/>
      <sheetName val="FP_Friends_Other42"/>
      <sheetName val="N-4_Patent_right42"/>
      <sheetName val="B&amp;S_199942"/>
      <sheetName val="คชจ_ดำเนินงาน6-4342"/>
      <sheetName val="ACS_Revenue42"/>
      <sheetName val="P&amp;L_Rates42"/>
      <sheetName val="PRICE_LIST42"/>
      <sheetName val="FG_Joint43"/>
      <sheetName val="Non_Movement43"/>
      <sheetName val="Jun_0642"/>
      <sheetName val="Mkt_Dev_1291_ONL_1290_-_101040"/>
      <sheetName val="TB_Worksheet40"/>
      <sheetName val="ADJ_-_RATE40"/>
      <sheetName val="Item_Code_-_Machine40"/>
      <sheetName val="B053_(990701)공정실적PP%계산40"/>
      <sheetName val="cc_Nov0840"/>
      <sheetName val="2003_Growth40"/>
      <sheetName val="10-1_Media40"/>
      <sheetName val="Spa_Sales38"/>
      <sheetName val="MPT_07_Sale_Forecast40"/>
      <sheetName val="MPT_08_Sale_Forecast40"/>
      <sheetName val="TL_Scrap_rate40"/>
      <sheetName val="_Direct_load_42"/>
      <sheetName val="ops_tb40"/>
      <sheetName val="Selling_and_Admins_(DONE)40"/>
      <sheetName val="pa_group40"/>
      <sheetName val="F1_Log_On40"/>
      <sheetName val="TB_SAP42"/>
      <sheetName val="Standing_Data40"/>
      <sheetName val="DLD_Query_Query_Query39"/>
      <sheetName val="REC_GROUP39"/>
      <sheetName val="Write_off40"/>
      <sheetName val="Unrecorded_Misstatement39"/>
      <sheetName val="Sale_050239"/>
      <sheetName val="U-5_236"/>
      <sheetName val="Seagate__share_in_units36"/>
      <sheetName val="Drop_down_list34"/>
      <sheetName val="_BANK_XLS뉮׾_x005f_x0003_㌏Joint36"/>
      <sheetName val="Pd01_vsl_sked34"/>
      <sheetName val="IE_UPS36"/>
      <sheetName val="Quarterly_428"/>
      <sheetName val="Q4_Y1925"/>
      <sheetName val="Target_Y2025"/>
      <sheetName val="Q1_Y2025"/>
      <sheetName val="Actual_&amp;_Target25"/>
      <sheetName val="1_Cash_Flow25"/>
      <sheetName val="2_P&amp;L_Performance25"/>
      <sheetName val="3_Corporate_Risk25"/>
      <sheetName val="רכוש_קבוע_34"/>
      <sheetName val="Bill_No__2_-_Carpark34"/>
      <sheetName val="tb_Q3'0828"/>
      <sheetName val="P&amp;LFINAL_-_4432"/>
      <sheetName val="B131_34"/>
      <sheetName val="[BANK_XLS뉮׾_x005f_x0003_㌏Joint28"/>
      <sheetName val="SAN_REDUCED_129"/>
      <sheetName val="Gen_Info29"/>
      <sheetName val="InvPlan_NI_and_WIN_201734"/>
      <sheetName val="ตารางลูกหนี้สัญญาเช่า__28"/>
      <sheetName val="_IBPL000128"/>
      <sheetName val="_IB-PL-YTD28"/>
      <sheetName val="Estimation_-_201828"/>
      <sheetName val="F9_Parameters_28"/>
      <sheetName val="Trial_Balance34"/>
      <sheetName val="JV_Entry28"/>
      <sheetName val="Nature_of_Expense28"/>
      <sheetName val="Balance_Sheet28"/>
      <sheetName val="dongia_(2)34"/>
      <sheetName val="CA_Sheet28"/>
      <sheetName val="_BANK_XLS뉮׾_x005f_x005f_x005f_x0003_㌏Join28"/>
      <sheetName val="Asset_&amp;_Liability28"/>
      <sheetName val="Net_asset_value28"/>
      <sheetName val="_BANK_XLS뉮׾_x005f_x005f_x005f_x005f_x005f28"/>
      <sheetName val="[BANK_XLS뉮׾_x005f_x005f_x005f_x0003_㌏Join28"/>
      <sheetName val="interest_tree_generation28"/>
      <sheetName val="공사비_내역_(가)25"/>
      <sheetName val="Summary_Adjustment25"/>
      <sheetName val="warehouse_fixed_v_var__(calcs26"/>
      <sheetName val="F8_1_Slw_mving_stck28"/>
      <sheetName val="F_5_7_Value_red28"/>
      <sheetName val="F6_4_Slow_Moving_SP_200428"/>
      <sheetName val="OMC_April_0226"/>
      <sheetName val="RF_April_0226"/>
      <sheetName val="Review_wording25"/>
      <sheetName val="Summary_of_documents25"/>
      <sheetName val="Workbook_Inputs26"/>
      <sheetName val="OutstandingDec#019__26"/>
      <sheetName val="OutstandingJan05#019_26"/>
      <sheetName val="OutstandingFeb05#019_26"/>
      <sheetName val="OutstandingMay05#019_26"/>
      <sheetName val="Outstanding_June05#019_26"/>
      <sheetName val="Outstanding_July0526"/>
      <sheetName val="Outstanding_Aug_05_26"/>
      <sheetName val="Outstanding_Sep_05_26"/>
      <sheetName val="Outstanding_Oct_0526"/>
      <sheetName val="Outstanding_Nov_05_26"/>
      <sheetName val="Outstanding_Dec_0526"/>
      <sheetName val="Bank_Statement_#01926"/>
      <sheetName val="未兌現支票&amp;已開立支票_#91026"/>
      <sheetName val="_BANK_XLS뉮׾_x005f_x005f_x26"/>
      <sheetName val="Life_&amp;_Health28"/>
      <sheetName val="C_126"/>
      <sheetName val="License_BOI26"/>
      <sheetName val="Asset_Class26"/>
      <sheetName val="Depre__Key26"/>
      <sheetName val="[BANK_XLS뉮׾_x005f_x005f_x005f_x005f_x005f26"/>
      <sheetName val="Data_226"/>
      <sheetName val="_BANK_XLS뉮׾_x26"/>
      <sheetName val="cal_(2)26"/>
      <sheetName val="อุปกรณ์_a226"/>
      <sheetName val="อุปกรณ์_a126"/>
      <sheetName val="[BANK_XLS뉮׾_x005f_x005f_x26"/>
      <sheetName val="U-2_126"/>
      <sheetName val="[BANK_XLS뉮׾_x26"/>
      <sheetName val="GL_CB25"/>
      <sheetName val="GL_M25"/>
      <sheetName val="acc_depre-report-old25"/>
      <sheetName val="By__Customer25"/>
      <sheetName val="KPI_F1_3_พรทิพย์_255925"/>
      <sheetName val="MD_-_Bank25"/>
      <sheetName val="Bank_Country25"/>
      <sheetName val="bs_is28"/>
      <sheetName val="Drop_Down19"/>
      <sheetName val="KPI_Score17"/>
      <sheetName val="Weighted_Ave_Cost25"/>
      <sheetName val="Inventory_Master_List25"/>
      <sheetName val="default_values25"/>
      <sheetName val="ave_6_months_del_qty25"/>
      <sheetName val="Unit_rate_Architecture25"/>
      <sheetName val="DATABASE_-sumifTB25"/>
      <sheetName val="6A_CA25"/>
      <sheetName val="_BANK_XLS뉮׾_x005f_x005f_x005f_x005f_x17"/>
      <sheetName val="Office_Improve17"/>
      <sheetName val="Co_info25"/>
      <sheetName val="gold_แลกทอง25"/>
      <sheetName val="งบบริหาร_PL-report17"/>
      <sheetName val="Int_17"/>
      <sheetName val="2_Conso17"/>
      <sheetName val="8_1|Invest_in_Equity17"/>
      <sheetName val="MS_Box18"/>
      <sheetName val="LC___TR_Listing18"/>
      <sheetName val="Gain_Loss_Calculation18"/>
      <sheetName val="Capital_Expenditure_1999-200119"/>
      <sheetName val="Capital_by_division19"/>
      <sheetName val="DEPRECIATION_1998-NEW_ASSETS19"/>
      <sheetName val="DEPRECIATION_199919"/>
      <sheetName val="Summery_Depreciation_1998-20028"/>
      <sheetName val="Stock_Aging19"/>
      <sheetName val="cost_allocation19"/>
      <sheetName val="PF_PL_OP19"/>
      <sheetName val="10Segment_report19"/>
      <sheetName val="7Long_term_liabilities19"/>
      <sheetName val="1Cash_for_Interest19"/>
      <sheetName val="3Detail_of_cash_flow19"/>
      <sheetName val="0_0ControlSheet19"/>
      <sheetName val="เครื่องตกแต่ง-PJ_(BF)19"/>
      <sheetName val="Debt_Info19"/>
      <sheetName val="Job_header19"/>
      <sheetName val="2005_DATA19"/>
      <sheetName val="Old_IAC_Canada19"/>
      <sheetName val="Template_Data18"/>
      <sheetName val="ocean_voyage18"/>
      <sheetName val="PDR_PL__ACCT-MBK17"/>
      <sheetName val="รายงาน_Promotion17"/>
      <sheetName val="SumP&amp;L_current_Sites17"/>
      <sheetName val="SPP_517"/>
      <sheetName val="Summary_ตามตาราง17"/>
      <sheetName val="10-1_Media:10-cut17"/>
      <sheetName val="day_end_stock17"/>
      <sheetName val="Work_sheet_FB17"/>
      <sheetName val="N-4_417"/>
      <sheetName val="RW1&amp;3_of917"/>
      <sheetName val="U1_617"/>
      <sheetName val="U1_217"/>
      <sheetName val="U1_517"/>
      <sheetName val="U1_317"/>
      <sheetName val="Monthly_Vessel_IS_-_Level_317"/>
      <sheetName val="Two_Step_Revenue_Testing_Mast17"/>
      <sheetName val="TRIAL_BAL_17"/>
      <sheetName val="pl_cps_17"/>
      <sheetName val="detail_bs17"/>
      <sheetName val="Proj_Data18"/>
      <sheetName val="Lock-up_CM_rev18"/>
      <sheetName val="YTD_Perf18"/>
      <sheetName val="YTD_Perf_incl_subs18"/>
      <sheetName val="EditedYTD_by_Function18"/>
      <sheetName val="ohead_distribution18"/>
      <sheetName val="Debtors_Pivot18"/>
      <sheetName val="sub_Advs18"/>
      <sheetName val="OS_Advs18"/>
      <sheetName val="Accruals_CM18"/>
      <sheetName val="Accruals_LM18"/>
      <sheetName val="Internal_contribution_trf18"/>
      <sheetName val="Int_West_Lock_Up_Analysis18"/>
      <sheetName val="Int_East_Lock_Up_Analysis18"/>
      <sheetName val="Australia_Lockup_Analysis18"/>
      <sheetName val="Range_Names18"/>
      <sheetName val="COVERING_SHEET18"/>
      <sheetName val="Sch1a_18"/>
      <sheetName val="Sch_218"/>
      <sheetName val="Sch_2a18"/>
      <sheetName val="Sch_2b18"/>
      <sheetName val="Sch_318"/>
      <sheetName val="Sch_418"/>
      <sheetName val="Sch_518"/>
      <sheetName val="Sch_618"/>
      <sheetName val="Sch_718"/>
      <sheetName val="Sch_818"/>
      <sheetName val="CASH_FLOW_CALCULATION_SHEET18"/>
      <sheetName val="SCB_1_-_Current45"/>
      <sheetName val="SCB_2_-_Current44"/>
      <sheetName val="SCB_1___Current44"/>
      <sheetName val="SCB_2___Current44"/>
      <sheetName val="Drop_down_list35"/>
      <sheetName val="2_DL_43"/>
      <sheetName val="2_2_IDL43"/>
      <sheetName val="Seal_1-07-0444"/>
      <sheetName val="BALANCE_SHEET_44"/>
      <sheetName val="TrialBalance_Q3-200243"/>
      <sheetName val="FP_Friends_Other43"/>
      <sheetName val="เงินกู้_MGC44"/>
      <sheetName val="ข้อมูล_PM44"/>
      <sheetName val="N-4_Patent_right43"/>
      <sheetName val="B&amp;S_199943"/>
      <sheetName val="คชจ_ดำเนินงาน6-4343"/>
      <sheetName val="ACS_Revenue43"/>
      <sheetName val="P&amp;L_Rates43"/>
      <sheetName val="PRICE_LIST43"/>
      <sheetName val="FG_Joint44"/>
      <sheetName val="Non_Movement44"/>
      <sheetName val="Jun_0643"/>
      <sheetName val="Mkt_Dev_1291_ONL_1290_-_101041"/>
      <sheetName val="TB_Worksheet41"/>
      <sheetName val="ADJ_-_RATE41"/>
      <sheetName val="Item_Code_-_Machine41"/>
      <sheetName val="B053_(990701)공정실적PP%계산41"/>
      <sheetName val="cc_Nov0841"/>
      <sheetName val="2003_Growth41"/>
      <sheetName val="10-1_Media41"/>
      <sheetName val="MPT_07_Sale_Forecast41"/>
      <sheetName val="MPT_08_Sale_Forecast41"/>
      <sheetName val="TL_Scrap_rate41"/>
      <sheetName val="_Direct_load_43"/>
      <sheetName val="ops_tb41"/>
      <sheetName val="Selling_and_Admins_(DONE)41"/>
      <sheetName val="TB_SAP43"/>
      <sheetName val="Standing_Data41"/>
      <sheetName val="pa_group41"/>
      <sheetName val="F1_Log_On41"/>
      <sheetName val="DLD_Query_Query_Query40"/>
      <sheetName val="REC_GROUP40"/>
      <sheetName val="Write_off41"/>
      <sheetName val="Unrecorded_Misstatement40"/>
      <sheetName val="Spa_Sales39"/>
      <sheetName val="Sale_050240"/>
      <sheetName val="U-5_237"/>
      <sheetName val="Seagate__share_in_units37"/>
      <sheetName val="_BANK_XLS뉮׾_x005f_x0003_㌏Joint37"/>
      <sheetName val="Pd01_vsl_sked35"/>
      <sheetName val="IE_UPS37"/>
      <sheetName val="Quarterly_429"/>
      <sheetName val="Q4_Y1926"/>
      <sheetName val="Target_Y2026"/>
      <sheetName val="Q1_Y2026"/>
      <sheetName val="Actual_&amp;_Target26"/>
      <sheetName val="1_Cash_Flow26"/>
      <sheetName val="2_P&amp;L_Performance26"/>
      <sheetName val="3_Corporate_Risk26"/>
      <sheetName val="רכוש_קבוע_35"/>
      <sheetName val="Bill_No__2_-_Carpark35"/>
      <sheetName val="tb_Q3'0829"/>
      <sheetName val="P&amp;LFINAL_-_4433"/>
      <sheetName val="B131_35"/>
      <sheetName val="[BANK_XLS뉮׾_x005f_x0003_㌏Joint29"/>
      <sheetName val="SAN_REDUCED_130"/>
      <sheetName val="Gen_Info30"/>
      <sheetName val="InvPlan_NI_and_WIN_201735"/>
      <sheetName val="ตารางลูกหนี้สัญญาเช่า__29"/>
      <sheetName val="_IBPL000129"/>
      <sheetName val="_IB-PL-YTD29"/>
      <sheetName val="Estimation_-_201829"/>
      <sheetName val="F9_Parameters_29"/>
      <sheetName val="Trial_Balance35"/>
      <sheetName val="JV_Entry29"/>
      <sheetName val="Nature_of_Expense29"/>
      <sheetName val="Balance_Sheet29"/>
      <sheetName val="dongia_(2)35"/>
      <sheetName val="CA_Sheet29"/>
      <sheetName val="_BANK_XLS뉮׾_x005f_x005f_x005f_x0003_㌏Join29"/>
      <sheetName val="Asset_&amp;_Liability29"/>
      <sheetName val="Net_asset_value29"/>
      <sheetName val="_BANK_XLS뉮׾_x005f_x005f_x005f_x005f_x005f29"/>
      <sheetName val="[BANK_XLS뉮׾_x005f_x005f_x005f_x0003_㌏Join29"/>
      <sheetName val="interest_tree_generation29"/>
      <sheetName val="공사비_내역_(가)26"/>
      <sheetName val="Summary_Adjustment26"/>
      <sheetName val="warehouse_fixed_v_var__(calcs27"/>
      <sheetName val="F8_1_Slw_mving_stck29"/>
      <sheetName val="F_5_7_Value_red29"/>
      <sheetName val="F6_4_Slow_Moving_SP_200429"/>
      <sheetName val="OMC_April_0227"/>
      <sheetName val="RF_April_0227"/>
      <sheetName val="Review_wording26"/>
      <sheetName val="Summary_of_documents26"/>
      <sheetName val="Workbook_Inputs27"/>
      <sheetName val="OutstandingDec#019__27"/>
      <sheetName val="OutstandingJan05#019_27"/>
      <sheetName val="OutstandingFeb05#019_27"/>
      <sheetName val="OutstandingMay05#019_27"/>
      <sheetName val="Outstanding_June05#019_27"/>
      <sheetName val="Outstanding_July0527"/>
      <sheetName val="Outstanding_Aug_05_27"/>
      <sheetName val="Outstanding_Sep_05_27"/>
      <sheetName val="Outstanding_Oct_0527"/>
      <sheetName val="Outstanding_Nov_05_27"/>
      <sheetName val="Outstanding_Dec_0527"/>
      <sheetName val="Bank_Statement_#01927"/>
      <sheetName val="未兌現支票&amp;已開立支票_#91027"/>
      <sheetName val="_BANK_XLS뉮׾_x005f_x005f_x27"/>
      <sheetName val="Life_&amp;_Health29"/>
      <sheetName val="C_127"/>
      <sheetName val="License_BOI27"/>
      <sheetName val="Asset_Class27"/>
      <sheetName val="Depre__Key27"/>
      <sheetName val="[BANK_XLS뉮׾_x005f_x005f_x005f_x005f_x005f27"/>
      <sheetName val="Data_227"/>
      <sheetName val="_BANK_XLS뉮׾_x27"/>
      <sheetName val="cal_(2)27"/>
      <sheetName val="อุปกรณ์_a227"/>
      <sheetName val="อุปกรณ์_a127"/>
      <sheetName val="[BANK_XLS뉮׾_x005f_x005f_x27"/>
      <sheetName val="U-2_127"/>
      <sheetName val="[BANK_XLS뉮׾_x27"/>
      <sheetName val="GL_CB26"/>
      <sheetName val="GL_M26"/>
      <sheetName val="acc_depre-report-old26"/>
      <sheetName val="By__Customer26"/>
      <sheetName val="KPI_F1_3_พรทิพย์_255926"/>
      <sheetName val="MD_-_Bank26"/>
      <sheetName val="Bank_Country26"/>
      <sheetName val="bs_is29"/>
      <sheetName val="Drop_Down20"/>
      <sheetName val="KPI_Score18"/>
      <sheetName val="Weighted_Ave_Cost26"/>
      <sheetName val="Inventory_Master_List26"/>
      <sheetName val="default_values26"/>
      <sheetName val="ave_6_months_del_qty26"/>
      <sheetName val="Unit_rate_Architecture26"/>
      <sheetName val="DATABASE_-sumifTB26"/>
      <sheetName val="6A_CA26"/>
      <sheetName val="_BANK_XLS뉮׾_x005f_x005f_x005f_x005f_x18"/>
      <sheetName val="Office_Improve18"/>
      <sheetName val="Co_info26"/>
      <sheetName val="gold_แลกทอง26"/>
      <sheetName val="งบบริหาร_PL-report18"/>
      <sheetName val="Int_18"/>
      <sheetName val="2_Conso18"/>
      <sheetName val="8_1|Invest_in_Equity18"/>
      <sheetName val="MS_Box19"/>
      <sheetName val="LC___TR_Listing19"/>
      <sheetName val="Gain_Loss_Calculation19"/>
      <sheetName val="Capital_Expenditure_1999-200120"/>
      <sheetName val="Capital_by_division20"/>
      <sheetName val="DEPRECIATION_1998-NEW_ASSETS20"/>
      <sheetName val="DEPRECIATION_199920"/>
      <sheetName val="Summery_Depreciation_1998-20029"/>
      <sheetName val="Stock_Aging20"/>
      <sheetName val="cost_allocation20"/>
      <sheetName val="PF_PL_OP20"/>
      <sheetName val="10Segment_report20"/>
      <sheetName val="7Long_term_liabilities20"/>
      <sheetName val="1Cash_for_Interest20"/>
      <sheetName val="3Detail_of_cash_flow20"/>
      <sheetName val="0_0ControlSheet20"/>
      <sheetName val="เครื่องตกแต่ง-PJ_(BF)20"/>
      <sheetName val="Debt_Info20"/>
      <sheetName val="Job_header20"/>
      <sheetName val="2005_DATA20"/>
      <sheetName val="Old_IAC_Canada20"/>
      <sheetName val="Template_Data19"/>
      <sheetName val="ocean_voyage19"/>
      <sheetName val="PDR_PL__ACCT-MBK18"/>
      <sheetName val="รายงาน_Promotion18"/>
      <sheetName val="SumP&amp;L_current_Sites18"/>
      <sheetName val="SPP_518"/>
      <sheetName val="Summary_ตามตาราง18"/>
      <sheetName val="10-1_Media:10-cut18"/>
      <sheetName val="day_end_stock18"/>
      <sheetName val="Work_sheet_FB18"/>
      <sheetName val="N-4_418"/>
      <sheetName val="RW1&amp;3_of918"/>
      <sheetName val="U1_618"/>
      <sheetName val="U1_218"/>
      <sheetName val="U1_518"/>
      <sheetName val="U1_318"/>
      <sheetName val="Monthly_Vessel_IS_-_Level_318"/>
      <sheetName val="Two_Step_Revenue_Testing_Mast18"/>
      <sheetName val="TRIAL_BAL_18"/>
      <sheetName val="pl_cps_18"/>
      <sheetName val="detail_bs18"/>
      <sheetName val="Proj_Data19"/>
      <sheetName val="Lock-up_CM_rev19"/>
      <sheetName val="YTD_Perf19"/>
      <sheetName val="YTD_Perf_incl_subs19"/>
      <sheetName val="EditedYTD_by_Function19"/>
      <sheetName val="ohead_distribution19"/>
      <sheetName val="Debtors_Pivot19"/>
      <sheetName val="sub_Advs19"/>
      <sheetName val="OS_Advs19"/>
      <sheetName val="Accruals_CM19"/>
      <sheetName val="Accruals_LM19"/>
      <sheetName val="Internal_contribution_trf19"/>
      <sheetName val="Int_West_Lock_Up_Analysis19"/>
      <sheetName val="Int_East_Lock_Up_Analysis19"/>
      <sheetName val="Australia_Lockup_Analysis19"/>
      <sheetName val="Range_Names19"/>
      <sheetName val="COVERING_SHEET19"/>
      <sheetName val="Sch1a_19"/>
      <sheetName val="Sch_219"/>
      <sheetName val="Sch_2a19"/>
      <sheetName val="Sch_2b19"/>
      <sheetName val="Sch_319"/>
      <sheetName val="Sch_419"/>
      <sheetName val="Sch_519"/>
      <sheetName val="Sch_619"/>
      <sheetName val="Sch_719"/>
      <sheetName val="Sch_819"/>
      <sheetName val="CASH_FLOW_CALCULATION_SHEET19"/>
      <sheetName val="SCB_1_-_Current46"/>
      <sheetName val="SCB_2_-_Current45"/>
      <sheetName val="SCB_1___Current45"/>
      <sheetName val="SCB_2___Current45"/>
      <sheetName val="Drop_down_list36"/>
      <sheetName val="2_DL_44"/>
      <sheetName val="2_2_IDL44"/>
      <sheetName val="Seal_1-07-0445"/>
      <sheetName val="BALANCE_SHEET_45"/>
      <sheetName val="TrialBalance_Q3-200244"/>
      <sheetName val="FP_Friends_Other44"/>
      <sheetName val="เงินกู้_MGC45"/>
      <sheetName val="ข้อมูล_PM45"/>
      <sheetName val="N-4_Patent_right44"/>
      <sheetName val="B&amp;S_199944"/>
      <sheetName val="คชจ_ดำเนินงาน6-4344"/>
      <sheetName val="ACS_Revenue44"/>
      <sheetName val="P&amp;L_Rates44"/>
      <sheetName val="PRICE_LIST44"/>
      <sheetName val="FG_Joint45"/>
      <sheetName val="Non_Movement45"/>
      <sheetName val="Jun_0644"/>
      <sheetName val="Mkt_Dev_1291_ONL_1290_-_101042"/>
      <sheetName val="TB_Worksheet42"/>
      <sheetName val="ADJ_-_RATE42"/>
      <sheetName val="Item_Code_-_Machine42"/>
      <sheetName val="B053_(990701)공정실적PP%계산42"/>
      <sheetName val="cc_Nov0842"/>
      <sheetName val="2003_Growth42"/>
      <sheetName val="10-1_Media42"/>
      <sheetName val="MPT_07_Sale_Forecast42"/>
      <sheetName val="MPT_08_Sale_Forecast42"/>
      <sheetName val="TL_Scrap_rate42"/>
      <sheetName val="_Direct_load_44"/>
      <sheetName val="ops_tb42"/>
      <sheetName val="Selling_and_Admins_(DONE)42"/>
      <sheetName val="TB_SAP44"/>
      <sheetName val="Standing_Data42"/>
      <sheetName val="pa_group42"/>
      <sheetName val="F1_Log_On42"/>
      <sheetName val="DLD_Query_Query_Query41"/>
      <sheetName val="REC_GROUP41"/>
      <sheetName val="Write_off42"/>
      <sheetName val="Unrecorded_Misstatement41"/>
      <sheetName val="Spa_Sales40"/>
      <sheetName val="Sale_050241"/>
      <sheetName val="U-5_238"/>
      <sheetName val="Seagate__share_in_units38"/>
      <sheetName val="_BANK_XLS뉮׾_x005f_x0003_㌏Joint38"/>
      <sheetName val="Pd01_vsl_sked36"/>
      <sheetName val="IE_UPS38"/>
      <sheetName val="Quarterly_430"/>
      <sheetName val="Q4_Y1927"/>
      <sheetName val="Target_Y2027"/>
      <sheetName val="Q1_Y2027"/>
      <sheetName val="Actual_&amp;_Target27"/>
      <sheetName val="1_Cash_Flow27"/>
      <sheetName val="2_P&amp;L_Performance27"/>
      <sheetName val="3_Corporate_Risk27"/>
      <sheetName val="רכוש_קבוע_36"/>
      <sheetName val="Bill_No__2_-_Carpark36"/>
      <sheetName val="tb_Q3'0830"/>
      <sheetName val="P&amp;LFINAL_-_4434"/>
      <sheetName val="B131_36"/>
      <sheetName val="[BANK_XLS뉮׾_x005f_x0003_㌏Joint30"/>
      <sheetName val="SAN_REDUCED_131"/>
      <sheetName val="Gen_Info31"/>
      <sheetName val="InvPlan_NI_and_WIN_201736"/>
      <sheetName val="ตารางลูกหนี้สัญญาเช่า__30"/>
      <sheetName val="_IBPL000130"/>
      <sheetName val="_IB-PL-YTD30"/>
      <sheetName val="Estimation_-_201830"/>
      <sheetName val="F9_Parameters_30"/>
      <sheetName val="Trial_Balance36"/>
      <sheetName val="JV_Entry30"/>
      <sheetName val="Nature_of_Expense30"/>
      <sheetName val="Balance_Sheet30"/>
      <sheetName val="dongia_(2)36"/>
      <sheetName val="CA_Sheet30"/>
      <sheetName val="_BANK_XLS뉮׾_x005f_x005f_x005f_x0003_㌏Join30"/>
      <sheetName val="Asset_&amp;_Liability30"/>
      <sheetName val="Net_asset_value30"/>
      <sheetName val="_BANK_XLS뉮׾_x005f_x005f_x005f_x005f_x005f30"/>
      <sheetName val="[BANK_XLS뉮׾_x005f_x005f_x005f_x0003_㌏Join30"/>
      <sheetName val="interest_tree_generation30"/>
      <sheetName val="공사비_내역_(가)27"/>
      <sheetName val="Summary_Adjustment27"/>
      <sheetName val="warehouse_fixed_v_var__(calcs28"/>
      <sheetName val="F8_1_Slw_mving_stck30"/>
      <sheetName val="F_5_7_Value_red30"/>
      <sheetName val="F6_4_Slow_Moving_SP_200430"/>
      <sheetName val="OMC_April_0228"/>
      <sheetName val="RF_April_0228"/>
      <sheetName val="Review_wording27"/>
      <sheetName val="Summary_of_documents27"/>
      <sheetName val="Workbook_Inputs28"/>
      <sheetName val="OutstandingDec#019__28"/>
      <sheetName val="OutstandingJan05#019_28"/>
      <sheetName val="OutstandingFeb05#019_28"/>
      <sheetName val="OutstandingMay05#019_28"/>
      <sheetName val="Outstanding_June05#019_28"/>
      <sheetName val="Outstanding_July0528"/>
      <sheetName val="Outstanding_Aug_05_28"/>
      <sheetName val="Outstanding_Sep_05_28"/>
      <sheetName val="Outstanding_Oct_0528"/>
      <sheetName val="Outstanding_Nov_05_28"/>
      <sheetName val="Outstanding_Dec_0528"/>
      <sheetName val="Bank_Statement_#01928"/>
      <sheetName val="未兌現支票&amp;已開立支票_#91028"/>
      <sheetName val="_BANK_XLS뉮׾_x005f_x005f_x28"/>
      <sheetName val="Life_&amp;_Health30"/>
      <sheetName val="C_128"/>
      <sheetName val="License_BOI28"/>
      <sheetName val="Asset_Class28"/>
      <sheetName val="Depre__Key28"/>
      <sheetName val="[BANK_XLS뉮׾_x005f_x005f_x005f_x005f_x005f28"/>
      <sheetName val="Data_228"/>
      <sheetName val="_BANK_XLS뉮׾_x28"/>
      <sheetName val="cal_(2)28"/>
      <sheetName val="อุปกรณ์_a228"/>
      <sheetName val="อุปกรณ์_a128"/>
      <sheetName val="[BANK_XLS뉮׾_x005f_x005f_x28"/>
      <sheetName val="U-2_128"/>
      <sheetName val="[BANK_XLS뉮׾_x28"/>
      <sheetName val="GL_CB27"/>
      <sheetName val="GL_M27"/>
      <sheetName val="acc_depre-report-old27"/>
      <sheetName val="By__Customer27"/>
      <sheetName val="KPI_F1_3_พรทิพย์_255927"/>
      <sheetName val="MD_-_Bank27"/>
      <sheetName val="Bank_Country27"/>
      <sheetName val="bs_is30"/>
      <sheetName val="Drop_Down21"/>
      <sheetName val="KPI_Score19"/>
      <sheetName val="Weighted_Ave_Cost27"/>
      <sheetName val="Inventory_Master_List27"/>
      <sheetName val="default_values27"/>
      <sheetName val="ave_6_months_del_qty27"/>
      <sheetName val="Unit_rate_Architecture27"/>
      <sheetName val="DATABASE_-sumifTB27"/>
      <sheetName val="6A_CA27"/>
      <sheetName val="_BANK_XLS뉮׾_x005f_x005f_x005f_x005f_x19"/>
      <sheetName val="Office_Improve19"/>
      <sheetName val="Co_info27"/>
      <sheetName val="gold_แลกทอง27"/>
      <sheetName val="งบบริหาร_PL-report19"/>
      <sheetName val="Int_19"/>
      <sheetName val="2_Conso19"/>
      <sheetName val="8_1|Invest_in_Equity19"/>
      <sheetName val="MS_Box20"/>
      <sheetName val="LC___TR_Listing20"/>
      <sheetName val="Gain_Loss_Calculation20"/>
      <sheetName val="Capital_Expenditure_1999-200121"/>
      <sheetName val="Capital_by_division21"/>
      <sheetName val="DEPRECIATION_1998-NEW_ASSETS21"/>
      <sheetName val="DEPRECIATION_199921"/>
      <sheetName val="Summery_Depreciation_1998-20030"/>
      <sheetName val="Stock_Aging21"/>
      <sheetName val="cost_allocation21"/>
      <sheetName val="PF_PL_OP21"/>
      <sheetName val="10Segment_report21"/>
      <sheetName val="7Long_term_liabilities21"/>
      <sheetName val="1Cash_for_Interest21"/>
      <sheetName val="3Detail_of_cash_flow21"/>
      <sheetName val="0_0ControlSheet21"/>
      <sheetName val="เครื่องตกแต่ง-PJ_(BF)21"/>
      <sheetName val="Debt_Info21"/>
      <sheetName val="Job_header21"/>
      <sheetName val="2005_DATA21"/>
      <sheetName val="Old_IAC_Canada21"/>
      <sheetName val="Template_Data20"/>
      <sheetName val="ocean_voyage20"/>
      <sheetName val="PDR_PL__ACCT-MBK19"/>
      <sheetName val="รายงาน_Promotion19"/>
      <sheetName val="SumP&amp;L_current_Sites19"/>
      <sheetName val="SPP_519"/>
      <sheetName val="Summary_ตามตาราง19"/>
      <sheetName val="10-1_Media:10-cut19"/>
      <sheetName val="day_end_stock19"/>
      <sheetName val="Work_sheet_FB19"/>
      <sheetName val="N-4_419"/>
      <sheetName val="RW1&amp;3_of919"/>
      <sheetName val="U1_619"/>
      <sheetName val="U1_219"/>
      <sheetName val="U1_519"/>
      <sheetName val="U1_319"/>
      <sheetName val="Monthly_Vessel_IS_-_Level_319"/>
      <sheetName val="Two_Step_Revenue_Testing_Mast19"/>
      <sheetName val="TRIAL_BAL_19"/>
      <sheetName val="pl_cps_19"/>
      <sheetName val="detail_bs19"/>
      <sheetName val="Proj_Data20"/>
      <sheetName val="Lock-up_CM_rev20"/>
      <sheetName val="YTD_Perf20"/>
      <sheetName val="YTD_Perf_incl_subs20"/>
      <sheetName val="EditedYTD_by_Function20"/>
      <sheetName val="ohead_distribution20"/>
      <sheetName val="Debtors_Pivot20"/>
      <sheetName val="sub_Advs20"/>
      <sheetName val="OS_Advs20"/>
      <sheetName val="Accruals_CM20"/>
      <sheetName val="Accruals_LM20"/>
      <sheetName val="Internal_contribution_trf20"/>
      <sheetName val="Int_West_Lock_Up_Analysis20"/>
      <sheetName val="Int_East_Lock_Up_Analysis20"/>
      <sheetName val="Australia_Lockup_Analysis20"/>
      <sheetName val="Range_Names20"/>
      <sheetName val="COVERING_SHEET20"/>
      <sheetName val="Sch1a_20"/>
      <sheetName val="Sch_220"/>
      <sheetName val="Sch_2a20"/>
      <sheetName val="Sch_2b20"/>
      <sheetName val="Sch_320"/>
      <sheetName val="Sch_420"/>
      <sheetName val="Sch_520"/>
      <sheetName val="Sch_620"/>
      <sheetName val="Sch_720"/>
      <sheetName val="Sch_820"/>
      <sheetName val="CASH_FLOW_CALCULATION_SHEET20"/>
      <sheetName val="BEplan-Paper"/>
      <sheetName val="14 Graphs"/>
      <sheetName val="stat local"/>
      <sheetName val="K-3A"/>
      <sheetName val="Sheet298"/>
      <sheetName val="[BANK.XLS][BANK.XLS]10_1_Med_33"/>
      <sheetName val="[BANK.XLS][BANK.XLS]10_1_Med_34"/>
      <sheetName val="[BANK.XLS][BANK.XLS]10_1_Med_35"/>
      <sheetName val="[BANK.XLS][BANK.XLS]10_1_Med_36"/>
      <sheetName val="bod"/>
      <sheetName val="Reimbursements"/>
      <sheetName val="all"/>
      <sheetName val="EY12.13SA"/>
      <sheetName val="Cap Charge (EY12)"/>
      <sheetName val="39.0OK"/>
      <sheetName val="02.1OK"/>
      <sheetName val="02.2OK"/>
      <sheetName val="daily 12.57"/>
      <sheetName val="TB MAY'09"/>
      <sheetName val="Month"/>
      <sheetName val="donnee lct"/>
      <sheetName val="EQ4NTV"/>
      <sheetName val="SCB_1_-_Current47"/>
      <sheetName val="SCB_2_-_Current46"/>
      <sheetName val="SCB_1___Current46"/>
      <sheetName val="SCB_2___Current46"/>
      <sheetName val="Drop_down_list37"/>
      <sheetName val="2_DL_45"/>
      <sheetName val="2_2_IDL45"/>
      <sheetName val="Seal_1-07-0446"/>
      <sheetName val="BALANCE_SHEET_46"/>
      <sheetName val="TrialBalance_Q3-200245"/>
      <sheetName val="FP_Friends_Other45"/>
      <sheetName val="เงินกู้_MGC46"/>
      <sheetName val="ข้อมูล_PM46"/>
      <sheetName val="N-4_Patent_right45"/>
      <sheetName val="B&amp;S_199945"/>
      <sheetName val="คชจ_ดำเนินงาน6-4345"/>
      <sheetName val="ACS_Revenue45"/>
      <sheetName val="P&amp;L_Rates45"/>
      <sheetName val="PRICE_LIST45"/>
      <sheetName val="FG_Joint46"/>
      <sheetName val="Non_Movement46"/>
      <sheetName val="Jun_0645"/>
      <sheetName val="Mkt_Dev_1291_ONL_1290_-_101043"/>
      <sheetName val="TB_Worksheet43"/>
      <sheetName val="ADJ_-_RATE43"/>
      <sheetName val="Item_Code_-_Machine43"/>
      <sheetName val="B053_(990701)공정실적PP%계산43"/>
      <sheetName val="cc_Nov0843"/>
      <sheetName val="2003_Growth43"/>
      <sheetName val="10-1_Media43"/>
      <sheetName val="MPT_07_Sale_Forecast43"/>
      <sheetName val="MPT_08_Sale_Forecast43"/>
      <sheetName val="TL_Scrap_rate43"/>
      <sheetName val="_Direct_load_45"/>
      <sheetName val="ops_tb43"/>
      <sheetName val="Selling_and_Admins_(DONE)43"/>
      <sheetName val="TB_SAP45"/>
      <sheetName val="Standing_Data43"/>
      <sheetName val="pa_group43"/>
      <sheetName val="F1_Log_On43"/>
      <sheetName val="DLD_Query_Query_Query42"/>
      <sheetName val="REC_GROUP42"/>
      <sheetName val="Write_off43"/>
      <sheetName val="Unrecorded_Misstatement42"/>
      <sheetName val="Spa_Sales41"/>
      <sheetName val="Sale_050242"/>
      <sheetName val="U-5_239"/>
      <sheetName val="Seagate__share_in_units39"/>
      <sheetName val="_BANK_XLS뉮׾_x005f_x0003_㌏Joint39"/>
      <sheetName val="Pd01_vsl_sked37"/>
      <sheetName val="IE_UPS39"/>
      <sheetName val="Quarterly_431"/>
      <sheetName val="Q4_Y1928"/>
      <sheetName val="Target_Y2028"/>
      <sheetName val="Q1_Y2028"/>
      <sheetName val="Actual_&amp;_Target28"/>
      <sheetName val="1_Cash_Flow28"/>
      <sheetName val="2_P&amp;L_Performance28"/>
      <sheetName val="3_Corporate_Risk28"/>
      <sheetName val="רכוש_קבוע_37"/>
      <sheetName val="Bill_No__2_-_Carpark37"/>
      <sheetName val="tb_Q3'0831"/>
      <sheetName val="P&amp;LFINAL_-_4435"/>
      <sheetName val="B131_37"/>
      <sheetName val="[BANK_XLS뉮׾_x005f_x0003_㌏Joint31"/>
      <sheetName val="SAN_REDUCED_132"/>
      <sheetName val="Gen_Info32"/>
      <sheetName val="InvPlan_NI_and_WIN_201737"/>
      <sheetName val="ตารางลูกหนี้สัญญาเช่า__31"/>
      <sheetName val="_IBPL000131"/>
      <sheetName val="_IB-PL-YTD31"/>
      <sheetName val="Estimation_-_201831"/>
      <sheetName val="F9_Parameters_31"/>
      <sheetName val="Trial_Balance37"/>
      <sheetName val="JV_Entry31"/>
      <sheetName val="Nature_of_Expense31"/>
      <sheetName val="Balance_Sheet31"/>
      <sheetName val="dongia_(2)37"/>
      <sheetName val="CA_Sheet31"/>
      <sheetName val="_BANK_XLS뉮׾_x005f_x005f_x005f_x0003_㌏Join31"/>
      <sheetName val="Asset_&amp;_Liability31"/>
      <sheetName val="Net_asset_value31"/>
      <sheetName val="_BANK_XLS뉮׾_x005f_x005f_x005f_x005f_x005f31"/>
      <sheetName val="[BANK_XLS뉮׾_x005f_x005f_x005f_x0003_㌏Join31"/>
      <sheetName val="interest_tree_generation31"/>
      <sheetName val="공사비_내역_(가)28"/>
      <sheetName val="Summary_Adjustment28"/>
      <sheetName val="warehouse_fixed_v_var__(calcs29"/>
      <sheetName val="F8_1_Slw_mving_stck31"/>
      <sheetName val="F_5_7_Value_red31"/>
      <sheetName val="F6_4_Slow_Moving_SP_200431"/>
      <sheetName val="OMC_April_0229"/>
      <sheetName val="RF_April_0229"/>
      <sheetName val="Review_wording28"/>
      <sheetName val="Summary_of_documents28"/>
      <sheetName val="Workbook_Inputs29"/>
      <sheetName val="OutstandingDec#019__29"/>
      <sheetName val="OutstandingJan05#019_29"/>
      <sheetName val="OutstandingFeb05#019_29"/>
      <sheetName val="OutstandingMay05#019_29"/>
      <sheetName val="Outstanding_June05#019_29"/>
      <sheetName val="Outstanding_July0529"/>
      <sheetName val="Outstanding_Aug_05_29"/>
      <sheetName val="Outstanding_Sep_05_29"/>
      <sheetName val="Outstanding_Oct_0529"/>
      <sheetName val="Outstanding_Nov_05_29"/>
      <sheetName val="Outstanding_Dec_0529"/>
      <sheetName val="Bank_Statement_#01929"/>
      <sheetName val="未兌現支票&amp;已開立支票_#91029"/>
      <sheetName val="_BANK_XLS뉮׾_x005f_x005f_x29"/>
      <sheetName val="Life_&amp;_Health31"/>
      <sheetName val="C_129"/>
      <sheetName val="License_BOI29"/>
      <sheetName val="Asset_Class29"/>
      <sheetName val="Depre__Key29"/>
      <sheetName val="[BANK_XLS뉮׾_x005f_x005f_x005f_x005f_x005f29"/>
      <sheetName val="Data_229"/>
      <sheetName val="_BANK_XLS뉮׾_x29"/>
      <sheetName val="cal_(2)29"/>
      <sheetName val="อุปกรณ์_a229"/>
      <sheetName val="อุปกรณ์_a129"/>
      <sheetName val="[BANK_XLS뉮׾_x005f_x005f_x29"/>
      <sheetName val="U-2_129"/>
      <sheetName val="[BANK_XLS뉮׾_x29"/>
      <sheetName val="GL_CB28"/>
      <sheetName val="GL_M28"/>
      <sheetName val="acc_depre-report-old28"/>
      <sheetName val="By__Customer28"/>
      <sheetName val="KPI_F1_3_พรทิพย์_255928"/>
      <sheetName val="MD_-_Bank28"/>
      <sheetName val="Bank_Country28"/>
      <sheetName val="bs_is31"/>
      <sheetName val="Drop_Down22"/>
      <sheetName val="KPI_Score20"/>
      <sheetName val="Weighted_Ave_Cost28"/>
      <sheetName val="Inventory_Master_List28"/>
      <sheetName val="default_values28"/>
      <sheetName val="ave_6_months_del_qty28"/>
      <sheetName val="Unit_rate_Architecture28"/>
      <sheetName val="DATABASE_-sumifTB28"/>
      <sheetName val="6A_CA28"/>
      <sheetName val="_BANK_XLS뉮׾_x005f_x005f_x005f_x005f_x20"/>
      <sheetName val="Office_Improve20"/>
      <sheetName val="Co_info28"/>
      <sheetName val="gold_แลกทอง28"/>
      <sheetName val="งบบริหาร_PL-report20"/>
      <sheetName val="Int_20"/>
      <sheetName val="2_Conso20"/>
      <sheetName val="8_1|Invest_in_Equity20"/>
      <sheetName val="MS_Box21"/>
      <sheetName val="LC___TR_Listing21"/>
      <sheetName val="Gain_Loss_Calculation21"/>
      <sheetName val="Capital_Expenditure_1999-200122"/>
      <sheetName val="Capital_by_division22"/>
      <sheetName val="DEPRECIATION_1998-NEW_ASSETS22"/>
      <sheetName val="DEPRECIATION_199922"/>
      <sheetName val="Summery_Depreciation_1998-20031"/>
      <sheetName val="Stock_Aging22"/>
      <sheetName val="cost_allocation22"/>
      <sheetName val="PF_PL_OP22"/>
      <sheetName val="10Segment_report22"/>
      <sheetName val="7Long_term_liabilities22"/>
      <sheetName val="1Cash_for_Interest22"/>
      <sheetName val="3Detail_of_cash_flow22"/>
      <sheetName val="0_0ControlSheet22"/>
      <sheetName val="เครื่องตกแต่ง-PJ_(BF)22"/>
      <sheetName val="Debt_Info22"/>
      <sheetName val="Job_header22"/>
      <sheetName val="2005_DATA22"/>
      <sheetName val="Old_IAC_Canada22"/>
      <sheetName val="Template_Data21"/>
      <sheetName val="ocean_voyage21"/>
      <sheetName val="PDR_PL__ACCT-MBK20"/>
      <sheetName val="รายงาน_Promotion20"/>
      <sheetName val="SumP&amp;L_current_Sites20"/>
      <sheetName val="SPP_520"/>
      <sheetName val="Summary_ตามตาราง20"/>
      <sheetName val="10-1_Media:10-cut20"/>
      <sheetName val="day_end_stock20"/>
      <sheetName val="Work_sheet_FB20"/>
      <sheetName val="N-4_420"/>
      <sheetName val="RW1&amp;3_of920"/>
      <sheetName val="U1_620"/>
      <sheetName val="U1_220"/>
      <sheetName val="U1_520"/>
      <sheetName val="U1_320"/>
      <sheetName val="Monthly_Vessel_IS_-_Level_320"/>
      <sheetName val="Two_Step_Revenue_Testing_Mast20"/>
      <sheetName val="TRIAL_BAL_20"/>
      <sheetName val="pl_cps_20"/>
      <sheetName val="detail_bs20"/>
      <sheetName val="Proj_Data21"/>
      <sheetName val="Lock-up_CM_rev21"/>
      <sheetName val="YTD_Perf21"/>
      <sheetName val="YTD_Perf_incl_subs21"/>
      <sheetName val="EditedYTD_by_Function21"/>
      <sheetName val="ohead_distribution21"/>
      <sheetName val="Debtors_Pivot21"/>
      <sheetName val="sub_Advs21"/>
      <sheetName val="OS_Advs21"/>
      <sheetName val="Accruals_CM21"/>
      <sheetName val="Accruals_LM21"/>
      <sheetName val="Internal_contribution_trf21"/>
      <sheetName val="Int_West_Lock_Up_Analysis21"/>
      <sheetName val="Int_East_Lock_Up_Analysis21"/>
      <sheetName val="Australia_Lockup_Analysis21"/>
      <sheetName val="Range_Names21"/>
      <sheetName val="COVERING_SHEET21"/>
      <sheetName val="Sch1a_21"/>
      <sheetName val="Sch_221"/>
      <sheetName val="Sch_2a21"/>
      <sheetName val="Sch_2b21"/>
      <sheetName val="Sch_321"/>
      <sheetName val="Sch_421"/>
      <sheetName val="Sch_521"/>
      <sheetName val="Sch_621"/>
      <sheetName val="Sch_721"/>
      <sheetName val="Sch_821"/>
      <sheetName val="CASH_FLOW_CALCULATION_SHEET21"/>
      <sheetName val="SCB_1_-_Current48"/>
      <sheetName val="SCB_2_-_Current47"/>
      <sheetName val="SCB_1___Current47"/>
      <sheetName val="SCB_2___Current47"/>
      <sheetName val="Drop_down_list38"/>
      <sheetName val="2_DL_46"/>
      <sheetName val="2_2_IDL46"/>
      <sheetName val="Seal_1-07-0447"/>
      <sheetName val="BALANCE_SHEET_47"/>
      <sheetName val="TrialBalance_Q3-200246"/>
      <sheetName val="FP_Friends_Other46"/>
      <sheetName val="เงินกู้_MGC47"/>
      <sheetName val="ข้อมูล_PM47"/>
      <sheetName val="N-4_Patent_right46"/>
      <sheetName val="B&amp;S_199946"/>
      <sheetName val="คชจ_ดำเนินงาน6-4346"/>
      <sheetName val="ACS_Revenue46"/>
      <sheetName val="P&amp;L_Rates46"/>
      <sheetName val="PRICE_LIST46"/>
      <sheetName val="FG_Joint47"/>
      <sheetName val="Non_Movement47"/>
      <sheetName val="Jun_0646"/>
      <sheetName val="Mkt_Dev_1291_ONL_1290_-_101044"/>
      <sheetName val="TB_Worksheet44"/>
      <sheetName val="ADJ_-_RATE44"/>
      <sheetName val="Item_Code_-_Machine44"/>
      <sheetName val="B053_(990701)공정실적PP%계산44"/>
      <sheetName val="cc_Nov0844"/>
      <sheetName val="2003_Growth44"/>
      <sheetName val="10-1_Media44"/>
      <sheetName val="MPT_07_Sale_Forecast44"/>
      <sheetName val="MPT_08_Sale_Forecast44"/>
      <sheetName val="TL_Scrap_rate44"/>
      <sheetName val="_Direct_load_46"/>
      <sheetName val="ops_tb44"/>
      <sheetName val="Selling_and_Admins_(DONE)44"/>
      <sheetName val="TB_SAP46"/>
      <sheetName val="Standing_Data44"/>
      <sheetName val="pa_group44"/>
      <sheetName val="F1_Log_On44"/>
      <sheetName val="DLD_Query_Query_Query43"/>
      <sheetName val="REC_GROUP43"/>
      <sheetName val="Write_off44"/>
      <sheetName val="Unrecorded_Misstatement43"/>
      <sheetName val="Spa_Sales42"/>
      <sheetName val="Sale_050243"/>
      <sheetName val="U-5_240"/>
      <sheetName val="Seagate__share_in_units40"/>
      <sheetName val="_BANK_XLS뉮׾_x005f_x0003_㌏Joint40"/>
      <sheetName val="Pd01_vsl_sked38"/>
      <sheetName val="IE_UPS40"/>
      <sheetName val="Quarterly_432"/>
      <sheetName val="Q4_Y1929"/>
      <sheetName val="Target_Y2029"/>
      <sheetName val="Q1_Y2029"/>
      <sheetName val="Actual_&amp;_Target29"/>
      <sheetName val="1_Cash_Flow29"/>
      <sheetName val="2_P&amp;L_Performance29"/>
      <sheetName val="3_Corporate_Risk29"/>
      <sheetName val="רכוש_קבוע_38"/>
      <sheetName val="Bill_No__2_-_Carpark38"/>
      <sheetName val="tb_Q3'0832"/>
      <sheetName val="P&amp;LFINAL_-_4436"/>
      <sheetName val="B131_38"/>
      <sheetName val="[BANK_XLS뉮׾_x005f_x0003_㌏Joint32"/>
      <sheetName val="SAN_REDUCED_133"/>
      <sheetName val="Gen_Info33"/>
      <sheetName val="InvPlan_NI_and_WIN_201738"/>
      <sheetName val="ตารางลูกหนี้สัญญาเช่า__32"/>
      <sheetName val="_IBPL000132"/>
      <sheetName val="_IB-PL-YTD32"/>
      <sheetName val="Estimation_-_201832"/>
      <sheetName val="F9_Parameters_32"/>
      <sheetName val="Trial_Balance38"/>
      <sheetName val="JV_Entry32"/>
      <sheetName val="Nature_of_Expense32"/>
      <sheetName val="Balance_Sheet32"/>
      <sheetName val="dongia_(2)38"/>
      <sheetName val="CA_Sheet32"/>
      <sheetName val="_BANK_XLS뉮׾_x005f_x005f_x005f_x0003_㌏Join32"/>
      <sheetName val="Asset_&amp;_Liability32"/>
      <sheetName val="Net_asset_value32"/>
      <sheetName val="_BANK_XLS뉮׾_x005f_x005f_x005f_x005f_x005f32"/>
      <sheetName val="[BANK_XLS뉮׾_x005f_x005f_x005f_x0003_㌏Join32"/>
      <sheetName val="interest_tree_generation32"/>
      <sheetName val="공사비_내역_(가)29"/>
      <sheetName val="Summary_Adjustment29"/>
      <sheetName val="warehouse_fixed_v_var__(calcs30"/>
      <sheetName val="F8_1_Slw_mving_stck32"/>
      <sheetName val="F_5_7_Value_red32"/>
      <sheetName val="F6_4_Slow_Moving_SP_200432"/>
      <sheetName val="OMC_April_0230"/>
      <sheetName val="RF_April_0230"/>
      <sheetName val="Review_wording29"/>
      <sheetName val="Summary_of_documents29"/>
      <sheetName val="Workbook_Inputs30"/>
      <sheetName val="OutstandingDec#019__30"/>
      <sheetName val="OutstandingJan05#019_30"/>
      <sheetName val="OutstandingFeb05#019_30"/>
      <sheetName val="OutstandingMay05#019_30"/>
      <sheetName val="Outstanding_June05#019_30"/>
      <sheetName val="Outstanding_July0530"/>
      <sheetName val="Outstanding_Aug_05_30"/>
      <sheetName val="Outstanding_Sep_05_30"/>
      <sheetName val="Outstanding_Oct_0530"/>
      <sheetName val="Outstanding_Nov_05_30"/>
      <sheetName val="Outstanding_Dec_0530"/>
      <sheetName val="Bank_Statement_#01930"/>
      <sheetName val="未兌現支票&amp;已開立支票_#91030"/>
      <sheetName val="_BANK_XLS뉮׾_x005f_x005f_x30"/>
      <sheetName val="Life_&amp;_Health32"/>
      <sheetName val="C_130"/>
      <sheetName val="License_BOI30"/>
      <sheetName val="Asset_Class30"/>
      <sheetName val="Depre__Key30"/>
      <sheetName val="[BANK_XLS뉮׾_x005f_x005f_x005f_x005f_x005f30"/>
      <sheetName val="Data_230"/>
      <sheetName val="_BANK_XLS뉮׾_x30"/>
      <sheetName val="cal_(2)30"/>
      <sheetName val="อุปกรณ์_a230"/>
      <sheetName val="อุปกรณ์_a130"/>
      <sheetName val="[BANK_XLS뉮׾_x005f_x005f_x30"/>
      <sheetName val="U-2_130"/>
      <sheetName val="[BANK_XLS뉮׾_x30"/>
      <sheetName val="GL_CB29"/>
      <sheetName val="GL_M29"/>
      <sheetName val="acc_depre-report-old29"/>
      <sheetName val="By__Customer29"/>
      <sheetName val="KPI_F1_3_พรทิพย์_255929"/>
      <sheetName val="MD_-_Bank29"/>
      <sheetName val="Bank_Country29"/>
      <sheetName val="bs_is32"/>
      <sheetName val="Drop_Down23"/>
      <sheetName val="KPI_Score21"/>
      <sheetName val="Weighted_Ave_Cost29"/>
      <sheetName val="Inventory_Master_List29"/>
      <sheetName val="default_values29"/>
      <sheetName val="ave_6_months_del_qty29"/>
      <sheetName val="Unit_rate_Architecture29"/>
      <sheetName val="DATABASE_-sumifTB29"/>
      <sheetName val="6A_CA29"/>
      <sheetName val="_BANK_XLS뉮׾_x005f_x005f_x005f_x005f_x21"/>
      <sheetName val="Office_Improve21"/>
      <sheetName val="Co_info29"/>
      <sheetName val="gold_แลกทอง29"/>
      <sheetName val="งบบริหาร_PL-report21"/>
      <sheetName val="Int_21"/>
      <sheetName val="2_Conso21"/>
      <sheetName val="8_1|Invest_in_Equity21"/>
      <sheetName val="MS_Box22"/>
      <sheetName val="LC___TR_Listing22"/>
      <sheetName val="Gain_Loss_Calculation22"/>
      <sheetName val="Capital_Expenditure_1999-200123"/>
      <sheetName val="Capital_by_division23"/>
      <sheetName val="DEPRECIATION_1998-NEW_ASSETS23"/>
      <sheetName val="DEPRECIATION_199923"/>
      <sheetName val="Summery_Depreciation_1998-20032"/>
      <sheetName val="Stock_Aging23"/>
      <sheetName val="cost_allocation23"/>
      <sheetName val="PF_PL_OP23"/>
      <sheetName val="10Segment_report23"/>
      <sheetName val="7Long_term_liabilities23"/>
      <sheetName val="1Cash_for_Interest23"/>
      <sheetName val="3Detail_of_cash_flow23"/>
      <sheetName val="0_0ControlSheet23"/>
      <sheetName val="เครื่องตกแต่ง-PJ_(BF)23"/>
      <sheetName val="Debt_Info23"/>
      <sheetName val="Job_header23"/>
      <sheetName val="2005_DATA23"/>
      <sheetName val="Old_IAC_Canada23"/>
      <sheetName val="Template_Data22"/>
      <sheetName val="ocean_voyage22"/>
      <sheetName val="PDR_PL__ACCT-MBK21"/>
      <sheetName val="รายงาน_Promotion21"/>
      <sheetName val="SumP&amp;L_current_Sites21"/>
      <sheetName val="SPP_521"/>
      <sheetName val="Summary_ตามตาราง21"/>
      <sheetName val="10-1_Media:10-cut21"/>
      <sheetName val="day_end_stock21"/>
      <sheetName val="Work_sheet_FB21"/>
      <sheetName val="N-4_421"/>
      <sheetName val="RW1&amp;3_of921"/>
      <sheetName val="U1_621"/>
      <sheetName val="U1_221"/>
      <sheetName val="U1_521"/>
      <sheetName val="U1_321"/>
      <sheetName val="Monthly_Vessel_IS_-_Level_321"/>
      <sheetName val="Two_Step_Revenue_Testing_Mast21"/>
      <sheetName val="TRIAL_BAL_21"/>
      <sheetName val="pl_cps_21"/>
      <sheetName val="detail_bs21"/>
      <sheetName val="Proj_Data22"/>
      <sheetName val="Lock-up_CM_rev22"/>
      <sheetName val="YTD_Perf22"/>
      <sheetName val="YTD_Perf_incl_subs22"/>
      <sheetName val="EditedYTD_by_Function22"/>
      <sheetName val="ohead_distribution22"/>
      <sheetName val="Debtors_Pivot22"/>
      <sheetName val="sub_Advs22"/>
      <sheetName val="OS_Advs22"/>
      <sheetName val="Accruals_CM22"/>
      <sheetName val="Accruals_LM22"/>
      <sheetName val="Internal_contribution_trf22"/>
      <sheetName val="Int_West_Lock_Up_Analysis22"/>
      <sheetName val="Int_East_Lock_Up_Analysis22"/>
      <sheetName val="Australia_Lockup_Analysis22"/>
      <sheetName val="Range_Names22"/>
      <sheetName val="COVERING_SHEET22"/>
      <sheetName val="Sch1a_22"/>
      <sheetName val="Sch_222"/>
      <sheetName val="Sch_2a22"/>
      <sheetName val="Sch_2b22"/>
      <sheetName val="Sch_322"/>
      <sheetName val="Sch_422"/>
      <sheetName val="Sch_522"/>
      <sheetName val="Sch_622"/>
      <sheetName val="Sch_722"/>
      <sheetName val="Sch_822"/>
      <sheetName val="CASH_FLOW_CALCULATION_SHEET22"/>
      <sheetName val="SCB_1_-_Current49"/>
      <sheetName val="SCB_2_-_Current48"/>
      <sheetName val="SCB_1___Current48"/>
      <sheetName val="SCB_2___Current48"/>
      <sheetName val="Drop_down_list39"/>
      <sheetName val="2_DL_47"/>
      <sheetName val="2_2_IDL47"/>
      <sheetName val="Seal_1-07-0448"/>
      <sheetName val="BALANCE_SHEET_48"/>
      <sheetName val="TrialBalance_Q3-200247"/>
      <sheetName val="FP_Friends_Other47"/>
      <sheetName val="เงินกู้_MGC48"/>
      <sheetName val="ข้อมูล_PM48"/>
      <sheetName val="N-4_Patent_right47"/>
      <sheetName val="B&amp;S_199947"/>
      <sheetName val="คชจ_ดำเนินงาน6-4347"/>
      <sheetName val="ACS_Revenue47"/>
      <sheetName val="P&amp;L_Rates47"/>
      <sheetName val="PRICE_LIST47"/>
      <sheetName val="FG_Joint48"/>
      <sheetName val="Non_Movement48"/>
      <sheetName val="Jun_0647"/>
      <sheetName val="Mkt_Dev_1291_ONL_1290_-_101045"/>
      <sheetName val="TB_Worksheet45"/>
      <sheetName val="ADJ_-_RATE45"/>
      <sheetName val="Item_Code_-_Machine45"/>
      <sheetName val="B053_(990701)공정실적PP%계산45"/>
      <sheetName val="cc_Nov0845"/>
      <sheetName val="2003_Growth45"/>
      <sheetName val="10-1_Media45"/>
      <sheetName val="MPT_07_Sale_Forecast45"/>
      <sheetName val="MPT_08_Sale_Forecast45"/>
      <sheetName val="TL_Scrap_rate45"/>
      <sheetName val="_Direct_load_47"/>
      <sheetName val="ops_tb45"/>
      <sheetName val="Selling_and_Admins_(DONE)45"/>
      <sheetName val="TB_SAP47"/>
      <sheetName val="Standing_Data45"/>
      <sheetName val="pa_group45"/>
      <sheetName val="F1_Log_On45"/>
      <sheetName val="DLD_Query_Query_Query44"/>
      <sheetName val="REC_GROUP44"/>
      <sheetName val="Write_off45"/>
      <sheetName val="Unrecorded_Misstatement44"/>
      <sheetName val="Spa_Sales43"/>
      <sheetName val="Sale_050244"/>
      <sheetName val="U-5_241"/>
      <sheetName val="Seagate__share_in_units41"/>
      <sheetName val="_BANK_XLS뉮׾_x005f_x0003_㌏Joint41"/>
      <sheetName val="Pd01_vsl_sked39"/>
      <sheetName val="IE_UPS41"/>
      <sheetName val="Quarterly_433"/>
      <sheetName val="Q4_Y1930"/>
      <sheetName val="Target_Y2030"/>
      <sheetName val="Q1_Y2030"/>
      <sheetName val="Actual_&amp;_Target30"/>
      <sheetName val="1_Cash_Flow30"/>
      <sheetName val="2_P&amp;L_Performance30"/>
      <sheetName val="3_Corporate_Risk30"/>
      <sheetName val="רכוש_קבוע_39"/>
      <sheetName val="Bill_No__2_-_Carpark39"/>
      <sheetName val="tb_Q3'0833"/>
      <sheetName val="P&amp;LFINAL_-_4437"/>
      <sheetName val="B131_39"/>
      <sheetName val="[BANK_XLS뉮׾_x005f_x0003_㌏Joint33"/>
      <sheetName val="SAN_REDUCED_134"/>
      <sheetName val="Gen_Info34"/>
      <sheetName val="InvPlan_NI_and_WIN_201739"/>
      <sheetName val="ตารางลูกหนี้สัญญาเช่า__33"/>
      <sheetName val="_IBPL000133"/>
      <sheetName val="_IB-PL-YTD33"/>
      <sheetName val="Estimation_-_201833"/>
      <sheetName val="F9_Parameters_33"/>
      <sheetName val="Trial_Balance39"/>
      <sheetName val="JV_Entry33"/>
      <sheetName val="Nature_of_Expense33"/>
      <sheetName val="Balance_Sheet33"/>
      <sheetName val="dongia_(2)39"/>
      <sheetName val="CA_Sheet33"/>
      <sheetName val="_BANK_XLS뉮׾_x005f_x005f_x005f_x0003_㌏Join33"/>
      <sheetName val="Asset_&amp;_Liability33"/>
      <sheetName val="Net_asset_value33"/>
      <sheetName val="_BANK_XLS뉮׾_x005f_x005f_x005f_x005f_x005f33"/>
      <sheetName val="[BANK_XLS뉮׾_x005f_x005f_x005f_x0003_㌏Join33"/>
      <sheetName val="interest_tree_generation33"/>
      <sheetName val="공사비_내역_(가)30"/>
      <sheetName val="Summary_Adjustment30"/>
      <sheetName val="warehouse_fixed_v_var__(calcs31"/>
      <sheetName val="F8_1_Slw_mving_stck33"/>
      <sheetName val="F_5_7_Value_red33"/>
      <sheetName val="F6_4_Slow_Moving_SP_200433"/>
      <sheetName val="OMC_April_0231"/>
      <sheetName val="RF_April_0231"/>
      <sheetName val="Review_wording30"/>
      <sheetName val="Summary_of_documents30"/>
      <sheetName val="Workbook_Inputs31"/>
      <sheetName val="OutstandingDec#019__31"/>
      <sheetName val="OutstandingJan05#019_31"/>
      <sheetName val="OutstandingFeb05#019_31"/>
      <sheetName val="OutstandingMay05#019_31"/>
      <sheetName val="Outstanding_June05#019_31"/>
      <sheetName val="Outstanding_July0531"/>
      <sheetName val="Outstanding_Aug_05_31"/>
      <sheetName val="Outstanding_Sep_05_31"/>
      <sheetName val="Outstanding_Oct_0531"/>
      <sheetName val="Outstanding_Nov_05_31"/>
      <sheetName val="Outstanding_Dec_0531"/>
      <sheetName val="Bank_Statement_#01931"/>
      <sheetName val="未兌現支票&amp;已開立支票_#91031"/>
      <sheetName val="_BANK_XLS뉮׾_x005f_x005f_x31"/>
      <sheetName val="Life_&amp;_Health33"/>
      <sheetName val="C_131"/>
      <sheetName val="License_BOI31"/>
      <sheetName val="Asset_Class31"/>
      <sheetName val="Depre__Key31"/>
      <sheetName val="[BANK_XLS뉮׾_x005f_x005f_x005f_x005f_x005f31"/>
      <sheetName val="Data_231"/>
      <sheetName val="_BANK_XLS뉮׾_x31"/>
      <sheetName val="cal_(2)31"/>
      <sheetName val="อุปกรณ์_a231"/>
      <sheetName val="อุปกรณ์_a131"/>
      <sheetName val="[BANK_XLS뉮׾_x005f_x005f_x31"/>
      <sheetName val="U-2_131"/>
      <sheetName val="[BANK_XLS뉮׾_x31"/>
      <sheetName val="GL_CB30"/>
      <sheetName val="GL_M30"/>
      <sheetName val="acc_depre-report-old30"/>
      <sheetName val="By__Customer30"/>
      <sheetName val="KPI_F1_3_พรทิพย์_255930"/>
      <sheetName val="MD_-_Bank30"/>
      <sheetName val="Bank_Country30"/>
      <sheetName val="bs_is33"/>
      <sheetName val="Drop_Down24"/>
      <sheetName val="KPI_Score22"/>
      <sheetName val="Weighted_Ave_Cost30"/>
      <sheetName val="Inventory_Master_List30"/>
      <sheetName val="default_values30"/>
      <sheetName val="ave_6_months_del_qty30"/>
      <sheetName val="Unit_rate_Architecture30"/>
      <sheetName val="DATABASE_-sumifTB30"/>
      <sheetName val="6A_CA30"/>
      <sheetName val="_BANK_XLS뉮׾_x005f_x005f_x005f_x005f_x22"/>
      <sheetName val="Office_Improve22"/>
      <sheetName val="Co_info30"/>
      <sheetName val="gold_แลกทอง30"/>
      <sheetName val="งบบริหาร_PL-report22"/>
      <sheetName val="Int_22"/>
      <sheetName val="2_Conso22"/>
      <sheetName val="8_1|Invest_in_Equity22"/>
      <sheetName val="MS_Box23"/>
      <sheetName val="LC___TR_Listing23"/>
      <sheetName val="Gain_Loss_Calculation23"/>
      <sheetName val="Capital_Expenditure_1999-200124"/>
      <sheetName val="Capital_by_division24"/>
      <sheetName val="DEPRECIATION_1998-NEW_ASSETS24"/>
      <sheetName val="DEPRECIATION_199924"/>
      <sheetName val="Summery_Depreciation_1998-20033"/>
      <sheetName val="Stock_Aging24"/>
      <sheetName val="cost_allocation24"/>
      <sheetName val="PF_PL_OP24"/>
      <sheetName val="10Segment_report24"/>
      <sheetName val="7Long_term_liabilities24"/>
      <sheetName val="1Cash_for_Interest24"/>
      <sheetName val="3Detail_of_cash_flow24"/>
      <sheetName val="0_0ControlSheet24"/>
      <sheetName val="เครื่องตกแต่ง-PJ_(BF)24"/>
      <sheetName val="Debt_Info24"/>
      <sheetName val="Job_header24"/>
      <sheetName val="2005_DATA24"/>
      <sheetName val="Old_IAC_Canada24"/>
      <sheetName val="Template_Data23"/>
      <sheetName val="ocean_voyage23"/>
      <sheetName val="PDR_PL__ACCT-MBK22"/>
      <sheetName val="รายงาน_Promotion22"/>
      <sheetName val="SumP&amp;L_current_Sites22"/>
      <sheetName val="SPP_522"/>
      <sheetName val="Summary_ตามตาราง22"/>
      <sheetName val="10-1_Media:10-cut22"/>
      <sheetName val="day_end_stock22"/>
      <sheetName val="Work_sheet_FB22"/>
      <sheetName val="N-4_422"/>
      <sheetName val="RW1&amp;3_of922"/>
      <sheetName val="U1_622"/>
      <sheetName val="U1_222"/>
      <sheetName val="U1_522"/>
      <sheetName val="U1_322"/>
      <sheetName val="Monthly_Vessel_IS_-_Level_322"/>
      <sheetName val="Two_Step_Revenue_Testing_Mast22"/>
      <sheetName val="TRIAL_BAL_22"/>
      <sheetName val="pl_cps_22"/>
      <sheetName val="detail_bs22"/>
      <sheetName val="Proj_Data23"/>
      <sheetName val="Lock-up_CM_rev23"/>
      <sheetName val="YTD_Perf23"/>
      <sheetName val="YTD_Perf_incl_subs23"/>
      <sheetName val="EditedYTD_by_Function23"/>
      <sheetName val="ohead_distribution23"/>
      <sheetName val="Debtors_Pivot23"/>
      <sheetName val="sub_Advs23"/>
      <sheetName val="OS_Advs23"/>
      <sheetName val="Accruals_CM23"/>
      <sheetName val="Accruals_LM23"/>
      <sheetName val="Internal_contribution_trf23"/>
      <sheetName val="Int_West_Lock_Up_Analysis23"/>
      <sheetName val="Int_East_Lock_Up_Analysis23"/>
      <sheetName val="Australia_Lockup_Analysis23"/>
      <sheetName val="Range_Names23"/>
      <sheetName val="COVERING_SHEET23"/>
      <sheetName val="Sch1a_23"/>
      <sheetName val="Sch_223"/>
      <sheetName val="Sch_2a23"/>
      <sheetName val="Sch_2b23"/>
      <sheetName val="Sch_323"/>
      <sheetName val="Sch_423"/>
      <sheetName val="Sch_523"/>
      <sheetName val="Sch_623"/>
      <sheetName val="Sch_723"/>
      <sheetName val="Sch_823"/>
      <sheetName val="CASH_FLOW_CALCULATION_SHEET23"/>
      <sheetName val="_BANK_XLS뉮׾_x005f_x0003_㌏Join15"/>
      <sheetName val="_BANK_XLS뉮׾_x005f_x005f_x005f15"/>
      <sheetName val="[BANK_XLS뉮׾_x005f_x0003_㌏Join15"/>
      <sheetName val="[BANK_XLS뉮׾_x005f_x005f_x005f13"/>
      <sheetName val="cash_flow_14"/>
      <sheetName val="cash_flow_24"/>
      <sheetName val="2003_Forecast3"/>
      <sheetName val="2004_Risk_Adjusted_AOP3"/>
      <sheetName val="EQUITY_ITEMS4"/>
      <sheetName val="PL__ACCT-MBK4"/>
      <sheetName val="FOR_PL_ACCT-MBK4"/>
      <sheetName val="water_record___3"/>
      <sheetName val="Sheet1_(2)3"/>
      <sheetName val="CA_Lab_Equp2"/>
      <sheetName val="TONG_HOP_VL-NC2"/>
      <sheetName val="TONGKE3p_2"/>
      <sheetName val="TH_VL,_NC,_DDHT_Thanhphuoc2"/>
      <sheetName val="DON_GIA2"/>
      <sheetName val="CHITIET_VL-NC2"/>
      <sheetName val="[BANK_XLS]10-1_Media:10-cut1"/>
      <sheetName val="Income_Statement1"/>
      <sheetName val="addl_cost1"/>
      <sheetName val="Cum_91-931"/>
      <sheetName val="Dec_941"/>
      <sheetName val="securities_movement1"/>
      <sheetName val="MOLP_C1"/>
      <sheetName val="QR_4_11"/>
      <sheetName val="B-_11"/>
      <sheetName val="3_P&amp;L_1"/>
      <sheetName val="Deferred_Charge1"/>
      <sheetName val="Cash_Flow1"/>
      <sheetName val="Financial_Summary1"/>
      <sheetName val="New_Item1"/>
      <sheetName val="Cost_centre_expenditure1"/>
      <sheetName val="1131_1"/>
      <sheetName val="PL_A05_APA_Input1"/>
      <sheetName val="Sale_04081"/>
      <sheetName val="[BANK_XLS][BANK_XLS]10_1_Medi_1"/>
      <sheetName val="[BANK_XLS][BANK_XLS]10_1_Medi_6"/>
      <sheetName val="[BANK_XLS][BANK_XLS]10_1_Medi_7"/>
      <sheetName val="[BANK_XLS][BANK_XLS]10_1_Medi_8"/>
      <sheetName val="_Bal_Int_Acp1"/>
      <sheetName val="Man_power"/>
      <sheetName val="Market_Insights_and_Opportuniti"/>
      <sheetName val="TB09_30_04"/>
      <sheetName val="PBC_Template"/>
      <sheetName val="PL_TB_as_of_Dec-2015"/>
      <sheetName val="Budget_2013|14_MEE__B_Centers"/>
      <sheetName val="P_2005_4511_(Rachel)"/>
      <sheetName val="M_MM"/>
      <sheetName val="5_Analysis"/>
      <sheetName val="Sale_0501"/>
      <sheetName val="TB-Inet_"/>
      <sheetName val="FF_2__1_"/>
      <sheetName val="Sale_0401"/>
      <sheetName val="NewIndex_"/>
      <sheetName val="Interim_--&gt;_Top"/>
      <sheetName val="Company_Info"/>
      <sheetName val="CA_Comp"/>
      <sheetName val="Norms_SP"/>
      <sheetName val="Summary_cheque"/>
      <sheetName val="elim_"/>
      <sheetName val="[BANK_XLS][BANK_XLS]10_1_Medi_9"/>
      <sheetName val="Profit_and_Loss"/>
      <sheetName val="[BANK_XLS][BANK_XLS]10_1_Medi10"/>
      <sheetName val="[BANK_XLS][BANK_XLS]10_1_Medi11"/>
      <sheetName val="[BANK_XLS]10-1_Media:10-cut2"/>
      <sheetName val="[BANK_XLS]10-1_Media:10-cut11"/>
      <sheetName val="[BANK_XLS]10-1_Media:10-cut21"/>
      <sheetName val="Account_Code_E"/>
      <sheetName val="[BANK_XLS][BANK_XLS]10_1_Medi12"/>
      <sheetName val="[BANK_XLS][BANK_XLS]10_1_Med_10"/>
      <sheetName val="[BANK_XLS][BANK_XLS]10_1_Med_11"/>
      <sheetName val="[BANK_XLS][BANK_XLS]10_1_Med_12"/>
      <sheetName val="[BANK_XLS][BANK_XLS]10_1_Med_13"/>
      <sheetName val="[BANK_XLS][BANK_XLS]10_1_Med_14"/>
      <sheetName val="[BANK_XLS][BANK_XLS]10_1_Med_15"/>
      <sheetName val="[BANK_XLS][BANK_XLS]10_1_Med_16"/>
      <sheetName val="BPR-Bloom"/>
      <sheetName val="currency"/>
      <sheetName val="CORPORATE TAX01"/>
      <sheetName val="Linkage Quote"/>
      <sheetName val="수정시산표"/>
      <sheetName val="Supplier Master IF"/>
      <sheetName val="Bridge-品类量价更新"/>
      <sheetName val="รายละเอียดเสาเข็มที่ใช้แต่ละแบบ"/>
      <sheetName val="Variables"/>
      <sheetName val="Drivers"/>
      <sheetName val="sheetNO"/>
      <sheetName val="AMOUNT"/>
      <sheetName val="PNDES"/>
      <sheetName val="SALES07"/>
      <sheetName val="RP_CO p"/>
      <sheetName val="JJDHT"/>
      <sheetName val="INC-A"/>
      <sheetName val="Customize Your Invoice"/>
      <sheetName val="Invoiced"/>
      <sheetName val="My Obs"/>
      <sheetName val="DATA BASE"/>
      <sheetName val="TB.."/>
      <sheetName val="Land 28101"/>
      <sheetName val="ภูมิทัศน์"/>
      <sheetName val="PS-1995"/>
      <sheetName val="SMP"/>
      <sheetName val="F汇总"/>
      <sheetName val="C3_N DC改造投資"/>
      <sheetName val="013 - การสั่งการ"/>
      <sheetName val="ﾀﾞｲﾊﾂ"/>
      <sheetName val="日野"/>
      <sheetName val="ﾏﾂﾀﾞ"/>
      <sheetName val="三菱名水"/>
      <sheetName val="東自"/>
      <sheetName val="いすゞ"/>
      <sheetName val="Library Procedures"/>
      <sheetName val="BOQ@CON"/>
      <sheetName val="FF-PBG"/>
      <sheetName val="Check Wine"/>
      <sheetName val="Saithong (2)"/>
      <sheetName val="Pool bar(1)"/>
      <sheetName val="CASH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/>
      <sheetData sheetId="565" refreshError="1"/>
      <sheetData sheetId="566" refreshError="1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 refreshError="1"/>
      <sheetData sheetId="990" refreshError="1"/>
      <sheetData sheetId="991" refreshError="1"/>
      <sheetData sheetId="992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/>
      <sheetData sheetId="1020"/>
      <sheetData sheetId="1021"/>
      <sheetData sheetId="1022"/>
      <sheetData sheetId="1023"/>
      <sheetData sheetId="1024" refreshError="1"/>
      <sheetData sheetId="1025" refreshError="1"/>
      <sheetData sheetId="1026"/>
      <sheetData sheetId="1027"/>
      <sheetData sheetId="1028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 refreshError="1"/>
      <sheetData sheetId="1072" refreshError="1"/>
      <sheetData sheetId="1073"/>
      <sheetData sheetId="1074"/>
      <sheetData sheetId="1075"/>
      <sheetData sheetId="1076"/>
      <sheetData sheetId="1077" refreshError="1"/>
      <sheetData sheetId="1078" refreshError="1"/>
      <sheetData sheetId="1079" refreshError="1"/>
      <sheetData sheetId="1080"/>
      <sheetData sheetId="1081" refreshError="1"/>
      <sheetData sheetId="1082"/>
      <sheetData sheetId="1083"/>
      <sheetData sheetId="1084"/>
      <sheetData sheetId="1085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/>
      <sheetData sheetId="2472"/>
      <sheetData sheetId="2473"/>
      <sheetData sheetId="2474"/>
      <sheetData sheetId="2475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/>
      <sheetData sheetId="2886"/>
      <sheetData sheetId="2887"/>
      <sheetData sheetId="2888"/>
      <sheetData sheetId="2889" refreshError="1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 refreshError="1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 refreshError="1"/>
      <sheetData sheetId="3018"/>
      <sheetData sheetId="3019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/>
      <sheetData sheetId="3057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 refreshError="1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 refreshError="1"/>
      <sheetData sheetId="3735" refreshError="1"/>
      <sheetData sheetId="3736" refreshError="1"/>
      <sheetData sheetId="3737" refreshError="1"/>
      <sheetData sheetId="3738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 refreshError="1"/>
      <sheetData sheetId="4032"/>
      <sheetData sheetId="4033"/>
      <sheetData sheetId="4034"/>
      <sheetData sheetId="4035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/>
      <sheetData sheetId="4107" refreshError="1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 refreshError="1"/>
      <sheetData sheetId="4342" refreshError="1"/>
      <sheetData sheetId="4343" refreshError="1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 refreshError="1"/>
      <sheetData sheetId="4493" refreshError="1"/>
      <sheetData sheetId="4494" refreshError="1"/>
      <sheetData sheetId="4495"/>
      <sheetData sheetId="4496" refreshError="1"/>
      <sheetData sheetId="4497"/>
      <sheetData sheetId="4498" refreshError="1"/>
      <sheetData sheetId="4499"/>
      <sheetData sheetId="4500" refreshError="1"/>
      <sheetData sheetId="450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/>
      <sheetData sheetId="4508" refreshError="1"/>
      <sheetData sheetId="4509"/>
      <sheetData sheetId="4510" refreshError="1"/>
      <sheetData sheetId="4511"/>
      <sheetData sheetId="4512" refreshError="1"/>
      <sheetData sheetId="4513"/>
      <sheetData sheetId="4514" refreshError="1"/>
      <sheetData sheetId="4515"/>
      <sheetData sheetId="4516" refreshError="1"/>
      <sheetData sheetId="4517"/>
      <sheetData sheetId="4518" refreshError="1"/>
      <sheetData sheetId="4519"/>
      <sheetData sheetId="4520" refreshError="1"/>
      <sheetData sheetId="452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 refreshError="1"/>
      <sheetData sheetId="7584" refreshError="1"/>
      <sheetData sheetId="7585" refreshError="1"/>
      <sheetData sheetId="7586" refreshError="1"/>
      <sheetData sheetId="7587"/>
      <sheetData sheetId="7588" refreshError="1"/>
      <sheetData sheetId="7589"/>
      <sheetData sheetId="7590" refreshError="1"/>
      <sheetData sheetId="759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Market Segment"/>
      <sheetName val="Owner Unit"/>
      <sheetName val="vendor name"/>
      <sheetName val="Parameter"/>
      <sheetName val="HQ"/>
      <sheetName val="MasterSheet"/>
      <sheetName val="INDEX"/>
      <sheetName val="Sheet10"/>
      <sheetName val="Content Page"/>
      <sheetName val="Basic_Information"/>
      <sheetName val="TB"/>
      <sheetName val="Setup"/>
      <sheetName val="PU+MSS+ESS"/>
      <sheetName val="PLSUMM"/>
      <sheetName val="Elim Seg LM"/>
      <sheetName val="Elim Seg BM"/>
      <sheetName val="Elim Seg AM"/>
      <sheetName val="Table Array"/>
      <sheetName val="MajorAP"/>
      <sheetName val="AP Interco."/>
      <sheetName val="Details for Keppel Sin"/>
      <sheetName val="Details for tri"/>
      <sheetName val="2002"/>
      <sheetName val="Setup 2008"/>
      <sheetName val="เง_นก__ธนชาต_"/>
      <sheetName val="TrialBalance Q3-2002"/>
      <sheetName val="Output"/>
      <sheetName val="ADJ - RATE"/>
      <sheetName val="Exp"/>
      <sheetName val="C-1"/>
      <sheetName val="10-1 Media"/>
      <sheetName val="10-cut"/>
      <sheetName val="Content"/>
      <sheetName val="Summary"/>
      <sheetName val="GMI"/>
      <sheetName val="p***"/>
      <sheetName val="detail(sum)"/>
      <sheetName val="ELEC45-01"/>
      <sheetName val="Sheet1"/>
      <sheetName val="AP"/>
      <sheetName val="Setup 2009"/>
      <sheetName val="list"/>
      <sheetName val="EBANOV96"/>
      <sheetName val="Invoice"/>
      <sheetName val="f&amp;b (2)"/>
      <sheetName val="P&amp;LSUM"/>
      <sheetName val="K-5"/>
      <sheetName val="M-1-1"/>
      <sheetName val="Trial Balance"/>
      <sheetName val="Template"/>
      <sheetName val="K-1A"/>
      <sheetName val="0506合并附注"/>
      <sheetName val="2动力设备"/>
      <sheetName val="Heads"/>
      <sheetName val="Q1'04"/>
      <sheetName val="Q2'04"/>
      <sheetName val="เง_นก__ MGC"/>
      <sheetName val="PM-TE"/>
      <sheetName val="TB-2001-Apr'01"/>
      <sheetName val="TH00_12080000"/>
      <sheetName val="VariableII  period"/>
      <sheetName val="6 weeks rolling forecast"/>
      <sheetName val="Cash082002"/>
      <sheetName val="AR"/>
      <sheetName val="mbb"/>
      <sheetName val="mbb-us"/>
      <sheetName val="oub"/>
      <sheetName val="Recon-mbb"/>
      <sheetName val="Recon-oub"/>
      <sheetName val="M-1A"/>
      <sheetName val="database"/>
      <sheetName val="table"/>
      <sheetName val="LS매입채무"/>
      <sheetName val="외상매입금명세"/>
      <sheetName val="지급어음명세"/>
      <sheetName val="FX rates"/>
      <sheetName val="Standing Data"/>
      <sheetName val="Asset &amp; Liability"/>
      <sheetName val="Net asset value"/>
      <sheetName val="_x0000_"/>
      <sheetName val="Dates"/>
      <sheetName val="노무비"/>
      <sheetName val="재무가정"/>
      <sheetName val="detail_profit&amp;loss"/>
      <sheetName val="SCB 1 - Current"/>
      <sheetName val="SCB 2 - Current"/>
      <sheetName val="?????"/>
      <sheetName val="ชื่อหุ้น"/>
      <sheetName val="B&amp;S 1999"/>
      <sheetName val="????-??"/>
      <sheetName val="BUILD95"/>
      <sheetName val="A"/>
      <sheetName val="?????????????"/>
      <sheetName val="??????? MGC"/>
      <sheetName val="GROUP1"/>
      <sheetName val="Parameters"/>
      <sheetName val="Data Sources"/>
      <sheetName val="XREF"/>
      <sheetName val="외상매출금현황-수정분 A2"/>
      <sheetName val="Master Updated(517)"/>
      <sheetName val="INFORM"/>
      <sheetName val="_x0000_._x0000__x0000__x0000__x0000__x0000__x0000__x0000__x0000__x0000_9_x0000_D_x0000__x0000__x0000__x0000__x0000_O_x0000_Z_x0000_e_x0000_p_x0000_{_x0000__x0000_"/>
      <sheetName val="Newspaper"/>
      <sheetName val="."/>
      <sheetName val="640600"/>
      <sheetName val="?"/>
      <sheetName val="?.?????????9?D?????O?Z?e?p?{??"/>
      <sheetName val=".?9?D?O?Z?e?p?{??_x000a_"/>
      <sheetName val="_____________"/>
      <sheetName val="_______ MGC"/>
      <sheetName val="Sheet2"/>
      <sheetName val="Tooling list T lite"/>
      <sheetName val="1"/>
      <sheetName val="7251-06540"/>
      <sheetName val=" IB-PL-00-01 SUMMARY"/>
      <sheetName val="Asset41_42"/>
      <sheetName val="Casual2003"/>
      <sheetName val="ตั๋วเงินรับ"/>
      <sheetName val="1602-97"/>
      <sheetName val="@RISK Correlations"/>
      <sheetName val="NEW ZEALAND"/>
      <sheetName val="Detail-Sep"/>
      <sheetName val="_2_ส่งข้อมูลต้นทุนฉีดให้บัญชี"/>
      <sheetName val="Master table"/>
      <sheetName val="legal_h"/>
      <sheetName val="7Long term liabilities"/>
      <sheetName val="P&amp;L"/>
      <sheetName val="Nominal Wizard"/>
      <sheetName val="Jan.05"/>
      <sheetName val="BS-Q1'04"/>
      <sheetName val="set_"/>
      <sheetName val="FCT 2008 - HM ok"/>
      <sheetName val="Loan Data"/>
      <sheetName val="ยานพาหนะ"/>
      <sheetName val="Lookup"/>
      <sheetName val="LJ Assumptions"/>
      <sheetName val="LJ Cost"/>
      <sheetName val="LJ His CF"/>
      <sheetName val="YS Loan "/>
      <sheetName val="YS Hotel Budget"/>
      <sheetName val="YS Assumptions"/>
      <sheetName val="YS Cost "/>
      <sheetName val="YS His CF"/>
      <sheetName val="Sheet4"/>
      <sheetName val="new IFS format"/>
      <sheetName val="TMF Draft"/>
      <sheetName val="Fill this out first..."/>
      <sheetName val="FE-1770.P1"/>
      <sheetName val="S-5"/>
      <sheetName val="Procedures"/>
      <sheetName val="Tax Formulas"/>
      <sheetName val="Formulas&amp;Settings"/>
      <sheetName val="Setup Sheet"/>
      <sheetName val="6เครื่อง"/>
      <sheetName val="Appendix E"/>
      <sheetName val="Permanent info"/>
      <sheetName val="Master"/>
      <sheetName val="Submission Form"/>
      <sheetName val="U-3"/>
      <sheetName val="Wkgs_BS Lead"/>
      <sheetName val="interest income"/>
      <sheetName val="anaysis_sheet"/>
      <sheetName val="Ratchada"/>
      <sheetName val="N-4.4"/>
      <sheetName val="type"/>
      <sheetName val="인원계획-미화"/>
      <sheetName val="Tke"/>
      <sheetName val="DOMESTIC"/>
      <sheetName val="7 Jan 02"/>
      <sheetName val="oresreqsum"/>
      <sheetName val="STart"/>
      <sheetName val="Allocate96-98"/>
      <sheetName val="ค่าวัสดุ"/>
      <sheetName val="K-5 YE"/>
      <sheetName val="Asset 31-12-47"/>
      <sheetName val="BMCT2003"/>
      <sheetName val="CODE"/>
      <sheetName val="Purchase Order"/>
      <sheetName val="Customize Your Purchase Order"/>
      <sheetName val="Customize Your Invoice"/>
      <sheetName val="CUSTOMER"/>
      <sheetName val="data"/>
      <sheetName val="CST1198"/>
      <sheetName val="._x0000_9_x0000_D_x0000_O_x0000_Z_x0000_e_x0000_p_x0000_{_x0000__x0000__x000a_"/>
      <sheetName val="E-1D"/>
      <sheetName val="GL"/>
      <sheetName val="Call Down Data OLD"/>
      <sheetName val="CANADA"/>
      <sheetName val="Assumption Data"/>
      <sheetName val="Links"/>
      <sheetName val="Lead"/>
      <sheetName val="BL - GL - RJ"/>
      <sheetName val="T&amp;E GL"/>
      <sheetName val="T&amp;E System"/>
      <sheetName val="BRAZIL"/>
      <sheetName val="1020 FF"/>
      <sheetName val="PHSB-GL-TB"/>
      <sheetName val="RFC-GRE"/>
      <sheetName val=" IBPL0001"/>
      <sheetName val="BS"/>
      <sheetName val="FY02 Fcst"/>
      <sheetName val="Variables"/>
      <sheetName val="fxrates"/>
      <sheetName val="HR"/>
      <sheetName val="Aging"/>
      <sheetName val="P13-R"/>
      <sheetName val="Operational Plan"/>
      <sheetName val="CRITERIA1"/>
      <sheetName val="SAP COMPANY CODES"/>
      <sheetName val="Id"/>
      <sheetName val="Intro2"/>
      <sheetName val="IRELAND"/>
      <sheetName val="Cover2"/>
      <sheetName val="PA"/>
      <sheetName val="03100(SS)"/>
      <sheetName val="RECY"/>
      <sheetName val="Summary Comparison SGD"/>
      <sheetName val="SwapData"/>
      <sheetName val="GAAP Pru"/>
      <sheetName val="PGMMNG"/>
      <sheetName val="ana u5"/>
      <sheetName val="TB_Hotel"/>
      <sheetName val="sum to LRH"/>
      <sheetName val="INV"/>
      <sheetName val="FA(NEW)"/>
      <sheetName val="???"/>
      <sheetName val="ADJ _ RATE"/>
      <sheetName val="U-5"/>
      <sheetName val="Consolidated"/>
      <sheetName val="U-7.1"/>
      <sheetName val="Mkt Dev 1291 ONL 1290 - 1010"/>
      <sheetName val="31.12.04"/>
      <sheetName val="Bill No. 2 - Carpark"/>
      <sheetName val="FDR-Jan-99 "/>
      <sheetName val="K101 FA Lead"/>
      <sheetName val="N201"/>
      <sheetName val="数外余额"/>
      <sheetName val="Base Rental"/>
      <sheetName val="グラフデータ"/>
      <sheetName val="เงินกู้_MGC"/>
      <sheetName val="F_OH"/>
      <sheetName val="COST (ACC.ขาย10-2005)"/>
      <sheetName val="Book 1 Summary"/>
      <sheetName val="B1"/>
      <sheetName val="Month"/>
      <sheetName val="DEP12"/>
      <sheetName val="HO"/>
      <sheetName val="MA"/>
      <sheetName val="Lookups"/>
      <sheetName val="K2"/>
      <sheetName val="M_Maincomp"/>
      <sheetName val="J2"/>
      <sheetName val="group-expense"/>
      <sheetName val="Global Cover"/>
      <sheetName val="Anniversary at Multi Group"/>
      <sheetName val="TheMall_Empo_Sep04"/>
      <sheetName val="M_CT_OUT"/>
      <sheetName val="Burden exp"/>
      <sheetName val="Menu"/>
      <sheetName val="Main Menu"/>
      <sheetName val="AOP Summary-2"/>
      <sheetName val="Header"/>
      <sheetName val="Thailand"/>
      <sheetName val="stockทุน"/>
      <sheetName val="AFEMAI"/>
      <sheetName val="BE"/>
      <sheetName val="MatMan"/>
      <sheetName val="FACTORS"/>
      <sheetName val="Purchase"/>
      <sheetName val="ALL KSFC RIGS EXCEPT R-5"/>
      <sheetName val="GLdownload"/>
      <sheetName val="Entity List"/>
      <sheetName val="เงินกู้ธนช"/>
      <sheetName val="Reest_Budget"/>
      <sheetName val="Product_Category_Input"/>
      <sheetName val="Drop Down Lists"/>
      <sheetName val="CAPEX Import"/>
      <sheetName val="Disposal"/>
      <sheetName val="IR66N"/>
      <sheetName val="เครื่องตกแต่ง"/>
      <sheetName val="อาคาร"/>
      <sheetName val="เครื่องมือ"/>
      <sheetName val="Value"/>
      <sheetName val="Rates Table"/>
      <sheetName val="PRODUCT"/>
      <sheetName val="Jung step down (60)"/>
      <sheetName val="BASIC"/>
      <sheetName val="lgth adj fine"/>
      <sheetName val="Gauge Accuracy"/>
      <sheetName val="PG8"/>
      <sheetName val="PG7"/>
      <sheetName val="Drop Down"/>
      <sheetName val="AUDIT FEE"/>
      <sheetName val="Download"/>
      <sheetName val="CASA-PLAN"/>
      <sheetName val="Accure"/>
      <sheetName val="V303"/>
      <sheetName val="W-현원가"/>
      <sheetName val="S8"/>
      <sheetName val="P&amp;L-RT"/>
      <sheetName val="Pkg"/>
      <sheetName val="Raw Mat"/>
      <sheetName val="99年度原単位"/>
      <sheetName val="Thai better foods"/>
      <sheetName val="Cross Ref"/>
      <sheetName val="SRO"/>
      <sheetName val="Stock"/>
      <sheetName val="10"/>
      <sheetName val="ACC_MASTER"/>
      <sheetName val="Link data"/>
      <sheetName val="Drop down list"/>
      <sheetName val="Assumptions"/>
      <sheetName val="Dimensions"/>
      <sheetName val="ctrl"/>
      <sheetName val="Tax Calculation"/>
      <sheetName val="RIG 134-ASSETS APR 97"/>
      <sheetName val="RIG 027-ASSETS-AFTER 30 JUN 97"/>
      <sheetName val="J1"/>
      <sheetName val="Home Page"/>
      <sheetName val="Interest Rate Projection"/>
      <sheetName val="ADJ_-_RATE"/>
      <sheetName val="Drop_Down_Lists"/>
      <sheetName val="CAPEX_Import"/>
      <sheetName val="_IBPL0001"/>
      <sheetName val="Rates_Table"/>
      <sheetName val="_IB-PL-00-01_SUMMARY"/>
      <sheetName val="lgth_adj_fine"/>
      <sheetName val="Gauge_Accuracy"/>
      <sheetName val="Drop_Down"/>
      <sheetName val="???????_MGC"/>
      <sheetName val="AUDIT_FEE"/>
      <sheetName val="Raw_Mat"/>
      <sheetName val="Jung_step_down_(60)"/>
      <sheetName val="Thai_better_foods"/>
      <sheetName val="Cross_Ref"/>
      <sheetName val="Account_Map"/>
      <sheetName val="Table LL13"/>
      <sheetName val="Deckblatt"/>
      <sheetName val="FF7"/>
      <sheetName val="Data2"/>
      <sheetName val="ar_billwise_age"/>
      <sheetName val="BALANCE SHEET "/>
      <sheetName val="New Hire Input &amp; Calc"/>
      <sheetName val="On Board Headcount Changes"/>
      <sheetName val="Genetica Molecular '07"/>
      <sheetName val="General"/>
      <sheetName val="A_TODDI &amp; B_TODDI"/>
      <sheetName val="Common"/>
      <sheetName val="SUM RV-November"/>
      <sheetName val="AP_Interco_"/>
      <sheetName val="Details_for_Keppel_Sin"/>
      <sheetName val="Details_for_tri"/>
      <sheetName val="เง_นก___MGC"/>
      <sheetName val="6_weeks_rolling_forecast"/>
      <sheetName val="FX_rates"/>
      <sheetName val="Standing_Data"/>
      <sheetName val="Asset_&amp;_Liability"/>
      <sheetName val="Net_asset_value"/>
      <sheetName val="FY04 budget vol"/>
      <sheetName val="desc"/>
      <sheetName val="p___"/>
      <sheetName val="VData"/>
      <sheetName val="STD_RESERVE"/>
      <sheetName val="DEP C2001"/>
      <sheetName val="Q_TS_AERP_MONTHLY"/>
      <sheetName val="LookupTable"/>
      <sheetName val="MCS_P&amp;L_By_Sub_ USD"/>
      <sheetName val="lab paced"/>
      <sheetName val="Main"/>
      <sheetName val="Elimination"/>
      <sheetName val="Cost Center"/>
      <sheetName val="03中"/>
      <sheetName val="AP-FAsb"/>
      <sheetName val="21 Ocl"/>
      <sheetName val="acc.depre-report-old"/>
      <sheetName val="FC"/>
      <sheetName val="Download Grp Branch"/>
      <sheetName val="Download Lcl Branch"/>
      <sheetName val="Supporting Tool"/>
      <sheetName val="Std 06"/>
      <sheetName val="E"/>
      <sheetName val="L3"/>
      <sheetName val="M"/>
      <sheetName val="U4"/>
      <sheetName val="U2"/>
      <sheetName val="PL"/>
      <sheetName val="Cover"/>
      <sheetName val="Debt Info"/>
      <sheetName val="DENMARK"/>
      <sheetName val="Currency"/>
      <sheetName val="6289105-"/>
      <sheetName val="Investment Database"/>
      <sheetName val="Final"/>
      <sheetName val="resumen"/>
      <sheetName val="CF RECONCILE - 1"/>
      <sheetName val="N-4 Patent right"/>
      <sheetName val="Config"/>
      <sheetName val="공사개요"/>
      <sheetName val="TB Data base"/>
      <sheetName val="_0510"/>
      <sheetName val="VALAS"/>
      <sheetName val="TOTAL"/>
      <sheetName val="SPART"/>
      <sheetName val="PACK"/>
      <sheetName val="LOKALEXP"/>
      <sheetName val="EXPPART"/>
      <sheetName val="KOMLOK"/>
      <sheetName val="SUPPLIES"/>
      <sheetName val="SA"/>
      <sheetName val="KAR"/>
      <sheetName val="ACCES"/>
      <sheetName val="SERV"/>
      <sheetName val="NONPPL"/>
      <sheetName val="Sheet11"/>
      <sheetName val="Macro5"/>
      <sheetName val="wch"/>
      <sheetName val="TrialBalance_Q3-2002"/>
      <sheetName val="Trial_Balance"/>
      <sheetName val="VariableII__period"/>
      <sheetName val="SCB_1_-_Current"/>
      <sheetName val="SCB_2_-_Current"/>
      <sheetName val="Market_Segment"/>
      <sheetName val="Owner_Unit"/>
      <sheetName val="vendor_name"/>
      <sheetName val="Content_Page"/>
      <sheetName val="Elim_Seg_LM"/>
      <sheetName val="Elim_Seg_BM"/>
      <sheetName val="Elim_Seg_AM"/>
      <sheetName val="Table_Array"/>
      <sheetName val="Plant_Overhead"/>
      <sheetName val="On hand - 31 Mar 03"/>
      <sheetName val="Saptco00"/>
      <sheetName val="COMPUTER HARDWARE(IFM)_(A)"/>
      <sheetName val="MHK"/>
      <sheetName val="summary of used bits"/>
      <sheetName val="Mapping table"/>
      <sheetName val="DEMO"/>
      <sheetName val="feb"/>
      <sheetName val="DropDown"/>
      <sheetName val="ARTT"/>
      <sheetName val="PRICE LIST MASTER"/>
      <sheetName val="Freight"/>
      <sheetName val="Input Price"/>
      <sheetName val="SPC"/>
      <sheetName val="Main Model"/>
      <sheetName val="FSST"/>
      <sheetName val="#ofclose"/>
      <sheetName val="Month v YTD"/>
      <sheetName val="ASSET339"/>
      <sheetName val="Project Detail "/>
      <sheetName val="97년추정손익계산서"/>
      <sheetName val="設計通知"/>
      <sheetName val="Metals"/>
      <sheetName val="Addition_AUC"/>
      <sheetName val="98FORECAST (1)"/>
      <sheetName val="Loan_Data"/>
      <sheetName val="Map"/>
      <sheetName val="Sheet3"/>
      <sheetName val="FS"/>
      <sheetName val="TB-Circuit ONE -12"/>
      <sheetName val="เงินกู้_MGC1"/>
      <sheetName val="Trial_Balance1"/>
      <sheetName val="ADJ_-_RATE1"/>
      <sheetName val="Loan_Data1"/>
      <sheetName val="DataLookups"/>
      <sheetName val=" IB-PL-YTD"/>
      <sheetName val="recon"/>
      <sheetName val="Account List"/>
      <sheetName val="Company codes"/>
      <sheetName val="Stock Aging"/>
      <sheetName val="conso46"/>
      <sheetName val="JV"/>
      <sheetName val="Purchases"/>
      <sheetName val="Scenarios"/>
      <sheetName val="Revenue"/>
      <sheetName val="ต้นฉบับ"/>
      <sheetName val="TEST"/>
      <sheetName val="NAR-Pistons (2)"/>
      <sheetName val="TAUX MONNAIES"/>
      <sheetName val="Equity Rec."/>
      <sheetName val="เงินกู้MGC"/>
      <sheetName val="Macro1"/>
      <sheetName val="#ofclose .xl"/>
      <sheetName val="OD"/>
      <sheetName val="TrialBalance_Q3-20021"/>
      <sheetName val="N-4_4"/>
      <sheetName val="f&amp;b_(2)"/>
      <sheetName val="7_Jan_02"/>
      <sheetName val="Report_HR"/>
      <sheetName val="NBD1.1.01"/>
      <sheetName val="NBD2.1.02"/>
      <sheetName val="NBD2.1.03"/>
      <sheetName val="NBD2.1.04"/>
      <sheetName val="NBD2.2.02"/>
      <sheetName val="NBD6.2.01"/>
      <sheetName val="NBD6.2.02"/>
      <sheetName val="NBD8.2.01"/>
      <sheetName val="NBD8.2.08"/>
      <sheetName val="NBD8.2.09"/>
      <sheetName val="NBD8.2.11"/>
      <sheetName val="NBD8.2.12"/>
      <sheetName val="NBD8.2.16"/>
      <sheetName val="NBD8.2.18"/>
      <sheetName val="NBD8.2.20"/>
      <sheetName val="NBD8.2.21"/>
      <sheetName val="คชจ.ดำเนินงาน6-43"/>
      <sheetName val="Int.2010"/>
      <sheetName val="ALL"/>
      <sheetName val="Land 28101"/>
      <sheetName val="งบบริหาร PL-report"/>
      <sheetName val="เวลา"/>
      <sheetName val="PL12M"/>
      <sheetName val="Inter co"/>
      <sheetName val="ADO_2552"/>
      <sheetName val="10Segment report"/>
      <sheetName val="1Cash for Interest"/>
      <sheetName val="3Detail of cash flow"/>
      <sheetName val="JAN08"/>
      <sheetName val="Income Tax Provision"/>
      <sheetName val="BKE"/>
      <sheetName val="EPR"/>
      <sheetName val="TaxCal"/>
      <sheetName val="Uskei（契約）"/>
      <sheetName val="OreType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 refreshError="1"/>
      <sheetData sheetId="239" refreshError="1"/>
      <sheetData sheetId="240" refreshError="1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 refreshError="1"/>
      <sheetData sheetId="484" refreshError="1"/>
      <sheetData sheetId="485" refreshError="1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May"/>
      <sheetName val="Apr"/>
      <sheetName val="MD_R"/>
      <sheetName val="MD_A"/>
      <sheetName val="CELL_R"/>
      <sheetName val="CELL_A"/>
      <sheetName val="QA&amp;R_R"/>
      <sheetName val="QA&amp;R_A"/>
      <sheetName val="ENV_R"/>
      <sheetName val="ENV_A"/>
      <sheetName val="PG_R"/>
      <sheetName val="PG_A"/>
      <sheetName val="RMZ_R"/>
      <sheetName val="RMZ_A"/>
      <sheetName val="RMP_R"/>
      <sheetName val="RMP_A"/>
      <sheetName val="June"/>
      <sheetName val="REC."/>
      <sheetName val="JUNE1"/>
      <sheetName val="Summary (4)"/>
      <sheetName val="Sheet1"/>
      <sheetName val="Sheet2"/>
      <sheetName val="Sheet3"/>
      <sheetName val="QA_R_R"/>
      <sheetName val="QA_R_A"/>
      <sheetName val="REC_"/>
      <sheetName val="Summary_(4)"/>
      <sheetName val="01_FOH"/>
      <sheetName val="ADM_A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REC_1"/>
      <sheetName val="Summary_(4)1"/>
      <sheetName val="Time_Std"/>
      <sheetName val="REC_2"/>
      <sheetName val="Summary_(4)2"/>
      <sheetName val="SUM Str+Ach+External"/>
      <sheetName val="DETAIL"/>
      <sheetName val="Group"/>
      <sheetName val="DMD Office"/>
      <sheetName val="ADMIN OFFICE (2)"/>
      <sheetName val="PRO-TOTAL"/>
      <sheetName val="Price"/>
      <sheetName val="VC"/>
      <sheetName val="Utilization"/>
      <sheetName val="data"/>
      <sheetName val="Pivot Aug'01"/>
      <sheetName val="DMD_Office"/>
      <sheetName val="ADMIN_OFFICE_(2)"/>
      <sheetName val="DMD_Office1"/>
      <sheetName val="ADMIN_OFFICE_(2)1"/>
      <sheetName val="REC_3"/>
      <sheetName val="Summary_(4)3"/>
      <sheetName val="DMD_Office2"/>
      <sheetName val="ADMIN_OFFICE_(2)2"/>
      <sheetName val="REC_4"/>
      <sheetName val="Summary_(4)4"/>
      <sheetName val="DMD_Office3"/>
      <sheetName val="ADMIN_OFFICE_(2)3"/>
      <sheetName val="RF"/>
      <sheetName val="config"/>
      <sheetName val="ACCODE"/>
      <sheetName val="Condo Front Door #1"/>
      <sheetName val="Condo Front Door #2"/>
      <sheetName val="DealerData"/>
      <sheetName val="REC_5"/>
      <sheetName val="Summary_(4)5"/>
      <sheetName val="DMD_Office4"/>
      <sheetName val="ADMIN_OFFICE_(2)4"/>
      <sheetName val="Pivot_Aug'01"/>
      <sheetName val="REC_6"/>
      <sheetName val="Summary_(4)6"/>
      <sheetName val="DMD_Office5"/>
      <sheetName val="ADMIN_OFFICE_(2)5"/>
      <sheetName val="Pivot_Aug'011"/>
      <sheetName val="Condo_Front_Door_#1"/>
      <sheetName val="Condo_Front_Door_#2"/>
      <sheetName val="list project in SAP"/>
      <sheetName val="SUM_Str+Ach+External"/>
      <sheetName val="Condo_Front_Door_#11"/>
      <sheetName val="Condo_Front_Door_#21"/>
      <sheetName val="SUM_Str+Ach+External1"/>
      <sheetName val="REC_9"/>
      <sheetName val="Summary_(4)9"/>
      <sheetName val="SUM_Str+Ach+External4"/>
      <sheetName val="DMD_Office8"/>
      <sheetName val="ADMIN_OFFICE_(2)8"/>
      <sheetName val="Pivot_Aug'014"/>
      <sheetName val="Condo_Front_Door_#14"/>
      <sheetName val="Condo_Front_Door_#24"/>
      <sheetName val="BRIXCUV"/>
      <sheetName val="REC_7"/>
      <sheetName val="Summary_(4)7"/>
      <sheetName val="SUM_Str+Ach+External2"/>
      <sheetName val="DMD_Office6"/>
      <sheetName val="ADMIN_OFFICE_(2)6"/>
      <sheetName val="Pivot_Aug'012"/>
      <sheetName val="Condo_Front_Door_#12"/>
      <sheetName val="Condo_Front_Door_#22"/>
      <sheetName val="REC_8"/>
      <sheetName val="Summary_(4)8"/>
      <sheetName val="SUM_Str+Ach+External3"/>
      <sheetName val="DMD_Office7"/>
      <sheetName val="ADMIN_OFFICE_(2)7"/>
      <sheetName val="Pivot_Aug'013"/>
      <sheetName val="Condo_Front_Door_#13"/>
      <sheetName val="Condo_Front_Door_#23"/>
      <sheetName val="REC_10"/>
      <sheetName val="Summary_(4)10"/>
      <sheetName val="SUM_Str+Ach+External5"/>
      <sheetName val="DMD_Office9"/>
      <sheetName val="ADMIN_OFFICE_(2)9"/>
      <sheetName val="Pivot_Aug'015"/>
      <sheetName val="Condo_Front_Door_#15"/>
      <sheetName val="Condo_Front_Door_#25"/>
      <sheetName val="REC_11"/>
      <sheetName val="Summary_(4)11"/>
      <sheetName val="SUM_Str+Ach+External6"/>
      <sheetName val="DMD_Office10"/>
      <sheetName val="ADMIN_OFFICE_(2)10"/>
      <sheetName val="Pivot_Aug'016"/>
      <sheetName val="Condo_Front_Door_#16"/>
      <sheetName val="Condo_Front_Door_#26"/>
      <sheetName val="REC_12"/>
      <sheetName val="Summary_(4)12"/>
      <sheetName val="SUM_Str+Ach+External7"/>
      <sheetName val="DMD_Office11"/>
      <sheetName val="ADMIN_OFFICE_(2)11"/>
      <sheetName val="Pivot_Aug'017"/>
      <sheetName val="Condo_Front_Door_#17"/>
      <sheetName val="Condo_Front_Door_#27"/>
      <sheetName val="REC_13"/>
      <sheetName val="Summary_(4)13"/>
      <sheetName val="SUM_Str+Ach+External8"/>
      <sheetName val="DMD_Office12"/>
      <sheetName val="ADMIN_OFFICE_(2)12"/>
      <sheetName val="Pivot_Aug'018"/>
      <sheetName val="Condo_Front_Door_#18"/>
      <sheetName val="Condo_Front_Door_#28"/>
      <sheetName val="total"/>
      <sheetName val="list_project_in_SAP"/>
      <sheetName val="Data (Forecast-m3)"/>
      <sheetName val="OTHER"/>
      <sheetName val="CostElement"/>
      <sheetName val="01_FOH.xls"/>
      <sheetName val="01_FOH_xls"/>
      <sheetName val="Tax coupon"/>
      <sheetName val="YTD-Actual"/>
      <sheetName val="YTD_Revised"/>
      <sheetName val="10-1 Media"/>
      <sheetName val="10-cut"/>
      <sheetName val="TB1005"/>
      <sheetName val="dcf"/>
      <sheetName val="DEP12"/>
      <sheetName val="01_FOH_xls1"/>
      <sheetName val="Tax_coupon"/>
      <sheetName val="CE_A"/>
      <sheetName val="Drwing"/>
      <sheetName val="Elec"/>
      <sheetName val="Inst"/>
      <sheetName val="IT"/>
      <sheetName val="Mech"/>
      <sheetName val="CE"/>
      <sheetName val="Power"/>
      <sheetName val="Store"/>
      <sheetName val="Age311299TAS"/>
      <sheetName val="TASintDec00"/>
      <sheetName val="P4DDBFTAS"/>
      <sheetName val="01_FOH_xls2"/>
      <sheetName val="Tax_coupon1"/>
      <sheetName val="10-1_Media"/>
      <sheetName val="#REF"/>
      <sheetName val="บริษัท"/>
      <sheetName val="REC_14"/>
      <sheetName val="Summary_(4)14"/>
      <sheetName val="SUM_Str+Ach+External9"/>
      <sheetName val="DMD_Office13"/>
      <sheetName val="ADMIN_OFFICE_(2)13"/>
      <sheetName val="Pivot_Aug'019"/>
      <sheetName val="Condo_Front_Door_#19"/>
      <sheetName val="Condo_Front_Door_#29"/>
      <sheetName val="REC_15"/>
      <sheetName val="Summary_(4)15"/>
      <sheetName val="SUM_Str+Ach+External10"/>
      <sheetName val="DMD_Office14"/>
      <sheetName val="ADMIN_OFFICE_(2)14"/>
      <sheetName val="Pivot_Aug'0110"/>
      <sheetName val="Condo_Front_Door_#110"/>
      <sheetName val="Condo_Front_Door_#210"/>
      <sheetName val="list_project_in_SAP1"/>
      <sheetName val="bal"/>
      <sheetName val="REC_16"/>
      <sheetName val="Summary_(4)16"/>
      <sheetName val="SUM_Str+Ach+External11"/>
      <sheetName val="DMD_Office15"/>
      <sheetName val="ADMIN_OFFICE_(2)15"/>
      <sheetName val="Pivot_Aug'0111"/>
      <sheetName val="Condo_Front_Door_#111"/>
      <sheetName val="Condo_Front_Door_#211"/>
      <sheetName val="list_project_in_SAP2"/>
      <sheetName val="Data_(Forecast-m3)"/>
      <sheetName val="list_project_in_SAP3"/>
      <sheetName val="Data_(Forecast-m3)1"/>
      <sheetName val="01_FOH_xls3"/>
      <sheetName val="Tax_coupon2"/>
      <sheetName val="10-1_Media1"/>
      <sheetName val="FR"/>
      <sheetName val="Start"/>
      <sheetName val="1999cf"/>
      <sheetName val="事業計画"/>
      <sheetName val="投資計画"/>
      <sheetName val="人員計画"/>
      <sheetName val="売上・比例計画"/>
      <sheetName val="MENU"/>
      <sheetName val="Core"/>
      <sheetName val="Discounted Cash Flow"/>
      <sheetName val="Boq(1)"/>
      <sheetName val="sum-air-submit"/>
      <sheetName val="สรุปราคา (EMC)"/>
      <sheetName val="detail "/>
      <sheetName val="SH-A"/>
      <sheetName val="SH-B"/>
      <sheetName val="SH-D"/>
      <sheetName val="SH-E"/>
      <sheetName val="SH-F"/>
      <sheetName val="SH-G"/>
      <sheetName val="SH-C"/>
      <sheetName val="วัดใต้"/>
      <sheetName val="SOR"/>
      <sheetName val="structure"/>
      <sheetName val="Prm"/>
      <sheetName val="sales3level"/>
      <sheetName val="703105"/>
      <sheetName val="Six"/>
      <sheetName val="CHE_A"/>
      <sheetName val="DESP_A"/>
      <sheetName val="ISO_A"/>
      <sheetName val="PC_A"/>
      <sheetName val="PM_A"/>
      <sheetName val="SHEET_A"/>
      <sheetName val="RECO_A"/>
      <sheetName val="YARD_A"/>
      <sheetName val="CHEMICAL"/>
      <sheetName val="DESPATCH"/>
      <sheetName val="ISO"/>
      <sheetName val="PRODUCT"/>
      <sheetName val="PULP MILL"/>
      <sheetName val="SHEETING"/>
      <sheetName val="SODA"/>
      <sheetName val="YARD"/>
      <sheetName val="98 Actual"/>
      <sheetName val="hyperion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 refreshError="1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."/>
      <sheetName val="JUNE1"/>
      <sheetName val="Summary (4)"/>
      <sheetName val="June"/>
      <sheetName val="INST_A"/>
      <sheetName val="IT_A(2)"/>
      <sheetName val="IT_A"/>
      <sheetName val="ELE_A"/>
      <sheetName val="ELE_A(2)"/>
      <sheetName val="Draw_A"/>
      <sheetName val="CHIEF_A"/>
      <sheetName val="STORE_A"/>
      <sheetName val="POWER_A"/>
      <sheetName val="CE_A"/>
      <sheetName val="IT (3)"/>
      <sheetName val="Inst"/>
      <sheetName val="IT"/>
      <sheetName val="Elec"/>
      <sheetName val="Drwing"/>
      <sheetName val="Mech"/>
      <sheetName val="Store"/>
      <sheetName val="Power"/>
      <sheetName val="CE"/>
      <sheetName val="Feb"/>
      <sheetName val="Jan"/>
      <sheetName val="May"/>
      <sheetName val="Apr"/>
      <sheetName val="Mar"/>
      <sheetName val="Sheet1"/>
      <sheetName val="Sheet2"/>
      <sheetName val="Sheet3"/>
      <sheetName val="REC_"/>
      <sheetName val="Summary_(4)"/>
      <sheetName val="IT_(3)"/>
      <sheetName val="MD_R"/>
      <sheetName val="CELL_A"/>
      <sheetName val="ENV_A"/>
      <sheetName val="PG_A"/>
      <sheetName val="MD_A"/>
      <sheetName val="QA&amp;R_A"/>
      <sheetName val="RMP_A"/>
      <sheetName val="RMZ_A"/>
      <sheetName val="ENV_R"/>
      <sheetName val="PG_R"/>
      <sheetName val="CELL_R"/>
      <sheetName val="QA&amp;R_R"/>
      <sheetName val="RMP_R"/>
      <sheetName val="RMZ_R"/>
      <sheetName val="Table Name"/>
      <sheetName val="CHE_A"/>
      <sheetName val="DESP_A"/>
      <sheetName val="ISO_A"/>
      <sheetName val="PC_A"/>
      <sheetName val="PM_A"/>
      <sheetName val="SHEET_A"/>
      <sheetName val="RECO_A"/>
      <sheetName val="YARD_A"/>
      <sheetName val="CHEMICAL"/>
      <sheetName val="DESPATCH"/>
      <sheetName val="ISO"/>
      <sheetName val="PRODUCT"/>
      <sheetName val="PULP MILL"/>
      <sheetName val="SHEETING"/>
      <sheetName val="SODA"/>
      <sheetName val="YARD"/>
      <sheetName val="REC_1"/>
      <sheetName val="Summary_(4)1"/>
      <sheetName val="IT_(3)1"/>
      <sheetName val="03_FOH"/>
      <sheetName val="Table_Name"/>
      <sheetName val="PULP_MILL"/>
      <sheetName val="REC_2"/>
      <sheetName val="Summary_(4)2"/>
      <sheetName val="IT_(3)2"/>
      <sheetName val="Table_Name1"/>
      <sheetName val="PULP_MILL1"/>
      <sheetName val="Presale"/>
      <sheetName val="Revenue"/>
      <sheetName val="1"/>
      <sheetName val="BV"/>
      <sheetName val="Manual"/>
      <sheetName val="A1"/>
      <sheetName val="สรุป"/>
      <sheetName val="REC_3"/>
      <sheetName val="Summary_(4)3"/>
      <sheetName val="IT_(3)3"/>
      <sheetName val="PULP_MILL2"/>
      <sheetName val="REC_4"/>
      <sheetName val="Summary_(4)4"/>
      <sheetName val="IT_(3)4"/>
      <sheetName val="PULP_MILL3"/>
      <sheetName val="Table_Name3"/>
      <sheetName val="Table_Name2"/>
      <sheetName val="Group"/>
      <sheetName val="REC_5"/>
      <sheetName val="Summary_(4)5"/>
      <sheetName val="IT_(3)5"/>
      <sheetName val="PULP_MILL4"/>
      <sheetName val="REC_6"/>
      <sheetName val="Summary_(4)6"/>
      <sheetName val="IT_(3)6"/>
      <sheetName val="Table_Name4"/>
      <sheetName val="PULP_MILL5"/>
      <sheetName val="SimPlusDB"/>
      <sheetName val="Selection"/>
      <sheetName val="FX Rate"/>
      <sheetName val="Sales Target"/>
      <sheetName val="Planning_SME"/>
      <sheetName val="REC_9"/>
      <sheetName val="Summary_(4)9"/>
      <sheetName val="IT_(3)9"/>
      <sheetName val="Table_Name7"/>
      <sheetName val="PULP_MILL8"/>
      <sheetName val="REC_7"/>
      <sheetName val="Summary_(4)7"/>
      <sheetName val="IT_(3)7"/>
      <sheetName val="Table_Name5"/>
      <sheetName val="PULP_MILL6"/>
      <sheetName val="REC_8"/>
      <sheetName val="Summary_(4)8"/>
      <sheetName val="IT_(3)8"/>
      <sheetName val="Table_Name6"/>
      <sheetName val="PULP_MILL7"/>
      <sheetName val="REC_10"/>
      <sheetName val="Summary_(4)10"/>
      <sheetName val="IT_(3)10"/>
      <sheetName val="Table_Name8"/>
      <sheetName val="PULP_MILL9"/>
      <sheetName val="REC_11"/>
      <sheetName val="Summary_(4)11"/>
      <sheetName val="IT_(3)11"/>
      <sheetName val="Table_Name9"/>
      <sheetName val="PULP_MILL10"/>
      <sheetName val="REC_12"/>
      <sheetName val="Summary_(4)12"/>
      <sheetName val="IT_(3)12"/>
      <sheetName val="Table_Name10"/>
      <sheetName val="PULP_MILL11"/>
      <sheetName val="REC_13"/>
      <sheetName val="Summary_(4)13"/>
      <sheetName val="IT_(3)13"/>
      <sheetName val="Table_Name11"/>
      <sheetName val="PULP_MILL12"/>
      <sheetName val="?????"/>
      <sheetName val="FX_Rate"/>
      <sheetName val="Sales_Target"/>
      <sheetName val="MASTER"/>
      <sheetName val="data"/>
      <sheetName val="Report_5 CE Budget (Conso)"/>
      <sheetName val="7251-06540"/>
      <sheetName val="total"/>
      <sheetName val="DealerData"/>
      <sheetName val="อาคาร"/>
      <sheetName val="เครื่องตกแต่ง"/>
      <sheetName val="เครื่องมือ"/>
      <sheetName val="リスト"/>
      <sheetName val="Report_5_CE_Budget_(Conso)"/>
      <sheetName val="5 yr val"/>
      <sheetName val="Graphs"/>
      <sheetName val="Input"/>
      <sheetName val="Financials"/>
      <sheetName val=" Summ fin."/>
      <sheetName val="BAL"/>
      <sheetName val="REC_14"/>
      <sheetName val="Summary_(4)14"/>
      <sheetName val="IT_(3)14"/>
      <sheetName val="Table_Name12"/>
      <sheetName val="PULP_MILL13"/>
      <sheetName val="REC_15"/>
      <sheetName val="Summary_(4)15"/>
      <sheetName val="IT_(3)15"/>
      <sheetName val="Table_Name13"/>
      <sheetName val="PULP_MILL14"/>
      <sheetName val="FX_Rate1"/>
      <sheetName val="Sales_Target1"/>
      <sheetName val="REC_16"/>
      <sheetName val="Summary_(4)16"/>
      <sheetName val="IT_(3)16"/>
      <sheetName val="Table_Name14"/>
      <sheetName val="PULP_MILL15"/>
      <sheetName val="FX_Rate2"/>
      <sheetName val="Sales_Target2"/>
      <sheetName val="FX_Rate3"/>
      <sheetName val="Sales_Target3"/>
      <sheetName val="Report_5_CE_Budget_(Conso)1"/>
      <sheetName val="FR"/>
      <sheetName val="Debt Position"/>
      <sheetName val="S3 Architectural"/>
      <sheetName val="summary1-3"/>
      <sheetName val="summary1-2"/>
      <sheetName val="Summary"/>
      <sheetName val="Wall"/>
      <sheetName val="Cost Data"/>
      <sheetName val="PRICE LIST"/>
      <sheetName val="exf"/>
      <sheetName val="code"/>
      <sheetName val="Unit rate Architecture"/>
      <sheetName val="Purchase Order"/>
      <sheetName val="data-Hilton"/>
      <sheetName val="Discounted Cash Flow"/>
      <sheetName val="mock up "/>
      <sheetName val="DataSoi18"/>
      <sheetName val="dataSoi11"/>
      <sheetName val="dataSoi16"/>
      <sheetName val="dataSoi24"/>
      <sheetName val="dataSoi24P"/>
      <sheetName val="dataSoi8"/>
      <sheetName val="Revised-ProformaSoi18"/>
      <sheetName val="Revised-ProformaSoi24P"/>
      <sheetName val="Revised-ProformaSoi11"/>
      <sheetName val="Revised_ProformaSoi16"/>
      <sheetName val="Revised-ProformaSoi24"/>
      <sheetName val="Revised_ProformaSoi8"/>
      <sheetName val="sales3level"/>
      <sheetName val="ลูกหนี้(เก่า)"/>
      <sheetName val="corp tax"/>
      <sheetName val="CostElement"/>
      <sheetName val="DETAIL"/>
      <sheetName val="Construction - Vehicle"/>
      <sheetName val="5_yr_val"/>
      <sheetName val="_Summ_fin_"/>
      <sheetName val="_____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/>
      <sheetData sheetId="189"/>
      <sheetData sheetId="190" refreshError="1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."/>
      <sheetName val="JUNE1"/>
      <sheetName val="Summary (4)"/>
      <sheetName val="June"/>
      <sheetName val="ISO_A"/>
      <sheetName val="CHE_A"/>
      <sheetName val="RECO_A"/>
      <sheetName val="DESP_A"/>
      <sheetName val="SHEET_A"/>
      <sheetName val="PM_A"/>
      <sheetName val="YARD_A"/>
      <sheetName val="PC_A"/>
      <sheetName val="PRODUCT"/>
      <sheetName val="ISO"/>
      <sheetName val="CHEMICAL"/>
      <sheetName val="SODA"/>
      <sheetName val="DESPATCH"/>
      <sheetName val="SHEETING"/>
      <sheetName val="PULP MILL"/>
      <sheetName val="YARD"/>
      <sheetName val="Feb"/>
      <sheetName val="Jan"/>
      <sheetName val="May"/>
      <sheetName val="Apr"/>
      <sheetName val="Mar"/>
      <sheetName val="Sheet1"/>
      <sheetName val="Sheet2"/>
      <sheetName val="Sheet3"/>
      <sheetName val="REC_"/>
      <sheetName val="Summary_(4)"/>
      <sheetName val="PULP_MILL"/>
      <sheetName val="CE_A"/>
      <sheetName val="Drwing"/>
      <sheetName val="Elec"/>
      <sheetName val="Inst"/>
      <sheetName val="IT"/>
      <sheetName val="Mech"/>
      <sheetName val="CE"/>
      <sheetName val="Power"/>
      <sheetName val="Store"/>
      <sheetName val="CELL_A"/>
      <sheetName val="ENV_A"/>
      <sheetName val="PG_A"/>
      <sheetName val="MD_A"/>
      <sheetName val="QA&amp;R_A"/>
      <sheetName val="RMP_A"/>
      <sheetName val="RMZ_A"/>
      <sheetName val="ENV_R"/>
      <sheetName val="MD_R"/>
      <sheetName val="PG_R"/>
      <sheetName val="CELL_R"/>
      <sheetName val="QA&amp;R_R"/>
      <sheetName val="RMP_R"/>
      <sheetName val="RMZ_R"/>
      <sheetName val="02_FOH"/>
      <sheetName val="REC_1"/>
      <sheetName val="Summary_(4)1"/>
      <sheetName val="PULP_MILL1"/>
      <sheetName val="REC_2"/>
      <sheetName val="Summary_(4)2"/>
      <sheetName val="PULP_MILL2"/>
      <sheetName val="Total  Report"/>
      <sheetName val="Summary Report"/>
      <sheetName val="Detail Report"/>
      <sheetName val="Total__Report"/>
      <sheetName val="Summary_Report"/>
      <sheetName val="Detail_Report"/>
      <sheetName val="data for graph"/>
      <sheetName val="Total__Report1"/>
      <sheetName val="Summary_Report1"/>
      <sheetName val="Detail_Report1"/>
      <sheetName val="data_for_graph"/>
      <sheetName val="Total__Report2"/>
      <sheetName val="Summary_Report2"/>
      <sheetName val="Detail_Report2"/>
      <sheetName val="data_for_graph1"/>
      <sheetName val="REC_3"/>
      <sheetName val="Summary_(4)3"/>
      <sheetName val="PULP_MILL3"/>
      <sheetName val="Total__Report3"/>
      <sheetName val="Summary_Report3"/>
      <sheetName val="Detail_Report3"/>
      <sheetName val="data_for_graph2"/>
      <sheetName val="REC_4"/>
      <sheetName val="Summary_(4)4"/>
      <sheetName val="PULP_MILL4"/>
      <sheetName val="Total__Report4"/>
      <sheetName val="Summary_Report4"/>
      <sheetName val="Detail_Report4"/>
      <sheetName val="data_for_graph3"/>
      <sheetName val="SalesForecast (2)"/>
      <sheetName val="FeedForecastRolling"/>
      <sheetName val="TMS2000"/>
      <sheetName val="REC_5"/>
      <sheetName val="Summary_(4)5"/>
      <sheetName val="PULP_MILL5"/>
      <sheetName val="Total__Report5"/>
      <sheetName val="Summary_Report5"/>
      <sheetName val="Detail_Report5"/>
      <sheetName val="data_for_graph4"/>
      <sheetName val="REC_6"/>
      <sheetName val="Summary_(4)6"/>
      <sheetName val="PULP_MILL6"/>
      <sheetName val="Total__Report6"/>
      <sheetName val="Summary_Report6"/>
      <sheetName val="Detail_Report6"/>
      <sheetName val="data_for_graph5"/>
      <sheetName val="SalesForecast_(2)"/>
      <sheetName val="by MD"/>
      <sheetName val="All SBU"/>
      <sheetName val="Data_%QC5"/>
      <sheetName val="Sign Off_15.05.2013"/>
      <sheetName val="Project Status"/>
      <sheetName val="Std.NP"/>
      <sheetName val="budget Quarter"/>
      <sheetName val="สรุป"/>
      <sheetName val="Feas.ซื้อที่ดิน"/>
      <sheetName val="PK"/>
      <sheetName val="PKV"/>
      <sheetName val="CN"/>
      <sheetName val="SD3"/>
      <sheetName val="PS"/>
      <sheetName val="PT"/>
      <sheetName val="PV"/>
      <sheetName val="CD1"/>
      <sheetName val="CD2"/>
      <sheetName val="CD4"/>
      <sheetName val="CD3"/>
      <sheetName val="CD5"/>
      <sheetName val="PA"/>
      <sheetName val="PR"/>
      <sheetName val="PU"/>
      <sheetName val="PO"/>
      <sheetName val="list"/>
      <sheetName val="BOQ"/>
      <sheetName val="checklist TECO"/>
      <sheetName val="ผู้รับผิดชอบโครงการ_ฝ่ายอื่น"/>
      <sheetName val="SalesForecast_(2)1"/>
      <sheetName val="REC_9"/>
      <sheetName val="Summary_(4)9"/>
      <sheetName val="PULP_MILL9"/>
      <sheetName val="Total__Report9"/>
      <sheetName val="Summary_Report9"/>
      <sheetName val="Detail_Report9"/>
      <sheetName val="data_for_graph8"/>
      <sheetName val="SalesForecast_(2)4"/>
      <sheetName val="REC_7"/>
      <sheetName val="Summary_(4)7"/>
      <sheetName val="PULP_MILL7"/>
      <sheetName val="Total__Report7"/>
      <sheetName val="Summary_Report7"/>
      <sheetName val="Detail_Report7"/>
      <sheetName val="data_for_graph6"/>
      <sheetName val="SalesForecast_(2)2"/>
      <sheetName val="REC_8"/>
      <sheetName val="Summary_(4)8"/>
      <sheetName val="PULP_MILL8"/>
      <sheetName val="Total__Report8"/>
      <sheetName val="Summary_Report8"/>
      <sheetName val="Detail_Report8"/>
      <sheetName val="data_for_graph7"/>
      <sheetName val="SalesForecast_(2)3"/>
      <sheetName val="REC_10"/>
      <sheetName val="Summary_(4)10"/>
      <sheetName val="PULP_MILL10"/>
      <sheetName val="Total__Report10"/>
      <sheetName val="Summary_Report10"/>
      <sheetName val="Detail_Report10"/>
      <sheetName val="data_for_graph9"/>
      <sheetName val="SalesForecast_(2)5"/>
      <sheetName val="REC_11"/>
      <sheetName val="Summary_(4)11"/>
      <sheetName val="PULP_MILL11"/>
      <sheetName val="Total__Report11"/>
      <sheetName val="Summary_Report11"/>
      <sheetName val="Detail_Report11"/>
      <sheetName val="data_for_graph10"/>
      <sheetName val="SalesForecast_(2)6"/>
      <sheetName val="REC_12"/>
      <sheetName val="Summary_(4)12"/>
      <sheetName val="PULP_MILL12"/>
      <sheetName val="Total__Report12"/>
      <sheetName val="Summary_Report12"/>
      <sheetName val="Detail_Report12"/>
      <sheetName val="data_for_graph11"/>
      <sheetName val="SalesForecast_(2)7"/>
      <sheetName val="REC_13"/>
      <sheetName val="Summary_(4)13"/>
      <sheetName val="PULP_MILL13"/>
      <sheetName val="Total__Report13"/>
      <sheetName val="Summary_Report13"/>
      <sheetName val="Detail_Report13"/>
      <sheetName val="data_for_graph12"/>
      <sheetName val="SalesForecast_(2)8"/>
      <sheetName val="sales3level"/>
      <sheetName val="by_MD"/>
      <sheetName val="All_SBU"/>
      <sheetName val="Sign_Off_15_05_2013"/>
      <sheetName val="Project_Status"/>
      <sheetName val="Std_NP"/>
      <sheetName val="budget_Quarter"/>
      <sheetName val="Feas_ซื้อที่ดิน"/>
      <sheetName val="checklist_TECO"/>
      <sheetName val="PL"/>
      <sheetName val="ภงด.50-46"/>
      <sheetName val="ภงด_50-46"/>
      <sheetName val="RECY"/>
      <sheetName val="TB1005"/>
      <sheetName val="ภงด_50-461"/>
      <sheetName val="ADM_A"/>
      <sheetName val="Admin"/>
      <sheetName val="CDC"/>
      <sheetName val="Estate"/>
      <sheetName val="Fire"/>
      <sheetName val="Guest"/>
      <sheetName val="Medical"/>
      <sheetName val="PRE"/>
      <sheetName val="Secutiry"/>
      <sheetName val="Waste"/>
      <sheetName val="total"/>
      <sheetName val="ภงด_50-462"/>
      <sheetName val="Financials"/>
      <sheetName val="10 yr val"/>
      <sheetName val="DW"/>
      <sheetName val="bal"/>
      <sheetName val="REC_14"/>
      <sheetName val="Summary_(4)14"/>
      <sheetName val="PULP_MILL14"/>
      <sheetName val="Total__Report14"/>
      <sheetName val="Summary_Report14"/>
      <sheetName val="Detail_Report14"/>
      <sheetName val="data_for_graph13"/>
      <sheetName val="SalesForecast_(2)9"/>
      <sheetName val="REC_15"/>
      <sheetName val="Summary_(4)15"/>
      <sheetName val="PULP_MILL15"/>
      <sheetName val="Total__Report15"/>
      <sheetName val="Summary_Report15"/>
      <sheetName val="Detail_Report15"/>
      <sheetName val="data_for_graph14"/>
      <sheetName val="SalesForecast_(2)10"/>
      <sheetName val="by_MD1"/>
      <sheetName val="All_SBU1"/>
      <sheetName val="Sign_Off_15_05_20131"/>
      <sheetName val="Project_Status1"/>
      <sheetName val="Std_NP1"/>
      <sheetName val="budget_Quarter1"/>
      <sheetName val="Feas_ซื้อที่ดิน1"/>
      <sheetName val="checklist_TECO1"/>
      <sheetName val="detail"/>
      <sheetName val="REC_16"/>
      <sheetName val="Summary_(4)16"/>
      <sheetName val="PULP_MILL16"/>
      <sheetName val="Total__Report16"/>
      <sheetName val="Summary_Report16"/>
      <sheetName val="Detail_Report16"/>
      <sheetName val="data_for_graph15"/>
      <sheetName val="SalesForecast_(2)11"/>
      <sheetName val="by_MD2"/>
      <sheetName val="All_SBU2"/>
      <sheetName val="Sign_Off_15_05_20132"/>
      <sheetName val="Project_Status2"/>
      <sheetName val="Std_NP2"/>
      <sheetName val="budget_Quarter2"/>
      <sheetName val="Feas_ซื้อที่ดิน2"/>
      <sheetName val="checklist_TECO2"/>
      <sheetName val="by_MD3"/>
      <sheetName val="All_SBU3"/>
      <sheetName val="Sign_Off_15_05_20133"/>
      <sheetName val="Project_Status3"/>
      <sheetName val="Std_NP3"/>
      <sheetName val="budget_Quarter3"/>
      <sheetName val="Feas_ซื้อที่ดิน3"/>
      <sheetName val="checklist_TECO3"/>
      <sheetName val="ภงด_50-463"/>
      <sheetName val="ต้นไม้ทางเท้า"/>
      <sheetName val="A"/>
      <sheetName val="Discounted Cash Flow"/>
      <sheetName val="sap_actual"/>
      <sheetName val="BEAM (T)"/>
      <sheetName val="g1"/>
      <sheetName val="Main Summary"/>
      <sheetName val="summary1-3"/>
      <sheetName val="summary1-2"/>
      <sheetName val="Wall"/>
      <sheetName val="3-145 input plan"/>
      <sheetName val="Actual-Monthly"/>
      <sheetName val="Actual-ＹＴＤ"/>
      <sheetName val="Budget-Monthly"/>
      <sheetName val="Budget-YTD"/>
      <sheetName val="BYGRADE"/>
      <sheetName val="10_yr_val"/>
      <sheetName val="KCS TP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 refreshError="1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."/>
      <sheetName val="JUNE1"/>
      <sheetName val="Summary (4)"/>
      <sheetName val="JUNE"/>
      <sheetName val="PRE_A"/>
      <sheetName val="WASTE_A"/>
      <sheetName val="SEC_A"/>
      <sheetName val="EST_A"/>
      <sheetName val="Guest_A"/>
      <sheetName val="FIRE_A"/>
      <sheetName val="ADM_A(2)"/>
      <sheetName val="ADM_A"/>
      <sheetName val="ME_A"/>
      <sheetName val="CDC_A"/>
      <sheetName val="PR_A"/>
      <sheetName val="PRE"/>
      <sheetName val="Waste"/>
      <sheetName val="Secutiry"/>
      <sheetName val="Estate"/>
      <sheetName val="Guest"/>
      <sheetName val="Fire"/>
      <sheetName val="Admin"/>
      <sheetName val="Medical"/>
      <sheetName val="CDC"/>
      <sheetName val="PR"/>
      <sheetName val="Feb"/>
      <sheetName val="Jan"/>
      <sheetName val="May"/>
      <sheetName val="Apr"/>
      <sheetName val="Mar"/>
      <sheetName val="Sheet1"/>
      <sheetName val="Sheet2"/>
      <sheetName val="Sheet3"/>
      <sheetName val="7251-06000-06520"/>
      <sheetName val="REC_"/>
      <sheetName val="Summary_(4)"/>
      <sheetName val="MD_A"/>
      <sheetName val="QA&amp;R_A"/>
      <sheetName val="RMP_A"/>
      <sheetName val="RMZ_A"/>
      <sheetName val="CHE_A"/>
      <sheetName val="DESP_A"/>
      <sheetName val="ISO_A"/>
      <sheetName val="PC_A"/>
      <sheetName val="PM_A"/>
      <sheetName val="SHEET_A"/>
      <sheetName val="RECO_A"/>
      <sheetName val="YARD_A"/>
      <sheetName val="CHEMICAL"/>
      <sheetName val="DESPATCH"/>
      <sheetName val="ISO"/>
      <sheetName val="PRODUCT"/>
      <sheetName val="PULP MILL"/>
      <sheetName val="SHEETING"/>
      <sheetName val="SODA"/>
      <sheetName val="YARD"/>
      <sheetName val="CE_A"/>
      <sheetName val="Drwing"/>
      <sheetName val="Elec"/>
      <sheetName val="Inst"/>
      <sheetName val="IT"/>
      <sheetName val="Mech"/>
      <sheetName val="CE"/>
      <sheetName val="Power"/>
      <sheetName val="Store"/>
      <sheetName val="ราคา"/>
      <sheetName val="REC_1"/>
      <sheetName val="Summary_(4)1"/>
      <sheetName val="06_FOH"/>
      <sheetName val="PULP_MILL"/>
      <sheetName val="REC_2"/>
      <sheetName val="Summary_(4)2"/>
      <sheetName val="PULP_MILL1"/>
      <sheetName val="P&amp;HR"/>
      <sheetName val="Safety"/>
      <sheetName val="TR"/>
      <sheetName val="TRMAT"/>
      <sheetName val="TRPAS"/>
      <sheetName val="DETAIL"/>
      <sheetName val="sales3level"/>
      <sheetName val="REC_3"/>
      <sheetName val="Summary_(4)3"/>
      <sheetName val="PULP_MILL2"/>
      <sheetName val="REC_4"/>
      <sheetName val="Summary_(4)4"/>
      <sheetName val="PULP_MILL3"/>
      <sheetName val="config"/>
      <sheetName val="MD_R"/>
      <sheetName val="REC_5"/>
      <sheetName val="Summary_(4)5"/>
      <sheetName val="PULP_MILL4"/>
      <sheetName val="REC_6"/>
      <sheetName val="Summary_(4)6"/>
      <sheetName val="PULP_MILL5"/>
      <sheetName val="K.Suporn"/>
      <sheetName val="บมจ.พฤกษา"/>
      <sheetName val="บ.พนาลี"/>
      <sheetName val="บ.พุทธชาด"/>
      <sheetName val="บ.เกสร"/>
      <sheetName val="สรุป PS"/>
      <sheetName val="สรุป PNL"/>
      <sheetName val="สรุป PTC"/>
      <sheetName val="สรุป KS"/>
      <sheetName val="IP Land"/>
      <sheetName val="REC_9"/>
      <sheetName val="Summary_(4)9"/>
      <sheetName val="PULP_MILL8"/>
      <sheetName val="REC_7"/>
      <sheetName val="Summary_(4)7"/>
      <sheetName val="PULP_MILL6"/>
      <sheetName val="REC_8"/>
      <sheetName val="Summary_(4)8"/>
      <sheetName val="PULP_MILL7"/>
      <sheetName val="REC_10"/>
      <sheetName val="Summary_(4)10"/>
      <sheetName val="PULP_MILL9"/>
      <sheetName val="REC_11"/>
      <sheetName val="Summary_(4)11"/>
      <sheetName val="PULP_MILL10"/>
      <sheetName val="REC_12"/>
      <sheetName val="Summary_(4)12"/>
      <sheetName val="PULP_MILL11"/>
      <sheetName val="REC_13"/>
      <sheetName val="Summary_(4)13"/>
      <sheetName val="PULP_MILL12"/>
      <sheetName val="K_Suporn"/>
      <sheetName val="บมจ_พฤกษา"/>
      <sheetName val="บ_พนาลี"/>
      <sheetName val="บ_พุทธชาด"/>
      <sheetName val="บ_เกสร"/>
      <sheetName val="สรุป_PS"/>
      <sheetName val="สรุป_PNL"/>
      <sheetName val="สรุป_PTC"/>
      <sheetName val="สรุป_KS"/>
      <sheetName val="IP_Land"/>
      <sheetName val="Code"/>
      <sheetName val="03100(SS)"/>
      <sheetName val="เครื่องมือ"/>
      <sheetName val="YTD-Actual"/>
      <sheetName val="YTD_Revised"/>
      <sheetName val="CELL_A"/>
      <sheetName val="ENV_A"/>
      <sheetName val="PG_A"/>
      <sheetName val="ENV_R"/>
      <sheetName val="PG_R"/>
      <sheetName val="CELL_R"/>
      <sheetName val="QA&amp;R_R"/>
      <sheetName val="RMP_R"/>
      <sheetName val="RMZ_R"/>
      <sheetName val="gl"/>
      <sheetName val="REC_14"/>
      <sheetName val="Summary_(4)14"/>
      <sheetName val="PULP_MILL13"/>
      <sheetName val="REC_15"/>
      <sheetName val="Summary_(4)15"/>
      <sheetName val="PULP_MILL14"/>
      <sheetName val="K_Suporn1"/>
      <sheetName val="บมจ_พฤกษา1"/>
      <sheetName val="บ_พนาลี1"/>
      <sheetName val="บ_พุทธชาด1"/>
      <sheetName val="บ_เกสร1"/>
      <sheetName val="สรุป_PS1"/>
      <sheetName val="สรุป_PNL1"/>
      <sheetName val="สรุป_PTC1"/>
      <sheetName val="สรุป_KS1"/>
      <sheetName val="IP_Land1"/>
      <sheetName val="statement-baht"/>
      <sheetName val="REC_16"/>
      <sheetName val="Summary_(4)16"/>
      <sheetName val="PULP_MILL15"/>
      <sheetName val="K_Suporn2"/>
      <sheetName val="บมจ_พฤกษา2"/>
      <sheetName val="บ_พนาลี2"/>
      <sheetName val="บ_พุทธชาด2"/>
      <sheetName val="บ_เกสร2"/>
      <sheetName val="สรุป_PS2"/>
      <sheetName val="สรุป_PNL2"/>
      <sheetName val="สรุป_PTC2"/>
      <sheetName val="สรุป_KS2"/>
      <sheetName val="IP_Land2"/>
      <sheetName val="bal"/>
      <sheetName val="K_Suporn3"/>
      <sheetName val="บมจ_พฤกษา3"/>
      <sheetName val="บ_พนาลี3"/>
      <sheetName val="บ_พุทธชาด3"/>
      <sheetName val="บ_เกสร3"/>
      <sheetName val="สรุป_PS3"/>
      <sheetName val="สรุป_PNL3"/>
      <sheetName val="สรุป_PTC3"/>
      <sheetName val="สรุป_KS3"/>
      <sheetName val="IP_Land3"/>
      <sheetName val="fsales"/>
      <sheetName val="Boq(1)"/>
      <sheetName val="สรุป"/>
      <sheetName val="Purchase Order"/>
      <sheetName val="DMD Office"/>
      <sheetName val="ADMIN OFFICE (2)"/>
      <sheetName val="cost_categories"/>
      <sheetName val="Cost Data"/>
      <sheetName val="Material"/>
      <sheetName val="Summary"/>
      <sheetName val="Cctmst"/>
      <sheetName val="Mat Code"/>
      <sheetName val="7251-02000-02252"/>
      <sheetName val="7251-01xxxx"/>
      <sheetName val="costs"/>
      <sheetName val="opstat"/>
      <sheetName val="stair"/>
      <sheetName val="sum-air-submit"/>
      <sheetName val="SCHEDULE_2"/>
      <sheetName val="sales08"/>
      <sheetName val="thamchieu"/>
      <sheetName val="Six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MT"/>
      <sheetName val="BME"/>
      <sheetName val="Sheet1"/>
      <sheetName val="BMCT2003"/>
    </sheetNames>
    <sheetDataSet>
      <sheetData sheetId="0"/>
      <sheetData sheetId="1"/>
      <sheetData sheetId="2"/>
      <sheetData sheetId="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p***"/>
      <sheetName val="ELEC45-01"/>
      <sheetName val="detail(sum)"/>
      <sheetName val="K-5"/>
      <sheetName val="Exp"/>
      <sheetName val="M-1-1"/>
      <sheetName val="Sheet1"/>
      <sheetName val="Trial Balance"/>
      <sheetName val="Template"/>
      <sheetName val="ADJ - RATE"/>
      <sheetName val="K-1A"/>
      <sheetName val="0506合并附注"/>
      <sheetName val="2动力设备"/>
      <sheetName val="Heads"/>
      <sheetName val="MajorAP"/>
      <sheetName val="AP Interco."/>
      <sheetName val="Details for Keppel Sin"/>
      <sheetName val="Details for tri"/>
      <sheetName val="Q1'04"/>
      <sheetName val="Q2'04"/>
      <sheetName val="เง_นก__ธนชาต_"/>
      <sheetName val="เง_นก__ MGC"/>
      <sheetName val="PM-TE"/>
      <sheetName val="TrialBalance Q3-2002"/>
      <sheetName val="TB-2001-Apr'01"/>
      <sheetName val="TH00_12080000"/>
      <sheetName val="VariableII  period"/>
      <sheetName val="6 weeks rolling forecast"/>
      <sheetName val="Cash082002"/>
      <sheetName val="AP"/>
      <sheetName val="AR"/>
      <sheetName val="mbb"/>
      <sheetName val="mbb-us"/>
      <sheetName val="oub"/>
      <sheetName val="Recon-mbb"/>
      <sheetName val="Recon-oub"/>
      <sheetName val="M-1A"/>
      <sheetName val="database"/>
      <sheetName val="table"/>
      <sheetName val="LS매입채무"/>
      <sheetName val="외상매입금명세"/>
      <sheetName val="지급어음명세"/>
      <sheetName val="FX rates"/>
      <sheetName val="Standing Data"/>
      <sheetName val="Asset &amp; Liability"/>
      <sheetName val="Net asset value"/>
      <sheetName val="_x0000_"/>
      <sheetName val="Dates"/>
      <sheetName val="노무비"/>
      <sheetName val="재무가정"/>
      <sheetName val="detail_profit&amp;loss"/>
      <sheetName val="SCB 1 - Current"/>
      <sheetName val="SCB 2 - Current"/>
      <sheetName val="Market Segment"/>
      <sheetName val="Owner Unit"/>
      <sheetName val="vendor name"/>
      <sheetName val="MasterSheet"/>
      <sheetName val="Parameter"/>
      <sheetName val="HQ"/>
      <sheetName val="INDEX"/>
      <sheetName val="Sheet10"/>
      <sheetName val="Content Page"/>
      <sheetName val="Basic_Information"/>
      <sheetName val="TB"/>
      <sheetName val="Setup"/>
      <sheetName val="PU+MSS+ESS"/>
      <sheetName val="PLSUMM"/>
      <sheetName val="Elim Seg LM"/>
      <sheetName val="Elim Seg BM"/>
      <sheetName val="Elim Seg AM"/>
      <sheetName val="Table Array"/>
      <sheetName val="เงินกู้_MGC"/>
      <sheetName val="TrialBalance_Q3-2002"/>
      <sheetName val="Trial_Balance"/>
      <sheetName val="ADJ_-_RATE"/>
      <sheetName val="AP_Interco_"/>
      <sheetName val="Details_for_Keppel_Sin"/>
      <sheetName val="Details_for_tri"/>
      <sheetName val="เง_นก___MGC"/>
      <sheetName val="VariableII__period"/>
      <sheetName val="6_weeks_rolling_forecast"/>
      <sheetName val="FX_rates"/>
      <sheetName val="Standing_Data"/>
      <sheetName val="Asset_&amp;_Liability"/>
      <sheetName val="Net_asset_value"/>
      <sheetName val="SCB_1_-_Current"/>
      <sheetName val="SCB_2_-_Current"/>
      <sheetName val="Market_Segment"/>
      <sheetName val="Owner_Unit"/>
      <sheetName val="vendor_name"/>
      <sheetName val="Content_Page"/>
      <sheetName val="Elim_Seg_LM"/>
      <sheetName val="Elim_Seg_BM"/>
      <sheetName val="Elim_Seg_AM"/>
      <sheetName val="Table_Array"/>
      <sheetName val="ชื่อหุ้น"/>
      <sheetName val="B&amp;S 1999"/>
      <sheetName val="2002"/>
      <sheetName val="Setup 2008"/>
      <sheetName val="Output"/>
      <sheetName val="C-1"/>
      <sheetName val="10-1 Media"/>
      <sheetName val="10-cut"/>
      <sheetName val="Content"/>
      <sheetName val="Summary"/>
      <sheetName val="GMI"/>
      <sheetName val="list"/>
      <sheetName val="Setup 2009"/>
      <sheetName val="BUILD95"/>
      <sheetName val="EBANOV96"/>
      <sheetName val="Invoice"/>
      <sheetName val="f&amp;b (2)"/>
      <sheetName val="P&amp;LSUM"/>
      <sheetName val="?????"/>
      <sheetName val="????-??"/>
      <sheetName val="A"/>
      <sheetName val="?????????????"/>
      <sheetName val="??????? MGC"/>
      <sheetName val="GROUP1"/>
      <sheetName val="Parameters"/>
      <sheetName val="Data Sources"/>
      <sheetName val="XREF"/>
      <sheetName val="외상매출금현황-수정분 A2"/>
      <sheetName val="Master Updated(517)"/>
      <sheetName val="INFORM"/>
      <sheetName val="_x0000_._x0000__x0000__x0000__x0000__x0000__x0000__x0000__x0000__x0000_9_x0000_D_x0000__x0000__x0000__x0000__x0000_O_x0000_Z_x0000_e_x0000_p_x0000_{_x0000__x0000_"/>
      <sheetName val="Newspaper"/>
      <sheetName val="."/>
      <sheetName val="640600"/>
      <sheetName val="?"/>
      <sheetName val="?.?????????9?D?????O?Z?e?p?{??"/>
      <sheetName val=".?9?D?O?Z?e?p?{??_x000a_"/>
      <sheetName val="_____________"/>
      <sheetName val="_______ MGC"/>
      <sheetName val="Sheet2"/>
      <sheetName val="Tooling list T lite"/>
      <sheetName val="1"/>
      <sheetName val="7251-06540"/>
      <sheetName val=" IB-PL-00-01 SUMMARY"/>
      <sheetName val="Asset41_42"/>
      <sheetName val="Casual2003"/>
      <sheetName val="ตั๋วเงินรับ"/>
      <sheetName val="1602-97"/>
      <sheetName val="@RISK Correlations"/>
      <sheetName val="NEW ZEALAND"/>
      <sheetName val="Detail-Sep"/>
      <sheetName val="_2_ส่งข้อมูลต้นทุนฉีดให้บัญชี"/>
      <sheetName val="Master table"/>
      <sheetName val="legal_h"/>
      <sheetName val="7Long term liabilities"/>
      <sheetName val="P&amp;L"/>
      <sheetName val="Nominal Wizard"/>
      <sheetName val="Jan.05"/>
      <sheetName val="BS-Q1'04"/>
      <sheetName val="set_"/>
      <sheetName val="FCT 2008 - HM ok"/>
      <sheetName val="Loan Data"/>
      <sheetName val="ยานพาหนะ"/>
      <sheetName val="Lookup"/>
      <sheetName val="LJ Assumptions"/>
      <sheetName val="LJ Cost"/>
      <sheetName val="LJ His CF"/>
      <sheetName val="YS Loan "/>
      <sheetName val="YS Hotel Budget"/>
      <sheetName val="YS Assumptions"/>
      <sheetName val="YS Cost "/>
      <sheetName val="YS His CF"/>
      <sheetName val="Sheet4"/>
      <sheetName val="new IFS format"/>
      <sheetName val="TMF Draft"/>
      <sheetName val="Fill this out first..."/>
      <sheetName val="FE-1770.P1"/>
      <sheetName val="S-5"/>
      <sheetName val="BMCT2003"/>
      <sheetName val="Cost Center"/>
      <sheetName val="Amort Table Building I"/>
      <sheetName val="Master"/>
      <sheetName val="._x0000_9_x0000_D_x0000_O_x0000_Z_x0000_e_x0000_p_x0000_{_x0000__x0000__x000a_"/>
      <sheetName val="PA"/>
      <sheetName val="03100(SS)"/>
      <sheetName val="RECY"/>
      <sheetName val="INV"/>
      <sheetName val="FA(NEW)"/>
      <sheetName val="Allocate96-98"/>
      <sheetName val="ค่าวัสดุ"/>
      <sheetName val="K-5 YE"/>
      <sheetName val="Asset 31-12-47"/>
      <sheetName val="CODE"/>
      <sheetName val="Purchase Order"/>
      <sheetName val="Customize Your Purchase Order"/>
      <sheetName val="Customize Your Invoice"/>
      <sheetName val="CUSTOMER"/>
      <sheetName val="data"/>
      <sheetName val="???"/>
      <sheetName val="ADJ _ RATE"/>
      <sheetName val="E-1D"/>
      <sheetName val="GL"/>
      <sheetName val="Call Down Data OLD"/>
      <sheetName val="CANADA"/>
      <sheetName val="Assumption Data"/>
      <sheetName val="Links"/>
      <sheetName val="Lead"/>
      <sheetName val="BL - GL - RJ"/>
      <sheetName val="T&amp;E GL"/>
      <sheetName val="T&amp;E System"/>
      <sheetName val="BRAZIL"/>
      <sheetName val="1020 FF"/>
      <sheetName val="PHSB-GL-TB"/>
      <sheetName val="RFC-GRE"/>
      <sheetName val=" IBPL0001"/>
      <sheetName val="BS"/>
      <sheetName val="FY02 Fcst"/>
      <sheetName val="Variables"/>
      <sheetName val="fxrates"/>
      <sheetName val="HR"/>
      <sheetName val="Aging"/>
      <sheetName val="P13-R"/>
      <sheetName val="Operational Plan"/>
      <sheetName val="CRITERIA1"/>
      <sheetName val="Summary Comparison SGD"/>
      <sheetName val="인원계획-미화"/>
      <sheetName val="U-5"/>
      <sheetName val="Consolidated"/>
      <sheetName val="U-7.1"/>
      <sheetName val="anaysis_sheet"/>
      <sheetName val="Ratchada"/>
      <sheetName val="N-4.4"/>
      <sheetName val="type"/>
      <sheetName val="7 Jan 02"/>
      <sheetName val="oresreqsum"/>
      <sheetName val="Tke"/>
      <sheetName val="DOMESTIC"/>
      <sheetName val="Mkt Dev 1291 ONL 1290 - 1010"/>
      <sheetName val="GAAP Pru"/>
      <sheetName val="PGMMNG"/>
      <sheetName val="SwapData"/>
      <sheetName val="31.12.04"/>
      <sheetName val="Bill No. 2 - Carpark"/>
      <sheetName val="FDR-Jan-99 "/>
      <sheetName val="TB_Hotel"/>
      <sheetName val="sum to LRH"/>
      <sheetName val="6เครื่อง"/>
      <sheetName val="Appendix E"/>
      <sheetName val="Submission Form"/>
      <sheetName val="interest income"/>
      <sheetName val="Procedures"/>
      <sheetName val="Tax Formulas"/>
      <sheetName val="Formulas&amp;Settings"/>
      <sheetName val="Setup Sheet"/>
      <sheetName val="K101 FA Lead"/>
      <sheetName val="N201"/>
      <sheetName val="数外余额"/>
      <sheetName val="Base Rental"/>
      <sheetName val="グラフデータ"/>
      <sheetName val="F_OH"/>
      <sheetName val="COST (ACC.ขาย10-2005)"/>
      <sheetName val="Book 1 Summary"/>
      <sheetName val="B1"/>
      <sheetName val="Month"/>
      <sheetName val="DEP12"/>
      <sheetName val="HO"/>
      <sheetName val="MA"/>
      <sheetName val="Lookups"/>
      <sheetName val="K2"/>
      <sheetName val="M_Maincomp"/>
      <sheetName val="J2"/>
      <sheetName val="group-expense"/>
      <sheetName val="Global Cover"/>
      <sheetName val="Anniversary at Multi Group"/>
      <sheetName val="TheMall_Empo_Sep04"/>
      <sheetName val="M_CT_OUT"/>
      <sheetName val="Burden exp"/>
      <sheetName val="Menu"/>
      <sheetName val="Main Menu"/>
      <sheetName val="AOP Summary-2"/>
      <sheetName val="Header"/>
      <sheetName val="Thailand"/>
      <sheetName val="stockทุน"/>
      <sheetName val="AFEMAI"/>
      <sheetName val="BE"/>
      <sheetName val="MatMan"/>
      <sheetName val="FACTORS"/>
      <sheetName val="Purchase"/>
      <sheetName val="ALL KSFC RIGS EXCEPT R-5"/>
      <sheetName val="GLdownload"/>
      <sheetName val="Entity List"/>
      <sheetName val="เงินกู้ธนช"/>
      <sheetName val="Reest_Budget"/>
      <sheetName val="Product_Category_Input"/>
      <sheetName val="Drop Down Lists"/>
      <sheetName val="CAPEX Import"/>
      <sheetName val="Disposal"/>
      <sheetName val="IR66N"/>
      <sheetName val="เครื่องตกแต่ง"/>
      <sheetName val="อาคาร"/>
      <sheetName val="เครื่องมือ"/>
      <sheetName val="Value"/>
      <sheetName val="Rates Table"/>
      <sheetName val="PRODUCT"/>
      <sheetName val="Jung step down (60)"/>
      <sheetName val="BASIC"/>
      <sheetName val="lgth adj fine"/>
      <sheetName val="Gauge Accuracy"/>
      <sheetName val="PG8"/>
      <sheetName val="PG7"/>
      <sheetName val="Drop Down"/>
      <sheetName val="AUDIT FEE"/>
      <sheetName val="Download"/>
      <sheetName val="CASA-PLAN"/>
      <sheetName val="Accure"/>
      <sheetName val="V303"/>
      <sheetName val="W-현원가"/>
      <sheetName val="S8"/>
      <sheetName val="P&amp;L-RT"/>
      <sheetName val="Pkg"/>
      <sheetName val="Raw Mat"/>
      <sheetName val="99年度原単位"/>
      <sheetName val="Thai better foods"/>
      <sheetName val="Cross Ref"/>
      <sheetName val="SRO"/>
      <sheetName val="Stock"/>
      <sheetName val="10"/>
      <sheetName val="ACC_MASTER"/>
      <sheetName val="Link data"/>
      <sheetName val="Drop down list"/>
      <sheetName val="Assumptions"/>
      <sheetName val="Dimensions"/>
      <sheetName val="ctrl"/>
      <sheetName val="Tax Calculation"/>
      <sheetName val="RIG 134-ASSETS APR 97"/>
      <sheetName val="RIG 027-ASSETS-AFTER 30 JUN 97"/>
      <sheetName val="J1"/>
      <sheetName val="Home Page"/>
      <sheetName val="Interest Rate Projection"/>
      <sheetName val="Drop_Down_Lists"/>
      <sheetName val="CAPEX_Import"/>
      <sheetName val="_IBPL0001"/>
      <sheetName val="Rates_Table"/>
      <sheetName val="_IB-PL-00-01_SUMMARY"/>
      <sheetName val="lgth_adj_fine"/>
      <sheetName val="Gauge_Accuracy"/>
      <sheetName val="Drop_Down"/>
      <sheetName val="???????_MGC"/>
      <sheetName val="AUDIT_FEE"/>
      <sheetName val="Raw_Mat"/>
      <sheetName val="Jung_step_down_(60)"/>
      <sheetName val="Thai_better_foods"/>
      <sheetName val="Cross_Ref"/>
      <sheetName val="Account_Map"/>
      <sheetName val="Table LL13"/>
      <sheetName val="Deckblatt"/>
      <sheetName val="FF7"/>
      <sheetName val="Data2"/>
      <sheetName val="ar_billwise_age"/>
      <sheetName val="BALANCE SHEET "/>
      <sheetName val="New Hire Input &amp; Calc"/>
      <sheetName val="On Board Headcount Changes"/>
      <sheetName val="Permanent info"/>
      <sheetName val="U-3"/>
      <sheetName val="Wkgs_BS Lead"/>
      <sheetName val="STart"/>
      <sheetName val="CST1198"/>
      <sheetName val="SAP COMPANY CODES"/>
      <sheetName val="Id"/>
      <sheetName val="Intro2"/>
      <sheetName val="IRELAND"/>
      <sheetName val="Cover2"/>
      <sheetName val="ana u5"/>
      <sheetName val="Genetica Molecular '07"/>
      <sheetName val="General"/>
      <sheetName val="A_TODDI &amp; B_TODDI"/>
      <sheetName val="Common"/>
      <sheetName val="SUM RV-November"/>
      <sheetName val="FY04 budget vol"/>
      <sheetName val="desc"/>
      <sheetName val="p___"/>
      <sheetName val="VData"/>
      <sheetName val="STD_RESERVE"/>
      <sheetName val="DEP C2001"/>
      <sheetName val="Q_TS_AERP_MONTHLY"/>
      <sheetName val="LookupTable"/>
      <sheetName val="MCS_P&amp;L_By_Sub_ USD"/>
      <sheetName val="lab paced"/>
      <sheetName val="Main"/>
      <sheetName val="Elimination"/>
      <sheetName val="03中"/>
      <sheetName val="AP-FAsb"/>
      <sheetName val="21 Ocl"/>
      <sheetName val="FC"/>
      <sheetName val="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"/>
      <sheetName val="SAD"/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Balance Q3-2002"/>
      <sheetName val="เงินกู้ธนชาติ"/>
      <sheetName val="SCB 1 - Current"/>
      <sheetName val="SCB 2 - Current"/>
      <sheetName val="2002"/>
      <sheetName val="เงินกู้ MGC"/>
      <sheetName val="ELEC45-01"/>
      <sheetName val=""/>
      <sheetName val="RM"/>
      <sheetName val="ลูกหนี้(เก่า)"/>
      <sheetName val="BMCT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M-1-1"/>
      <sheetName val="Sheet1"/>
      <sheetName val="SCB 1 - Current"/>
      <sheetName val="SCB 2 - Current"/>
      <sheetName val="ELEC45-01"/>
      <sheetName val="?????"/>
      <sheetName val="ชื่อหุ้น"/>
      <sheetName val="B&amp;S 1999"/>
      <sheetName val="????-??"/>
      <sheetName val="detail(sum)"/>
      <sheetName val="Trial Balance"/>
      <sheetName val="Template"/>
      <sheetName val="ADJ - RATE"/>
      <sheetName val="K-1A"/>
      <sheetName val="0506合并附注"/>
      <sheetName val="2动力设备"/>
      <sheetName val="Heads"/>
      <sheetName val="Exp"/>
      <sheetName val="MajorAP"/>
      <sheetName val="AP Interco."/>
      <sheetName val="Details for Keppel Sin"/>
      <sheetName val="Details for tri"/>
      <sheetName val="Q1'04"/>
      <sheetName val="Q2'04"/>
      <sheetName val="เง_นก__ธนชาต_"/>
      <sheetName val="เง_นก__ MGC"/>
      <sheetName val="PM-TE"/>
      <sheetName val="TrialBalance Q3-2002"/>
      <sheetName val="TB-2001-Apr'01"/>
      <sheetName val="TH00_12080000"/>
      <sheetName val="VariableII  period"/>
      <sheetName val="6 weeks rolling forecast"/>
      <sheetName val="Cash082002"/>
      <sheetName val="AP"/>
      <sheetName val="AR"/>
      <sheetName val="mbb"/>
      <sheetName val="mbb-us"/>
      <sheetName val="oub"/>
      <sheetName val="Recon-mbb"/>
      <sheetName val="Recon-oub"/>
      <sheetName val="M-1A"/>
      <sheetName val="database"/>
      <sheetName val="table"/>
      <sheetName val="LS매입채무"/>
      <sheetName val="외상매입금명세"/>
      <sheetName val="지급어음명세"/>
      <sheetName val="FX rates"/>
      <sheetName val="Standing Data"/>
      <sheetName val="Asset &amp; Liability"/>
      <sheetName val="Net asset value"/>
      <sheetName val="_x0000_"/>
      <sheetName val=""/>
      <sheetName val="Dates"/>
      <sheetName val="노무비"/>
      <sheetName val="재무가정"/>
      <sheetName val="detail_profit&amp;loss"/>
      <sheetName val="K-5"/>
      <sheetName val="BUILD95"/>
      <sheetName val="A"/>
      <sheetName val="?????????????"/>
      <sheetName val="??????? MGC"/>
      <sheetName val="GROUP1"/>
      <sheetName val="ตั๋วเงินรับ"/>
      <sheetName val="CRITERIA1"/>
      <sheetName val="Download Grp Branch"/>
      <sheetName val="Download Lcl Branch"/>
      <sheetName val="Supporting Tool"/>
      <sheetName val="Invoice"/>
      <sheetName val="MENU"/>
      <sheetName val="Customize Your Invoice"/>
      <sheetName val="Std 06"/>
      <sheetName val="TB"/>
      <sheetName val="E"/>
      <sheetName val="L3"/>
      <sheetName val="M"/>
      <sheetName val="U4"/>
      <sheetName val="U2"/>
      <sheetName val="BS"/>
      <sheetName val="PL"/>
      <sheetName val="Cover"/>
      <sheetName val="Debt Info"/>
      <sheetName val="Lead"/>
      <sheetName val="legal_h"/>
      <sheetName val="U-3"/>
      <sheetName val="DENMARK"/>
      <sheetName val="Currency"/>
      <sheetName val="Parameters"/>
      <sheetName val="BMCT2003"/>
      <sheetName val="CODE"/>
      <sheetName val="Purchase Order"/>
      <sheetName val="Customize Your Purchase Order"/>
      <sheetName val=" IB-PL-00-01 SUMMARY"/>
      <sheetName val="Call Down Data OLD"/>
      <sheetName val="GL"/>
      <sheetName val="Assumption Data"/>
      <sheetName val="CANADA"/>
      <sheetName val="Links"/>
      <sheetName val="BL - GL - RJ"/>
      <sheetName val="T&amp;E GL"/>
      <sheetName val="T&amp;E System"/>
      <sheetName val="1020 FF"/>
      <sheetName val="BRAZIL"/>
      <sheetName val=" IBPL0001"/>
      <sheetName val="RFC-GRE"/>
      <sheetName val="PHSB-GL-TB"/>
      <sheetName val="FY02 Fcst"/>
      <sheetName val="fxrates"/>
      <sheetName val="HR"/>
      <sheetName val="Aging"/>
      <sheetName val="Variables"/>
      <sheetName val="Operational Plan"/>
      <sheetName val="P13-R"/>
      <sheetName val="Main Menu"/>
      <sheetName val="AOP Summary-2"/>
      <sheetName val="Burden exp"/>
      <sheetName val="Header"/>
      <sheetName val="Lookup"/>
      <sheetName val="PA"/>
      <sheetName val="stockทุน"/>
      <sheetName val="AFEMAI"/>
      <sheetName val="Thailand"/>
      <sheetName val="BE"/>
      <sheetName val="MatMan"/>
      <sheetName val="6289105-"/>
      <sheetName val="Investment Database"/>
      <sheetName val="2002"/>
      <sheetName val="Submission Form"/>
      <sheetName val="Wkgs_BS Lead"/>
      <sheetName val="Final"/>
      <sheetName val="resumen"/>
      <sheetName val="M_Maincomp"/>
      <sheetName val="CF RECONCILE - 1"/>
      <sheetName val="N-4 Patent right"/>
      <sheetName val="Allocate96-98"/>
      <sheetName val="Loan Data"/>
      <sheetName val="ค่าวัสดุ"/>
      <sheetName val="K-5 YE"/>
      <sheetName val="Asset 31-12-47"/>
      <sheetName val="FACTORS"/>
      <sheetName val="Master"/>
      <sheetName val="MA"/>
      <sheetName val="Purchase"/>
      <sheetName val="ALL KSFC RIGS EXCEPT R-5"/>
      <sheetName val="GLdownload"/>
      <sheetName val="Base Rental"/>
      <sheetName val="10-1 Media"/>
      <sheetName val="10-cut"/>
      <sheetName val="F_OH"/>
      <sheetName val="COST (ACC.ขาย10-2005)"/>
      <sheetName val="เงินกู้ธนช"/>
      <sheetName val="Entity List"/>
      <sheetName val="Config"/>
      <sheetName val="_2_ส่งข้อมูลต้นทุนฉีดให้บัญชี"/>
      <sheetName val="7Long term liabilities"/>
      <sheetName val="Detail-Sep"/>
      <sheetName val="Appendix E"/>
      <sheetName val="U-5"/>
      <sheetName val="공사개요"/>
      <sheetName val="เงินกู้_MGC"/>
      <sheetName val="?"/>
      <sheetName val="เงินกู้_MGC1"/>
      <sheetName val="SCB_1_-_Current"/>
      <sheetName val="SCB_2_-_Current"/>
      <sheetName val="B&amp;S_1999"/>
      <sheetName val="Trial_Balance"/>
      <sheetName val="ADJ_-_RATE"/>
      <sheetName val="AP_Interco_"/>
      <sheetName val="Details_for_Keppel_Sin"/>
      <sheetName val="Details_for_tri"/>
      <sheetName val="เง_นก___MGC"/>
      <sheetName val="TrialBalance_Q3-2002"/>
      <sheetName val="VariableII__period"/>
      <sheetName val="6_weeks_rolling_forecast"/>
      <sheetName val="FX_rates"/>
      <sheetName val="Standing_Data"/>
      <sheetName val="Asset_&amp;_Liability"/>
      <sheetName val="Net_asset_value"/>
      <sheetName val="???????_MGC"/>
      <sheetName val="Download_Grp_Branch"/>
      <sheetName val="Download_Lcl_Branch"/>
      <sheetName val="Supporting_Tool"/>
      <sheetName val="Customize_Your_Invoice"/>
      <sheetName val="Std_06"/>
      <sheetName val="Debt_Info"/>
      <sheetName val="Purchase_Order"/>
      <sheetName val="Customize_Your_Purchase_Order"/>
      <sheetName val="_IB-PL-00-01_SUMMARY"/>
      <sheetName val="Call_Down_Data_OLD"/>
      <sheetName val="Assumption_Data"/>
      <sheetName val="BL_-_GL_-_RJ"/>
      <sheetName val="T&amp;E_GL"/>
      <sheetName val="T&amp;E_System"/>
      <sheetName val="1020_FF"/>
      <sheetName val="_IBPL0001"/>
      <sheetName val="FY02_Fcst"/>
      <sheetName val="Operational_Plan"/>
      <sheetName val="Main_Menu"/>
      <sheetName val="AOP_Summary-2"/>
      <sheetName val="Burden_exp"/>
      <sheetName val="Investment_Database"/>
      <sheetName val="Submission_Form"/>
      <sheetName val="Wkgs_BS_Lead"/>
      <sheetName val="CF_RECONCILE_-_1"/>
      <sheetName val="N-4_Patent_right"/>
      <sheetName val="Loan_Data"/>
      <sheetName val="K-5_YE"/>
      <sheetName val="Asset_31-12-47"/>
      <sheetName val="ALL_KSFC_RIGS_EXCEPT_R-5"/>
      <sheetName val="Base_Rental"/>
      <sheetName val="10-1_Media"/>
      <sheetName val="COST_(ACC_ขาย10-2005)"/>
      <sheetName val="Entity_List"/>
      <sheetName val="7Long_term_liabilities"/>
      <sheetName val="Appendix_E"/>
      <sheetName val="Addition_AUC"/>
      <sheetName val=" IB-PL-YTD"/>
      <sheetName val="recon"/>
      <sheetName val="Account List"/>
      <sheetName val="Company codes"/>
      <sheetName val="Stock Aging"/>
      <sheetName val="Consolidated"/>
      <sheetName val="Reest_Budget"/>
      <sheetName val="Product_Category_Input"/>
      <sheetName val="Drop Down Lists"/>
      <sheetName val="CAPEX Import"/>
      <sheetName val="Disposal"/>
      <sheetName val="IR66N"/>
      <sheetName val="Value"/>
      <sheetName val="Rates Table"/>
      <sheetName val="type"/>
      <sheetName val="Data"/>
      <sheetName val="PARAMETER"/>
      <sheetName val="lgth adj fine"/>
      <sheetName val="Gauge Accuracy"/>
      <sheetName val="PG8"/>
      <sheetName val="PG7"/>
      <sheetName val="Drop Down"/>
      <sheetName val="Lookups"/>
      <sheetName val="AUDIT FEE"/>
      <sheetName val="Download"/>
      <sheetName val="P&amp;L-RT"/>
      <sheetName val="Pkg"/>
      <sheetName val="Raw Mat"/>
      <sheetName val="Thai better foods"/>
      <sheetName val="Cross Ref"/>
      <sheetName val="99年度原単位"/>
      <sheetName val="PRODUCT"/>
      <sheetName val="เครื่องตกแต่ง"/>
      <sheetName val="อาคาร"/>
      <sheetName val="เครื่องมือ"/>
      <sheetName val="Jung step down (60)"/>
      <sheetName val="SRO"/>
      <sheetName val="Stock"/>
      <sheetName val="10"/>
      <sheetName val="ACC_MASTER"/>
      <sheetName val="Link data"/>
      <sheetName val="Drop down list"/>
      <sheetName val="Assumptions"/>
      <sheetName val="Tax Calculation"/>
      <sheetName val="Dimensions"/>
      <sheetName val="ctrl"/>
      <sheetName val="RIG 134-ASSETS APR 97"/>
      <sheetName val="RIG 027-ASSETS-AFTER 30 JUN 97"/>
      <sheetName val="Sheet2"/>
      <sheetName val="BASIC"/>
      <sheetName val="DEP12"/>
      <sheetName val="V303"/>
      <sheetName val="desc"/>
      <sheetName val="97년추정손익계산서"/>
      <sheetName val="General"/>
      <sheetName val="Saptco00"/>
      <sheetName val="On hand - 31 Mar 03"/>
      <sheetName val="Id"/>
      <sheetName val="Intro2"/>
      <sheetName val="IRELAND"/>
      <sheetName val="conso46"/>
      <sheetName val="JV"/>
      <sheetName val="TB Data base"/>
      <sheetName val="Purchases"/>
      <sheetName val="Scenarios"/>
      <sheetName val="NEW ZEALAND"/>
      <sheetName val="@RISK Correlations"/>
      <sheetName val="Revenue"/>
      <sheetName val="S-5"/>
      <sheetName val="ต้นฉบับ"/>
      <sheetName val="LookupTable"/>
      <sheetName val="MCS_P&amp;L_By_Sub_ USD"/>
      <sheetName val="lab paced"/>
      <sheetName val="TEST"/>
      <sheetName val="03中"/>
      <sheetName val="NAR-Pistons (2)"/>
      <sheetName val="FDR-Jan-99 "/>
      <sheetName val="Main"/>
      <sheetName val="Elimination"/>
      <sheetName val="TAUX MONNAIES"/>
      <sheetName val="Equity Rec."/>
      <sheetName val="_x0000_._x0000__x0000__x0000__x0000__x0000__x0000__x0000__x0000__x0000_9_x0000_D_x0000__x0000__x0000__x0000__x0000_O_x0000_Z_x0000_e_x0000_p_x0000_{_x0000__x0000_"/>
      <sheetName val="Newspaper"/>
      <sheetName val="._x0000_9_x0000_D_x0000_O_x0000_Z_x0000_e_x0000_p_x0000_{_x0000__x0000__x000a_"/>
      <sheetName val="."/>
      <sheetName val="640600"/>
      <sheetName val="?.?????????9?D?????O?Z?e?p?{??"/>
      <sheetName val=".?9?D?O?Z?e?p?{??_x000a_"/>
      <sheetName val="_____________"/>
      <sheetName val="_______ MGC"/>
      <sheetName val="เงินกู้_MGC2"/>
      <sheetName val="SCB_1_-_Current1"/>
      <sheetName val="SCB_2_-_Current1"/>
      <sheetName val="B&amp;S_19991"/>
      <sheetName val="Trial_Balance1"/>
      <sheetName val="ADJ_-_RATE1"/>
      <sheetName val="AP_Interco_1"/>
      <sheetName val="Details_for_Keppel_Sin1"/>
      <sheetName val="Details_for_tri1"/>
      <sheetName val="เง_นก___MGC1"/>
      <sheetName val="TrialBalance_Q3-20021"/>
      <sheetName val="VariableII__period1"/>
      <sheetName val="6_weeks_rolling_forecast1"/>
      <sheetName val="FX_rates1"/>
      <sheetName val="Standing_Data1"/>
      <sheetName val="Asset_&amp;_Liability1"/>
      <sheetName val="Net_asset_value1"/>
      <sheetName val="???????_MGC1"/>
      <sheetName val="Download_Grp_Branch1"/>
      <sheetName val="Download_Lcl_Branch1"/>
      <sheetName val="Supporting_Tool1"/>
      <sheetName val="Customize_Your_Invoice1"/>
      <sheetName val="Std_061"/>
      <sheetName val="Debt_Info1"/>
      <sheetName val="Purchase_Order1"/>
      <sheetName val="Customize_Your_Purchase_Order1"/>
      <sheetName val="_IB-PL-00-01_SUMMARY1"/>
      <sheetName val="Call_Down_Data_OLD1"/>
      <sheetName val="Assumption_Data1"/>
      <sheetName val="BL_-_GL_-_RJ1"/>
      <sheetName val="T&amp;E_GL1"/>
      <sheetName val="T&amp;E_System1"/>
      <sheetName val="1020_FF1"/>
      <sheetName val="_IBPL00011"/>
      <sheetName val="FY02_Fcst1"/>
      <sheetName val="Operational_Plan1"/>
      <sheetName val="Main_Menu1"/>
      <sheetName val="AOP_Summary-21"/>
      <sheetName val="Burden_exp1"/>
      <sheetName val="Investment_Database1"/>
      <sheetName val="Submission_Form1"/>
      <sheetName val="Wkgs_BS_Lead1"/>
      <sheetName val="CF_RECONCILE_-_11"/>
      <sheetName val="N-4_Patent_right1"/>
      <sheetName val="Loan_Data1"/>
      <sheetName val="K-5_YE1"/>
      <sheetName val="Asset_31-12-471"/>
      <sheetName val="ALL_KSFC_RIGS_EXCEPT_R-51"/>
      <sheetName val="Base_Rental1"/>
      <sheetName val="10-1_Media1"/>
      <sheetName val="COST_(ACC_ขาย10-2005)1"/>
      <sheetName val="Entity_List1"/>
      <sheetName val="7Long_term_liabilities1"/>
      <sheetName val="Appendix_E1"/>
      <sheetName val="PKT_sales"/>
      <sheetName val="ALPL"/>
      <sheetName val="standard cost "/>
      <sheetName val="C-1"/>
      <sheetName val="K-1"/>
      <sheetName val="ภาระผูกพันตามโครงการผลประโยชน์"/>
      <sheetName val="211901_คชจ.ค้างจ่าย"/>
      <sheetName val="グラフデータ"/>
      <sheetName val="B1"/>
      <sheetName val="Month"/>
      <sheetName val="Book 1 Summary"/>
      <sheetName val="J2"/>
      <sheetName val="group-expense"/>
      <sheetName val="Global Cover"/>
      <sheetName val="Anniversary at Multi Group"/>
      <sheetName val="TheMall_Empo_Sep04"/>
      <sheetName val="Index"/>
      <sheetName val="A_TODDI &amp; B_TODDI"/>
      <sheetName val="Common"/>
      <sheetName val="Genetica Molecular '07"/>
      <sheetName val="SUM RV-November"/>
      <sheetName val="E-1D"/>
      <sheetName val="BAX Export 25mar07 - 31mar07"/>
      <sheetName val="GL Code"/>
      <sheetName val="CST1198"/>
      <sheetName val="INFORM"/>
      <sheetName val="損益分岐点"/>
      <sheetName val="ocean voyage"/>
      <sheetName val="SF commitment "/>
      <sheetName val="Contract_service fee-other"/>
      <sheetName val="624270"/>
      <sheetName val="625120"/>
      <sheetName val="624230"/>
      <sheetName val="624220"/>
      <sheetName val="624210"/>
      <sheetName val="624110"/>
      <sheetName val="613010"/>
      <sheetName val="GL_SF Q3"/>
      <sheetName val="Market Segment"/>
      <sheetName val="Owner Unit"/>
      <sheetName val="vendor name"/>
      <sheetName val="HQ"/>
      <sheetName val="MasterSheet"/>
      <sheetName val="Sheet10"/>
      <sheetName val="Content Page"/>
      <sheetName val="Basic_Information"/>
      <sheetName val="Setup"/>
      <sheetName val="PU+MSS+ESS"/>
      <sheetName val="PLSUMM"/>
      <sheetName val="Elim Seg LM"/>
      <sheetName val="Elim Seg BM"/>
      <sheetName val="Elim Seg AM"/>
      <sheetName val="Table Array"/>
      <sheetName val="Setup 2008"/>
      <sheetName val="Output"/>
      <sheetName val="Content"/>
      <sheetName val="Summary"/>
      <sheetName val="GMI"/>
      <sheetName val="list"/>
      <sheetName val="p***"/>
      <sheetName val="Setup 2009"/>
      <sheetName val="EBANOV96"/>
      <sheetName val="f&amp;b (2)"/>
      <sheetName val="P&amp;LSUM"/>
      <sheetName val="Data Sources"/>
      <sheetName val="XREF"/>
      <sheetName val="외상매출금현황-수정분 A2"/>
      <sheetName val="Master Updated(517)"/>
      <sheetName val="Tooling list T lite"/>
      <sheetName val="1"/>
      <sheetName val="7251-06540"/>
      <sheetName val="Asset41_42"/>
      <sheetName val="Casual2003"/>
      <sheetName val="1602-97"/>
      <sheetName val="Master table"/>
      <sheetName val="P&amp;L"/>
      <sheetName val="Nominal Wizard"/>
      <sheetName val="Jan.05"/>
      <sheetName val="BS-Q1'04"/>
      <sheetName val="set_"/>
      <sheetName val="FCT 2008 - HM ok"/>
      <sheetName val="ยานพาหนะ"/>
      <sheetName val="LJ Assumptions"/>
      <sheetName val="LJ Cost"/>
      <sheetName val="LJ His CF"/>
      <sheetName val="YS Loan "/>
      <sheetName val="YS Hotel Budget"/>
      <sheetName val="YS Assumptions"/>
      <sheetName val="YS Cost "/>
      <sheetName val="YS His CF"/>
      <sheetName val="Sheet4"/>
      <sheetName val="new IFS format"/>
      <sheetName val="TMF Draft"/>
      <sheetName val="Fill this out first..."/>
      <sheetName val="FE-1770.P1"/>
      <sheetName val="6เครื่อง"/>
      <sheetName val="Procedures"/>
      <sheetName val="Tax Formulas"/>
      <sheetName val="Formulas&amp;Settings"/>
      <sheetName val="Setup Sheet"/>
      <sheetName val="K101 FA Lead"/>
      <sheetName val="03100(SS)"/>
      <sheetName val="RECY"/>
      <sheetName val="INV"/>
      <sheetName val="FA(NEW)"/>
      <sheetName val="CUSTOMER"/>
      <sheetName val="???"/>
      <sheetName val="ADJ _ RATE"/>
      <sheetName val="Summary Comparison SGD"/>
      <sheetName val="인원계획-미화"/>
      <sheetName val="U-7.1"/>
      <sheetName val="anaysis_sheet"/>
      <sheetName val="Ratchada"/>
      <sheetName val="N-4.4"/>
      <sheetName val="7 Jan 02"/>
      <sheetName val="oresreqsum"/>
      <sheetName val="Tke"/>
      <sheetName val="DOMESTIC"/>
      <sheetName val="Mkt Dev 1291 ONL 1290 - 1010"/>
      <sheetName val="GAAP Pru"/>
      <sheetName val="PGMMNG"/>
      <sheetName val="SwapData"/>
      <sheetName val="31.12.04"/>
      <sheetName val="Bill No. 2 - Carpark"/>
      <sheetName val="TB_Hotel"/>
      <sheetName val="sum to LRH"/>
      <sheetName val="interest income"/>
      <sheetName val="HO"/>
      <sheetName val="K2"/>
      <sheetName val="M_CT_OUT"/>
      <sheetName val="CASA-PLAN"/>
      <sheetName val="Accure"/>
      <sheetName val="W-현원가"/>
      <sheetName val="S8"/>
      <sheetName val="J1"/>
      <sheetName val="Home Page"/>
      <sheetName val="Interest Rate Projection"/>
      <sheetName val="Drop_Down_Lists"/>
      <sheetName val="CAPEX_Import"/>
      <sheetName val="Rates_Table"/>
      <sheetName val="lgth_adj_fine"/>
      <sheetName val="Gauge_Accuracy"/>
      <sheetName val="Drop_Down"/>
      <sheetName val="AUDIT_FEE"/>
      <sheetName val="Raw_Mat"/>
      <sheetName val="Jung_step_down_(60)"/>
      <sheetName val="Thai_better_foods"/>
      <sheetName val="Cross_Ref"/>
      <sheetName val="Account_Map"/>
      <sheetName val="Table LL13"/>
      <sheetName val="Deckblatt"/>
      <sheetName val="FF7"/>
      <sheetName val="Data2"/>
      <sheetName val="ar_billwise_age"/>
      <sheetName val="BALANCE SHEET "/>
      <sheetName val="New Hire Input &amp; Calc"/>
      <sheetName val="On Board Headcount Changes"/>
      <sheetName val="Permanent info"/>
      <sheetName val="N201"/>
      <sheetName val="数外余额"/>
      <sheetName val="STart"/>
      <sheetName val="SAP COMPANY CODES"/>
      <sheetName val="Cover2"/>
      <sheetName val="ana u5"/>
      <sheetName val="FY04 budget vol"/>
      <sheetName val="p___"/>
      <sheetName val="VData"/>
      <sheetName val="STD_RESERVE"/>
      <sheetName val="DEP C2001"/>
      <sheetName val="Q_TS_AERP_MONTHLY"/>
      <sheetName val="Cost Center"/>
      <sheetName val="AP-FAsb"/>
      <sheetName val="21 Ocl"/>
      <sheetName val="JAN08"/>
      <sheetName val="acc.depre-report-old"/>
      <sheetName val="FC"/>
      <sheetName val="Plant_Overhead"/>
      <sheetName val="COMPUTER HARDWARE(IFM)_(A)"/>
      <sheetName val="MHK"/>
      <sheetName val="summary of used bits"/>
      <sheetName val="Mapping table"/>
      <sheetName val="DEMO"/>
      <sheetName val="feb"/>
      <sheetName val="DropDown"/>
      <sheetName val="ARTT"/>
      <sheetName val="PRICE LIST MASTER"/>
      <sheetName val="Freight"/>
      <sheetName val="Input Price"/>
      <sheetName val="SPC"/>
      <sheetName val="Main Model"/>
      <sheetName val="FSST"/>
      <sheetName val="#ofclose"/>
      <sheetName val="Month v YTD"/>
      <sheetName val="ASSET339"/>
      <sheetName val="Project Detail "/>
      <sheetName val="設計通知"/>
      <sheetName val="Metals"/>
      <sheetName val="98FORECAST (1)"/>
      <sheetName val="Map"/>
      <sheetName val="Sheet3"/>
      <sheetName val="FS"/>
      <sheetName val="TB-Circuit ONE -12"/>
      <sheetName val="Market_Segment"/>
      <sheetName val="Owner_Unit"/>
      <sheetName val="vendor_name"/>
      <sheetName val="Content_Page"/>
      <sheetName val="Elim_Seg_LM"/>
      <sheetName val="Elim_Seg_BM"/>
      <sheetName val="Elim_Seg_AM"/>
      <sheetName val="Table_Array"/>
      <sheetName val="DataLookups"/>
      <sheetName val="เงินกู้MGC"/>
      <sheetName val="_0510"/>
      <sheetName val="Macro1"/>
      <sheetName val="#ofclose .xl"/>
      <sheetName val="OD"/>
      <sheetName val="N-4_4"/>
      <sheetName val="f&amp;b_(2)"/>
      <sheetName val="7_Jan_02"/>
      <sheetName val="Report_HR"/>
      <sheetName val="NBD1.1.01"/>
      <sheetName val="NBD2.1.02"/>
      <sheetName val="NBD2.1.03"/>
      <sheetName val="NBD2.1.04"/>
      <sheetName val="NBD2.2.02"/>
      <sheetName val="NBD6.2.01"/>
      <sheetName val="NBD6.2.02"/>
      <sheetName val="NBD8.2.01"/>
      <sheetName val="NBD8.2.08"/>
      <sheetName val="NBD8.2.09"/>
      <sheetName val="NBD8.2.11"/>
      <sheetName val="NBD8.2.12"/>
      <sheetName val="NBD8.2.16"/>
      <sheetName val="NBD8.2.18"/>
      <sheetName val="NBD8.2.20"/>
      <sheetName val="NBD8.2.21"/>
      <sheetName val="PDR (ORI)"/>
      <sheetName val="Landing Factors"/>
      <sheetName val="Agency Walker ID"/>
      <sheetName val="Master_table"/>
      <sheetName val="SAP_COMPANY_CODES"/>
      <sheetName val="OreType"/>
      <sheetName val="Inter co"/>
      <sheetName val="ADO_2552"/>
      <sheetName val="D-con-toll"/>
      <sheetName val="KPI48"/>
      <sheetName val="BS ATTACH"/>
      <sheetName val="10Segment report"/>
      <sheetName val="1Cash for Interest"/>
      <sheetName val="3Detail of cash flow"/>
      <sheetName val="TB P12"/>
      <sheetName val="VALAS"/>
      <sheetName val="TOTAL"/>
      <sheetName val="SPART"/>
      <sheetName val="PACK"/>
      <sheetName val="LOKALEXP"/>
      <sheetName val="EXPPART"/>
      <sheetName val="KOMLOK"/>
      <sheetName val="SUPPLIES"/>
      <sheetName val="SA"/>
      <sheetName val="KAR"/>
      <sheetName val="ACCES"/>
      <sheetName val="SERV"/>
      <sheetName val="NONPPL"/>
      <sheetName val="Sheet11"/>
      <sheetName val="Macro5"/>
      <sheetName val="wch"/>
      <sheetName val="คชจ.ดำเนินงาน6-43"/>
      <sheetName val="Int.2010"/>
      <sheetName val="ALL"/>
      <sheetName val="Land 28101"/>
      <sheetName val="งบบริหาร PL-report"/>
      <sheetName val="เวลา"/>
      <sheetName val="PL12M"/>
      <sheetName val="Income Tax Provision"/>
      <sheetName val="BKE"/>
      <sheetName val="EPR"/>
      <sheetName val="TaxCal"/>
      <sheetName val="Uskei（契約）"/>
      <sheetName val="ARP-U301"/>
      <sheetName val="U411"/>
      <sheetName val="_____"/>
      <sheetName val="____-__"/>
      <sheetName val="_"/>
      <sheetName val="_._________9_D_____O_Z_e_p_{__"/>
      <sheetName val="._9_D_O_Z_e_p_{___"/>
      <sheetName val="___"/>
      <sheetName val="________MGC"/>
      <sheetName val="ADJ_-_RATE2"/>
      <sheetName val="Trial_Balance2"/>
      <sheetName val="Loan_Data2"/>
      <sheetName val="Ex Hyp"/>
      <sheetName val="Data_Sources"/>
      <sheetName val="외상매출금현황-수정분_A2"/>
      <sheetName val="Master_Updated(517)"/>
      <sheetName val="_9DOZep{"/>
      <sheetName val="?_?????????9?D?????O?Z?e?p?{??"/>
      <sheetName val="_?9?D?O?Z?e?p?{??_x000a_"/>
      <sheetName val="Tooling_list_T_lite"/>
      <sheetName val="_9DOZep{_x000a_"/>
      <sheetName val="FY04_budget_vol"/>
      <sheetName val="DEP_C2001"/>
      <sheetName val="Actual"/>
      <sheetName val="Parameters2"/>
      <sheetName val="AP_Interco_2"/>
      <sheetName val="Details_for_Keppel_Sin2"/>
      <sheetName val="Details_for_tri2"/>
      <sheetName val="เง_นก___MGC2"/>
      <sheetName val="6_weeks_rolling_forecast2"/>
      <sheetName val="FX_rates2"/>
      <sheetName val="Standing_Data2"/>
      <sheetName val="Asset_&amp;_Liability2"/>
      <sheetName val="Net_asset_value2"/>
      <sheetName val="Data_Sources1"/>
      <sheetName val="외상매출금현황-수정분_A21"/>
      <sheetName val="Master_Updated(517)1"/>
      <sheetName val="_1"/>
      <sheetName val="?_?????????9?D?????O?Z?e?p?{?1"/>
      <sheetName val="_?9?D?O?Z?e?p?{??_x000a_1"/>
      <sheetName val="________MGC1"/>
      <sheetName val="Tooling_list_T_lite1"/>
      <sheetName val="FY04_budget_vol1"/>
      <sheetName val="Drop_Down_Lists1"/>
      <sheetName val="CAPEX_Import1"/>
      <sheetName val="Rates_Table1"/>
      <sheetName val="lgth_adj_fine1"/>
      <sheetName val="Gauge_Accuracy1"/>
      <sheetName val="Drop_Down1"/>
      <sheetName val="Raw_Mat1"/>
      <sheetName val="AUDIT_FEE1"/>
      <sheetName val="Thai_better_foods1"/>
      <sheetName val="Cross_Ref1"/>
      <sheetName val="DEP_C20011"/>
      <sheetName val="เงินกู้_MGC3"/>
      <sheetName val="ADJ_-_RATE3"/>
      <sheetName val="Trial_Balance3"/>
      <sheetName val="Loan_Data3"/>
      <sheetName val="Database_PL"/>
      <sheetName val="Submit"/>
      <sheetName val="ADJ_-_RATE6"/>
      <sheetName val="Detail"/>
      <sheetName val="N-2"/>
      <sheetName val="rate adj"/>
      <sheetName val="BSLA"/>
      <sheetName val="Setup_2009"/>
      <sheetName val="Nominal_Wizard"/>
      <sheetName val="NEW-PANEL"/>
      <sheetName val="FY00"/>
      <sheetName val="interest_income"/>
      <sheetName val="31_12_04"/>
      <sheetName val="interest_income1"/>
      <sheetName val="31_12_041"/>
      <sheetName val="Market_Segment1"/>
      <sheetName val="Owner_Unit1"/>
      <sheetName val="vendor_name1"/>
      <sheetName val="Content_Page1"/>
      <sheetName val="Elim_Seg_LM1"/>
      <sheetName val="Elim_Seg_BM1"/>
      <sheetName val="Elim_Seg_AM1"/>
      <sheetName val="Table_Array1"/>
      <sheetName val="SCB_1_-_Current2"/>
      <sheetName val="SCB_2_-_Current2"/>
      <sheetName val="B&amp;S_19992"/>
      <sheetName val="TrialBalance_Q3-20022"/>
      <sheetName val="VariableII__period2"/>
      <sheetName val="???????_MGC2"/>
      <sheetName val="Download_Grp_Branch2"/>
      <sheetName val="Download_Lcl_Branch2"/>
      <sheetName val="Supporting_Tool2"/>
      <sheetName val="Customize_Your_Invoice2"/>
      <sheetName val="Std_062"/>
      <sheetName val="Debt_Info2"/>
      <sheetName val="Purchase_Order2"/>
      <sheetName val="Customize_Your_Purchase_Order2"/>
      <sheetName val="_IB-PL-00-01_SUMMARY2"/>
      <sheetName val="Call_Down_Data_OLD2"/>
      <sheetName val="Assumption_Data2"/>
      <sheetName val="BL_-_GL_-_RJ2"/>
      <sheetName val="T&amp;E_GL2"/>
      <sheetName val="T&amp;E_System2"/>
      <sheetName val="1020_FF2"/>
      <sheetName val="_IBPL00012"/>
      <sheetName val="FY02_Fcst2"/>
      <sheetName val="Operational_Plan2"/>
      <sheetName val="Main_Menu2"/>
      <sheetName val="AOP_Summary-22"/>
      <sheetName val="Burden_exp2"/>
      <sheetName val="Investment_Database2"/>
      <sheetName val="Submission_Form2"/>
      <sheetName val="Wkgs_BS_Lead2"/>
      <sheetName val="CF_RECONCILE_-_12"/>
      <sheetName val="N-4_Patent_right2"/>
      <sheetName val="K-5_YE2"/>
      <sheetName val="Asset_31-12-472"/>
      <sheetName val="ALL_KSFC_RIGS_EXCEPT_R-52"/>
      <sheetName val="Base_Rental2"/>
      <sheetName val="10-1_Media2"/>
      <sheetName val="COST_(ACC_ขาย10-2005)2"/>
      <sheetName val="Entity_List2"/>
      <sheetName val="7Long_term_liabilities2"/>
      <sheetName val="Appendix_E2"/>
      <sheetName val="_IB-PL-YTD"/>
      <sheetName val="Account_List"/>
      <sheetName val="Company_codes"/>
      <sheetName val="Stock_Aging"/>
      <sheetName val="Link_data"/>
      <sheetName val="Drop_down_list"/>
      <sheetName val="Tax_Calculation"/>
      <sheetName val="RIG_134-ASSETS_APR_97"/>
      <sheetName val="RIG_027-ASSETS-AFTER_30_JUN_97"/>
      <sheetName val="On_hand_-_31_Mar_03"/>
      <sheetName val="TB_Data_base"/>
      <sheetName val="NEW_ZEALAND"/>
      <sheetName val="@RISK_Correlations"/>
      <sheetName val="MCS_P&amp;L_By_Sub__USD"/>
      <sheetName val="lab_paced"/>
      <sheetName val="NAR-Pistons_(2)"/>
      <sheetName val="FDR-Jan-99_"/>
      <sheetName val="TAUX_MONNAIES"/>
      <sheetName val="Equity_Rec_"/>
      <sheetName val="A-4Sum Lead "/>
      <sheetName val="Pivot_BS"/>
      <sheetName val="K001"/>
      <sheetName val="Co.26 Unfinished P&amp;E"/>
      <sheetName val="TO - SP"/>
      <sheetName val="_x005f_x0000_"/>
      <sheetName val="_x005f_x0000_._x005f_x0000__x005f_x0000__x005f_x0000__x"/>
      <sheetName val=".?9?D?O?Z?e?p?{??_x005f_x000a_"/>
      <sheetName val="Record CR"/>
      <sheetName val="16 P&amp;L by Mth"/>
      <sheetName val="MHK Rate"/>
      <sheetName val="MJD Rate"/>
      <sheetName val="MJS Rate"/>
      <sheetName val="4)Rate"/>
      <sheetName val="Babara"/>
      <sheetName val="lists"/>
      <sheetName val="JAN-NOV MFG"/>
      <sheetName val="Tables"/>
      <sheetName val="Thailand circuit-AGNS"/>
      <sheetName val="ME_Sale_Rate"/>
      <sheetName val="Sheet8"/>
      <sheetName val="名簿データ"/>
      <sheetName val="CAPEX and HO"/>
      <sheetName val="CASH GRAPHS"/>
      <sheetName val="EBIT GRAPHS"/>
      <sheetName val="Dollar DOI"/>
      <sheetName val="Safety"/>
      <sheetName val="cho"/>
      <sheetName val="fac"/>
      <sheetName val="HOF"/>
      <sheetName val="mal"/>
      <sheetName val="mang"/>
      <sheetName val="LR23-986460-02"/>
      <sheetName val="CUSTOM"/>
      <sheetName val="CustList"/>
      <sheetName val="deals above 20k"/>
      <sheetName val="04.06.07_NO VENCIDO"/>
      <sheetName val="Vol del"/>
      <sheetName val="CPC form"/>
      <sheetName val="Dec 2001"/>
      <sheetName val="SKA"/>
      <sheetName val="H"/>
      <sheetName val="CF (Company only)"/>
      <sheetName val="Projection"/>
      <sheetName val="공사비 내역 (가)"/>
      <sheetName val="FRECEFECBAILEYS"/>
      <sheetName val="Twelve Month Cash Flow"/>
      <sheetName val="S33"/>
      <sheetName val="당초"/>
      <sheetName val="Assumption"/>
      <sheetName val="Front"/>
      <sheetName val="สัญญา A"/>
      <sheetName val="계정코드"/>
      <sheetName val="Control"/>
      <sheetName val=" aps  aps-di ing"/>
      <sheetName val="SRT"/>
      <sheetName val="Fidelio Input"/>
      <sheetName val="Jung_step_down_(60)1"/>
      <sheetName val="standard_cost_"/>
      <sheetName val="211901_คชจ_ค้างจ่าย"/>
      <sheetName val="Book_1_Summary"/>
      <sheetName val="Global_Cover"/>
      <sheetName val="Anniversary_at_Multi_Group"/>
      <sheetName val="A_TODDI_&amp;_B_TODDI"/>
      <sheetName val="Genetica_Molecular_'07"/>
      <sheetName val="SUM_RV-November"/>
      <sheetName val="BAX_Export_25mar07_-_31mar07"/>
      <sheetName val="GL_Code"/>
      <sheetName val="ocean_voyage"/>
      <sheetName val="SF_commitment_"/>
      <sheetName val="Contract_service_fee-other"/>
      <sheetName val="GL_SF_Q3"/>
      <sheetName val="Setup_2008"/>
      <sheetName val="f&amp;b_(2)1"/>
      <sheetName val="Master_table1"/>
      <sheetName val="Jan_05"/>
      <sheetName val="FCT_2008_-_HM_ok"/>
      <sheetName val="LJ_Assumptions"/>
      <sheetName val="LJ_Cost"/>
      <sheetName val="LJ_His_CF"/>
      <sheetName val="YS_Loan_"/>
      <sheetName val="YS_Hotel_Budget"/>
      <sheetName val="YS_Assumptions"/>
      <sheetName val="YS_Cost_"/>
      <sheetName val="YS_His_CF"/>
      <sheetName val="new_IFS_format"/>
      <sheetName val="TMF_Draft"/>
      <sheetName val="Fill_this_out_first___"/>
      <sheetName val="FE-1770_P1"/>
      <sheetName val="ADJ___RATE"/>
      <sheetName val="Summary_Comparison_SGD"/>
      <sheetName val="U-7_1"/>
      <sheetName val="N-4_41"/>
      <sheetName val="7_Jan_021"/>
      <sheetName val="Mkt_Dev_1291_ONL_1290_-_1010"/>
      <sheetName val="GAAP_Pru"/>
      <sheetName val="Bill_No__2_-_Carpark"/>
      <sheetName val="sum_to_LRH"/>
      <sheetName val="Tax_Formulas"/>
      <sheetName val="Setup_Sheet"/>
      <sheetName val="K101_FA_Lead"/>
      <sheetName val="Home_Page"/>
      <sheetName val="Interest_Rate_Projection"/>
      <sheetName val="Table_LL13"/>
      <sheetName val="BALANCE_SHEET_"/>
      <sheetName val="New_Hire_Input_&amp;_Calc"/>
      <sheetName val="On_Board_Headcount_Changes"/>
      <sheetName val="Permanent_info"/>
      <sheetName val="SAP_COMPANY_CODES1"/>
      <sheetName val="ana_u5"/>
      <sheetName val="Cost_Center"/>
      <sheetName val="21_Ocl"/>
      <sheetName val="acc_depre-report-old"/>
      <sheetName val="COMPUTER_HARDWARE(IFM)_(A)"/>
      <sheetName val="summary_of_used_bits"/>
      <sheetName val="98FORECAST_(1)"/>
      <sheetName val="PRICE_LIST_MASTER"/>
      <sheetName val="Input_Price"/>
      <sheetName val="Main_Model"/>
      <sheetName val="Month_v_YTD"/>
      <sheetName val="Project_Detail_"/>
      <sheetName val="Mapping_table"/>
      <sheetName val="TB-Circuit_ONE_-12"/>
      <sheetName val="#ofclose__xl"/>
      <sheetName val="NBD1_1_01"/>
      <sheetName val="NBD2_1_02"/>
      <sheetName val="NBD2_1_03"/>
      <sheetName val="NBD2_1_04"/>
      <sheetName val="NBD2_2_02"/>
      <sheetName val="NBD6_2_01"/>
      <sheetName val="NBD6_2_02"/>
      <sheetName val="NBD8_2_01"/>
      <sheetName val="NBD8_2_08"/>
      <sheetName val="NBD8_2_09"/>
      <sheetName val="NBD8_2_11"/>
      <sheetName val="NBD8_2_12"/>
      <sheetName val="NBD8_2_16"/>
      <sheetName val="NBD8_2_18"/>
      <sheetName val="NBD8_2_20"/>
      <sheetName val="NBD8_2_21"/>
      <sheetName val="PDR_(ORI)"/>
      <sheetName val="Landing_Factors"/>
      <sheetName val="Agency_Walker_ID"/>
      <sheetName val="Inter_co"/>
      <sheetName val="BS_ATTACH"/>
      <sheetName val="10Segment_report"/>
      <sheetName val="1Cash_for_Interest"/>
      <sheetName val="3Detail_of_cash_flow"/>
      <sheetName val="TB_P12"/>
      <sheetName val="เงินกู้_MGC4"/>
      <sheetName val="SCB_1_-_Current3"/>
      <sheetName val="SCB_2_-_Current3"/>
      <sheetName val="B&amp;S_19993"/>
      <sheetName val="AP_Interco_3"/>
      <sheetName val="Details_for_Keppel_Sin3"/>
      <sheetName val="Details_for_tri3"/>
      <sheetName val="เง_นก___MGC3"/>
      <sheetName val="TrialBalance_Q3-20023"/>
      <sheetName val="VariableII__period3"/>
      <sheetName val="6_weeks_rolling_forecast3"/>
      <sheetName val="FX_rates3"/>
      <sheetName val="Standing_Data3"/>
      <sheetName val="Asset_&amp;_Liability3"/>
      <sheetName val="Net_asset_value3"/>
      <sheetName val="???????_MGC3"/>
      <sheetName val="Download_Grp_Branch3"/>
      <sheetName val="Download_Lcl_Branch3"/>
      <sheetName val="Supporting_Tool3"/>
      <sheetName val="Customize_Your_Invoice3"/>
      <sheetName val="Std_063"/>
      <sheetName val="Debt_Info3"/>
      <sheetName val="Purchase_Order3"/>
      <sheetName val="Customize_Your_Purchase_Order3"/>
      <sheetName val="_IB-PL-00-01_SUMMARY3"/>
      <sheetName val="Call_Down_Data_OLD3"/>
      <sheetName val="Assumption_Data3"/>
      <sheetName val="BL_-_GL_-_RJ3"/>
      <sheetName val="T&amp;E_GL3"/>
      <sheetName val="T&amp;E_System3"/>
      <sheetName val="1020_FF3"/>
      <sheetName val="_IBPL00013"/>
      <sheetName val="FY02_Fcst3"/>
      <sheetName val="Operational_Plan3"/>
      <sheetName val="Main_Menu3"/>
      <sheetName val="AOP_Summary-23"/>
      <sheetName val="Burden_exp3"/>
      <sheetName val="Investment_Database3"/>
      <sheetName val="Submission_Form3"/>
      <sheetName val="Wkgs_BS_Lead3"/>
      <sheetName val="CF_RECONCILE_-_13"/>
      <sheetName val="N-4_Patent_right3"/>
      <sheetName val="K-5_YE3"/>
      <sheetName val="Asset_31-12-473"/>
      <sheetName val="ALL_KSFC_RIGS_EXCEPT_R-53"/>
      <sheetName val="Base_Rental3"/>
      <sheetName val="10-1_Media3"/>
      <sheetName val="COST_(ACC_ขาย10-2005)3"/>
      <sheetName val="Entity_List3"/>
      <sheetName val="7Long_term_liabilities3"/>
      <sheetName val="Appendix_E3"/>
      <sheetName val="_IB-PL-YTD1"/>
      <sheetName val="Account_List1"/>
      <sheetName val="Company_codes1"/>
      <sheetName val="Stock_Aging1"/>
      <sheetName val="Drop_Down_Lists2"/>
      <sheetName val="CAPEX_Import2"/>
      <sheetName val="Rates_Table2"/>
      <sheetName val="lgth_adj_fine2"/>
      <sheetName val="Gauge_Accuracy2"/>
      <sheetName val="Drop_Down2"/>
      <sheetName val="AUDIT_FEE2"/>
      <sheetName val="Raw_Mat2"/>
      <sheetName val="Thai_better_foods2"/>
      <sheetName val="Cross_Ref2"/>
      <sheetName val="Jung_step_down_(60)2"/>
      <sheetName val="Link_data1"/>
      <sheetName val="Drop_down_list1"/>
      <sheetName val="Tax_Calculation1"/>
      <sheetName val="RIG_134-ASSETS_APR_971"/>
      <sheetName val="RIG_027-ASSETS-AFTER_30_JUN_971"/>
      <sheetName val="On_hand_-_31_Mar_031"/>
      <sheetName val="TB_Data_base1"/>
      <sheetName val="NEW_ZEALAND1"/>
      <sheetName val="@RISK_Correlations1"/>
      <sheetName val="MCS_P&amp;L_By_Sub__USD1"/>
      <sheetName val="lab_paced1"/>
      <sheetName val="NAR-Pistons_(2)1"/>
      <sheetName val="FDR-Jan-99_1"/>
      <sheetName val="TAUX_MONNAIES1"/>
      <sheetName val="Equity_Rec_1"/>
      <sheetName val="standard_cost_1"/>
      <sheetName val="211901_คชจ_ค้างจ่าย1"/>
      <sheetName val="Book_1_Summary1"/>
      <sheetName val="Global_Cover1"/>
      <sheetName val="Anniversary_at_Multi_Group1"/>
      <sheetName val="A_TODDI_&amp;_B_TODDI1"/>
      <sheetName val="Genetica_Molecular_'071"/>
      <sheetName val="SUM_RV-November1"/>
      <sheetName val="BAX_Export_25mar07_-_31mar071"/>
      <sheetName val="GL_Code1"/>
      <sheetName val="ocean_voyage1"/>
      <sheetName val="SF_commitment_1"/>
      <sheetName val="Contract_service_fee-other1"/>
      <sheetName val="GL_SF_Q31"/>
      <sheetName val="Market_Segment2"/>
      <sheetName val="Owner_Unit2"/>
      <sheetName val="vendor_name2"/>
      <sheetName val="Content_Page2"/>
      <sheetName val="Elim_Seg_LM2"/>
      <sheetName val="Elim_Seg_BM2"/>
      <sheetName val="Elim_Seg_AM2"/>
      <sheetName val="Table_Array2"/>
      <sheetName val="Setup_20081"/>
      <sheetName val="Setup_20091"/>
      <sheetName val="f&amp;b_(2)2"/>
      <sheetName val="Master_table2"/>
      <sheetName val="Nominal_Wizard1"/>
      <sheetName val="Jan_051"/>
      <sheetName val="FCT_2008_-_HM_ok1"/>
      <sheetName val="LJ_Assumptions1"/>
      <sheetName val="LJ_Cost1"/>
      <sheetName val="LJ_His_CF1"/>
      <sheetName val="YS_Loan_1"/>
      <sheetName val="YS_Hotel_Budget1"/>
      <sheetName val="YS_Assumptions1"/>
      <sheetName val="YS_Cost_1"/>
      <sheetName val="YS_His_CF1"/>
      <sheetName val="new_IFS_format1"/>
      <sheetName val="TMF_Draft1"/>
      <sheetName val="Fill_this_out_first___1"/>
      <sheetName val="FE-1770_P11"/>
      <sheetName val="ADJ___RATE1"/>
      <sheetName val="Summary_Comparison_SGD1"/>
      <sheetName val="U-7_11"/>
      <sheetName val="N-4_42"/>
      <sheetName val="7_Jan_022"/>
      <sheetName val="Mkt_Dev_1291_ONL_1290_-_10101"/>
      <sheetName val="GAAP_Pru1"/>
      <sheetName val="Bill_No__2_-_Carpark1"/>
      <sheetName val="sum_to_LRH1"/>
      <sheetName val="Tax_Formulas1"/>
      <sheetName val="Setup_Sheet1"/>
      <sheetName val="K101_FA_Lead1"/>
      <sheetName val="Home_Page1"/>
      <sheetName val="Interest_Rate_Projection1"/>
      <sheetName val="Table_LL131"/>
      <sheetName val="BALANCE_SHEET_1"/>
      <sheetName val="New_Hire_Input_&amp;_Calc1"/>
      <sheetName val="On_Board_Headcount_Changes1"/>
      <sheetName val="Permanent_info1"/>
      <sheetName val="SAP_COMPANY_CODES2"/>
      <sheetName val="ana_u51"/>
      <sheetName val="Cost_Center1"/>
      <sheetName val="21_Ocl1"/>
      <sheetName val="acc_depre-report-old1"/>
      <sheetName val="COMPUTER_HARDWARE(IFM)_(A)1"/>
      <sheetName val="summary_of_used_bits1"/>
      <sheetName val="98FORECAST_(1)1"/>
      <sheetName val="PRICE_LIST_MASTER1"/>
      <sheetName val="Input_Price1"/>
      <sheetName val="Main_Model1"/>
      <sheetName val="Month_v_YTD1"/>
      <sheetName val="Project_Detail_1"/>
      <sheetName val="Mapping_table1"/>
      <sheetName val="TB-Circuit_ONE_-121"/>
      <sheetName val="#ofclose__xl1"/>
      <sheetName val="NBD1_1_011"/>
      <sheetName val="NBD2_1_021"/>
      <sheetName val="NBD2_1_031"/>
      <sheetName val="NBD2_1_041"/>
      <sheetName val="NBD2_2_021"/>
      <sheetName val="NBD6_2_011"/>
      <sheetName val="NBD6_2_021"/>
      <sheetName val="NBD8_2_011"/>
      <sheetName val="NBD8_2_081"/>
      <sheetName val="NBD8_2_091"/>
      <sheetName val="NBD8_2_111"/>
      <sheetName val="NBD8_2_121"/>
      <sheetName val="NBD8_2_161"/>
      <sheetName val="NBD8_2_181"/>
      <sheetName val="NBD8_2_201"/>
      <sheetName val="NBD8_2_211"/>
      <sheetName val="PDR_(ORI)1"/>
      <sheetName val="Landing_Factors1"/>
      <sheetName val="Agency_Walker_ID1"/>
      <sheetName val="Inter_co1"/>
      <sheetName val="BS_ATTACH1"/>
      <sheetName val="10Segment_report1"/>
      <sheetName val="1Cash_for_Interest1"/>
      <sheetName val="3Detail_of_cash_flow1"/>
      <sheetName val="TB_P121"/>
      <sheetName val="trfc02-26(Fes+Ses)"/>
      <sheetName val="個品ﾘｽﾄ"/>
      <sheetName val="C-3"/>
      <sheetName val="เงินกู้_MGC6"/>
      <sheetName val="SCB_1_-_Current5"/>
      <sheetName val="SCB_2_-_Current5"/>
      <sheetName val="B&amp;S_19995"/>
      <sheetName val="Trial_Balance5"/>
      <sheetName val="ADJ_-_RATE5"/>
      <sheetName val="AP_Interco_5"/>
      <sheetName val="Details_for_Keppel_Sin5"/>
      <sheetName val="Details_for_tri5"/>
      <sheetName val="เง_นก___MGC5"/>
      <sheetName val="TrialBalance_Q3-20025"/>
      <sheetName val="VariableII__period5"/>
      <sheetName val="6_weeks_rolling_forecast5"/>
      <sheetName val="FX_rates5"/>
      <sheetName val="Standing_Data5"/>
      <sheetName val="Asset_&amp;_Liability5"/>
      <sheetName val="Net_asset_value5"/>
      <sheetName val="???????_MGC5"/>
      <sheetName val="Download_Grp_Branch5"/>
      <sheetName val="Download_Lcl_Branch5"/>
      <sheetName val="Supporting_Tool5"/>
      <sheetName val="Customize_Your_Invoice5"/>
      <sheetName val="Std_065"/>
      <sheetName val="Debt_Info5"/>
      <sheetName val="Purchase_Order5"/>
      <sheetName val="Customize_Your_Purchase_Order5"/>
      <sheetName val="_IB-PL-00-01_SUMMARY5"/>
      <sheetName val="Call_Down_Data_OLD5"/>
      <sheetName val="Assumption_Data5"/>
      <sheetName val="BL_-_GL_-_RJ5"/>
      <sheetName val="T&amp;E_GL5"/>
      <sheetName val="T&amp;E_System5"/>
      <sheetName val="1020_FF5"/>
      <sheetName val="_IBPL00015"/>
      <sheetName val="FY02_Fcst5"/>
      <sheetName val="Operational_Plan5"/>
      <sheetName val="Main_Menu5"/>
      <sheetName val="AOP_Summary-25"/>
      <sheetName val="Burden_exp5"/>
      <sheetName val="Investment_Database5"/>
      <sheetName val="Submission_Form5"/>
      <sheetName val="Wkgs_BS_Lead5"/>
      <sheetName val="CF_RECONCILE_-_15"/>
      <sheetName val="N-4_Patent_right5"/>
      <sheetName val="Loan_Data5"/>
      <sheetName val="K-5_YE5"/>
      <sheetName val="Asset_31-12-475"/>
      <sheetName val="ALL_KSFC_RIGS_EXCEPT_R-55"/>
      <sheetName val="Base_Rental5"/>
      <sheetName val="10-1_Media5"/>
      <sheetName val="COST_(ACC_ขาย10-2005)5"/>
      <sheetName val="Entity_List5"/>
      <sheetName val="7Long_term_liabilities5"/>
      <sheetName val="Appendix_E5"/>
      <sheetName val="_IB-PL-YTD3"/>
      <sheetName val="Account_List3"/>
      <sheetName val="Company_codes3"/>
      <sheetName val="Stock_Aging3"/>
      <sheetName val="Drop_Down_Lists4"/>
      <sheetName val="CAPEX_Import4"/>
      <sheetName val="Rates_Table4"/>
      <sheetName val="lgth_adj_fine4"/>
      <sheetName val="Gauge_Accuracy4"/>
      <sheetName val="Drop_Down4"/>
      <sheetName val="AUDIT_FEE4"/>
      <sheetName val="Raw_Mat4"/>
      <sheetName val="Thai_better_foods4"/>
      <sheetName val="Cross_Ref4"/>
      <sheetName val="Jung_step_down_(60)4"/>
      <sheetName val="Link_data3"/>
      <sheetName val="Drop_down_list3"/>
      <sheetName val="Tax_Calculation3"/>
      <sheetName val="RIG_134-ASSETS_APR_973"/>
      <sheetName val="RIG_027-ASSETS-AFTER_30_JUN_973"/>
      <sheetName val="On_hand_-_31_Mar_033"/>
      <sheetName val="TB_Data_base3"/>
      <sheetName val="NEW_ZEALAND3"/>
      <sheetName val="@RISK_Correlations3"/>
      <sheetName val="MCS_P&amp;L_By_Sub__USD3"/>
      <sheetName val="lab_paced3"/>
      <sheetName val="NAR-Pistons_(2)3"/>
      <sheetName val="FDR-Jan-99_3"/>
      <sheetName val="TAUX_MONNAIES3"/>
      <sheetName val="Equity_Rec_3"/>
      <sheetName val="_3"/>
      <sheetName val="?_?????????9?D?????O?Z?e?p?{?3"/>
      <sheetName val="_?9?D?O?Z?e?p?{??_x000a_3"/>
      <sheetName val="________MGC3"/>
      <sheetName val="ocean_voyage3"/>
      <sheetName val="standard_cost_3"/>
      <sheetName val="211901_คชจ_ค้างจ่าย3"/>
      <sheetName val="Book_1_Summary3"/>
      <sheetName val="Global_Cover3"/>
      <sheetName val="Anniversary_at_Multi_Group3"/>
      <sheetName val="A_TODDI_&amp;_B_TODDI3"/>
      <sheetName val="Genetica_Molecular_'073"/>
      <sheetName val="SUM_RV-November3"/>
      <sheetName val="BAX_Export_25mar07_-_31mar073"/>
      <sheetName val="GL_Code3"/>
      <sheetName val="SF_commitment_3"/>
      <sheetName val="Contract_service_fee-other3"/>
      <sheetName val="GL_SF_Q33"/>
      <sheetName val="Market_Segment3"/>
      <sheetName val="Owner_Unit3"/>
      <sheetName val="vendor_name3"/>
      <sheetName val="Content_Page3"/>
      <sheetName val="Elim_Seg_LM3"/>
      <sheetName val="Elim_Seg_BM3"/>
      <sheetName val="Elim_Seg_AM3"/>
      <sheetName val="Table_Array3"/>
      <sheetName val="Setup_20082"/>
      <sheetName val="Setup_20092"/>
      <sheetName val="f&amp;b_(2)3"/>
      <sheetName val="Data_Sources2"/>
      <sheetName val="외상매출금현황-수정분_A22"/>
      <sheetName val="Master_Updated(517)2"/>
      <sheetName val="Tooling_list_T_lite2"/>
      <sheetName val="Nominal_Wizard2"/>
      <sheetName val="Jan_052"/>
      <sheetName val="FCT_2008_-_HM_ok2"/>
      <sheetName val="LJ_Assumptions2"/>
      <sheetName val="LJ_Cost2"/>
      <sheetName val="LJ_His_CF2"/>
      <sheetName val="YS_Loan_2"/>
      <sheetName val="YS_Hotel_Budget2"/>
      <sheetName val="YS_Assumptions2"/>
      <sheetName val="YS_Cost_2"/>
      <sheetName val="YS_His_CF2"/>
      <sheetName val="new_IFS_format2"/>
      <sheetName val="TMF_Draft2"/>
      <sheetName val="Fill_this_out_first___2"/>
      <sheetName val="FE-1770_P12"/>
      <sheetName val="ADJ___RATE2"/>
      <sheetName val="Summary_Comparison_SGD2"/>
      <sheetName val="U-7_12"/>
      <sheetName val="N-4_43"/>
      <sheetName val="7_Jan_023"/>
      <sheetName val="Mkt_Dev_1291_ONL_1290_-_10102"/>
      <sheetName val="GAAP_Pru2"/>
      <sheetName val="31_12_042"/>
      <sheetName val="Bill_No__2_-_Carpark2"/>
      <sheetName val="sum_to_LRH2"/>
      <sheetName val="interest_income2"/>
      <sheetName val="Tax_Formulas2"/>
      <sheetName val="Setup_Sheet2"/>
      <sheetName val="K101_FA_Lead2"/>
      <sheetName val="Home_Page2"/>
      <sheetName val="Interest_Rate_Projection2"/>
      <sheetName val="Table_LL132"/>
      <sheetName val="BALANCE_SHEET_2"/>
      <sheetName val="New_Hire_Input_&amp;_Calc2"/>
      <sheetName val="On_Board_Headcount_Changes2"/>
      <sheetName val="Permanent_info2"/>
      <sheetName val="ana_u52"/>
      <sheetName val="FY04_budget_vol2"/>
      <sheetName val="DEP_C20012"/>
      <sheetName val="Cost_Center2"/>
      <sheetName val="21_Ocl2"/>
      <sheetName val="acc_depre-report-old2"/>
      <sheetName val="COMPUTER_HARDWARE(IFM)_(A)2"/>
      <sheetName val="summary_of_used_bits2"/>
      <sheetName val="98FORECAST_(1)2"/>
      <sheetName val="PRICE_LIST_MASTER2"/>
      <sheetName val="Input_Price2"/>
      <sheetName val="Main_Model2"/>
      <sheetName val="Month_v_YTD2"/>
      <sheetName val="Project_Detail_2"/>
      <sheetName val="Mapping_table2"/>
      <sheetName val="TB-Circuit_ONE_-122"/>
      <sheetName val="เงินกู้_MGC5"/>
      <sheetName val="SCB_1_-_Current4"/>
      <sheetName val="SCB_2_-_Current4"/>
      <sheetName val="B&amp;S_19994"/>
      <sheetName val="Trial_Balance4"/>
      <sheetName val="ADJ_-_RATE4"/>
      <sheetName val="AP_Interco_4"/>
      <sheetName val="Details_for_Keppel_Sin4"/>
      <sheetName val="Details_for_tri4"/>
      <sheetName val="เง_นก___MGC4"/>
      <sheetName val="TrialBalance_Q3-20024"/>
      <sheetName val="VariableII__period4"/>
      <sheetName val="6_weeks_rolling_forecast4"/>
      <sheetName val="FX_rates4"/>
      <sheetName val="Standing_Data4"/>
      <sheetName val="Asset_&amp;_Liability4"/>
      <sheetName val="Net_asset_value4"/>
      <sheetName val="???????_MGC4"/>
      <sheetName val="Download_Grp_Branch4"/>
      <sheetName val="Download_Lcl_Branch4"/>
      <sheetName val="Supporting_Tool4"/>
      <sheetName val="Customize_Your_Invoice4"/>
      <sheetName val="Std_064"/>
      <sheetName val="Debt_Info4"/>
      <sheetName val="Purchase_Order4"/>
      <sheetName val="Customize_Your_Purchase_Order4"/>
      <sheetName val="_IB-PL-00-01_SUMMARY4"/>
      <sheetName val="Call_Down_Data_OLD4"/>
      <sheetName val="Assumption_Data4"/>
      <sheetName val="BL_-_GL_-_RJ4"/>
      <sheetName val="T&amp;E_GL4"/>
      <sheetName val="T&amp;E_System4"/>
      <sheetName val="1020_FF4"/>
      <sheetName val="_IBPL00014"/>
      <sheetName val="FY02_Fcst4"/>
      <sheetName val="Operational_Plan4"/>
      <sheetName val="Main_Menu4"/>
      <sheetName val="AOP_Summary-24"/>
      <sheetName val="Burden_exp4"/>
      <sheetName val="Investment_Database4"/>
      <sheetName val="Submission_Form4"/>
      <sheetName val="Wkgs_BS_Lead4"/>
      <sheetName val="CF_RECONCILE_-_14"/>
      <sheetName val="N-4_Patent_right4"/>
      <sheetName val="Loan_Data4"/>
      <sheetName val="K-5_YE4"/>
      <sheetName val="Asset_31-12-474"/>
      <sheetName val="ALL_KSFC_RIGS_EXCEPT_R-54"/>
      <sheetName val="Base_Rental4"/>
      <sheetName val="10-1_Media4"/>
      <sheetName val="COST_(ACC_ขาย10-2005)4"/>
      <sheetName val="Entity_List4"/>
      <sheetName val="7Long_term_liabilities4"/>
      <sheetName val="Appendix_E4"/>
      <sheetName val="_IB-PL-YTD2"/>
      <sheetName val="Account_List2"/>
      <sheetName val="Company_codes2"/>
      <sheetName val="Stock_Aging2"/>
      <sheetName val="Drop_Down_Lists3"/>
      <sheetName val="CAPEX_Import3"/>
      <sheetName val="Rates_Table3"/>
      <sheetName val="lgth_adj_fine3"/>
      <sheetName val="Gauge_Accuracy3"/>
      <sheetName val="Drop_Down3"/>
      <sheetName val="AUDIT_FEE3"/>
      <sheetName val="Raw_Mat3"/>
      <sheetName val="Thai_better_foods3"/>
      <sheetName val="Cross_Ref3"/>
      <sheetName val="Jung_step_down_(60)3"/>
      <sheetName val="Link_data2"/>
      <sheetName val="Drop_down_list2"/>
      <sheetName val="Tax_Calculation2"/>
      <sheetName val="RIG_134-ASSETS_APR_972"/>
      <sheetName val="RIG_027-ASSETS-AFTER_30_JUN_972"/>
      <sheetName val="On_hand_-_31_Mar_032"/>
      <sheetName val="TB_Data_base2"/>
      <sheetName val="NEW_ZEALAND2"/>
      <sheetName val="@RISK_Correlations2"/>
      <sheetName val="MCS_P&amp;L_By_Sub__USD2"/>
      <sheetName val="lab_paced2"/>
      <sheetName val="NAR-Pistons_(2)2"/>
      <sheetName val="FDR-Jan-99_2"/>
      <sheetName val="TAUX_MONNAIES2"/>
      <sheetName val="Equity_Rec_2"/>
      <sheetName val="_2"/>
      <sheetName val="?_?????????9?D?????O?Z?e?p?{?2"/>
      <sheetName val="_?9?D?O?Z?e?p?{??_x000a_2"/>
      <sheetName val="________MGC2"/>
      <sheetName val="ocean_voyage2"/>
      <sheetName val="standard_cost_2"/>
      <sheetName val="211901_คชจ_ค้างจ่าย2"/>
      <sheetName val="Book_1_Summary2"/>
      <sheetName val="Global_Cover2"/>
      <sheetName val="Anniversary_at_Multi_Group2"/>
      <sheetName val="A_TODDI_&amp;_B_TODDI2"/>
      <sheetName val="Genetica_Molecular_'072"/>
      <sheetName val="SUM_RV-November2"/>
      <sheetName val="BAX_Export_25mar07_-_31mar072"/>
      <sheetName val="GL_Code2"/>
      <sheetName val="SF_commitment_2"/>
      <sheetName val="Contract_service_fee-other2"/>
      <sheetName val="GL_SF_Q32"/>
      <sheetName val="เงินกู้_MGC7"/>
      <sheetName val="SCB_1_-_Current6"/>
      <sheetName val="SCB_2_-_Current6"/>
      <sheetName val="B&amp;S_19996"/>
      <sheetName val="Trial_Balance6"/>
      <sheetName val="AP_Interco_6"/>
      <sheetName val="Details_for_Keppel_Sin6"/>
      <sheetName val="Details_for_tri6"/>
      <sheetName val="เง_นก___MGC6"/>
      <sheetName val="TrialBalance_Q3-20026"/>
      <sheetName val="VariableII__period6"/>
      <sheetName val="6_weeks_rolling_forecast6"/>
      <sheetName val="FX_rates6"/>
      <sheetName val="Standing_Data6"/>
      <sheetName val="Asset_&amp;_Liability6"/>
      <sheetName val="Net_asset_value6"/>
      <sheetName val="???????_MGC6"/>
      <sheetName val="Download_Grp_Branch6"/>
      <sheetName val="Download_Lcl_Branch6"/>
      <sheetName val="Supporting_Tool6"/>
      <sheetName val="Customize_Your_Invoice6"/>
      <sheetName val="Std_066"/>
      <sheetName val="Debt_Info6"/>
      <sheetName val="Purchase_Order6"/>
      <sheetName val="Customize_Your_Purchase_Order6"/>
      <sheetName val="_IB-PL-00-01_SUMMARY6"/>
      <sheetName val="Call_Down_Data_OLD6"/>
      <sheetName val="Assumption_Data6"/>
      <sheetName val="BL_-_GL_-_RJ6"/>
      <sheetName val="T&amp;E_GL6"/>
      <sheetName val="T&amp;E_System6"/>
      <sheetName val="1020_FF6"/>
      <sheetName val="_IBPL00016"/>
      <sheetName val="FY02_Fcst6"/>
      <sheetName val="Operational_Plan6"/>
      <sheetName val="Main_Menu6"/>
      <sheetName val="AOP_Summary-26"/>
      <sheetName val="Burden_exp6"/>
      <sheetName val="Investment_Database6"/>
      <sheetName val="Submission_Form6"/>
      <sheetName val="Wkgs_BS_Lead6"/>
      <sheetName val="CF_RECONCILE_-_16"/>
      <sheetName val="N-4_Patent_right6"/>
      <sheetName val="Loan_Data6"/>
      <sheetName val="K-5_YE6"/>
      <sheetName val="Asset_31-12-476"/>
      <sheetName val="ALL_KSFC_RIGS_EXCEPT_R-56"/>
      <sheetName val="Base_Rental6"/>
      <sheetName val="10-1_Media6"/>
      <sheetName val="COST_(ACC_ขาย10-2005)6"/>
      <sheetName val="Entity_List6"/>
      <sheetName val="7Long_term_liabilities6"/>
      <sheetName val="Appendix_E6"/>
      <sheetName val="_IB-PL-YTD4"/>
      <sheetName val="Account_List4"/>
      <sheetName val="Company_codes4"/>
      <sheetName val="Stock_Aging4"/>
      <sheetName val="Drop_Down_Lists5"/>
      <sheetName val="CAPEX_Import5"/>
      <sheetName val="Rates_Table5"/>
      <sheetName val="lgth_adj_fine5"/>
      <sheetName val="Gauge_Accuracy5"/>
      <sheetName val="Drop_Down5"/>
      <sheetName val="AUDIT_FEE5"/>
      <sheetName val="Raw_Mat5"/>
      <sheetName val="Thai_better_foods5"/>
      <sheetName val="Cross_Ref5"/>
      <sheetName val="Jung_step_down_(60)5"/>
      <sheetName val="Link_data4"/>
      <sheetName val="Drop_down_list4"/>
      <sheetName val="Tax_Calculation4"/>
      <sheetName val="RIG_134-ASSETS_APR_974"/>
      <sheetName val="RIG_027-ASSETS-AFTER_30_JUN_974"/>
      <sheetName val="On_hand_-_31_Mar_034"/>
      <sheetName val="TB_Data_base4"/>
      <sheetName val="NEW_ZEALAND4"/>
      <sheetName val="@RISK_Correlations4"/>
      <sheetName val="MCS_P&amp;L_By_Sub__USD4"/>
      <sheetName val="lab_paced4"/>
      <sheetName val="NAR-Pistons_(2)4"/>
      <sheetName val="FDR-Jan-99_4"/>
      <sheetName val="TAUX_MONNAIES4"/>
      <sheetName val="Equity_Rec_4"/>
      <sheetName val="_4"/>
      <sheetName val="?_?????????9?D?????O?Z?e?p?{?4"/>
      <sheetName val="_?9?D?O?Z?e?p?{??_x000a_4"/>
      <sheetName val="________MGC4"/>
      <sheetName val="ocean_voyage4"/>
      <sheetName val="standard_cost_4"/>
      <sheetName val="211901_คชจ_ค้างจ่าย4"/>
      <sheetName val="Book_1_Summary4"/>
      <sheetName val="Global_Cover4"/>
      <sheetName val="Anniversary_at_Multi_Group4"/>
      <sheetName val="A_TODDI_&amp;_B_TODDI4"/>
      <sheetName val="Genetica_Molecular_'074"/>
      <sheetName val="SUM_RV-November4"/>
      <sheetName val="BAX_Export_25mar07_-_31mar074"/>
      <sheetName val="GL_Code4"/>
      <sheetName val="SF_commitment_4"/>
      <sheetName val="Contract_service_fee-other4"/>
      <sheetName val="GL_SF_Q34"/>
      <sheetName val="เงินกู้_MGC8"/>
      <sheetName val="SCB_1_-_Current7"/>
      <sheetName val="SCB_2_-_Current7"/>
      <sheetName val="B&amp;S_19997"/>
      <sheetName val="Trial_Balance7"/>
      <sheetName val="ADJ_-_RATE7"/>
      <sheetName val="AP_Interco_7"/>
      <sheetName val="Details_for_Keppel_Sin7"/>
      <sheetName val="Details_for_tri7"/>
      <sheetName val="เง_นก___MGC7"/>
      <sheetName val="TrialBalance_Q3-20027"/>
      <sheetName val="VariableII__period7"/>
      <sheetName val="6_weeks_rolling_forecast7"/>
      <sheetName val="FX_rates7"/>
      <sheetName val="Standing_Data7"/>
      <sheetName val="Asset_&amp;_Liability7"/>
      <sheetName val="Net_asset_value7"/>
      <sheetName val="???????_MGC7"/>
      <sheetName val="Download_Grp_Branch7"/>
      <sheetName val="Download_Lcl_Branch7"/>
      <sheetName val="Supporting_Tool7"/>
      <sheetName val="Customize_Your_Invoice7"/>
      <sheetName val="Std_067"/>
      <sheetName val="Debt_Info7"/>
      <sheetName val="Purchase_Order7"/>
      <sheetName val="Customize_Your_Purchase_Order7"/>
      <sheetName val="_IB-PL-00-01_SUMMARY7"/>
      <sheetName val="Call_Down_Data_OLD7"/>
      <sheetName val="Assumption_Data7"/>
      <sheetName val="BL_-_GL_-_RJ7"/>
      <sheetName val="T&amp;E_GL7"/>
      <sheetName val="T&amp;E_System7"/>
      <sheetName val="1020_FF7"/>
      <sheetName val="_IBPL00017"/>
      <sheetName val="FY02_Fcst7"/>
      <sheetName val="Operational_Plan7"/>
      <sheetName val="Main_Menu7"/>
      <sheetName val="AOP_Summary-27"/>
      <sheetName val="Burden_exp7"/>
      <sheetName val="Investment_Database7"/>
      <sheetName val="Submission_Form7"/>
      <sheetName val="Wkgs_BS_Lead7"/>
      <sheetName val="CF_RECONCILE_-_17"/>
      <sheetName val="N-4_Patent_right7"/>
      <sheetName val="Loan_Data7"/>
      <sheetName val="K-5_YE7"/>
      <sheetName val="Asset_31-12-477"/>
      <sheetName val="ALL_KSFC_RIGS_EXCEPT_R-57"/>
      <sheetName val="Base_Rental7"/>
      <sheetName val="10-1_Media7"/>
      <sheetName val="COST_(ACC_ขาย10-2005)7"/>
      <sheetName val="Entity_List7"/>
      <sheetName val="7Long_term_liabilities7"/>
      <sheetName val="Appendix_E7"/>
      <sheetName val="_IB-PL-YTD5"/>
      <sheetName val="Account_List5"/>
      <sheetName val="Company_codes5"/>
      <sheetName val="Stock_Aging5"/>
      <sheetName val="Drop_Down_Lists6"/>
      <sheetName val="CAPEX_Import6"/>
      <sheetName val="Rates_Table6"/>
      <sheetName val="lgth_adj_fine6"/>
      <sheetName val="Gauge_Accuracy6"/>
      <sheetName val="Drop_Down6"/>
      <sheetName val="AUDIT_FEE6"/>
      <sheetName val="Raw_Mat6"/>
      <sheetName val="Thai_better_foods6"/>
      <sheetName val="Cross_Ref6"/>
      <sheetName val="Jung_step_down_(60)6"/>
      <sheetName val="Link_data5"/>
      <sheetName val="Drop_down_list5"/>
      <sheetName val="Tax_Calculation5"/>
      <sheetName val="RIG_134-ASSETS_APR_975"/>
      <sheetName val="RIG_027-ASSETS-AFTER_30_JUN_975"/>
      <sheetName val="On_hand_-_31_Mar_035"/>
      <sheetName val="TB_Data_base5"/>
      <sheetName val="NEW_ZEALAND5"/>
      <sheetName val="@RISK_Correlations5"/>
      <sheetName val="MCS_P&amp;L_By_Sub__USD5"/>
      <sheetName val="lab_paced5"/>
      <sheetName val="NAR-Pistons_(2)5"/>
      <sheetName val="FDR-Jan-99_5"/>
      <sheetName val="TAUX_MONNAIES5"/>
      <sheetName val="Equity_Rec_5"/>
      <sheetName val="_5"/>
      <sheetName val="?_?????????9?D?????O?Z?e?p?{?5"/>
      <sheetName val="_?9?D?O?Z?e?p?{??_x000a_5"/>
      <sheetName val="________MGC5"/>
      <sheetName val="ocean_voyage5"/>
      <sheetName val="standard_cost_5"/>
      <sheetName val="211901_คชจ_ค้างจ่าย5"/>
      <sheetName val="Book_1_Summary5"/>
      <sheetName val="Global_Cover5"/>
      <sheetName val="Anniversary_at_Multi_Group5"/>
      <sheetName val="A_TODDI_&amp;_B_TODDI5"/>
      <sheetName val="Genetica_Molecular_'075"/>
      <sheetName val="SUM_RV-November5"/>
      <sheetName val="BAX_Export_25mar07_-_31mar075"/>
      <sheetName val="GL_Code5"/>
      <sheetName val="SF_commitment_5"/>
      <sheetName val="Contract_service_fee-other5"/>
      <sheetName val="GL_SF_Q35"/>
      <sheetName val="Market_Segment4"/>
      <sheetName val="Owner_Unit4"/>
      <sheetName val="vendor_name4"/>
      <sheetName val="Content_Page4"/>
      <sheetName val="Elim_Seg_LM4"/>
      <sheetName val="Elim_Seg_BM4"/>
      <sheetName val="Elim_Seg_AM4"/>
      <sheetName val="Table_Array4"/>
      <sheetName val="Setup_20083"/>
      <sheetName val="Setup_20093"/>
      <sheetName val="f&amp;b_(2)4"/>
      <sheetName val="Data_Sources3"/>
      <sheetName val="외상매출금현황-수정분_A23"/>
      <sheetName val="Master_Updated(517)3"/>
      <sheetName val="Tooling_list_T_lite3"/>
      <sheetName val="Master_table3"/>
      <sheetName val="Nominal_Wizard3"/>
      <sheetName val="Jan_053"/>
      <sheetName val="FCT_2008_-_HM_ok3"/>
      <sheetName val="LJ_Assumptions3"/>
      <sheetName val="LJ_Cost3"/>
      <sheetName val="LJ_His_CF3"/>
      <sheetName val="YS_Loan_3"/>
      <sheetName val="YS_Hotel_Budget3"/>
      <sheetName val="YS_Assumptions3"/>
      <sheetName val="YS_Cost_3"/>
      <sheetName val="YS_His_CF3"/>
      <sheetName val="new_IFS_format3"/>
      <sheetName val="TMF_Draft3"/>
      <sheetName val="Fill_this_out_first___3"/>
      <sheetName val="FE-1770_P13"/>
      <sheetName val="ADJ___RATE3"/>
      <sheetName val="Summary_Comparison_SGD3"/>
      <sheetName val="U-7_13"/>
      <sheetName val="N-4_44"/>
      <sheetName val="7_Jan_024"/>
      <sheetName val="Mkt_Dev_1291_ONL_1290_-_10103"/>
      <sheetName val="GAAP_Pru3"/>
      <sheetName val="31_12_043"/>
      <sheetName val="Bill_No__2_-_Carpark3"/>
      <sheetName val="sum_to_LRH3"/>
      <sheetName val="interest_income3"/>
      <sheetName val="Tax_Formulas3"/>
      <sheetName val="Setup_Sheet3"/>
      <sheetName val="K101_FA_Lead3"/>
      <sheetName val="Home_Page3"/>
      <sheetName val="Interest_Rate_Projection3"/>
      <sheetName val="Table_LL133"/>
      <sheetName val="BALANCE_SHEET_3"/>
      <sheetName val="New_Hire_Input_&amp;_Calc3"/>
      <sheetName val="On_Board_Headcount_Changes3"/>
      <sheetName val="Permanent_info3"/>
      <sheetName val="SAP_COMPANY_CODES3"/>
      <sheetName val="ana_u53"/>
      <sheetName val="FY04_budget_vol3"/>
      <sheetName val="DEP_C20013"/>
      <sheetName val="Cost_Center3"/>
      <sheetName val="21_Ocl3"/>
      <sheetName val="acc_depre-report-old3"/>
      <sheetName val="COMPUTER_HARDWARE(IFM)_(A)3"/>
      <sheetName val="summary_of_used_bits3"/>
      <sheetName val="98FORECAST_(1)3"/>
      <sheetName val="PRICE_LIST_MASTER3"/>
      <sheetName val="Input_Price3"/>
      <sheetName val="Main_Model3"/>
      <sheetName val="Month_v_YTD3"/>
      <sheetName val="Project_Detail_3"/>
      <sheetName val="Mapping_table3"/>
      <sheetName val="TB-Circuit_ONE_-123"/>
      <sheetName val="O_x0000_"/>
      <sheetName val="Mavt"/>
      <sheetName val="Expense"/>
      <sheetName val="NL+Lcombine"/>
      <sheetName val="P&amp;L_Conso"/>
      <sheetName val="P&amp;L_Express"/>
      <sheetName val="P&amp;L_Hyper"/>
      <sheetName val="P&amp;L_Super"/>
      <sheetName val="P&amp;L_Value"/>
      <sheetName val="Other"/>
      <sheetName val="Diffusion"/>
      <sheetName val="Register_Local"/>
      <sheetName val="112200-Y08"/>
      <sheetName val="details fee"/>
      <sheetName val="11_เงินลงทุน"/>
      <sheetName val="รายการกับบริษัทในเครือ "/>
      <sheetName val="ARAC99"/>
      <sheetName val="selling mec+msc"/>
      <sheetName val="DEC08"/>
      <sheetName val="Invoice Summary-Ops"/>
      <sheetName val="BARS"/>
      <sheetName val="AC日程"/>
      <sheetName val="Required"/>
      <sheetName val="MATT"/>
      <sheetName val="FF-1"/>
      <sheetName val="BIL"/>
      <sheetName val="FA-LISTING"/>
      <sheetName val="INP"/>
      <sheetName val="CFROI"/>
      <sheetName val="①　BP vs SPR (TTL Impact)"/>
      <sheetName val="COST"/>
      <sheetName val="InputPO_Del"/>
      <sheetName val="Payroll_LOCAL"/>
      <sheetName val="Driver Info"/>
      <sheetName val="Juta"/>
      <sheetName val="Miliar"/>
      <sheetName val="Ratus"/>
      <sheetName val="Ribu"/>
      <sheetName val="Locations"/>
      <sheetName val="Ldg"/>
      <sheetName val="S 708"/>
      <sheetName val="Testing"/>
      <sheetName val="TOC"/>
      <sheetName val="breakdown"/>
      <sheetName val="dg-VTu"/>
      <sheetName val="2300"/>
      <sheetName val="Quarterly P&amp;L"/>
      <sheetName val="LCTT"/>
      <sheetName val="CDTK"/>
      <sheetName val="MA-CN"/>
      <sheetName val="LC"/>
      <sheetName val="LC last year"/>
      <sheetName val="USD"/>
      <sheetName val="USD last year"/>
      <sheetName val="FF_3"/>
      <sheetName val="JV_Apr-Jun.07"/>
      <sheetName val="listacccode"/>
      <sheetName val="Foremost 7 contract"/>
      <sheetName val="Inputs"/>
      <sheetName val="P&amp;L by Mth"/>
      <sheetName val="Fecha"/>
      <sheetName val="RJE"/>
      <sheetName val="DATAMON"/>
      <sheetName val="DATAQTR"/>
      <sheetName val="AUG07"/>
      <sheetName val="IO list as at 23.11.09"/>
      <sheetName val="Kind of Service"/>
      <sheetName val="Service Coming"/>
      <sheetName val="Up to 2002"/>
      <sheetName val="IS working"/>
      <sheetName val="name_formula"/>
      <sheetName val="매출"/>
      <sheetName val="JV_Apr-Jun_07"/>
      <sheetName val="TB MON VS Deloittle Grouping"/>
      <sheetName val="variance_template"/>
      <sheetName val="SALES&amp;COGS"/>
      <sheetName val="2004 Labor"/>
      <sheetName val="Depn Assump"/>
      <sheetName val="INSTR"/>
      <sheetName val="Test cost oversea"/>
      <sheetName val="intercocode"/>
      <sheetName val="Liberty"/>
      <sheetName val="Audit "/>
      <sheetName val="6.5 rbe"/>
      <sheetName val="bod"/>
      <sheetName val="Combine"/>
      <sheetName val="Calculations"/>
      <sheetName val="BANK"/>
      <sheetName val="#Lookup"/>
      <sheetName val="master plan "/>
      <sheetName val="2.Conso"/>
      <sheetName val="8.1|Invest in Equity"/>
      <sheetName val="เทียบเกิดจริง"/>
      <sheetName val="SomOpMonthly"/>
      <sheetName val="Bilan"/>
      <sheetName val="SomOpCumul"/>
      <sheetName val="MPL 技連"/>
      <sheetName val="342E BLOCK"/>
      <sheetName val="705"/>
      <sheetName val="group"/>
      <sheetName val="Outlook"/>
      <sheetName val="Input sheet"/>
      <sheetName val="Info"/>
      <sheetName val="Comps"/>
      <sheetName val="Balance Sheet"/>
      <sheetName val="70-1A"/>
      <sheetName val="70-2"/>
      <sheetName val="Actuals"/>
      <sheetName val="Week Commit"/>
      <sheetName val="GeneralInfo"/>
      <sheetName val="JUNE 30 CONSOLIDATING BS"/>
      <sheetName val="current summary values"/>
      <sheetName val="assembled workforce summary"/>
      <sheetName val="Fixed Asset Summary"/>
      <sheetName val="physician databases"/>
      <sheetName val="consolidated inv summary"/>
      <sheetName val="iprd summary values"/>
      <sheetName val="trade name"/>
      <sheetName val="R15"/>
      <sheetName val="Evaluation grp 3"/>
      <sheetName val="Adjustments"/>
      <sheetName val="LYAT"/>
      <sheetName val="LYAW"/>
      <sheetName val="totalrep"/>
      <sheetName val="wagesrep"/>
      <sheetName val="Library Procedures"/>
      <sheetName val="BY Name"/>
      <sheetName val="#REF"/>
      <sheetName val="Adj&amp;Rcl06"/>
      <sheetName val="TB 2006"/>
      <sheetName val="USA"/>
      <sheetName val="Supplier Listing"/>
      <sheetName val="- 4 -"/>
      <sheetName val="Entity"/>
      <sheetName val="BCST271"/>
      <sheetName val="Sum"/>
      <sheetName val="CA NOV"/>
      <sheetName val="Vendor"/>
      <sheetName val="NameLookup"/>
      <sheetName val="FOB_Sale_Jan"/>
      <sheetName val="ActualAR"/>
      <sheetName val="System"/>
      <sheetName val="諸元表"/>
      <sheetName val="master data"/>
      <sheetName val="MatRatioCalcul"/>
      <sheetName val="Standard_Lists"/>
      <sheetName val="Co. Code"/>
      <sheetName val="Dim NBD"/>
      <sheetName val="AR3-Bank Rec"/>
      <sheetName val="GLTable"/>
      <sheetName val="LOOKUP_FY04"/>
      <sheetName val="Data 1"/>
      <sheetName val="Data 2"/>
      <sheetName val="options"/>
      <sheetName val="GS_STD"/>
      <sheetName val="OP_STD"/>
      <sheetName val="Trim &amp; Assy"/>
      <sheetName val="Global"/>
      <sheetName val="Ass"/>
      <sheetName val="BU-30"/>
      <sheetName val="Estm2005"/>
      <sheetName val="Furniture_Master"/>
      <sheetName val="MOTO"/>
      <sheetName val="L&amp;OH"/>
      <sheetName val="myData"/>
      <sheetName val="Input Area"/>
      <sheetName val="Detail Loan Move. &amp; Listing"/>
      <sheetName val="SEA"/>
      <sheetName val="DATE CELL &amp; Unassigned-1"/>
      <sheetName val="Date"/>
      <sheetName val="FIN"/>
      <sheetName val="rough_work"/>
      <sheetName val="SAP"/>
      <sheetName val="FA List FY10 Local GAAP"/>
      <sheetName val="Sales"/>
      <sheetName val="OT"/>
      <sheetName val="Indices"/>
      <sheetName val="Pov"/>
      <sheetName val="AC"/>
      <sheetName val="TAB.Daten"/>
      <sheetName val="BEV"/>
      <sheetName val="Wht cur"/>
      <sheetName val="Bloomberg"/>
      <sheetName val="LC-PURCHASE TFB"/>
      <sheetName val="Volume"/>
      <sheetName val="PCS-JIT Yantai"/>
      <sheetName val="GPG + FWENC"/>
      <sheetName val="Globals"/>
      <sheetName val="Home"/>
      <sheetName val="ATO Company Details"/>
      <sheetName val="APSC SOA AP"/>
      <sheetName val="AIO"/>
      <sheetName val="REGCSTHC.XLS"/>
      <sheetName val="F-2"/>
      <sheetName val="Master TB"/>
      <sheetName val="F-1"/>
      <sheetName val="O300"/>
      <sheetName val="Breakeven Analysis"/>
      <sheetName val="SRP FH"/>
      <sheetName val="SUM RV"/>
      <sheetName val="U-7"/>
      <sheetName val="Cont_ Detail"/>
      <sheetName val="CJEs"/>
      <sheetName val="YSS31"/>
      <sheetName val="Expense Claim"/>
      <sheetName val="130530"/>
      <sheetName val="7 THAI NGUYEN"/>
      <sheetName val="Asset_Groups"/>
      <sheetName val="VALU"/>
      <sheetName val="Sector"/>
      <sheetName val="EQ4NTV"/>
      <sheetName val="Actual vs Plan AutEx"/>
      <sheetName val="Historical"/>
      <sheetName val="ACTABLE"/>
      <sheetName val="県別ﾏﾙﾁ"/>
      <sheetName val="Sch 7"/>
      <sheetName val="Market Num50"/>
      <sheetName val="Market Num75"/>
      <sheetName val="Market Val50"/>
      <sheetName val="Market Val75"/>
      <sheetName val="Sheet1 (2)"/>
      <sheetName val="EU,2WD"/>
      <sheetName val="Returns"/>
      <sheetName val="W3 TOTAL"/>
      <sheetName val="Misc"/>
      <sheetName val="Database_Vehicles"/>
      <sheetName val="B"/>
      <sheetName val="コスト (4)"/>
      <sheetName val="Utilisation Pivot"/>
      <sheetName val="Movement (Non_THB)"/>
      <sheetName val="Minput"/>
      <sheetName val="Weekly"/>
      <sheetName val="1201"/>
      <sheetName val="Unearned_OLD"/>
      <sheetName val="stat local"/>
      <sheetName val="Operations Summary"/>
      <sheetName val="6000433"/>
      <sheetName val="Excluded Parts"/>
      <sheetName val="Accr JAN"/>
      <sheetName val="SWITZERLAND"/>
      <sheetName val="details"/>
      <sheetName val="Admin Use Only"/>
      <sheetName val="2009 Admin &amp; Cost"/>
      <sheetName val="RENEWALS"/>
      <sheetName val="admin exp."/>
      <sheetName val="TX-18.1Detail entertainment exp"/>
      <sheetName val="fx"/>
      <sheetName val="Graph"/>
      <sheetName val="% C"/>
      <sheetName val="bl"/>
      <sheetName val="Revenue CSC"/>
      <sheetName val="0894 PC from Andy Lam"/>
      <sheetName val="Basics"/>
      <sheetName val="Model-Monthly_gold_or_payment"/>
      <sheetName val="Forecast-SGD"/>
      <sheetName val="MEXICO"/>
      <sheetName val="mes"/>
      <sheetName val="R_5"/>
      <sheetName val="Instructions"/>
      <sheetName val="MC3(main)"/>
      <sheetName val="MC1"/>
      <sheetName val="Gross"/>
      <sheetName val="Daily"/>
      <sheetName val="PMTE Year-end (Pre-audit)"/>
      <sheetName val="NPR_Forecast"/>
      <sheetName val="Summary_allowance"/>
      <sheetName val="Summary_Bonus"/>
      <sheetName val="Summary_other income"/>
      <sheetName val="Summary_netsal"/>
      <sheetName val="Final_summary"/>
      <sheetName val="Summary_taxpaid"/>
      <sheetName val="HK Based"/>
      <sheetName val="PLAN03"/>
      <sheetName val="114W2次設変部品確認（組立） (3)"/>
      <sheetName val="リストデータ"/>
      <sheetName val="Pln Pdt"/>
      <sheetName val="SPCSheet"/>
      <sheetName val="DAY"/>
      <sheetName val="Chlorination"/>
      <sheetName val="Compounding"/>
      <sheetName val="Forming"/>
      <sheetName val="Packaging"/>
      <sheetName val="065000"/>
      <sheetName val="065005s"/>
      <sheetName val="US Exchange Rate"/>
      <sheetName val="Dlrnames"/>
      <sheetName val="98PM1"/>
      <sheetName val="2005 DATA"/>
      <sheetName val="2"/>
      <sheetName val="name"/>
      <sheetName val="total order"/>
      <sheetName val="Dry Mixes"/>
      <sheetName val="Cust"/>
      <sheetName val="IC Sales Input Sheet"/>
      <sheetName val="Demonstr_ Gerenciais Input"/>
      <sheetName val="Evolução_Histórica"/>
      <sheetName val="Labor Rates"/>
      <sheetName val="Ref"/>
      <sheetName val="BAT Reserve data entry"/>
      <sheetName val="BAT data entry"/>
      <sheetName val="AR @ ACT"/>
      <sheetName val="Margins"/>
      <sheetName val="Eight"/>
      <sheetName val="Eleven"/>
      <sheetName val="Five"/>
      <sheetName val="Four"/>
      <sheetName val="Nine"/>
      <sheetName val="One"/>
      <sheetName val="Seven"/>
      <sheetName val="Six"/>
      <sheetName val="Ten"/>
      <sheetName val="Three"/>
      <sheetName val="Two"/>
      <sheetName val="Cost_Elements"/>
      <sheetName val="TBActual_ERP"/>
      <sheetName val="Page1"/>
      <sheetName val="dmf 346-6162,63,64&amp;65"/>
      <sheetName val="SetUpTime"/>
      <sheetName val="BNDDIR(BOND)"/>
      <sheetName val="TB47-12"/>
      <sheetName val="Expectation"/>
      <sheetName val="thisyear2011"/>
      <sheetName val="Buyside P&amp;L"/>
      <sheetName val="Exchange"/>
      <sheetName val="MONTHLY"/>
      <sheetName val="Inventory"/>
      <sheetName val="ValidationLists"/>
      <sheetName val="DATA VALIDATION"/>
      <sheetName val="Ageing of HypoTax"/>
      <sheetName val="Account Name &amp; Code"/>
      <sheetName val="Location &amp; Cost Centre"/>
      <sheetName val="___________9_D_____O_Z_e_p____2"/>
      <sheetName val="___________9_D_____O_Z_e_p____3"/>
      <sheetName val="X303"/>
      <sheetName val="Code_ABU"/>
      <sheetName val="Total_Data_Wash"/>
      <sheetName val="ANE_Data_Wash"/>
      <sheetName val="Departments"/>
      <sheetName val="Non-Statistical Sampling"/>
      <sheetName val="INCOME"/>
      <sheetName val="TRAINING"/>
      <sheetName val="Old"/>
      <sheetName val="names"/>
      <sheetName val="Mask"/>
      <sheetName val="Pivot Data"/>
      <sheetName val="Ratio Calc"/>
      <sheetName val="AnnualSense"/>
      <sheetName val="Entity Master"/>
      <sheetName val="Connection"/>
      <sheetName val="acintan"/>
      <sheetName val="G"/>
      <sheetName val="Wafer SJ"/>
      <sheetName val="Disk ODA"/>
      <sheetName val="Disk SJ"/>
      <sheetName val="Item"/>
      <sheetName val="JV_Disposal"/>
      <sheetName val="___________9_D_____O_Z_e_p____4"/>
      <sheetName val="___________9_D_____O_Z_e_p____5"/>
      <sheetName val="Original"/>
      <sheetName val="Variance"/>
      <sheetName val="ah-tooling"/>
      <sheetName val="AMATA"/>
      <sheetName val="SaleApr"/>
      <sheetName val="Resultado não realizado"/>
      <sheetName val="ANGGOTA"/>
      <sheetName val="guarantee by mortgage"/>
      <sheetName val="SCORE_RC_Code"/>
      <sheetName val="Penyusutan Kendaraan"/>
      <sheetName val="REPORT"/>
      <sheetName val="acs"/>
      <sheetName val="BCS_G4_to_Sub-process"/>
      <sheetName val="Input"/>
      <sheetName val="Don't Delete"/>
      <sheetName val="Write off"/>
      <sheetName val="TO _ SP"/>
      <sheetName val="Coef"/>
      <sheetName val="k_5"/>
      <sheetName val="Business Model"/>
      <sheetName val="Tariff"/>
      <sheetName val="Insurance"/>
      <sheetName val="U"/>
      <sheetName val="feature"/>
      <sheetName val="CD-08"/>
      <sheetName val="외상매출금현황-수정분_A25"/>
      <sheetName val="Data_Sources5"/>
      <sheetName val="Master_Updated(517)5"/>
      <sheetName val="Tooling_list_T_lite5"/>
      <sheetName val="FY04_budget_vol5"/>
      <sheetName val="DEP_C20015"/>
      <sheetName val="외상매출금현황-수정분_A24"/>
      <sheetName val="Data_Sources4"/>
      <sheetName val="Master_Updated(517)4"/>
      <sheetName val="Tooling_list_T_lite4"/>
      <sheetName val="FY04_budget_vol4"/>
      <sheetName val="DEP_C20014"/>
      <sheetName val="외상매출금현황-수정분_A26"/>
      <sheetName val="Data_Sources6"/>
      <sheetName val="Master_Updated(517)6"/>
      <sheetName val="_6"/>
      <sheetName val="?_?????????9?D?????O?Z?e?p?{?6"/>
      <sheetName val="_?9?D?O?Z?e?p?{??_x000a_6"/>
      <sheetName val="________MGC6"/>
      <sheetName val="Tooling_list_T_lite6"/>
      <sheetName val="FY04_budget_vol6"/>
      <sheetName val="DEP_C20016"/>
      <sheetName val="AP_Interco_8"/>
      <sheetName val="Details_for_Keppel_Sin8"/>
      <sheetName val="Details_for_tri8"/>
      <sheetName val="6_weeks_rolling_forecast8"/>
      <sheetName val="เง_นก___MGC8"/>
      <sheetName val="FX_rates8"/>
      <sheetName val="ADJ_-_RATE8"/>
      <sheetName val="Standing_Data8"/>
      <sheetName val="Asset_&amp;_Liability8"/>
      <sheetName val="Net_asset_value8"/>
      <sheetName val="외상매출금현황-수정분_A27"/>
      <sheetName val="Data_Sources7"/>
      <sheetName val="Master_Updated(517)7"/>
      <sheetName val="_7"/>
      <sheetName val="?_?????????9?D?????O?Z?e?p?{?7"/>
      <sheetName val="_?9?D?O?Z?e?p?{??_x000a_7"/>
      <sheetName val="________MGC7"/>
      <sheetName val="Drop_Down_Lists7"/>
      <sheetName val="CAPEX_Import7"/>
      <sheetName val="Rates_Table7"/>
      <sheetName val="lgth_adj_fine7"/>
      <sheetName val="Gauge_Accuracy7"/>
      <sheetName val="Drop_Down7"/>
      <sheetName val="Raw_Mat7"/>
      <sheetName val="AUDIT_FEE7"/>
      <sheetName val="Thai_better_foods7"/>
      <sheetName val="Cross_Ref7"/>
      <sheetName val="Tooling_list_T_lite7"/>
      <sheetName val="FY04_budget_vol7"/>
      <sheetName val="DEP_C20017"/>
      <sheetName val="เงินกู้_MGC9"/>
      <sheetName val="AP_Interco_9"/>
      <sheetName val="Details_for_Keppel_Sin9"/>
      <sheetName val="Details_for_tri9"/>
      <sheetName val="6_weeks_rolling_forecast9"/>
      <sheetName val="เง_นก___MGC9"/>
      <sheetName val="FX_rates9"/>
      <sheetName val="ADJ_-_RATE9"/>
      <sheetName val="Standing_Data9"/>
      <sheetName val="Asset_&amp;_Liability9"/>
      <sheetName val="Net_asset_value9"/>
      <sheetName val="외상매출금현황-수정분_A28"/>
      <sheetName val="Data_Sources8"/>
      <sheetName val="Master_Updated(517)8"/>
      <sheetName val="???????_MGC8"/>
      <sheetName val="_8"/>
      <sheetName val="?_?????????9?D?????O?Z?e?p?{?8"/>
      <sheetName val="_?9?D?O?Z?e?p?{??_x000a_8"/>
      <sheetName val="________MGC8"/>
      <sheetName val="_IB-PL-00-01_SUMMARY8"/>
      <sheetName val="Call_Down_Data_OLD8"/>
      <sheetName val="Assumption_Data8"/>
      <sheetName val="BL_-_GL_-_RJ8"/>
      <sheetName val="1020_FF8"/>
      <sheetName val="T&amp;E_GL8"/>
      <sheetName val="T&amp;E_System8"/>
      <sheetName val="_IBPL00018"/>
      <sheetName val="FY02_Fcst8"/>
      <sheetName val="Drop_Down_Lists8"/>
      <sheetName val="CAPEX_Import8"/>
      <sheetName val="Rates_Table8"/>
      <sheetName val="lgth_adj_fine8"/>
      <sheetName val="Gauge_Accuracy8"/>
      <sheetName val="Drop_Down8"/>
      <sheetName val="Raw_Mat8"/>
      <sheetName val="AUDIT_FEE8"/>
      <sheetName val="Thai_better_foods8"/>
      <sheetName val="Cross_Ref8"/>
      <sheetName val="Tooling_list_T_lite8"/>
      <sheetName val="10-1_Media8"/>
      <sheetName val="Base_Rental8"/>
      <sheetName val="FY04_budget_vol8"/>
      <sheetName val="DEP_C20018"/>
      <sheetName val="เงินกู้_MGC10"/>
      <sheetName val="AP_Interco_10"/>
      <sheetName val="Details_for_Keppel_Sin10"/>
      <sheetName val="Details_for_tri10"/>
      <sheetName val="6_weeks_rolling_forecast10"/>
      <sheetName val="เง_นก___MGC10"/>
      <sheetName val="FX_rates10"/>
      <sheetName val="ADJ_-_RATE10"/>
      <sheetName val="Standing_Data10"/>
      <sheetName val="Asset_&amp;_Liability10"/>
      <sheetName val="Net_asset_value10"/>
      <sheetName val="외상매출금현황-수정분_A29"/>
      <sheetName val="Data_Sources9"/>
      <sheetName val="Master_Updated(517)9"/>
      <sheetName val="???????_MGC9"/>
      <sheetName val="_9"/>
      <sheetName val="?_?????????9?D?????O?Z?e?p?{?9"/>
      <sheetName val="_?9?D?O?Z?e?p?{??_x000a_9"/>
      <sheetName val="________MGC9"/>
      <sheetName val="_IB-PL-00-01_SUMMARY9"/>
      <sheetName val="Call_Down_Data_OLD9"/>
      <sheetName val="Assumption_Data9"/>
      <sheetName val="BL_-_GL_-_RJ9"/>
      <sheetName val="1020_FF9"/>
      <sheetName val="T&amp;E_GL9"/>
      <sheetName val="T&amp;E_System9"/>
      <sheetName val="_IBPL00019"/>
      <sheetName val="FY02_Fcst9"/>
      <sheetName val="Drop_Down_Lists9"/>
      <sheetName val="CAPEX_Import9"/>
      <sheetName val="Rates_Table9"/>
      <sheetName val="lgth_adj_fine9"/>
      <sheetName val="Gauge_Accuracy9"/>
      <sheetName val="Drop_Down9"/>
      <sheetName val="Raw_Mat9"/>
      <sheetName val="AUDIT_FEE9"/>
      <sheetName val="Thai_better_foods9"/>
      <sheetName val="Cross_Ref9"/>
      <sheetName val="Tooling_list_T_lite9"/>
      <sheetName val="10-1_Media9"/>
      <sheetName val="Base_Rental9"/>
      <sheetName val="FY04_budget_vol9"/>
      <sheetName val="DEP_C20019"/>
      <sheetName val="เงินกู้_MGC11"/>
      <sheetName val="AP_Interco_11"/>
      <sheetName val="Details_for_Keppel_Sin11"/>
      <sheetName val="Details_for_tri11"/>
      <sheetName val="6_weeks_rolling_forecast11"/>
      <sheetName val="เง_นก___MGC11"/>
      <sheetName val="FX_rates11"/>
      <sheetName val="ADJ_-_RATE11"/>
      <sheetName val="Standing_Data11"/>
      <sheetName val="Asset_&amp;_Liability11"/>
      <sheetName val="Net_asset_value11"/>
      <sheetName val="외상매출금현황-수정분_A210"/>
      <sheetName val="Data_Sources10"/>
      <sheetName val="Master_Updated(517)10"/>
      <sheetName val="???????_MGC10"/>
      <sheetName val="_10"/>
      <sheetName val="?_?????????9?D?????O?Z?e?p?{?10"/>
      <sheetName val="_?9?D?O?Z?e?p?{??_x000a_10"/>
      <sheetName val="________MGC10"/>
      <sheetName val="_IB-PL-00-01_SUMMARY10"/>
      <sheetName val="Call_Down_Data_OLD10"/>
      <sheetName val="Assumption_Data10"/>
      <sheetName val="BL_-_GL_-_RJ10"/>
      <sheetName val="1020_FF10"/>
      <sheetName val="T&amp;E_GL10"/>
      <sheetName val="T&amp;E_System10"/>
      <sheetName val="_IBPL000110"/>
      <sheetName val="FY02_Fcst10"/>
      <sheetName val="Drop_Down_Lists10"/>
      <sheetName val="CAPEX_Import10"/>
      <sheetName val="Rates_Table10"/>
      <sheetName val="lgth_adj_fine10"/>
      <sheetName val="Gauge_Accuracy10"/>
      <sheetName val="Drop_Down10"/>
      <sheetName val="Raw_Mat10"/>
      <sheetName val="AUDIT_FEE10"/>
      <sheetName val="Thai_better_foods10"/>
      <sheetName val="Cross_Ref10"/>
      <sheetName val="Tooling_list_T_lite10"/>
      <sheetName val="10-1_Media10"/>
      <sheetName val="Base_Rental10"/>
      <sheetName val="FY04_budget_vol10"/>
      <sheetName val="DEP_C200110"/>
      <sheetName val="เงินกู้_MGC12"/>
      <sheetName val="AP_Interco_12"/>
      <sheetName val="Details_for_Keppel_Sin12"/>
      <sheetName val="Details_for_tri12"/>
      <sheetName val="6_weeks_rolling_forecast12"/>
      <sheetName val="เง_นก___MGC12"/>
      <sheetName val="FX_rates12"/>
      <sheetName val="ADJ_-_RATE12"/>
      <sheetName val="Standing_Data12"/>
      <sheetName val="Asset_&amp;_Liability12"/>
      <sheetName val="Net_asset_value12"/>
      <sheetName val="외상매출금현황-수정분_A211"/>
      <sheetName val="Data_Sources11"/>
      <sheetName val="Master_Updated(517)11"/>
      <sheetName val="???????_MGC11"/>
      <sheetName val="_11"/>
      <sheetName val="?_?????????9?D?????O?Z?e?p?{?11"/>
      <sheetName val="_?9?D?O?Z?e?p?{??_x000a_11"/>
      <sheetName val="________MGC11"/>
      <sheetName val="_IB-PL-00-01_SUMMARY11"/>
      <sheetName val="Call_Down_Data_OLD11"/>
      <sheetName val="Assumption_Data11"/>
      <sheetName val="BL_-_GL_-_RJ11"/>
      <sheetName val="1020_FF11"/>
      <sheetName val="T&amp;E_GL11"/>
      <sheetName val="T&amp;E_System11"/>
      <sheetName val="_IBPL000111"/>
      <sheetName val="FY02_Fcst11"/>
      <sheetName val="Drop_Down_Lists11"/>
      <sheetName val="CAPEX_Import11"/>
      <sheetName val="Rates_Table11"/>
      <sheetName val="lgth_adj_fine11"/>
      <sheetName val="Gauge_Accuracy11"/>
      <sheetName val="Drop_Down11"/>
      <sheetName val="Raw_Mat11"/>
      <sheetName val="AUDIT_FEE11"/>
      <sheetName val="Thai_better_foods11"/>
      <sheetName val="Cross_Ref11"/>
      <sheetName val="Tooling_list_T_lite11"/>
      <sheetName val="10-1_Media11"/>
      <sheetName val="Base_Rental11"/>
      <sheetName val="FY04_budget_vol11"/>
      <sheetName val="DEP_C200111"/>
      <sheetName val="เงินกู้_MGC13"/>
      <sheetName val="AP_Interco_13"/>
      <sheetName val="Details_for_Keppel_Sin13"/>
      <sheetName val="Details_for_tri13"/>
      <sheetName val="6_weeks_rolling_forecast13"/>
      <sheetName val="เง_นก___MGC13"/>
      <sheetName val="FX_rates13"/>
      <sheetName val="ADJ_-_RATE13"/>
      <sheetName val="Standing_Data13"/>
      <sheetName val="Asset_&amp;_Liability13"/>
      <sheetName val="Net_asset_value13"/>
      <sheetName val="외상매출금현황-수정분_A212"/>
      <sheetName val="Data_Sources12"/>
      <sheetName val="Master_Updated(517)12"/>
      <sheetName val="???????_MGC12"/>
      <sheetName val="_12"/>
      <sheetName val="?_?????????9?D?????O?Z?e?p?{?12"/>
      <sheetName val="_?9?D?O?Z?e?p?{??_x000a_12"/>
      <sheetName val="________MGC12"/>
      <sheetName val="_IB-PL-00-01_SUMMARY12"/>
      <sheetName val="Call_Down_Data_OLD12"/>
      <sheetName val="Assumption_Data12"/>
      <sheetName val="BL_-_GL_-_RJ12"/>
      <sheetName val="1020_FF12"/>
      <sheetName val="T&amp;E_GL12"/>
      <sheetName val="T&amp;E_System12"/>
      <sheetName val="_IBPL000112"/>
      <sheetName val="FY02_Fcst12"/>
      <sheetName val="Drop_Down_Lists12"/>
      <sheetName val="CAPEX_Import12"/>
      <sheetName val="Rates_Table12"/>
      <sheetName val="lgth_adj_fine12"/>
      <sheetName val="Gauge_Accuracy12"/>
      <sheetName val="Drop_Down12"/>
      <sheetName val="Raw_Mat12"/>
      <sheetName val="AUDIT_FEE12"/>
      <sheetName val="Thai_better_foods12"/>
      <sheetName val="Cross_Ref12"/>
      <sheetName val="Tooling_list_T_lite12"/>
      <sheetName val="10-1_Media12"/>
      <sheetName val="Base_Rental12"/>
      <sheetName val="FY04_budget_vol12"/>
      <sheetName val="DEP_C200112"/>
      <sheetName val="B&amp;S_19998"/>
      <sheetName val="Trial_Balance8"/>
      <sheetName val="TrialBalance_Q3-20028"/>
      <sheetName val="PR"/>
      <sheetName val="Bonds"/>
      <sheetName val="4Q"/>
      <sheetName val="Documents"/>
      <sheetName val="BOI sum"/>
      <sheetName val="Update CIT_FY19"/>
      <sheetName val="TB_FY19"/>
      <sheetName val="Tax computation_BOI"/>
      <sheetName val="A) Provision schedule"/>
      <sheetName val="A2) 834 Inventory"/>
      <sheetName val="B1) 646 Retirement"/>
      <sheetName val="B2) 746 Retirement "/>
      <sheetName val="C1) 791-0000-20 Private exp."/>
      <sheetName val="TB (as of 31DEC)"/>
      <sheetName val="C2) 779-0000-20 Misc."/>
      <sheetName val="C1) 663 Car Lease"/>
      <sheetName val="C2) 758 Car Lease"/>
      <sheetName val="A)Entertainment"/>
      <sheetName val="D) Training"/>
      <sheetName val="WHT"/>
      <sheetName val="E) HY test_PwC"/>
      <sheetName val="F) RD 604"/>
      <sheetName val="G) RD 642"/>
      <sheetName val="Question"/>
      <sheetName val="ChangeHistory"/>
      <sheetName val="Instruction"/>
      <sheetName val="Validation"/>
      <sheetName val="Texts"/>
      <sheetName val="._x005f_x0000_9_x005f_x0000_D_x005f_x0000_O_x0000"/>
      <sheetName val="Equipment"/>
      <sheetName val="ผ้าสำเร็จ"/>
      <sheetName val="AA-1"/>
      <sheetName val="Marshal"/>
      <sheetName val="F1771-IV"/>
      <sheetName val="F1771-V"/>
      <sheetName val="TAX"/>
      <sheetName val="K001 - Lead example"/>
      <sheetName val="interest_income4"/>
      <sheetName val="31_12_044"/>
      <sheetName val="interest_income5"/>
      <sheetName val="31_12_045"/>
      <sheetName val="Q001 Lead"/>
      <sheetName val="N5 related transactions (PL)"/>
      <sheetName val="N5 Related transactions (BS)"/>
      <sheetName val="Customer Data"/>
      <sheetName val="Rates"/>
      <sheetName val="manreq"/>
      <sheetName val="smfix"/>
      <sheetName val="extra"/>
      <sheetName val="prf"/>
      <sheetName val="ALL PARTS PRICE LIST"/>
      <sheetName val="Vol_Matrrix"/>
      <sheetName val="bs&amp;pl"/>
      <sheetName val="#ofclose__xl2"/>
      <sheetName val="NBD1_1_012"/>
      <sheetName val="NBD2_1_022"/>
      <sheetName val="NBD2_1_032"/>
      <sheetName val="NBD2_1_042"/>
      <sheetName val="NBD2_2_022"/>
      <sheetName val="NBD6_2_012"/>
      <sheetName val="NBD6_2_022"/>
      <sheetName val="NBD8_2_012"/>
      <sheetName val="NBD8_2_082"/>
      <sheetName val="NBD8_2_092"/>
      <sheetName val="NBD8_2_112"/>
      <sheetName val="NBD8_2_122"/>
      <sheetName val="NBD8_2_162"/>
      <sheetName val="NBD8_2_182"/>
      <sheetName val="NBD8_2_202"/>
      <sheetName val="NBD8_2_212"/>
      <sheetName val="PDR_(ORI)2"/>
      <sheetName val="Landing_Factors2"/>
      <sheetName val="Agency_Walker_ID2"/>
      <sheetName val="Inter_co2"/>
      <sheetName val="BS_ATTACH2"/>
      <sheetName val="10Segment_report2"/>
      <sheetName val="1Cash_for_Interest2"/>
      <sheetName val="3Detail_of_cash_flow2"/>
      <sheetName val="TB_P122"/>
      <sheetName val="_aps__aps-di_ing"/>
      <sheetName val="Fidelio_Input"/>
      <sheetName val="คชจ_ดำเนินงาน6-43"/>
      <sheetName val="Int_2010"/>
      <sheetName val="Land_28101"/>
      <sheetName val="งบบริหาร_PL-report"/>
      <sheetName val="Income_Tax_Provision"/>
      <sheetName val="___________9_D_____O_Z_e_p_{__"/>
      <sheetName val="__9_D_O_Z_e_p_{___"/>
      <sheetName val="Ex_Hyp"/>
      <sheetName val="rate_adj"/>
      <sheetName val="Co_26_Unfinished_P&amp;E"/>
      <sheetName val="TO_-_SP"/>
      <sheetName val="_x005f_x0000___x005f_x0000__x005f_x0000__x005f_x0000__x"/>
      <sheetName val="_?9?D?O?Z?e?p?{??_x005f_x000a_"/>
      <sheetName val="Record_CR"/>
      <sheetName val="16_P&amp;L_by_Mth"/>
      <sheetName val="MHK_Rate"/>
      <sheetName val="MJD_Rate"/>
      <sheetName val="MJS_Rate"/>
      <sheetName val="JAN-NOV_MFG"/>
      <sheetName val="Thailand_circuit-AGNS"/>
      <sheetName val="CAPEX_and_HO"/>
      <sheetName val="CASH_GRAPHS"/>
      <sheetName val="EBIT_GRAPHS"/>
      <sheetName val="Dollar_DOI"/>
      <sheetName val="deals_above_20k"/>
      <sheetName val="04_06_07_NO_VENCIDO"/>
      <sheetName val="Vol_del"/>
      <sheetName val="CPC_form"/>
      <sheetName val="Dec_2001"/>
      <sheetName val="CF_(Company_only)"/>
      <sheetName val="공사비_내역_(가)"/>
      <sheetName val="Twelve_Month_Cash_Flow"/>
      <sheetName val="สัญญา_A"/>
      <sheetName val="details_fee"/>
      <sheetName val="A-4Sum_Lead_"/>
      <sheetName val="dmf_346-6162,63,64&amp;65"/>
      <sheetName val="Sheet1_(2)"/>
      <sheetName val="guarantee_by_mortgage"/>
      <sheetName val="Penyusutan_Kendaraan"/>
      <sheetName val="Depn_Assump"/>
      <sheetName val="Kind_of_Service"/>
      <sheetName val="2004_Labor"/>
      <sheetName val="Service_Coming"/>
      <sheetName val="Test_cost_oversea"/>
      <sheetName val="Pln_Pdt"/>
      <sheetName val="รายการกับบริษัทในเครือ_"/>
      <sheetName val="selling_mec+msc"/>
      <sheetName val="Invoice_Summary-Ops"/>
      <sheetName val="Master_table4"/>
      <sheetName val="SAP_COMPANY_CODES4"/>
      <sheetName val="#ofclose__xl3"/>
      <sheetName val="NBD1_1_013"/>
      <sheetName val="NBD2_1_023"/>
      <sheetName val="NBD2_1_033"/>
      <sheetName val="NBD2_1_043"/>
      <sheetName val="NBD2_2_023"/>
      <sheetName val="NBD6_2_013"/>
      <sheetName val="NBD6_2_023"/>
      <sheetName val="NBD8_2_013"/>
      <sheetName val="NBD8_2_083"/>
      <sheetName val="NBD8_2_093"/>
      <sheetName val="NBD8_2_113"/>
      <sheetName val="NBD8_2_123"/>
      <sheetName val="NBD8_2_163"/>
      <sheetName val="NBD8_2_183"/>
      <sheetName val="NBD8_2_203"/>
      <sheetName val="NBD8_2_213"/>
      <sheetName val="คชจ_ดำเนินงาน6-431"/>
      <sheetName val="Int_20101"/>
      <sheetName val="Land_281011"/>
      <sheetName val="งบบริหาร_PL-report1"/>
      <sheetName val="PDR_(ORI)3"/>
      <sheetName val="Inter_co3"/>
      <sheetName val="10Segment_report3"/>
      <sheetName val="1Cash_for_Interest3"/>
      <sheetName val="3Detail_of_cash_flow3"/>
      <sheetName val="Income_Tax_Provision1"/>
      <sheetName val="___________9_D_____O_Z_e_p_{_1"/>
      <sheetName val="__9_D_O_Z_e_p_{___1"/>
      <sheetName val="Ex_Hyp1"/>
      <sheetName val="rate_adj1"/>
      <sheetName val="Landing_Factors3"/>
      <sheetName val="Agency_Walker_ID3"/>
      <sheetName val="BS_ATTACH3"/>
      <sheetName val="Co_26_Unfinished_P&amp;E1"/>
      <sheetName val="TO_-_SP1"/>
      <sheetName val="_x005f_x0000___x005f_x0000__x005f_x0000__x005f_x0000__1"/>
      <sheetName val="_?9?D?O?Z?e?p?{??_x005f_x000a_1"/>
      <sheetName val="Record_CR1"/>
      <sheetName val="16_P&amp;L_by_Mth1"/>
      <sheetName val="MHK_Rate1"/>
      <sheetName val="MJD_Rate1"/>
      <sheetName val="MJS_Rate1"/>
      <sheetName val="JAN-NOV_MFG1"/>
      <sheetName val="Thailand_circuit-AGNS1"/>
      <sheetName val="TB_P123"/>
      <sheetName val="CAPEX_and_HO1"/>
      <sheetName val="CASH_GRAPHS1"/>
      <sheetName val="EBIT_GRAPHS1"/>
      <sheetName val="Dollar_DOI1"/>
      <sheetName val="deals_above_20k1"/>
      <sheetName val="04_06_07_NO_VENCIDO1"/>
      <sheetName val="Vol_del1"/>
      <sheetName val="CPC_form1"/>
      <sheetName val="Dec_20011"/>
      <sheetName val="CF_(Company_only)1"/>
      <sheetName val="공사비_내역_(가)1"/>
      <sheetName val="Twelve_Month_Cash_Flow1"/>
      <sheetName val="สัญญา_A1"/>
      <sheetName val="_aps__aps-di_ing1"/>
      <sheetName val="Fidelio_Input1"/>
      <sheetName val="details_fee1"/>
      <sheetName val="A-4Sum_Lead_1"/>
      <sheetName val="dmf_346-6162,63,64&amp;651"/>
      <sheetName val="Sheet1_(2)1"/>
      <sheetName val="guarantee_by_mortgage1"/>
      <sheetName val="Penyusutan_Kendaraan1"/>
      <sheetName val="Depn_Assump1"/>
      <sheetName val="Kind_of_Service1"/>
      <sheetName val="2004_Labor1"/>
      <sheetName val="Service_Coming1"/>
      <sheetName val="Test_cost_oversea1"/>
      <sheetName val="Pln_Pdt1"/>
      <sheetName val="รายการกับบริษัทในเครือ_1"/>
      <sheetName val="selling_mec+msc1"/>
      <sheetName val="Invoice_Summary-Ops1"/>
      <sheetName val="Market_Segment5"/>
      <sheetName val="Owner_Unit5"/>
      <sheetName val="vendor_name5"/>
      <sheetName val="Content_Page5"/>
      <sheetName val="Elim_Seg_LM5"/>
      <sheetName val="Elim_Seg_BM5"/>
      <sheetName val="Elim_Seg_AM5"/>
      <sheetName val="Table_Array5"/>
      <sheetName val="Setup_20084"/>
      <sheetName val="Setup_20094"/>
      <sheetName val="f&amp;b_(2)5"/>
      <sheetName val="Master_table5"/>
      <sheetName val="Nominal_Wizard4"/>
      <sheetName val="Jan_054"/>
      <sheetName val="FCT_2008_-_HM_ok4"/>
      <sheetName val="LJ_Assumptions4"/>
      <sheetName val="LJ_Cost4"/>
      <sheetName val="LJ_His_CF4"/>
      <sheetName val="YS_Loan_4"/>
      <sheetName val="YS_Hotel_Budget4"/>
      <sheetName val="YS_Assumptions4"/>
      <sheetName val="YS_Cost_4"/>
      <sheetName val="YS_His_CF4"/>
      <sheetName val="new_IFS_format4"/>
      <sheetName val="TMF_Draft4"/>
      <sheetName val="Fill_this_out_first___4"/>
      <sheetName val="FE-1770_P14"/>
      <sheetName val="ADJ___RATE4"/>
      <sheetName val="Summary_Comparison_SGD4"/>
      <sheetName val="U-7_14"/>
      <sheetName val="N-4_45"/>
      <sheetName val="7_Jan_025"/>
      <sheetName val="Mkt_Dev_1291_ONL_1290_-_10104"/>
      <sheetName val="GAAP_Pru4"/>
      <sheetName val="Bill_No__2_-_Carpark4"/>
      <sheetName val="sum_to_LRH4"/>
      <sheetName val="Tax_Formulas4"/>
      <sheetName val="Setup_Sheet4"/>
      <sheetName val="K101_FA_Lead4"/>
      <sheetName val="Home_Page4"/>
      <sheetName val="Interest_Rate_Projection4"/>
      <sheetName val="Table_LL134"/>
      <sheetName val="BALANCE_SHEET_4"/>
      <sheetName val="New_Hire_Input_&amp;_Calc4"/>
      <sheetName val="On_Board_Headcount_Changes4"/>
      <sheetName val="Permanent_info4"/>
      <sheetName val="SAP_COMPANY_CODES5"/>
      <sheetName val="ana_u54"/>
      <sheetName val="Cost_Center4"/>
      <sheetName val="21_Ocl4"/>
      <sheetName val="acc_depre-report-old4"/>
      <sheetName val="COMPUTER_HARDWARE(IFM)_(A)4"/>
      <sheetName val="summary_of_used_bits4"/>
      <sheetName val="Mapping_table4"/>
      <sheetName val="PRICE_LIST_MASTER4"/>
      <sheetName val="Input_Price4"/>
      <sheetName val="Main_Model4"/>
      <sheetName val="Month_v_YTD4"/>
      <sheetName val="Project_Detail_4"/>
      <sheetName val="98FORECAST_(1)4"/>
      <sheetName val="TB-Circuit_ONE_-124"/>
      <sheetName val="#ofclose__xl4"/>
      <sheetName val="NBD1_1_014"/>
      <sheetName val="NBD2_1_024"/>
      <sheetName val="NBD2_1_034"/>
      <sheetName val="NBD2_1_044"/>
      <sheetName val="NBD2_2_024"/>
      <sheetName val="NBD6_2_014"/>
      <sheetName val="NBD6_2_024"/>
      <sheetName val="NBD8_2_014"/>
      <sheetName val="NBD8_2_084"/>
      <sheetName val="NBD8_2_094"/>
      <sheetName val="NBD8_2_114"/>
      <sheetName val="NBD8_2_124"/>
      <sheetName val="NBD8_2_164"/>
      <sheetName val="NBD8_2_184"/>
      <sheetName val="NBD8_2_204"/>
      <sheetName val="NBD8_2_214"/>
      <sheetName val="คชจ_ดำเนินงาน6-432"/>
      <sheetName val="Int_20102"/>
      <sheetName val="Land_281012"/>
      <sheetName val="งบบริหาร_PL-report2"/>
      <sheetName val="PDR_(ORI)4"/>
      <sheetName val="Inter_co4"/>
      <sheetName val="10Segment_report4"/>
      <sheetName val="1Cash_for_Interest4"/>
      <sheetName val="3Detail_of_cash_flow4"/>
      <sheetName val="Income_Tax_Provision2"/>
      <sheetName val="___________9_D_____O_Z_e_p_{_2"/>
      <sheetName val="__9_D_O_Z_e_p_{___2"/>
      <sheetName val="Ex_Hyp2"/>
      <sheetName val="rate_adj2"/>
      <sheetName val="Landing_Factors4"/>
      <sheetName val="Agency_Walker_ID4"/>
      <sheetName val="BS_ATTACH4"/>
      <sheetName val="Co_26_Unfinished_P&amp;E2"/>
      <sheetName val="TO_-_SP2"/>
      <sheetName val="_x005f_x0000___x005f_x0000__x005f_x0000__x005f_x0000__2"/>
      <sheetName val="_?9?D?O?Z?e?p?{??_x005f_x000a_2"/>
      <sheetName val="Record_CR2"/>
      <sheetName val="16_P&amp;L_by_Mth2"/>
      <sheetName val="MHK_Rate2"/>
      <sheetName val="MJD_Rate2"/>
      <sheetName val="MJS_Rate2"/>
      <sheetName val="JAN-NOV_MFG2"/>
      <sheetName val="Thailand_circuit-AGNS2"/>
      <sheetName val="TB_P124"/>
      <sheetName val="CAPEX_and_HO2"/>
      <sheetName val="CASH_GRAPHS2"/>
      <sheetName val="EBIT_GRAPHS2"/>
      <sheetName val="Dollar_DOI2"/>
      <sheetName val="deals_above_20k2"/>
      <sheetName val="04_06_07_NO_VENCIDO2"/>
      <sheetName val="Vol_del2"/>
      <sheetName val="CPC_form2"/>
      <sheetName val="Dec_20012"/>
      <sheetName val="CF_(Company_only)2"/>
      <sheetName val="공사비_내역_(가)2"/>
      <sheetName val="Twelve_Month_Cash_Flow2"/>
      <sheetName val="สัญญา_A2"/>
      <sheetName val="_aps__aps-di_ing2"/>
      <sheetName val="Fidelio_Input2"/>
      <sheetName val="details_fee2"/>
      <sheetName val="A-4Sum_Lead_2"/>
      <sheetName val="dmf_346-6162,63,64&amp;652"/>
      <sheetName val="Sheet1_(2)2"/>
      <sheetName val="guarantee_by_mortgage2"/>
      <sheetName val="Penyusutan_Kendaraan2"/>
      <sheetName val="Depn_Assump2"/>
      <sheetName val="Kind_of_Service2"/>
      <sheetName val="2004_Labor2"/>
      <sheetName val="Service_Coming2"/>
      <sheetName val="Test_cost_oversea2"/>
      <sheetName val="Pln_Pdt2"/>
      <sheetName val="รายการกับบริษัทในเครือ_2"/>
      <sheetName val="selling_mec+msc2"/>
      <sheetName val="Invoice_Summary-Ops2"/>
      <sheetName val="①　BP_vs_SPR_(TTL_Impact)"/>
      <sheetName val="Driver_Info"/>
      <sheetName val="S_708"/>
      <sheetName val="Quarterly_P&amp;L"/>
      <sheetName val="LC_last_year"/>
      <sheetName val="USD_last_year"/>
      <sheetName val="JV_Apr-Jun_071"/>
      <sheetName val="Foremost_7_contract"/>
      <sheetName val="P&amp;L_by_Mth"/>
      <sheetName val="IO_list_as_at_23_11_09"/>
      <sheetName val="Up_to_2002"/>
      <sheetName val="IS_working"/>
      <sheetName val="TB_MON_VS_Deloittle_Grouping"/>
      <sheetName val="Audit_"/>
      <sheetName val="6_5_rbe"/>
      <sheetName val="master_plan_"/>
      <sheetName val="2_Conso"/>
      <sheetName val="8_1|Invest_in_Equity"/>
      <sheetName val="MPL_技連"/>
      <sheetName val="342E_BLOCK"/>
      <sheetName val="Input_sheet"/>
      <sheetName val="Balance_Sheet"/>
      <sheetName val="Week_Commit"/>
      <sheetName val="JUNE_30_CONSOLIDATING_BS"/>
      <sheetName val="current_summary_values"/>
      <sheetName val="assembled_workforce_summary"/>
      <sheetName val="Fixed_Asset_Summary"/>
      <sheetName val="physician_databases"/>
      <sheetName val="consolidated_inv_summary"/>
      <sheetName val="iprd_summary_values"/>
      <sheetName val="trade_name"/>
      <sheetName val="Evaluation_grp_3"/>
      <sheetName val="Library_Procedures"/>
      <sheetName val="BY_Name"/>
      <sheetName val="TB_2006"/>
      <sheetName val="Supplier_Listing"/>
      <sheetName val="-_4_-"/>
      <sheetName val="CA_NOV"/>
      <sheetName val="master_data"/>
      <sheetName val="Co__Code"/>
      <sheetName val="Dim_NBD"/>
      <sheetName val="AR3-Bank_Rec"/>
      <sheetName val="Data_1"/>
      <sheetName val="Data_2"/>
      <sheetName val="Trim_&amp;_Assy"/>
      <sheetName val="Input_Area"/>
      <sheetName val="Detail_Loan_Move__&amp;_Listing"/>
      <sheetName val="DATE_CELL_&amp;_Unassigned-1"/>
      <sheetName val="FA_List_FY10_Local_GAAP"/>
      <sheetName val="TAB_Daten"/>
      <sheetName val="Wht_cur"/>
      <sheetName val="LC-PURCHASE_TFB"/>
      <sheetName val="PCS-JIT_Yantai"/>
      <sheetName val="GPG_+_FWENC"/>
      <sheetName val="ATO_Company_Details"/>
      <sheetName val="APSC_SOA_AP"/>
      <sheetName val="REGCSTHC_XLS"/>
      <sheetName val="Master_TB"/>
      <sheetName val="Breakeven_Analysis"/>
      <sheetName val="SRP_FH"/>
      <sheetName val="SUM_RV"/>
      <sheetName val="Cont__Detail"/>
      <sheetName val="Expense_Claim"/>
      <sheetName val="7_THAI_NGUYEN"/>
      <sheetName val="Actual_vs_Plan_AutEx"/>
      <sheetName val="Sch_7"/>
      <sheetName val="Market_Num50"/>
      <sheetName val="Market_Num75"/>
      <sheetName val="Market_Val50"/>
      <sheetName val="Market_Val75"/>
      <sheetName val="W3_TOTAL"/>
      <sheetName val="コスト_(4)"/>
      <sheetName val="Utilisation_Pivot"/>
      <sheetName val="Movement_(Non_THB)"/>
      <sheetName val="stat_local"/>
      <sheetName val="Operations_Summary"/>
      <sheetName val="Excluded_Parts"/>
      <sheetName val="Accr_JAN"/>
      <sheetName val="Admin_Use_Only"/>
      <sheetName val="2009_Admin_&amp;_Cost"/>
      <sheetName val="admin_exp_"/>
      <sheetName val="TX-18_1Detail_entertainment_exp"/>
      <sheetName val="%_C"/>
      <sheetName val="Revenue_CSC"/>
      <sheetName val="0894_PC_from_Andy_Lam"/>
      <sheetName val="PMTE_Year-end_(Pre-audit)"/>
      <sheetName val="Summary_other_income"/>
      <sheetName val="HK_Based"/>
      <sheetName val="114W2次設変部品確認（組立）_(3)"/>
      <sheetName val="US_Exchange_Rate"/>
      <sheetName val="2005_DATA"/>
      <sheetName val="total_order"/>
      <sheetName val="Dry_Mixes"/>
      <sheetName val="IC_Sales_Input_Sheet"/>
      <sheetName val="Demonstr__Gerenciais_Input"/>
      <sheetName val="Labor_Rates"/>
      <sheetName val="BAT_Reserve_data_entry"/>
      <sheetName val="BAT_data_entry"/>
      <sheetName val="AR_@_ACT"/>
      <sheetName val="Buyside_P&amp;L"/>
      <sheetName val="DATA_VALIDATION"/>
      <sheetName val="Ageing_of_HypoTax"/>
      <sheetName val="Account_Name_&amp;_Code"/>
      <sheetName val="Location_&amp;_Cost_Centre"/>
      <sheetName val="Non-Statistical_Sampling"/>
      <sheetName val="Pivot_Data"/>
      <sheetName val="Ratio_Calc"/>
      <sheetName val="Entity_Master"/>
      <sheetName val="Wafer_SJ"/>
      <sheetName val="Disk_ODA"/>
      <sheetName val="Disk_SJ"/>
      <sheetName val="Resultado_não_realizado"/>
      <sheetName val="SCB_1_-_Current8"/>
      <sheetName val="SCB_2_-_Current8"/>
      <sheetName val="VariableII__period8"/>
      <sheetName val="Download_Grp_Branch8"/>
      <sheetName val="Download_Lcl_Branch8"/>
      <sheetName val="Supporting_Tool8"/>
      <sheetName val="Customize_Your_Invoice8"/>
      <sheetName val="Std_068"/>
      <sheetName val="Debt_Info8"/>
      <sheetName val="Purchase_Order8"/>
      <sheetName val="Customize_Your_Purchase_Order8"/>
      <sheetName val="Operational_Plan8"/>
      <sheetName val="Main_Menu8"/>
      <sheetName val="AOP_Summary-28"/>
      <sheetName val="Burden_exp8"/>
      <sheetName val="Investment_Database8"/>
      <sheetName val="Submission_Form8"/>
      <sheetName val="Wkgs_BS_Lead8"/>
      <sheetName val="CF_RECONCILE_-_18"/>
      <sheetName val="N-4_Patent_right8"/>
      <sheetName val="Loan_Data8"/>
      <sheetName val="K-5_YE8"/>
      <sheetName val="Asset_31-12-478"/>
      <sheetName val="ALL_KSFC_RIGS_EXCEPT_R-58"/>
      <sheetName val="COST_(ACC_ขาย10-2005)8"/>
      <sheetName val="Entity_List8"/>
      <sheetName val="7Long_term_liabilities8"/>
      <sheetName val="Appendix_E8"/>
      <sheetName val="_IB-PL-YTD6"/>
      <sheetName val="Account_List6"/>
      <sheetName val="Company_codes6"/>
      <sheetName val="Stock_Aging6"/>
      <sheetName val="Jung_step_down_(60)7"/>
      <sheetName val="Link_data6"/>
      <sheetName val="Drop_down_list6"/>
      <sheetName val="Tax_Calculation6"/>
      <sheetName val="RIG_134-ASSETS_APR_976"/>
      <sheetName val="RIG_027-ASSETS-AFTER_30_JUN_976"/>
      <sheetName val="On_hand_-_31_Mar_036"/>
      <sheetName val="TB_Data_base6"/>
      <sheetName val="NEW_ZEALAND6"/>
      <sheetName val="@RISK_Correlations6"/>
      <sheetName val="MCS_P&amp;L_By_Sub__USD6"/>
      <sheetName val="lab_paced6"/>
      <sheetName val="NAR-Pistons_(2)6"/>
      <sheetName val="FDR-Jan-99_6"/>
      <sheetName val="TAUX_MONNAIES6"/>
      <sheetName val="Equity_Rec_6"/>
      <sheetName val="ocean_voyage6"/>
      <sheetName val="standard_cost_6"/>
      <sheetName val="211901_คชจ_ค้างจ่าย6"/>
      <sheetName val="Book_1_Summary6"/>
      <sheetName val="Global_Cover6"/>
      <sheetName val="Anniversary_at_Multi_Group6"/>
      <sheetName val="A_TODDI_&amp;_B_TODDI6"/>
      <sheetName val="Genetica_Molecular_'076"/>
      <sheetName val="SUM_RV-November6"/>
      <sheetName val="BAX_Export_25mar07_-_31mar076"/>
      <sheetName val="GL_Code6"/>
      <sheetName val="SF_commitment_6"/>
      <sheetName val="Contract_service_fee-other6"/>
      <sheetName val="GL_SF_Q36"/>
      <sheetName val="O"/>
      <sheetName val="ลูกหนี้(เก่า)"/>
      <sheetName val=".9DOZep{"/>
      <sheetName val=".9DOZep{_x000a_"/>
      <sheetName val="Office Space"/>
      <sheetName val="关联交易-存款"/>
      <sheetName val="0-Basics"/>
      <sheetName val="Amort Table Building I"/>
      <sheetName val="ADJ"/>
      <sheetName val="Haft year tax estimation 1"/>
      <sheetName val="Haft year tax estimation 2"/>
      <sheetName val="Haft year tax estimation (1)"/>
      <sheetName val="Haft year tax estimation (2)"/>
      <sheetName val="Taxcal 6 Month"/>
      <sheetName val="Data Last year"/>
      <sheetName val="FA_2019"/>
      <sheetName val="GL_2019"/>
      <sheetName val="BETON"/>
      <sheetName val="NHATKYC"/>
      <sheetName val="Sales Forecast Worksheet"/>
      <sheetName val="Market_Segment6"/>
      <sheetName val="Owner_Unit6"/>
      <sheetName val="vendor_name6"/>
      <sheetName val="Content_Page6"/>
      <sheetName val="Elim_Seg_LM6"/>
      <sheetName val="Elim_Seg_BM6"/>
      <sheetName val="Elim_Seg_AM6"/>
      <sheetName val="Table_Array6"/>
      <sheetName val="Setup_20085"/>
      <sheetName val="Setup_20095"/>
      <sheetName val="f&amp;b_(2)6"/>
      <sheetName val="Master_table6"/>
      <sheetName val="Nominal_Wizard5"/>
      <sheetName val="Jan_055"/>
      <sheetName val="FCT_2008_-_HM_ok5"/>
      <sheetName val="LJ_Assumptions5"/>
      <sheetName val="LJ_Cost5"/>
      <sheetName val="LJ_His_CF5"/>
      <sheetName val="YS_Loan_5"/>
      <sheetName val="YS_Hotel_Budget5"/>
      <sheetName val="YS_Assumptions5"/>
      <sheetName val="YS_Cost_5"/>
      <sheetName val="YS_His_CF5"/>
      <sheetName val="new_IFS_format5"/>
      <sheetName val="TMF_Draft5"/>
      <sheetName val="Fill_this_out_first___5"/>
      <sheetName val="FE-1770_P15"/>
      <sheetName val="Tax_Formulas5"/>
      <sheetName val="Setup_Sheet5"/>
      <sheetName val="K101_FA_Lead5"/>
      <sheetName val="ADJ___RATE5"/>
      <sheetName val="Summary_Comparison_SGD5"/>
      <sheetName val="U-7_15"/>
      <sheetName val="N-4_46"/>
      <sheetName val="7_Jan_026"/>
      <sheetName val="Mkt_Dev_1291_ONL_1290_-_10105"/>
      <sheetName val="GAAP_Pru5"/>
      <sheetName val="Bill_No__2_-_Carpark5"/>
      <sheetName val="sum_to_LRH5"/>
      <sheetName val="Home_Page5"/>
      <sheetName val="Interest_Rate_Projection5"/>
      <sheetName val="Table_LL135"/>
      <sheetName val="BALANCE_SHEET_5"/>
      <sheetName val="New_Hire_Input_&amp;_Calc5"/>
      <sheetName val="On_Board_Headcount_Changes5"/>
      <sheetName val="Permanent_info5"/>
      <sheetName val="SAP_COMPANY_CODES6"/>
      <sheetName val="ana_u55"/>
      <sheetName val="Cost_Center5"/>
      <sheetName val="21_Ocl5"/>
      <sheetName val="acc_depre-report-old5"/>
      <sheetName val="COMPUTER_HARDWARE(IFM)_(A)5"/>
      <sheetName val="summary_of_used_bits5"/>
      <sheetName val="Mapping_table5"/>
      <sheetName val="PRICE_LIST_MASTER5"/>
      <sheetName val="Input_Price5"/>
      <sheetName val="Main_Model5"/>
      <sheetName val="Month_v_YTD5"/>
      <sheetName val="Project_Detail_5"/>
      <sheetName val="98FORECAST_(1)5"/>
      <sheetName val="TB-Circuit_ONE_-125"/>
      <sheetName val="#ofclose__xl5"/>
      <sheetName val="NBD1_1_015"/>
      <sheetName val="NBD2_1_025"/>
      <sheetName val="NBD2_1_035"/>
      <sheetName val="NBD2_1_045"/>
      <sheetName val="NBD2_2_025"/>
      <sheetName val="NBD6_2_015"/>
      <sheetName val="NBD6_2_025"/>
      <sheetName val="NBD8_2_015"/>
      <sheetName val="NBD8_2_085"/>
      <sheetName val="NBD8_2_095"/>
      <sheetName val="NBD8_2_115"/>
      <sheetName val="NBD8_2_125"/>
      <sheetName val="NBD8_2_165"/>
      <sheetName val="NBD8_2_185"/>
      <sheetName val="NBD8_2_205"/>
      <sheetName val="NBD8_2_215"/>
      <sheetName val="PDR_(ORI)5"/>
      <sheetName val="คชจ_ดำเนินงาน6-433"/>
      <sheetName val="Int_20103"/>
      <sheetName val="Land_281013"/>
      <sheetName val="งบบริหาร_PL-report3"/>
      <sheetName val="Inter_co5"/>
      <sheetName val="10Segment_report5"/>
      <sheetName val="1Cash_for_Interest5"/>
      <sheetName val="3Detail_of_cash_flow5"/>
      <sheetName val="Income_Tax_Provision3"/>
      <sheetName val="___________9_D_____O_Z_e_p_{_3"/>
      <sheetName val="__9_D_O_Z_e_p_{___3"/>
      <sheetName val="Ex_Hyp3"/>
      <sheetName val="rate_adj3"/>
      <sheetName val="Landing_Factors5"/>
      <sheetName val="Agency_Walker_ID5"/>
      <sheetName val="BS_ATTACH5"/>
      <sheetName val="Co_26_Unfinished_P&amp;E3"/>
      <sheetName val="TO_-_SP3"/>
      <sheetName val="_x005f_x0000___x005f_x0000__x005f_x0000__x005f_x0000__3"/>
      <sheetName val="_?9?D?O?Z?e?p?{??_x005f_x000a_3"/>
      <sheetName val="Record_CR3"/>
      <sheetName val="16_P&amp;L_by_Mth3"/>
      <sheetName val="MHK_Rate3"/>
      <sheetName val="MJD_Rate3"/>
      <sheetName val="MJS_Rate3"/>
      <sheetName val="JAN-NOV_MFG3"/>
      <sheetName val="Thailand_circuit-AGNS3"/>
      <sheetName val="TB_P125"/>
      <sheetName val="CAPEX_and_HO3"/>
      <sheetName val="CASH_GRAPHS3"/>
      <sheetName val="EBIT_GRAPHS3"/>
      <sheetName val="Dollar_DOI3"/>
      <sheetName val="deals_above_20k3"/>
      <sheetName val="04_06_07_NO_VENCIDO3"/>
      <sheetName val="Vol_del3"/>
      <sheetName val="CPC_form3"/>
      <sheetName val="Dec_20013"/>
      <sheetName val="CF_(Company_only)3"/>
      <sheetName val="공사비_내역_(가)3"/>
      <sheetName val="Twelve_Month_Cash_Flow3"/>
      <sheetName val="สัญญา_A3"/>
      <sheetName val="_aps__aps-di_ing3"/>
      <sheetName val="Fidelio_Input3"/>
      <sheetName val="details_fee3"/>
      <sheetName val="A-4Sum_Lead_3"/>
      <sheetName val="dmf_346-6162,63,64&amp;653"/>
      <sheetName val="Sheet1_(2)3"/>
      <sheetName val="guarantee_by_mortgage3"/>
      <sheetName val="Penyusutan_Kendaraan3"/>
      <sheetName val="Depn_Assump3"/>
      <sheetName val="Kind_of_Service3"/>
      <sheetName val="2004_Labor3"/>
      <sheetName val="Service_Coming3"/>
      <sheetName val="Test_cost_oversea3"/>
      <sheetName val="Pln_Pdt3"/>
      <sheetName val="รายการกับบริษัทในเครือ_3"/>
      <sheetName val="selling_mec+msc3"/>
      <sheetName val="Invoice_Summary-Ops3"/>
      <sheetName val="①　BP_vs_SPR_(TTL_Impact)1"/>
      <sheetName val="Driver_Info1"/>
      <sheetName val="S_7081"/>
      <sheetName val="Quarterly_P&amp;L1"/>
      <sheetName val="LC_last_year1"/>
      <sheetName val="USD_last_year1"/>
      <sheetName val="JV_Apr-Jun_072"/>
      <sheetName val="Foremost_7_contract1"/>
      <sheetName val="P&amp;L_by_Mth1"/>
      <sheetName val="IO_list_as_at_23_11_091"/>
      <sheetName val="Up_to_20021"/>
      <sheetName val="IS_working1"/>
      <sheetName val="TB_MON_VS_Deloittle_Grouping1"/>
      <sheetName val="Audit_1"/>
      <sheetName val="6_5_rbe1"/>
      <sheetName val="master_plan_1"/>
      <sheetName val="2_Conso1"/>
      <sheetName val="8_1|Invest_in_Equity1"/>
      <sheetName val="MPL_技連1"/>
      <sheetName val="342E_BLOCK1"/>
      <sheetName val="Input_sheet1"/>
      <sheetName val="Balance_Sheet1"/>
      <sheetName val="Week_Commit1"/>
      <sheetName val="JUNE_30_CONSOLIDATING_BS1"/>
      <sheetName val="current_summary_values1"/>
      <sheetName val="assembled_workforce_summary1"/>
      <sheetName val="Fixed_Asset_Summary1"/>
      <sheetName val="physician_databases1"/>
      <sheetName val="consolidated_inv_summary1"/>
      <sheetName val="iprd_summary_values1"/>
      <sheetName val="trade_name1"/>
      <sheetName val="Evaluation_grp_31"/>
      <sheetName val="Library_Procedures1"/>
      <sheetName val="BY_Name1"/>
      <sheetName val="TB_20061"/>
      <sheetName val="Supplier_Listing1"/>
      <sheetName val="-_4_-1"/>
      <sheetName val="CA_NOV1"/>
      <sheetName val="master_data1"/>
      <sheetName val="Co__Code1"/>
      <sheetName val="Dim_NBD1"/>
      <sheetName val="AR3-Bank_Rec1"/>
      <sheetName val="Data_11"/>
      <sheetName val="Data_21"/>
      <sheetName val="Trim_&amp;_Assy1"/>
      <sheetName val="Input_Area1"/>
      <sheetName val="Detail_Loan_Move__&amp;_Listing1"/>
      <sheetName val="DATE_CELL_&amp;_Unassigned-11"/>
      <sheetName val="FA_List_FY10_Local_GAAP1"/>
      <sheetName val="TAB_Daten1"/>
      <sheetName val="Wht_cur1"/>
      <sheetName val="LC-PURCHASE_TFB1"/>
      <sheetName val="PCS-JIT_Yantai1"/>
      <sheetName val="GPG_+_FWENC1"/>
      <sheetName val="ATO_Company_Details1"/>
      <sheetName val="APSC_SOA_AP1"/>
      <sheetName val="REGCSTHC_XLS1"/>
      <sheetName val="Master_TB1"/>
      <sheetName val="Breakeven_Analysis1"/>
      <sheetName val="SRP_FH1"/>
      <sheetName val="SUM_RV1"/>
      <sheetName val="Cont__Detail1"/>
      <sheetName val="Expense_Claim1"/>
      <sheetName val="7_THAI_NGUYEN1"/>
      <sheetName val="Actual_vs_Plan_AutEx1"/>
      <sheetName val="Sch_71"/>
      <sheetName val="Market_Num501"/>
      <sheetName val="Market_Num751"/>
      <sheetName val="Market_Val501"/>
      <sheetName val="Market_Val751"/>
      <sheetName val="W3_TOTAL1"/>
      <sheetName val="コスト_(4)1"/>
      <sheetName val="Utilisation_Pivot1"/>
      <sheetName val="Movement_(Non_THB)1"/>
      <sheetName val="stat_local1"/>
      <sheetName val="Operations_Summary1"/>
      <sheetName val="Excluded_Parts1"/>
      <sheetName val="Accr_JAN1"/>
      <sheetName val="Admin_Use_Only1"/>
      <sheetName val="2009_Admin_&amp;_Cost1"/>
      <sheetName val="admin_exp_1"/>
      <sheetName val="TX-18_1Detail_entertainment_ex1"/>
      <sheetName val="%_C1"/>
      <sheetName val="Revenue_CSC1"/>
      <sheetName val="0894_PC_from_Andy_Lam1"/>
      <sheetName val="PMTE_Year-end_(Pre-audit)1"/>
      <sheetName val="Summary_other_income1"/>
      <sheetName val="HK_Based1"/>
      <sheetName val="114W2次設変部品確認（組立）_(3)1"/>
      <sheetName val="US_Exchange_Rate1"/>
      <sheetName val="2005_DATA1"/>
      <sheetName val="total_order1"/>
      <sheetName val="Dry_Mixes1"/>
      <sheetName val="IC_Sales_Input_Sheet1"/>
      <sheetName val="Demonstr__Gerenciais_Input1"/>
      <sheetName val="Labor_Rates1"/>
      <sheetName val="BAT_Reserve_data_entry1"/>
      <sheetName val="BAT_data_entry1"/>
      <sheetName val="AR_@_ACT1"/>
      <sheetName val="Buyside_P&amp;L1"/>
      <sheetName val="DATA_VALIDATION1"/>
      <sheetName val="Ageing_of_HypoTax1"/>
      <sheetName val="Account_Name_&amp;_Code1"/>
      <sheetName val="Location_&amp;_Cost_Centre1"/>
      <sheetName val="Non-Statistical_Sampling1"/>
      <sheetName val="Pivot_Data1"/>
      <sheetName val="Ratio_Calc1"/>
      <sheetName val="Entity_Master1"/>
      <sheetName val="Wafer_SJ1"/>
      <sheetName val="Disk_ODA1"/>
      <sheetName val="Disk_SJ1"/>
      <sheetName val="Resultado_não_realizado1"/>
      <sheetName val="เงินกู้_MGC14"/>
      <sheetName val="B&amp;S_19999"/>
      <sheetName val="Trial_Balance9"/>
      <sheetName val="ADJ_-_RATE14"/>
      <sheetName val="AP_Interco_14"/>
      <sheetName val="Details_for_Keppel_Sin14"/>
      <sheetName val="Details_for_tri14"/>
      <sheetName val="เง_นก___MGC14"/>
      <sheetName val="TrialBalance_Q3-20029"/>
      <sheetName val="6_weeks_rolling_forecast14"/>
      <sheetName val="FX_rates14"/>
      <sheetName val="Standing_Data14"/>
      <sheetName val="Asset_&amp;_Liability14"/>
      <sheetName val="Net_asset_value14"/>
      <sheetName val="???????_MGC13"/>
      <sheetName val="_IB-PL-00-01_SUMMARY13"/>
      <sheetName val="Call_Down_Data_OLD13"/>
      <sheetName val="Assumption_Data13"/>
      <sheetName val="BL_-_GL_-_RJ13"/>
      <sheetName val="T&amp;E_GL13"/>
      <sheetName val="T&amp;E_System13"/>
      <sheetName val="1020_FF13"/>
      <sheetName val="_IBPL000113"/>
      <sheetName val="FY02_Fcst13"/>
      <sheetName val="Base_Rental13"/>
      <sheetName val="10-1_Media13"/>
      <sheetName val="_13"/>
      <sheetName val="?_?????????9?D?????O?Z?e?p?{?13"/>
      <sheetName val="_?9?D?O?Z?e?p?{??_x000a_13"/>
      <sheetName val="________MGC13"/>
      <sheetName val="Drop_Down_Lists13"/>
      <sheetName val="CAPEX_Import13"/>
      <sheetName val="Rates_Table13"/>
      <sheetName val="lgth_adj_fine13"/>
      <sheetName val="Gauge_Accuracy13"/>
      <sheetName val="Drop_Down13"/>
      <sheetName val="AUDIT_FEE13"/>
      <sheetName val="Raw_Mat13"/>
      <sheetName val="Thai_better_foods13"/>
      <sheetName val="Cross_Ref13"/>
      <sheetName val="Market_Segment7"/>
      <sheetName val="Owner_Unit7"/>
      <sheetName val="vendor_name7"/>
      <sheetName val="Content_Page7"/>
      <sheetName val="Elim_Seg_LM7"/>
      <sheetName val="Elim_Seg_BM7"/>
      <sheetName val="Elim_Seg_AM7"/>
      <sheetName val="Table_Array7"/>
      <sheetName val="Setup_20086"/>
      <sheetName val="Setup_20096"/>
      <sheetName val="f&amp;b_(2)7"/>
      <sheetName val="Data_Sources13"/>
      <sheetName val="외상매출금현황-수정분_A213"/>
      <sheetName val="Master_Updated(517)13"/>
      <sheetName val="Tooling_list_T_lite13"/>
      <sheetName val="Master_table7"/>
      <sheetName val="Nominal_Wizard6"/>
      <sheetName val="Jan_056"/>
      <sheetName val="FCT_2008_-_HM_ok6"/>
      <sheetName val="LJ_Assumptions6"/>
      <sheetName val="LJ_Cost6"/>
      <sheetName val="LJ_His_CF6"/>
      <sheetName val="YS_Loan_6"/>
      <sheetName val="YS_Hotel_Budget6"/>
      <sheetName val="YS_Assumptions6"/>
      <sheetName val="YS_Cost_6"/>
      <sheetName val="YS_His_CF6"/>
      <sheetName val="new_IFS_format6"/>
      <sheetName val="TMF_Draft6"/>
      <sheetName val="Fill_this_out_first___6"/>
      <sheetName val="FE-1770_P16"/>
      <sheetName val="ADJ___RATE6"/>
      <sheetName val="Summary_Comparison_SGD6"/>
      <sheetName val="U-7_16"/>
      <sheetName val="N-4_47"/>
      <sheetName val="7_Jan_027"/>
      <sheetName val="Mkt_Dev_1291_ONL_1290_-_10106"/>
      <sheetName val="GAAP_Pru6"/>
      <sheetName val="31_12_046"/>
      <sheetName val="Bill_No__2_-_Carpark6"/>
      <sheetName val="sum_to_LRH6"/>
      <sheetName val="interest_income6"/>
      <sheetName val="Tax_Formulas6"/>
      <sheetName val="Setup_Sheet6"/>
      <sheetName val="K101_FA_Lead6"/>
      <sheetName val="Home_Page6"/>
      <sheetName val="Interest_Rate_Projection6"/>
      <sheetName val="Table_LL136"/>
      <sheetName val="BALANCE_SHEET_6"/>
      <sheetName val="New_Hire_Input_&amp;_Calc6"/>
      <sheetName val="On_Board_Headcount_Changes6"/>
      <sheetName val="Permanent_info6"/>
      <sheetName val="SAP_COMPANY_CODES7"/>
      <sheetName val="ana_u56"/>
      <sheetName val="FY04_budget_vol13"/>
      <sheetName val="DEP_C200113"/>
      <sheetName val="Cost_Center6"/>
      <sheetName val="21_Ocl6"/>
      <sheetName val="acc_depre-report-old6"/>
      <sheetName val="COMPUTER_HARDWARE(IFM)_(A)6"/>
      <sheetName val="summary_of_used_bits6"/>
      <sheetName val="Mapping_table6"/>
      <sheetName val="PRICE_LIST_MASTER6"/>
      <sheetName val="Input_Price6"/>
      <sheetName val="Main_Model6"/>
      <sheetName val="Month_v_YTD6"/>
      <sheetName val="Project_Detail_6"/>
      <sheetName val="98FORECAST_(1)6"/>
      <sheetName val="TB-Circuit_ONE_-126"/>
      <sheetName val="#ofclose__xl6"/>
      <sheetName val="NBD1_1_016"/>
      <sheetName val="NBD2_1_026"/>
      <sheetName val="NBD2_1_036"/>
      <sheetName val="NBD2_1_046"/>
      <sheetName val="NBD2_2_026"/>
      <sheetName val="NBD6_2_016"/>
      <sheetName val="NBD6_2_026"/>
      <sheetName val="NBD8_2_016"/>
      <sheetName val="NBD8_2_086"/>
      <sheetName val="NBD8_2_096"/>
      <sheetName val="NBD8_2_116"/>
      <sheetName val="NBD8_2_126"/>
      <sheetName val="NBD8_2_166"/>
      <sheetName val="NBD8_2_186"/>
      <sheetName val="NBD8_2_206"/>
      <sheetName val="NBD8_2_216"/>
      <sheetName val="คชจ_ดำเนินงาน6-434"/>
      <sheetName val="Int_20104"/>
      <sheetName val="Land_281014"/>
      <sheetName val="งบบริหาร_PL-report4"/>
      <sheetName val="PDR_(ORI)6"/>
      <sheetName val="Inter_co6"/>
      <sheetName val="10Segment_report6"/>
      <sheetName val="1Cash_for_Interest6"/>
      <sheetName val="3Detail_of_cash_flow6"/>
      <sheetName val="Income_Tax_Provision4"/>
      <sheetName val="___________9_D_____O_Z_e_p_{_4"/>
      <sheetName val="__9_D_O_Z_e_p_{___4"/>
      <sheetName val="Ex_Hyp4"/>
      <sheetName val="rate_adj4"/>
      <sheetName val="Landing_Factors6"/>
      <sheetName val="Agency_Walker_ID6"/>
      <sheetName val="BS_ATTACH6"/>
      <sheetName val="Co_26_Unfinished_P&amp;E4"/>
      <sheetName val="TO_-_SP4"/>
      <sheetName val="_x005f_x0000___x005f_x0000__x005f_x0000__x005f_x0000__4"/>
      <sheetName val="_?9?D?O?Z?e?p?{??_x005f_x000a_4"/>
      <sheetName val="Record_CR4"/>
      <sheetName val="16_P&amp;L_by_Mth4"/>
      <sheetName val="MHK_Rate4"/>
      <sheetName val="MJD_Rate4"/>
      <sheetName val="MJS_Rate4"/>
      <sheetName val="JAN-NOV_MFG4"/>
      <sheetName val="Thailand_circuit-AGNS4"/>
      <sheetName val="TB_P126"/>
      <sheetName val="CAPEX_and_HO4"/>
      <sheetName val="CASH_GRAPHS4"/>
      <sheetName val="EBIT_GRAPHS4"/>
      <sheetName val="Dollar_DOI4"/>
      <sheetName val="deals_above_20k4"/>
      <sheetName val="04_06_07_NO_VENCIDO4"/>
      <sheetName val="Vol_del4"/>
      <sheetName val="CPC_form4"/>
      <sheetName val="Dec_20014"/>
      <sheetName val="CF_(Company_only)4"/>
      <sheetName val="공사비_내역_(가)4"/>
      <sheetName val="Twelve_Month_Cash_Flow4"/>
      <sheetName val="สัญญา_A4"/>
      <sheetName val="_aps__aps-di_ing4"/>
      <sheetName val="Fidelio_Input4"/>
      <sheetName val="details_fee4"/>
      <sheetName val="A-4Sum_Lead_4"/>
      <sheetName val="dmf_346-6162,63,64&amp;654"/>
      <sheetName val="Sheet1_(2)4"/>
      <sheetName val="guarantee_by_mortgage4"/>
      <sheetName val="Penyusutan_Kendaraan4"/>
      <sheetName val="Depn_Assump4"/>
      <sheetName val="Kind_of_Service4"/>
      <sheetName val="2004_Labor4"/>
      <sheetName val="Service_Coming4"/>
      <sheetName val="Test_cost_oversea4"/>
      <sheetName val="Pln_Pdt4"/>
      <sheetName val="รายการกับบริษัทในเครือ_4"/>
      <sheetName val="selling_mec+msc4"/>
      <sheetName val="Invoice_Summary-Ops4"/>
      <sheetName val="①　BP_vs_SPR_(TTL_Impact)2"/>
      <sheetName val="Driver_Info2"/>
      <sheetName val="S_7082"/>
      <sheetName val="Quarterly_P&amp;L2"/>
      <sheetName val="LC_last_year2"/>
      <sheetName val="USD_last_year2"/>
      <sheetName val="JV_Apr-Jun_073"/>
      <sheetName val="Foremost_7_contract2"/>
      <sheetName val="P&amp;L_by_Mth2"/>
      <sheetName val="IO_list_as_at_23_11_092"/>
      <sheetName val="Up_to_20022"/>
      <sheetName val="IS_working2"/>
      <sheetName val="TB_MON_VS_Deloittle_Grouping2"/>
      <sheetName val="Audit_2"/>
      <sheetName val="6_5_rbe2"/>
      <sheetName val="master_plan_2"/>
      <sheetName val="2_Conso2"/>
      <sheetName val="8_1|Invest_in_Equity2"/>
      <sheetName val="MPL_技連2"/>
      <sheetName val="342E_BLOCK2"/>
      <sheetName val="Input_sheet2"/>
      <sheetName val="Balance_Sheet2"/>
      <sheetName val="Week_Commit2"/>
      <sheetName val="JUNE_30_CONSOLIDATING_BS2"/>
      <sheetName val="current_summary_values2"/>
      <sheetName val="assembled_workforce_summary2"/>
      <sheetName val="Fixed_Asset_Summary2"/>
      <sheetName val="physician_databases2"/>
      <sheetName val="consolidated_inv_summary2"/>
      <sheetName val="iprd_summary_values2"/>
      <sheetName val="trade_name2"/>
      <sheetName val="Evaluation_grp_32"/>
      <sheetName val="Library_Procedures2"/>
      <sheetName val="BY_Name2"/>
      <sheetName val="TB_20062"/>
      <sheetName val="Supplier_Listing2"/>
      <sheetName val="-_4_-2"/>
      <sheetName val="CA_NOV2"/>
      <sheetName val="master_data2"/>
      <sheetName val="Co__Code2"/>
      <sheetName val="Dim_NBD2"/>
      <sheetName val="AR3-Bank_Rec2"/>
      <sheetName val="Data_12"/>
      <sheetName val="Data_22"/>
      <sheetName val="Trim_&amp;_Assy2"/>
      <sheetName val="Input_Area2"/>
      <sheetName val="Detail_Loan_Move__&amp;_Listing2"/>
      <sheetName val="DATE_CELL_&amp;_Unassigned-12"/>
      <sheetName val="FA_List_FY10_Local_GAAP2"/>
      <sheetName val="TAB_Daten2"/>
      <sheetName val="Wht_cur2"/>
      <sheetName val="LC-PURCHASE_TFB2"/>
      <sheetName val="PCS-JIT_Yantai2"/>
      <sheetName val="GPG_+_FWENC2"/>
      <sheetName val="ATO_Company_Details2"/>
      <sheetName val="APSC_SOA_AP2"/>
      <sheetName val="REGCSTHC_XLS2"/>
      <sheetName val="Master_TB2"/>
      <sheetName val="Breakeven_Analysis2"/>
      <sheetName val="SRP_FH2"/>
      <sheetName val="SUM_RV2"/>
      <sheetName val="Cont__Detail2"/>
      <sheetName val="Expense_Claim2"/>
      <sheetName val="7_THAI_NGUYEN2"/>
      <sheetName val="Actual_vs_Plan_AutEx2"/>
      <sheetName val="Sch_72"/>
      <sheetName val="Market_Num502"/>
      <sheetName val="Market_Num752"/>
      <sheetName val="Market_Val502"/>
      <sheetName val="Market_Val752"/>
      <sheetName val="W3_TOTAL2"/>
      <sheetName val="コスト_(4)2"/>
      <sheetName val="Utilisation_Pivot2"/>
      <sheetName val="Movement_(Non_THB)2"/>
      <sheetName val="stat_local2"/>
      <sheetName val="Operations_Summary2"/>
      <sheetName val="Excluded_Parts2"/>
      <sheetName val="Accr_JAN2"/>
      <sheetName val="Admin_Use_Only2"/>
      <sheetName val="2009_Admin_&amp;_Cost2"/>
      <sheetName val="admin_exp_2"/>
      <sheetName val="TX-18_1Detail_entertainment_ex2"/>
      <sheetName val="%_C2"/>
      <sheetName val="Revenue_CSC2"/>
      <sheetName val="0894_PC_from_Andy_Lam2"/>
      <sheetName val="PMTE_Year-end_(Pre-audit)2"/>
      <sheetName val="Summary_other_income2"/>
      <sheetName val="HK_Based2"/>
      <sheetName val="114W2次設変部品確認（組立）_(3)2"/>
      <sheetName val="US_Exchange_Rate2"/>
      <sheetName val="2005_DATA2"/>
      <sheetName val="total_order2"/>
      <sheetName val="Dry_Mixes2"/>
      <sheetName val="IC_Sales_Input_Sheet2"/>
      <sheetName val="Demonstr__Gerenciais_Input2"/>
      <sheetName val="Labor_Rates2"/>
      <sheetName val="BAT_Reserve_data_entry2"/>
      <sheetName val="BAT_data_entry2"/>
      <sheetName val="AR_@_ACT2"/>
      <sheetName val="Buyside_P&amp;L2"/>
      <sheetName val="DATA_VALIDATION2"/>
      <sheetName val="Ageing_of_HypoTax2"/>
      <sheetName val="Account_Name_&amp;_Code2"/>
      <sheetName val="Location_&amp;_Cost_Centre2"/>
      <sheetName val="Non-Statistical_Sampling2"/>
      <sheetName val="Pivot_Data2"/>
      <sheetName val="Ratio_Calc2"/>
      <sheetName val="Entity_Master2"/>
      <sheetName val="Wafer_SJ2"/>
      <sheetName val="Disk_ODA2"/>
      <sheetName val="Disk_SJ2"/>
      <sheetName val="Resultado_não_realizado2"/>
      <sheetName val="Don't_Delete"/>
      <sheetName val="Write_off"/>
      <sheetName val="TO___SP"/>
      <sheetName val="Business_Model"/>
      <sheetName val="BOI_sum"/>
      <sheetName val="Update_CIT_FY19"/>
      <sheetName val="Tax_computation_BOI"/>
      <sheetName val="A)_Provision_schedule"/>
      <sheetName val="A2)_834_Inventory"/>
      <sheetName val="B1)_646_Retirement"/>
      <sheetName val="B2)_746_Retirement_"/>
      <sheetName val="C1)_791-0000-20_Private_exp_"/>
      <sheetName val="TB_(as_of_31DEC)"/>
      <sheetName val="C2)_779-0000-20_Misc_"/>
      <sheetName val="C1)_663_Car_Lease"/>
      <sheetName val="C2)_758_Car_Lease"/>
      <sheetName val="D)_Training"/>
      <sheetName val="E)_HY_test_PwC"/>
      <sheetName val="F)_RD_604"/>
      <sheetName val="G)_RD_642"/>
      <sheetName val="__x005f_x0000_9_x005f_x0000_D_x005f_x0000_O_x0000"/>
      <sheetName val="K001_-_Lead_example"/>
      <sheetName val="Q001_Lead"/>
      <sheetName val="N5_related_transactions_(PL)"/>
      <sheetName val="N5_Related_transactions_(BS)"/>
      <sheetName val="Customer_Data"/>
      <sheetName val="ALL_PARTS_PRICE_LIST"/>
      <sheetName val="June"/>
      <sheetName val="CE_A"/>
      <sheetName val="JUNE1"/>
      <sheetName val="Drwing"/>
      <sheetName val="Elec"/>
      <sheetName val="Inst"/>
      <sheetName val="IT"/>
      <sheetName val="Mech"/>
      <sheetName val="CE"/>
      <sheetName val="Power"/>
      <sheetName val="Store"/>
      <sheetName val="Mar"/>
      <sheetName val="Apr"/>
      <sheetName val="May"/>
      <sheetName val="Jan"/>
      <sheetName val="MD_R"/>
      <sheetName val="CELL_A"/>
      <sheetName val="ENV_A"/>
      <sheetName val="PG_A"/>
      <sheetName val="MD_A"/>
      <sheetName val="QA&amp;R_A"/>
      <sheetName val="RMP_A"/>
      <sheetName val="RMZ_A"/>
      <sheetName val="ENV_R"/>
      <sheetName val="PG_R"/>
      <sheetName val="CELL_R"/>
      <sheetName val="QA&amp;R_R"/>
      <sheetName val="RMP_R"/>
      <sheetName val="RMZ_R"/>
      <sheetName val="EP2500 MS"/>
      <sheetName val="HYBRID"/>
      <sheetName val="POLYESTER"/>
      <sheetName val="EPAM-300"/>
      <sheetName val="ﾀﾞｲﾊﾂ"/>
      <sheetName val="日野"/>
      <sheetName val="ﾏﾂﾀﾞ"/>
      <sheetName val="三菱名水"/>
      <sheetName val="東自"/>
      <sheetName val="いすゞ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/>
      <sheetData sheetId="403"/>
      <sheetData sheetId="404"/>
      <sheetData sheetId="405" refreshError="1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 refreshError="1"/>
      <sheetData sheetId="664" refreshError="1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/>
      <sheetData sheetId="707" refreshError="1"/>
      <sheetData sheetId="708" refreshError="1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/>
      <sheetData sheetId="837" refreshError="1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 refreshError="1"/>
      <sheetData sheetId="1113" refreshError="1"/>
      <sheetData sheetId="1114" refreshError="1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/>
      <sheetData sheetId="1747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 refreshError="1"/>
      <sheetData sheetId="2312" refreshError="1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/>
      <sheetData sheetId="2349" refreshError="1"/>
      <sheetData sheetId="2350"/>
      <sheetData sheetId="235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-1A"/>
      <sheetName val="E-1A"/>
      <sheetName val="E-6"/>
      <sheetName val="E-7 "/>
      <sheetName val="E-7.1"/>
      <sheetName val="E-7.2"/>
      <sheetName val="E-8"/>
      <sheetName val="M-5"/>
      <sheetName val="M-5local"/>
      <sheetName val="M-5import"/>
      <sheetName val="11625DR"/>
      <sheetName val="11625Cr"/>
      <sheetName val="11626cr"/>
      <sheetName val="M-6.1"/>
      <sheetName val="M-6.2"/>
      <sheetName val="N-1A"/>
      <sheetName val="N-1B"/>
      <sheetName val="Sheet2"/>
      <sheetName val="N-11-1"/>
      <sheetName val="N-11-2"/>
      <sheetName val="N-11-3"/>
      <sheetName val="N-11"/>
      <sheetName val="N-11.1"/>
      <sheetName val="N-11.2"/>
      <sheetName val="N-11.3"/>
      <sheetName val="N-11.4"/>
      <sheetName val="N-11.5"/>
      <sheetName val="P-3"/>
      <sheetName val="U-4.1"/>
      <sheetName val="U-11.1"/>
      <sheetName val="U-14.1"/>
      <sheetName val="U-14.2"/>
      <sheetName val="ELEC45-01"/>
      <sheetName val=" APS  APS-DI ING"/>
      <sheetName val="TrialBalance Q3-2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MT"/>
      <sheetName val="BME"/>
      <sheetName val="Sheet1"/>
      <sheetName val="BMCT2003"/>
      <sheetName val="N-11.3"/>
      <sheetName val="เงินกู้ MGC"/>
      <sheetName val="เงินกู้ธนชาติ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BMCT2003"/>
      <sheetName val="N-11.3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2002"/>
      <sheetName val="2001"/>
      <sheetName val="เงินกู้ MGC"/>
      <sheetName val="เงินกู้ธนชาติ"/>
      <sheetName val="ELEC45-01"/>
      <sheetName val="TrialBalance Q3-2002"/>
      <sheetName val="K-1A"/>
      <sheetName val="acc.depre-report-old"/>
      <sheetName val="31.12.04"/>
      <sheetName val="BMCT2003"/>
      <sheetName val="ตั๋วเงินรับ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-2"/>
      <sheetName val="2002"/>
      <sheetName val="เงินกู้ธนชาติ"/>
      <sheetName val="เงินกู้ MGC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-1"/>
      <sheetName val="K-1A "/>
      <sheetName val="K-2"/>
      <sheetName val="K-3"/>
      <sheetName val="K-3A"/>
      <sheetName val="worksheet for cal depr."/>
      <sheetName val="K-4"/>
      <sheetName val="K-5"/>
      <sheetName val="K-6"/>
      <sheetName val="K-7"/>
      <sheetName val="BMCT2003"/>
      <sheetName val="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K-2_40"/>
      <sheetName val="K-3_44"/>
      <sheetName val="K-4_46"/>
      <sheetName val="K-2"/>
      <sheetName val="K-3"/>
      <sheetName val="K-4"/>
      <sheetName val="K-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***"/>
      <sheetName val="Q"/>
      <sheetName val="BS-E"/>
      <sheetName val="PL-E"/>
      <sheetName val="BS'000"/>
      <sheetName val="PL'000"/>
      <sheetName val="CF'000"/>
      <sheetName val="BS"/>
      <sheetName val="PL"/>
      <sheetName val="PL-SITE"/>
      <sheetName val="C1"/>
      <sheetName val="C2"/>
      <sheetName val="C3"/>
      <sheetName val="C4"/>
      <sheetName val="C5"/>
      <sheetName val="CF"/>
      <sheetName val="INT"/>
      <sheetName val="Unearned"/>
      <sheetName val="ALL"/>
      <sheetName val="N-4.4"/>
      <sheetName val="TrialBalance Q3-2002"/>
      <sheetName val="ADJ - RATE"/>
      <sheetName val="K-3A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p***"/>
      <sheetName val="ELEC45-01"/>
      <sheetName val="detail(sum)"/>
      <sheetName val="K-5"/>
      <sheetName val="Exp"/>
      <sheetName val="M-1-1"/>
      <sheetName val="Sheet1"/>
      <sheetName val="Trial Balance"/>
      <sheetName val="Template"/>
      <sheetName val="ADJ - RATE"/>
      <sheetName val="K-1A"/>
      <sheetName val="0506合并附注"/>
      <sheetName val="2动力设备"/>
      <sheetName val="Heads"/>
      <sheetName val="MajorAP"/>
      <sheetName val="AP Interco."/>
      <sheetName val="Details for Keppel Sin"/>
      <sheetName val="Details for tri"/>
      <sheetName val="Q1'04"/>
      <sheetName val="Q2'04"/>
      <sheetName val="เง_นก__ธนชาต_"/>
      <sheetName val="เง_นก__ MGC"/>
      <sheetName val="PM-TE"/>
      <sheetName val="TrialBalance Q3-2002"/>
      <sheetName val="TB-2001-Apr'01"/>
      <sheetName val="TH00_12080000"/>
      <sheetName val="VariableII  period"/>
      <sheetName val="6 weeks rolling forecast"/>
      <sheetName val="Cash082002"/>
      <sheetName val="AP"/>
      <sheetName val="AR"/>
      <sheetName val="mbb"/>
      <sheetName val="mbb-us"/>
      <sheetName val="oub"/>
      <sheetName val="Recon-mbb"/>
      <sheetName val="Recon-oub"/>
      <sheetName val="M-1A"/>
      <sheetName val="database"/>
      <sheetName val="table"/>
      <sheetName val="LS매입채무"/>
      <sheetName val="외상매입금명세"/>
      <sheetName val="지급어음명세"/>
      <sheetName val="FX rates"/>
      <sheetName val="Standing Data"/>
      <sheetName val="Asset &amp; Liability"/>
      <sheetName val="Net asset value"/>
      <sheetName val="_x0000_"/>
      <sheetName val=""/>
      <sheetName val="Dates"/>
      <sheetName val="노무비"/>
      <sheetName val="재무가정"/>
      <sheetName val="detail_profit&amp;loss"/>
      <sheetName val="SCB 1 - Current"/>
      <sheetName val="SCB 2 - Current"/>
      <sheetName val="Market Segment"/>
      <sheetName val="Owner Unit"/>
      <sheetName val="vendor name"/>
      <sheetName val="MasterSheet"/>
      <sheetName val="Parameter"/>
      <sheetName val="HQ"/>
      <sheetName val="INDEX"/>
      <sheetName val="Sheet10"/>
      <sheetName val="Content Page"/>
      <sheetName val="Basic_Information"/>
      <sheetName val="TB"/>
      <sheetName val="Setup"/>
      <sheetName val="PU+MSS+ESS"/>
      <sheetName val="PLSUMM"/>
      <sheetName val="Elim Seg LM"/>
      <sheetName val="Elim Seg BM"/>
      <sheetName val="Elim Seg AM"/>
      <sheetName val="Table Array"/>
      <sheetName val="ชื่อหุ้น"/>
      <sheetName val="B&amp;S 1999"/>
      <sheetName val="เงินกู้_MGC"/>
      <sheetName val="TrialBalance_Q3-2002"/>
      <sheetName val="Trial_Balance"/>
      <sheetName val="ADJ_-_RATE"/>
      <sheetName val="AP_Interco_"/>
      <sheetName val="Details_for_Keppel_Sin"/>
      <sheetName val="Details_for_tri"/>
      <sheetName val="เง_นก___MGC"/>
      <sheetName val="VariableII__period"/>
      <sheetName val="6_weeks_rolling_forecast"/>
      <sheetName val="FX_rates"/>
      <sheetName val="Standing_Data"/>
      <sheetName val="Asset_&amp;_Liability"/>
      <sheetName val="Net_asset_value"/>
      <sheetName val="SCB_1_-_Current"/>
      <sheetName val="SCB_2_-_Current"/>
      <sheetName val="Market_Segment"/>
      <sheetName val="Owner_Unit"/>
      <sheetName val="vendor_name"/>
      <sheetName val="Content_Page"/>
      <sheetName val="Elim_Seg_LM"/>
      <sheetName val="Elim_Seg_BM"/>
      <sheetName val="Elim_Seg_AM"/>
      <sheetName val="Table_Array"/>
      <sheetName val="2002"/>
      <sheetName val="Setup 2008"/>
      <sheetName val="Output"/>
      <sheetName val="C-1"/>
      <sheetName val="10-1 Media"/>
      <sheetName val="10-cut"/>
      <sheetName val="Content"/>
      <sheetName val="Summary"/>
      <sheetName val="GMI"/>
      <sheetName val="list"/>
      <sheetName val="Setup 2009"/>
      <sheetName val="BUILD95"/>
      <sheetName val="EBANOV96"/>
      <sheetName val="Invoice"/>
      <sheetName val="f&amp;b (2)"/>
      <sheetName val="P&amp;LSUM"/>
      <sheetName val="?????"/>
      <sheetName val="????-??"/>
      <sheetName val="A"/>
      <sheetName val="?????????????"/>
      <sheetName val="??????? MGC"/>
      <sheetName val="GROUP1"/>
      <sheetName val="Parameters"/>
      <sheetName val="Data Sources"/>
      <sheetName val="XREF"/>
      <sheetName val="외상매출금현황-수정분 A2"/>
      <sheetName val="Master Updated(517)"/>
      <sheetName val="INFORM"/>
      <sheetName val="_x0000_._x0000__x0000__x0000__x0000__x0000__x0000__x0000__x0000__x0000_9_x0000_D_x0000__x0000__x0000__x0000__x0000_O_x0000_Z_x0000_e_x0000_p_x0000_{_x0000__x0000_"/>
      <sheetName val="Newspaper"/>
      <sheetName val="."/>
      <sheetName val="640600"/>
      <sheetName val="?"/>
      <sheetName val="?.?????????9?D?????O?Z?e?p?{??"/>
      <sheetName val=".?9?D?O?Z?e?p?{??_x000a_"/>
      <sheetName val="_____________"/>
      <sheetName val="_______ MGC"/>
      <sheetName val="Sheet2"/>
      <sheetName val="Tooling list T lite"/>
      <sheetName val="1"/>
      <sheetName val="7251-06540"/>
      <sheetName val=" IB-PL-00-01 SUMMARY"/>
      <sheetName val="Asset41_42"/>
      <sheetName val="Casual2003"/>
      <sheetName val="ตั๋วเงินรับ"/>
      <sheetName val="1602-97"/>
      <sheetName val="@RISK Correlations"/>
      <sheetName val="NEW ZEALAND"/>
      <sheetName val="Detail-Sep"/>
      <sheetName val="_2_ส่งข้อมูลต้นทุนฉีดให้บัญชี"/>
      <sheetName val="Master table"/>
      <sheetName val="legal_h"/>
      <sheetName val="7Long term liabilities"/>
      <sheetName val="P&amp;L"/>
      <sheetName val="Nominal Wizard"/>
      <sheetName val="Jan.05"/>
      <sheetName val="BS-Q1'04"/>
      <sheetName val="set_"/>
      <sheetName val="FCT 2008 - HM ok"/>
      <sheetName val="Loan Data"/>
      <sheetName val="ยานพาหนะ"/>
      <sheetName val="Lookup"/>
      <sheetName val="LJ Assumptions"/>
      <sheetName val="LJ Cost"/>
      <sheetName val="LJ His CF"/>
      <sheetName val="YS Loan "/>
      <sheetName val="YS Hotel Budget"/>
      <sheetName val="YS Assumptions"/>
      <sheetName val="YS Cost "/>
      <sheetName val="YS His CF"/>
      <sheetName val="Sheet4"/>
      <sheetName val="new IFS format"/>
      <sheetName val="TMF Draft"/>
      <sheetName val="Fill this out first..."/>
      <sheetName val="FE-1770.P1"/>
      <sheetName val="S-5"/>
      <sheetName val="ALL"/>
      <sheetName val="Master"/>
      <sheetName val="._x0000_9_x0000_D_x0000_O_x0000_Z_x0000_e_x0000_p_x0000_{_x0000__x0000__x000a_"/>
      <sheetName val="PA"/>
      <sheetName val="03100(SS)"/>
      <sheetName val="RECY"/>
      <sheetName val="INV"/>
      <sheetName val="FA(NEW)"/>
      <sheetName val="Allocate96-98"/>
      <sheetName val="ค่าวัสดุ"/>
      <sheetName val="K-5 YE"/>
      <sheetName val="Asset 31-12-47"/>
      <sheetName val="BMCT2003"/>
      <sheetName val="CODE"/>
      <sheetName val="Purchase Order"/>
      <sheetName val="Customize Your Purchase Order"/>
      <sheetName val="Customize Your Invoice"/>
      <sheetName val="CUSTOMER"/>
      <sheetName val="data"/>
      <sheetName val="???"/>
      <sheetName val="ADJ _ RATE"/>
      <sheetName val="E-1D"/>
      <sheetName val="GL"/>
      <sheetName val="Call Down Data OLD"/>
      <sheetName val="CANADA"/>
      <sheetName val="Assumption Data"/>
      <sheetName val="Links"/>
      <sheetName val="Lead"/>
      <sheetName val="BL - GL - RJ"/>
      <sheetName val="T&amp;E GL"/>
      <sheetName val="T&amp;E System"/>
      <sheetName val="BRAZIL"/>
      <sheetName val="1020 FF"/>
      <sheetName val="PHSB-GL-TB"/>
      <sheetName val="RFC-GRE"/>
      <sheetName val=" IBPL0001"/>
      <sheetName val="BS"/>
      <sheetName val="FY02 Fcst"/>
      <sheetName val="Variables"/>
      <sheetName val="fxrates"/>
      <sheetName val="HR"/>
      <sheetName val="Aging"/>
      <sheetName val="P13-R"/>
      <sheetName val="Operational Plan"/>
      <sheetName val="CRITERIA1"/>
      <sheetName val="Summary Comparison SGD"/>
      <sheetName val="인원계획-미화"/>
      <sheetName val="U-5"/>
      <sheetName val="Consolidated"/>
      <sheetName val="U-7.1"/>
      <sheetName val="anaysis_sheet"/>
      <sheetName val="Ratchada"/>
      <sheetName val="N-4.4"/>
      <sheetName val="type"/>
      <sheetName val="7 Jan 02"/>
      <sheetName val="oresreqsum"/>
      <sheetName val="Tke"/>
      <sheetName val="DOMESTIC"/>
      <sheetName val="Mkt Dev 1291 ONL 1290 - 1010"/>
      <sheetName val="GAAP Pru"/>
      <sheetName val="PGMMNG"/>
      <sheetName val="SwapData"/>
      <sheetName val="31.12.04"/>
      <sheetName val="Bill No. 2 - Carpark"/>
      <sheetName val="FDR-Jan-99 "/>
      <sheetName val="TB_Hotel"/>
      <sheetName val="sum to LRH"/>
      <sheetName val="6เครื่อง"/>
      <sheetName val="Appendix E"/>
      <sheetName val="Submission Form"/>
      <sheetName val="interest income"/>
      <sheetName val="Procedures"/>
      <sheetName val="Tax Formulas"/>
      <sheetName val="Formulas&amp;Settings"/>
      <sheetName val="Setup Sheet"/>
      <sheetName val="K101 FA Lead"/>
      <sheetName val="N201"/>
      <sheetName val="数外余额"/>
      <sheetName val="Permanent info"/>
      <sheetName val="U-3"/>
      <sheetName val="Wkgs_BS Lead"/>
      <sheetName val="STart"/>
      <sheetName val="CST1198"/>
      <sheetName val="SAP COMPANY CODES"/>
      <sheetName val="Id"/>
      <sheetName val="Intro2"/>
      <sheetName val="IRELAND"/>
      <sheetName val="Cover2"/>
      <sheetName val="ana u5"/>
      <sheetName val="Base Rental"/>
      <sheetName val="グラフデータ"/>
      <sheetName val="F_OH"/>
      <sheetName val="COST (ACC.ขาย10-2005)"/>
      <sheetName val="Book 1 Summary"/>
      <sheetName val="B1"/>
      <sheetName val="Month"/>
      <sheetName val="DEP12"/>
      <sheetName val="HO"/>
      <sheetName val="MA"/>
      <sheetName val="Lookups"/>
      <sheetName val="K2"/>
      <sheetName val="M_Maincomp"/>
      <sheetName val="J2"/>
      <sheetName val="group-expense"/>
      <sheetName val="Global Cover"/>
      <sheetName val="Anniversary at Multi Group"/>
      <sheetName val="TheMall_Empo_Sep04"/>
      <sheetName val="M_CT_OUT"/>
      <sheetName val="Burden exp"/>
      <sheetName val="Menu"/>
      <sheetName val="Main Menu"/>
      <sheetName val="AOP Summary-2"/>
      <sheetName val="Header"/>
      <sheetName val="Thailand"/>
      <sheetName val="stockทุน"/>
      <sheetName val="AFEMAI"/>
      <sheetName val="BE"/>
      <sheetName val="MatMan"/>
      <sheetName val="FACTORS"/>
      <sheetName val="Purchase"/>
      <sheetName val="ALL KSFC RIGS EXCEPT R-5"/>
      <sheetName val="GLdownload"/>
      <sheetName val="Entity List"/>
      <sheetName val="เงินกู้ธนช"/>
      <sheetName val="Reest_Budget"/>
      <sheetName val="Product_Category_Input"/>
      <sheetName val="Drop Down Lists"/>
      <sheetName val="CAPEX Import"/>
      <sheetName val="Disposal"/>
      <sheetName val="IR66N"/>
      <sheetName val="เครื่องตกแต่ง"/>
      <sheetName val="อาคาร"/>
      <sheetName val="เครื่องมือ"/>
      <sheetName val="Value"/>
      <sheetName val="Rates Table"/>
      <sheetName val="PRODUCT"/>
      <sheetName val="Jung step down (60)"/>
      <sheetName val="BASIC"/>
      <sheetName val="lgth adj fine"/>
      <sheetName val="Gauge Accuracy"/>
      <sheetName val="PG8"/>
      <sheetName val="PG7"/>
      <sheetName val="Drop Down"/>
      <sheetName val="AUDIT FEE"/>
      <sheetName val="Download"/>
      <sheetName val="CASA-PLAN"/>
      <sheetName val="Accure"/>
      <sheetName val="V303"/>
      <sheetName val="W-현원가"/>
      <sheetName val="S8"/>
      <sheetName val="P&amp;L-RT"/>
      <sheetName val="Pkg"/>
      <sheetName val="Raw Mat"/>
      <sheetName val="99年度原単位"/>
      <sheetName val="Thai better foods"/>
      <sheetName val="Cross Ref"/>
      <sheetName val="SRO"/>
      <sheetName val="Stock"/>
      <sheetName val="10"/>
      <sheetName val="ACC_MASTER"/>
      <sheetName val="Link data"/>
      <sheetName val="Drop down list"/>
      <sheetName val="Assumptions"/>
      <sheetName val="Dimensions"/>
      <sheetName val="ctrl"/>
      <sheetName val="Tax Calculation"/>
      <sheetName val="RIG 134-ASSETS APR 97"/>
      <sheetName val="RIG 027-ASSETS-AFTER 30 JUN 97"/>
      <sheetName val="J1"/>
      <sheetName val="Home Page"/>
      <sheetName val="Interest Rate Projection"/>
      <sheetName val="Drop_Down_Lists"/>
      <sheetName val="CAPEX_Import"/>
      <sheetName val="_IBPL0001"/>
      <sheetName val="Rates_Table"/>
      <sheetName val="_IB-PL-00-01_SUMMARY"/>
      <sheetName val="lgth_adj_fine"/>
      <sheetName val="Gauge_Accuracy"/>
      <sheetName val="Drop_Down"/>
      <sheetName val="???????_MGC"/>
      <sheetName val="AUDIT_FEE"/>
      <sheetName val="Raw_Mat"/>
      <sheetName val="Jung_step_down_(60)"/>
      <sheetName val="Thai_better_foods"/>
      <sheetName val="Cross_Ref"/>
      <sheetName val="Account_Map"/>
      <sheetName val="Table LL13"/>
      <sheetName val="Deckblatt"/>
      <sheetName val="FF7"/>
      <sheetName val="Data2"/>
      <sheetName val="ar_billwise_age"/>
      <sheetName val="BALANCE SHEET "/>
      <sheetName val="New Hire Input &amp; Calc"/>
      <sheetName val="On Board Headcount Changes"/>
      <sheetName val="Genetica Molecular '07"/>
      <sheetName val="General"/>
      <sheetName val="A_TODDI &amp; B_TODDI"/>
      <sheetName val="Common"/>
      <sheetName val="SUM RV-November"/>
      <sheetName val="FY04 budget vol"/>
      <sheetName val="desc"/>
      <sheetName val="p___"/>
      <sheetName val="VData"/>
      <sheetName val="STD_RESERVE"/>
      <sheetName val="DEP C2001"/>
      <sheetName val="Q_TS_AERP_MONTHLY"/>
      <sheetName val="LookupTable"/>
      <sheetName val="MCS_P&amp;L_By_Sub_ USD"/>
      <sheetName val="lab paced"/>
      <sheetName val="Main"/>
      <sheetName val="Elimination"/>
      <sheetName val="Cost Center"/>
      <sheetName val="03中"/>
      <sheetName val="AP-FAsb"/>
      <sheetName val="FC"/>
      <sheetName val="21 Ocl"/>
      <sheetName val="Download Grp Branch"/>
      <sheetName val="Download Lcl Branch"/>
      <sheetName val="Supporting Tool"/>
      <sheetName val="Std 06"/>
      <sheetName val="E"/>
      <sheetName val="L3"/>
      <sheetName val="M"/>
      <sheetName val="U4"/>
      <sheetName val="U2"/>
      <sheetName val="PL"/>
      <sheetName val="Cover"/>
      <sheetName val="Debt Info"/>
      <sheetName val="DENMARK"/>
      <sheetName val="Currency"/>
      <sheetName val="6289105-"/>
      <sheetName val="Investment Database"/>
      <sheetName val="Final"/>
      <sheetName val="resumen"/>
      <sheetName val="CF RECONCILE - 1"/>
      <sheetName val="N-4 Patent right"/>
      <sheetName val="Config"/>
      <sheetName val="공사개요"/>
      <sheetName val="acc.depre-report-old"/>
      <sheetName val="VALAS"/>
      <sheetName val="TOTAL"/>
      <sheetName val="SPART"/>
      <sheetName val="PACK"/>
      <sheetName val="LOKALEXP"/>
      <sheetName val="EXPPART"/>
      <sheetName val="KOMLOK"/>
      <sheetName val="SUPPLIES"/>
      <sheetName val="SA"/>
      <sheetName val="KAR"/>
      <sheetName val="ACCES"/>
      <sheetName val="SERV"/>
      <sheetName val="NONPPL"/>
      <sheetName val="Sheet11"/>
      <sheetName val="Macro5"/>
      <sheetName val="wch"/>
      <sheetName val="Addition_AUC"/>
      <sheetName val="เงินกู้MGC"/>
      <sheetName val="คชจ.ดำเนินงาน6-43"/>
      <sheetName val="Int.2010"/>
      <sheetName val="Land 28101"/>
      <sheetName val="งบบริหาร PL-report"/>
      <sheetName val="Metals"/>
      <sheetName val="เวลา"/>
      <sheetName val="SPC"/>
      <sheetName val="Main Model"/>
      <sheetName val="FSST"/>
      <sheetName val="#ofclose"/>
      <sheetName val="ASSET339"/>
      <sheetName val="Month v YTD"/>
      <sheetName val="Project Detail "/>
      <sheetName val="Inventory"/>
      <sheetName val="Detail"/>
      <sheetName val="Plant_Overhead"/>
      <sheetName val="On hand - 31 Mar 03"/>
      <sheetName val="Saptco00"/>
      <sheetName val="COMPUTER HARDWARE(IFM)_(A)"/>
      <sheetName val="MHK"/>
      <sheetName val="summary of used bits"/>
      <sheetName val="Mapping table"/>
      <sheetName val="DEMO"/>
      <sheetName val="feb"/>
      <sheetName val="DropDown"/>
      <sheetName val="ARTT"/>
      <sheetName val="PRICE LIST MASTER"/>
      <sheetName val="Freight"/>
      <sheetName val="Input Price"/>
      <sheetName val="97년추정손익계산서"/>
      <sheetName val="設計通知"/>
      <sheetName val="98FORECAST (1)"/>
      <sheetName val="Loan_Data"/>
      <sheetName val="Map"/>
      <sheetName val="Sheet3"/>
      <sheetName val="FS"/>
      <sheetName val="TB-Circuit ONE -12"/>
      <sheetName val="เงินกู้_MGC1"/>
      <sheetName val="Trial_Balance1"/>
      <sheetName val="ADJ_-_RATE1"/>
      <sheetName val="Loan_Data1"/>
      <sheetName val="DataLookups"/>
      <sheetName val=" IB-PL-YTD"/>
      <sheetName val="recon"/>
      <sheetName val="Account List"/>
      <sheetName val="Company codes"/>
      <sheetName val="Stock Aging"/>
      <sheetName val="conso46"/>
      <sheetName val="JV"/>
      <sheetName val="TB Data base"/>
      <sheetName val="Purchases"/>
      <sheetName val="Scenarios"/>
      <sheetName val="Revenue"/>
      <sheetName val="ต้นฉบับ"/>
      <sheetName val="TEST"/>
      <sheetName val="NAR-Pistons (2)"/>
      <sheetName val="TAUX MONNAIES"/>
      <sheetName val="Equity Rec."/>
      <sheetName val="_0510"/>
      <sheetName val="Macro1"/>
      <sheetName val="#ofclose .xl"/>
      <sheetName val="OD"/>
      <sheetName val="TrialBalance_Q3-20021"/>
      <sheetName val="N-4_4"/>
      <sheetName val="f&amp;b_(2)"/>
      <sheetName val="7_Jan_02"/>
      <sheetName val="Report_HR"/>
      <sheetName val="NBD1.1.01"/>
      <sheetName val="NBD2.1.02"/>
      <sheetName val="NBD2.1.03"/>
      <sheetName val="NBD2.1.04"/>
      <sheetName val="NBD2.2.02"/>
      <sheetName val="NBD6.2.01"/>
      <sheetName val="NBD6.2.02"/>
      <sheetName val="NBD8.2.01"/>
      <sheetName val="NBD8.2.08"/>
      <sheetName val="NBD8.2.09"/>
      <sheetName val="NBD8.2.11"/>
      <sheetName val="NBD8.2.12"/>
      <sheetName val="NBD8.2.16"/>
      <sheetName val="NBD8.2.18"/>
      <sheetName val="NBD8.2.20"/>
      <sheetName val="NBD8.2.21"/>
      <sheetName val="PL12M"/>
      <sheetName val="OreType"/>
      <sheetName val="AP_Interco_1"/>
      <sheetName val="Details_for_Keppel_Sin1"/>
      <sheetName val="Details_for_tri1"/>
      <sheetName val="เง_นก___MGC1"/>
      <sheetName val="6_weeks_rolling_forecast1"/>
      <sheetName val="FX_rates1"/>
      <sheetName val="Standing_Data1"/>
      <sheetName val="Asset_&amp;_Liability1"/>
      <sheetName val="Net_asset_value1"/>
      <sheetName val="Data_Sources"/>
      <sheetName val="외상매출금현황-수정분_A2"/>
      <sheetName val="Master_Updated(517)"/>
      <sheetName val="_9DOZep{"/>
      <sheetName val="_"/>
      <sheetName val="?_?????????9?D?????O?Z?e?p?{??"/>
      <sheetName val="_?9?D?O?Z?e?p?{??_x000a_"/>
      <sheetName val="________MGC"/>
      <sheetName val="Tooling_list_T_lite"/>
      <sheetName val="_9DOZep{_x000a_"/>
      <sheetName val="10-1_Media"/>
      <sheetName val="FY04_budget_vol"/>
      <sheetName val="Call_Down_Data_OLD"/>
      <sheetName val="Assumption_Data"/>
      <sheetName val="BL_-_GL_-_RJ"/>
      <sheetName val="1020_FF"/>
      <sheetName val="T&amp;E_GL"/>
      <sheetName val="T&amp;E_System"/>
      <sheetName val="FY02_Fcst"/>
      <sheetName val="Base_Rental"/>
      <sheetName val="DEP_C2001"/>
      <sheetName val="N-2"/>
      <sheetName val="เงินกู้_MGC2"/>
      <sheetName val="AP_Interco_2"/>
      <sheetName val="Details_for_Keppel_Sin2"/>
      <sheetName val="Details_for_tri2"/>
      <sheetName val="เง_นก___MGC2"/>
      <sheetName val="6_weeks_rolling_forecast2"/>
      <sheetName val="FX_rates2"/>
      <sheetName val="ADJ_-_RATE2"/>
      <sheetName val="Standing_Data2"/>
      <sheetName val="Asset_&amp;_Liability2"/>
      <sheetName val="Net_asset_value2"/>
      <sheetName val="Data_Sources1"/>
      <sheetName val="외상매출금현황-수정분_A21"/>
      <sheetName val="Master_Updated(517)1"/>
      <sheetName val="???????_MGC1"/>
      <sheetName val="_1"/>
      <sheetName val="?_?????????9?D?????O?Z?e?p?{?1"/>
      <sheetName val="_?9?D?O?Z?e?p?{??_x000a_1"/>
      <sheetName val="________MGC1"/>
      <sheetName val="Tooling_list_T_lite1"/>
      <sheetName val="10-1_Media1"/>
      <sheetName val="FY04_budget_vol1"/>
      <sheetName val="_IB-PL-00-01_SUMMARY1"/>
      <sheetName val="Call_Down_Data_OLD1"/>
      <sheetName val="Assumption_Data1"/>
      <sheetName val="BL_-_GL_-_RJ1"/>
      <sheetName val="1020_FF1"/>
      <sheetName val="T&amp;E_GL1"/>
      <sheetName val="T&amp;E_System1"/>
      <sheetName val="_IBPL00011"/>
      <sheetName val="FY02_Fcst1"/>
      <sheetName val="Drop_Down_Lists1"/>
      <sheetName val="CAPEX_Import1"/>
      <sheetName val="Rates_Table1"/>
      <sheetName val="lgth_adj_fine1"/>
      <sheetName val="Gauge_Accuracy1"/>
      <sheetName val="Drop_Down1"/>
      <sheetName val="Raw_Mat1"/>
      <sheetName val="AUDIT_FEE1"/>
      <sheetName val="Thai_better_foods1"/>
      <sheetName val="Cross_Ref1"/>
      <sheetName val="Base_Rental1"/>
      <sheetName val="DEP_C20011"/>
      <sheetName val="Actual"/>
      <sheetName val="Parameters2"/>
      <sheetName val="Payroll_LOCAL"/>
      <sheetName val="Driver Info"/>
      <sheetName val="Landing Factors"/>
      <sheetName val="Agency Walker ID"/>
      <sheetName val="NEW-PANEL"/>
      <sheetName val="FY00"/>
      <sheetName val="Submission_Form"/>
      <sheetName val="Wkgs_BS_Lead"/>
      <sheetName val="interest_income"/>
      <sheetName val="31_12_04"/>
      <sheetName val="Investment_Database"/>
      <sheetName val="Submission_Form1"/>
      <sheetName val="Wkgs_BS_Lead1"/>
      <sheetName val="interest_income1"/>
      <sheetName val="VariableII__period1"/>
      <sheetName val="31_12_041"/>
      <sheetName val="Investment_Database1"/>
      <sheetName val="SCB_1_-_Current1"/>
      <sheetName val="SCB_2_-_Current1"/>
      <sheetName val="Market_Segment1"/>
      <sheetName val="Owner_Unit1"/>
      <sheetName val="vendor_name1"/>
      <sheetName val="Content_Page1"/>
      <sheetName val="Elim_Seg_LM1"/>
      <sheetName val="Elim_Seg_BM1"/>
      <sheetName val="Elim_Seg_AM1"/>
      <sheetName val="Table_Array1"/>
      <sheetName val="Page1"/>
      <sheetName val="dmf 346-6162,63,64&amp;65"/>
      <sheetName val="TBActual_ERP"/>
      <sheetName val="SetUpTime"/>
      <sheetName val="Trial_Balance2"/>
      <sheetName val="เงินกู้_MGC3"/>
      <sheetName val="Trial_Balance3"/>
      <sheetName val="เงินกู้_MGC4"/>
      <sheetName val="Trial_Balance4"/>
      <sheetName val="Submission_Form2"/>
      <sheetName val="Wkgs_BS_Lead2"/>
      <sheetName val="interest_income2"/>
      <sheetName val="TrialBalance_Q3-20022"/>
      <sheetName val="VariableII__period2"/>
      <sheetName val="Investment_Database2"/>
      <sheetName val="31_12_042"/>
      <sheetName val="SCB_1_-_Current2"/>
      <sheetName val="SCB_2_-_Current2"/>
      <sheetName val="Market_Segment2"/>
      <sheetName val="Owner_Unit2"/>
      <sheetName val="vendor_name2"/>
      <sheetName val="Content_Page2"/>
      <sheetName val="Elim_Seg_LM2"/>
      <sheetName val="Elim_Seg_BM2"/>
      <sheetName val="Elim_Seg_AM2"/>
      <sheetName val="Table_Array2"/>
      <sheetName val="เงินกู้_MGC5"/>
      <sheetName val="Trial_Balance5"/>
      <sheetName val="Submission_Form3"/>
      <sheetName val="Wkgs_BS_Lead3"/>
      <sheetName val="interest_income3"/>
      <sheetName val="ADJ_-_RATE3"/>
      <sheetName val="AP_Interco_3"/>
      <sheetName val="Details_for_Keppel_Sin3"/>
      <sheetName val="Details_for_tri3"/>
      <sheetName val="เง_นก___MGC3"/>
      <sheetName val="TrialBalance_Q3-20023"/>
      <sheetName val="VariableII__period3"/>
      <sheetName val="6_weeks_rolling_forecast3"/>
      <sheetName val="FX_rates3"/>
      <sheetName val="Standing_Data3"/>
      <sheetName val="Asset_&amp;_Liability3"/>
      <sheetName val="Net_asset_value3"/>
      <sheetName val="Investment_Database3"/>
      <sheetName val="31_12_043"/>
      <sheetName val="SCB_1_-_Current3"/>
      <sheetName val="SCB_2_-_Current3"/>
      <sheetName val="Market_Segment3"/>
      <sheetName val="Owner_Unit3"/>
      <sheetName val="vendor_name3"/>
      <sheetName val="Content_Page3"/>
      <sheetName val="Elim_Seg_LM3"/>
      <sheetName val="Elim_Seg_BM3"/>
      <sheetName val="Elim_Seg_AM3"/>
      <sheetName val="Table_Array3"/>
      <sheetName val="Projection"/>
      <sheetName val="Co.26 Unfinished P&amp;E"/>
      <sheetName val="TO - SP"/>
      <sheetName val="_x005f_x0000_"/>
      <sheetName val="_x005f_x0000_._x005f_x0000__x005f_x0000__x005f_x0000__x"/>
      <sheetName val=".?9?D?O?Z?e?p?{??_x005f_x000a_"/>
      <sheetName val="cho"/>
      <sheetName val="fac"/>
      <sheetName val="HOF"/>
      <sheetName val="mal"/>
      <sheetName val="mang"/>
      <sheetName val="สัญญา A"/>
      <sheetName val="Control"/>
      <sheetName val="계정코드"/>
      <sheetName val="Original"/>
      <sheetName val="Record CR"/>
      <sheetName val="deals above 20k"/>
      <sheetName val="CUSTOM"/>
      <sheetName val="CustList"/>
      <sheetName val="CAPEX and HO"/>
      <sheetName val="CASH GRAPHS"/>
      <sheetName val="EBIT GRAPHS"/>
      <sheetName val="Dollar DOI"/>
      <sheetName val="Safety"/>
      <sheetName val="04.06.07_NO VENCIDO"/>
      <sheetName val="DAY"/>
      <sheetName val="Vol del"/>
      <sheetName val="CPC form"/>
      <sheetName val="Dec 2001"/>
      <sheetName val="SKA"/>
      <sheetName val="H"/>
      <sheetName val="CF (Company only)"/>
      <sheetName val="Inter co"/>
      <sheetName val="ADO_2552"/>
      <sheetName val="10Segment report"/>
      <sheetName val="1Cash for Interest"/>
      <sheetName val="3Detail of cash flow"/>
      <sheetName val="JAN08"/>
      <sheetName val="Income Tax Provision"/>
      <sheetName val="BKE"/>
      <sheetName val="EPR"/>
      <sheetName val="TaxCal"/>
      <sheetName val="Uskei（契約）"/>
      <sheetName val="ARP-U301"/>
      <sheetName val="U411"/>
      <sheetName val="_____"/>
      <sheetName val="____-__"/>
      <sheetName val="_._________9_D_____O_Z_e_p_{__"/>
      <sheetName val="._9_D_O_Z_e_p_{___"/>
      <sheetName val="___"/>
      <sheetName val="LR23-986460-02"/>
      <sheetName val="공사비 내역 (가)"/>
      <sheetName val="FRECEFECBAILEYS"/>
      <sheetName val="Twelve Month Cash Flow"/>
      <sheetName val="S33"/>
      <sheetName val="당초"/>
      <sheetName val="Front"/>
      <sheetName val="Data_Sources2"/>
      <sheetName val="외상매출금현황-수정분_A22"/>
      <sheetName val="Master_Updated(517)2"/>
      <sheetName val="???????_MGC2"/>
      <sheetName val="_2"/>
      <sheetName val="?_?????????9?D?????O?Z?e?p?{?2"/>
      <sheetName val="_?9?D?O?Z?e?p?{??_x000a_2"/>
      <sheetName val="________MGC2"/>
      <sheetName val="Tooling_list_T_lite2"/>
      <sheetName val="10-1_Media2"/>
      <sheetName val="FY04_budget_vol2"/>
      <sheetName val="_IB-PL-00-01_SUMMARY2"/>
      <sheetName val="Call_Down_Data_OLD2"/>
      <sheetName val="Assumption_Data2"/>
      <sheetName val="BL_-_GL_-_RJ2"/>
      <sheetName val="1020_FF2"/>
      <sheetName val="T&amp;E_GL2"/>
      <sheetName val="T&amp;E_System2"/>
      <sheetName val="_IBPL00012"/>
      <sheetName val="FY02_Fcst2"/>
      <sheetName val="Drop_Down_Lists2"/>
      <sheetName val="CAPEX_Import2"/>
      <sheetName val="Rates_Table2"/>
      <sheetName val="lgth_adj_fine2"/>
      <sheetName val="Gauge_Accuracy2"/>
      <sheetName val="Drop_Down2"/>
      <sheetName val="Raw_Mat2"/>
      <sheetName val="AUDIT_FEE2"/>
      <sheetName val="Thai_better_foods2"/>
      <sheetName val="Cross_Ref2"/>
      <sheetName val="Base_Rental2"/>
      <sheetName val="DEP_C20012"/>
      <sheetName val="Download_Grp_Branch"/>
      <sheetName val="Download_Lcl_Branch"/>
      <sheetName val="Std_06"/>
      <sheetName val="Supporting_Tool"/>
      <sheetName val="Customize_Your_Invoice"/>
      <sheetName val="Jung_step_down_(60)1"/>
      <sheetName val="Setup_2008"/>
      <sheetName val="Setup_2009"/>
      <sheetName val="B&amp;S_1999"/>
      <sheetName val="@RISK_Correlations"/>
      <sheetName val="NEW_ZEALAND"/>
      <sheetName val="Master_table"/>
      <sheetName val="7Long_term_liabilities"/>
      <sheetName val="Nominal_Wizard"/>
      <sheetName val="Jan_05"/>
      <sheetName val="FCT_2008_-_HM_ok"/>
      <sheetName val="LJ_Assumptions"/>
      <sheetName val="LJ_Cost"/>
      <sheetName val="LJ_His_CF"/>
      <sheetName val="YS_Loan_"/>
      <sheetName val="YS_Hotel_Budget"/>
      <sheetName val="YS_Assumptions"/>
      <sheetName val="YS_Cost_"/>
      <sheetName val="YS_His_CF"/>
      <sheetName val="new_IFS_format"/>
      <sheetName val="TMF_Draft"/>
      <sheetName val="Fill_this_out_first___"/>
      <sheetName val="FE-1770_P1"/>
      <sheetName val="K-5_YE"/>
      <sheetName val="Asset_31-12-47"/>
      <sheetName val="Purchase_Order"/>
      <sheetName val="Customize_Your_Purchase_Order"/>
      <sheetName val="ADJ___RATE"/>
      <sheetName val="Operational_Plan"/>
      <sheetName val="Summary_Comparison_SGD"/>
      <sheetName val="U-7_1"/>
      <sheetName val="Mkt_Dev_1291_ONL_1290_-_1010"/>
      <sheetName val="GAAP_Pru"/>
      <sheetName val="Bill_No__2_-_Carpark"/>
      <sheetName val="FDR-Jan-99_"/>
      <sheetName val="sum_to_LRH"/>
      <sheetName val="Appendix_E"/>
      <sheetName val="Tax_Formulas"/>
      <sheetName val="Setup_Sheet"/>
      <sheetName val="K101_FA_Lead"/>
      <sheetName val="COST_(ACC_ขาย10-2005)"/>
      <sheetName val="Book_1_Summary"/>
      <sheetName val="Global_Cover"/>
      <sheetName val="Anniversary_at_Multi_Group"/>
      <sheetName val="Burden_exp"/>
      <sheetName val="Main_Menu"/>
      <sheetName val="AOP_Summary-2"/>
      <sheetName val="ALL_KSFC_RIGS_EXCEPT_R-5"/>
      <sheetName val="Entity_List"/>
      <sheetName val="Link_data"/>
      <sheetName val="Drop_down_list"/>
      <sheetName val="Tax_Calculation"/>
      <sheetName val="RIG_134-ASSETS_APR_97"/>
      <sheetName val="RIG_027-ASSETS-AFTER_30_JUN_97"/>
      <sheetName val="Home_Page"/>
      <sheetName val="Interest_Rate_Projection"/>
      <sheetName val="Table_LL13"/>
      <sheetName val="BALANCE_SHEET_"/>
      <sheetName val="New_Hire_Input_&amp;_Calc"/>
      <sheetName val="On_Board_Headcount_Changes"/>
      <sheetName val="Permanent_info"/>
      <sheetName val="SAP_COMPANY_CODES"/>
      <sheetName val="ana_u5"/>
      <sheetName val="Genetica_Molecular_'07"/>
      <sheetName val="A_TODDI_&amp;_B_TODDI"/>
      <sheetName val="SUM_RV-November"/>
      <sheetName val="MCS_P&amp;L_By_Sub__USD"/>
      <sheetName val="lab_paced"/>
      <sheetName val="Cost_Center"/>
      <sheetName val="21_Ocl"/>
      <sheetName val="acc_depre-report-old"/>
      <sheetName val="Debt_Info"/>
      <sheetName val="CF_RECONCILE_-_1"/>
      <sheetName val="N-4_Patent_right"/>
      <sheetName val="TB_Data_base"/>
      <sheetName val="Loan_Data2"/>
      <sheetName val="Ex Hyp"/>
      <sheetName val="Loan_Data3"/>
      <sheetName val="K-5_YE1"/>
      <sheetName val="Asset_31-12-471"/>
      <sheetName val="Purchase_Order1"/>
      <sheetName val="Customize_Your_Purchase_Order1"/>
      <sheetName val="Customize_Your_Invoice1"/>
      <sheetName val="Database_PL"/>
      <sheetName val="Submit"/>
      <sheetName val="ADJ_-_RATE6"/>
      <sheetName val="Pln Pdt"/>
      <sheetName val="SPCSheet"/>
      <sheetName val="INSTR"/>
      <sheetName val="Business Model"/>
      <sheetName val="Tariff"/>
      <sheetName val="Insurance"/>
      <sheetName val="manreq"/>
      <sheetName val="smfix"/>
      <sheetName val="extra"/>
      <sheetName val="prf"/>
      <sheetName val="K-2"/>
      <sheetName val="US Exchange Rate"/>
      <sheetName val="065000"/>
      <sheetName val="065005s"/>
      <sheetName val="Dlrnames"/>
      <sheetName val="pov"/>
      <sheetName val="98PM1"/>
      <sheetName val="Cust"/>
      <sheetName val="rate adj"/>
      <sheetName val="PKT_sales"/>
      <sheetName val="B&amp;S_19991"/>
      <sheetName val="Download_Grp_Branch1"/>
      <sheetName val="Download_Lcl_Branch1"/>
      <sheetName val="Supporting_Tool1"/>
      <sheetName val="Std_061"/>
      <sheetName val="Debt_Info1"/>
      <sheetName val="Operational_Plan1"/>
      <sheetName val="Main_Menu1"/>
      <sheetName val="AOP_Summary-21"/>
      <sheetName val="Burden_exp1"/>
      <sheetName val="CF_RECONCILE_-_11"/>
      <sheetName val="N-4_Patent_right1"/>
      <sheetName val="ALL_KSFC_RIGS_EXCEPT_R-51"/>
      <sheetName val="COST_(ACC_ขาย10-2005)1"/>
      <sheetName val="Entity_List1"/>
      <sheetName val="7Long_term_liabilities1"/>
      <sheetName val="Appendix_E1"/>
      <sheetName val="ALPL"/>
      <sheetName val="standard cost "/>
      <sheetName val="K-1"/>
      <sheetName val="ภาระผูกพันตามโครงการผลประโยชน์"/>
      <sheetName val="211901_คชจ.ค้างจ่าย"/>
      <sheetName val="BAX Export 25mar07 - 31mar07"/>
      <sheetName val="GL Code"/>
      <sheetName val="損益分岐点"/>
      <sheetName val="ocean voyage"/>
      <sheetName val="SF commitment "/>
      <sheetName val="Contract_service fee-other"/>
      <sheetName val="624270"/>
      <sheetName val="625120"/>
      <sheetName val="624230"/>
      <sheetName val="624220"/>
      <sheetName val="624210"/>
      <sheetName val="624110"/>
      <sheetName val="613010"/>
      <sheetName val="GL_SF Q3"/>
      <sheetName val="16 P&amp;L by Mth"/>
      <sheetName val="MHK Rate"/>
      <sheetName val="MJD Rate"/>
      <sheetName val="MJS Rate"/>
      <sheetName val="4)Rate"/>
      <sheetName val="Babara"/>
      <sheetName val="lists"/>
      <sheetName val="JAN-NOV MFG"/>
      <sheetName val="Tables"/>
      <sheetName val="Thailand circuit-AGNS"/>
      <sheetName val="ME_Sale_Rate"/>
      <sheetName val="Sheet8"/>
      <sheetName val="名簿データ"/>
      <sheetName val="KPI48"/>
      <sheetName val="BSLA"/>
      <sheetName val="PDR (ORI)"/>
      <sheetName val="D-con-toll"/>
      <sheetName val="BS ATTACH"/>
      <sheetName val="Assumption"/>
      <sheetName val="B&amp;S_19992"/>
      <sheetName val="Download_Grp_Branch2"/>
      <sheetName val="Download_Lcl_Branch2"/>
      <sheetName val="Supporting_Tool2"/>
      <sheetName val="Customize_Your_Invoice2"/>
      <sheetName val="Std_062"/>
      <sheetName val="Debt_Info2"/>
      <sheetName val="Purchase_Order2"/>
      <sheetName val="Customize_Your_Purchase_Order2"/>
      <sheetName val="Operational_Plan2"/>
      <sheetName val="Main_Menu2"/>
      <sheetName val="AOP_Summary-22"/>
      <sheetName val="Burden_exp2"/>
      <sheetName val="CF_RECONCILE_-_12"/>
      <sheetName val="N-4_Patent_right2"/>
      <sheetName val="K-5_YE2"/>
      <sheetName val="Asset_31-12-472"/>
      <sheetName val="ALL_KSFC_RIGS_EXCEPT_R-52"/>
      <sheetName val="COST_(ACC_ขาย10-2005)2"/>
      <sheetName val="Entity_List2"/>
      <sheetName val="7Long_term_liabilities2"/>
      <sheetName val="Appendix_E2"/>
      <sheetName val="_IB-PL-YTD"/>
      <sheetName val="Account_List"/>
      <sheetName val="Company_codes"/>
      <sheetName val="Stock_Aging"/>
      <sheetName val="On_hand_-_31_Mar_03"/>
      <sheetName val="NAR-Pistons_(2)"/>
      <sheetName val="TAUX_MONNAIES"/>
      <sheetName val="Equity_Rec_"/>
      <sheetName val="PDR_(ORI)"/>
      <sheetName val="TB P12"/>
      <sheetName val="GeneralInfo"/>
      <sheetName val="ANGGOTA"/>
      <sheetName val="Sheet1 (2)"/>
      <sheetName val="guarantee by mortgage"/>
      <sheetName val="SCORE_RC_Code"/>
      <sheetName val="Penyusutan Kendaraan"/>
      <sheetName val="Depn Assump"/>
      <sheetName val="Kind of Service"/>
      <sheetName val="2004 Labor"/>
      <sheetName val="Service Coming"/>
      <sheetName val="SALES&amp;COGS"/>
      <sheetName val="Test cost oversea"/>
      <sheetName val="intercocod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 refreshError="1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/>
      <sheetData sheetId="874" refreshError="1"/>
      <sheetData sheetId="875" refreshError="1"/>
      <sheetData sheetId="876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 Balance"/>
      <sheetName val="เงินกู้ธนชาติ"/>
      <sheetName val="S-4.1"/>
      <sheetName val="TrialBalance Q3-2002"/>
      <sheetName val="N-4.4"/>
      <sheetName val="BMCT2003"/>
      <sheetName val="Budget+Actual .dev ado+ad2+bn"/>
      <sheetName val="พื้นที่ADO"/>
      <sheetName val="พื้นที่BN"/>
      <sheetName val="พื้นที่AD2"/>
      <sheetName val="desc"/>
      <sheetName val="type"/>
      <sheetName val="AP-FAsb"/>
      <sheetName val="ADJ - RATE"/>
      <sheetName val="p***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"/>
      <sheetName val="SAD"/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Balance Q3-2002"/>
      <sheetName val="เงินกู้ธนชาติ"/>
      <sheetName val="Setup"/>
      <sheetName val="General Info"/>
      <sheetName val="SE"/>
      <sheetName val="Pre Opening - IHG"/>
      <sheetName val="GRAPH"/>
      <sheetName val="EYAR"/>
      <sheetName val="sum to LRH"/>
      <sheetName val="FA(NEW)"/>
      <sheetName val="Loan Data"/>
      <sheetName val="Implementation Effort"/>
      <sheetName val="5.FCT RMO GZ"/>
      <sheetName val="TB0906"/>
      <sheetName val="TB0903"/>
      <sheetName val="TB-12-08A"/>
      <sheetName val="TB-12-08"/>
      <sheetName val="TB-09-08"/>
      <sheetName val="TB-06-08"/>
      <sheetName val="TOP_Q4'07"/>
      <sheetName val="CJE"/>
      <sheetName val="SUMLEAD"/>
      <sheetName val="C-1"/>
      <sheetName val="E-1"/>
      <sheetName val="F-1"/>
      <sheetName val="G-1"/>
      <sheetName val="I-1"/>
      <sheetName val="J-1"/>
      <sheetName val="K-1"/>
      <sheetName val="M-1"/>
      <sheetName val="N-1"/>
      <sheetName val="P-1"/>
      <sheetName val="Q-1"/>
      <sheetName val="T-1"/>
      <sheetName val="U-1"/>
      <sheetName val="TrialBalance Q3_2002"/>
      <sheetName val="ADJ - RATE"/>
      <sheetName val="acc.depre-report-old"/>
      <sheetName val="Trial Balance"/>
      <sheetName val="2002"/>
      <sheetName val="ตั๋วเงินรับ"/>
      <sheetName val="SCB 1 - Current"/>
      <sheetName val="SCB 2 - Current"/>
      <sheetName val="เงินกู้ MGC"/>
      <sheetName val="ELEC45-01"/>
      <sheetName val="K-5"/>
      <sheetName val="desc"/>
      <sheetName val="type"/>
      <sheetName val="Exp"/>
      <sheetName val="TB MON VS Deloittle Grouping"/>
      <sheetName val="K-1A"/>
      <sheetName val="C-3"/>
      <sheetName val="K-5 YE"/>
      <sheetName val="03中"/>
      <sheetName val="31.12.04"/>
      <sheetName val="งบบริหาร PL-report"/>
      <sheetName val="SwapData"/>
      <sheetName val="BS ATTACH"/>
      <sheetName val="P&amp;LFINAL - 44"/>
      <sheetName val="VariableII  period"/>
      <sheetName val="LeadQ3_2002"/>
      <sheetName val="TCBARRE"/>
      <sheetName val="Cashflow"/>
      <sheetName val="detail_profit&amp;loss"/>
      <sheetName val="TB010307..310307"/>
      <sheetName val="TB-MAR07(NET)"/>
      <sheetName val="TB-2001-Apr'01"/>
      <sheetName val="TB"/>
      <sheetName val="BS-Q1'04"/>
      <sheetName val="AP-FAsb"/>
      <sheetName val="ARTT"/>
      <sheetName val="7Long term liabilities"/>
      <sheetName val="set_"/>
      <sheetName val="노무비"/>
      <sheetName val="7 Jan 02"/>
      <sheetName val="PM-TE"/>
      <sheetName val="Exchange"/>
      <sheetName val="CIPA"/>
      <sheetName val="ana u5"/>
      <sheetName val="key"/>
      <sheetName val="BS"/>
      <sheetName val=""/>
      <sheetName val="Submission Form"/>
      <sheetName val="Detail-Sep"/>
      <sheetName val="Investment Database"/>
      <sheetName val="คชจ.ดำเนินงาน6-43"/>
      <sheetName val="_2_ส่งข้อมูลต้นทุนฉีดให้บัญชี"/>
      <sheetName val="Permanent info"/>
      <sheetName val="BS-after AJE"/>
      <sheetName val="License"/>
      <sheetName val="Lead"/>
      <sheetName val="TB SAP"/>
      <sheetName val="ExRate"/>
      <sheetName val="EL1"/>
      <sheetName val="Seg-rent"/>
      <sheetName val="สรุปรวม"/>
      <sheetName val=" APS  APS-DI ING"/>
      <sheetName val="Sheet1"/>
      <sheetName val="no.7"/>
      <sheetName val="REC GROUP"/>
      <sheetName val="Oct_06"/>
      <sheetName val="UTC Profit Consolidation"/>
      <sheetName val="Two Step Revenue Testing Master"/>
      <sheetName val="Mkt Dev 1291 ONL 1290 - 1010"/>
      <sheetName val="A-4"/>
      <sheetName val="Template for lead"/>
      <sheetName val="Rec#54-Q2"/>
      <sheetName val="Rec#54-Q1"/>
      <sheetName val="TB Data base"/>
      <sheetName val="LBOSHEL5"/>
      <sheetName val="Master"/>
      <sheetName val="DISK歯型面圧"/>
      <sheetName val="INTEREST"/>
      <sheetName val="CODE,NAME"/>
      <sheetName val="Summary_lead"/>
      <sheetName val="Account_Receivable"/>
      <sheetName val="Other_CA"/>
      <sheetName val="Other_assets"/>
      <sheetName val="Fixed_assets"/>
      <sheetName val="Account_payable"/>
      <sheetName val="Other_CL"/>
      <sheetName val="Other_liabilities"/>
      <sheetName val="Other_income"/>
      <sheetName val="Cost_of_service"/>
      <sheetName val="Selling_&amp;_admin"/>
      <sheetName val="Interest_exp_"/>
      <sheetName val="TrialBalance_Q3-2002"/>
      <sheetName val="TrialBalance_Q3_2002"/>
      <sheetName val="10-1 Media"/>
      <sheetName val="10-cut"/>
      <sheetName val="dec'04"/>
      <sheetName val="data"/>
      <sheetName val="Metals"/>
      <sheetName val="Content"/>
      <sheetName val="収益予実"/>
      <sheetName val="DATA SHEET"/>
      <sheetName val="공사개요"/>
      <sheetName val="재무가정"/>
      <sheetName val="Orig Study for PPAP"/>
      <sheetName val="TB010307__310307"/>
      <sheetName val="Trial_Balance"/>
      <sheetName val="acc_depre-report-old"/>
      <sheetName val="SCB_1_-_Current"/>
      <sheetName val="SCB_2_-_Current"/>
      <sheetName val="เงินกู้_MGC"/>
      <sheetName val="7Long_term_liabilities"/>
      <sheetName val="PA"/>
      <sheetName val="Format"/>
      <sheetName val="Summary_lead1"/>
      <sheetName val="Account_Receivable1"/>
      <sheetName val="Other_CA1"/>
      <sheetName val="Other_assets1"/>
      <sheetName val="Fixed_assets1"/>
      <sheetName val="Account_payable1"/>
      <sheetName val="Other_CL1"/>
      <sheetName val="Other_liabilities1"/>
      <sheetName val="Other_income1"/>
      <sheetName val="Cost_of_service1"/>
      <sheetName val="Selling_&amp;_admin1"/>
      <sheetName val="Interest_exp_1"/>
      <sheetName val="TrialBalance_Q3-20021"/>
      <sheetName val="TrialBalance_Q3_20021"/>
      <sheetName val="ADJ_-_RATE"/>
      <sheetName val="31_12_04"/>
      <sheetName val="งบบริหาร_PL-report"/>
      <sheetName val="BS_ATTACH"/>
      <sheetName val="VariableII__period"/>
      <sheetName val="P&amp;LFINAL_-_44"/>
      <sheetName val="FIXED ASSET"/>
      <sheetName val="2-asi-00"/>
      <sheetName val="CRITERIA1"/>
      <sheetName val="Sol-Other"/>
      <sheetName val="std.cost"/>
      <sheetName val="115円ﾍﾞｰｽ"/>
      <sheetName val="Header"/>
      <sheetName val="19"/>
      <sheetName val="BALANCE SHEET"/>
      <sheetName val="PROFIT(LOSS)"/>
      <sheetName val="wls"/>
      <sheetName val="B"/>
      <sheetName val="STart"/>
      <sheetName val="PL"/>
      <sheetName val="Sale 0502"/>
      <sheetName val="Details"/>
      <sheetName val="FSA"/>
      <sheetName val="11922"/>
      <sheetName val="Newspaper"/>
      <sheetName val="#REF"/>
      <sheetName val="total"/>
      <sheetName val="SCB 1 _ Current"/>
      <sheetName val="SCB 2 _ Current"/>
      <sheetName val="Summary"/>
      <sheetName val="Financial Statistics"/>
      <sheetName val="vendor name"/>
      <sheetName val="Hypothesis"/>
      <sheetName val="NQSO_07 22 05"/>
      <sheetName val="COVER"/>
      <sheetName val="Id"/>
      <sheetName val="Intro2"/>
      <sheetName val="conso46"/>
      <sheetName val="ALL"/>
      <sheetName val="Currencies"/>
      <sheetName val="EST-FOOTING (G)"/>
      <sheetName val="Wkgs_BS Lead"/>
      <sheetName val="FS-TT3"/>
      <sheetName val="dir-ca"/>
      <sheetName val="สรุป109-103"/>
      <sheetName val="proforma"/>
      <sheetName val="Main Assumptions"/>
      <sheetName val="Revenue Assumptions"/>
      <sheetName val="vlookup"/>
      <sheetName val="ยานพาหนะ"/>
      <sheetName val="TB_Group"/>
      <sheetName val="JV24"/>
      <sheetName val="JV40%"/>
      <sheetName val="CODE"/>
      <sheetName val="New DYNA"/>
      <sheetName val="acc_depre-report-old1"/>
      <sheetName val="Trial_Balance1"/>
      <sheetName val="SCB_1_-_Current1"/>
      <sheetName val="SCB_2_-_Current1"/>
      <sheetName val="เงินกู้_MGC1"/>
      <sheetName val="ADJ_-_RATE1"/>
      <sheetName val="TB_MON_VS_Deloittle_Grouping"/>
      <sheetName val="K-5_YE"/>
      <sheetName val="7_Jan_02"/>
      <sheetName val="_APS__APS-DI_ING"/>
      <sheetName val="ana_u5"/>
      <sheetName val="Orig_Study_for_PPAP"/>
      <sheetName val="UTC_Profit_Consolidation"/>
      <sheetName val="Two_Step_Revenue_Testing_Master"/>
      <sheetName val="Mkt_Dev_1291_ONL_1290_-_1010"/>
      <sheetName val="no_7"/>
      <sheetName val="REC_GROUP"/>
      <sheetName val="std_cost"/>
      <sheetName val="GEFin"/>
      <sheetName val="OT"/>
      <sheetName val="revenue"/>
      <sheetName val="New Code"/>
      <sheetName val="Summary_lead2"/>
      <sheetName val="Account_Receivable2"/>
      <sheetName val="Other_CA2"/>
      <sheetName val="Other_assets2"/>
      <sheetName val="Fixed_assets2"/>
      <sheetName val="Account_payable2"/>
      <sheetName val="Other_CL2"/>
      <sheetName val="Other_liabilities2"/>
      <sheetName val="Other_income2"/>
      <sheetName val="Cost_of_service2"/>
      <sheetName val="Selling_&amp;_admin2"/>
      <sheetName val="Interest_exp_2"/>
      <sheetName val="TrialBalance_Q3-20022"/>
      <sheetName val="TrialBalance_Q3_20022"/>
      <sheetName val="ADJ_-_RATE2"/>
      <sheetName val="acc_depre-report-old2"/>
      <sheetName val="Trial_Balance2"/>
      <sheetName val="TB_MON_VS_Deloittle_Grouping1"/>
      <sheetName val="เงินกู้_MGC2"/>
      <sheetName val="SCB_1_-_Current2"/>
      <sheetName val="SCB_2_-_Current2"/>
      <sheetName val="K-5_YE1"/>
      <sheetName val="TB010307__3103071"/>
      <sheetName val="7Long_term_liabilities1"/>
      <sheetName val="7_Jan_021"/>
      <sheetName val="BS_ATTACH1"/>
      <sheetName val="_APS__APS-DI_ING1"/>
      <sheetName val="ana_u51"/>
      <sheetName val="Orig_Study_for_PPAP1"/>
      <sheetName val="UTC_Profit_Consolidation1"/>
      <sheetName val="Two_Step_Revenue_Testing_Maste1"/>
      <sheetName val="Mkt_Dev_1291_ONL_1290_-_10101"/>
      <sheetName val="no_71"/>
      <sheetName val="REC_GROUP1"/>
      <sheetName val="std_cost1"/>
      <sheetName val="Sales"/>
      <sheetName val="Dep"/>
      <sheetName val="InvoiceList"/>
      <sheetName val="Links"/>
      <sheetName val="L&amp;OH"/>
      <sheetName val="Dry Mixes"/>
      <sheetName val="Pastas"/>
      <sheetName val="U1002"/>
      <sheetName val="TABLE"/>
      <sheetName val="Operational Plan"/>
      <sheetName val="TB_SAP"/>
      <sheetName val="Main_Assumptions"/>
      <sheetName val="Revenue_Assumptions"/>
      <sheetName val="K-10"/>
      <sheetName val="FOT"/>
      <sheetName val="ลูกหนี้(เก่า)"/>
      <sheetName val="P001 Lead"/>
      <sheetName val="RM"/>
      <sheetName val="Disposal"/>
      <sheetName val="1602-97"/>
      <sheetName val="Summary_lead3"/>
      <sheetName val="Account_Receivable3"/>
      <sheetName val="Other_CA3"/>
      <sheetName val="Other_assets3"/>
      <sheetName val="Fixed_assets3"/>
      <sheetName val="Account_payable3"/>
      <sheetName val="Other_CL3"/>
      <sheetName val="Other_liabilities3"/>
      <sheetName val="Other_income3"/>
      <sheetName val="Cost_of_service3"/>
      <sheetName val="Selling_&amp;_admin3"/>
      <sheetName val="Interest_exp_3"/>
      <sheetName val="TrialBalance_Q3-20023"/>
      <sheetName val="General_Info"/>
      <sheetName val="Pre_Opening_-_IHG"/>
      <sheetName val="sum_to_LRH"/>
      <sheetName val="Loan_Data"/>
      <sheetName val="Implementation_Effort"/>
      <sheetName val="5_FCT_RMO_GZ"/>
      <sheetName val="TrialBalance_Q3_20023"/>
      <sheetName val="ADJ_-_RATE3"/>
      <sheetName val="acc_depre-report-old3"/>
      <sheetName val="Trial_Balance3"/>
      <sheetName val="SCB_1_-_Current3"/>
      <sheetName val="SCB_2_-_Current3"/>
      <sheetName val="เงินกู้_MGC3"/>
      <sheetName val="TB_MON_VS_Deloittle_Grouping2"/>
      <sheetName val="K-5_YE2"/>
      <sheetName val="31_12_041"/>
      <sheetName val="งบบริหาร_PL-report1"/>
      <sheetName val="BS_ATTACH2"/>
      <sheetName val="P&amp;LFINAL_-_441"/>
      <sheetName val="VariableII__period1"/>
      <sheetName val="TB010307__3103072"/>
      <sheetName val="7Long_term_liabilities2"/>
      <sheetName val="7_Jan_022"/>
      <sheetName val="ana_u52"/>
      <sheetName val="Submission_Form"/>
      <sheetName val="Investment_Database"/>
      <sheetName val="คชจ_ดำเนินงาน6-43"/>
      <sheetName val="Permanent_info"/>
      <sheetName val="BS-after_AJE"/>
      <sheetName val="TB_SAP1"/>
      <sheetName val="_APS__APS-DI_ING2"/>
      <sheetName val="no_72"/>
      <sheetName val="REC_GROUP2"/>
      <sheetName val="UTC_Profit_Consolidation2"/>
      <sheetName val="Two_Step_Revenue_Testing_Maste2"/>
      <sheetName val="Mkt_Dev_1291_ONL_1290_-_10102"/>
      <sheetName val="Template_for_lead"/>
      <sheetName val="TB_Data_base"/>
      <sheetName val="10-1_Media"/>
      <sheetName val="DATA_SHEET"/>
      <sheetName val="Orig_Study_for_PPAP2"/>
      <sheetName val="FIXED_ASSET"/>
      <sheetName val="std_cost2"/>
      <sheetName val="BALANCE_SHEET"/>
      <sheetName val="Sale_0502"/>
      <sheetName val="SCB_1___Current"/>
      <sheetName val="SCB_2___Current"/>
      <sheetName val="Financial_Statistics"/>
      <sheetName val="vendor_name"/>
      <sheetName val="NQSO_07_22_05"/>
      <sheetName val="EST-FOOTING_(G)"/>
      <sheetName val="Wkgs_BS_Lead"/>
      <sheetName val="Main_Assumptions1"/>
      <sheetName val="Revenue_Assumptions1"/>
      <sheetName val="New_DYNA"/>
      <sheetName val="New_Code"/>
      <sheetName val="Dry_Mixes"/>
      <sheetName val="Operational_Plan"/>
      <sheetName val="P001_Lead"/>
      <sheetName val="Summary_lead4"/>
      <sheetName val="Account_Receivable4"/>
      <sheetName val="Other_CA4"/>
      <sheetName val="Other_assets4"/>
      <sheetName val="Fixed_assets4"/>
      <sheetName val="Account_payable4"/>
      <sheetName val="Other_CL4"/>
      <sheetName val="Other_liabilities4"/>
      <sheetName val="Other_income4"/>
      <sheetName val="Cost_of_service4"/>
      <sheetName val="Selling_&amp;_admin4"/>
      <sheetName val="Interest_exp_4"/>
      <sheetName val="TrialBalance_Q3-20024"/>
      <sheetName val="General_Info1"/>
      <sheetName val="Pre_Opening_-_IHG1"/>
      <sheetName val="sum_to_LRH1"/>
      <sheetName val="Loan_Data1"/>
      <sheetName val="Implementation_Effort1"/>
      <sheetName val="5_FCT_RMO_GZ1"/>
      <sheetName val="TrialBalance_Q3_20024"/>
      <sheetName val="ADJ_-_RATE4"/>
      <sheetName val="acc_depre-report-old4"/>
      <sheetName val="Trial_Balance4"/>
      <sheetName val="SCB_1_-_Current4"/>
      <sheetName val="SCB_2_-_Current4"/>
      <sheetName val="เงินกู้_MGC4"/>
      <sheetName val="TB_MON_VS_Deloittle_Grouping3"/>
      <sheetName val="K-5_YE3"/>
      <sheetName val="31_12_042"/>
      <sheetName val="งบบริหาร_PL-report2"/>
      <sheetName val="BS_ATTACH3"/>
      <sheetName val="P&amp;LFINAL_-_442"/>
      <sheetName val="VariableII__period2"/>
      <sheetName val="TB010307__3103073"/>
      <sheetName val="7Long_term_liabilities3"/>
      <sheetName val="7_Jan_023"/>
      <sheetName val="ana_u53"/>
      <sheetName val="Submission_Form1"/>
      <sheetName val="Investment_Database1"/>
      <sheetName val="คชจ_ดำเนินงาน6-431"/>
      <sheetName val="Permanent_info1"/>
      <sheetName val="BS-after_AJE1"/>
      <sheetName val="TB_SAP2"/>
      <sheetName val="_APS__APS-DI_ING3"/>
      <sheetName val="no_73"/>
      <sheetName val="REC_GROUP3"/>
      <sheetName val="UTC_Profit_Consolidation3"/>
      <sheetName val="Two_Step_Revenue_Testing_Maste3"/>
      <sheetName val="Mkt_Dev_1291_ONL_1290_-_10103"/>
      <sheetName val="Template_for_lead1"/>
      <sheetName val="TB_Data_base1"/>
      <sheetName val="10-1_Media1"/>
      <sheetName val="DATA_SHEET1"/>
      <sheetName val="Orig_Study_for_PPAP3"/>
      <sheetName val="FIXED_ASSET1"/>
      <sheetName val="std_cost3"/>
      <sheetName val="BALANCE_SHEET1"/>
      <sheetName val="Sale_05021"/>
      <sheetName val="SCB_1___Current1"/>
      <sheetName val="SCB_2___Current1"/>
      <sheetName val="Financial_Statistics1"/>
      <sheetName val="vendor_name1"/>
      <sheetName val="NQSO_07_22_051"/>
      <sheetName val="EST-FOOTING_(G)1"/>
      <sheetName val="Wkgs_BS_Lead1"/>
      <sheetName val="Main_Assumptions2"/>
      <sheetName val="Revenue_Assumptions2"/>
      <sheetName val="New_DYNA1"/>
      <sheetName val="New_Code1"/>
      <sheetName val="Dry_Mixes1"/>
      <sheetName val="Operational_Plan1"/>
      <sheetName val="P001_Lead1"/>
      <sheetName val="Summary_lead5"/>
      <sheetName val="Account_Receivable5"/>
      <sheetName val="Other_CA5"/>
      <sheetName val="Other_assets5"/>
      <sheetName val="Fixed_assets5"/>
      <sheetName val="Account_payable5"/>
      <sheetName val="Other_CL5"/>
      <sheetName val="Other_liabilities5"/>
      <sheetName val="Other_income5"/>
      <sheetName val="Cost_of_service5"/>
      <sheetName val="Selling_&amp;_admin5"/>
      <sheetName val="Interest_exp_5"/>
      <sheetName val="TrialBalance_Q3-20025"/>
      <sheetName val="General_Info2"/>
      <sheetName val="Pre_Opening_-_IHG2"/>
      <sheetName val="sum_to_LRH2"/>
      <sheetName val="Loan_Data2"/>
      <sheetName val="Implementation_Effort2"/>
      <sheetName val="5_FCT_RMO_GZ2"/>
      <sheetName val="TrialBalance_Q3_20025"/>
      <sheetName val="ADJ_-_RATE5"/>
      <sheetName val="acc_depre-report-old5"/>
      <sheetName val="Trial_Balance5"/>
      <sheetName val="SCB_1_-_Current5"/>
      <sheetName val="SCB_2_-_Current5"/>
      <sheetName val="เงินกู้_MGC5"/>
      <sheetName val="TB_MON_VS_Deloittle_Grouping4"/>
      <sheetName val="K-5_YE4"/>
      <sheetName val="31_12_043"/>
      <sheetName val="งบบริหาร_PL-report3"/>
      <sheetName val="BS_ATTACH4"/>
      <sheetName val="P&amp;LFINAL_-_443"/>
      <sheetName val="VariableII__period3"/>
      <sheetName val="TB010307__3103074"/>
      <sheetName val="7Long_term_liabilities4"/>
      <sheetName val="7_Jan_024"/>
      <sheetName val="ana_u54"/>
      <sheetName val="Submission_Form2"/>
      <sheetName val="Investment_Database2"/>
      <sheetName val="คชจ_ดำเนินงาน6-432"/>
      <sheetName val="Permanent_info2"/>
      <sheetName val="BS-after_AJE2"/>
      <sheetName val="TB_SAP3"/>
      <sheetName val="_APS__APS-DI_ING4"/>
      <sheetName val="no_74"/>
      <sheetName val="REC_GROUP4"/>
      <sheetName val="UTC_Profit_Consolidation4"/>
      <sheetName val="Two_Step_Revenue_Testing_Maste4"/>
      <sheetName val="Mkt_Dev_1291_ONL_1290_-_10104"/>
      <sheetName val="Template_for_lead2"/>
      <sheetName val="TB_Data_base2"/>
      <sheetName val="10-1_Media2"/>
      <sheetName val="DATA_SHEET2"/>
      <sheetName val="Orig_Study_for_PPAP4"/>
      <sheetName val="FIXED_ASSET2"/>
      <sheetName val="std_cost4"/>
      <sheetName val="BALANCE_SHEET2"/>
      <sheetName val="Sale_05022"/>
      <sheetName val="SCB_1___Current2"/>
      <sheetName val="SCB_2___Current2"/>
      <sheetName val="Financial_Statistics2"/>
      <sheetName val="vendor_name2"/>
      <sheetName val="NQSO_07_22_052"/>
      <sheetName val="EST-FOOTING_(G)2"/>
      <sheetName val="Wkgs_BS_Lead2"/>
      <sheetName val="Main_Assumptions3"/>
      <sheetName val="Revenue_Assumptions3"/>
      <sheetName val="New_DYNA2"/>
      <sheetName val="New_Code2"/>
      <sheetName val="Dry_Mixes2"/>
      <sheetName val="Operational_Plan2"/>
      <sheetName val="P001_Lead2"/>
      <sheetName val="K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"/>
      <sheetName val="SAD"/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Balance Q3-2002"/>
      <sheetName val="SCB 1 - Current"/>
      <sheetName val="SCB 2 - Current"/>
      <sheetName val="เงินกู้ธนชาติ"/>
      <sheetName val="2002"/>
      <sheetName val="เงินกู้ MGC"/>
      <sheetName val="ELEC45-01"/>
      <sheetName val=""/>
      <sheetName val="Trial 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 &amp; TE Q2'03"/>
      <sheetName val="PM &amp; TE Q2'04"/>
      <sheetName val="ADJ"/>
      <sheetName val="REC"/>
      <sheetName val="SAD"/>
      <sheetName val="ADJ&amp;REC Q1'03"/>
      <sheetName val="CJE Q1'03"/>
      <sheetName val="CJE Q2'03"/>
      <sheetName val="SAD Q2'03"/>
      <sheetName val="ADJ&amp;REC Q2'03"/>
      <sheetName val="REC Q2'04"/>
      <sheetName val="ADJ Q2'04"/>
      <sheetName val="SAD Q2 '04"/>
      <sheetName val="CJE Q2'04"/>
      <sheetName val="A-4"/>
      <sheetName val="C-1"/>
      <sheetName val="E-1"/>
      <sheetName val="E-1A"/>
      <sheetName val="E-1B"/>
      <sheetName val="E-2"/>
      <sheetName val="E-4.1"/>
      <sheetName val="E-5A"/>
      <sheetName val="E-5B Q1'04"/>
      <sheetName val="E-5B Q1'03"/>
      <sheetName val="E-5C"/>
      <sheetName val="E-6"/>
      <sheetName val="F-1"/>
      <sheetName val="G-1"/>
      <sheetName val="H-1"/>
      <sheetName val="H-2"/>
      <sheetName val="I-1"/>
      <sheetName val="J-1"/>
      <sheetName val="K-1"/>
      <sheetName val="Land"/>
      <sheetName val="Rec_K"/>
      <sheetName val="M-1"/>
      <sheetName val="M-3.3 Q1'04"/>
      <sheetName val="M-3.3 Q1'03"/>
      <sheetName val="N-1"/>
      <sheetName val="O-2"/>
      <sheetName val="O-2 adj"/>
      <sheetName val="Q-1"/>
      <sheetName val="T-1"/>
      <sheetName val="U-1"/>
      <sheetName val="U-1a"/>
      <sheetName val="U-2"/>
      <sheetName val="U-2a"/>
      <sheetName val="U-3"/>
      <sheetName val="U-3a"/>
      <sheetName val="U-3.1 Q1'03"/>
      <sheetName val="U-3.3"/>
      <sheetName val="rental inc U-3.4"/>
      <sheetName val="U-4"/>
      <sheetName val="U-4a"/>
      <sheetName val="U-4.1"/>
      <sheetName val="U-4.1a"/>
      <sheetName val="U-4.2"/>
      <sheetName val="U-5"/>
      <sheetName val="U-5a"/>
      <sheetName val="U-6"/>
      <sheetName val="U-6a"/>
      <sheetName val="000"/>
      <sheetName val="100"/>
      <sheetName val="200"/>
      <sheetName val="TB.0603"/>
      <sheetName val="TB.0604"/>
      <sheetName val="Sheet3"/>
      <sheetName val="SAD Q2'04"/>
      <sheetName val="SAD (2)"/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Balance Q3-2002"/>
      <sheetName val="DRA1 "/>
      <sheetName val="Compare DRA#1"/>
      <sheetName val="2543"/>
      <sheetName val="2544"/>
      <sheetName val="2545"/>
      <sheetName val="2546"/>
      <sheetName val="CompareDRA#2"/>
      <sheetName val="DRA2"/>
      <sheetName val="Principal"/>
      <sheetName val="Principal Q1'03"/>
      <sheetName val="Principal Q1'04"/>
      <sheetName val="Interest YE'03"/>
      <sheetName val="Interest Q1'03"/>
      <sheetName val="Interest Q1'04"/>
      <sheetName val="Interest future DRA #2"/>
      <sheetName val="Interest expense"/>
      <sheetName val="M"/>
      <sheetName val="TB"/>
      <sheetName val="C-1B"/>
      <sheetName val="K-2"/>
      <sheetName val="Depre"/>
      <sheetName val="Disposal"/>
      <sheetName val="Repair and Maintenance"/>
      <sheetName val="F_Provision"/>
      <sheetName val="LCM"/>
      <sheetName val="unit cost"/>
      <sheetName val="review JV"/>
      <sheetName val="เงินกู้ธนชาติ"/>
      <sheetName val="เงินกู้ MGC"/>
      <sheetName val="Trial Balance"/>
      <sheetName val="data"/>
      <sheetName val="Quantity"/>
      <sheetName val="Compare sale"/>
      <sheetName val="Sales Q4"/>
      <sheetName val="Sales Q3"/>
      <sheetName val="Sales Q2"/>
      <sheetName val="ตั๋วเงินรับ"/>
      <sheetName val="Sum K-1"/>
      <sheetName val="K-2 Rate"/>
      <sheetName val="K-3 dpsl"/>
      <sheetName val="K-4 add"/>
      <sheetName val="Depre cal #1"/>
      <sheetName val="Depre cal #2"/>
      <sheetName val="Addition_AUC"/>
      <sheetName val="Transfer"/>
      <sheetName val="Leasehold"/>
      <sheetName val="R&amp;M"/>
      <sheetName val="leasing"/>
      <sheetName val="leasing (2)"/>
      <sheetName val="Insu 02"/>
      <sheetName val="Insurance1"/>
      <sheetName val="Insurance2"/>
      <sheetName val="Vehicle"/>
      <sheetName val="Land indeed"/>
      <sheetName val="Impairment"/>
      <sheetName val="Nature J"/>
      <sheetName val="J-3"/>
      <sheetName val="J-3.1"/>
      <sheetName val="Sheet1"/>
      <sheetName val="PM_&amp;_TE_Q2'03"/>
      <sheetName val="PM_&amp;_TE_Q2'04"/>
      <sheetName val="ADJ&amp;REC_Q1'03"/>
      <sheetName val="CJE_Q1'03"/>
      <sheetName val="CJE_Q2'03"/>
      <sheetName val="SAD_Q2'03"/>
      <sheetName val="ADJ&amp;REC_Q2'03"/>
      <sheetName val="REC_Q2'04"/>
      <sheetName val="ADJ_Q2'04"/>
      <sheetName val="SAD_Q2_'04"/>
      <sheetName val="CJE_Q2'04"/>
      <sheetName val="E-4_1"/>
      <sheetName val="E-5B_Q1'04"/>
      <sheetName val="E-5B_Q1'03"/>
      <sheetName val="M-3_3_Q1'04"/>
      <sheetName val="M-3_3_Q1'03"/>
      <sheetName val="O-2_adj"/>
      <sheetName val="U-3_1_Q1'03"/>
      <sheetName val="U-3_3"/>
      <sheetName val="rental_inc_U-3_4"/>
      <sheetName val="U-4_1"/>
      <sheetName val="U-4_1a"/>
      <sheetName val="U-4_2"/>
      <sheetName val="TB_0603"/>
      <sheetName val="TB_0604"/>
      <sheetName val="SAD_Q2'04"/>
      <sheetName val="SAD_(2)"/>
      <sheetName val="Summary_lead"/>
      <sheetName val="Account_Receivable"/>
      <sheetName val="Other_CA"/>
      <sheetName val="Other_assets"/>
      <sheetName val="Fixed_assets"/>
      <sheetName val="Account_payable"/>
      <sheetName val="Other_CL"/>
      <sheetName val="Other_liabilities"/>
      <sheetName val="Other_income"/>
      <sheetName val="Cost_of_service"/>
      <sheetName val="Selling_&amp;_admin"/>
      <sheetName val="Interest_exp_"/>
      <sheetName val="TrialBalance_Q3-2002"/>
      <sheetName val="DRA1_"/>
      <sheetName val="Compare_DRA#1"/>
      <sheetName val="Principal_Q1'03"/>
      <sheetName val="Principal_Q1'04"/>
      <sheetName val="Interest_YE'03"/>
      <sheetName val="Interest_Q1'03"/>
      <sheetName val="Interest_Q1'04"/>
      <sheetName val="Interest_future_DRA_#2"/>
      <sheetName val="Interest_expen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-1A"/>
      <sheetName val="N-1B"/>
      <sheetName val="N-4"/>
      <sheetName val="N-4.1"/>
      <sheetName val="N-4.2"/>
      <sheetName val="N-4.3"/>
      <sheetName val="N-4.4"/>
      <sheetName val="TrialBalance Q3-2002"/>
      <sheetName val="เงินกู้ธนชาติ"/>
      <sheetName val=""/>
      <sheetName val="Ex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 Balance"/>
      <sheetName val="เงินกู้ธนชาติ"/>
      <sheetName val="S-4.1"/>
      <sheetName val="TrialBalance Q3-2002"/>
      <sheetName val="N-4.4"/>
      <sheetName val="BMCT2003"/>
      <sheetName val="Budget+Actual .dev ado+ad2+bn"/>
      <sheetName val="พื้นที่ADO"/>
      <sheetName val="พื้นที่BN"/>
      <sheetName val="พื้นที่AD2"/>
      <sheetName val="AP-FAsb"/>
      <sheetName val="ADJ - RATE"/>
      <sheetName val="desc"/>
      <sheetName val="type"/>
      <sheetName val="K-3A"/>
      <sheetName val="p***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xz"/>
      <sheetName val="สรุปลัง"/>
      <sheetName val="สรุปเงิน"/>
      <sheetName val="น้ำเชื่อม"/>
      <sheetName val="น้าเชื่อมเงิน"/>
      <sheetName val="Vat"/>
      <sheetName val="Vatน้ำเชื่อม"/>
      <sheetName val="บริการ"/>
      <sheetName val="บริการภายนอก"/>
      <sheetName val="ปรัปปรุง"/>
      <sheetName val="สมนาคุณ"/>
      <sheetName val="เบ็ดเตล็ด"/>
      <sheetName val="เบ็ดเตล็ตดเงิน"/>
      <sheetName val="Vat เบ็ดเตล็ด"/>
      <sheetName val="บริการ."/>
      <sheetName val="total"/>
      <sheetName val="reprot"/>
      <sheetName val="tast"/>
      <sheetName val="Module2"/>
      <sheetName val="Module4"/>
      <sheetName val="Module6"/>
      <sheetName val="Module8"/>
      <sheetName val="Module10"/>
      <sheetName val="Module3"/>
      <sheetName val="Module7"/>
      <sheetName val="Module5"/>
      <sheetName val="Module1"/>
      <sheetName val="Module9"/>
      <sheetName val="Module11"/>
      <sheetName val="N-4.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A-100"/>
      <sheetName val="B-100"/>
      <sheetName val="B-100 Conclude"/>
      <sheetName val="B-102"/>
      <sheetName val="B-200"/>
      <sheetName val="B-201"/>
      <sheetName val="D-100"/>
      <sheetName val="D-200"/>
      <sheetName val="D-300"/>
      <sheetName val="D-400"/>
      <sheetName val="H-100"/>
      <sheetName val="O-100"/>
      <sheetName val="O-200"/>
      <sheetName val="I-100"/>
      <sheetName val="I-100 Conclude"/>
      <sheetName val="I-104 ap confirm control"/>
      <sheetName val="I-200"/>
      <sheetName val="I-200 Conclude"/>
      <sheetName val="J-100"/>
      <sheetName val="K-100"/>
      <sheetName val="L-100"/>
      <sheetName val="L-200"/>
      <sheetName val="L-300"/>
      <sheetName val="L-400"/>
      <sheetName val="L-500"/>
      <sheetName val="M-100"/>
      <sheetName val="M-200"/>
      <sheetName val="N-100"/>
      <sheetName val="N-100 Conclude"/>
      <sheetName val="N-101"/>
      <sheetName val="PA-100"/>
      <sheetName val="PA-100 Conclude"/>
      <sheetName val="PA-102"/>
      <sheetName val="PA-103"/>
      <sheetName val="PA-103.1"/>
      <sheetName val="PA-200"/>
      <sheetName val="PB-100"/>
      <sheetName val="PD-100"/>
      <sheetName val="RCLS"/>
      <sheetName val="Unadjusted"/>
      <sheetName val="PD-101"/>
      <sheetName val="Review Accrue"/>
      <sheetName val="A"/>
      <sheetName val="salary"/>
      <sheetName val="Prepaid Exp"/>
      <sheetName val="Adjust"/>
      <sheetName val="FixedAsset"/>
      <sheetName val="Sheet1"/>
      <sheetName val="Deposit"/>
      <sheetName val="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ตั๋วเงินรับ"/>
      <sheetName val="เงินกู้ธนชาติ"/>
      <sheetName val="เงินกู้ MGC"/>
      <sheetName val="N-4.4"/>
      <sheetName val="A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Exp"/>
      <sheetName val="PM-TE"/>
      <sheetName val="공사개요"/>
      <sheetName val="노무비"/>
      <sheetName val="Addition_AUC"/>
      <sheetName val="ตั๋วเงินรับ"/>
      <sheetName val="Sheet1"/>
      <sheetName val="oresreqsum"/>
      <sheetName val="98FORECAST (1)"/>
      <sheetName val="DOMESTIC"/>
      <sheetName val="AP"/>
      <sheetName val="?????????????"/>
      <sheetName val="BMCT2003"/>
      <sheetName val="Feb"/>
      <sheetName val="Mar"/>
      <sheetName val="Apr"/>
      <sheetName val="May"/>
      <sheetName val="Jan"/>
      <sheetName val="June"/>
      <sheetName val="MD_R"/>
      <sheetName val="CELL_A"/>
      <sheetName val="ENV_A"/>
      <sheetName val="PG_A"/>
      <sheetName val="MD_A"/>
      <sheetName val="QA&amp;R_A"/>
      <sheetName val="RMP_A"/>
      <sheetName val="RMZ_A"/>
      <sheetName val="JUNE1"/>
      <sheetName val="ENV_R"/>
      <sheetName val="PG_R"/>
      <sheetName val="CELL_R"/>
      <sheetName val="QA&amp;R_R"/>
      <sheetName val="RMP_R"/>
      <sheetName val="RMZ_R"/>
      <sheetName val="YTD-Actual"/>
      <sheetName val="YTD_Revis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2"/>
      <sheetName val="Sheet7"/>
      <sheetName val="Sheet1"/>
      <sheetName val="หลักประกัน"/>
      <sheetName val="ส่งกรม"/>
      <sheetName val="หนี้ฟ้อง"/>
      <sheetName val="พี่แพะ"/>
      <sheetName val="พี่แพะ Apr-05"/>
      <sheetName val="พี่แพะ (2)"/>
      <sheetName val="Sheet3"/>
      <sheetName val="Sheet4"/>
      <sheetName val="Sheet5"/>
      <sheetName val="collateral value"/>
      <sheetName val="Apr05"/>
      <sheetName val="ส่งกรมแก้ไข"/>
      <sheetName val="ส่งกรมupdate"/>
      <sheetName val="DOI Apr-05"/>
      <sheetName val="ตั๋วเงินรั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0801"/>
      <sheetName val="data0802"/>
      <sheetName val="data0803"/>
      <sheetName val="data0804"/>
      <sheetName val="data0805"/>
      <sheetName val="data0806"/>
      <sheetName val="data0807"/>
      <sheetName val="data0808"/>
      <sheetName val="data0809"/>
      <sheetName val="data0810"/>
      <sheetName val="data0811"/>
      <sheetName val="data0812"/>
      <sheetName val="TOTAL"/>
      <sheetName val="A"/>
      <sheetName val="Exp"/>
      <sheetName val="?????"/>
      <sheetName val="lanta New"/>
      <sheetName val="เงินกู้ธนชาติ"/>
      <sheetName val="เงินกู้ MGC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0812"/>
      <sheetName val="data0901"/>
      <sheetName val="data0902"/>
      <sheetName val="data0903"/>
      <sheetName val="data0904"/>
      <sheetName val="data0905"/>
      <sheetName val="data0906"/>
      <sheetName val="TOTAL"/>
      <sheetName val="TBF_W"/>
      <sheetName val="data0802"/>
      <sheetName val="data0803"/>
      <sheetName val="data0804"/>
      <sheetName val="BALANCE SHEET "/>
      <sheetName val="หนี้ฟ้อง"/>
      <sheetName val="หลักประกัน"/>
      <sheetName val="พี่แพ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????-??"/>
      <sheetName val="A"/>
      <sheetName val="พื้นที่AD2"/>
      <sheetName val="ELEC45-01"/>
      <sheetName val="?????"/>
      <sheetName val="sheetNO"/>
      <sheetName val="Goal"/>
      <sheetName val="data0802"/>
      <sheetName val="data0803"/>
      <sheetName val="data080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data_package"/>
      <sheetName val="stat local"/>
      <sheetName val="1201"/>
      <sheetName val="Group"/>
      <sheetName val="Total 01'05"/>
      <sheetName val="stat_local"/>
      <sheetName val="CRITERIA1"/>
      <sheetName val="MOTO"/>
      <sheetName val="เงินกู้ MGC"/>
      <sheetName val="A"/>
      <sheetName val="SAP Open Items Data"/>
      <sheetName val="ELEC45-01"/>
      <sheetName val="Inventory"/>
      <sheetName val="Accure"/>
      <sheetName val="stat_local1"/>
      <sheetName val="Total_01'05"/>
      <sheetName val="เงินกู้_MGC"/>
      <sheetName val="Overall PLATT"/>
      <sheetName val="TB-Oct07"/>
      <sheetName val="MR.MEYER"/>
      <sheetName val="Unearned_OLD"/>
      <sheetName val=" nfcst_py"/>
      <sheetName val="BOT Rate"/>
      <sheetName val="Maturity Data"/>
      <sheetName val="Avg BOT"/>
      <sheetName val="Hedge Vol &amp; G-L"/>
      <sheetName val="bblยังไม่จ่าย"/>
      <sheetName val="Detail of exchange rate"/>
      <sheetName val="DealerData"/>
      <sheetName val="YQty"/>
      <sheetName val="MAT"/>
      <sheetName val="F1"/>
      <sheetName val="Tb 31.12.15"/>
      <sheetName val="Group TB 31.10.2015"/>
      <sheetName val="Sheet1"/>
      <sheetName val="สมุดรายวัน"/>
      <sheetName val="CIPA"/>
      <sheetName val="#366-6E"/>
      <sheetName val="5).Action Plan BL Debone"/>
      <sheetName val="NHMT"/>
      <sheetName val="เงินกู้ธนช"/>
      <sheetName val="BS (ToP)"/>
      <sheetName val="3-ADJ"/>
      <sheetName val="14"/>
      <sheetName val="Trial Balance"/>
      <sheetName val="SML"/>
      <sheetName val="CF-14-16"/>
      <sheetName val="BS"/>
      <sheetName val="stat_local2"/>
      <sheetName val="Total_01'051"/>
      <sheetName val="เงินกู้_MGC1"/>
      <sheetName val="Overall_PLATT"/>
      <sheetName val="MR_MEYER"/>
      <sheetName val="SAP_Open_Items_Data"/>
      <sheetName val="_nfcst_py"/>
      <sheetName val="BOT_Rate"/>
      <sheetName val="Maturity_Data"/>
      <sheetName val="Avg_BOT"/>
      <sheetName val="Hedge_Vol_&amp;_G-L"/>
      <sheetName val="Detail_of_exchange_rate"/>
      <sheetName val="Tb_31_12_15"/>
      <sheetName val="Group_TB_31_10_2015"/>
      <sheetName val="5)_Action_Plan_BL_Debone"/>
      <sheetName val="BS_(ToP)"/>
      <sheetName val="FA Register"/>
      <sheetName val="Latex Qty&amp;Price (2)"/>
      <sheetName val="11"/>
      <sheetName val="FEBRUARY"/>
      <sheetName val="10K4"/>
      <sheetName val="donnee lct"/>
      <sheetName val="I-Données_de_base"/>
      <sheetName val="#REF"/>
      <sheetName val="DETAIL"/>
      <sheetName val="Calculation PS"/>
      <sheetName val="TB"/>
      <sheetName val="คำชี้แจง"/>
      <sheetName val="data"/>
      <sheetName val="BATCH_M"/>
      <sheetName val="発停サイクル表"/>
      <sheetName val="stat_local3"/>
      <sheetName val="Total_01'052"/>
      <sheetName val="เงินกู้_MGC2"/>
      <sheetName val="Overall_PLATT1"/>
      <sheetName val="MR_MEYER1"/>
      <sheetName val="SAP_Open_Items_Data1"/>
      <sheetName val="_nfcst_py1"/>
      <sheetName val="BOT_Rate1"/>
      <sheetName val="Maturity_Data1"/>
      <sheetName val="Avg_BOT1"/>
      <sheetName val="Hedge_Vol_&amp;_G-L1"/>
      <sheetName val="Detail_of_exchange_rate1"/>
      <sheetName val="Tb_31_12_151"/>
      <sheetName val="Group_TB_31_10_20151"/>
      <sheetName val="5)_Action_Plan_BL_Debone1"/>
      <sheetName val="BS_(ToP)1"/>
      <sheetName val="Latex_Qty&amp;Price_(2)"/>
      <sheetName val="FA_Register"/>
      <sheetName val="GL 2018 Q3 - ver1"/>
      <sheetName val="Deferred tax Adjs Clo (P) Q2'18"/>
      <sheetName val="P&amp;L"/>
      <sheetName val="TFB-1998"/>
      <sheetName val="O300"/>
      <sheetName val="Master TB"/>
      <sheetName val="R300"/>
      <sheetName val="Q2 EXPECTED"/>
      <sheetName val="2017 Expense Break down"/>
      <sheetName val="NSC-BS11-02"/>
      <sheetName val="Database"/>
      <sheetName val="MOULD"/>
      <sheetName val="Trial_Balance"/>
      <sheetName val="stat_local5"/>
      <sheetName val="Total_01'054"/>
      <sheetName val="Overall_PLATT3"/>
      <sheetName val="MR_MEYER3"/>
      <sheetName val="BOT_Rate3"/>
      <sheetName val="Maturity_Data3"/>
      <sheetName val="Avg_BOT3"/>
      <sheetName val="Hedge_Vol_&amp;_G-L3"/>
      <sheetName val="เงินกู้_MGC4"/>
      <sheetName val="Detail_of_exchange_rate3"/>
      <sheetName val="SAP_Open_Items_Data3"/>
      <sheetName val="Tb_31_12_153"/>
      <sheetName val="Group_TB_31_10_20153"/>
      <sheetName val="_nfcst_py3"/>
      <sheetName val="5)_Action_Plan_BL_Debone3"/>
      <sheetName val="BS_(ToP)3"/>
      <sheetName val="FA_Register2"/>
      <sheetName val="Latex_Qty&amp;Price_(2)2"/>
      <sheetName val="Trial_Balance2"/>
      <sheetName val="stat_local4"/>
      <sheetName val="Total_01'053"/>
      <sheetName val="Overall_PLATT2"/>
      <sheetName val="MR_MEYER2"/>
      <sheetName val="BOT_Rate2"/>
      <sheetName val="Maturity_Data2"/>
      <sheetName val="Avg_BOT2"/>
      <sheetName val="Hedge_Vol_&amp;_G-L2"/>
      <sheetName val="เงินกู้_MGC3"/>
      <sheetName val="Detail_of_exchange_rate2"/>
      <sheetName val="SAP_Open_Items_Data2"/>
      <sheetName val="Tb_31_12_152"/>
      <sheetName val="Group_TB_31_10_20152"/>
      <sheetName val="_nfcst_py2"/>
      <sheetName val="5)_Action_Plan_BL_Debone2"/>
      <sheetName val="BS_(ToP)2"/>
      <sheetName val="FA_Register1"/>
      <sheetName val="Latex_Qty&amp;Price_(2)1"/>
      <sheetName val="Trial_Balance1"/>
      <sheetName val="stat_local6"/>
      <sheetName val="Total_01'055"/>
      <sheetName val="Overall_PLATT4"/>
      <sheetName val="MR_MEYER4"/>
      <sheetName val="BOT_Rate4"/>
      <sheetName val="Maturity_Data4"/>
      <sheetName val="Avg_BOT4"/>
      <sheetName val="Hedge_Vol_&amp;_G-L4"/>
      <sheetName val="เงินกู้_MGC5"/>
      <sheetName val="Detail_of_exchange_rate4"/>
      <sheetName val="SAP_Open_Items_Data4"/>
      <sheetName val="Tb_31_12_154"/>
      <sheetName val="Group_TB_31_10_20154"/>
      <sheetName val="_nfcst_py4"/>
      <sheetName val="5)_Action_Plan_BL_Debone4"/>
      <sheetName val="BS_(ToP)4"/>
      <sheetName val="FA_Register3"/>
      <sheetName val="Latex_Qty&amp;Price_(2)3"/>
      <sheetName val="Trial_Balance3"/>
      <sheetName val="stat_local7"/>
      <sheetName val="Total_01'056"/>
      <sheetName val="Overall_PLATT5"/>
      <sheetName val="MR_MEYER5"/>
      <sheetName val="BOT_Rate5"/>
      <sheetName val="Maturity_Data5"/>
      <sheetName val="Avg_BOT5"/>
      <sheetName val="Hedge_Vol_&amp;_G-L5"/>
      <sheetName val="เงินกู้_MGC6"/>
      <sheetName val="Detail_of_exchange_rate5"/>
      <sheetName val="SAP_Open_Items_Data5"/>
      <sheetName val="Tb_31_12_155"/>
      <sheetName val="Group_TB_31_10_20155"/>
      <sheetName val="_nfcst_py5"/>
      <sheetName val="5)_Action_Plan_BL_Debone5"/>
      <sheetName val="BS_(ToP)5"/>
      <sheetName val="FA_Register4"/>
      <sheetName val="Latex_Qty&amp;Price_(2)4"/>
      <sheetName val="Trial_Balance4"/>
      <sheetName val="数量"/>
      <sheetName val="Sheet2"/>
      <sheetName val="F3-3GP"/>
      <sheetName val="PNT-QUOT-#3"/>
      <sheetName val="COAT&amp;WRAP-QIOT-#3"/>
      <sheetName val="report detial"/>
      <sheetName val="BD"/>
      <sheetName val="LCQ"/>
      <sheetName val="actlst01d"/>
      <sheetName val="ocean voyage"/>
      <sheetName val="TBE_2004012"/>
      <sheetName val="손익"/>
      <sheetName val="2005 DATA"/>
      <sheetName val="ที่ดินอาคาร อุปกรณ์"/>
      <sheetName val="VL"/>
      <sheetName val="TN"/>
      <sheetName val="ND"/>
      <sheetName val="mapping"/>
      <sheetName val="損益分岐点"/>
      <sheetName val="表紙"/>
      <sheetName val="TREND"/>
      <sheetName val="Statement-BAHT"/>
      <sheetName val="N-4.4"/>
      <sheetName val="AcqBS"/>
      <sheetName val="Cal_help"/>
      <sheetName val="CF-C(+Graph)"/>
      <sheetName val="SCB 1 - Current"/>
      <sheetName val="SCB 2 - Current"/>
      <sheetName val="stat_local8"/>
      <sheetName val="Total_01'057"/>
      <sheetName val="Overall_PLATT6"/>
      <sheetName val="MR_MEYER6"/>
      <sheetName val="เงินกู้_MGC7"/>
      <sheetName val="BOT_Rate6"/>
      <sheetName val="Maturity_Data6"/>
      <sheetName val="Avg_BOT6"/>
      <sheetName val="Hedge_Vol_&amp;_G-L6"/>
      <sheetName val="Detail_of_exchange_rate6"/>
      <sheetName val="SAP_Open_Items_Data6"/>
      <sheetName val="Tb_31_12_156"/>
      <sheetName val="Group_TB_31_10_20156"/>
      <sheetName val="_nfcst_py6"/>
      <sheetName val="5)_Action_Plan_BL_Debone6"/>
      <sheetName val="BS_(ToP)6"/>
      <sheetName val="FA_Register5"/>
      <sheetName val="Latex_Qty&amp;Price_(2)5"/>
      <sheetName val="Trial_Balance5"/>
      <sheetName val="Calculation_PS"/>
      <sheetName val="GL_2018_Q3_-_ver1"/>
      <sheetName val="Deferred_tax_Adjs_Clo_(P)_Q2'18"/>
      <sheetName val="Q2_EXPECTED"/>
      <sheetName val="2017_Expense_Break_down"/>
      <sheetName val="Master_TB"/>
      <sheetName val="TOTAL"/>
      <sheetName val="PL"/>
      <sheetName val="co"/>
      <sheetName val="WIP"/>
      <sheetName val="国内HSP"/>
      <sheetName val="L410"/>
      <sheetName val="OtherKPI"/>
      <sheetName val="stat_local9"/>
      <sheetName val="Total_01'058"/>
      <sheetName val="Overall_PLATT7"/>
      <sheetName val="MR_MEYER7"/>
      <sheetName val="เงินกู้_MGC8"/>
      <sheetName val="BOT_Rate7"/>
      <sheetName val="Maturity_Data7"/>
      <sheetName val="Avg_BOT7"/>
      <sheetName val="Hedge_Vol_&amp;_G-L7"/>
      <sheetName val="SAP_Open_Items_Data7"/>
      <sheetName val="Detail_of_exchange_rate7"/>
      <sheetName val="Tb_31_12_157"/>
      <sheetName val="Group_TB_31_10_20157"/>
      <sheetName val="_nfcst_py7"/>
      <sheetName val="5)_Action_Plan_BL_Debone7"/>
      <sheetName val="BS_(ToP)7"/>
      <sheetName val="FA_Register6"/>
      <sheetName val="Trial_Balance6"/>
      <sheetName val="Latex_Qty&amp;Price_(2)6"/>
      <sheetName val="Calculation_PS1"/>
      <sheetName val="Deferred_tax_Adjs_Clo_(P)_Q2'11"/>
      <sheetName val="GL_2018_Q3_-_ver11"/>
      <sheetName val="2017_Expense_Break_down1"/>
      <sheetName val="Q2_EXPECTED1"/>
      <sheetName val="Master_TB1"/>
      <sheetName val="ocean_voyage"/>
      <sheetName val="SCB_1_-_Current"/>
      <sheetName val="SCB_2_-_Current"/>
      <sheetName val="10"/>
      <sheetName val=" Code -สิทธิรักษาพยาบาล1-9-53"/>
      <sheetName val="Salary  StructureBK. 20-12- (2)"/>
      <sheetName val="REPORT"/>
      <sheetName val="MA"/>
      <sheetName val="group type"/>
      <sheetName val="table"/>
      <sheetName val="MFA"/>
      <sheetName val="Margins"/>
      <sheetName val="Breakeven Analysis"/>
      <sheetName val="stat_local10"/>
      <sheetName val="Total_01'059"/>
      <sheetName val="Overall_PLATT8"/>
      <sheetName val="MR_MEYER8"/>
      <sheetName val="เงินกู้_MGC9"/>
      <sheetName val="BOT_Rate8"/>
      <sheetName val="Maturity_Data8"/>
      <sheetName val="Avg_BOT8"/>
      <sheetName val="Hedge_Vol_&amp;_G-L8"/>
      <sheetName val="Detail_of_exchange_rate8"/>
      <sheetName val="SAP_Open_Items_Data8"/>
      <sheetName val="Tb_31_12_158"/>
      <sheetName val="Group_TB_31_10_20158"/>
      <sheetName val="_nfcst_py8"/>
      <sheetName val="5)_Action_Plan_BL_Debone8"/>
      <sheetName val="BS_(ToP)8"/>
      <sheetName val="FA_Register7"/>
      <sheetName val="Latex_Qty&amp;Price_(2)7"/>
      <sheetName val="Trial_Balance7"/>
      <sheetName val="Calculation_PS2"/>
      <sheetName val="GL_2018_Q3_-_ver12"/>
      <sheetName val="Deferred_tax_Adjs_Clo_(P)_Q2'12"/>
      <sheetName val="Master_TB2"/>
      <sheetName val="2017_Expense_Break_down2"/>
      <sheetName val="Q2_EXPECTED2"/>
      <sheetName val="ocean_voyage1"/>
      <sheetName val="SCB_1_-_Current1"/>
      <sheetName val="SCB_2_-_Current1"/>
      <sheetName val="2005_DATA"/>
      <sheetName val="_Code_-สิทธิรักษาพยาบาล1-9-53"/>
      <sheetName val="Salary__StructureBK__20-12-_(2)"/>
      <sheetName val="group_type"/>
      <sheetName val="ชื่อหุ้น"/>
      <sheetName val="B&amp;S 1999"/>
      <sheetName val="LOCAL MARKET"/>
      <sheetName val="NEW LOCAL"/>
      <sheetName val="OUTSIDE MARKET"/>
      <sheetName val="AJUSTES"/>
      <sheetName val="CONSOLIDATED"/>
      <sheetName val="exchange rate"/>
      <sheetName val="falso"/>
      <sheetName val="総括"/>
      <sheetName val="Customize Your Invoice"/>
      <sheetName val="세부내용"/>
      <sheetName val="両側規格のグラフ"/>
      <sheetName val="八月份CO号"/>
      <sheetName val="1-1.BS"/>
      <sheetName val="iGrouping"/>
      <sheetName val="Rate"/>
      <sheetName val="detailed pl-svcs"/>
      <sheetName val="P1"/>
      <sheetName val="MainComp"/>
      <sheetName val="Control List"/>
      <sheetName val="Control_List"/>
      <sheetName val="Control_List1"/>
      <sheetName val="mix"/>
      <sheetName val="เงินกู้ธนชาติ"/>
      <sheetName val="qtr3"/>
      <sheetName val="qtr4"/>
      <sheetName val="15310000 (2010)"/>
      <sheetName val="stat_local11"/>
      <sheetName val="Total_01'0510"/>
      <sheetName val="MR_MEYER9"/>
      <sheetName val="Overall_PLATT9"/>
      <sheetName val="BOT_Rate9"/>
      <sheetName val="Maturity_Data9"/>
      <sheetName val="Avg_BOT9"/>
      <sheetName val="Hedge_Vol_&amp;_G-L9"/>
      <sheetName val="เงินกู้_MGC10"/>
      <sheetName val="Detail_of_exchange_rate9"/>
      <sheetName val="SAP_Open_Items_Data9"/>
      <sheetName val="Tb_31_12_159"/>
      <sheetName val="Group_TB_31_10_20159"/>
      <sheetName val="_nfcst_py9"/>
      <sheetName val="5)_Action_Plan_BL_Debone9"/>
      <sheetName val="BS_(ToP)9"/>
      <sheetName val="FA_Register8"/>
      <sheetName val="Latex_Qty&amp;Price_(2)8"/>
      <sheetName val="Trial_Balance8"/>
      <sheetName val="Calculation_PS3"/>
      <sheetName val="GL_2018_Q3_-_ver13"/>
      <sheetName val="Q2_EXPECTED3"/>
      <sheetName val="2017_Expense_Break_down3"/>
      <sheetName val="Deferred_tax_Adjs_Clo_(P)_Q2'13"/>
      <sheetName val="Master_TB3"/>
      <sheetName val="ocean_voyage2"/>
      <sheetName val="SCB_1_-_Current2"/>
      <sheetName val="SCB_2_-_Current2"/>
      <sheetName val="2005_DATA1"/>
      <sheetName val="_Code_-สิทธิรักษาพยาบาล1-9-531"/>
      <sheetName val="Salary__StructureBK__20-12-_(21"/>
      <sheetName val="group_type1"/>
      <sheetName val="donnee_lct"/>
      <sheetName val="Breakeven_Analysis"/>
      <sheetName val="detailed_pl-svcs"/>
      <sheetName val="LOCAL_MARKET"/>
      <sheetName val="NEW_LOCAL"/>
      <sheetName val="OUTSIDE_MARKET"/>
      <sheetName val="ที่ดินอาคาร_อุปกรณ์"/>
      <sheetName val="B&amp;S_1999"/>
      <sheetName val="Customize_Your_Invoice"/>
      <sheetName val="1-1_BS"/>
      <sheetName val="15310000_(2010)"/>
      <sheetName val="NOTE 29"/>
      <sheetName val="Library Procedures"/>
      <sheetName val="SUM"/>
      <sheetName val="assumption"/>
      <sheetName val="Main"/>
      <sheetName val="BMCT2003"/>
      <sheetName val="ฝ่ายบัญชีและการเงิน"/>
      <sheetName val="Puerto Rico"/>
      <sheetName val="graph"/>
      <sheetName val="基本量販店動向"/>
      <sheetName val="B1"/>
      <sheetName val="3A STD"/>
      <sheetName val="4003-1 lead"/>
      <sheetName val="Summary"/>
      <sheetName val="Control_List2"/>
      <sheetName val="STart"/>
      <sheetName val="Amortization Table"/>
      <sheetName val="J2"/>
      <sheetName val="J1"/>
      <sheetName val="Puerto_Rico"/>
      <sheetName val="Data2007"/>
      <sheetName val="exchange_rate"/>
      <sheetName val="report_detial"/>
      <sheetName val="N-4_4"/>
      <sheetName val="Prod"/>
      <sheetName val="ROOMS_ST"/>
      <sheetName val="TELEPHONE"/>
      <sheetName val="ลงทะเบียน+ยอดขาย_2008"/>
      <sheetName val="ขายจานรวม"/>
      <sheetName val="July2007"/>
      <sheetName val="2007"/>
      <sheetName val="2006"/>
      <sheetName val="2006(1)"/>
      <sheetName val="2006(2)"/>
      <sheetName val="2006 (2)"/>
      <sheetName val="2006_1_"/>
      <sheetName val="2006_2_"/>
      <sheetName val="Office Space"/>
      <sheetName val="AA-1"/>
      <sheetName val="TB09.30.04"/>
      <sheetName val="AM_COST"/>
      <sheetName val="BS_FULL"/>
      <sheetName val="เครื่องมือ"/>
      <sheetName val="ยานพาหนะ"/>
      <sheetName val="อาคาร"/>
      <sheetName val="PR4"/>
      <sheetName val="Discount"/>
      <sheetName val="Int."/>
      <sheetName val="Link FS for Ref. FS caption"/>
      <sheetName val="Proportion"/>
      <sheetName val="ICP"/>
      <sheetName val="Inv Elim Clo (D)"/>
      <sheetName val="Inv Mar Elim Clo (H)"/>
      <sheetName val="Oth Cons Adjs Clo(L)"/>
      <sheetName val="Defered tax Adjs Clo(P)"/>
      <sheetName val="Entity Curr Adjs"/>
      <sheetName val="Conso"/>
      <sheetName val="Link FS"/>
      <sheetName val="Variables"/>
      <sheetName val="TrialBalance Q3-2002"/>
      <sheetName val="Selection"/>
      <sheetName val="รายชื่อเมษายน"/>
      <sheetName val="รายชื่อกุมภาพันธ์"/>
      <sheetName val="รายชื่อมกราคม"/>
      <sheetName val="รายชื่อกรกฎาคม"/>
      <sheetName val="รายชื่อมิถุนายน"/>
      <sheetName val="รายชื่อมีนาคม"/>
      <sheetName val="รายชื่อพฤษภาคม"/>
      <sheetName val="PRMT_05"/>
      <sheetName val="Level of Effort"/>
      <sheetName val="Rates"/>
      <sheetName val="Competitors"/>
      <sheetName val=" AE INTEGRAL VALUE MC 1"/>
      <sheetName val="k-5"/>
      <sheetName val="D"/>
      <sheetName val="stat_local12"/>
      <sheetName val="Total_01'0511"/>
      <sheetName val="Overall_PLATT10"/>
      <sheetName val="MR_MEYER10"/>
      <sheetName val="BOT_Rate10"/>
      <sheetName val="Maturity_Data10"/>
      <sheetName val="Avg_BOT10"/>
      <sheetName val="Hedge_Vol_&amp;_G-L10"/>
      <sheetName val="เงินกู้_MGC11"/>
      <sheetName val="Detail_of_exchange_rate10"/>
      <sheetName val="SAP_Open_Items_Data10"/>
      <sheetName val="Tb_31_12_1510"/>
      <sheetName val="Group_TB_31_10_201510"/>
      <sheetName val="_nfcst_py10"/>
      <sheetName val="5)_Action_Plan_BL_Debone10"/>
      <sheetName val="BS_(ToP)10"/>
      <sheetName val="FA_Register9"/>
      <sheetName val="Latex_Qty&amp;Price_(2)9"/>
      <sheetName val="Trial_Balance9"/>
      <sheetName val="Calculation_PS4"/>
      <sheetName val="Deferred_tax_Adjs_Clo_(P)_Q2'14"/>
      <sheetName val="GL_2018_Q3_-_ver14"/>
      <sheetName val="2017_Expense_Break_down4"/>
      <sheetName val="Q2_EXPECTED4"/>
      <sheetName val="Master_TB4"/>
      <sheetName val="ocean_voyage3"/>
      <sheetName val="SCB_1_-_Current3"/>
      <sheetName val="SCB_2_-_Current3"/>
      <sheetName val="QOS Graph"/>
      <sheetName val="BU Summary Data"/>
      <sheetName val="stat_local13"/>
      <sheetName val="Total_01'0512"/>
      <sheetName val="เงินกู้_MGC12"/>
      <sheetName val="SAP_Open_Items_Data11"/>
      <sheetName val="Overall_PLATT11"/>
      <sheetName val="MR_MEYER11"/>
      <sheetName val="_nfcst_py11"/>
      <sheetName val="BOT_Rate11"/>
      <sheetName val="Maturity_Data11"/>
      <sheetName val="Avg_BOT11"/>
      <sheetName val="Hedge_Vol_&amp;_G-L11"/>
      <sheetName val="Detail_of_exchange_rate11"/>
      <sheetName val="Tb_31_12_1511"/>
      <sheetName val="Group_TB_31_10_201511"/>
      <sheetName val="5)_Action_Plan_BL_Debone11"/>
      <sheetName val="BS_(ToP)11"/>
      <sheetName val="Trial_Balance10"/>
      <sheetName val="FA_Register10"/>
      <sheetName val="Latex_Qty&amp;Price_(2)10"/>
      <sheetName val="Calculation_PS5"/>
      <sheetName val="GL_2018_Q3_-_ver15"/>
      <sheetName val="Deferred_tax_Adjs_Clo_(P)_Q2'15"/>
      <sheetName val="Q2_EXPECTED5"/>
      <sheetName val="Master_TB5"/>
      <sheetName val="2017_Expense_Break_down5"/>
      <sheetName val="ocean_voyage4"/>
      <sheetName val="2005_DATA3"/>
      <sheetName val="SCB_1_-_Current4"/>
      <sheetName val="SCB_2_-_Current4"/>
      <sheetName val="donnee_lct2"/>
      <sheetName val="group_type3"/>
      <sheetName val="_Code_-สิทธิรักษาพยาบาล1-9-533"/>
      <sheetName val="Salary__StructureBK__20-12-_(23"/>
      <sheetName val="LOCAL_MARKET2"/>
      <sheetName val="NEW_LOCAL2"/>
      <sheetName val="OUTSIDE_MARKET2"/>
      <sheetName val="ที่ดินอาคาร_อุปกรณ์2"/>
      <sheetName val="exchange_rate1"/>
      <sheetName val="report_detial1"/>
      <sheetName val="Breakeven_Analysis2"/>
      <sheetName val="B&amp;S_19992"/>
      <sheetName val="Customize_Your_Invoice2"/>
      <sheetName val="1-1_BS2"/>
      <sheetName val="N-4_41"/>
      <sheetName val="detailed_pl-svcs2"/>
      <sheetName val="NOTE_291"/>
      <sheetName val="Library_Procedures1"/>
      <sheetName val="Puerto_Rico2"/>
      <sheetName val="15310000_(2010)2"/>
      <sheetName val="Control_List3"/>
      <sheetName val="QOS_Graph"/>
      <sheetName val="BU_Summary_Data"/>
      <sheetName val="2005_DATA2"/>
      <sheetName val="donnee_lct1"/>
      <sheetName val="group_type2"/>
      <sheetName val="_Code_-สิทธิรักษาพยาบาล1-9-532"/>
      <sheetName val="Salary__StructureBK__20-12-_(22"/>
      <sheetName val="LOCAL_MARKET1"/>
      <sheetName val="NEW_LOCAL1"/>
      <sheetName val="OUTSIDE_MARKET1"/>
      <sheetName val="ที่ดินอาคาร_อุปกรณ์1"/>
      <sheetName val="Breakeven_Analysis1"/>
      <sheetName val="B&amp;S_19991"/>
      <sheetName val="Customize_Your_Invoice1"/>
      <sheetName val="1-1_BS1"/>
      <sheetName val="detailed_pl-svcs1"/>
      <sheetName val="NOTE_29"/>
      <sheetName val="Library_Procedures"/>
      <sheetName val="Puerto_Rico1"/>
      <sheetName val="15310000_(2010)1"/>
      <sheetName val="AutoLiv"/>
      <sheetName val="exchange_rate2"/>
      <sheetName val="report_detial2"/>
      <sheetName val="N-4_42"/>
      <sheetName val="Actions &amp; Projects"/>
      <sheetName val="Office_Space"/>
      <sheetName val="Monthly"/>
      <sheetName val="working capital"/>
      <sheetName val="P&amp;L-PTA"/>
      <sheetName val="inventory-pta"/>
      <sheetName val="P&amp;L-DMT"/>
      <sheetName val="Raw Material Cost"/>
      <sheetName val="sales"/>
      <sheetName val="inventory-dmt"/>
      <sheetName val="Office_Space1"/>
      <sheetName val="E-1-1"/>
      <sheetName val="Jan 01"/>
      <sheetName val="Int_"/>
      <sheetName val="3A_STD"/>
      <sheetName val="4003-1_lead"/>
      <sheetName val="Amortization_Table"/>
      <sheetName val="TrialBalance_Q3-2002"/>
      <sheetName val="Level_of_Effort"/>
      <sheetName val="collection external"/>
      <sheetName val="INDEX"/>
      <sheetName val="forecast"/>
      <sheetName val="tax computation"/>
      <sheetName val="QTY &amp; AMT"/>
      <sheetName val="Location Codes"/>
      <sheetName val="Stk"/>
      <sheetName val="A1"/>
      <sheetName val="BudgetType"/>
      <sheetName val="Plants"/>
      <sheetName val="Codes"/>
      <sheetName val="salary &amp; pr tax"/>
      <sheetName val="Objective 1 Detail Budget ICNL"/>
      <sheetName val="fr"/>
      <sheetName val="AccountList"/>
      <sheetName val="Drivers"/>
      <sheetName val="office"/>
      <sheetName val="เปรียบเทียบเดือน12"/>
      <sheetName val="May-Apr 2009"/>
      <sheetName val="Link data-july"/>
      <sheetName val="bbl.43-98"/>
      <sheetName val="Lead Q1 2022"/>
      <sheetName val="TB10"/>
      <sheetName val="Lists"/>
      <sheetName val="Tier1リスト"/>
      <sheetName val="グラフ"/>
      <sheetName val="Menu"/>
      <sheetName val="Cover"/>
      <sheetName val="tp"/>
      <sheetName val="Furniture_Master"/>
      <sheetName val="PL selection"/>
      <sheetName val="Net Sales17"/>
      <sheetName val="stat_local14"/>
      <sheetName val="Total_01'0513"/>
      <sheetName val="SAP_Open_Items_Data12"/>
      <sheetName val="เงินกู้_MGC13"/>
      <sheetName val="MR_MEYER12"/>
      <sheetName val="Overall_PLATT12"/>
      <sheetName val="_nfcst_py12"/>
      <sheetName val="BOT_Rate12"/>
      <sheetName val="Maturity_Data12"/>
      <sheetName val="Avg_BOT12"/>
      <sheetName val="Hedge_Vol_&amp;_G-L12"/>
      <sheetName val="Detail_of_exchange_rate12"/>
      <sheetName val="Tb_31_12_1512"/>
      <sheetName val="Group_TB_31_10_201512"/>
      <sheetName val="5)_Action_Plan_BL_Debone12"/>
      <sheetName val="BS_(ToP)12"/>
      <sheetName val="FA_Register11"/>
      <sheetName val="Latex_Qty&amp;Price_(2)11"/>
      <sheetName val="Trial_Balance11"/>
      <sheetName val="Calculation_PS6"/>
      <sheetName val="Q2_EXPECTED6"/>
      <sheetName val="Deferred_tax_Adjs_Clo_(P)_Q2'16"/>
      <sheetName val="GL_2018_Q3_-_ver16"/>
      <sheetName val="2017_Expense_Break_down6"/>
      <sheetName val="Master_TB6"/>
      <sheetName val="SCB_1_-_Current5"/>
      <sheetName val="SCB_2_-_Current5"/>
      <sheetName val="ocean_voyage5"/>
      <sheetName val="_AE_INTEGRAL_VALUE_MC_1"/>
      <sheetName val="Link_FS_for_Ref__FS_caption"/>
      <sheetName val="Inv_Elim_Clo_(D)"/>
      <sheetName val="Inv_Mar_Elim_Clo_(H)"/>
      <sheetName val="Oth_Cons_Adjs_Clo(L)"/>
      <sheetName val="Defered_tax_Adjs_Clo(P)"/>
      <sheetName val="Entity_Curr_Adjs"/>
      <sheetName val="Link_FS"/>
      <sheetName val="working_capital"/>
      <sheetName val="Raw_Material_Cost"/>
      <sheetName val="Actions_&amp;_Projects"/>
      <sheetName val="Feb"/>
      <sheetName val="Mar"/>
      <sheetName val="Apr"/>
      <sheetName val="May"/>
      <sheetName val="Jan"/>
      <sheetName val="June"/>
      <sheetName val="MD_R"/>
      <sheetName val="CELL_A"/>
      <sheetName val="ENV_A"/>
      <sheetName val="PG_A"/>
      <sheetName val="MD_A"/>
      <sheetName val="RMP_A"/>
      <sheetName val="RMZ_A"/>
      <sheetName val="JUNE1"/>
      <sheetName val="ENV_R"/>
      <sheetName val="PG_R"/>
      <sheetName val="CELL_R"/>
      <sheetName val="QA&amp;R_R"/>
      <sheetName val="RMP_R"/>
      <sheetName val="RMZ_R"/>
      <sheetName val="Returns"/>
      <sheetName val=" TB Summaries"/>
      <sheetName val="Volume"/>
      <sheetName val="2003 Forecast"/>
      <sheetName val="2004 Risk Adjusted AOP"/>
      <sheetName val="P_2005_4511 (Rachel)"/>
      <sheetName val="만기"/>
      <sheetName val="Info"/>
      <sheetName val="2005_DATA4"/>
      <sheetName val="_Code_-สิทธิรักษาพยาบาล1-9-534"/>
      <sheetName val="Salary__StructureBK__20-12-_(24"/>
      <sheetName val="group_type4"/>
      <sheetName val="donnee_lct3"/>
      <sheetName val="Breakeven_Analysis3"/>
      <sheetName val="detailed_pl-svcs3"/>
      <sheetName val="LOCAL_MARKET3"/>
      <sheetName val="NEW_LOCAL3"/>
      <sheetName val="OUTSIDE_MARKET3"/>
      <sheetName val="ที่ดินอาคาร_อุปกรณ์3"/>
      <sheetName val="B&amp;S_19993"/>
      <sheetName val="Customize_Your_Invoice3"/>
      <sheetName val="1-1_BS3"/>
      <sheetName val="15310000_(2010)3"/>
      <sheetName val="NOTE_292"/>
      <sheetName val="Library_Procedures2"/>
      <sheetName val="Control_List4"/>
      <sheetName val="Office_Space2"/>
      <sheetName val="Probability"/>
      <sheetName val="Sensitivity"/>
      <sheetName val="Owner"/>
      <sheetName val="CashFlow"/>
      <sheetName val="Consolidate"/>
      <sheetName val="Comparison"/>
      <sheetName val="Calc2"/>
      <sheetName val="Input"/>
      <sheetName val="Calc"/>
      <sheetName val="Option1"/>
      <sheetName val="Option2"/>
      <sheetName val="Option3"/>
      <sheetName val="Option4"/>
      <sheetName val="Land Tax"/>
      <sheetName val="Manual-Input"/>
      <sheetName val="Gantt"/>
      <sheetName val="Title"/>
      <sheetName val="exchange_rate3"/>
      <sheetName val="report_detial3"/>
      <sheetName val="N-4_43"/>
      <sheetName val="Puerto_Rico3"/>
      <sheetName val="QOS_Graph1"/>
      <sheetName val="BU_Summary_Data1"/>
      <sheetName val="collection_external"/>
      <sheetName val="Jan_01"/>
      <sheetName val="Location_Codes"/>
      <sheetName val="tax_computation"/>
      <sheetName val="QTY_&amp;_AMT"/>
      <sheetName val="stat_local15"/>
      <sheetName val="Total_01'0514"/>
      <sheetName val="Overall_PLATT13"/>
      <sheetName val="MR_MEYER13"/>
      <sheetName val="BOT_Rate13"/>
      <sheetName val="Maturity_Data13"/>
      <sheetName val="Avg_BOT13"/>
      <sheetName val="Hedge_Vol_&amp;_G-L13"/>
      <sheetName val="เงินกู้_MGC14"/>
      <sheetName val="Detail_of_exchange_rate13"/>
      <sheetName val="SAP_Open_Items_Data13"/>
      <sheetName val="Tb_31_12_1513"/>
      <sheetName val="Group_TB_31_10_201513"/>
      <sheetName val="_nfcst_py13"/>
      <sheetName val="5)_Action_Plan_BL_Debone13"/>
      <sheetName val="BS_(ToP)13"/>
      <sheetName val="FA_Register12"/>
      <sheetName val="Latex_Qty&amp;Price_(2)12"/>
      <sheetName val="Trial_Balance12"/>
      <sheetName val="Calculation_PS7"/>
      <sheetName val="Q2_EXPECTED7"/>
      <sheetName val="Deferred_tax_Adjs_Clo_(P)_Q2'17"/>
      <sheetName val="GL_2018_Q3_-_ver17"/>
      <sheetName val="Master_TB7"/>
      <sheetName val="2017_Expense_Break_down7"/>
      <sheetName val="ocean_voyage6"/>
      <sheetName val="SCB_1_-_Current6"/>
      <sheetName val="SCB_2_-_Current6"/>
      <sheetName val="2005_DATA5"/>
      <sheetName val="_Code_-สิทธิรักษาพยาบาล1-9-535"/>
      <sheetName val="Salary__StructureBK__20-12-_(25"/>
      <sheetName val="group_type5"/>
      <sheetName val="donnee_lct4"/>
      <sheetName val="Breakeven_Analysis4"/>
      <sheetName val="LOCAL_MARKET4"/>
      <sheetName val="NEW_LOCAL4"/>
      <sheetName val="OUTSIDE_MARKET4"/>
      <sheetName val="ที่ดินอาคาร_อุปกรณ์4"/>
      <sheetName val="detailed_pl-svcs4"/>
      <sheetName val="exchange_rate4"/>
      <sheetName val="N-4_44"/>
      <sheetName val="B&amp;S_19994"/>
      <sheetName val="Customize_Your_Invoice4"/>
      <sheetName val="1-1_BS4"/>
      <sheetName val="report_detial4"/>
      <sheetName val="15310000_(2010)4"/>
      <sheetName val="NOTE_293"/>
      <sheetName val="Library_Procedures3"/>
      <sheetName val="Puerto_Rico4"/>
      <sheetName val="Control_List5"/>
      <sheetName val="3A_STD1"/>
      <sheetName val="4003-1_lead1"/>
      <sheetName val="TrialBalance_Q3-20021"/>
      <sheetName val="Link_FS_for_Ref__FS_caption1"/>
      <sheetName val="Inv_Elim_Clo_(D)1"/>
      <sheetName val="Inv_Mar_Elim_Clo_(H)1"/>
      <sheetName val="Oth_Cons_Adjs_Clo(L)1"/>
      <sheetName val="Defered_tax_Adjs_Clo(P)1"/>
      <sheetName val="Entity_Curr_Adjs1"/>
      <sheetName val="Link_FS1"/>
      <sheetName val="Amortization_Table1"/>
      <sheetName val="Int_1"/>
      <sheetName val="Office_Space3"/>
      <sheetName val="Level_of_Effort1"/>
      <sheetName val="working_capital1"/>
      <sheetName val="Raw_Material_Cost1"/>
      <sheetName val="QOS_Graph2"/>
      <sheetName val="BU_Summary_Data2"/>
      <sheetName val="_AE_INTEGRAL_VALUE_MC_11"/>
      <sheetName val="Actions_&amp;_Projects1"/>
      <sheetName val="collection_external1"/>
      <sheetName val="Jan_011"/>
      <sheetName val="Location_Codes1"/>
      <sheetName val="tax_computation1"/>
      <sheetName val="QTY_&amp;_AMT1"/>
      <sheetName val="FF-21(a)"/>
      <sheetName val="เงินสำรองเกษียยณอายุ"/>
      <sheetName val="SW"/>
      <sheetName val="הכנסות מוכרות מרבעונים קודמים"/>
      <sheetName val="TAX INCOME"/>
      <sheetName val="drop list"/>
      <sheetName val="e-2 capital afe - carryover"/>
      <sheetName val="2006_(2)"/>
      <sheetName val="BS-Thai"/>
      <sheetName val="6"/>
      <sheetName val="Wvð"/>
      <sheetName val="総合B"/>
      <sheetName val="stat_local16"/>
      <sheetName val="เงินกู้_MGC15"/>
      <sheetName val="Total_01'0515"/>
      <sheetName val="SAP_Open_Items_Data14"/>
      <sheetName val="MR_MEYER14"/>
      <sheetName val="Overall_PLATT14"/>
      <sheetName val="BOT_Rate14"/>
      <sheetName val="Maturity_Data14"/>
      <sheetName val="Avg_BOT14"/>
      <sheetName val="Hedge_Vol_&amp;_G-L14"/>
      <sheetName val="Detail_of_exchange_rate14"/>
      <sheetName val="Tb_31_12_1514"/>
      <sheetName val="Group_TB_31_10_201514"/>
      <sheetName val="_nfcst_py14"/>
      <sheetName val="5)_Action_Plan_BL_Debone14"/>
      <sheetName val="Trial_Balance13"/>
      <sheetName val="BS_(ToP)14"/>
      <sheetName val="Latex_Qty&amp;Price_(2)13"/>
      <sheetName val="FA_Register13"/>
      <sheetName val="Calculation_PS8"/>
      <sheetName val="GL_2018_Q3_-_ver18"/>
      <sheetName val="Deferred_tax_Adjs_Clo_(P)_Q2'19"/>
      <sheetName val="Q2_EXPECTED8"/>
      <sheetName val="Master_TB8"/>
      <sheetName val="2017_Expense_Break_down8"/>
      <sheetName val="ocean_voyage7"/>
      <sheetName val="2005_DATA6"/>
      <sheetName val="SCB_1_-_Current7"/>
      <sheetName val="SCB_2_-_Current7"/>
      <sheetName val="donnee_lct5"/>
      <sheetName val="group_type6"/>
      <sheetName val="_Code_-สิทธิรักษาพยาบาล1-9-536"/>
      <sheetName val="Salary__StructureBK__20-12-_(26"/>
      <sheetName val="LOCAL_MARKET5"/>
      <sheetName val="NEW_LOCAL5"/>
      <sheetName val="OUTSIDE_MARKET5"/>
      <sheetName val="ที่ดินอาคาร_อุปกรณ์5"/>
      <sheetName val="exchange_rate5"/>
      <sheetName val="report_detial5"/>
      <sheetName val="Breakeven_Analysis5"/>
      <sheetName val="B&amp;S_19995"/>
      <sheetName val="Customize_Your_Invoice5"/>
      <sheetName val="1-1_BS5"/>
      <sheetName val="N-4_45"/>
      <sheetName val="???"/>
      <sheetName val="O310 (A)"/>
      <sheetName val="Standing Data"/>
      <sheetName val="Asset &amp; Liability"/>
      <sheetName val="Net asset value"/>
      <sheetName val="ของเข้า"/>
      <sheetName val="R&amp;C"/>
      <sheetName val="_TB_Summaries"/>
      <sheetName val="Master"/>
      <sheetName val="D-02&amp;D-03"/>
      <sheetName val="03100(SS)"/>
      <sheetName val="งบการเงิน"/>
      <sheetName val="P&amp;L-A2001DCCN"/>
      <sheetName val="chalinee ปี49"/>
      <sheetName val="Investments"/>
      <sheetName val="AssetStatus"/>
      <sheetName val="Data 2"/>
      <sheetName val="AssetType"/>
      <sheetName val="License BOI"/>
      <sheetName val="Depre. Key"/>
      <sheetName val="Asset Class"/>
      <sheetName val="Location"/>
      <sheetName val="BALANCE SHEET "/>
      <sheetName val="pa group"/>
      <sheetName val="เครื่องตกแต่ง"/>
      <sheetName val="DPLA"/>
      <sheetName val="RATESTOT"/>
      <sheetName val="1998 meses"/>
      <sheetName val="May-Apr_2009"/>
      <sheetName val="Link_data-july"/>
      <sheetName val="bbl_43-98"/>
      <sheetName val="salary_&amp;_pr_tax"/>
      <sheetName val="Objective_1_Detail_Budget_ICNL"/>
      <sheetName val="Lead_Q1_2022"/>
      <sheetName val="Keydrv_health_nrm2"/>
      <sheetName val="Keydrv_health_pyl2"/>
      <sheetName val="TargIS"/>
      <sheetName val="시산표"/>
      <sheetName val=""/>
      <sheetName val="Trial Bal"/>
      <sheetName val="asset hdk&amp;shk"/>
      <sheetName val=" preopening budget"/>
      <sheetName val="Val_Ind"/>
      <sheetName val="งบทดลอง - ต.ค.2547"/>
      <sheetName val="FA Roll to GL (p.2)"/>
      <sheetName val="Lead (p.1)"/>
      <sheetName val="XREF"/>
      <sheetName val="Current Inputs"/>
      <sheetName val="Funds and Valuation"/>
      <sheetName val="Geographic Data"/>
      <sheetName val="OpEx"/>
      <sheetName val="Revenues"/>
      <sheetName val="UMTS Capex"/>
      <sheetName val="Market Inputs"/>
      <sheetName val="stat_local17"/>
      <sheetName val="Total_01'0516"/>
      <sheetName val="เงินกู้_MGC16"/>
      <sheetName val="SAP_Open_Items_Data15"/>
      <sheetName val="MR_MEYER15"/>
      <sheetName val="Overall_PLATT15"/>
      <sheetName val="BOT_Rate15"/>
      <sheetName val="Maturity_Data15"/>
      <sheetName val="Avg_BOT15"/>
      <sheetName val="Hedge_Vol_&amp;_G-L15"/>
      <sheetName val="Detail_of_exchange_rate15"/>
      <sheetName val="Tb_31_12_1515"/>
      <sheetName val="Group_TB_31_10_201515"/>
      <sheetName val="_nfcst_py15"/>
      <sheetName val="5)_Action_Plan_BL_Debone15"/>
      <sheetName val="BS_(ToP)15"/>
      <sheetName val="Trial_Balance14"/>
      <sheetName val="FA_Register14"/>
      <sheetName val="Latex_Qty&amp;Price_(2)14"/>
      <sheetName val="Calculation_PS9"/>
      <sheetName val="GL_2018_Q3_-_ver19"/>
      <sheetName val="Deferred_tax_Adjs_Clo_(P)_Q2'10"/>
      <sheetName val="Q2_EXPECTED9"/>
      <sheetName val="Master_TB9"/>
      <sheetName val="2017_Expense_Break_down9"/>
      <sheetName val="ocean_voyage8"/>
      <sheetName val="2005_DATA7"/>
      <sheetName val="SCB_1_-_Current8"/>
      <sheetName val="SCB_2_-_Current8"/>
      <sheetName val="donnee_lct6"/>
      <sheetName val="group_type7"/>
      <sheetName val="_Code_-สิทธิรักษาพยาบาล1-9-537"/>
      <sheetName val="Salary__StructureBK__20-12-_(27"/>
      <sheetName val="LOCAL_MARKET6"/>
      <sheetName val="NEW_LOCAL6"/>
      <sheetName val="OUTSIDE_MARKET6"/>
      <sheetName val="ที่ดินอาคาร_อุปกรณ์6"/>
      <sheetName val="exchange_rate6"/>
      <sheetName val="report_detial6"/>
      <sheetName val="Breakeven_Analysis6"/>
      <sheetName val="B&amp;S_19996"/>
      <sheetName val="Customize_Your_Invoice6"/>
      <sheetName val="1-1_BS6"/>
      <sheetName val="N-4_46"/>
      <sheetName val="detailed_pl-svcs5"/>
      <sheetName val="QOS_Graph3"/>
      <sheetName val="BU_Summary_Data3"/>
      <sheetName val="NOTE_294"/>
      <sheetName val="Library_Procedures4"/>
      <sheetName val="Puerto_Rico5"/>
      <sheetName val="15310000_(2010)5"/>
      <sheetName val="Control_List6"/>
      <sheetName val="2006_(2)1"/>
      <sheetName val="JUN"/>
      <sheetName val="JULY"/>
      <sheetName val="AUG"/>
      <sheetName val="SEP"/>
      <sheetName val="OCT"/>
      <sheetName val="NOV"/>
      <sheetName val="DEC"/>
      <sheetName val="3A_STD2"/>
      <sheetName val="4003-1_lead2"/>
      <sheetName val="TrialBalance_Q3-20022"/>
      <sheetName val="Link_FS_for_Ref__FS_caption2"/>
      <sheetName val="Inv_Elim_Clo_(D)2"/>
      <sheetName val="Inv_Mar_Elim_Clo_(H)2"/>
      <sheetName val="Oth_Cons_Adjs_Clo(L)2"/>
      <sheetName val="Defered_tax_Adjs_Clo(P)2"/>
      <sheetName val="Entity_Curr_Adjs2"/>
      <sheetName val="Link_FS2"/>
      <sheetName val="Amortization_Table2"/>
      <sheetName val="Int_2"/>
      <sheetName val="Office_Space4"/>
      <sheetName val="Level_of_Effort2"/>
      <sheetName val="working_capital2"/>
      <sheetName val="Raw_Material_Cost2"/>
      <sheetName val="_AE_INTEGRAL_VALUE_MC_12"/>
      <sheetName val="Actions_&amp;_Projects2"/>
      <sheetName val="collection_external2"/>
      <sheetName val="Jan_012"/>
      <sheetName val="Location_Codes2"/>
      <sheetName val="tax_computation2"/>
      <sheetName val="QTY_&amp;_AMT2"/>
      <sheetName val="副3 (2)"/>
      <sheetName val="customer feed back"/>
      <sheetName val="อยู่รวม ORG (new)2556"/>
      <sheetName val="Date"/>
      <sheetName val="PL-D"/>
      <sheetName val="EQUITY ITEMS"/>
      <sheetName val="Inputs"/>
      <sheetName val="IDC"/>
      <sheetName val="Revenue"/>
      <sheetName val="parameter"/>
      <sheetName val="Pick Lists"/>
      <sheetName val="EII"/>
      <sheetName val="OSHA"/>
      <sheetName val="data_opx"/>
      <sheetName val="Financing charge"/>
      <sheetName val="鮮之味搭贈"/>
      <sheetName val="ACCODE"/>
      <sheetName val="หน้า 1"/>
      <sheetName val="PR1"/>
      <sheetName val="PR3"/>
      <sheetName val="PR5"/>
      <sheetName val="PR6"/>
      <sheetName val="Gia_GC_Satthep"/>
      <sheetName val="EURO"/>
      <sheetName val="Itens de verificação"/>
      <sheetName val="Manual"/>
      <sheetName val="INCOME STATEMENT 3"/>
      <sheetName val="ตั๋วเงินรับ"/>
      <sheetName val="Assumptions"/>
      <sheetName val="new db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/>
      <sheetData sheetId="403" refreshError="1"/>
      <sheetData sheetId="404" refreshError="1"/>
      <sheetData sheetId="405" refreshError="1"/>
      <sheetData sheetId="406" refreshError="1"/>
      <sheetData sheetId="407"/>
      <sheetData sheetId="408" refreshError="1"/>
      <sheetData sheetId="409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 refreshError="1"/>
      <sheetData sheetId="419" refreshError="1"/>
      <sheetData sheetId="420"/>
      <sheetData sheetId="421"/>
      <sheetData sheetId="422" refreshError="1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 refreshError="1"/>
      <sheetData sheetId="564"/>
      <sheetData sheetId="565"/>
      <sheetData sheetId="566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 refreshError="1"/>
      <sheetData sheetId="616" refreshError="1"/>
      <sheetData sheetId="617" refreshError="1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/>
      <sheetData sheetId="815" refreshError="1"/>
      <sheetData sheetId="816" refreshError="1"/>
      <sheetData sheetId="817" refreshError="1"/>
      <sheetData sheetId="818" refreshError="1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 refreshError="1"/>
      <sheetData sheetId="1001" refreshError="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หล็กรูปพรรณหลังคา"/>
      <sheetName val="งานดิน"/>
      <sheetName val="Structure"/>
      <sheetName val="Sheet1"/>
      <sheetName val="Sheet2"/>
      <sheetName val="Sheet3"/>
      <sheetName val="DETAIL"/>
      <sheetName val="SAN REDUCED 1"/>
      <sheetName val="ต้นไม้ทางเท้า"/>
      <sheetName val="????-??"/>
      <sheetName val="Investment Plan 2023_Final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?????"/>
      <sheetName val="Trial Balance"/>
      <sheetName val="????-??"/>
      <sheetName val="Trial_Balance"/>
      <sheetName val="Trial_Balance1"/>
      <sheetName val="Trial_Balance2"/>
      <sheetName val="stat local"/>
      <sheetName val="準備ｼｰﾄ"/>
      <sheetName val="損益計算表"/>
      <sheetName val="入金・未入金明細表"/>
      <sheetName val="未払・延納"/>
      <sheetName val="支払明細"/>
      <sheetName val="予算→実績"/>
      <sheetName val="予算"/>
      <sheetName val="委託手数料"/>
      <sheetName val="添付資料（１）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3level"/>
      <sheetName val="production"/>
      <sheetName val="mkt.share"/>
      <sheetName val="DETAIL"/>
      <sheetName val="mkt_share"/>
      <sheetName val="Structure"/>
      <sheetName val="MEMPLAN"/>
      <sheetName val="ต้นไม้ทางเท้า"/>
      <sheetName val="mkt_share1"/>
      <sheetName val="mkt_share2"/>
      <sheetName val="Cost per SQM_M&amp;E"/>
      <sheetName val="55555"/>
      <sheetName val="JUNE"/>
      <sheetName val="ADM_A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BRIXCUV"/>
      <sheetName val="Condo Front Door #1"/>
      <sheetName val="Condo Front Door #2"/>
      <sheetName val="WBS"/>
      <sheetName val="mkt_share4"/>
      <sheetName val="mkt_share3"/>
      <sheetName val="mkt_share9"/>
      <sheetName val="Cost_per_SQM_M&amp;E5"/>
      <sheetName val="Condo_Front_Door_#15"/>
      <sheetName val="Condo_Front_Door_#25"/>
      <sheetName val="Cost_per_SQM_M&amp;E"/>
      <sheetName val="Condo_Front_Door_#1"/>
      <sheetName val="Condo_Front_Door_#2"/>
      <sheetName val="mkt_share5"/>
      <sheetName val="Condo_Front_Door_#11"/>
      <sheetName val="Condo_Front_Door_#21"/>
      <sheetName val="Cost_per_SQM_M&amp;E1"/>
      <sheetName val="mkt_share8"/>
      <sheetName val="Cost_per_SQM_M&amp;E4"/>
      <sheetName val="Condo_Front_Door_#14"/>
      <sheetName val="Condo_Front_Door_#24"/>
      <sheetName val="mkt_share6"/>
      <sheetName val="Cost_per_SQM_M&amp;E2"/>
      <sheetName val="Condo_Front_Door_#12"/>
      <sheetName val="Condo_Front_Door_#22"/>
      <sheetName val="mkt_share7"/>
      <sheetName val="Cost_per_SQM_M&amp;E3"/>
      <sheetName val="Condo_Front_Door_#13"/>
      <sheetName val="Condo_Front_Door_#23"/>
      <sheetName val="mkt_share10"/>
      <sheetName val="Cost_per_SQM_M&amp;E6"/>
      <sheetName val="Condo_Front_Door_#16"/>
      <sheetName val="Condo_Front_Door_#26"/>
      <sheetName val="mkt_share11"/>
      <sheetName val="Cost_per_SQM_M&amp;E7"/>
      <sheetName val="Condo_Front_Door_#17"/>
      <sheetName val="Condo_Front_Door_#27"/>
      <sheetName val="mkt_share12"/>
      <sheetName val="Cost_per_SQM_M&amp;E8"/>
      <sheetName val="Condo_Front_Door_#18"/>
      <sheetName val="Condo_Front_Door_#28"/>
      <sheetName val="mkt_share13"/>
      <sheetName val="Cost_per_SQM_M&amp;E9"/>
      <sheetName val="Condo_Front_Door_#19"/>
      <sheetName val="Condo_Front_Door_#29"/>
      <sheetName val="mkt_share14"/>
      <sheetName val="Condo_Front_Door_#110"/>
      <sheetName val="Condo_Front_Door_#210"/>
      <sheetName val="Cost_per_SQM_M&amp;E10"/>
      <sheetName val="data Apr"/>
      <sheetName val="Sheet1"/>
      <sheetName val="PRO-TOTAL"/>
      <sheetName val="t03"/>
      <sheetName val="accum_2001"/>
      <sheetName val="mkt_share15"/>
      <sheetName val="Condo_Front_Door_#111"/>
      <sheetName val="Condo_Front_Door_#211"/>
      <sheetName val="Cost_per_SQM_M&amp;E11"/>
      <sheetName val="data_Apr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ตั๋วเงินรับ"/>
      <sheetName val="N-4.4"/>
      <sheetName val="June"/>
      <sheetName val="Feb"/>
      <sheetName val="CHE_A"/>
      <sheetName val="DESP_A"/>
      <sheetName val="ISO_A"/>
      <sheetName val="PC_A"/>
      <sheetName val="PM_A"/>
      <sheetName val="SHEET_A"/>
      <sheetName val="RECO_A"/>
      <sheetName val="YARD_A"/>
      <sheetName val="JUNE1"/>
      <sheetName val="CHEMICAL"/>
      <sheetName val="DESPATCH"/>
      <sheetName val="ISO"/>
      <sheetName val="PRODUCT"/>
      <sheetName val="PULP MILL"/>
      <sheetName val="SHEETING"/>
      <sheetName val="SODA"/>
      <sheetName val="YAR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VB"/>
      <sheetName val="SKA"/>
      <sheetName val="Graph DMG"/>
      <sheetName val="BALANCE SHEET "/>
      <sheetName val="DATA"/>
      <sheetName val="BS"/>
      <sheetName val="Seal 1-07-04"/>
      <sheetName val="SCB 1 - Current"/>
      <sheetName val="SCB 2 - Current"/>
      <sheetName val="เขตการค้าย่อย"/>
      <sheetName val="Exp"/>
      <sheetName val="เอกอุดร"/>
      <sheetName val="Sheet2"/>
      <sheetName val="Sheet5"/>
      <sheetName val="Sheet3"/>
      <sheetName val="รวม"/>
      <sheetName val="Master"/>
      <sheetName val="สรุปรวม"/>
      <sheetName val="HPL"/>
      <sheetName val="HBS"/>
      <sheetName val="Check"/>
      <sheetName val="InputPO_Del"/>
      <sheetName val="บุคคล"/>
      <sheetName val="7"/>
      <sheetName val="BS ATTACH"/>
      <sheetName val="อมตะCiyt"/>
      <sheetName val="นิคม เวลโกรว์"/>
      <sheetName val="นิคม อีสเทิร์นชีบอร์ด"/>
      <sheetName val="Sheet1"/>
      <sheetName val="코드"/>
      <sheetName val="sum_amt_mount"/>
      <sheetName val="ยอดkill1005"/>
      <sheetName val="ข้อมูล PM"/>
      <sheetName val="เขตส่งออก"/>
      <sheetName val="TB SAP"/>
      <sheetName val="Ratio"/>
      <sheetName val="19-05"/>
      <sheetName val="Drop List"/>
      <sheetName val="เงินกู้ MGC"/>
      <sheetName val="เงินกู้ธนชาติ"/>
      <sheetName val="CUSTOMER"/>
      <sheetName val="con2"/>
      <sheetName val="Input"/>
      <sheetName val="Balance Sheet"/>
      <sheetName val="ADJ - RATE"/>
      <sheetName val="FRECEFECBAILEYS"/>
      <sheetName val="Oct"/>
      <sheetName val="Sheet1 (2)"/>
      <sheetName val="ลูกค้า"/>
      <sheetName val="List"/>
      <sheetName val="DT112300"/>
      <sheetName val="Seal_1-07-04"/>
      <sheetName val="Balance_Sheet"/>
      <sheetName val="ADJ_-_RATE"/>
      <sheetName val="เงินกู้_MGC"/>
      <sheetName val="BALANCE_SHEET_"/>
      <sheetName val="Sheet1_(2)"/>
      <sheetName val="BS_ATTACH"/>
      <sheetName val=" Direct load "/>
      <sheetName val="Graph_DMG"/>
      <sheetName val="SCB_1_-_Current"/>
      <sheetName val="SCB_2_-_Current"/>
      <sheetName val="นิคม_เวลโกรว์"/>
      <sheetName val="นิคม_อีสเทิร์นชีบอร์ด"/>
      <sheetName val="ข้อมูล_PM"/>
      <sheetName val="TB_SAP"/>
      <sheetName val="_Direct_load_"/>
      <sheetName val="Staff - use"/>
      <sheetName val="Pending_Std."/>
      <sheetName val=" Engineer Top5 "/>
      <sheetName val="Page 2"/>
      <sheetName val="March 2005"/>
      <sheetName val="3_กราฟ EUT"/>
      <sheetName val="CZ Feb13"/>
      <sheetName val="F Feb,13"/>
      <sheetName val="FG Joint"/>
      <sheetName val="ลูกค้าใหม่ 2005"/>
      <sheetName val="Standing Data"/>
      <sheetName val="Asset &amp; Liability"/>
      <sheetName val="Net asset value"/>
      <sheetName val="AA"/>
      <sheetName val="รายละเอียด มิ.ย"/>
      <sheetName val="FLASH"/>
      <sheetName val="34"/>
      <sheetName val="Seal_1-07-042"/>
      <sheetName val="Balance_Sheet2"/>
      <sheetName val="ADJ_-_RATE2"/>
      <sheetName val="เงินกู้_MGC2"/>
      <sheetName val="BALANCE_SHEET_2"/>
      <sheetName val="Sheet1_(2)2"/>
      <sheetName val="BS_ATTACH2"/>
      <sheetName val="Graph_DMG2"/>
      <sheetName val="SCB_1_-_Current2"/>
      <sheetName val="SCB_2_-_Current2"/>
      <sheetName val="นิคม_เวลโกรว์2"/>
      <sheetName val="นิคม_อีสเทิร์นชีบอร์ด2"/>
      <sheetName val="ข้อมูล_PM2"/>
      <sheetName val="TB_SAP2"/>
      <sheetName val="Staff_-_use1"/>
      <sheetName val="Drop_List1"/>
      <sheetName val="_Direct_load_2"/>
      <sheetName val="_Engineer_Top5_1"/>
      <sheetName val="Page_21"/>
      <sheetName val="Pending_Std_1"/>
      <sheetName val="March_20051"/>
      <sheetName val="3_กราฟ_EUT1"/>
      <sheetName val="CZ_Feb131"/>
      <sheetName val="F_Feb,131"/>
      <sheetName val="Seal_1-07-041"/>
      <sheetName val="Balance_Sheet1"/>
      <sheetName val="ADJ_-_RATE1"/>
      <sheetName val="เงินกู้_MGC1"/>
      <sheetName val="BALANCE_SHEET_1"/>
      <sheetName val="Sheet1_(2)1"/>
      <sheetName val="BS_ATTACH1"/>
      <sheetName val="Graph_DMG1"/>
      <sheetName val="SCB_1_-_Current1"/>
      <sheetName val="SCB_2_-_Current1"/>
      <sheetName val="นิคม_เวลโกรว์1"/>
      <sheetName val="นิคม_อีสเทิร์นชีบอร์ด1"/>
      <sheetName val="ข้อมูล_PM1"/>
      <sheetName val="TB_SAP1"/>
      <sheetName val="Staff_-_use"/>
      <sheetName val="Drop_List"/>
      <sheetName val="_Direct_load_1"/>
      <sheetName val="_Engineer_Top5_"/>
      <sheetName val="Page_2"/>
      <sheetName val="Pending_Std_"/>
      <sheetName val="March_2005"/>
      <sheetName val="3_กราฟ_EUT"/>
      <sheetName val="CZ_Feb13"/>
      <sheetName val="F_Feb,13"/>
      <sheetName val="Data55X"/>
      <sheetName val="1.งบทดลอง 55"/>
      <sheetName val="3.งบกำไรขาดทุน"/>
      <sheetName val="กราฟ "/>
      <sheetName val="ลูกค้าใหม่_20051"/>
      <sheetName val="ลูกค้าใหม่_2005"/>
      <sheetName val="Sheet3 (2)"/>
      <sheetName val="Dry-Ash"/>
      <sheetName val="JUNE"/>
      <sheetName val="ADM_A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Exp"/>
      <sheetName val="ตั๋วเงินรับ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XXX1"/>
      <sheetName val="Bud-Act Sales"/>
      <sheetName val="Total Sales Apr'02-Sep'02"/>
      <sheetName val="Export"/>
      <sheetName val="Domestic"/>
      <sheetName val="Under Mentioned Shows"/>
      <sheetName val="Detail-Sep"/>
      <sheetName val="INVOICE"/>
      <sheetName val="PROJECT"/>
      <sheetName val="COUNTRY"/>
      <sheetName val="SKA"/>
      <sheetName val="เงินกู้ธนชาติ"/>
      <sheetName val="Bud-Act_Sales"/>
      <sheetName val="Total_Sales_Apr'02-Sep'02"/>
      <sheetName val="Under_Mentioned_Shows"/>
      <sheetName val="Bud-Act_Sales2"/>
      <sheetName val="Total_Sales_Apr'02-Sep'022"/>
      <sheetName val="Under_Mentioned_Shows2"/>
      <sheetName val="Bud-Act_Sales1"/>
      <sheetName val="Total_Sales_Apr'02-Sep'021"/>
      <sheetName val="Under_Mentioned_Shows1"/>
      <sheetName val="Bud-Act_Sales3"/>
      <sheetName val="Total_Sales_Apr'02-Sep'023"/>
      <sheetName val="Under_Mentioned_Shows3"/>
      <sheetName val="data"/>
      <sheetName val="E_List"/>
      <sheetName val="2005 checks"/>
      <sheetName val="iLink_COA"/>
      <sheetName val="Sheet1"/>
      <sheetName val="Fixed Assumptions"/>
      <sheetName val="Financing"/>
      <sheetName val="Scenarii"/>
      <sheetName val="Sensitivities"/>
      <sheetName val="Summary"/>
      <sheetName val="Menu"/>
      <sheetName val="MainSetup"/>
      <sheetName val="Waterg"/>
      <sheetName val="2005_checks"/>
      <sheetName val="2005_checks1"/>
      <sheetName val="IT"/>
      <sheetName val="Admin"/>
      <sheetName val="Anniversary Date"/>
      <sheetName val="TOT_VER"/>
      <sheetName val="A FINIRE"/>
      <sheetName val="AA-1"/>
      <sheetName val="Valuation"/>
      <sheetName val="LAUNDRY"/>
      <sheetName val="EXHIBIT_B"/>
      <sheetName val="SCH_B13"/>
      <sheetName val="FNB"/>
      <sheetName val="OTHER"/>
      <sheetName val="MASSAGE"/>
      <sheetName val="TELEPHONE"/>
      <sheetName val="AG"/>
      <sheetName val="HR"/>
      <sheetName val="MARKETING"/>
      <sheetName val="POMEC"/>
      <sheetName val="HOTEL "/>
      <sheetName val="A"/>
      <sheetName val="Master TB"/>
      <sheetName val="O300"/>
      <sheetName val="L300"/>
      <sheetName val="M400"/>
      <sheetName val="M300"/>
      <sheetName val="J300"/>
      <sheetName val="N400"/>
      <sheetName val="G300"/>
      <sheetName val="G400"/>
      <sheetName val="N300"/>
      <sheetName val="X500"/>
      <sheetName val="M500"/>
      <sheetName val="V300"/>
      <sheetName val="V500"/>
      <sheetName val="V400"/>
      <sheetName val="Q300"/>
      <sheetName val="X400"/>
      <sheetName val="X300"/>
      <sheetName val="Q400"/>
      <sheetName val="P300"/>
      <sheetName val="L400"/>
      <sheetName val="ZC300"/>
      <sheetName val="ZH300"/>
      <sheetName val="K400"/>
      <sheetName val="ZD400"/>
      <sheetName val="ZE300"/>
      <sheetName val="T400"/>
      <sheetName val="Detail_Sep"/>
      <sheetName val="Confirm-end period"/>
      <sheetName val="Confirm-end_period"/>
      <sheetName val="Confirm-end_period1"/>
      <sheetName val="Bud-Act_Sales4"/>
      <sheetName val="Total_Sales_Apr'02-Sep'024"/>
      <sheetName val="Under_Mentioned_Shows4"/>
      <sheetName val="Bud-Act_Sales5"/>
      <sheetName val="Total_Sales_Apr'02-Sep'025"/>
      <sheetName val="Under_Mentioned_Shows5"/>
      <sheetName val="Bud-Act_Sales6"/>
      <sheetName val="Total_Sales_Apr'02-Sep'026"/>
      <sheetName val="Under_Mentioned_Shows6"/>
      <sheetName val="Bud-Act_Sales7"/>
      <sheetName val="Total_Sales_Apr'02-Sep'027"/>
      <sheetName val="Under_Mentioned_Shows7"/>
      <sheetName val="LC-KBANK"/>
      <sheetName val="SH-E"/>
      <sheetName val="SH-C"/>
      <sheetName val="Master List (ม.ค.-มี.ค)"/>
      <sheetName val="ทรัพย์ประจำระหว่างทำ"/>
      <sheetName val="79 นอร์ธปาร์ค 021052"/>
      <sheetName val="วัฒนพัฒน์"/>
      <sheetName val="Detail"/>
      <sheetName val="Raw Material"/>
      <sheetName val="EPR"/>
      <sheetName val="A_FINIRE"/>
      <sheetName val="Master_List_(ม_ค_-มี_ค)"/>
      <sheetName val="79_นอร์ธปาร์ค_021052"/>
      <sheetName val="HOTEL_"/>
      <sheetName val="Raw_Material"/>
      <sheetName val="A_FINIRE1"/>
      <sheetName val="Master_List_(ม_ค_-มี_ค)1"/>
      <sheetName val="79_นอร์ธปาร์ค_0210521"/>
      <sheetName val="HOTEL_1"/>
      <sheetName val="Raw_Material1"/>
      <sheetName val="A_FINIRE2"/>
      <sheetName val="Master_List_(ม_ค_-มี_ค)2"/>
      <sheetName val="79_นอร์ธปาร์ค_0210522"/>
      <sheetName val="HOTEL_2"/>
      <sheetName val="Raw_Material2"/>
      <sheetName val="Bud-Act_Sales10"/>
      <sheetName val="Total_Sales_Apr'02-Sep'0210"/>
      <sheetName val="Under_Mentioned_Shows10"/>
      <sheetName val="2005_checks4"/>
      <sheetName val="Fixed_Assumptions2"/>
      <sheetName val="Anniversary_Date2"/>
      <sheetName val="A_FINIRE5"/>
      <sheetName val="HOTEL_5"/>
      <sheetName val="Master_TB2"/>
      <sheetName val="Confirm-end_period4"/>
      <sheetName val="Master_List_(ม_ค_-มี_ค)5"/>
      <sheetName val="79_นอร์ธปาร์ค_0210525"/>
      <sheetName val="Raw_Material5"/>
      <sheetName val="Bud-Act_Sales8"/>
      <sheetName val="Total_Sales_Apr'02-Sep'028"/>
      <sheetName val="Under_Mentioned_Shows8"/>
      <sheetName val="2005_checks2"/>
      <sheetName val="Fixed_Assumptions"/>
      <sheetName val="Anniversary_Date"/>
      <sheetName val="A_FINIRE3"/>
      <sheetName val="HOTEL_3"/>
      <sheetName val="Master_TB"/>
      <sheetName val="Confirm-end_period2"/>
      <sheetName val="Master_List_(ม_ค_-มี_ค)3"/>
      <sheetName val="79_นอร์ธปาร์ค_0210523"/>
      <sheetName val="Raw_Material3"/>
      <sheetName val="Bud-Act_Sales9"/>
      <sheetName val="Total_Sales_Apr'02-Sep'029"/>
      <sheetName val="Under_Mentioned_Shows9"/>
      <sheetName val="2005_checks3"/>
      <sheetName val="Fixed_Assumptions1"/>
      <sheetName val="Anniversary_Date1"/>
      <sheetName val="A_FINIRE4"/>
      <sheetName val="HOTEL_4"/>
      <sheetName val="Master_TB1"/>
      <sheetName val="Confirm-end_period3"/>
      <sheetName val="Master_List_(ม_ค_-มี_ค)4"/>
      <sheetName val="79_นอร์ธปาร์ค_0210524"/>
      <sheetName val="Raw_Material4"/>
      <sheetName val="อัตรามรณ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0801"/>
      <sheetName val="data0802"/>
      <sheetName val="data0803"/>
      <sheetName val="data0804"/>
      <sheetName val="data0805"/>
      <sheetName val="data0806"/>
      <sheetName val="data0807"/>
      <sheetName val="data0808"/>
      <sheetName val="data0809"/>
      <sheetName val="data0810"/>
      <sheetName val="data0811"/>
      <sheetName val="data0812"/>
      <sheetName val="TOTAL"/>
      <sheetName val="A"/>
      <sheetName val="Exp"/>
      <sheetName val="?????"/>
      <sheetName val="lanta New"/>
      <sheetName val="เงินกู้ธนชาติ"/>
      <sheetName val="เงินกู้ MGC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 "/>
      <sheetName val="BALANCE_SHEET_"/>
      <sheetName val="BALANCE_SHEET_1"/>
      <sheetName val="BALANCE_SHEET_2"/>
      <sheetName val="Master"/>
      <sheetName val="Detail"/>
      <sheetName val="INTEREST"/>
      <sheetName val="SKA"/>
      <sheetName val="งบต้นทุนผลิต48"/>
      <sheetName val="เขตส่งออก"/>
      <sheetName val="เงินกู้ธนชาติ"/>
      <sheetName val="เงินกู้ MGC"/>
      <sheetName val="zcst fg d"/>
      <sheetName val="Sheet1"/>
      <sheetName val="ar1-6"/>
      <sheetName val="FRECEFECBAILEYS"/>
      <sheetName val="Data"/>
      <sheetName val="2004"/>
      <sheetName val="Newspaper"/>
      <sheetName val=" Engineer Top5 "/>
      <sheetName val="TB SAP"/>
      <sheetName val="detail_mfgcost"/>
      <sheetName val="ap"/>
      <sheetName val="Smell complain"/>
      <sheetName val="Navigation"/>
      <sheetName val="pnlJul-feb05"/>
      <sheetName val="2.FA"/>
      <sheetName val="jul03-jun04pnl"/>
      <sheetName val="OHS-OthersDec04"/>
      <sheetName val="4.CL"/>
      <sheetName val="bsJul-feb05"/>
      <sheetName val="jul04-dec04pnl"/>
      <sheetName val="3.CA"/>
      <sheetName val="fy05bsJul-dec04"/>
      <sheetName val="DEP12"/>
      <sheetName val="oresreqsum"/>
      <sheetName val="#cmpt2"/>
      <sheetName val="Tools2006"/>
      <sheetName val="BS9705"/>
      <sheetName val="COVER"/>
      <sheetName val="PL COVER"/>
      <sheetName val="BS COVER "/>
      <sheetName val="ATTH COVER "/>
      <sheetName val="ASSUMP"/>
      <sheetName val="SALE Y-T-D"/>
      <sheetName val="SALE "/>
      <sheetName val="Boi"/>
      <sheetName val="Service"/>
      <sheetName val="Non-Boi"/>
      <sheetName val="INCOME STATEMENT"/>
      <sheetName val="OTHER REV"/>
      <sheetName val="Total by Brand"/>
      <sheetName val="Fcsthist"/>
      <sheetName val="SEA"/>
      <sheetName val="DPLA"/>
      <sheetName val="Actual-Monthly"/>
      <sheetName val="Actual-ＹＴＤ"/>
      <sheetName val="Budget-Monthly"/>
      <sheetName val="Budget-YTD"/>
      <sheetName val="Accure"/>
      <sheetName val="Prft&amp;Loss"/>
      <sheetName val="FIN TB_SI"/>
      <sheetName val="payment"/>
      <sheetName val="10-1 Media"/>
      <sheetName val="10-cut"/>
      <sheetName val="Trial balance"/>
      <sheetName val="CUSTOMER"/>
      <sheetName val="Customer List"/>
      <sheetName val="DS update"/>
      <sheetName val="CST1198"/>
      <sheetName val="TB_LET_03"/>
      <sheetName val="CD-08"/>
      <sheetName val="CONSTRUCTION"/>
      <sheetName val="LC-PURCHASE TFB"/>
      <sheetName val="Goods List"/>
      <sheetName val="PL_COVER"/>
      <sheetName val="BS_COVER_"/>
      <sheetName val="ATTH_COVER_"/>
      <sheetName val="SALE_Y-T-D"/>
      <sheetName val="SALE_"/>
      <sheetName val="INCOME_STATEMENT"/>
      <sheetName val="OTHER_REV"/>
      <sheetName val="PO"/>
      <sheetName val="PL_COVER1"/>
      <sheetName val="BS_COVER_1"/>
      <sheetName val="ATTH_COVER_1"/>
      <sheetName val="SALE_Y-T-D1"/>
      <sheetName val="SALE_1"/>
      <sheetName val="INCOME_STATEMENT1"/>
      <sheetName val="OTHER_REV1"/>
      <sheetName val="BS ATTACH"/>
      <sheetName val="Oct"/>
      <sheetName val="Data55X"/>
      <sheetName val="Timing"/>
      <sheetName val="Dec15"/>
      <sheetName val="DEC31"/>
      <sheetName val="MA"/>
      <sheetName val="_FS1220"/>
      <sheetName val="_FS1610"/>
      <sheetName val="_FS1710"/>
      <sheetName val="ค่าซ่อมรถ DMC"/>
      <sheetName val="เอกอุดร"/>
      <sheetName val="Mant.Fiberline"/>
      <sheetName val="ลูกค้า"/>
      <sheetName val="Historical PM2"/>
      <sheetName val="221630"/>
      <sheetName val="Sheet1 (2)"/>
      <sheetName val="สรุปรวม"/>
      <sheetName val="total"/>
      <sheetName val="PLGROUP"/>
      <sheetName val="PLGROUPCPY"/>
      <sheetName val="PLDM"/>
      <sheetName val="FG-ISSUED"/>
      <sheetName val="CIPA"/>
      <sheetName val="Drivers"/>
      <sheetName val="capex04"/>
      <sheetName val="ยอดkill1005"/>
      <sheetName val="InputPO_Del"/>
      <sheetName val="รายงานผลการดำเนินงาน"/>
      <sheetName val="ADJ _ RATE"/>
      <sheetName val="Seal 1-07-04"/>
      <sheetName val="เงินกู้_MGC1"/>
      <sheetName val="zcst_fg_d1"/>
      <sheetName val="_Engineer_Top5_1"/>
      <sheetName val="TB_SAP1"/>
      <sheetName val="Smell_complain1"/>
      <sheetName val="Total_by_Brand1"/>
      <sheetName val="Mant_Fiberline1"/>
      <sheetName val="BS_ATTACH1"/>
      <sheetName val="Historical_PM21"/>
      <sheetName val="2_FA1"/>
      <sheetName val="4_CL1"/>
      <sheetName val="3_CA1"/>
      <sheetName val="Sheet1_(2)1"/>
      <sheetName val="Trial_balance1"/>
      <sheetName val="Customer_List1"/>
      <sheetName val="DS_update1"/>
      <sheetName val="LC-PURCHASE_TFB1"/>
      <sheetName val="Goods_List1"/>
      <sheetName val="เงินกู้_MGC"/>
      <sheetName val="zcst_fg_d"/>
      <sheetName val="_Engineer_Top5_"/>
      <sheetName val="TB_SAP"/>
      <sheetName val="Smell_complain"/>
      <sheetName val="Total_by_Brand"/>
      <sheetName val="Mant_Fiberline"/>
      <sheetName val="BS_ATTACH"/>
      <sheetName val="Historical_PM2"/>
      <sheetName val="2_FA"/>
      <sheetName val="4_CL"/>
      <sheetName val="3_CA"/>
      <sheetName val="Sheet1_(2)"/>
      <sheetName val="Trial_balance"/>
      <sheetName val="Customer_List"/>
      <sheetName val="DS_update"/>
      <sheetName val="LC-PURCHASE_TFB"/>
      <sheetName val="Goods_List"/>
      <sheetName val="ADJ___RATE1"/>
      <sheetName val="ADJ___RATE"/>
      <sheetName val="ADJ - RATE"/>
      <sheetName val="Exp"/>
      <sheetName val="PL_COVER2"/>
      <sheetName val="BS_COVER_2"/>
      <sheetName val="ATTH_COVER_2"/>
      <sheetName val="SALE_Y-T-D2"/>
      <sheetName val="SALE_2"/>
      <sheetName val="INCOME_STATEMENT2"/>
      <sheetName val="OTHER_REV2"/>
      <sheetName val="เงินกู้_MGC2"/>
      <sheetName val="Total_by_Brand2"/>
      <sheetName val="zcst_fg_d2"/>
      <sheetName val="_Engineer_Top5_2"/>
      <sheetName val="TB_SAP2"/>
      <sheetName val="Smell_complain2"/>
      <sheetName val="Mant_Fiberline2"/>
      <sheetName val="BS_ATTACH2"/>
      <sheetName val="Historical_PM22"/>
      <sheetName val="Trial_balance2"/>
      <sheetName val="Customer_List2"/>
      <sheetName val="DS_update2"/>
      <sheetName val="LC-PURCHASE_TFB2"/>
      <sheetName val="Goods_List2"/>
      <sheetName val="2_FA2"/>
      <sheetName val="4_CL2"/>
      <sheetName val="3_CA2"/>
      <sheetName val="Sheet1_(2)2"/>
      <sheetName val="ADJ___RATE2"/>
      <sheetName val="Seal_1-07-04"/>
      <sheetName val="เวลาห้องชั่ง-ห้องชั่ง"/>
      <sheetName val="Cover2"/>
      <sheetName val="BS"/>
      <sheetName val="SCB_1_-_Current"/>
      <sheetName val="SCB_2_-_Current"/>
      <sheetName val="Cost_center2"/>
      <sheetName val="Input"/>
      <sheetName val="ADJ_-_RATE3"/>
      <sheetName val="BALANCE_SHEET_3"/>
      <sheetName val="page1"/>
      <sheetName val="Assumptions"/>
      <sheetName val="Scenarios"/>
      <sheetName val="Operations"/>
      <sheetName val="10-1_Media"/>
      <sheetName val="อาคาร"/>
      <sheetName val=""/>
      <sheetName val="Ratio"/>
      <sheetName val="SH-C"/>
      <sheetName val="SH-F"/>
      <sheetName val="SH-A"/>
      <sheetName val="Assign type"/>
      <sheetName val="FR Budget"/>
      <sheetName val="เงินกู้_MGC3"/>
      <sheetName val="zcst_fg_d3"/>
      <sheetName val="_Engineer_Top5_3"/>
      <sheetName val="TB_SAP3"/>
      <sheetName val="Smell_complain3"/>
      <sheetName val="PL_COVER3"/>
      <sheetName val="BS_COVER_3"/>
      <sheetName val="ATTH_COVER_3"/>
      <sheetName val="SALE_Y-T-D3"/>
      <sheetName val="SALE_3"/>
      <sheetName val="INCOME_STATEMENT3"/>
      <sheetName val="OTHER_REV3"/>
      <sheetName val="Total_by_Brand3"/>
      <sheetName val="Mant_Fiberline3"/>
      <sheetName val="BS_ATTACH3"/>
      <sheetName val="Historical_PM23"/>
      <sheetName val="2_FA3"/>
      <sheetName val="4_CL3"/>
      <sheetName val="3_CA3"/>
      <sheetName val="Sheet1_(2)3"/>
      <sheetName val="Trial_balance3"/>
      <sheetName val="Customer_List3"/>
      <sheetName val="DS_update3"/>
      <sheetName val="LC-PURCHASE_TFB3"/>
      <sheetName val="Goods_List3"/>
      <sheetName val="ADJ___RATE3"/>
      <sheetName val="ลูกหนี้_เก่า_"/>
      <sheetName val="様式B-15"/>
      <sheetName val="คีย์ข้อมูลรายละเอียดต่างๆ"/>
      <sheetName val="2005"/>
      <sheetName val="F3-3GP"/>
      <sheetName val="Qty"/>
      <sheetName val="Bedrreceptuur"/>
      <sheetName val="Detail-Sep"/>
      <sheetName val="Thailand"/>
      <sheetName val="Y2014"/>
      <sheetName val="Y2015"/>
      <sheetName val="Y2016"/>
      <sheetName val="名簿データ"/>
      <sheetName val="P&amp;LSCPR3"/>
      <sheetName val="ADJ_-_RATE"/>
      <sheetName val="FIN_TB_SI"/>
      <sheetName val="Main Assumption"/>
      <sheetName val="Customize Your Purchase Order"/>
      <sheetName val="FY00"/>
      <sheetName val="TB P12"/>
      <sheetName val="11(total)"/>
      <sheetName val="ap01p"/>
      <sheetName val="BALANCE_SHEET_4"/>
      <sheetName val="Seal_1-07-041"/>
      <sheetName val="Assign_type"/>
      <sheetName val="BUILD95"/>
      <sheetName val="SCB 1 - Current"/>
      <sheetName val="SCB 2 - Current"/>
      <sheetName val="TELVAT"/>
      <sheetName val="AX 2019."/>
      <sheetName val="111315"/>
      <sheetName val="111325"/>
      <sheetName val="115111"/>
      <sheetName val="115412 "/>
      <sheetName val="115412to115411"/>
      <sheetName val="115413"/>
      <sheetName val="125002_125102"/>
      <sheetName val="125003_125103 "/>
      <sheetName val="211101"/>
      <sheetName val="212201"/>
      <sheetName val="213101"/>
      <sheetName val="213106"/>
      <sheetName val="213107"/>
      <sheetName val="213113"/>
      <sheetName val="213321"/>
      <sheetName val="213322"/>
      <sheetName val="213323"/>
      <sheetName val="213324"/>
      <sheetName val="213328"/>
      <sheetName val="213401"/>
      <sheetName val="213412"/>
      <sheetName val="222103"/>
      <sheetName val="BN2_222101,213107"/>
      <sheetName val="223145, 226134"/>
      <sheetName val="310001"/>
      <sheetName val="Listing"/>
      <sheetName val="DETAIL-BS"/>
      <sheetName val="TON"/>
      <sheetName val="Control"/>
      <sheetName val="cost_categories"/>
      <sheetName val="TB "/>
      <sheetName val="accounts"/>
      <sheetName val="datamonth"/>
      <sheetName val="pretrial"/>
      <sheetName val="premonth"/>
      <sheetName val="2008"/>
      <sheetName val="Excluded Parts"/>
      <sheetName val="6000433"/>
      <sheetName val="Permanent info"/>
      <sheetName val="Marshal"/>
      <sheetName val="Cost Alloc 06-30-07"/>
      <sheetName val="FV Alloc 06-30-07"/>
      <sheetName val="Excluded_Parts"/>
      <sheetName val="Box"/>
      <sheetName val="อมตะciyt"/>
      <sheetName val="นิคม เวลโกรว์"/>
      <sheetName val="นิคม อีสเทิร์นชีบอร์ด"/>
      <sheetName val="BALANCE_SHEET_5"/>
      <sheetName val="เงินกู้_MGC4"/>
      <sheetName val="zcst_fg_d4"/>
      <sheetName val="_Engineer_Top5_4"/>
      <sheetName val="TB_SAP4"/>
      <sheetName val="Smell_complain4"/>
      <sheetName val="PL_COVER4"/>
      <sheetName val="BS_COVER_4"/>
      <sheetName val="ATTH_COVER_4"/>
      <sheetName val="SALE_Y-T-D4"/>
      <sheetName val="SALE_4"/>
      <sheetName val="INCOME_STATEMENT4"/>
      <sheetName val="OTHER_REV4"/>
      <sheetName val="Total_by_Brand4"/>
      <sheetName val="Mant_Fiberline4"/>
      <sheetName val="BS_ATTACH4"/>
      <sheetName val="Historical_PM24"/>
      <sheetName val="2_FA4"/>
      <sheetName val="4_CL4"/>
      <sheetName val="3_CA4"/>
      <sheetName val="Sheet1_(2)4"/>
      <sheetName val="Trial_balance4"/>
      <sheetName val="Customer_List4"/>
      <sheetName val="DS_update4"/>
      <sheetName val="LC-PURCHASE_TFB4"/>
      <sheetName val="Goods_List4"/>
      <sheetName val="ADJ___RATE4"/>
      <sheetName val="Seal_1-07-042"/>
      <sheetName val="ADJ_-_RATE1"/>
      <sheetName val="Main_Assumption"/>
      <sheetName val="Customize_Your_Purchase_Order"/>
      <sheetName val="SCB_1_-_Current1"/>
      <sheetName val="SCB_2_-_Current1"/>
      <sheetName val="เครื่องมือ"/>
      <sheetName val="เครื่องตกแต่ง"/>
      <sheetName val="ยานพาหนะ"/>
      <sheetName val="10-1_Media1"/>
      <sheetName val="p001 lead"/>
      <sheetName val="FS"/>
      <sheetName val="FORMC94"/>
      <sheetName val="ฐาน"/>
      <sheetName val="BALANCE_SHEET_6"/>
      <sheetName val="เงินกู้_MGC5"/>
      <sheetName val="zcst_fg_d5"/>
      <sheetName val="TB_SAP5"/>
      <sheetName val="_Engineer_Top5_5"/>
      <sheetName val="Smell_complain5"/>
      <sheetName val="PL_COVER5"/>
      <sheetName val="BS_COVER_5"/>
      <sheetName val="ATTH_COVER_5"/>
      <sheetName val="SALE_Y-T-D5"/>
      <sheetName val="SALE_5"/>
      <sheetName val="INCOME_STATEMENT5"/>
      <sheetName val="OTHER_REV5"/>
      <sheetName val="Total_by_Brand5"/>
      <sheetName val="Mant_Fiberline5"/>
      <sheetName val="BS_ATTACH5"/>
      <sheetName val="Historical_PM25"/>
      <sheetName val="2_FA5"/>
      <sheetName val="4_CL5"/>
      <sheetName val="3_CA5"/>
      <sheetName val="Sheet1_(2)5"/>
      <sheetName val="Trial_balance5"/>
      <sheetName val="Customer_List5"/>
      <sheetName val="DS_update5"/>
      <sheetName val="LC-PURCHASE_TFB5"/>
      <sheetName val="Goods_List5"/>
      <sheetName val="ADJ___RATE5"/>
      <sheetName val="Seal_1-07-043"/>
      <sheetName val="ADJ_-_RATE2"/>
      <sheetName val="Main_Assumption1"/>
      <sheetName val="FIN_TB_SI1"/>
      <sheetName val="Customize_Your_Purchase_Order1"/>
      <sheetName val="SCB_1_-_Current2"/>
      <sheetName val="SCB_2_-_Current2"/>
      <sheetName val="ค่าซ่อมรถ_DMC"/>
      <sheetName val="cash flow"/>
      <sheetName val="Variables"/>
      <sheetName val="group"/>
      <sheetName val="BALANCE_SHEET_7"/>
      <sheetName val="เงินกู้_MGC6"/>
      <sheetName val="zcst_fg_d6"/>
      <sheetName val="_Engineer_Top5_6"/>
      <sheetName val="TB_SAP6"/>
      <sheetName val="Smell_complain6"/>
      <sheetName val="PL_COVER6"/>
      <sheetName val="BS_COVER_6"/>
      <sheetName val="ATTH_COVER_6"/>
      <sheetName val="SALE_Y-T-D6"/>
      <sheetName val="SALE_6"/>
      <sheetName val="INCOME_STATEMENT6"/>
      <sheetName val="OTHER_REV6"/>
      <sheetName val="Total_by_Brand6"/>
      <sheetName val="Mant_Fiberline6"/>
      <sheetName val="BS_ATTACH6"/>
      <sheetName val="Historical_PM26"/>
      <sheetName val="2_FA6"/>
      <sheetName val="4_CL6"/>
      <sheetName val="3_CA6"/>
      <sheetName val="Sheet1_(2)6"/>
      <sheetName val="Trial_balance6"/>
      <sheetName val="Customer_List6"/>
      <sheetName val="DS_update6"/>
      <sheetName val="LC-PURCHASE_TFB6"/>
      <sheetName val="Goods_List6"/>
      <sheetName val="ADJ___RATE6"/>
      <sheetName val="Seal_1-07-044"/>
      <sheetName val="ADJ_-_RATE4"/>
      <sheetName val="Main_Assumption2"/>
      <sheetName val="10-1_Media2"/>
      <sheetName val="FIN_TB_SI2"/>
      <sheetName val="Customize_Your_Purchase_Order2"/>
      <sheetName val="SCB_1_-_Current3"/>
      <sheetName val="SCB_2_-_Current3"/>
      <sheetName val="ค่าซ่อมรถ_DMC1"/>
      <sheetName val="นิคม_เวลโกรว์"/>
      <sheetName val="นิคม_อีสเทิร์นชีบอร์ด"/>
      <sheetName val="Assign_type1"/>
      <sheetName val="cash_flow"/>
      <sheetName val="Excluded_Parts1"/>
      <sheetName val="Permanent_info"/>
      <sheetName val="TB_P12"/>
      <sheetName val="COST09"/>
      <sheetName val="BS_FULL"/>
      <sheetName val="ตั๋วเงินรับ"/>
      <sheetName val="Mol_Interest"/>
      <sheetName val="งบการเงิน"/>
      <sheetName val="งบทดลอง - ต.ค.2547"/>
      <sheetName val="7251-06540"/>
      <sheetName val="Alexander"/>
      <sheetName val="FCB World"/>
      <sheetName val="Siam Niti"/>
      <sheetName val="Other"/>
      <sheetName val="T.D. Asia"/>
      <sheetName val="Chaikitphan"/>
      <sheetName val="Dhipaya"/>
      <sheetName val="Direct"/>
      <sheetName val="E&amp;Y"/>
      <sheetName val="EWI"/>
      <sheetName val="First Inter"/>
      <sheetName val="Honda"/>
      <sheetName val="ILCT"/>
      <sheetName val="ISS Esgo"/>
      <sheetName val="ITD"/>
      <sheetName val="J.Walter"/>
      <sheetName val="K&amp;D"/>
      <sheetName val="Mobel"/>
      <sheetName val="Office Mate"/>
      <sheetName val="Prakit"/>
      <sheetName val="Saha Sri"/>
      <sheetName val="SCB"/>
      <sheetName val="Seimens"/>
      <sheetName val="Thai Central"/>
      <sheetName val="Thai Fuji"/>
      <sheetName val="Thai Steel"/>
      <sheetName val="Wuthichai"/>
      <sheetName val="IFCT"/>
      <sheetName val="Chandler"/>
      <sheetName val="AssetStatus"/>
      <sheetName val="Data 2"/>
      <sheetName val="AssetType"/>
      <sheetName val="License BOI"/>
      <sheetName val="Depre. Key"/>
      <sheetName val="Asset Class"/>
      <sheetName val="Location"/>
      <sheetName val="MANPOWER"/>
      <sheetName val="Av.Measures"/>
      <sheetName val="FR_Budget"/>
      <sheetName val="Thyssenkrupp"/>
      <sheetName val="Pornping_10"/>
      <sheetName val="Index"/>
      <sheetName val="Assign_type2"/>
      <sheetName val="10-1_Media3"/>
      <sheetName val="Assign_type3"/>
      <sheetName val="FIN_TB_SI3"/>
      <sheetName val="BALANCE_SHEET_8"/>
      <sheetName val="เงินกู้_MGC7"/>
      <sheetName val="zcst_fg_d7"/>
      <sheetName val="_Engineer_Top5_7"/>
      <sheetName val="TB_SAP7"/>
      <sheetName val="Smell_complain7"/>
      <sheetName val="2_FA7"/>
      <sheetName val="4_CL7"/>
      <sheetName val="3_CA7"/>
      <sheetName val="PL_COVER7"/>
      <sheetName val="BS_COVER_7"/>
      <sheetName val="ATTH_COVER_7"/>
      <sheetName val="SALE_Y-T-D7"/>
      <sheetName val="SALE_7"/>
      <sheetName val="INCOME_STATEMENT7"/>
      <sheetName val="OTHER_REV7"/>
      <sheetName val="Trial_balance7"/>
      <sheetName val="Customer_List7"/>
      <sheetName val="DS_update7"/>
      <sheetName val="LC-PURCHASE_TFB7"/>
      <sheetName val="Goods_List7"/>
      <sheetName val="Total_by_Brand7"/>
      <sheetName val="Mant_Fiberline7"/>
      <sheetName val="BS_ATTACH7"/>
      <sheetName val="Historical_PM27"/>
      <sheetName val="10-1_Media4"/>
      <sheetName val="Sheet1_(2)7"/>
      <sheetName val="ADJ___RATE7"/>
      <sheetName val="Seal_1-07-045"/>
      <sheetName val="ADJ_-_RATE5"/>
      <sheetName val="Assign_type4"/>
      <sheetName val="FIN_TB_SI4"/>
      <sheetName val="Main_Assumption3"/>
      <sheetName val="Customize_Your_Purchase_Order3"/>
      <sheetName val="SCB_1_-_Current4"/>
      <sheetName val="SCB_2_-_Current4"/>
      <sheetName val="นิคม_เวลโกรว์1"/>
      <sheetName val="นิคม_อีสเทิร์นชีบอร์ด1"/>
      <sheetName val="TB_P121"/>
      <sheetName val="Inventory_Simulation"/>
      <sheetName val="data0802"/>
      <sheetName val="data0803"/>
      <sheetName val="data0804"/>
      <sheetName val="cash_flow1"/>
      <sheetName val="Valo"/>
      <sheetName val="2006"/>
      <sheetName val="FF-3"/>
      <sheetName val="อัตราค่าบรรทุก"/>
      <sheetName val="6"/>
      <sheetName val="9"/>
      <sheetName val="GL M"/>
      <sheetName val="GL CB"/>
      <sheetName val=" Country"/>
      <sheetName val="oct test tax"/>
      <sheetName val="RATE"/>
      <sheetName val="Amortization Table"/>
      <sheetName val="Cal_b"/>
      <sheetName val="copy"/>
      <sheetName val="No.ID"/>
      <sheetName val="H-110"/>
      <sheetName val="H-120"/>
      <sheetName val="Cost center"/>
      <sheetName val="capacité"/>
      <sheetName val="BMCT2003"/>
      <sheetName val="Expenses"/>
      <sheetName val="Accruals &amp; Prepayments "/>
      <sheetName val="Sundry Debtors"/>
      <sheetName val="Acc jrnls"/>
      <sheetName val="0805"/>
      <sheetName val="TrialBalance Q3-2002"/>
      <sheetName val="A"/>
      <sheetName val="Bom Thermoforming 20091104"/>
      <sheetName val="Costing"/>
      <sheetName val="SellingPrice"/>
      <sheetName val="dtf"/>
      <sheetName val="DTF STAM"/>
      <sheetName val="dtf hld"/>
      <sheetName val="DTFH"/>
      <sheetName val="dt hld"/>
      <sheetName val="DTH"/>
      <sheetName val="tpe"/>
      <sheetName val="TPE STAM"/>
      <sheetName val="P&amp;L Overview 4.2"/>
      <sheetName val="Overview 2009"/>
      <sheetName val="Feb"/>
      <sheetName val="ECM_Summary (E)"/>
      <sheetName val="2151.BKK"/>
      <sheetName val="LKVL-CK-HT-GD1"/>
      <sheetName val="TONGKE-HT"/>
      <sheetName val="98"/>
      <sheetName val="REFERENCE"/>
      <sheetName val="FF-1"/>
      <sheetName val="Report for CCD-Dec.05"/>
      <sheetName val="ภาคการขายโฆษณาNBT_All"/>
      <sheetName val="ภาคการขายวิศวกรรม_Weekly"/>
      <sheetName val="ภาคการขายโฆษณาNBT_Weekly"/>
      <sheetName val="Incremental EBITDA"/>
      <sheetName val="Output USD (5 Years)"/>
      <sheetName val="Output COP (5 Years)"/>
      <sheetName val="SG&amp;A"/>
      <sheetName val="Output USD"/>
      <sheetName val="Output COP"/>
      <sheetName val="Balance Sheet"/>
      <sheetName val="Balance Sheet (2)"/>
      <sheetName val="Expansion Plan"/>
      <sheetName val="Revenues"/>
      <sheetName val="EBITDA"/>
      <sheetName val="CAPEX"/>
      <sheetName val="Debt"/>
      <sheetName val="COGS"/>
      <sheetName val="Other Operating Income"/>
      <sheetName val="WK"/>
      <sheetName val="INVERSIONESE1"/>
      <sheetName val="Inversiones 2"/>
      <sheetName val="Other Accounts"/>
      <sheetName val="Ramp Up"/>
      <sheetName val="Consumer Finance"/>
      <sheetName val="Valuation 5 Years"/>
      <sheetName val="Valuation 10 Years"/>
      <sheetName val="Echo V. Financial Input"/>
      <sheetName val="Echo A. Financial Input "/>
      <sheetName val="Echo A. Audited Finanacials"/>
      <sheetName val="Echo V. Audited Financials"/>
      <sheetName val="ยกมา1-1-48"/>
      <sheetName val="JV_Apr-Jun.07"/>
      <sheetName val="Table"/>
      <sheetName val="dir-ca"/>
      <sheetName val="testing-Sep'02"/>
      <sheetName val="Expense Summary"/>
      <sheetName val="個品ﾘｽﾄ"/>
      <sheetName val="Financial Summary"/>
      <sheetName val="FF_3"/>
      <sheetName val="FF_21_a_"/>
      <sheetName val="HP"/>
      <sheetName val="11922"/>
      <sheetName val="FF_4"/>
      <sheetName val="B"/>
      <sheetName val="FF_2 _1_"/>
      <sheetName val="AFA"/>
      <sheetName val="name"/>
      <sheetName val="Info"/>
      <sheetName val="CA"/>
      <sheetName val="Seagate _share_in_units"/>
      <sheetName val="Chiet tinh dz35"/>
      <sheetName val="925"/>
      <sheetName val="benefit"/>
      <sheetName val="Assumption &amp; Result"/>
      <sheetName val="BS_Input"/>
      <sheetName val="DealerData"/>
      <sheetName val="#REF"/>
      <sheetName val="เงินทดรองจ่ายอื่น"/>
      <sheetName val="YTD-Actual"/>
      <sheetName val="YTD_Revised"/>
      <sheetName val="ค่าซ่อมรถ_DMC2"/>
      <sheetName val="Consolidated"/>
      <sheetName val="Jan_Dec02"/>
      <sheetName val="Req. Type"/>
      <sheetName val="cash flow 1"/>
      <sheetName val="10"/>
      <sheetName val="Divedend_460100"/>
      <sheetName val="Jan-Apr_IC"/>
      <sheetName val="Excluded_Parts2"/>
      <sheetName val="Permanent_info1"/>
      <sheetName val="CAins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 "/>
      <sheetName val="COVER"/>
      <sheetName val="PL COVER"/>
      <sheetName val="BS COVER "/>
      <sheetName val="ATTH COVER "/>
      <sheetName val="ASSUMP"/>
      <sheetName val="SALE Y-T-D"/>
      <sheetName val="SALE "/>
      <sheetName val="Boi"/>
      <sheetName val="Service"/>
      <sheetName val="Non-Boi"/>
      <sheetName val="INCOME STATEMENT"/>
      <sheetName val="OTHER REV"/>
      <sheetName val="BALANCE_SHEET_"/>
      <sheetName val="PL_COVER"/>
      <sheetName val="BS_COVER_"/>
      <sheetName val="ATTH_COVER_"/>
      <sheetName val="SALE_Y-T-D"/>
      <sheetName val="SALE_"/>
      <sheetName val="INCOME_STATEMENT"/>
      <sheetName val="OTHER_REV"/>
      <sheetName val="PO"/>
      <sheetName val="BALANCE_SHEET_1"/>
      <sheetName val="PL_COVER1"/>
      <sheetName val="BS_COVER_1"/>
      <sheetName val="ATTH_COVER_1"/>
      <sheetName val="SALE_Y-T-D1"/>
      <sheetName val="SALE_1"/>
      <sheetName val="INCOME_STATEMENT1"/>
      <sheetName val="OTHER_REV1"/>
      <sheetName val="เงินกู้ธนชาติ"/>
      <sheetName val="เงินกู้ MGC"/>
      <sheetName val="Total by Brand"/>
      <sheetName val="Trial balance"/>
      <sheetName val="CUSTOMER"/>
      <sheetName val="Customer List"/>
      <sheetName val="DATA"/>
      <sheetName val="DS update"/>
      <sheetName val="CST1198"/>
      <sheetName val="TB_LET_03"/>
      <sheetName val="CD-08"/>
      <sheetName val="CONSTRUCTION"/>
      <sheetName val="LC-PURCHASE TFB"/>
      <sheetName val="Goods List"/>
      <sheetName val="2004"/>
      <sheetName val="Master"/>
      <sheetName val="SKA"/>
      <sheetName val="Detail"/>
      <sheetName val="INTEREST"/>
      <sheetName val="งบต้นทุนผลิต48"/>
      <sheetName val="เขตส่งออก"/>
      <sheetName val="zcst fg d"/>
      <sheetName val="Sheet1"/>
      <sheetName val="ar1-6"/>
      <sheetName val="FRECEFECBAILEYS"/>
      <sheetName val="Newspaper"/>
      <sheetName val=" Engineer Top5 "/>
      <sheetName val="detail_mfgcost"/>
      <sheetName val="TB SAP"/>
      <sheetName val="ap"/>
      <sheetName val="Smell complain"/>
      <sheetName val="oresreqsum"/>
      <sheetName val="#cmpt2"/>
      <sheetName val="Tools2006"/>
      <sheetName val="BS9705"/>
      <sheetName val="CIPA"/>
      <sheetName val="Actual-Monthly"/>
      <sheetName val="Actual-ＹＴＤ"/>
      <sheetName val="Budget-Monthly"/>
      <sheetName val="Budget-YTD"/>
      <sheetName val="SEA"/>
      <sheetName val="DPLA"/>
      <sheetName val="Accure"/>
      <sheetName val="DEP12"/>
      <sheetName val="10-1 Media"/>
      <sheetName val="10-cut"/>
      <sheetName val="BALANCE_SHEET_2"/>
      <sheetName val="Navigation"/>
      <sheetName val="pnlJul-feb05"/>
      <sheetName val="2.FA"/>
      <sheetName val="jul03-jun04pnl"/>
      <sheetName val="OHS-OthersDec04"/>
      <sheetName val="4.CL"/>
      <sheetName val="bsJul-feb05"/>
      <sheetName val="jul04-dec04pnl"/>
      <sheetName val="3.CA"/>
      <sheetName val="fy05bsJul-dec04"/>
      <sheetName val="payment"/>
      <sheetName val="Prft&amp;Loss"/>
      <sheetName val="FIN TB_SI"/>
      <sheetName val="BS ATTACH"/>
      <sheetName val="Oct"/>
      <sheetName val="Data55X"/>
      <sheetName val="Timing"/>
      <sheetName val="MA"/>
      <sheetName val="Dec15"/>
      <sheetName val="DEC31"/>
      <sheetName val="เอกอุดร"/>
      <sheetName val="Mant.Fiberline"/>
      <sheetName val="ลูกค้า"/>
      <sheetName val="Historical PM2"/>
      <sheetName val="_FS1220"/>
      <sheetName val="_FS1610"/>
      <sheetName val="_FS1710"/>
      <sheetName val="BUILD95"/>
      <sheetName val="221630"/>
      <sheetName val="Sheet1 (2)"/>
      <sheetName val="สรุปรวม"/>
      <sheetName val="total"/>
      <sheetName val="ADJ _ RATE"/>
      <sheetName val="รายงานผลการดำเนินงาน"/>
      <sheetName val="capex04"/>
      <sheetName val="ยอดkill1005"/>
      <sheetName val="InputPO_Del"/>
      <sheetName val="เงินกู้_MGC1"/>
      <sheetName val="Total_by_Brand1"/>
      <sheetName val="zcst_fg_d1"/>
      <sheetName val="_Engineer_Top5_1"/>
      <sheetName val="TB_SAP1"/>
      <sheetName val="Smell_complain1"/>
      <sheetName val="Mant_Fiberline1"/>
      <sheetName val="BS_ATTACH1"/>
      <sheetName val="Trial_balance1"/>
      <sheetName val="Customer_List1"/>
      <sheetName val="DS_update1"/>
      <sheetName val="LC-PURCHASE_TFB1"/>
      <sheetName val="Goods_List1"/>
      <sheetName val="Historical_PM21"/>
      <sheetName val="2_FA1"/>
      <sheetName val="4_CL1"/>
      <sheetName val="3_CA1"/>
      <sheetName val="Sheet1_(2)1"/>
      <sheetName val="ADJ___RATE1"/>
      <sheetName val="เงินกู้_MGC"/>
      <sheetName val="Total_by_Brand"/>
      <sheetName val="zcst_fg_d"/>
      <sheetName val="_Engineer_Top5_"/>
      <sheetName val="TB_SAP"/>
      <sheetName val="Smell_complain"/>
      <sheetName val="Mant_Fiberline"/>
      <sheetName val="BS_ATTACH"/>
      <sheetName val="Trial_balance"/>
      <sheetName val="Customer_List"/>
      <sheetName val="DS_update"/>
      <sheetName val="LC-PURCHASE_TFB"/>
      <sheetName val="Goods_List"/>
      <sheetName val="Historical_PM2"/>
      <sheetName val="2_FA"/>
      <sheetName val="4_CL"/>
      <sheetName val="3_CA"/>
      <sheetName val="Sheet1_(2)"/>
      <sheetName val="ADJ___RATE"/>
      <sheetName val="Seal 1-07-04"/>
      <sheetName val="ADJ - RATE"/>
      <sheetName val="Drivers"/>
      <sheetName val="Exp"/>
      <sheetName val="PL_COVER2"/>
      <sheetName val="BS_COVER_2"/>
      <sheetName val="ATTH_COVER_2"/>
      <sheetName val="SALE_Y-T-D2"/>
      <sheetName val="SALE_2"/>
      <sheetName val="INCOME_STATEMENT2"/>
      <sheetName val="OTHER_REV2"/>
      <sheetName val="เงินกู้_MGC2"/>
      <sheetName val="Total_by_Brand2"/>
      <sheetName val="zcst_fg_d2"/>
      <sheetName val="_Engineer_Top5_2"/>
      <sheetName val="TB_SAP2"/>
      <sheetName val="Smell_complain2"/>
      <sheetName val="Mant_Fiberline2"/>
      <sheetName val="BS_ATTACH2"/>
      <sheetName val="Historical_PM22"/>
      <sheetName val="Trial_balance2"/>
      <sheetName val="Customer_List2"/>
      <sheetName val="DS_update2"/>
      <sheetName val="LC-PURCHASE_TFB2"/>
      <sheetName val="Goods_List2"/>
      <sheetName val="2_FA2"/>
      <sheetName val="4_CL2"/>
      <sheetName val="3_CA2"/>
      <sheetName val="Sheet1_(2)2"/>
      <sheetName val="ADJ___RATE2"/>
      <sheetName val="Seal_1-07-04"/>
      <sheetName val="เวลาห้องชั่ง-ห้องชั่ง"/>
      <sheetName val="Cover2"/>
      <sheetName val="BS"/>
      <sheetName val="SCB_1_-_Current"/>
      <sheetName val="SCB_2_-_Current"/>
      <sheetName val="Cost_center2"/>
      <sheetName val="Input"/>
      <sheetName val="ADJ_-_RATE3"/>
      <sheetName val="BALANCE_SHEET_3"/>
      <sheetName val="page1"/>
      <sheetName val=""/>
      <sheetName val="Listing"/>
      <sheetName val="Box"/>
      <sheetName val="PL_COVER3"/>
      <sheetName val="BS_COVER_3"/>
      <sheetName val="ATTH_COVER_3"/>
      <sheetName val="SALE_Y-T-D3"/>
      <sheetName val="SALE_3"/>
      <sheetName val="INCOME_STATEMENT3"/>
      <sheetName val="OTHER_REV3"/>
      <sheetName val="เงินกู้_MGC3"/>
      <sheetName val="Total_by_Brand3"/>
      <sheetName val="zcst_fg_d3"/>
      <sheetName val="_Engineer_Top5_3"/>
      <sheetName val="TB_SAP3"/>
      <sheetName val="Smell_complain3"/>
      <sheetName val="Trial_balance3"/>
      <sheetName val="Customer_List3"/>
      <sheetName val="DS_update3"/>
      <sheetName val="LC-PURCHASE_TFB3"/>
      <sheetName val="Goods_List3"/>
      <sheetName val="Mant_Fiberline3"/>
      <sheetName val="BS_ATTACH3"/>
      <sheetName val="Historical_PM23"/>
      <sheetName val="2_FA3"/>
      <sheetName val="4_CL3"/>
      <sheetName val="3_CA3"/>
      <sheetName val="Sheet1_(2)3"/>
      <sheetName val="ADJ___RATE3"/>
      <sheetName val="ลูกหนี้_เก่า_"/>
      <sheetName val="Ratio"/>
      <sheetName val="SH-C"/>
      <sheetName val="SH-F"/>
      <sheetName val="SH-A"/>
      <sheetName val="DETAIL-BS"/>
      <sheetName val="data0802"/>
      <sheetName val="data0803"/>
      <sheetName val="data0804"/>
      <sheetName val="Thailand"/>
      <sheetName val="Excluded Parts"/>
      <sheetName val="6000433"/>
      <sheetName val="名簿データ"/>
      <sheetName val="ADJ_-_RATE"/>
      <sheetName val="2005"/>
      <sheetName val="Permanent info"/>
      <sheetName val="Marshal"/>
      <sheetName val="BALANCE_SHEET_4"/>
      <sheetName val="Seal_1-07-041"/>
      <sheetName val="Excluded_Parts"/>
      <sheetName val="10-1_Media"/>
      <sheetName val="Inventory_Simulation"/>
      <sheetName val="Assign type"/>
      <sheetName val="AX 2019."/>
      <sheetName val="111315"/>
      <sheetName val="111325"/>
      <sheetName val="115111"/>
      <sheetName val="115412 "/>
      <sheetName val="115412to115411"/>
      <sheetName val="115413"/>
      <sheetName val="125002_125102"/>
      <sheetName val="125003_125103 "/>
      <sheetName val="211101"/>
      <sheetName val="212201"/>
      <sheetName val="213101"/>
      <sheetName val="213106"/>
      <sheetName val="213107"/>
      <sheetName val="213113"/>
      <sheetName val="213321"/>
      <sheetName val="213322"/>
      <sheetName val="213323"/>
      <sheetName val="213324"/>
      <sheetName val="213328"/>
      <sheetName val="213401"/>
      <sheetName val="213412"/>
      <sheetName val="222103"/>
      <sheetName val="BN2_222101,213107"/>
      <sheetName val="223145, 226134"/>
      <sheetName val="310001"/>
      <sheetName val="Customize Your Purchase Order"/>
      <sheetName val="Main Assumption"/>
      <sheetName val="Control"/>
      <sheetName val="Cost Alloc 06-30-07"/>
      <sheetName val="FV Alloc 06-30-07"/>
      <sheetName val="TB "/>
      <sheetName val="Fcsthist"/>
      <sheetName val="SCB 1 - Current"/>
      <sheetName val="SCB 2 - Current"/>
      <sheetName val="TELVAT"/>
      <sheetName val="Bedrreceptuur"/>
      <sheetName val="Cost center"/>
      <sheetName val="FORMC94"/>
      <sheetName val="FF_4"/>
      <sheetName val="CBO0497"/>
      <sheetName val="p&amp;L"/>
      <sheetName val="FF-3"/>
      <sheetName val="cash flow"/>
      <sheetName val="Customize_Your_Purchase_Order"/>
      <sheetName val="Main_Assumption"/>
      <sheetName val="BALANCE_SHEET_5"/>
      <sheetName val="PL_COVER4"/>
      <sheetName val="BS_COVER_4"/>
      <sheetName val="ATTH_COVER_4"/>
      <sheetName val="SALE_Y-T-D4"/>
      <sheetName val="SALE_4"/>
      <sheetName val="INCOME_STATEMENT4"/>
      <sheetName val="OTHER_REV4"/>
      <sheetName val="เงินกู้_MGC4"/>
      <sheetName val="Total_by_Brand4"/>
      <sheetName val="zcst_fg_d4"/>
      <sheetName val="_Engineer_Top5_4"/>
      <sheetName val="TB_SAP4"/>
      <sheetName val="Smell_complain4"/>
      <sheetName val="BS_ATTACH4"/>
      <sheetName val="Mant_Fiberline4"/>
      <sheetName val="Trial_balance4"/>
      <sheetName val="Customer_List4"/>
      <sheetName val="DS_update4"/>
      <sheetName val="LC-PURCHASE_TFB4"/>
      <sheetName val="Goods_List4"/>
      <sheetName val="Historical_PM24"/>
      <sheetName val="2_FA4"/>
      <sheetName val="4_CL4"/>
      <sheetName val="3_CA4"/>
      <sheetName val="Sheet1_(2)4"/>
      <sheetName val="ADJ___RATE4"/>
      <sheetName val="Seal_1-07-042"/>
      <sheetName val="ADJ_-_RATE1"/>
      <sheetName val="BALANCE_SHEET_6"/>
      <sheetName val="PL_COVER5"/>
      <sheetName val="BS_COVER_5"/>
      <sheetName val="ATTH_COVER_5"/>
      <sheetName val="SALE_Y-T-D5"/>
      <sheetName val="SALE_5"/>
      <sheetName val="INCOME_STATEMENT5"/>
      <sheetName val="OTHER_REV5"/>
      <sheetName val="เงินกู้_MGC5"/>
      <sheetName val="Total_by_Brand5"/>
      <sheetName val="zcst_fg_d5"/>
      <sheetName val="_Engineer_Top5_5"/>
      <sheetName val="TB_SAP5"/>
      <sheetName val="Smell_complain5"/>
      <sheetName val="Mant_Fiberline5"/>
      <sheetName val="BS_ATTACH5"/>
      <sheetName val="Trial_balance5"/>
      <sheetName val="Customer_List5"/>
      <sheetName val="DS_update5"/>
      <sheetName val="LC-PURCHASE_TFB5"/>
      <sheetName val="Goods_List5"/>
      <sheetName val="Historical_PM25"/>
      <sheetName val="2_FA5"/>
      <sheetName val="4_CL5"/>
      <sheetName val="3_CA5"/>
      <sheetName val="Sheet1_(2)5"/>
      <sheetName val="ADJ___RATE5"/>
      <sheetName val="Seal_1-07-043"/>
      <sheetName val="ADJ_-_RATE2"/>
      <sheetName val="Customize_Your_Purchase_Order1"/>
      <sheetName val="Main_Assumption1"/>
      <sheetName val="cash_flow"/>
      <sheetName val="อมตะciyt"/>
      <sheetName val="นิคม เวลโกรว์"/>
      <sheetName val="นิคม อีสเทิร์นชีบอร์ด"/>
      <sheetName val="Qty"/>
      <sheetName val="ค่าซ่อมรถ DMC"/>
      <sheetName val="FIN_TB_SI"/>
      <sheetName val="SCB_1_-_Current1"/>
      <sheetName val="SCB_2_-_Current1"/>
      <sheetName val="BMCT2003"/>
      <sheetName val="group"/>
      <sheetName val="Divedend_460100"/>
      <sheetName val="BS_FULL"/>
      <sheetName val="TB09.30.04"/>
      <sheetName val="งบทดลอง - ต.ค.2547"/>
      <sheetName val="10"/>
      <sheetName val="5.Assns"/>
      <sheetName val="Wcap"/>
      <sheetName val="2.Bus. Ind."/>
      <sheetName val="MANPOWER"/>
      <sheetName val="Av.Measures"/>
      <sheetName val="2006"/>
      <sheetName val="09FY AMP BOM"/>
      <sheetName val="10-1_Media1"/>
      <sheetName val="Valo"/>
      <sheetName val="อัตราค่าบรรทุก"/>
      <sheetName val="6"/>
      <sheetName val="9"/>
      <sheetName val="GL M"/>
      <sheetName val="GL CB"/>
      <sheetName val=" Country"/>
      <sheetName val="oct test tax"/>
      <sheetName val="Permanent_info"/>
      <sheetName val="Assign_type"/>
      <sheetName val="Assumptions"/>
      <sheetName val="RATE"/>
      <sheetName val="PLGROUP"/>
      <sheetName val="PLGROUPCPY"/>
      <sheetName val="PLDM"/>
      <sheetName val="Amortization Table"/>
      <sheetName val="Cal_b"/>
      <sheetName val="copy"/>
      <sheetName val="No.ID"/>
      <sheetName val="H-110"/>
      <sheetName val="H-120"/>
      <sheetName val="Scenarios"/>
      <sheetName val="capacité"/>
      <sheetName val="Excluded_Parts1"/>
      <sheetName val="10-1_Media2"/>
      <sheetName val="Excluded_Parts2"/>
      <sheetName val="Permanent_info1"/>
      <sheetName val="BALANCE_SHEET_7"/>
      <sheetName val="PL_COVER6"/>
      <sheetName val="BS_COVER_6"/>
      <sheetName val="ATTH_COVER_6"/>
      <sheetName val="SALE_Y-T-D6"/>
      <sheetName val="SALE_6"/>
      <sheetName val="INCOME_STATEMENT6"/>
      <sheetName val="OTHER_REV6"/>
      <sheetName val="เงินกู้_MGC6"/>
      <sheetName val="Total_by_Brand6"/>
      <sheetName val="Trial_balance6"/>
      <sheetName val="Customer_List6"/>
      <sheetName val="DS_update6"/>
      <sheetName val="LC-PURCHASE_TFB6"/>
      <sheetName val="Goods_List6"/>
      <sheetName val="zcst_fg_d6"/>
      <sheetName val="_Engineer_Top5_6"/>
      <sheetName val="TB_SAP6"/>
      <sheetName val="Smell_complain6"/>
      <sheetName val="BS_ATTACH6"/>
      <sheetName val="Mant_Fiberline6"/>
      <sheetName val="10-1_Media3"/>
      <sheetName val="Historical_PM26"/>
      <sheetName val="2_FA6"/>
      <sheetName val="4_CL6"/>
      <sheetName val="3_CA6"/>
      <sheetName val="Sheet1_(2)6"/>
      <sheetName val="ADJ___RATE6"/>
      <sheetName val="Seal_1-07-044"/>
      <sheetName val="ADJ_-_RATE4"/>
      <sheetName val="Excluded_Parts3"/>
      <sheetName val="Permanent_info2"/>
      <sheetName val="Customize_Your_Purchase_Order2"/>
      <sheetName val="Main_Assumption2"/>
      <sheetName val="BALANCE_SHEET_8"/>
      <sheetName val="PL_COVER7"/>
      <sheetName val="BS_COVER_7"/>
      <sheetName val="ATTH_COVER_7"/>
      <sheetName val="SALE_Y-T-D7"/>
      <sheetName val="SALE_7"/>
      <sheetName val="INCOME_STATEMENT7"/>
      <sheetName val="OTHER_REV7"/>
      <sheetName val="เงินกู้_MGC7"/>
      <sheetName val="Total_by_Brand7"/>
      <sheetName val="Trial_balance7"/>
      <sheetName val="Customer_List7"/>
      <sheetName val="DS_update7"/>
      <sheetName val="LC-PURCHASE_TFB7"/>
      <sheetName val="Goods_List7"/>
      <sheetName val="zcst_fg_d7"/>
      <sheetName val="_Engineer_Top5_7"/>
      <sheetName val="TB_SAP7"/>
      <sheetName val="Smell_complain7"/>
      <sheetName val="BS_ATTACH7"/>
      <sheetName val="Mant_Fiberline7"/>
      <sheetName val="10-1_Media4"/>
      <sheetName val="Historical_PM27"/>
      <sheetName val="2_FA7"/>
      <sheetName val="4_CL7"/>
      <sheetName val="3_CA7"/>
      <sheetName val="Sheet1_(2)7"/>
      <sheetName val="ADJ___RATE7"/>
      <sheetName val="Seal_1-07-045"/>
      <sheetName val="ADJ_-_RATE5"/>
      <sheetName val="Excluded_Parts4"/>
      <sheetName val="Permanent_info3"/>
      <sheetName val="Customize_Your_Purchase_Order3"/>
      <sheetName val="Main_Assumption3"/>
      <sheetName val="FIN_TB_SI1"/>
      <sheetName val="SCB_1_-_Current2"/>
      <sheetName val="SCB_2_-_Current2"/>
      <sheetName val="cash_flow1"/>
      <sheetName val="นิคม_เวลโกรว์"/>
      <sheetName val="นิคม_อีสเทิร์นชีบอร์ด"/>
      <sheetName val="ค่าซ่อมรถ_DMC"/>
      <sheetName val="11(total)"/>
      <sheetName val="ap01p"/>
      <sheetName val="Operations"/>
      <sheetName val="อาคาร"/>
      <sheetName val="F3-3GP"/>
      <sheetName val="様式B-15"/>
      <sheetName val="TON"/>
      <sheetName val="FG-ISSUED"/>
      <sheetName val="Y2014"/>
      <sheetName val="Y2015"/>
      <sheetName val="Y2016"/>
      <sheetName val="P&amp;LSCPR3"/>
      <sheetName val="FY00"/>
      <sheetName val="TB P12"/>
      <sheetName val="คีย์ข้อมูลรายละเอียดต่างๆ"/>
      <sheetName val="Detail-Sep"/>
      <sheetName val="FIN_TB_SI2"/>
      <sheetName val="SCB_1_-_Current3"/>
      <sheetName val="SCB_2_-_Current3"/>
      <sheetName val="ค่าซ่อมรถ_DMC1"/>
      <sheetName val="Assign_type1"/>
      <sheetName val="TB_P12"/>
      <sheetName val="FR Budget"/>
      <sheetName val="cost_categories"/>
      <sheetName val="FR_Budget"/>
      <sheetName val="p001 lead"/>
      <sheetName val="accounts"/>
      <sheetName val="เครื่องมือ"/>
      <sheetName val="เครื่องตกแต่ง"/>
      <sheetName val="ยานพาหนะ"/>
      <sheetName val="ฐาน"/>
      <sheetName val="Understand the client"/>
      <sheetName val="Bokslutsprocessen"/>
      <sheetName val="Indata"/>
      <sheetName val="CRA"/>
      <sheetName val="cal (2)"/>
      <sheetName val="Reference"/>
      <sheetName val="ExRates"/>
      <sheetName val="Code"/>
      <sheetName val="현장관리비"/>
      <sheetName val="실행내역"/>
      <sheetName val="DCF COP conservateur"/>
      <sheetName val="DCF COP agressif"/>
      <sheetName val="Sensiblité DCF conservateur"/>
      <sheetName val="Sensiblité DCF agressif"/>
      <sheetName val="CA COP (2)"/>
      <sheetName val="Capex COP courants"/>
      <sheetName val="Capex COP constants"/>
      <sheetName val="TER COP OLD"/>
      <sheetName val="Capex COP constants (2)"/>
      <sheetName val="Capex COP courants OLD"/>
      <sheetName val="L to 20"/>
      <sheetName val="As Nov 25,03"/>
      <sheetName val="6)Cold Food Display WCFS-25"/>
      <sheetName val="ROOMS_ST"/>
      <sheetName val="TELEPHONE"/>
      <sheetName val="TMS2000"/>
      <sheetName val="SCIB_Proforma"/>
      <sheetName val="SCIB_Data"/>
      <sheetName val="BPR"/>
      <sheetName val="HP"/>
      <sheetName val="Age311299TESP"/>
      <sheetName val="P4DDBFTESP"/>
      <sheetName val="IntDec00TespM&amp;B"/>
      <sheetName val="TB"/>
      <sheetName val="LKVL-CK-HT-GD1"/>
      <sheetName val="TONGKE-HT"/>
      <sheetName val="India Mapping"/>
      <sheetName val="Raw Material"/>
      <sheetName val="part-import"/>
      <sheetName val="คชจ.ดำเนินงาน6-43"/>
      <sheetName val="อุปกรณ์สนง_ฯ"/>
      <sheetName val="ตั๋วเงินรับ"/>
      <sheetName val="7251-06540"/>
      <sheetName val="PR4"/>
      <sheetName val="QC APPROVE SHEET"/>
      <sheetName val="RECY"/>
      <sheetName val="Val_Ind"/>
      <sheetName val="FA Roll to GL (p.2)"/>
      <sheetName val="Lead (p.1)"/>
      <sheetName val="XREF"/>
      <sheetName val="Mol_Interes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/>
      <sheetData sheetId="358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"/>
      <sheetName val="YYY"/>
      <sheetName val="ProjectName"/>
      <sheetName val="Unit Cost"/>
      <sheetName val="Material civil"/>
      <sheetName val="Labour"/>
      <sheetName val="Equipment"/>
      <sheetName val="Unit Cost 2-4"/>
      <sheetName val="Unit Cost 5(1)"/>
      <sheetName val="Unit Cost 5(2-4)"/>
      <sheetName val="Unit Cost 5(6-11)"/>
      <sheetName val="Unit Cost 6"/>
      <sheetName val="Unit Cost 6(12,13)"/>
      <sheetName val="Unit Cost 6(15-20)"/>
      <sheetName val="ITEM List"/>
      <sheetName val="price6.18"/>
      <sheetName val="price6.19"/>
      <sheetName val="Electrical"/>
      <sheetName val="Structure labour cost"/>
      <sheetName val="Rate of work"/>
      <sheetName val="Fill Mat."/>
      <sheetName val="Piling"/>
      <sheetName val="Structure unit"/>
      <sheetName val="Source Fill Materials"/>
      <sheetName val="Factor F Data"/>
      <sheetName val="Form"/>
      <sheetName val="Concrete Price"/>
      <sheetName val="SUM-AIR-Submit"/>
      <sheetName val="UnitSOBRR"/>
      <sheetName val="Unit_Cost"/>
      <sheetName val="Material_civil"/>
      <sheetName val="Unit_Cost_2-4"/>
      <sheetName val="Unit_Cost_5(1)"/>
      <sheetName val="Unit_Cost_5(2-4)"/>
      <sheetName val="Unit_Cost_5(6-11)"/>
      <sheetName val="Unit_Cost_6"/>
      <sheetName val="Unit_Cost_6(12,13)"/>
      <sheetName val="Unit_Cost_6(15-20)"/>
      <sheetName val="ITEM_List"/>
      <sheetName val="price6_18"/>
      <sheetName val="price6_19"/>
      <sheetName val="Structure_labour_cost"/>
      <sheetName val="Rate_of_work"/>
      <sheetName val="Fill_Mat_"/>
      <sheetName val="Structure_unit"/>
      <sheetName val="Source_Fill_Materials"/>
      <sheetName val="Factor_F_Data"/>
      <sheetName val="Concrete_Price"/>
      <sheetName val="S3 Architectural"/>
      <sheetName val="สรุป"/>
      <sheetName val="STRUCTURE"/>
      <sheetName val="UnitSOBRR.xls"/>
      <sheetName val="summary1-3"/>
      <sheetName val="PL"/>
      <sheetName val="SH-A"/>
      <sheetName val="SH-B"/>
      <sheetName val="SH-D"/>
      <sheetName val="SH-E"/>
      <sheetName val="SH-F"/>
      <sheetName val="SH-G"/>
      <sheetName val="SH-C"/>
      <sheetName val="FR"/>
      <sheetName val="SCH 1"/>
      <sheetName val="Cctmst"/>
      <sheetName val="Prod-1"/>
      <sheetName val="Cost per SQM_M&amp;E"/>
      <sheetName val="รวมราคาทั้งสิ้น"/>
      <sheetName val="lines Lot1a"/>
      <sheetName val="Unit_Cost1"/>
      <sheetName val="Material_civil1"/>
      <sheetName val="Unit_Cost_2-41"/>
      <sheetName val="Unit_Cost_5(1)1"/>
      <sheetName val="Unit_Cost_5(2-4)1"/>
      <sheetName val="Unit_Cost_5(6-11)1"/>
      <sheetName val="Unit_Cost_61"/>
      <sheetName val="Unit_Cost_6(12,13)1"/>
      <sheetName val="Unit_Cost_6(15-20)1"/>
      <sheetName val="ITEM_List1"/>
      <sheetName val="price6_181"/>
      <sheetName val="price6_191"/>
      <sheetName val="Structure_labour_cost1"/>
      <sheetName val="Rate_of_work1"/>
      <sheetName val="Fill_Mat_1"/>
      <sheetName val="Structure_unit1"/>
      <sheetName val="Source_Fill_Materials1"/>
      <sheetName val="Factor_F_Data1"/>
      <sheetName val="Concrete_Price1"/>
      <sheetName val="S3_Architectural"/>
      <sheetName val="UnitSOBRR_xls"/>
      <sheetName val="SCH_1"/>
      <sheetName val="Cost_per_SQM_M&amp;E"/>
      <sheetName val="List"/>
      <sheetName val="Key Data"/>
      <sheetName val="sa lifecycle inputs"/>
      <sheetName val="sa  lifecycle"/>
      <sheetName val="SAN REDUCED 1"/>
      <sheetName val="AR(AUF)"/>
      <sheetName val="D&amp;W(AUF)"/>
      <sheetName val="EE"/>
      <sheetName val="RO(AUF)"/>
      <sheetName val="SAN(AUF)"/>
      <sheetName val="SUM_ALL"/>
      <sheetName val="Road&amp;Fence(AUF)"/>
      <sheetName val="ถนน+รั้ว"/>
      <sheetName val="BALANCE SHEET "/>
      <sheetName val="escon"/>
      <sheetName val="Sheet1"/>
      <sheetName val="สรุปงานเปลี่ยนแปลง"/>
      <sheetName val="ใบเสนอราคา"/>
      <sheetName val="รวมงานสถาปัตย์"/>
      <sheetName val="Actual A"/>
      <sheetName val="Actual B"/>
      <sheetName val="Actual C"/>
      <sheetName val="Actual นิติ"/>
      <sheetName val="Actual ฟิตเนส"/>
      <sheetName val="Actual สระว่ายน้ำ"/>
      <sheetName val="เสนอราคา CMC"/>
      <sheetName val="งานจัดสวน"/>
      <sheetName val="งานเพอร์"/>
      <sheetName val="Sheet2"/>
      <sheetName val="Sheet3"/>
      <sheetName val="detail "/>
      <sheetName val="cov-estimate"/>
      <sheetName val="cover"/>
      <sheetName val="갑지"/>
      <sheetName val="Interior Plot - B"/>
      <sheetName val="exf"/>
      <sheetName val="detail"/>
      <sheetName val="A"/>
      <sheetName val="TTL"/>
      <sheetName val="demand"/>
      <sheetName val="53"/>
      <sheetName val="Replacement Cost "/>
      <sheetName val="master"/>
      <sheetName val="Assumptions"/>
      <sheetName val="Mechanical"/>
      <sheetName val="JobSetup"/>
      <sheetName val="Pr"/>
      <sheetName val="Proposal Form"/>
      <sheetName val="Data"/>
      <sheetName val="Jan"/>
      <sheetName val="Feb"/>
      <sheetName val="Mar"/>
      <sheetName val="Apr"/>
      <sheetName val="May"/>
      <sheetName val="June"/>
      <sheetName val="MD_R"/>
      <sheetName val="CELL_A"/>
      <sheetName val="ENV_A"/>
      <sheetName val="PG_A"/>
      <sheetName val="MD_A"/>
      <sheetName val="QA&amp;R_A"/>
      <sheetName val="RMP_A"/>
      <sheetName val="RMZ_A"/>
      <sheetName val="JUNE1"/>
      <sheetName val="ENV_R"/>
      <sheetName val="PG_R"/>
      <sheetName val="CELL_R"/>
      <sheetName val="QA&amp;R_R"/>
      <sheetName val="RMP_R"/>
      <sheetName val="RMZ_R"/>
      <sheetName val="Lookups"/>
      <sheetName val="cost_categories"/>
      <sheetName val="Database"/>
      <sheetName val="Output"/>
      <sheetName val="sheetNO"/>
      <sheetName val="CashFlow"/>
      <sheetName val="FS"/>
      <sheetName val="Discounted Cash Flow"/>
      <sheetName val="KKC Brkdwn"/>
      <sheetName val="Bill No. 2 - Carpark"/>
      <sheetName val="EST-FOOTING (G)"/>
      <sheetName val="order list"/>
      <sheetName val="data3"/>
      <sheetName val="SCIB_Data"/>
      <sheetName val="SCIB_Proforma"/>
      <sheetName val="6.ข้อมูลวัสดุ-ค่าดำเนิน"/>
      <sheetName val="Abstract"/>
      <sheetName val="rate"/>
      <sheetName val="invoice"/>
      <sheetName val="summary sn fp"/>
      <sheetName val="통장출금액"/>
      <sheetName val="#REF"/>
      <sheetName val="Revised-ProformaSoi11"/>
      <sheetName val="Revised_ProformaSoi16"/>
      <sheetName val="Revised-ProformaSoi24"/>
      <sheetName val="Revised_ProformaSoi8"/>
      <sheetName val="Revised-ProformaSoi18"/>
      <sheetName val="DataSoi18"/>
      <sheetName val="dataSoi11"/>
      <sheetName val="dataSoi16"/>
      <sheetName val="dataSoi24"/>
      <sheetName val="dataSoi24P"/>
      <sheetName val="dataSoi8"/>
      <sheetName val="Revised-ProformaSoi24P"/>
      <sheetName val="SumP&amp;L current Sites"/>
      <sheetName val="eqpmad2"/>
      <sheetName val="S0"/>
      <sheetName val="S1"/>
      <sheetName val="S2"/>
      <sheetName val="Cert"/>
      <sheetName val="FS1"/>
      <sheetName val="Conditions"/>
      <sheetName val="S0-Prelim"/>
      <sheetName val="S3-Structural Column+Wall"/>
      <sheetName val="S4-Upper floor slab+beam+drop c"/>
      <sheetName val="S5-Staircase"/>
      <sheetName val="S6-Steel Structure 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4"/>
      <sheetName val="S6.2- Outrigger"/>
      <sheetName val="S7-Roof ST."/>
      <sheetName val="S8-EXTERNAL WALL"/>
      <sheetName val="S9-internal wall"/>
      <sheetName val="S10-door-shutter-window"/>
      <sheetName val="S11-external wall finishes"/>
      <sheetName val="S12-internal wall finishes"/>
      <sheetName val="S13-internal floor finishes"/>
      <sheetName val="S14-internal ceiling finishes"/>
      <sheetName val="S15-stair finishes"/>
      <sheetName val="S18-balustrade-hand rail"/>
      <sheetName val="S19-parking -metal-sundries"/>
      <sheetName val="S20-sanitaries"/>
      <sheetName val="Pro-Sum (External)"/>
      <sheetName val="Prelim"/>
      <sheetName val="Attendance Re-bar"/>
      <sheetName val="Accum. Prelim"/>
      <sheetName val="Material on site"/>
      <sheetName val="PO4200006152"/>
      <sheetName val="PO4200006423"/>
      <sheetName val="VO12 (breakdown)"/>
      <sheetName val="PO4200006450"/>
      <sheetName val="PO4200006531"/>
      <sheetName val="S16-built in"/>
      <sheetName val="S17-loose furniture"/>
      <sheetName val="PO4200006977"/>
      <sheetName val="PO4200006978"/>
      <sheetName val="PO4200006979"/>
      <sheetName val="PO4200007429"/>
      <sheetName val="PO4200007483"/>
      <sheetName val="PO4200007647"/>
      <sheetName val="PO4200007760"/>
      <sheetName val="PO4200008337"/>
      <sheetName val="S21-ID.RESIDENCE ByITD"/>
      <sheetName val="S21-ID RESIDENCE By NSC"/>
      <sheetName val="S22-ID.PUBLIC CORRIDOR"/>
      <sheetName val="S24- F - EXTERNAL WORKS"/>
      <sheetName val="S26"/>
      <sheetName val="S27"/>
      <sheetName val="declaired by ls"/>
      <sheetName val="Standard Price"/>
      <sheetName val="Cost Assumption"/>
      <sheetName val="PRICE LIST"/>
      <sheetName val="BQ-Ext  "/>
      <sheetName val="occ"/>
      <sheetName val="ID Office-R1 - 23.8.2012"/>
      <sheetName val="Schnieder Price List-July 2012"/>
      <sheetName val="Cash Flow"/>
      <sheetName val="Ragama"/>
      <sheetName val="สรุปราคาค่าก่อสร้าง_EMC"/>
      <sheetName val="ac"/>
      <sheetName val="Soi 08"/>
      <sheetName val="exec summary"/>
      <sheetName val="sensitivities"/>
      <sheetName val="splinkler"/>
      <sheetName val="Sum"/>
      <sheetName val="Sec.1.1 Site clearanceworks"/>
      <sheetName val="เงื่อนไขการเสนอราคา"/>
      <sheetName val="VE LIST"/>
      <sheetName val="Sec.0"/>
      <sheetName val="Sec.1"/>
      <sheetName val="Arch unit rate"/>
      <sheetName val="ID unit rate"/>
      <sheetName val="Sec.2 "/>
      <sheetName val="sec.3.1"/>
      <sheetName val="sec.3.2"/>
      <sheetName val="sec.3.3"/>
      <sheetName val="sec.3.4"/>
      <sheetName val="Sec.4"/>
      <sheetName val="Sec.5"/>
      <sheetName val="Sec. 6"/>
      <sheetName val="Sec.7"/>
      <sheetName val="nsc"/>
      <sheetName val="lines_Lot1a"/>
      <sheetName val="Project Data"/>
      <sheetName val="Construction"/>
      <sheetName val="Unit_Cost2"/>
      <sheetName val="Material_civil2"/>
      <sheetName val="Unit_Cost_2-42"/>
      <sheetName val="Unit_Cost_5(1)2"/>
      <sheetName val="Unit_Cost_5(2-4)2"/>
      <sheetName val="Unit_Cost_5(6-11)2"/>
      <sheetName val="Unit_Cost_62"/>
      <sheetName val="Unit_Cost_6(12,13)2"/>
      <sheetName val="Unit_Cost_6(15-20)2"/>
      <sheetName val="ITEM_List2"/>
      <sheetName val="price6_182"/>
      <sheetName val="price6_192"/>
      <sheetName val="Structure_labour_cost2"/>
      <sheetName val="Rate_of_work2"/>
      <sheetName val="Fill_Mat_2"/>
      <sheetName val="Structure_unit2"/>
      <sheetName val="Source_Fill_Materials2"/>
      <sheetName val="Factor_F_Data2"/>
      <sheetName val="Concrete_Price2"/>
      <sheetName val="S3_Architectural1"/>
      <sheetName val="UnitSOBRR_xls1"/>
      <sheetName val="SCH_11"/>
      <sheetName val="Cost_per_SQM_M&amp;E1"/>
      <sheetName val="Key_Data"/>
      <sheetName val="sa_lifecycle_inputs"/>
      <sheetName val="sa__lifecycle"/>
      <sheetName val="SAN_REDUCED_1"/>
      <sheetName val="detail_"/>
      <sheetName val="Actual_A"/>
      <sheetName val="Actual_B"/>
      <sheetName val="Actual_C"/>
      <sheetName val="Actual_นิติ"/>
      <sheetName val="Actual_ฟิตเนส"/>
      <sheetName val="Actual_สระว่ายน้ำ"/>
      <sheetName val="เสนอราคา_CMC"/>
      <sheetName val="Replacement_Cost_"/>
      <sheetName val="Interior_Plot_-_B"/>
      <sheetName val="Cavity Inputs"/>
      <sheetName val="data-Hilton"/>
      <sheetName val="Cost Data"/>
      <sheetName val="설계내역서"/>
      <sheetName val="BOQ"/>
      <sheetName val="Pricing"/>
      <sheetName val="spread"/>
      <sheetName val="3.1 piling"/>
      <sheetName val="code"/>
      <sheetName val="liste"/>
      <sheetName val="ค่าขนส่ง(6ล้อ)"/>
      <sheetName val="ค่าขนส่ง(พ่วง)"/>
      <sheetName val="สรุปรวม (2)"/>
      <sheetName val="Summary"/>
      <sheetName val="construction cost summary"/>
      <sheetName val="A_DW"/>
      <sheetName val="g1"/>
      <sheetName val="Manpower"/>
      <sheetName val="Interial"/>
      <sheetName val="Unit rate Architecture"/>
      <sheetName val="box cryostat details"/>
      <sheetName val="Proposal_Form"/>
      <sheetName val="Discounted_Cash_Flow"/>
      <sheetName val="KKC_Brkdwn"/>
      <sheetName val="EST-FOOTING_(G)"/>
      <sheetName val="order_list"/>
      <sheetName val="Bill_No__2_-_Carpark"/>
      <sheetName val="exec_summary"/>
      <sheetName val="PRICE_LIST"/>
      <sheetName val="Soi_08"/>
      <sheetName val="AC_A"/>
      <sheetName val="calc_menu_déroulant"/>
      <sheetName val="Main Sum (Hotel &amp; Residences)"/>
      <sheetName val="SUM-MAT"/>
      <sheetName val="ชื่อหุ้น"/>
      <sheetName val="F4-F7"/>
      <sheetName val="Sum main"/>
      <sheetName val="Material"/>
      <sheetName val="analysis"/>
      <sheetName val="CPA7-31"/>
      <sheetName val="hvac boq"/>
      <sheetName val="Ext Bwk"/>
      <sheetName val="Driver Linac Layout"/>
      <sheetName val="Inputs"/>
      <sheetName val="Magnet 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0812"/>
      <sheetName val="data0901"/>
      <sheetName val="data0902"/>
      <sheetName val="data0903"/>
      <sheetName val="data0904"/>
      <sheetName val="data0905"/>
      <sheetName val="data0906"/>
      <sheetName val="TOTAL"/>
      <sheetName val="TBF_W"/>
      <sheetName val="data0802"/>
      <sheetName val="data0803"/>
      <sheetName val="data0804"/>
      <sheetName val="BALANCE SHEET "/>
      <sheetName val="หนี้ฟ้อง"/>
      <sheetName val="หลักประกัน"/>
      <sheetName val="พี่แพ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"/>
      <sheetName val="SAD"/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Balance Q3-2002"/>
      <sheetName val="A-4"/>
      <sheetName val="Template for lead"/>
      <sheetName val="Rec#54-Q2"/>
      <sheetName val="Rec#54-Q1"/>
      <sheetName val="Factor F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&amp;cash flow"/>
      <sheetName val="conso-PL"/>
      <sheetName val="asimar cf"/>
      <sheetName val="conso cf "/>
      <sheetName val="eliminate_BS"/>
      <sheetName val="eliminate_PL"/>
      <sheetName val="BS"/>
      <sheetName val="PL"/>
      <sheetName val="pending"/>
      <sheetName val="PM &amp; TE-calculation"/>
      <sheetName val="REC"/>
      <sheetName val="SAD"/>
      <sheetName val="ADJ"/>
      <sheetName val="Sum lead"/>
      <sheetName val="C-Cash&amp;Bank"/>
      <sheetName val="E-Accounts Receivable"/>
      <sheetName val="F-Inventory"/>
      <sheetName val="G-Other CA"/>
      <sheetName val="H-Investment"/>
      <sheetName val="H-3"/>
      <sheetName val="I-Intercompany"/>
      <sheetName val="J-Other Assets"/>
      <sheetName val="K-Fixed Asset"/>
      <sheetName val="M-Accounts Payable"/>
      <sheetName val="N-Other CL"/>
      <sheetName val="Q-Other Liabilities"/>
      <sheetName val="Q-3"/>
      <sheetName val="T-Equity"/>
      <sheetName val="U-Profit&amp;Loss"/>
      <sheetName val="U-1.1_GP by Seg"/>
      <sheetName val="U-Service Income"/>
      <sheetName val="U-Other Income"/>
      <sheetName val="U-Cost of Service"/>
      <sheetName val="U-4-1"/>
      <sheetName val="U-Selling&amp;Admin"/>
      <sheetName val="U-Interest Exp"/>
      <sheetName val="Trial Balance"/>
      <sheetName val="TrialBalance Q3-2002"/>
      <sheetName val="TOTAL"/>
      <sheetName val="N-4.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 &amp; TE "/>
      <sheetName val="SAD"/>
      <sheetName val="Cum SAD"/>
      <sheetName val="CJE"/>
      <sheetName val="ADJ"/>
      <sheetName val="REC"/>
      <sheetName val="Sum lead"/>
      <sheetName val="C-Cash&amp;Bank"/>
      <sheetName val="E-Accounts Receivable"/>
      <sheetName val="F-Inventory"/>
      <sheetName val="G-Other CA"/>
      <sheetName val="H-Investment"/>
      <sheetName val="I-Intercompany"/>
      <sheetName val="J-Other Assets"/>
      <sheetName val="K-Fixed Asset"/>
      <sheetName val="M-Accounts Payable"/>
      <sheetName val="N-Other CL"/>
      <sheetName val="Q-Other Liabilities"/>
      <sheetName val="T-Equity"/>
      <sheetName val="U-Profit&amp;Loss"/>
      <sheetName val="U-Service Income"/>
      <sheetName val="U-Other Income"/>
      <sheetName val="U-Cost of Service"/>
      <sheetName val="U-Selling&amp;Admin"/>
      <sheetName val="U-Interest Exp"/>
      <sheetName val="Trial Balance"/>
      <sheetName val="N-4.4"/>
      <sheetName val="TrialBalance Q3-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 "/>
      <sheetName val="oresreqsum"/>
      <sheetName val="Oct"/>
      <sheetName val="Data55X"/>
      <sheetName val="BS ATTACH"/>
      <sheetName val="Master"/>
      <sheetName val="TB SAP"/>
      <sheetName val="221630"/>
      <sheetName val="SKA"/>
      <sheetName val="Sheet1 (2)"/>
      <sheetName val="งบต้นทุนผลิต48"/>
      <sheetName val="CUSTOMER"/>
      <sheetName val="Mant.Fiberline"/>
      <sheetName val="ap"/>
      <sheetName val="Detail"/>
      <sheetName val="INTEREST"/>
      <sheetName val="เขตส่งออก"/>
      <sheetName val="เงินกู้ธนชาติ"/>
      <sheetName val="เงินกู้ MGC"/>
      <sheetName val="zcst fg d"/>
      <sheetName val="Sheet1"/>
      <sheetName val="ar1-6"/>
      <sheetName val="FRECEFECBAILEYS"/>
      <sheetName val="Data"/>
      <sheetName val="2004"/>
      <sheetName val="Newspaper"/>
      <sheetName val="detail_mfgcost"/>
      <sheetName val=" Engineer Top5 "/>
      <sheetName val="Smell complain"/>
      <sheetName val="COVER"/>
      <sheetName val="PL COVER"/>
      <sheetName val="BS COVER "/>
      <sheetName val="ATTH COVER "/>
      <sheetName val="ASSUMP"/>
      <sheetName val="SALE Y-T-D"/>
      <sheetName val="SALE "/>
      <sheetName val="Boi"/>
      <sheetName val="Service"/>
      <sheetName val="Non-Boi"/>
      <sheetName val="INCOME STATEMENT"/>
      <sheetName val="OTHER REV"/>
      <sheetName val="#cmpt2"/>
      <sheetName val="Tools2006"/>
      <sheetName val="BS9705"/>
      <sheetName val="Total by Brand"/>
      <sheetName val="เอกอุดร"/>
      <sheetName val="ลูกค้า"/>
      <sheetName val="Historical PM2"/>
      <sheetName val="Navigation"/>
      <sheetName val="pnlJul-feb05"/>
      <sheetName val="2.FA"/>
      <sheetName val="jul03-jun04pnl"/>
      <sheetName val="OHS-OthersDec04"/>
      <sheetName val="4.CL"/>
      <sheetName val="bsJul-feb05"/>
      <sheetName val="jul04-dec04pnl"/>
      <sheetName val="3.CA"/>
      <sheetName val="fy05bsJul-dec04"/>
      <sheetName val="สรุปรวม"/>
      <sheetName val="Trial balance"/>
      <sheetName val="Customer List"/>
      <sheetName val="DS update"/>
      <sheetName val="CST1198"/>
      <sheetName val="TB_LET_03"/>
      <sheetName val="CD-08"/>
      <sheetName val="CONSTRUCTION"/>
      <sheetName val="LC-PURCHASE TFB"/>
      <sheetName val="Goods List"/>
      <sheetName val="total"/>
      <sheetName val="ยอดkill1005"/>
      <sheetName val="InputPO_Del"/>
      <sheetName val="ADJ _ RATE"/>
      <sheetName val="รายงานผลการดำเนินงาน"/>
      <sheetName val="capex04"/>
      <sheetName val="Seal 1-07-04"/>
      <sheetName val="BALANCE_SHEET_1"/>
      <sheetName val="เงินกู้_MGC1"/>
      <sheetName val="zcst_fg_d1"/>
      <sheetName val="_Engineer_Top5_1"/>
      <sheetName val="TB_SAP1"/>
      <sheetName val="Smell_complain1"/>
      <sheetName val="PL_COVER1"/>
      <sheetName val="BS_COVER_1"/>
      <sheetName val="ATTH_COVER_1"/>
      <sheetName val="SALE_Y-T-D1"/>
      <sheetName val="SALE_1"/>
      <sheetName val="INCOME_STATEMENT1"/>
      <sheetName val="OTHER_REV1"/>
      <sheetName val="Total_by_Brand1"/>
      <sheetName val="Mant_Fiberline1"/>
      <sheetName val="BS_ATTACH1"/>
      <sheetName val="Historical_PM21"/>
      <sheetName val="2_FA1"/>
      <sheetName val="4_CL1"/>
      <sheetName val="3_CA1"/>
      <sheetName val="Sheet1_(2)1"/>
      <sheetName val="Trial_balance1"/>
      <sheetName val="Customer_List1"/>
      <sheetName val="DS_update1"/>
      <sheetName val="LC-PURCHASE_TFB1"/>
      <sheetName val="Goods_List1"/>
      <sheetName val="BALANCE_SHEET_"/>
      <sheetName val="เงินกู้_MGC"/>
      <sheetName val="zcst_fg_d"/>
      <sheetName val="_Engineer_Top5_"/>
      <sheetName val="TB_SAP"/>
      <sheetName val="Smell_complain"/>
      <sheetName val="PL_COVER"/>
      <sheetName val="BS_COVER_"/>
      <sheetName val="ATTH_COVER_"/>
      <sheetName val="SALE_Y-T-D"/>
      <sheetName val="SALE_"/>
      <sheetName val="INCOME_STATEMENT"/>
      <sheetName val="OTHER_REV"/>
      <sheetName val="Total_by_Brand"/>
      <sheetName val="Mant_Fiberline"/>
      <sheetName val="BS_ATTACH"/>
      <sheetName val="Historical_PM2"/>
      <sheetName val="2_FA"/>
      <sheetName val="4_CL"/>
      <sheetName val="3_CA"/>
      <sheetName val="Sheet1_(2)"/>
      <sheetName val="Trial_balance"/>
      <sheetName val="Customer_List"/>
      <sheetName val="DS_update"/>
      <sheetName val="LC-PURCHASE_TFB"/>
      <sheetName val="Goods_List"/>
      <sheetName val="ADJ___RATE1"/>
      <sheetName val="ADJ___RATE"/>
      <sheetName val="ADJ - RATE"/>
      <sheetName val="Exp"/>
      <sheetName val="BALANCE_SHEET_2"/>
      <sheetName val="PL_COVER2"/>
      <sheetName val="BS_COVER_2"/>
      <sheetName val="ATTH_COVER_2"/>
      <sheetName val="SALE_Y-T-D2"/>
      <sheetName val="SALE_2"/>
      <sheetName val="INCOME_STATEMENT2"/>
      <sheetName val="OTHER_REV2"/>
      <sheetName val="เงินกู้_MGC2"/>
      <sheetName val="Total_by_Brand2"/>
      <sheetName val="zcst_fg_d2"/>
      <sheetName val="_Engineer_Top5_2"/>
      <sheetName val="TB_SAP2"/>
      <sheetName val="Smell_complain2"/>
      <sheetName val="Mant_Fiberline2"/>
      <sheetName val="BS_ATTACH2"/>
      <sheetName val="Historical_PM22"/>
      <sheetName val="Trial_balance2"/>
      <sheetName val="Customer_List2"/>
      <sheetName val="DS_update2"/>
      <sheetName val="LC-PURCHASE_TFB2"/>
      <sheetName val="Goods_List2"/>
      <sheetName val="2_FA2"/>
      <sheetName val="4_CL2"/>
      <sheetName val="3_CA2"/>
      <sheetName val="Sheet1_(2)2"/>
      <sheetName val="ADJ___RATE2"/>
      <sheetName val="Seal_1-07-04"/>
      <sheetName val="เวลาห้องชั่ง-ห้องชั่ง"/>
      <sheetName val="Cover2"/>
      <sheetName val="BS"/>
      <sheetName val="SCB_1_-_Current"/>
      <sheetName val="SCB_2_-_Current"/>
      <sheetName val="Cost_center2"/>
      <sheetName val="Input"/>
      <sheetName val="ADJ_-_RATE3"/>
      <sheetName val="BALANCE_SHEET_3"/>
      <sheetName val="pag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"/>
      <sheetName val="Account Code_E"/>
      <sheetName val="0448"/>
      <sheetName val="BS"/>
      <sheetName val="CE"/>
      <sheetName val="Detai_asset"/>
      <sheetName val="Detai_Liabilities"/>
      <sheetName val="Detai_Cost of goods sold"/>
      <sheetName val="Detai_EX"/>
      <sheetName val="27-5-48 "/>
      <sheetName val="30-5-48"/>
      <sheetName val="07-6-48"/>
      <sheetName val="Trial 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Trial Balance"/>
      <sheetName val="BALANCE SHEET "/>
      <sheetName val="เงินกู้_MGC"/>
      <sheetName val="Trial_Balance"/>
      <sheetName val="เงินกู้_MGC1"/>
      <sheetName val="Trial_Balance1"/>
      <sheetName val="เงินกู้_MGC2"/>
      <sheetName val="Trial_Balance2"/>
      <sheetName val="????-??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otal"/>
      <sheetName val="A011"/>
      <sheetName val="A021"/>
      <sheetName val="A022"/>
      <sheetName val="A041"/>
      <sheetName val="A042"/>
      <sheetName val="A043"/>
      <sheetName val="A051"/>
      <sheetName val="A061"/>
      <sheetName val="B011"/>
      <sheetName val="B012"/>
      <sheetName val="B013"/>
      <sheetName val="B021"/>
      <sheetName val="B022"/>
      <sheetName val="B031"/>
      <sheetName val="B032"/>
      <sheetName val="B033"/>
      <sheetName val="B041"/>
      <sheetName val="B042"/>
      <sheetName val="B043"/>
      <sheetName val="B051"/>
      <sheetName val="B052"/>
      <sheetName val="B053"/>
      <sheetName val="B054"/>
      <sheetName val="B061"/>
      <sheetName val="B071"/>
      <sheetName val="B081"/>
      <sheetName val="B091"/>
      <sheetName val="B092"/>
      <sheetName val="B093"/>
      <sheetName val="B094"/>
      <sheetName val="B095"/>
      <sheetName val="B101"/>
      <sheetName val="B111"/>
      <sheetName val="table"/>
      <sheetName val="Data"/>
      <sheetName val="Cperiod"/>
      <sheetName val="เงินกู้ธนชาติ"/>
      <sheetName val="Account"/>
      <sheetName val="Center"/>
      <sheetName val="Company"/>
      <sheetName val="1200"/>
      <sheetName val="Account Code_E"/>
      <sheetName val="Trial Balance"/>
      <sheetName val="Code"/>
      <sheetName val="Account List"/>
      <sheetName val="Stock Aging"/>
      <sheetName val="Company codes"/>
      <sheetName val="IA Data"/>
      <sheetName val="b&amp;s 1999"/>
      <sheetName val="ชื่อหุ้น"/>
      <sheetName val="elec45-01"/>
      <sheetName val="download"/>
      <sheetName val="oh0006"/>
      <sheetName val="Account_Code_E"/>
      <sheetName val="Trial_Balance"/>
      <sheetName val="Account_List"/>
      <sheetName val="Stock_Aging"/>
      <sheetName val="Company_codes"/>
      <sheetName val="IA_Data"/>
      <sheetName val="Account_Code_E1"/>
      <sheetName val="Trial_Balance1"/>
      <sheetName val="Account_List1"/>
      <sheetName val="Stock_Aging1"/>
      <sheetName val="Company_codes1"/>
      <sheetName val="IA_Data1"/>
      <sheetName val="STRUCTURE"/>
      <sheetName val="TrialBalance Q3-2002"/>
      <sheetName val="Exp"/>
      <sheetName val="Accts by Division"/>
      <sheetName val="Detailed BS"/>
      <sheetName val="Equity Rec."/>
      <sheetName val="REVENUE"/>
      <sheetName val="Account_Code_E2"/>
      <sheetName val="Trial_Balance2"/>
      <sheetName val="Account_List2"/>
      <sheetName val="Stock_Aging2"/>
      <sheetName val="Company_codes2"/>
      <sheetName val="IA_Data2"/>
      <sheetName val="ACCODE"/>
      <sheetName val="Account_Code_E3"/>
      <sheetName val="Trial_Balance3"/>
      <sheetName val="1"/>
      <sheetName val="CONTENTS"/>
      <sheetName val="SSO Office"/>
      <sheetName val="HOD"/>
      <sheetName val="slip (Banking)"/>
      <sheetName val="ELF"/>
      <sheetName val="Scoping"/>
      <sheetName val="Land 28101"/>
      <sheetName val="เขตการค้าย่อย"/>
      <sheetName val="สรุป"/>
      <sheetName val="ภูมิทัศน์"/>
      <sheetName val="Asset41_42"/>
      <sheetName val="Unit rate Architecture"/>
      <sheetName val="Datasheet"/>
      <sheetName val="N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 (Re)"/>
      <sheetName val="August(Re)"/>
      <sheetName val="Sep(Re)"/>
      <sheetName val="October(Re)"/>
      <sheetName val="Dec(Re)"/>
      <sheetName val="November(Re)"/>
      <sheetName val="MD Office (2)"/>
      <sheetName val="YTD-Var (Revised-Actual) (Sum)"/>
      <sheetName val="YTD-Variance (Sum)"/>
      <sheetName val="Month-Variance"/>
      <sheetName val="YTD-Var (Annual-Actual)"/>
      <sheetName val="YTD-Var (Revised-Actual)"/>
      <sheetName val="YTD-Actual"/>
      <sheetName val="YTD-Annual"/>
      <sheetName val="YTD_Revised"/>
      <sheetName val="Revised Plan"/>
      <sheetName val="Actual"/>
      <sheetName val="Annaul"/>
      <sheetName val="Annaul (2)"/>
      <sheetName val="January"/>
      <sheetName val="February"/>
      <sheetName val="March"/>
      <sheetName val="April"/>
      <sheetName val="May"/>
      <sheetName val="June"/>
      <sheetName val="July"/>
      <sheetName val="YTD_Actual"/>
      <sheetName val="detail"/>
      <sheetName val="July_(Re)"/>
      <sheetName val="MD_Office_(2)"/>
      <sheetName val="YTD-Var_(Revised-Actual)_(Sum)"/>
      <sheetName val="YTD-Variance_(Sum)"/>
      <sheetName val="YTD-Var_(Annual-Actual)"/>
      <sheetName val="YTD-Var_(Revised-Actual)"/>
      <sheetName val="Revised_Plan"/>
      <sheetName val="Annaul_(2)"/>
      <sheetName val="Sheet2"/>
      <sheetName val="Code"/>
      <sheetName val="Q1-55"/>
      <sheetName val="ราคา"/>
      <sheetName val="ADM_A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CE_A"/>
      <sheetName val="Drwing"/>
      <sheetName val="Elec"/>
      <sheetName val="Inst"/>
      <sheetName val="IT"/>
      <sheetName val="Mech"/>
      <sheetName val="CE"/>
      <sheetName val="Power"/>
      <sheetName val="Store"/>
      <sheetName val="July_(Re)1"/>
      <sheetName val="MD_Office_(2)1"/>
      <sheetName val="YTD-Var_(Revised-Actual)_(Sum)1"/>
      <sheetName val="YTD-Variance_(Sum)1"/>
      <sheetName val="YTD-Var_(Annual-Actual)1"/>
      <sheetName val="YTD-Var_(Revised-Actual)1"/>
      <sheetName val="Revised_Plan1"/>
      <sheetName val="Annaul_(2)1"/>
      <sheetName val="area converter"/>
      <sheetName val="July_(Re)2"/>
      <sheetName val="MD_Office_(2)2"/>
      <sheetName val="YTD-Var_(Revised-Actual)_(Sum)2"/>
      <sheetName val="YTD-Variance_(Sum)2"/>
      <sheetName val="YTD-Var_(Annual-Actual)2"/>
      <sheetName val="YTD-Var_(Revised-Actual)2"/>
      <sheetName val="Revised_Plan2"/>
      <sheetName val="Annaul_(2)2"/>
      <sheetName val="sales3level"/>
      <sheetName val="FOH_Actual"/>
      <sheetName val="Monthly-Variance(Sum_R)"/>
      <sheetName val="Monthly-Variance(R)"/>
      <sheetName val="YTD-Variance (Sum_A)"/>
      <sheetName val="Month-Variance (Sum_A)"/>
      <sheetName val="Month-Variance(A)"/>
      <sheetName val="November"/>
      <sheetName val="December_Final1"/>
      <sheetName val="December_Final"/>
      <sheetName val="December_First Time"/>
      <sheetName val="October"/>
      <sheetName val="September"/>
      <sheetName val="cc"/>
      <sheetName val="Actual_Yearly"/>
      <sheetName val="Sheet1 (2)"/>
      <sheetName val="REPORT"/>
      <sheetName val="sales"/>
      <sheetName val="CF-ACT-BHT"/>
      <sheetName val="CF-ACT-USD"/>
      <sheetName val="CF-PLAN-BHT"/>
      <sheetName val="CF-PLAN-USD"/>
      <sheetName val="worksheet"/>
      <sheetName val="worksheet_dnp"/>
      <sheetName val="rates"/>
      <sheetName val="Account List"/>
      <sheetName val="accum_2001"/>
      <sheetName val="ACTUAL-MONTHLY "/>
      <sheetName val="Actual-Monthly"/>
      <sheetName val="Actual-ＹＴＤ"/>
      <sheetName val="Budget-Monthly"/>
      <sheetName val="Budget-YTD"/>
      <sheetName val="YTD-Variance_(Sum_A)"/>
      <sheetName val="Month-Variance_(Sum_A)"/>
      <sheetName val="December_First_Time"/>
      <sheetName val="Sheet1_(2)"/>
      <sheetName val="YTD-Variance_(Sum_A)1"/>
      <sheetName val="Month-Variance_(Sum_A)1"/>
      <sheetName val="December_First_Time1"/>
      <sheetName val="Sheet1_(2)1"/>
      <sheetName val="July_(Re)3"/>
      <sheetName val="MD_Office_(2)3"/>
      <sheetName val="YTD-Var_(Revised-Actual)_(Sum)3"/>
      <sheetName val="YTD-Variance_(Sum)3"/>
      <sheetName val="YTD-Var_(Annual-Actual)3"/>
      <sheetName val="YTD-Var_(Revised-Actual)3"/>
      <sheetName val="Revised_Plan3"/>
      <sheetName val="Annaul_(2)3"/>
      <sheetName val="YTD-Variance_(Sum_A)2"/>
      <sheetName val="Month-Variance_(Sum_A)2"/>
      <sheetName val="December_First_Time2"/>
      <sheetName val="Sheet1_(2)2"/>
      <sheetName val="July_(Re)4"/>
      <sheetName val="MD_Office_(2)4"/>
      <sheetName val="YTD-Var_(Revised-Actual)_(Sum)4"/>
      <sheetName val="YTD-Variance_(Sum)4"/>
      <sheetName val="YTD-Var_(Annual-Actual)4"/>
      <sheetName val="YTD-Var_(Revised-Actual)4"/>
      <sheetName val="Revised_Plan4"/>
      <sheetName val="Annaul_(2)4"/>
      <sheetName val="YTD-Variance_(Sum_A)3"/>
      <sheetName val="Month-Variance_(Sum_A)3"/>
      <sheetName val="December_First_Time3"/>
      <sheetName val="Sheet1_(2)3"/>
      <sheetName val="DW"/>
      <sheetName val="ACCODE"/>
      <sheetName val="ACTUAL-MONTHLY_"/>
      <sheetName val="By_task_for_ACC"/>
      <sheetName val="R"/>
      <sheetName val="Land Acquisition"/>
      <sheetName val="BG 2017"/>
      <sheetName val="BG 2018"/>
      <sheetName val="BS-data"/>
      <sheetName val="PL-data"/>
      <sheetName val="CD1"/>
      <sheetName val="CD3"/>
      <sheetName val="CD4"/>
      <sheetName val="CD5"/>
      <sheetName val="CD6"/>
      <sheetName val="PS1"/>
      <sheetName val="PS2"/>
      <sheetName val="PS3"/>
      <sheetName val="PT"/>
      <sheetName val="PV"/>
      <sheetName val="sum actual PL"/>
      <sheetName val="sum actual PL by PJ"/>
      <sheetName val="Sum actual BS"/>
      <sheetName val="sum BG PL"/>
      <sheetName val="Ratio"/>
      <sheetName val="WBS"/>
      <sheetName val="7251-06540"/>
      <sheetName val="master"/>
      <sheetName val="July_(Re)5"/>
      <sheetName val="MD_Office_(2)5"/>
      <sheetName val="YTD-Var_(Revised-Actual)_(Sum)5"/>
      <sheetName val="YTD-Variance_(Sum)5"/>
      <sheetName val="YTD-Var_(Annual-Actual)5"/>
      <sheetName val="YTD-Var_(Revised-Actual)5"/>
      <sheetName val="Revised_Plan5"/>
      <sheetName val="Annaul_(2)5"/>
      <sheetName val="YTD-Variance_(Sum_A)4"/>
      <sheetName val="Month-Variance_(Sum_A)4"/>
      <sheetName val="December_First_Time4"/>
      <sheetName val="Sheet1_(2)4"/>
      <sheetName val="Account_List"/>
      <sheetName val="ACTUAL-MONTHLY_1"/>
      <sheetName val="CAPEX"/>
      <sheetName val="July_(Re)10"/>
      <sheetName val="MD_Office_(2)10"/>
      <sheetName val="YTD-Var_(Revised-Actual)_(Sum10"/>
      <sheetName val="YTD-Variance_(Sum)10"/>
      <sheetName val="YTD-Var_(Annual-Actual)10"/>
      <sheetName val="YTD-Var_(Revised-Actual)10"/>
      <sheetName val="Revised_Plan10"/>
      <sheetName val="Annaul_(2)10"/>
      <sheetName val="area_converter5"/>
      <sheetName val="YTD-Variance_(Sum_A)9"/>
      <sheetName val="Month-Variance_(Sum_A)9"/>
      <sheetName val="December_First_Time9"/>
      <sheetName val="Sheet1_(2)9"/>
      <sheetName val="Account_List5"/>
      <sheetName val="ACTUAL-MONTHLY_6"/>
      <sheetName val="Land_Acquisition5"/>
      <sheetName val="BG_20175"/>
      <sheetName val="BG_20185"/>
      <sheetName val="sum_actual_PL5"/>
      <sheetName val="sum_actual_PL_by_PJ5"/>
      <sheetName val="Sum_actual_BS5"/>
      <sheetName val="sum_BG_PL5"/>
      <sheetName val="area_converter"/>
      <sheetName val="Land_Acquisition"/>
      <sheetName val="BG_2017"/>
      <sheetName val="BG_2018"/>
      <sheetName val="sum_actual_PL"/>
      <sheetName val="sum_actual_PL_by_PJ"/>
      <sheetName val="Sum_actual_BS"/>
      <sheetName val="sum_BG_PL"/>
      <sheetName val="July_(Re)6"/>
      <sheetName val="MD_Office_(2)6"/>
      <sheetName val="YTD-Var_(Revised-Actual)_(Sum)6"/>
      <sheetName val="YTD-Variance_(Sum)6"/>
      <sheetName val="YTD-Var_(Annual-Actual)6"/>
      <sheetName val="YTD-Var_(Revised-Actual)6"/>
      <sheetName val="Revised_Plan6"/>
      <sheetName val="Annaul_(2)6"/>
      <sheetName val="YTD-Variance_(Sum_A)5"/>
      <sheetName val="Month-Variance_(Sum_A)5"/>
      <sheetName val="December_First_Time5"/>
      <sheetName val="Sheet1_(2)5"/>
      <sheetName val="Account_List1"/>
      <sheetName val="ACTUAL-MONTHLY_2"/>
      <sheetName val="Land_Acquisition1"/>
      <sheetName val="BG_20171"/>
      <sheetName val="BG_20181"/>
      <sheetName val="sum_actual_PL1"/>
      <sheetName val="sum_actual_PL_by_PJ1"/>
      <sheetName val="Sum_actual_BS1"/>
      <sheetName val="sum_BG_PL1"/>
      <sheetName val="area_converter1"/>
      <sheetName val="July_(Re)9"/>
      <sheetName val="MD_Office_(2)9"/>
      <sheetName val="YTD-Var_(Revised-Actual)_(Sum)9"/>
      <sheetName val="YTD-Variance_(Sum)9"/>
      <sheetName val="YTD-Var_(Annual-Actual)9"/>
      <sheetName val="YTD-Var_(Revised-Actual)9"/>
      <sheetName val="Revised_Plan9"/>
      <sheetName val="Annaul_(2)9"/>
      <sheetName val="area_converter4"/>
      <sheetName val="YTD-Variance_(Sum_A)8"/>
      <sheetName val="Month-Variance_(Sum_A)8"/>
      <sheetName val="December_First_Time8"/>
      <sheetName val="Sheet1_(2)8"/>
      <sheetName val="Account_List4"/>
      <sheetName val="ACTUAL-MONTHLY_5"/>
      <sheetName val="Land_Acquisition4"/>
      <sheetName val="BG_20174"/>
      <sheetName val="BG_20184"/>
      <sheetName val="sum_actual_PL4"/>
      <sheetName val="sum_actual_PL_by_PJ4"/>
      <sheetName val="Sum_actual_BS4"/>
      <sheetName val="sum_BG_PL4"/>
      <sheetName val="July_(Re)7"/>
      <sheetName val="MD_Office_(2)7"/>
      <sheetName val="YTD-Var_(Revised-Actual)_(Sum)7"/>
      <sheetName val="YTD-Variance_(Sum)7"/>
      <sheetName val="YTD-Var_(Annual-Actual)7"/>
      <sheetName val="YTD-Var_(Revised-Actual)7"/>
      <sheetName val="Revised_Plan7"/>
      <sheetName val="Annaul_(2)7"/>
      <sheetName val="area_converter2"/>
      <sheetName val="YTD-Variance_(Sum_A)6"/>
      <sheetName val="Month-Variance_(Sum_A)6"/>
      <sheetName val="December_First_Time6"/>
      <sheetName val="Sheet1_(2)6"/>
      <sheetName val="Account_List2"/>
      <sheetName val="ACTUAL-MONTHLY_3"/>
      <sheetName val="Land_Acquisition2"/>
      <sheetName val="BG_20172"/>
      <sheetName val="BG_20182"/>
      <sheetName val="sum_actual_PL2"/>
      <sheetName val="sum_actual_PL_by_PJ2"/>
      <sheetName val="Sum_actual_BS2"/>
      <sheetName val="sum_BG_PL2"/>
      <sheetName val="July_(Re)8"/>
      <sheetName val="MD_Office_(2)8"/>
      <sheetName val="YTD-Var_(Revised-Actual)_(Sum)8"/>
      <sheetName val="YTD-Variance_(Sum)8"/>
      <sheetName val="YTD-Var_(Annual-Actual)8"/>
      <sheetName val="YTD-Var_(Revised-Actual)8"/>
      <sheetName val="Revised_Plan8"/>
      <sheetName val="Annaul_(2)8"/>
      <sheetName val="area_converter3"/>
      <sheetName val="YTD-Variance_(Sum_A)7"/>
      <sheetName val="Month-Variance_(Sum_A)7"/>
      <sheetName val="December_First_Time7"/>
      <sheetName val="Sheet1_(2)7"/>
      <sheetName val="Account_List3"/>
      <sheetName val="ACTUAL-MONTHLY_4"/>
      <sheetName val="Land_Acquisition3"/>
      <sheetName val="BG_20173"/>
      <sheetName val="BG_20183"/>
      <sheetName val="sum_actual_PL3"/>
      <sheetName val="sum_actual_PL_by_PJ3"/>
      <sheetName val="Sum_actual_BS3"/>
      <sheetName val="sum_BG_PL3"/>
      <sheetName val="July_(Re)11"/>
      <sheetName val="MD_Office_(2)11"/>
      <sheetName val="YTD-Var_(Revised-Actual)_(Sum11"/>
      <sheetName val="YTD-Variance_(Sum)11"/>
      <sheetName val="YTD-Var_(Annual-Actual)11"/>
      <sheetName val="YTD-Var_(Revised-Actual)11"/>
      <sheetName val="Revised_Plan11"/>
      <sheetName val="Annaul_(2)11"/>
      <sheetName val="area_converter6"/>
      <sheetName val="YTD-Variance_(Sum_A)10"/>
      <sheetName val="Month-Variance_(Sum_A)10"/>
      <sheetName val="December_First_Time10"/>
      <sheetName val="Sheet1_(2)10"/>
      <sheetName val="Account_List6"/>
      <sheetName val="ACTUAL-MONTHLY_7"/>
      <sheetName val="Land_Acquisition6"/>
      <sheetName val="BG_20176"/>
      <sheetName val="BG_20186"/>
      <sheetName val="sum_actual_PL6"/>
      <sheetName val="sum_actual_PL_by_PJ6"/>
      <sheetName val="Sum_actual_BS6"/>
      <sheetName val="sum_BG_PL6"/>
      <sheetName val="July_(Re)12"/>
      <sheetName val="MD_Office_(2)12"/>
      <sheetName val="YTD-Var_(Revised-Actual)_(Sum12"/>
      <sheetName val="YTD-Variance_(Sum)12"/>
      <sheetName val="YTD-Var_(Annual-Actual)12"/>
      <sheetName val="YTD-Var_(Revised-Actual)12"/>
      <sheetName val="Revised_Plan12"/>
      <sheetName val="Annaul_(2)12"/>
      <sheetName val="area_converter7"/>
      <sheetName val="YTD-Variance_(Sum_A)11"/>
      <sheetName val="Month-Variance_(Sum_A)11"/>
      <sheetName val="December_First_Time11"/>
      <sheetName val="Sheet1_(2)11"/>
      <sheetName val="Account_List7"/>
      <sheetName val="ACTUAL-MONTHLY_8"/>
      <sheetName val="Land_Acquisition7"/>
      <sheetName val="BG_20177"/>
      <sheetName val="BG_20187"/>
      <sheetName val="sum_actual_PL7"/>
      <sheetName val="sum_actual_PL_by_PJ7"/>
      <sheetName val="Sum_actual_BS7"/>
      <sheetName val="sum_BG_PL7"/>
      <sheetName val="July_(Re)13"/>
      <sheetName val="MD_Office_(2)13"/>
      <sheetName val="YTD-Var_(Revised-Actual)_(Sum13"/>
      <sheetName val="YTD-Variance_(Sum)13"/>
      <sheetName val="YTD-Var_(Annual-Actual)13"/>
      <sheetName val="YTD-Var_(Revised-Actual)13"/>
      <sheetName val="Revised_Plan13"/>
      <sheetName val="Annaul_(2)13"/>
      <sheetName val="area_converter8"/>
      <sheetName val="YTD-Variance_(Sum_A)12"/>
      <sheetName val="Month-Variance_(Sum_A)12"/>
      <sheetName val="December_First_Time12"/>
      <sheetName val="Sheet1_(2)12"/>
      <sheetName val="Account_List8"/>
      <sheetName val="ACTUAL-MONTHLY_9"/>
      <sheetName val="Land_Acquisition8"/>
      <sheetName val="BG_20178"/>
      <sheetName val="BG_20188"/>
      <sheetName val="sum_actual_PL8"/>
      <sheetName val="sum_actual_PL_by_PJ8"/>
      <sheetName val="Sum_actual_BS8"/>
      <sheetName val="sum_BG_PL8"/>
      <sheetName val="เงินกู้ธนชาติ"/>
      <sheetName val="IVCY"/>
      <sheetName val="stat local"/>
      <sheetName val="PRG"/>
      <sheetName val="資金繰り表･CASH FLOW（９）"/>
      <sheetName val="Value"/>
      <sheetName val="Sheet1"/>
      <sheetName val="Estimated Cost"/>
      <sheetName val="資金繰り表･CASH_FLOW（９）"/>
      <sheetName val="Query1_SUMFREIGHT_"/>
      <sheetName val="tpc"/>
      <sheetName val="PS1L(Most)"/>
      <sheetName val="Kal"/>
      <sheetName val="資金繰り表･CASH_FLOW（９）1"/>
      <sheetName val="Database"/>
      <sheetName val="Cons. P&amp;L"/>
      <sheetName val="Cash Flow"/>
      <sheetName val="資金繰り表･CASH_FLOW（９）2"/>
      <sheetName val="stat_local"/>
      <sheetName val="PASA 2-2008 TPR"/>
      <sheetName val="CELL_A"/>
      <sheetName val="feb"/>
      <sheetName val="mar"/>
      <sheetName val="apr"/>
      <sheetName val="ENV_A"/>
      <sheetName val="PG_A"/>
      <sheetName val="MD_A"/>
      <sheetName val="QA&amp;R_A"/>
      <sheetName val="RMP_A"/>
      <sheetName val="RMZ_A"/>
      <sheetName val="jan"/>
      <sheetName val="ENV_R"/>
      <sheetName val="PG_R"/>
      <sheetName val="CELL_R"/>
      <sheetName val="QA&amp;R_R"/>
      <sheetName val="RMP_R"/>
      <sheetName val="RMZ_R"/>
      <sheetName val="MD_R"/>
      <sheetName val="PLANBS3"/>
      <sheetName val="x10"/>
      <sheetName val="x11"/>
      <sheetName val="x12"/>
      <sheetName val="x13"/>
      <sheetName val="x14"/>
      <sheetName val="x15"/>
      <sheetName val="x16"/>
      <sheetName val="x17"/>
      <sheetName val="July_(Re)14"/>
      <sheetName val="MD_Office_(2)14"/>
      <sheetName val="YTD-Var_(Revised-Actual)_(Sum14"/>
      <sheetName val="YTD-Variance_(Sum)14"/>
      <sheetName val="YTD-Var_(Annual-Actual)14"/>
      <sheetName val="YTD-Var_(Revised-Actual)14"/>
      <sheetName val="Revised_Plan14"/>
      <sheetName val="Annaul_(2)14"/>
      <sheetName val="area_converter9"/>
      <sheetName val="YTD-Variance_(Sum_A)13"/>
      <sheetName val="Month-Variance_(Sum_A)13"/>
      <sheetName val="December_First_Time13"/>
      <sheetName val="Sheet1_(2)13"/>
      <sheetName val="Account_List9"/>
      <sheetName val="ACTUAL-MONTHLY_10"/>
      <sheetName val="Land_Acquisition9"/>
      <sheetName val="BG_20179"/>
      <sheetName val="BG_20189"/>
      <sheetName val="sum_actual_PL9"/>
      <sheetName val="sum_actual_PL_by_PJ9"/>
      <sheetName val="Sum_actual_BS9"/>
      <sheetName val="sum_BG_PL9"/>
      <sheetName val="Estimated_Cost"/>
      <sheetName val="P4DDBFTAS"/>
      <sheetName val="Age311299TAS"/>
      <sheetName val="TASintDec00"/>
      <sheetName val="July_(Re)15"/>
      <sheetName val="MD_Office_(2)15"/>
      <sheetName val="YTD-Var_(Revised-Actual)_(Sum15"/>
      <sheetName val="YTD-Variance_(Sum)15"/>
      <sheetName val="YTD-Var_(Annual-Actual)15"/>
      <sheetName val="YTD-Var_(Revised-Actual)15"/>
      <sheetName val="Revised_Plan15"/>
      <sheetName val="Annaul_(2)15"/>
      <sheetName val="area_converter10"/>
      <sheetName val="YTD-Variance_(Sum_A)14"/>
      <sheetName val="Month-Variance_(Sum_A)14"/>
      <sheetName val="December_First_Time14"/>
      <sheetName val="Sheet1_(2)14"/>
      <sheetName val="Account_List10"/>
      <sheetName val="ACTUAL-MONTHLY_11"/>
      <sheetName val="Land_Acquisition10"/>
      <sheetName val="BG_201710"/>
      <sheetName val="BG_201810"/>
      <sheetName val="sum_actual_PL10"/>
      <sheetName val="sum_actual_PL_by_PJ10"/>
      <sheetName val="Sum_actual_BS10"/>
      <sheetName val="sum_BG_PL10"/>
      <sheetName val="Estimated_Cost1"/>
      <sheetName val="S3 Architectural"/>
      <sheetName val="stat_local1"/>
      <sheetName val="bal"/>
      <sheetName val="July_(Re)16"/>
      <sheetName val="MD_Office_(2)16"/>
      <sheetName val="YTD-Var_(Revised-Actual)_(Sum16"/>
      <sheetName val="YTD-Variance_(Sum)16"/>
      <sheetName val="YTD-Var_(Annual-Actual)16"/>
      <sheetName val="YTD-Var_(Revised-Actual)16"/>
      <sheetName val="Revised_Plan16"/>
      <sheetName val="Annaul_(2)16"/>
      <sheetName val="YTD-Variance_(Sum_A)15"/>
      <sheetName val="Month-Variance_(Sum_A)15"/>
      <sheetName val="December_First_Time15"/>
      <sheetName val="Sheet1_(2)15"/>
      <sheetName val="Account_List11"/>
      <sheetName val="ACTUAL-MONTHLY_12"/>
      <sheetName val="Land_Acquisition11"/>
      <sheetName val="BG_201711"/>
      <sheetName val="BG_201811"/>
      <sheetName val="sum_actual_PL11"/>
      <sheetName val="sum_actual_PL_by_PJ11"/>
      <sheetName val="Sum_actual_BS11"/>
      <sheetName val="sum_BG_PL11"/>
      <sheetName val="area_converter11"/>
      <sheetName val="stat_local2"/>
      <sheetName val="資金繰り表･CASH_FLOW（９）3"/>
      <sheetName val="CHE_A"/>
      <sheetName val="DESP_A"/>
      <sheetName val="ISO_A"/>
      <sheetName val="PC_A"/>
      <sheetName val="PM_A"/>
      <sheetName val="SHEET_A"/>
      <sheetName val="RECO_A"/>
      <sheetName val="YARD_A"/>
      <sheetName val="CHEMICAL"/>
      <sheetName val="DESPATCH"/>
      <sheetName val="ISO"/>
      <sheetName val="PRODUCT"/>
      <sheetName val="PULP MILL"/>
      <sheetName val="SHEETING"/>
      <sheetName val="SODA"/>
      <sheetName val="YARD"/>
      <sheetName val="Cons__P&amp;L"/>
      <sheetName val="Cash_Flow"/>
      <sheetName val="Scoping"/>
      <sheetName val="CONDITION"/>
      <sheetName val="input data"/>
      <sheetName val="run no."/>
      <sheetName val="SOPSG"/>
      <sheetName val="POV new"/>
      <sheetName val="POV master"/>
      <sheetName val="DPLA"/>
      <sheetName val="support"/>
      <sheetName val="CountryRisk"/>
      <sheetName val="IndustryRisk"/>
      <sheetName val="stair"/>
      <sheetName val="Discounted Cash Flow"/>
      <sheetName val="data-Hilton"/>
      <sheetName val="Wall"/>
      <sheetName val="Data"/>
      <sheetName val="CashFlow"/>
      <sheetName val="detail "/>
      <sheetName val="1.0"/>
      <sheetName val="rc.footing"/>
      <sheetName val="17. Non consolidated stock"/>
      <sheetName val="General Data"/>
      <sheetName val="Assets"/>
      <sheetName val="Liabilities"/>
      <sheetName val="P-L"/>
      <sheetName val="14. Fixed assets"/>
      <sheetName val="13. Intangible assets"/>
      <sheetName val="田全　　0729　　　農水入力0810"/>
      <sheetName val="PASA_2-2008_TPR"/>
      <sheetName val="SCB 1 - Current"/>
      <sheetName val="SCB 2 - 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 refreshError="1"/>
      <sheetData sheetId="440" refreshError="1"/>
      <sheetData sheetId="441" refreshError="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/>
      <sheetData sheetId="467" refreshError="1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 refreshError="1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 refreshError="1"/>
      <sheetData sheetId="54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table"/>
      <sheetName val="Trial Balance"/>
      <sheetName val="7251-06540"/>
      <sheetName val="1"/>
      <sheetName val="Template"/>
      <sheetName val="TrialBalance Q3-2002"/>
      <sheetName val="เง_นก__ธนชาต_"/>
      <sheetName val="AP"/>
      <sheetName val=" IB-PL-00-01 SUMMARY"/>
      <sheetName val="ADJ - RATE"/>
      <sheetName val="PA"/>
      <sheetName val="Freight"/>
      <sheetName val="Input Price"/>
      <sheetName val="TB 2006"/>
      <sheetName val="Actual"/>
      <sheetName val="Data"/>
      <sheetName val="Parameters2"/>
      <sheetName val="?????????????"/>
      <sheetName val="Confi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Exp"/>
      <sheetName val="PM-TE"/>
      <sheetName val="공사개요"/>
      <sheetName val="노무비"/>
      <sheetName val="Addition_AUC"/>
      <sheetName val="ตั๋วเงินรับ"/>
      <sheetName val="Sheet1"/>
      <sheetName val="oresreqsum"/>
      <sheetName val="98FORECAST (1)"/>
      <sheetName val="DOMESTIC"/>
      <sheetName val="AP"/>
      <sheetName val="?????????????"/>
      <sheetName val="BMCT2003"/>
      <sheetName val="Feb"/>
      <sheetName val="Mar"/>
      <sheetName val="Apr"/>
      <sheetName val="May"/>
      <sheetName val="Jan"/>
      <sheetName val="June"/>
      <sheetName val="MD_R"/>
      <sheetName val="CELL_A"/>
      <sheetName val="ENV_A"/>
      <sheetName val="PG_A"/>
      <sheetName val="MD_A"/>
      <sheetName val="QA&amp;R_A"/>
      <sheetName val="RMP_A"/>
      <sheetName val="RMZ_A"/>
      <sheetName val="JUNE1"/>
      <sheetName val="ENV_R"/>
      <sheetName val="PG_R"/>
      <sheetName val="CELL_R"/>
      <sheetName val="QA&amp;R_R"/>
      <sheetName val="RMP_R"/>
      <sheetName val="RMZ_R"/>
      <sheetName val="YTD-Actual"/>
      <sheetName val="YTD_Revis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7251-06540"/>
      <sheetName val="70000-Inaudit"/>
      <sheetName val="Sheet1"/>
      <sheetName val="Sheet2"/>
      <sheetName val="Sheet3"/>
      <sheetName val="7251-03000-03700"/>
      <sheetName val="7251_06540"/>
      <sheetName val="YTD-Actual"/>
      <sheetName val="YTD_Revised"/>
      <sheetName val="เงินกู้ MGC"/>
      <sheetName val="เงินกู้ธนชาติ"/>
      <sheetName val="เงินกู้_MGC"/>
      <sheetName val="เงินกู้_MGC1"/>
      <sheetName val="Cancel_Promotion"/>
      <sheetName val="Actual"/>
      <sheetName val="Budget"/>
      <sheetName val="03100(SS)"/>
      <sheetName val="ReadData"/>
      <sheetName val="supplier"/>
      <sheetName val="RawData"/>
      <sheetName val="Condo Front Door #1"/>
      <sheetName val="Condo Front Door #2"/>
      <sheetName val="Q1-55"/>
      <sheetName val="WBS"/>
      <sheetName val="Summary"/>
      <sheetName val="PK1"/>
      <sheetName val="PK2"/>
      <sheetName val="PK3"/>
      <sheetName val="CN"/>
      <sheetName val="PKV1"/>
      <sheetName val="PKV2"/>
      <sheetName val="PAT"/>
      <sheetName val="PS1"/>
      <sheetName val="PS2"/>
      <sheetName val="PS3"/>
      <sheetName val="PT"/>
      <sheetName val="PV"/>
      <sheetName val="PHR1"/>
      <sheetName val="PHR2"/>
      <sheetName val="CD1"/>
      <sheetName val="CD4"/>
      <sheetName val="CD3"/>
      <sheetName val="CD5"/>
      <sheetName val="CD6"/>
      <sheetName val="เงินกู้_MGC3"/>
      <sheetName val="เงินกู้_MGC2"/>
      <sheetName val="CF-ACT-USD"/>
      <sheetName val="03  Mr. Saraogi"/>
      <sheetName val="Actual_Monthly"/>
      <sheetName val="เงินกู้_MGC4"/>
      <sheetName val="Condo_Front_Door_#1"/>
      <sheetName val="Condo_Front_Door_#2"/>
      <sheetName val="Condo_Front_Door_#11"/>
      <sheetName val="Condo_Front_Door_#21"/>
      <sheetName val="03__Mr__Saraogi"/>
      <sheetName val="เงินกู้_MGC7"/>
      <sheetName val="Condo_Front_Door_#14"/>
      <sheetName val="Condo_Front_Door_#24"/>
      <sheetName val="03__Mr__Saraogi3"/>
      <sheetName val="เงินกู้_MGC5"/>
      <sheetName val="Condo_Front_Door_#12"/>
      <sheetName val="Condo_Front_Door_#22"/>
      <sheetName val="03__Mr__Saraogi1"/>
      <sheetName val="เงินกู้_MGC6"/>
      <sheetName val="Condo_Front_Door_#13"/>
      <sheetName val="Condo_Front_Door_#23"/>
      <sheetName val="03__Mr__Saraogi2"/>
      <sheetName val="เงินกู้_MGC8"/>
      <sheetName val="Condo_Front_Door_#15"/>
      <sheetName val="Condo_Front_Door_#25"/>
      <sheetName val="03__Mr__Saraogi4"/>
      <sheetName val="เงินกู้_MGC9"/>
      <sheetName val="Condo_Front_Door_#16"/>
      <sheetName val="Condo_Front_Door_#26"/>
      <sheetName val="03__Mr__Saraogi5"/>
      <sheetName val="เงินกู้_MGC10"/>
      <sheetName val="Condo_Front_Door_#17"/>
      <sheetName val="Condo_Front_Door_#27"/>
      <sheetName val="03__Mr__Saraogi6"/>
      <sheetName val="เงินกู้_MGC11"/>
      <sheetName val="Condo_Front_Door_#18"/>
      <sheetName val="Condo_Front_Door_#28"/>
      <sheetName val="03__Mr__Saraogi7"/>
      <sheetName val="Actual_Month"/>
      <sheetName val="Annual_Month"/>
      <sheetName val="Annual_Yearly"/>
      <sheetName val="NBCA_2001_Completed"/>
      <sheetName val="Chklst B"/>
      <sheetName val="A 08a"/>
      <sheetName val="act-90000"/>
      <sheetName val="Sheet5"/>
      <sheetName val="7251-02000-02252"/>
      <sheetName val="7251-01xxxx"/>
      <sheetName val="SPEC"/>
      <sheetName val="NAMES"/>
      <sheetName val="sum"/>
      <sheetName val="RECY"/>
      <sheetName val="BS_INPUT"/>
      <sheetName val="Chklst_B"/>
      <sheetName val="A_08a"/>
      <sheetName val="eva1"/>
      <sheetName val="เงินกู้_MGC12"/>
      <sheetName val="Condo_Front_Door_#19"/>
      <sheetName val="Condo_Front_Door_#29"/>
      <sheetName val="03__Mr__Saraogi8"/>
      <sheetName val="เงินกู้_MGC13"/>
      <sheetName val="Condo_Front_Door_#110"/>
      <sheetName val="Condo_Front_Door_#210"/>
      <sheetName val="03__Mr__Saraogi9"/>
      <sheetName val="Chklst_B1"/>
      <sheetName val="A_08a1"/>
      <sheetName val="ActAdj"/>
      <sheetName val="BudAdj"/>
      <sheetName val="LYAAdj"/>
      <sheetName val="LYBAdj"/>
      <sheetName val="ActTB"/>
      <sheetName val="BudTB"/>
      <sheetName val="LYATB"/>
      <sheetName val="LYBTB"/>
      <sheetName val="Income Statement"/>
      <sheetName val="Rincian"/>
      <sheetName val="General"/>
      <sheetName val="a1a2"/>
      <sheetName val="แบบ A"/>
      <sheetName val="แบบ B"/>
      <sheetName val="แบบ C"/>
      <sheetName val="แบบ D"/>
      <sheetName val="แบบ E"/>
      <sheetName val="แบบ G"/>
      <sheetName val="แบบ H"/>
      <sheetName val="แบบ L"/>
      <sheetName val="แบบ M"/>
      <sheetName val="แบบ N"/>
      <sheetName val="แบบ P"/>
      <sheetName val="แบบ S"/>
      <sheetName val="แบบ T"/>
      <sheetName val="แบบ TP"/>
      <sheetName val="แบบ V"/>
      <sheetName val="แบบ Y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원배정"/>
      <sheetName val="인원산출"/>
      <sheetName val="노무비"/>
      <sheetName val="운영"/>
      <sheetName val="장비"/>
      <sheetName val="견적"/>
      <sheetName val="견적서"/>
      <sheetName val="견적내역"/>
      <sheetName val="산출기준"/>
      <sheetName val="인건"/>
      <sheetName val="근무"/>
      <sheetName val="7251-06540"/>
      <sheetName val="เงินกู้ MGC"/>
      <sheetName val="เงินกู้ธนชาต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t_line_exp_grp"/>
      <sheetName val="mst"/>
      <sheetName val="ProfitCenter"/>
      <sheetName val="Sheet3"/>
      <sheetName val="db"/>
      <sheetName val="7251-0654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MMNG"/>
      <sheetName val="PGM_2LEVYTD"/>
      <sheetName val="OfficeMC-Master"/>
      <sheetName val="OfficeMC-Adj"/>
      <sheetName val="anaysis_sheet"/>
      <sheetName val="mat เก่าใหม่"/>
      <sheetName val="Recovered_Sheet1"/>
      <sheetName val="P_PAPER"/>
      <sheetName val="แยกตัวบ้าน"/>
      <sheetName val="mat_เก่าใหม่"/>
      <sheetName val="mat_เก่าใหม่1"/>
      <sheetName val="Cavity Inputs"/>
      <sheetName val="MACRO2"/>
      <sheetName val="Sheet1"/>
      <sheetName val="Precast DATA"/>
      <sheetName val="MS DATA (1100) Q2-2014"/>
      <sheetName val="MS DATA (1101) Q2-2014"/>
      <sheetName val="Non-Statistical Sampling Master"/>
      <sheetName val="Two Step Revenue Testing Master"/>
      <sheetName val="Global Data"/>
      <sheetName val="BS"/>
      <sheetName val="SEA"/>
      <sheetName val="10-cut"/>
      <sheetName val="7251-06540"/>
      <sheetName val="10-1 Media"/>
      <sheetName val="10"/>
      <sheetName val="Nominal Accounts"/>
      <sheetName val="Q2-13"/>
      <sheetName val="code"/>
      <sheetName val="Ratchada"/>
      <sheetName val="mat_เก่าใหม่3"/>
      <sheetName val="Precast_DATA1"/>
      <sheetName val="mat_เก่าใหม่2"/>
      <sheetName val="Precast_DATA"/>
      <sheetName val="เงินกู้ MGC"/>
      <sheetName val="MS_DATA_(1100)_Q2-2014"/>
      <sheetName val="MS_DATA_(1101)_Q2-2014"/>
      <sheetName val="mat_เก่าใหม่8"/>
      <sheetName val="Cavity_Inputs5"/>
      <sheetName val="Precast_DATA6"/>
      <sheetName val="MS_DATA_(1100)_Q2-20145"/>
      <sheetName val="MS_DATA_(1101)_Q2-20145"/>
      <sheetName val="Non-Statistical_Sampling_Maste5"/>
      <sheetName val="Two_Step_Revenue_Testing_Maste5"/>
      <sheetName val="Global_Data5"/>
      <sheetName val="10-1_Media5"/>
      <sheetName val="Nominal_Accounts5"/>
      <sheetName val="Cavity_Inputs"/>
      <sheetName val="Non-Statistical_Sampling_Master"/>
      <sheetName val="Two_Step_Revenue_Testing_Master"/>
      <sheetName val="Global_Data"/>
      <sheetName val="10-1_Media"/>
      <sheetName val="Nominal_Accounts"/>
      <sheetName val="เงินกู้_MGC4"/>
      <sheetName val="mat_เก่าใหม่4"/>
      <sheetName val="Precast_DATA2"/>
      <sheetName val="MS_DATA_(1100)_Q2-20141"/>
      <sheetName val="MS_DATA_(1101)_Q2-20141"/>
      <sheetName val="10-1_Media1"/>
      <sheetName val="Nominal_Accounts1"/>
      <sheetName val="Cavity_Inputs1"/>
      <sheetName val="Non-Statistical_Sampling_Maste1"/>
      <sheetName val="Two_Step_Revenue_Testing_Maste1"/>
      <sheetName val="Global_Data1"/>
      <sheetName val="เงินกู้_MGC"/>
      <sheetName val="mat_เก่าใหม่7"/>
      <sheetName val="Cavity_Inputs4"/>
      <sheetName val="Precast_DATA5"/>
      <sheetName val="MS_DATA_(1100)_Q2-20144"/>
      <sheetName val="MS_DATA_(1101)_Q2-20144"/>
      <sheetName val="Non-Statistical_Sampling_Maste4"/>
      <sheetName val="Two_Step_Revenue_Testing_Maste4"/>
      <sheetName val="Global_Data4"/>
      <sheetName val="10-1_Media4"/>
      <sheetName val="Nominal_Accounts4"/>
      <sheetName val="เงินกู้_MGC3"/>
      <sheetName val="mat_เก่าใหม่5"/>
      <sheetName val="Cavity_Inputs2"/>
      <sheetName val="Precast_DATA3"/>
      <sheetName val="MS_DATA_(1100)_Q2-20142"/>
      <sheetName val="MS_DATA_(1101)_Q2-20142"/>
      <sheetName val="Non-Statistical_Sampling_Maste2"/>
      <sheetName val="Two_Step_Revenue_Testing_Maste2"/>
      <sheetName val="Global_Data2"/>
      <sheetName val="10-1_Media2"/>
      <sheetName val="Nominal_Accounts2"/>
      <sheetName val="เงินกู้_MGC1"/>
      <sheetName val="mat_เก่าใหม่6"/>
      <sheetName val="Cavity_Inputs3"/>
      <sheetName val="Precast_DATA4"/>
      <sheetName val="MS_DATA_(1100)_Q2-20143"/>
      <sheetName val="MS_DATA_(1101)_Q2-20143"/>
      <sheetName val="Non-Statistical_Sampling_Maste3"/>
      <sheetName val="Two_Step_Revenue_Testing_Maste3"/>
      <sheetName val="Global_Data3"/>
      <sheetName val="10-1_Media3"/>
      <sheetName val="Nominal_Accounts3"/>
      <sheetName val="เงินกู้_MGC2"/>
      <sheetName val="mat_เก่าใหม่9"/>
      <sheetName val="Cavity_Inputs6"/>
      <sheetName val="Precast_DATA7"/>
      <sheetName val="MS_DATA_(1100)_Q2-20146"/>
      <sheetName val="MS_DATA_(1101)_Q2-20146"/>
      <sheetName val="Non-Statistical_Sampling_Maste6"/>
      <sheetName val="Two_Step_Revenue_Testing_Maste6"/>
      <sheetName val="Global_Data6"/>
      <sheetName val="10-1_Media6"/>
      <sheetName val="Nominal_Accounts6"/>
      <sheetName val="เงินกู้_MGC5"/>
      <sheetName val="mat_เก่าใหม่10"/>
      <sheetName val="Cavity_Inputs7"/>
      <sheetName val="Precast_DATA8"/>
      <sheetName val="MS_DATA_(1100)_Q2-20147"/>
      <sheetName val="MS_DATA_(1101)_Q2-20147"/>
      <sheetName val="Non-Statistical_Sampling_Maste7"/>
      <sheetName val="Two_Step_Revenue_Testing_Maste7"/>
      <sheetName val="Global_Data7"/>
      <sheetName val="10-1_Media7"/>
      <sheetName val="Nominal_Accounts7"/>
      <sheetName val="เงินกู้_MGC6"/>
      <sheetName val="mat_เก่าใหม่11"/>
      <sheetName val="Cavity_Inputs8"/>
      <sheetName val="Precast_DATA9"/>
      <sheetName val="MS_DATA_(1100)_Q2-20148"/>
      <sheetName val="MS_DATA_(1101)_Q2-20148"/>
      <sheetName val="Non-Statistical_Sampling_Maste8"/>
      <sheetName val="Two_Step_Revenue_Testing_Maste8"/>
      <sheetName val="Global_Data8"/>
      <sheetName val="10-1_Media8"/>
      <sheetName val="Nominal_Accounts8"/>
      <sheetName val="เงินกู้_MGC7"/>
      <sheetName val="노무비"/>
      <sheetName val="J1"/>
      <sheetName val="เครื่องตกแต่ง"/>
      <sheetName val="อาคาร"/>
      <sheetName val="เครื่องมือ"/>
      <sheetName val="SNF"/>
      <sheetName val="เงินกู้ธนชาติ"/>
      <sheetName val="mat_เก่าใหม่12"/>
      <sheetName val="Cavity_Inputs9"/>
      <sheetName val="Precast_DATA10"/>
      <sheetName val="MS_DATA_(1100)_Q2-20149"/>
      <sheetName val="MS_DATA_(1101)_Q2-20149"/>
      <sheetName val="Non-Statistical_Sampling_Maste9"/>
      <sheetName val="Two_Step_Revenue_Testing_Maste9"/>
      <sheetName val="Global_Data9"/>
      <sheetName val="10-1_Media9"/>
      <sheetName val="Nominal_Accounts9"/>
      <sheetName val="เงินกู้_MGC8"/>
      <sheetName val="Additional"/>
      <sheetName val="K-5"/>
      <sheetName val="AC"/>
      <sheetName val="mat_เก่าใหม่13"/>
      <sheetName val="Precast_DATA11"/>
      <sheetName val="MS_DATA_(1100)_Q2-201410"/>
      <sheetName val="MS_DATA_(1101)_Q2-201410"/>
      <sheetName val="10-1_Media10"/>
      <sheetName val="Nominal_Accounts10"/>
      <sheetName val="Cavity_Inputs10"/>
      <sheetName val="Non-Statistical_Sampling_Mast10"/>
      <sheetName val="Two_Step_Revenue_Testing_Mast10"/>
      <sheetName val="Global_Data10"/>
      <sheetName val="เงินกู้_MGC9"/>
      <sheetName val="mat_เก่าใหม่14"/>
      <sheetName val="Precast_DATA12"/>
      <sheetName val="MS_DATA_(1100)_Q2-201411"/>
      <sheetName val="MS_DATA_(1101)_Q2-201411"/>
      <sheetName val="10-1_Media11"/>
      <sheetName val="Nominal_Accounts11"/>
      <sheetName val="Cavity_Inputs11"/>
      <sheetName val="Non-Statistical_Sampling_Mast11"/>
      <sheetName val="Two_Step_Revenue_Testing_Mast11"/>
      <sheetName val="Global_Data11"/>
      <sheetName val="เงินกู้_MGC10"/>
      <sheetName val="BALANCE SHEET "/>
      <sheetName val="Subscriber Report"/>
      <sheetName val="Permanent info"/>
      <sheetName val="HH"/>
      <sheetName val="BASIS"/>
      <sheetName val="DMD Office"/>
      <sheetName val="ADMIN OFFICE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ตั๋วเงินรับ"/>
      <sheetName val="Trial Balance"/>
      <sheetName val="เงินกู้ MGC"/>
      <sheetName val="เงินกู้ธนชาติ"/>
      <sheetName val="CUSTOMER"/>
      <sheetName val="노무비"/>
      <sheetName val="7251-06540"/>
      <sheetName val="trfc02-26(Fes+Ses)"/>
      <sheetName val="เงินกู้_MGC"/>
      <sheetName val="Trial_Balance"/>
      <sheetName val="เงินกู้_MGC1"/>
      <sheetName val="Trial_Balance1"/>
      <sheetName val="2002"/>
      <sheetName val="Parameters"/>
      <sheetName val="Job header"/>
      <sheetName val="Babara"/>
      <sheetName val="Customize Your Invoice"/>
      <sheetName val="1201"/>
      <sheetName val="data"/>
      <sheetName val="Invoice"/>
      <sheetName val="SCB 1 - Current"/>
      <sheetName val="SCB 2 - Current"/>
      <sheetName val="BOM.EXSM"/>
      <sheetName val="db"/>
      <sheetName val="PROFILE"/>
      <sheetName val="Trial_Balance2"/>
      <sheetName val="เงินกู้_MGC2"/>
      <sheetName val="Trial_Balance3"/>
      <sheetName val="เงินกู้_MGC3"/>
      <sheetName val="Trial_Balance4"/>
      <sheetName val="เงินกู้_MGC4"/>
      <sheetName val="Links"/>
      <sheetName val="Lead"/>
      <sheetName val="Consolidated"/>
      <sheetName val="PA"/>
      <sheetName val="FF7"/>
      <sheetName val="M12"/>
      <sheetName val=" IB-PL-YTD"/>
      <sheetName val="TrialBalance Q3-2002"/>
      <sheetName val="Disposal"/>
      <sheetName val="Recon 057"/>
      <sheetName val="Recon 292"/>
      <sheetName val="TB-2001-Apr'01"/>
      <sheetName val="TB"/>
      <sheetName val="Wkgs_BS Lead"/>
      <sheetName val="DEP12"/>
      <sheetName val="FA Movement FDB"/>
      <sheetName val="Unlicensed Softwares"/>
      <sheetName val="OUTLK%"/>
      <sheetName val="RANGES"/>
      <sheetName val="Trial_Balance5"/>
      <sheetName val="เงินกู้_MGC5"/>
      <sheetName val="Job_header"/>
      <sheetName val="Customize_Your_Invoice"/>
      <sheetName val="SCB_1_-_Current"/>
      <sheetName val="SCB_2_-_Current"/>
      <sheetName val="BOM_EXSM"/>
      <sheetName val="Trial_Balance6"/>
      <sheetName val="เงินกู้_MGC6"/>
      <sheetName val="Job_header1"/>
      <sheetName val="Customize_Your_Invoice1"/>
      <sheetName val="SCB_1_-_Current1"/>
      <sheetName val="SCB_2_-_Current1"/>
      <sheetName val="BOM_EXSM1"/>
      <sheetName val="Product Return Detail"/>
      <sheetName val="elec45-01"/>
      <sheetName val="fr"/>
      <sheetName val="ALL_STD"/>
      <sheetName val="1602-97"/>
      <sheetName val="P&amp;L"/>
      <sheetName val="proforma"/>
      <sheetName val="2003"/>
      <sheetName val="Reconcile Exc. Rate"/>
      <sheetName val="Loan Data"/>
      <sheetName val="K-1A"/>
      <sheetName val="Cashflow"/>
      <sheetName val="D-con-toll"/>
      <sheetName val="FA(NEW)"/>
      <sheetName val="収益予実"/>
      <sheetName val="AP-FAsb"/>
      <sheetName val="database"/>
      <sheetName val="PL"/>
      <sheetName val="B20"/>
      <sheetName val="00-1"/>
      <sheetName val="Detail-Sep"/>
      <sheetName val="Excess Calc"/>
      <sheetName val="Vat7% ภายในเดือน_Junต้นฉบับ"/>
      <sheetName val="Chi tiet"/>
      <sheetName val="TrialBalance_Q3-2002"/>
      <sheetName val="_IB-PL-YTD"/>
      <sheetName val="Reconcile_Exc__Rate"/>
      <sheetName val="Chi_ti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PGMMNG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"/>
      <sheetName val="SKA"/>
      <sheetName val="BS ATTACH"/>
      <sheetName val="BALANCE SHEET "/>
      <sheetName val="เอกอุดร"/>
      <sheetName val="Mant.Fiberline"/>
      <sheetName val="Smell complain"/>
      <sheetName val="J2"/>
      <sheetName val="17. Non consolidated stock"/>
      <sheetName val="General Data"/>
      <sheetName val="Assets"/>
      <sheetName val="Liabilities"/>
      <sheetName val="P-L"/>
      <sheetName val="14. Fixed assets"/>
      <sheetName val="13. Intangible assets"/>
      <sheetName val="Age311299TAS"/>
      <sheetName val="TASintDec00"/>
      <sheetName val="P4DDBFTAS"/>
      <sheetName val="SCB 1 - Current"/>
      <sheetName val="SCB 2 - Current"/>
      <sheetName val="Input"/>
      <sheetName val="Detail"/>
      <sheetName val="Data"/>
      <sheetName val="Sheet3"/>
      <sheetName val="TYPE"/>
      <sheetName val="Ratio"/>
      <sheetName val="SCB 1 _ Current"/>
      <sheetName val="SCB 2 _ Current"/>
      <sheetName val="Group"/>
      <sheetName val="Calculation of end rates"/>
      <sheetName val="ACCODE"/>
      <sheetName val="Result1"/>
      <sheetName val="Actual-Monthly"/>
      <sheetName val="Actual-ＹＴＤ"/>
      <sheetName val="Budget-Monthly"/>
      <sheetName val="Budget-YTD"/>
      <sheetName val="Dt"/>
      <sheetName val="Parameter"/>
      <sheetName val="Menu"/>
      <sheetName val="Report"/>
      <sheetName val="Options"/>
      <sheetName val="Content"/>
      <sheetName val="frptolocal"/>
      <sheetName val="SVHK"/>
      <sheetName val="CCA"/>
      <sheetName val="SEA"/>
      <sheetName val="Header"/>
      <sheetName val="Frontsheet"/>
      <sheetName val="วิเคราะห์"/>
      <sheetName val="CF04-Plan05"/>
      <sheetName val="oresreqsum"/>
      <sheetName val="TB SAP"/>
      <sheetName val="Select"/>
      <sheetName val="Table"/>
      <sheetName val="Trial balance"/>
      <sheetName val="conso46"/>
      <sheetName val="เงินกู้ MGC"/>
      <sheetName val="เงินกู้ธนชาติ"/>
      <sheetName val="ตั๋วเงินรับ"/>
      <sheetName val="CUSTOMER (2)"/>
      <sheetName val="CUS.TANK"/>
      <sheetName val="CUS.SWS"/>
      <sheetName val="CUS.INT"/>
      <sheetName val="Month"/>
      <sheetName val="PLCONS07"/>
      <sheetName val="Std.Yield"/>
      <sheetName val="Cost center"/>
      <sheetName val="Master"/>
      <sheetName val="Exp"/>
      <sheetName val="ยอดkill1005"/>
      <sheetName val="Sheet1"/>
      <sheetName val="BS_ATTACH1"/>
      <sheetName val="BALANCE_SHEET_1"/>
      <sheetName val="Mant_Fiberline1"/>
      <sheetName val="Smell_complain1"/>
      <sheetName val="SCB_1_-_Current1"/>
      <sheetName val="SCB_2_-_Current1"/>
      <sheetName val="SCB_1___Current1"/>
      <sheetName val="SCB_2___Current1"/>
      <sheetName val="BS_ATTACH"/>
      <sheetName val="BALANCE_SHEET_"/>
      <sheetName val="Mant_Fiberline"/>
      <sheetName val="Smell_complain"/>
      <sheetName val="SCB_1_-_Current"/>
      <sheetName val="SCB_2_-_Current"/>
      <sheetName val="SCB_1___Current"/>
      <sheetName val="SCB_2___Current"/>
      <sheetName val="Cost_center1"/>
      <sheetName val="Cost_center"/>
      <sheetName val="jul04-dec04pnl"/>
      <sheetName val="fy05bsJul-dec04"/>
      <sheetName val="Macro1"/>
      <sheetName val="สรุปรวม"/>
      <sheetName val="7.production"/>
      <sheetName val="MainSetup"/>
      <sheetName val="Waterg"/>
      <sheetName val="Calculation_of_end_rates"/>
      <sheetName val="17__Non_consolidated_stock"/>
      <sheetName val="General_Data"/>
      <sheetName val="14__Fixed_assets"/>
      <sheetName val="13__Intangible_assets"/>
      <sheetName val="TonPerDay"/>
      <sheetName val="PL_NO"/>
      <sheetName val="Index"/>
      <sheetName val="BS_ATTACH2"/>
      <sheetName val="BALANCE_SHEET_2"/>
      <sheetName val="Mant_Fiberline2"/>
      <sheetName val="Smell_complain2"/>
      <sheetName val="SCB_1_-_Current2"/>
      <sheetName val="SCB_2_-_Current2"/>
      <sheetName val="SCB_1___Current2"/>
      <sheetName val="SCB_2___Current2"/>
      <sheetName val="Cost_center2"/>
      <sheetName val=" Direct load "/>
      <sheetName val="เขตส่งออก"/>
      <sheetName val="PL"/>
      <sheetName val="seal 1-07-04"/>
      <sheetName val="ICM"/>
      <sheetName val="CIV"/>
      <sheetName val="เงินสดย่อย"/>
      <sheetName val="Bank CA&amp;SA"/>
      <sheetName val="เช็คฝากระหว่างทาง"/>
      <sheetName val="ลูกหนี้อื่นๆ"/>
      <sheetName val="AR -CID"/>
      <sheetName val="ดบ.ค้างรับ Tisco"/>
      <sheetName val="คชจ.ล่วงหน้า"/>
      <sheetName val="เงินทดรองจ่าย"/>
      <sheetName val="ก่อสร้าง.ล่วงหน้า"/>
      <sheetName val="ภาษีหัก ณ ที่จ่าย"/>
      <sheetName val="ลูกหนี้สรรพากร"/>
      <sheetName val="สินทรัพย์อื่น"/>
      <sheetName val="คชจ.รอเรียกเก็บ TDT"/>
      <sheetName val="อาคาร"/>
      <sheetName val="ค่าปรับปรุงอาคาร"/>
      <sheetName val="รถยนต์"/>
      <sheetName val="อุปกรณ์ฯ"/>
      <sheetName val="อุปกรณ์(หน่วยงาน) "/>
      <sheetName val="อุปกรณ์ตกแต่ง"/>
      <sheetName val="ลิขสิทธิ์"/>
      <sheetName val="เงินประกัน"/>
      <sheetName val="เงินมัดจำ,รับอื่นๆ"/>
      <sheetName val="สินค้าคงเหลือ(ซื้อคืน)"/>
      <sheetName val="ISV_Cost"/>
      <sheetName val="ICS_Budget&amp;Cost"/>
      <sheetName val="ICS_Cost by units"/>
      <sheetName val="ICM_Budget&amp;Cost Phase I"/>
      <sheetName val="ICM_Budget Cost Phase II"/>
      <sheetName val="ICm_Cost by units"/>
      <sheetName val="CIV_AP 2-131-00"/>
      <sheetName val="ICM_AP 2-131-00"/>
      <sheetName val="CIV_AP 2-133-00"/>
      <sheetName val="ICM_AP 2-133-00"/>
      <sheetName val="ICM_AP RPT"/>
      <sheetName val="CIV_AP RPT"/>
      <sheetName val="CHQระหว่างทาง.2-132-00"/>
      <sheetName val="ดอกผลเช่าชื้อ"/>
      <sheetName val="สรุปงวดผ่อนเช่าซื้อ"/>
      <sheetName val="ตั๋วเงินจ่าย"/>
      <sheetName val="ภาษีเงินได้หัก ณ ที่จ่าย"/>
      <sheetName val="ภาษีขาย"/>
      <sheetName val="เงินประกันสังคม"/>
      <sheetName val="ค่าใช้จ่ายค้างจ่าย"/>
      <sheetName val="ค้างจ่าย CID"/>
      <sheetName val="งานก่อสร้างค้างจ่าย"/>
      <sheetName val="เงินประกันก่อสร้าง"/>
      <sheetName val="เงินมัดจำอื่น"/>
      <sheetName val="เงินทดรองรับ 2-191-00"/>
      <sheetName val="เงินทดรองรับ 2-193-00"/>
      <sheetName val="เงินทดรองรับ 2-194-xx"/>
      <sheetName val="ดอกเบี้ยค้างจ่าย-ICM"/>
      <sheetName val="ดอกเบี้ยค้างจ่าย-ICS"/>
      <sheetName val="ดอกเบี้ยค้างจ่าย-TDT"/>
      <sheetName val="สรุปเงินมัดจำห้องชุด Agent"/>
      <sheetName val="Commission-Tiny (Chinese)"/>
      <sheetName val="Commission-Sky Pro (Thai)"/>
      <sheetName val="สรุปเงินมัดจำห้องชุด"/>
      <sheetName val="IV_เงินมัดจำ-ห้องชุด"/>
      <sheetName val="ICS_เงินมัดจำ-ห้องชุด"/>
      <sheetName val="ICM_เงินมัดจำ-ห้องชุด"/>
      <sheetName val="สำรองผลประโยชน์พนง."/>
      <sheetName val="รายได้ค่าเช่า"/>
      <sheetName val="รายได้ค่าบริการ"/>
      <sheetName val="รด.บริหาร"/>
      <sheetName val="รด.อื่น"/>
      <sheetName val="6-120-10 ค่าเช่า"/>
      <sheetName val="6-120-20 ค่าบริการ"/>
      <sheetName val="6-120-50 ค่าซ่อมแซม"/>
      <sheetName val="6-150-10 ค่าที่ปรึกษา"/>
      <sheetName val="6-130-20 ส่งเสริมการขาย"/>
      <sheetName val="6-130-30 คอมมิชชั่น-ICS"/>
      <sheetName val="6-130-30 คอมมิชชั่น-ICM"/>
      <sheetName val="ค่าธรรมเนียมโอน+ภาษีธุรกิจเฉพาะ"/>
      <sheetName val="#6-200-00 ดอกเบี้ยจ่าย"/>
      <sheetName val="รายละเอียดประกอบ"/>
      <sheetName val="งบค่าใช้จ่าย"/>
      <sheetName val="BS"/>
      <sheetName val="TB"/>
      <sheetName val="TB-CIV"/>
      <sheetName val="TB-ICM"/>
      <sheetName val="seal_1-07-04"/>
      <sheetName val="seal_1-07-041"/>
      <sheetName val="seal_1-07-042"/>
      <sheetName val="BS_ATTACH3"/>
      <sheetName val="BALANCE_SHEET_3"/>
      <sheetName val="Mant_Fiberline3"/>
      <sheetName val="Smell_complain3"/>
      <sheetName val="SCB_1_-_Current3"/>
      <sheetName val="SCB_2_-_Current3"/>
      <sheetName val="SCB_1___Current3"/>
      <sheetName val="SCB_2___Current3"/>
      <sheetName val="Cost_center3"/>
      <sheetName val="seal_1-07-043"/>
      <sheetName val="Detail-Sep"/>
      <sheetName val="ORDERS"/>
      <sheetName val="AC_DATA"/>
      <sheetName val="ws"/>
      <sheetName val="NOPAT_VDF"/>
      <sheetName val="Invested capital_VDF"/>
      <sheetName val="DCF_VDF"/>
      <sheetName val="Summary Page_VDF"/>
      <sheetName val="WACC_VDF"/>
      <sheetName val="PV of Op Leases_VDF"/>
      <sheetName val="Income Statement_VDF"/>
      <sheetName val="Account list"/>
      <sheetName val="TB_SAP"/>
      <sheetName val="tax10"/>
      <sheetName val="ATT5"/>
      <sheetName val="WorkbookSettings"/>
      <sheetName val="FY00"/>
      <sheetName val="Standing Data"/>
      <sheetName val="Asset &amp; Liability"/>
      <sheetName val="Net asset value"/>
      <sheetName val="0-Basics"/>
      <sheetName val="Q001 Lead"/>
      <sheetName val="노무비"/>
      <sheetName val="7_production"/>
      <sheetName val="_Direct_load_"/>
      <sheetName val="Trial_balance"/>
      <sheetName val="เงินกู้_MGC"/>
      <sheetName val="Standing_Data"/>
      <sheetName val="Asset_&amp;_Liability"/>
      <sheetName val="Net_asset_value"/>
      <sheetName val="NBCA_2001_Completed"/>
      <sheetName val="2TUP"/>
      <sheetName val="SUMMARY"/>
      <sheetName val="CRJE"/>
      <sheetName val="CJEs"/>
      <sheetName val="ActAdj"/>
      <sheetName val="Structure2008"/>
      <sheetName val="AX 2019."/>
      <sheetName val="111315"/>
      <sheetName val="111325"/>
      <sheetName val="115111"/>
      <sheetName val="115412 "/>
      <sheetName val="115412to115411"/>
      <sheetName val="115413"/>
      <sheetName val="125002_125102"/>
      <sheetName val="125003_125103 "/>
      <sheetName val="211101"/>
      <sheetName val="212201"/>
      <sheetName val="213101"/>
      <sheetName val="213106"/>
      <sheetName val="213107"/>
      <sheetName val="213113"/>
      <sheetName val="213321"/>
      <sheetName val="213322"/>
      <sheetName val="213323"/>
      <sheetName val="213324"/>
      <sheetName val="213328"/>
      <sheetName val="213401"/>
      <sheetName val="213412"/>
      <sheetName val="222103"/>
      <sheetName val="BN2_222101,213107"/>
      <sheetName val="223145, 226134"/>
      <sheetName val="310001"/>
      <sheetName val="Definitions"/>
      <sheetName val="tra-vat-lieu"/>
      <sheetName val="PL _ ผลงานใหม่รวม"/>
      <sheetName val="BUILD95"/>
      <sheetName val="LOV"/>
      <sheetName val="Job"/>
      <sheetName val="Location"/>
      <sheetName val="Position"/>
      <sheetName val="YTD-Actual"/>
      <sheetName val="Age311299TESP"/>
      <sheetName val="P4DDBFTESP"/>
      <sheetName val="IntDec00TespM&amp;B"/>
      <sheetName val="งบต้นทุนผลิต48"/>
      <sheetName val="custommer"/>
      <sheetName val="อมตะciyt"/>
      <sheetName val="นิคม เวลโกรว์"/>
      <sheetName val="นิคม อีสเทิร์นชีบอร์ด"/>
      <sheetName val="LogChip"/>
      <sheetName val="S3 Architectural"/>
      <sheetName val="pnlJul-feb05"/>
      <sheetName val="OHS-OthersDec04"/>
      <sheetName val="bsJul-feb05"/>
      <sheetName val="sum-air-submit"/>
      <sheetName val="TB "/>
      <sheetName val="oct"/>
      <sheetName val="Feb"/>
      <sheetName val="sheet1 (2)"/>
      <sheetName val="Admin Use Only"/>
      <sheetName val="Balance sheet"/>
      <sheetName val="Q001_Lead"/>
      <sheetName val="CUSTOMER_(2)"/>
      <sheetName val="CUS_TANK"/>
      <sheetName val="CUS_SWS"/>
      <sheetName val="CUS_INT"/>
      <sheetName val="6 Sigma"/>
      <sheetName val=""/>
      <sheetName val="4. Allocations par EJ - HYPER"/>
      <sheetName val="5. Allocations par EJ - SUPER"/>
      <sheetName val="Credit Processing B'mkg"/>
      <sheetName val="09_รายการระหว่างธนาคารฯ_asset"/>
      <sheetName val="11_เงินลงทุน"/>
      <sheetName val="Admin_Use_Only"/>
      <sheetName val="Balance_sheet"/>
      <sheetName val="accounts"/>
      <sheetName val="Cctmst"/>
      <sheetName val="jul03-jun04pnl"/>
      <sheetName val="COST"/>
      <sheetName val="DataSheet"/>
      <sheetName val="P&amp;L Mgt"/>
      <sheetName val="Input Page"/>
      <sheetName val="Trial_balance1"/>
      <sheetName val="17__Non_consolidated_stock1"/>
      <sheetName val="General_Data1"/>
      <sheetName val="14__Fixed_assets1"/>
      <sheetName val="13__Intangible_assets1"/>
      <sheetName val="Calculation_of_end_rates1"/>
      <sheetName val="CUSTOMER_(2)1"/>
      <sheetName val="CUS_TANK1"/>
      <sheetName val="CUS_SWS1"/>
      <sheetName val="CUS_INT1"/>
      <sheetName val="เงินกู้_MGC1"/>
      <sheetName val="tb q3'08"/>
      <sheetName val="Prft&amp;Loss"/>
      <sheetName val="FIN TB_SI"/>
      <sheetName val="BS_ATTACH4"/>
      <sheetName val="BALANCE_SHEET_4"/>
      <sheetName val="Mant_Fiberline4"/>
      <sheetName val="Smell_complain4"/>
      <sheetName val="SCB_1_-_Current4"/>
      <sheetName val="SCB_2_-_Current4"/>
      <sheetName val="SCB_1___Current4"/>
      <sheetName val="SCB_2___Current4"/>
      <sheetName val="Cost_center4"/>
      <sheetName val="7_production1"/>
      <sheetName val="_Direct_load_1"/>
      <sheetName val="Standing_Data1"/>
      <sheetName val="Asset_&amp;_Liability1"/>
      <sheetName val="Net_asset_value1"/>
      <sheetName val="นิคม_เวลโกรว์"/>
      <sheetName val="นิคม_อีสเทิร์นชีบอร์ด"/>
      <sheetName val="TB_SAP1"/>
      <sheetName val="Std_Yield"/>
      <sheetName val="All_COM_STD"/>
      <sheetName val="YTD-Expand"/>
      <sheetName val="201"/>
      <sheetName val="212"/>
      <sheetName val="Refer"/>
      <sheetName val="Account_list"/>
      <sheetName val="Cover page"/>
      <sheetName val="REVENUE"/>
      <sheetName val="DEFECT PPM"/>
      <sheetName val="10-1 Media"/>
      <sheetName val="10-cut"/>
      <sheetName val="Q001_Lead1"/>
      <sheetName val="SUMMARY-COST"/>
      <sheetName val="BARTEC-DM"/>
      <sheetName val="Stores Network update"/>
      <sheetName val="Schedule 10 Page 1"/>
      <sheetName val="Schedule 10 Page 2 "/>
      <sheetName val="Credit_Processing_B'mkg"/>
      <sheetName val="CustList"/>
      <sheetName val="7251-06540"/>
      <sheetName val="Invested_capital_VDF"/>
      <sheetName val="Summary_Page_VDF"/>
      <sheetName val="PV_of_Op_Leases_VDF"/>
      <sheetName val="Income_Statement_VDF"/>
      <sheetName val="Bank_CA&amp;SA"/>
      <sheetName val="AR_-CID"/>
      <sheetName val="ดบ_ค้างรับ_Tisco"/>
      <sheetName val="คชจ_ล่วงหน้า"/>
      <sheetName val="ก่อสร้าง_ล่วงหน้า"/>
      <sheetName val="ภาษีหัก_ณ_ที่จ่าย"/>
      <sheetName val="คชจ_รอเรียกเก็บ_TDT"/>
      <sheetName val="อุปกรณ์(หน่วยงาน)_"/>
      <sheetName val="ICS_Cost_by_units"/>
      <sheetName val="ICM_Budget&amp;Cost_Phase_I"/>
      <sheetName val="ICM_Budget_Cost_Phase_II"/>
      <sheetName val="ICm_Cost_by_units"/>
      <sheetName val="CIV_AP_2-131-00"/>
      <sheetName val="ICM_AP_2-131-00"/>
      <sheetName val="CIV_AP_2-133-00"/>
      <sheetName val="ICM_AP_2-133-00"/>
      <sheetName val="ICM_AP_RPT"/>
      <sheetName val="CIV_AP_RPT"/>
      <sheetName val="CHQระหว่างทาง_2-132-00"/>
      <sheetName val="ภาษีเงินได้หัก_ณ_ที่จ่าย"/>
      <sheetName val="ค้างจ่าย_CID"/>
      <sheetName val="เงินทดรองรับ_2-191-00"/>
      <sheetName val="เงินทดรองรับ_2-193-00"/>
      <sheetName val="เงินทดรองรับ_2-194-xx"/>
      <sheetName val="สรุปเงินมัดจำห้องชุด_Agent"/>
      <sheetName val="Commission-Tiny_(Chinese)"/>
      <sheetName val="Commission-Sky_Pro_(Thai)"/>
      <sheetName val="สำรองผลประโยชน์พนง_"/>
      <sheetName val="รด_บริหาร"/>
      <sheetName val="รด_อื่น"/>
      <sheetName val="6-120-10_ค่าเช่า"/>
      <sheetName val="6-120-20_ค่าบริการ"/>
      <sheetName val="6-120-50_ค่าซ่อมแซม"/>
      <sheetName val="6-150-10_ค่าที่ปรึกษา"/>
      <sheetName val="6-130-20_ส่งเสริมการขาย"/>
      <sheetName val="6-130-30_คอมมิชชั่น-ICS"/>
      <sheetName val="6-130-30_คอมมิชชั่น-ICM"/>
      <sheetName val="#6-200-00_ดอกเบี้ยจ่าย"/>
      <sheetName val="BS_ATTACH5"/>
      <sheetName val="BALANCE_SHEET_5"/>
      <sheetName val="Mant_Fiberline5"/>
      <sheetName val="Smell_complain5"/>
      <sheetName val="เงินกู้_MGC2"/>
      <sheetName val="SCB_1_-_Current5"/>
      <sheetName val="SCB_2_-_Current5"/>
      <sheetName val="SCB_1___Current5"/>
      <sheetName val="SCB_2___Current5"/>
      <sheetName val="17__Non_consolidated_stock2"/>
      <sheetName val="General_Data2"/>
      <sheetName val="14__Fixed_assets2"/>
      <sheetName val="13__Intangible_assets2"/>
      <sheetName val="Cost_center5"/>
      <sheetName val="7_production2"/>
      <sheetName val="_Direct_load_2"/>
      <sheetName val="TB_SAP2"/>
      <sheetName val="Calculation_of_end_rates2"/>
      <sheetName val="Standing_Data2"/>
      <sheetName val="Asset_&amp;_Liability2"/>
      <sheetName val="Net_asset_value2"/>
      <sheetName val="Trial_balance2"/>
      <sheetName val="Invested_capital_VDF1"/>
      <sheetName val="Summary_Page_VDF1"/>
      <sheetName val="PV_of_Op_Leases_VDF1"/>
      <sheetName val="Income_Statement_VDF1"/>
      <sheetName val="Bank_CA&amp;SA1"/>
      <sheetName val="AR_-CID1"/>
      <sheetName val="ดบ_ค้างรับ_Tisco1"/>
      <sheetName val="คชจ_ล่วงหน้า1"/>
      <sheetName val="ก่อสร้าง_ล่วงหน้า1"/>
      <sheetName val="ภาษีหัก_ณ_ที่จ่าย1"/>
      <sheetName val="คชจ_รอเรียกเก็บ_TDT1"/>
      <sheetName val="อุปกรณ์(หน่วยงาน)_1"/>
      <sheetName val="ICS_Cost_by_units1"/>
      <sheetName val="ICM_Budget&amp;Cost_Phase_I1"/>
      <sheetName val="ICM_Budget_Cost_Phase_II1"/>
      <sheetName val="ICm_Cost_by_units1"/>
      <sheetName val="CIV_AP_2-131-001"/>
      <sheetName val="ICM_AP_2-131-001"/>
      <sheetName val="CIV_AP_2-133-001"/>
      <sheetName val="ICM_AP_2-133-001"/>
      <sheetName val="ICM_AP_RPT1"/>
      <sheetName val="CIV_AP_RPT1"/>
      <sheetName val="CHQระหว่างทาง_2-132-001"/>
      <sheetName val="ภาษีเงินได้หัก_ณ_ที่จ่าย1"/>
      <sheetName val="ค้างจ่าย_CID1"/>
      <sheetName val="เงินทดรองรับ_2-191-001"/>
      <sheetName val="เงินทดรองรับ_2-193-001"/>
      <sheetName val="เงินทดรองรับ_2-194-xx1"/>
      <sheetName val="สรุปเงินมัดจำห้องชุด_Agent1"/>
      <sheetName val="Commission-Tiny_(Chinese)1"/>
      <sheetName val="Commission-Sky_Pro_(Thai)1"/>
      <sheetName val="สำรองผลประโยชน์พนง_1"/>
      <sheetName val="รด_บริหาร1"/>
      <sheetName val="รด_อื่น1"/>
      <sheetName val="6-120-10_ค่าเช่า1"/>
      <sheetName val="6-120-20_ค่าบริการ1"/>
      <sheetName val="6-120-50_ค่าซ่อมแซม1"/>
      <sheetName val="6-150-10_ค่าที่ปรึกษา1"/>
      <sheetName val="6-130-20_ส่งเสริมการขาย1"/>
      <sheetName val="6-130-30_คอมมิชชั่น-ICS1"/>
      <sheetName val="6-130-30_คอมมิชชั่น-ICM1"/>
      <sheetName val="#6-200-00_ดอกเบี้ยจ่าย1"/>
      <sheetName val="Account_list1"/>
      <sheetName val="BS_ATTACH6"/>
      <sheetName val="BALANCE_SHEET_6"/>
      <sheetName val="Mant_Fiberline6"/>
      <sheetName val="Smell_complain6"/>
      <sheetName val="เงินกู้_MGC3"/>
      <sheetName val="SCB_1_-_Current6"/>
      <sheetName val="SCB_2_-_Current6"/>
      <sheetName val="SCB_1___Current6"/>
      <sheetName val="SCB_2___Current6"/>
      <sheetName val="17__Non_consolidated_stock3"/>
      <sheetName val="General_Data3"/>
      <sheetName val="14__Fixed_assets3"/>
      <sheetName val="13__Intangible_assets3"/>
      <sheetName val="Cost_center6"/>
      <sheetName val="7_production3"/>
      <sheetName val="_Direct_load_3"/>
      <sheetName val="TB_SAP3"/>
      <sheetName val="Calculation_of_end_rates3"/>
      <sheetName val="Standing_Data3"/>
      <sheetName val="Asset_&amp;_Liability3"/>
      <sheetName val="Net_asset_value3"/>
      <sheetName val="Q001_Lead2"/>
      <sheetName val="Trial_balance3"/>
      <sheetName val="CUSTOMER_(2)2"/>
      <sheetName val="CUS_TANK2"/>
      <sheetName val="CUS_SWS2"/>
      <sheetName val="CUS_INT2"/>
      <sheetName val="Invested_capital_VDF2"/>
      <sheetName val="Summary_Page_VDF2"/>
      <sheetName val="PV_of_Op_Leases_VDF2"/>
      <sheetName val="Income_Statement_VDF2"/>
      <sheetName val="Bank_CA&amp;SA2"/>
      <sheetName val="AR_-CID2"/>
      <sheetName val="ดบ_ค้างรับ_Tisco2"/>
      <sheetName val="คชจ_ล่วงหน้า2"/>
      <sheetName val="ก่อสร้าง_ล่วงหน้า2"/>
      <sheetName val="ภาษีหัก_ณ_ที่จ่าย2"/>
      <sheetName val="คชจ_รอเรียกเก็บ_TDT2"/>
      <sheetName val="อุปกรณ์(หน่วยงาน)_2"/>
      <sheetName val="ICS_Cost_by_units2"/>
      <sheetName val="ICM_Budget&amp;Cost_Phase_I2"/>
      <sheetName val="ICM_Budget_Cost_Phase_II2"/>
      <sheetName val="ICm_Cost_by_units2"/>
      <sheetName val="CIV_AP_2-131-002"/>
      <sheetName val="ICM_AP_2-131-002"/>
      <sheetName val="CIV_AP_2-133-002"/>
      <sheetName val="ICM_AP_2-133-002"/>
      <sheetName val="ICM_AP_RPT2"/>
      <sheetName val="CIV_AP_RPT2"/>
      <sheetName val="CHQระหว่างทาง_2-132-002"/>
      <sheetName val="ภาษีเงินได้หัก_ณ_ที่จ่าย2"/>
      <sheetName val="ค้างจ่าย_CID2"/>
      <sheetName val="เงินทดรองรับ_2-191-002"/>
      <sheetName val="เงินทดรองรับ_2-193-002"/>
      <sheetName val="เงินทดรองรับ_2-194-xx2"/>
      <sheetName val="สรุปเงินมัดจำห้องชุด_Agent2"/>
      <sheetName val="Commission-Tiny_(Chinese)2"/>
      <sheetName val="Commission-Sky_Pro_(Thai)2"/>
      <sheetName val="สำรองผลประโยชน์พนง_2"/>
      <sheetName val="รด_บริหาร2"/>
      <sheetName val="รด_อื่น2"/>
      <sheetName val="6-120-10_ค่าเช่า2"/>
      <sheetName val="6-120-20_ค่าบริการ2"/>
      <sheetName val="6-120-50_ค่าซ่อมแซม2"/>
      <sheetName val="6-150-10_ค่าที่ปรึกษา2"/>
      <sheetName val="6-130-20_ส่งเสริมการขาย2"/>
      <sheetName val="6-130-30_คอมมิชชั่น-ICS2"/>
      <sheetName val="6-130-30_คอมมิชชั่น-ICM2"/>
      <sheetName val="#6-200-00_ดอกเบี้ยจ่าย2"/>
      <sheetName val="Account_list2"/>
      <sheetName val="นิคม_เวลโกรว์1"/>
      <sheetName val="นิคม_อีสเทิร์นชีบอร์ด1"/>
      <sheetName val="sheet1_(2)"/>
      <sheetName val="6_Sigma"/>
      <sheetName val="BS_ATTACH7"/>
      <sheetName val="BALANCE_SHEET_7"/>
      <sheetName val="Mant_Fiberline7"/>
      <sheetName val="Smell_complain7"/>
      <sheetName val="เงินกู้_MGC4"/>
      <sheetName val="SCB_1_-_Current7"/>
      <sheetName val="SCB_2_-_Current7"/>
      <sheetName val="SCB_1___Current7"/>
      <sheetName val="SCB_2___Current7"/>
      <sheetName val="17__Non_consolidated_stock4"/>
      <sheetName val="General_Data4"/>
      <sheetName val="14__Fixed_assets4"/>
      <sheetName val="13__Intangible_assets4"/>
      <sheetName val="Cost_center7"/>
      <sheetName val="7_production4"/>
      <sheetName val="_Direct_load_4"/>
      <sheetName val="TB_SAP4"/>
      <sheetName val="Calculation_of_end_rates4"/>
      <sheetName val="Standing_Data4"/>
      <sheetName val="Asset_&amp;_Liability4"/>
      <sheetName val="Net_asset_value4"/>
      <sheetName val="Q001_Lead3"/>
      <sheetName val="Trial_balance4"/>
      <sheetName val="CUSTOMER_(2)3"/>
      <sheetName val="CUS_TANK3"/>
      <sheetName val="CUS_SWS3"/>
      <sheetName val="CUS_INT3"/>
      <sheetName val="Invested_capital_VDF3"/>
      <sheetName val="Summary_Page_VDF3"/>
      <sheetName val="PV_of_Op_Leases_VDF3"/>
      <sheetName val="Income_Statement_VDF3"/>
      <sheetName val="Bank_CA&amp;SA3"/>
      <sheetName val="AR_-CID3"/>
      <sheetName val="ดบ_ค้างรับ_Tisco3"/>
      <sheetName val="คชจ_ล่วงหน้า3"/>
      <sheetName val="ก่อสร้าง_ล่วงหน้า3"/>
      <sheetName val="ภาษีหัก_ณ_ที่จ่าย3"/>
      <sheetName val="คชจ_รอเรียกเก็บ_TDT3"/>
      <sheetName val="อุปกรณ์(หน่วยงาน)_3"/>
      <sheetName val="ICS_Cost_by_units3"/>
      <sheetName val="ICM_Budget&amp;Cost_Phase_I3"/>
      <sheetName val="ICM_Budget_Cost_Phase_II3"/>
      <sheetName val="ICm_Cost_by_units3"/>
      <sheetName val="CIV_AP_2-131-003"/>
      <sheetName val="ICM_AP_2-131-003"/>
      <sheetName val="CIV_AP_2-133-003"/>
      <sheetName val="ICM_AP_2-133-003"/>
      <sheetName val="ICM_AP_RPT3"/>
      <sheetName val="CIV_AP_RPT3"/>
      <sheetName val="CHQระหว่างทาง_2-132-003"/>
      <sheetName val="ภาษีเงินได้หัก_ณ_ที่จ่าย3"/>
      <sheetName val="ค้างจ่าย_CID3"/>
      <sheetName val="เงินทดรองรับ_2-191-003"/>
      <sheetName val="เงินทดรองรับ_2-193-003"/>
      <sheetName val="เงินทดรองรับ_2-194-xx3"/>
      <sheetName val="สรุปเงินมัดจำห้องชุด_Agent3"/>
      <sheetName val="Commission-Tiny_(Chinese)3"/>
      <sheetName val="Commission-Sky_Pro_(Thai)3"/>
      <sheetName val="สำรองผลประโยชน์พนง_3"/>
      <sheetName val="รด_บริหาร3"/>
      <sheetName val="รด_อื่น3"/>
      <sheetName val="6-120-10_ค่าเช่า3"/>
      <sheetName val="6-120-20_ค่าบริการ3"/>
      <sheetName val="6-120-50_ค่าซ่อมแซม3"/>
      <sheetName val="6-150-10_ค่าที่ปรึกษา3"/>
      <sheetName val="6-130-20_ส่งเสริมการขาย3"/>
      <sheetName val="6-130-30_คอมมิชชั่น-ICS3"/>
      <sheetName val="6-130-30_คอมมิชชั่น-ICM3"/>
      <sheetName val="#6-200-00_ดอกเบี้ยจ่าย3"/>
      <sheetName val="Account_list3"/>
      <sheetName val="นิคม_เวลโกรว์2"/>
      <sheetName val="นิคม_อีสเทิร์นชีบอร์ด2"/>
      <sheetName val="sheet1_(2)1"/>
      <sheetName val="Std_Yield1"/>
      <sheetName val="6_Sigma1"/>
      <sheetName val="ผ้าสำเร็จ"/>
      <sheetName val="Contract-TL"/>
      <sheetName val="A.Volume - 2022"/>
      <sheetName val="Basic_Information"/>
      <sheetName val="Table Master"/>
      <sheetName val="510000"/>
      <sheetName val="Setup"/>
      <sheetName val="Monthlycal"/>
      <sheetName val="Assumptions"/>
      <sheetName val="#REF!"/>
      <sheetName val="PL___ผลงานใหม่รวม"/>
      <sheetName val="Company Info"/>
      <sheetName val="CA Comp"/>
      <sheetName val="BPR"/>
      <sheetName val="summ_y"/>
      <sheetName val="FRECEFECBAILEYS"/>
      <sheetName val="Plan"/>
      <sheetName val="HPL"/>
      <sheetName val="HBS"/>
      <sheetName val="Parameters"/>
      <sheetName val="Stock Aging"/>
      <sheetName val="Source"/>
      <sheetName val="Comps"/>
      <sheetName val="Account Code_E"/>
      <sheetName val="อัตราค่าบรรทุก"/>
      <sheetName val="TrialBalance Q3-2002"/>
      <sheetName val="ADJ - RATE"/>
      <sheetName val=" Country"/>
      <sheetName val="Amortization Table"/>
      <sheetName val="TB 30-04-2006"/>
      <sheetName val="Bom Thermoforming 20091104"/>
      <sheetName val="Costing"/>
      <sheetName val="SellingPrice"/>
      <sheetName val="SAPLKUP"/>
      <sheetName val="FINISH"/>
      <sheetName val="Semi "/>
      <sheetName val="rooms_st"/>
      <sheetName val="MRP-Para"/>
      <sheetName val="Set Up"/>
      <sheetName val="Navigation"/>
      <sheetName val="DemandData"/>
      <sheetName val="Salet 2005"/>
      <sheetName val="C-3"/>
      <sheetName val="CODE,NAME"/>
      <sheetName val="Qty Adj 2y-5"/>
      <sheetName val="CONS-Qty Adj"/>
      <sheetName val="Vehicle Number"/>
      <sheetName val="REAL94"/>
      <sheetName val="FINIMP"/>
      <sheetName val="VTCOGTO"/>
      <sheetName val="IMPORTADOS"/>
      <sheetName val="ing. egres"/>
      <sheetName val="CAJAMES"/>
      <sheetName val="PRESENT"/>
      <sheetName val="PR95"/>
      <sheetName val="PR98"/>
      <sheetName val="PR99"/>
      <sheetName val="PR2000"/>
      <sheetName val="PR2001"/>
      <sheetName val="PR2002"/>
      <sheetName val="PR2003"/>
      <sheetName val="PR2004"/>
      <sheetName val="PR2005"/>
      <sheetName val="PR2006"/>
      <sheetName val="BS&amp;PL"/>
      <sheetName val="pivot table 1"/>
      <sheetName val="MemberTable"/>
      <sheetName val="MemberTable2"/>
      <sheetName val="Index_Org.-Basic"/>
      <sheetName val="RECY"/>
      <sheetName val="เงินทดรองจ่ายอื่น"/>
      <sheetName val="DealerData"/>
      <sheetName val="BAL42"/>
      <sheetName val="Customize Your Loan Manager"/>
      <sheetName val="IBA &lt;O3&gt;"/>
      <sheetName val="Loan Amortization Table"/>
      <sheetName val="SPARES"/>
      <sheetName val="CA"/>
      <sheetName val="PortSTDSave"/>
      <sheetName val="Detail รายบุคคลปี 58"/>
      <sheetName val="M_Maincomp"/>
      <sheetName val="Energy(update)"/>
      <sheetName val="#Lookup"/>
      <sheetName val="1131 "/>
      <sheetName val="แจกแจง _งบดุล_"/>
      <sheetName val="SSW_loan_OD"/>
      <sheetName val="FORMC94"/>
      <sheetName val="BASE"/>
      <sheetName val="Backup"/>
      <sheetName val="Concretor"/>
      <sheetName val="tb_q3'08"/>
      <sheetName val="Admin_Use_Only1"/>
      <sheetName val="Balance_sheet1"/>
      <sheetName val="tb_q3'081"/>
      <sheetName val="Admin_Use_Only2"/>
      <sheetName val="Balance_sheet2"/>
      <sheetName val="Dy Lists"/>
      <sheetName val="เครื่องมือ"/>
      <sheetName val="ยานพาหนะ"/>
      <sheetName val="Thyssenkrupp"/>
      <sheetName val="description"/>
      <sheetName val="IVCY"/>
      <sheetName val="งบการเงิน"/>
      <sheetName val="CODE"/>
      <sheetName val="VEND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/>
      <sheetData sheetId="726"/>
      <sheetData sheetId="727"/>
      <sheetData sheetId="728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"/>
      <sheetName val="SAD"/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Balance Q3-2002"/>
      <sheetName val="TrialBalance Q3_2002"/>
      <sheetName val="TB010307..310307"/>
      <sheetName val="TB-MAR07(NET)"/>
      <sheetName val="TB-2001-Apr'01"/>
      <sheetName val="BS-Q1'04"/>
      <sheetName val="เงินกู้ MGC"/>
      <sheetName val="เงินกู้ธนชาติ"/>
      <sheetName val="ELEC45-01"/>
      <sheetName val="2002"/>
      <sheetName val="AP-FAsb"/>
      <sheetName val="ตั๋วเงินรับ"/>
      <sheetName val="Trial Balance"/>
      <sheetName val="TB"/>
      <sheetName val="노무비"/>
      <sheetName val="7Long term liabilities"/>
      <sheetName val="ARTT"/>
      <sheetName val="set_"/>
      <sheetName val="03中"/>
      <sheetName val="acc.depre-report-old"/>
      <sheetName val="SCB 1 - Current"/>
      <sheetName val="SCB 2 - Current"/>
      <sheetName val="7 Jan 02"/>
      <sheetName val="PM-TE"/>
      <sheetName val="Exchange"/>
      <sheetName val="Lead"/>
      <sheetName val="Summary_lead"/>
      <sheetName val="Account_Receivable"/>
      <sheetName val="Other_CA"/>
      <sheetName val="Other_assets"/>
      <sheetName val="Fixed_assets"/>
      <sheetName val="Account_payable"/>
      <sheetName val="Other_CL"/>
      <sheetName val="Other_liabilities"/>
      <sheetName val="Other_income"/>
      <sheetName val="Cost_of_service"/>
      <sheetName val="Selling_&amp;_admin"/>
      <sheetName val="Interest_exp_"/>
      <sheetName val="TrialBalance_Q3-2002"/>
      <sheetName val="TB010307__310307"/>
      <sheetName val="TrialBalance_Q3_2002"/>
      <sheetName val="Trial_Balance"/>
      <sheetName val="acc_depre-report-old"/>
      <sheetName val="SCB_1_-_Current"/>
      <sheetName val="SCB_2_-_Current"/>
      <sheetName val="เงินกู้_MGC"/>
      <sheetName val="7Long_term_liabilities"/>
      <sheetName val="CIPA"/>
      <sheetName val="ana u5"/>
      <sheetName val="key"/>
      <sheetName val="BS"/>
      <sheetName val="UTC Profit Consolidation"/>
      <sheetName val="Two Step Revenue Testing Master"/>
      <sheetName val="Mkt Dev 1291 ONL 1290 - 1010"/>
      <sheetName val="Sheet1"/>
      <sheetName val="LeadQ3_2002"/>
      <sheetName val="no.7"/>
      <sheetName val="REC GROUP"/>
      <sheetName val="TB SAP"/>
      <sheetName val="Oct_06"/>
      <sheetName val="PA"/>
      <sheetName val="C-3"/>
      <sheetName val="TB0906"/>
      <sheetName val="TB0903"/>
      <sheetName val="TB-12-08A"/>
      <sheetName val="TB-12-08"/>
      <sheetName val="TB-09-08"/>
      <sheetName val="TB-06-08"/>
      <sheetName val="TOP_Q4'07"/>
      <sheetName val="CJE"/>
      <sheetName val="SUMLEAD"/>
      <sheetName val="C-1"/>
      <sheetName val="E-1"/>
      <sheetName val="F-1"/>
      <sheetName val="G-1"/>
      <sheetName val="I-1"/>
      <sheetName val="J-1"/>
      <sheetName val="K-1"/>
      <sheetName val="M-1"/>
      <sheetName val="N-1"/>
      <sheetName val="P-1"/>
      <sheetName val="Q-1"/>
      <sheetName val="T-1"/>
      <sheetName val="U-1"/>
      <sheetName val="ADJ - RATE"/>
      <sheetName val="desc"/>
      <sheetName val="type"/>
      <sheetName val="K-5"/>
      <sheetName val="Exp"/>
      <sheetName val="งบบริหาร PL-report"/>
      <sheetName val="vlookup"/>
      <sheetName val="Summary"/>
      <sheetName val="Format"/>
      <sheetName val="Hypothesis"/>
      <sheetName val="NQSO_07 22 05"/>
      <sheetName val="COVER"/>
      <sheetName val="Id"/>
      <sheetName val="Intro2"/>
      <sheetName val="CRITERIA1"/>
      <sheetName val="conso46"/>
      <sheetName val="Setup"/>
      <sheetName val="General Info"/>
      <sheetName val="SE"/>
      <sheetName val="Pre Opening - IHG"/>
      <sheetName val="GRAPH"/>
      <sheetName val="EYAR"/>
      <sheetName val="sum to LRH"/>
      <sheetName val="FA(NEW)"/>
      <sheetName val="Loan Data"/>
      <sheetName val="Implementation Effort"/>
      <sheetName val="5.FCT RMO GZ"/>
      <sheetName val=""/>
      <sheetName val="detail_profit&amp;loss"/>
      <sheetName val="Submission Form"/>
      <sheetName val="Detail-Sep"/>
      <sheetName val="Investment Database"/>
      <sheetName val="คชจ.ดำเนินงาน6-43"/>
      <sheetName val="_2_ส่งข้อมูลต้นทุนฉีดให้บัญชี"/>
      <sheetName val="Permanent info"/>
      <sheetName val="BS-after AJE"/>
      <sheetName val="License"/>
      <sheetName val="TB MON VS Deloittle Grouping"/>
      <sheetName val="K-1A"/>
      <sheetName val="K-5 YE"/>
      <sheetName val="31.12.04"/>
      <sheetName val="SwapData"/>
      <sheetName val="BS ATTACH"/>
      <sheetName val="P&amp;LFINAL - 44"/>
      <sheetName val="VariableII  period"/>
      <sheetName val="TCBARRE"/>
      <sheetName val="Cashflow"/>
      <sheetName val="A-4"/>
      <sheetName val="Template for lead"/>
      <sheetName val="Rec#54-Q2"/>
      <sheetName val="Rec#54-Q1"/>
      <sheetName val="TB Data base"/>
      <sheetName val="LBOSHEL5"/>
      <sheetName val="Master"/>
      <sheetName val="DISK歯型面圧"/>
      <sheetName val="INTEREST"/>
      <sheetName val="CODE,NAME"/>
      <sheetName val="Seg-rent"/>
      <sheetName val="ExRate"/>
      <sheetName val="EL1"/>
      <sheetName val="สรุปรวม"/>
      <sheetName val=" APS  APS-DI ING"/>
      <sheetName val="10-1 Media"/>
      <sheetName val="10-cut"/>
      <sheetName val="Orig Study for PPAP"/>
      <sheetName val="ADJ_-_RATE"/>
      <sheetName val="JV24"/>
      <sheetName val="JV40%"/>
      <sheetName val="dir-ca"/>
      <sheetName val="สรุป109-103"/>
      <sheetName val="proforma"/>
      <sheetName val="Main Assumptions"/>
      <sheetName val="Revenue Assumptions"/>
      <sheetName val="dec'04"/>
      <sheetName val="data"/>
      <sheetName val="Metals"/>
      <sheetName val="Content"/>
      <sheetName val="収益予実"/>
      <sheetName val="DATA SHEET"/>
      <sheetName val="공사개요"/>
      <sheetName val="재무가정"/>
      <sheetName val="Summary_lead1"/>
      <sheetName val="Account_Receivable1"/>
      <sheetName val="Other_CA1"/>
      <sheetName val="Other_assets1"/>
      <sheetName val="Fixed_assets1"/>
      <sheetName val="Account_payable1"/>
      <sheetName val="Other_CL1"/>
      <sheetName val="Other_liabilities1"/>
      <sheetName val="Other_income1"/>
      <sheetName val="Cost_of_service1"/>
      <sheetName val="Selling_&amp;_admin1"/>
      <sheetName val="Interest_exp_1"/>
      <sheetName val="TrialBalance_Q3-20021"/>
      <sheetName val="TrialBalance_Q3_20021"/>
      <sheetName val="31_12_04"/>
      <sheetName val="งบบริหาร_PL-report"/>
      <sheetName val="BS_ATTACH"/>
      <sheetName val="VariableII__period"/>
      <sheetName val="P&amp;LFINAL_-_44"/>
      <sheetName val="EST-FOOTING (G)"/>
      <sheetName val="Wkgs_BS Lead"/>
      <sheetName val="FS-TT3"/>
      <sheetName val="ยานพาหนะ"/>
      <sheetName val="K-10"/>
      <sheetName val="Dispo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ILD95"/>
      <sheetName val="Asset 92-95"/>
      <sheetName val="Asset 96-99"/>
      <sheetName val="Asset 2000"/>
      <sheetName val="Asset 2001"/>
      <sheetName val="Asset 2002"/>
      <sheetName val="SumDepre_AssetAllocation"/>
      <sheetName val="SumAsset_92_95"/>
      <sheetName val="SumAsset_96_99"/>
      <sheetName val="SumAsset_2000"/>
      <sheetName val="SumAsset_2001"/>
      <sheetName val="SumAsset_2002"/>
      <sheetName val="SumType"/>
      <sheetName val="EmpCode"/>
      <sheetName val="ตั๋วเงินรับ"/>
      <sheetName val="เงินกู้ MGC"/>
      <sheetName val="เงินกู้ธนชาติ"/>
      <sheetName val="RECY"/>
      <sheetName val="CUSTOMER"/>
      <sheetName val="test"/>
      <sheetName val="Parameters"/>
      <sheetName val="Stock Aging"/>
      <sheetName val="Input"/>
      <sheetName val="Directors"/>
      <sheetName val="Trial Balance"/>
      <sheetName val="สรุป"/>
      <sheetName val="Purchase Order"/>
      <sheetName val="Customize Your Purchase Order"/>
      <sheetName val="Ass"/>
      <sheetName val="Asset_92-951"/>
      <sheetName val="Asset_96-991"/>
      <sheetName val="Asset_20001"/>
      <sheetName val="Asset_20011"/>
      <sheetName val="Asset_20021"/>
      <sheetName val="เงินกู้_MGC1"/>
      <sheetName val="Asset_92-95"/>
      <sheetName val="Asset_96-99"/>
      <sheetName val="Asset_2000"/>
      <sheetName val="Asset_2001"/>
      <sheetName val="Asset_2002"/>
      <sheetName val="เงินกู้_MGC"/>
      <sheetName val="Asset_92-952"/>
      <sheetName val="Asset_96-992"/>
      <sheetName val="Asset_20002"/>
      <sheetName val="Asset_20012"/>
      <sheetName val="Asset_20022"/>
      <sheetName val="เงินกู้_MGC2"/>
      <sheetName val="prior data y-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Y"/>
      <sheetName val="Mar"/>
      <sheetName val="Feb"/>
      <sheetName val="Jan"/>
      <sheetName val="Dec "/>
      <sheetName val="Dec-Adj"/>
      <sheetName val="2-150 Input Plan"/>
      <sheetName val="SALE-layout-PS"/>
      <sheetName val="Actual"/>
      <sheetName val="Sheet1"/>
      <sheetName val="Construction Cost"/>
      <sheetName val="7251-06540"/>
      <sheetName val="Dec_"/>
      <sheetName val="2-150_Input_Plan"/>
      <sheetName val="Construction_Cost"/>
      <sheetName val="ตั๋วเงินรับ"/>
      <sheetName val="BUILD95"/>
      <sheetName val="Dec_1"/>
      <sheetName val="2-150_Input_Plan1"/>
      <sheetName val="Construction_Cost1"/>
      <sheetName val="DBRECY"/>
      <sheetName val="Resi. Areas"/>
      <sheetName val="Dec_2"/>
      <sheetName val="2-150_Input_Plan2"/>
      <sheetName val="Construction_Cost2"/>
      <sheetName val="YTD-Actual"/>
      <sheetName val="YTD_Revised"/>
      <sheetName val="CMO"/>
      <sheetName val="General Assumption"/>
      <sheetName val="Case selection"/>
      <sheetName val="4"/>
      <sheetName val="2"/>
      <sheetName val="01"/>
      <sheetName val="3"/>
      <sheetName val="5"/>
      <sheetName val="04"/>
      <sheetName val="08"/>
      <sheetName val="02"/>
      <sheetName val="07"/>
      <sheetName val="06"/>
      <sheetName val="03"/>
      <sheetName val="05"/>
      <sheetName val="09"/>
      <sheetName val="10"/>
      <sheetName val="General_Assumption"/>
      <sheetName val="Case_selection"/>
      <sheetName val="General_Assumption1"/>
      <sheetName val="Case_selection1"/>
      <sheetName val="Dec_3"/>
      <sheetName val="2-150_Input_Plan3"/>
      <sheetName val="Construction_Cost3"/>
      <sheetName val="General_Assumption2"/>
      <sheetName val="Case_selection2"/>
      <sheetName val="Dec_4"/>
      <sheetName val="2-150_Input_Plan4"/>
      <sheetName val="Construction_Cost4"/>
      <sheetName val="General_Assumption3"/>
      <sheetName val="Case_selection3"/>
      <sheetName val="AccpacTB"/>
      <sheetName val="Provisional"/>
      <sheetName val="Budget"/>
      <sheetName val="K-D01 Tangible FA Depr 300612"/>
      <sheetName val="Req. Type"/>
      <sheetName val="checkstock"/>
      <sheetName val="ต้นไม้ทางเท้า"/>
      <sheetName val="Export Sales"/>
      <sheetName val="Domestic Sales"/>
      <sheetName val="Dealer Sales"/>
      <sheetName val="Dec_5"/>
      <sheetName val="2-150_Input_Plan5"/>
      <sheetName val="Construction_Cost5"/>
      <sheetName val="General_Assumption4"/>
      <sheetName val="Case_selection4"/>
      <sheetName val="Dec_10"/>
      <sheetName val="2-150_Input_Plan10"/>
      <sheetName val="Construction_Cost10"/>
      <sheetName val="Resi__Areas5"/>
      <sheetName val="General_Assumption9"/>
      <sheetName val="Case_selection9"/>
      <sheetName val="K-D01_Tangible_FA_Depr_3006125"/>
      <sheetName val="Req__Type5"/>
      <sheetName val="FORM_PACK_5"/>
      <sheetName val="Check_List5"/>
      <sheetName val="Summary"/>
      <sheetName val="Site_Setup5"/>
      <sheetName val="Indirect"/>
      <sheetName val="Data"/>
      <sheetName val="ราคาต่อหน่วย"/>
      <sheetName val="Parameter"/>
      <sheetName val="ค่าค้ำประกันสาธาฯ"/>
      <sheetName val="%Release"/>
      <sheetName val="Resi__Areas"/>
      <sheetName val="K-D01_Tangible_FA_Depr_300612"/>
      <sheetName val="Req__Type"/>
      <sheetName val="FORM_PACK_"/>
      <sheetName val="Check_List"/>
      <sheetName val="Site_Setup"/>
      <sheetName val="Export_Sales4"/>
      <sheetName val="Domestic_Sales4"/>
      <sheetName val="Dealer_Sales4"/>
      <sheetName val="Dec_6"/>
      <sheetName val="2-150_Input_Plan6"/>
      <sheetName val="Construction_Cost6"/>
      <sheetName val="General_Assumption5"/>
      <sheetName val="Case_selection5"/>
      <sheetName val="Resi__Areas1"/>
      <sheetName val="K-D01_Tangible_FA_Depr_3006121"/>
      <sheetName val="Req__Type1"/>
      <sheetName val="FORM_PACK_1"/>
      <sheetName val="Check_List1"/>
      <sheetName val="Site_Setup1"/>
      <sheetName val="Export_Sales"/>
      <sheetName val="Domestic_Sales"/>
      <sheetName val="Dealer_Sales"/>
      <sheetName val="Dec_9"/>
      <sheetName val="2-150_Input_Plan9"/>
      <sheetName val="Construction_Cost9"/>
      <sheetName val="Resi__Areas4"/>
      <sheetName val="General_Assumption8"/>
      <sheetName val="Case_selection8"/>
      <sheetName val="K-D01_Tangible_FA_Depr_3006124"/>
      <sheetName val="Req__Type4"/>
      <sheetName val="FORM_PACK_4"/>
      <sheetName val="Check_List4"/>
      <sheetName val="Site_Setup4"/>
      <sheetName val="Export_Sales3"/>
      <sheetName val="Domestic_Sales3"/>
      <sheetName val="Dealer_Sales3"/>
      <sheetName val="Dec_7"/>
      <sheetName val="2-150_Input_Plan7"/>
      <sheetName val="Construction_Cost7"/>
      <sheetName val="Resi__Areas2"/>
      <sheetName val="General_Assumption6"/>
      <sheetName val="Case_selection6"/>
      <sheetName val="K-D01_Tangible_FA_Depr_3006122"/>
      <sheetName val="Req__Type2"/>
      <sheetName val="FORM_PACK_2"/>
      <sheetName val="Check_List2"/>
      <sheetName val="Site_Setup2"/>
      <sheetName val="Export_Sales1"/>
      <sheetName val="Domestic_Sales1"/>
      <sheetName val="Dealer_Sales1"/>
      <sheetName val="Dec_8"/>
      <sheetName val="2-150_Input_Plan8"/>
      <sheetName val="Construction_Cost8"/>
      <sheetName val="Resi__Areas3"/>
      <sheetName val="General_Assumption7"/>
      <sheetName val="Case_selection7"/>
      <sheetName val="K-D01_Tangible_FA_Depr_3006123"/>
      <sheetName val="Req__Type3"/>
      <sheetName val="FORM_PACK_3"/>
      <sheetName val="Check_List3"/>
      <sheetName val="Site_Setup3"/>
      <sheetName val="Export_Sales2"/>
      <sheetName val="Domestic_Sales2"/>
      <sheetName val="Dealer_Sales2"/>
      <sheetName val="FORM PACK "/>
      <sheetName val="Check List"/>
      <sheetName val="Site Setup"/>
      <sheetName val="Dec_11"/>
      <sheetName val="2-150_Input_Plan11"/>
      <sheetName val="Construction_Cost11"/>
      <sheetName val="Resi__Areas6"/>
      <sheetName val="General_Assumption10"/>
      <sheetName val="Case_selection10"/>
      <sheetName val="K-D01_Tangible_FA_Depr_3006126"/>
      <sheetName val="Req__Type6"/>
      <sheetName val="FORM_PACK_6"/>
      <sheetName val="Check_List6"/>
      <sheetName val="Site_Setup6"/>
      <sheetName val="Export_Sales5"/>
      <sheetName val="Domestic_Sales5"/>
      <sheetName val="Dealer_Sales5"/>
      <sheetName val="Dec_12"/>
      <sheetName val="2-150_Input_Plan12"/>
      <sheetName val="Construction_Cost12"/>
      <sheetName val="Resi__Areas7"/>
      <sheetName val="General_Assumption11"/>
      <sheetName val="Case_selection11"/>
      <sheetName val="K-D01_Tangible_FA_Depr_3006127"/>
      <sheetName val="Req__Type7"/>
      <sheetName val="FORM_PACK_7"/>
      <sheetName val="Check_List7"/>
      <sheetName val="Site_Setup7"/>
      <sheetName val="Export_Sales6"/>
      <sheetName val="Domestic_Sales6"/>
      <sheetName val="Dealer_Sales6"/>
      <sheetName val="Dec_13"/>
      <sheetName val="2-150_Input_Plan13"/>
      <sheetName val="Construction_Cost13"/>
      <sheetName val="Resi__Areas8"/>
      <sheetName val="General_Assumption12"/>
      <sheetName val="Case_selection12"/>
      <sheetName val="K-D01_Tangible_FA_Depr_3006128"/>
      <sheetName val="Req__Type8"/>
      <sheetName val="FORM_PACK_8"/>
      <sheetName val="Check_List8"/>
      <sheetName val="Site_Setup8"/>
      <sheetName val="Export_Sales7"/>
      <sheetName val="Domestic_Sales7"/>
      <sheetName val="Dealer_Sales7"/>
      <sheetName val="TrialBalance Q3-2002"/>
      <sheetName val="10-1 Media"/>
      <sheetName val="10-cut"/>
      <sheetName val="REPORT"/>
      <sheetName val="Code"/>
      <sheetName val="REPCO-CCtr"/>
      <sheetName val="ROC-CCTR."/>
      <sheetName val="ROC-CCTR_"/>
      <sheetName val="ROC-2003"/>
      <sheetName val="AC- Employment Wk"/>
      <sheetName val="7251-02000-02252"/>
      <sheetName val="AC MSL- Dnp Assumptions"/>
      <sheetName val="AC MSL&amp;NOVARE- Employment Wk"/>
      <sheetName val="7251-01xxxx"/>
      <sheetName val="SHARE"/>
      <sheetName val="ROC-CCTR_1"/>
      <sheetName val="시산표"/>
      <sheetName val="Solo chiusure"/>
      <sheetName val="Database"/>
      <sheetName val="ROC-CCTR_2"/>
      <sheetName val="AC-_Employment_Wk"/>
      <sheetName val="AC_MSL-_Dnp_Assumptions"/>
      <sheetName val="AC_MSL&amp;NOVARE-_Employment_Wk"/>
      <sheetName val="10-1_Media"/>
      <sheetName val="03100(SS)"/>
      <sheetName val="cc"/>
      <sheetName val="Dec_14"/>
      <sheetName val="2-150_Input_Plan14"/>
      <sheetName val="Construction_Cost14"/>
      <sheetName val="FORM_PACK_9"/>
      <sheetName val="Check_List9"/>
      <sheetName val="Site_Setup9"/>
      <sheetName val="Resi__Areas9"/>
      <sheetName val="General_Assumption13"/>
      <sheetName val="Case_selection13"/>
      <sheetName val="K-D01_Tangible_FA_Depr_3006129"/>
      <sheetName val="Req__Type9"/>
      <sheetName val="Export_Sales8"/>
      <sheetName val="Domestic_Sales8"/>
      <sheetName val="Dealer_Sales8"/>
      <sheetName val="TMS2000"/>
      <sheetName val="Dec_15"/>
      <sheetName val="2-150_Input_Plan15"/>
      <sheetName val="Construction_Cost15"/>
      <sheetName val="FORM_PACK_10"/>
      <sheetName val="Check_List10"/>
      <sheetName val="Site_Setup10"/>
      <sheetName val="Resi__Areas10"/>
      <sheetName val="General_Assumption14"/>
      <sheetName val="Case_selection14"/>
      <sheetName val="K-D01_Tangible_FA_Depr_30061210"/>
      <sheetName val="Req__Type10"/>
      <sheetName val="Export_Sales9"/>
      <sheetName val="Domestic_Sales9"/>
      <sheetName val="Dealer_Sales9"/>
      <sheetName val="Dec_16"/>
      <sheetName val="2-150_Input_Plan16"/>
      <sheetName val="Construction_Cost16"/>
      <sheetName val="General_Assumption15"/>
      <sheetName val="Case_selection15"/>
      <sheetName val="Export_Sales10"/>
      <sheetName val="Domestic_Sales10"/>
      <sheetName val="Dealer_Sales10"/>
      <sheetName val="Resi__Areas11"/>
      <sheetName val="K-D01_Tangible_FA_Depr_30061211"/>
      <sheetName val="Req__Type11"/>
      <sheetName val="FORM_PACK_11"/>
      <sheetName val="Check_List11"/>
      <sheetName val="Site_Setup11"/>
      <sheetName val="10-1_Media1"/>
      <sheetName val="AC-_Employment_Wk1"/>
      <sheetName val="AC_MSL-_Dnp_Assumptions1"/>
      <sheetName val="AC_MSL&amp;NOVARE-_Employment_Wk1"/>
      <sheetName val="ADM_A"/>
      <sheetName val="JUNE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Solo_chiusure"/>
      <sheetName val="CHE_A"/>
      <sheetName val="DESP_A"/>
      <sheetName val="ISO_A"/>
      <sheetName val="PC_A"/>
      <sheetName val="PM_A"/>
      <sheetName val="SHEET_A"/>
      <sheetName val="RECO_A"/>
      <sheetName val="YARD_A"/>
      <sheetName val="CHEMICAL"/>
      <sheetName val="DESPATCH"/>
      <sheetName val="ISO"/>
      <sheetName val="PRODUCT"/>
      <sheetName val="PULP MILL"/>
      <sheetName val="SHEETING"/>
      <sheetName val="SODA"/>
      <sheetName val="YARD"/>
      <sheetName val="USDXAU Before"/>
      <sheetName val="Production Pounds"/>
      <sheetName val="EBITDA Summary"/>
      <sheetName val="Sales by Asset"/>
      <sheetName val="Summary of Mfg Cost"/>
      <sheetName val="Batch"/>
      <sheetName val="TB P12"/>
      <sheetName val="S3 Architectural"/>
      <sheetName val="stair"/>
      <sheetName val="CELL_A"/>
      <sheetName val="ENV_A"/>
      <sheetName val="PG_A"/>
      <sheetName val="MD_A"/>
      <sheetName val="QA&amp;R_A"/>
      <sheetName val="RMP_A"/>
      <sheetName val="RMZ_A"/>
      <sheetName val="ENV_R"/>
      <sheetName val="PG_R"/>
      <sheetName val="CELL_R"/>
      <sheetName val="QA&amp;R_R"/>
      <sheetName val="NBCA_2001_Completed"/>
      <sheetName val="Ass"/>
      <sheetName val="ROC-CCTR_3"/>
      <sheetName val="Baht_2016"/>
      <sheetName val="Kg_2016"/>
      <sheetName val="BAL"/>
      <sheetName val="ราค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 refreshError="1"/>
      <sheetData sheetId="328" refreshError="1"/>
      <sheetData sheetId="329" refreshError="1"/>
      <sheetData sheetId="33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MajorAP"/>
      <sheetName val="AP Interco."/>
      <sheetName val="Details for Keppel Sin"/>
      <sheetName val="Details for tri"/>
      <sheetName val="Asset41_42"/>
      <sheetName val="BUILD95"/>
      <sheetName val="ตั๋วเงินรับ"/>
      <sheetName val="03100(SS)"/>
      <sheetName val="RECY"/>
      <sheetName val="Elim Seg AM"/>
      <sheetName val="Elim Seg BM"/>
      <sheetName val="Elim Seg L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interval"/>
      <sheetName val="total"/>
      <sheetName val="bus"/>
      <sheetName val="hous"/>
      <sheetName val="litigation"/>
      <sheetName val="due class"/>
      <sheetName val="data"/>
      <sheetName val="data2"/>
      <sheetName val=" due class2"/>
      <sheetName val="due class3"/>
      <sheetName val="pivot1"/>
      <sheetName val="pivot2"/>
      <sheetName val="Due b-e"/>
      <sheetName val="sum total"/>
      <sheetName val="Sheet2"/>
      <sheetName val="graph"/>
      <sheetName val="RECY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TrialBalance Q3-2002"/>
      <sheetName val="Trial Balance"/>
      <sheetName val="AP"/>
      <sheetName val="Parameter"/>
      <sheetName val="set_"/>
      <sheetName val="TB-2001-Apr'01"/>
      <sheetName val="Detail-Sep"/>
      <sheetName val="INV"/>
      <sheetName val="FA(NEW)"/>
      <sheetName val="TH00_12080000"/>
      <sheetName val="03中"/>
      <sheetName val="Bill No. 2 - Carpark"/>
      <sheetName val="GAAP Pru"/>
      <sheetName val="31.12.04"/>
      <sheetName val="FDR-Jan-99 "/>
      <sheetName val="BS-Q1'04"/>
      <sheetName val="TB"/>
      <sheetName val="AP-FAsb"/>
      <sheetName val="ตั๋วเงินรับ"/>
      <sheetName val="U-3"/>
      <sheetName val="97년추정손익계산서"/>
      <sheetName val="General"/>
      <sheetName val="設計通知"/>
      <sheetName val="ชื่อหุ้น"/>
      <sheetName val="B&amp;S 1999"/>
      <sheetName val="10-1 Media"/>
      <sheetName val="10-cut"/>
      <sheetName val="detail_profit&amp;loss"/>
      <sheetName val="ELEC45-01"/>
      <sheetName val="QUANTITY COMPARIS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46"/>
      <sheetName val="BUILD95"/>
    </sheetNames>
    <sheetDataSet>
      <sheetData sheetId="0" refreshError="1"/>
      <sheetData sheetId="1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ตั๋วเงินรับ"/>
      <sheetName val="bus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41_42"/>
      <sheetName val="BUILD95"/>
      <sheetName val="ตั๋วเงินรับ"/>
      <sheetName val="sumlead"/>
      <sheetName val="Template for Lead"/>
      <sheetName val="K-2"/>
      <sheetName val="เงินกู้ MGC"/>
      <sheetName val="เงินกู้ธนชาติ"/>
      <sheetName val="S-5"/>
      <sheetName val="K-5"/>
      <sheetName val="Graph Ratio - Fin Analysis"/>
      <sheetName val="conso4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ชั้น"/>
      <sheetName val="Sheet3"/>
      <sheetName val="final"/>
      <sheetName val="Sheet2"/>
      <sheetName val="bal sort"/>
      <sheetName val="summary"/>
      <sheetName val="ยกเลิกใบเสร็จ"/>
      <sheetName val="payment aug04"/>
      <sheetName val="payment jul05"/>
      <sheetName val="payment jun05"/>
      <sheetName val="payment may05"/>
      <sheetName val="payment apr05"/>
      <sheetName val="payment mar05"/>
      <sheetName val="payment feb05"/>
      <sheetName val="payment jan05"/>
      <sheetName val="payment dec04"/>
      <sheetName val="payment nov04"/>
      <sheetName val="payment oct04"/>
      <sheetName val="payment sep04"/>
      <sheetName val="aug action on npl"/>
      <sheetName val="aug action on pl"/>
      <sheetName val="Total"/>
      <sheetName val="Sheet1"/>
      <sheetName val="เงินกู้ธนชาต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cate_Cost Center"/>
      <sheetName val="Allocate_Cost Element"/>
      <sheetName val="YTD_Revised"/>
      <sheetName val="Summary"/>
      <sheetName val="Total by Group"/>
      <sheetName val="Total"/>
      <sheetName val="01000"/>
      <sheetName val="01000(A)"/>
      <sheetName val="01100"/>
      <sheetName val="01100(B)"/>
      <sheetName val="01200"/>
      <sheetName val="01200(CX)"/>
      <sheetName val="01300"/>
      <sheetName val="01300(D)"/>
      <sheetName val="01330"/>
      <sheetName val="01330(E)"/>
      <sheetName val="01400"/>
      <sheetName val="01400(F)"/>
      <sheetName val="01410"/>
      <sheetName val="01410(G)"/>
      <sheetName val="01420"/>
      <sheetName val="01420(H)"/>
      <sheetName val="02000"/>
      <sheetName val="02000(I)"/>
      <sheetName val="02100"/>
      <sheetName val="02100(J)"/>
      <sheetName val="02200"/>
      <sheetName val="02200(K)"/>
      <sheetName val="06100"/>
      <sheetName val="06100(L)"/>
      <sheetName val="02300"/>
      <sheetName val="02300(M)"/>
      <sheetName val="02311"/>
      <sheetName val="02311(N)"/>
      <sheetName val="02312"/>
      <sheetName val="02312(O)"/>
      <sheetName val="02320"/>
      <sheetName val="02320(P)"/>
      <sheetName val="02400"/>
      <sheetName val="02400(Q)"/>
      <sheetName val="02500"/>
      <sheetName val="02500(RX)"/>
      <sheetName val="05100"/>
      <sheetName val="05100(S)"/>
      <sheetName val="05200"/>
      <sheetName val="05200(T)"/>
      <sheetName val="05230"/>
      <sheetName val="05230(U)"/>
      <sheetName val="05231"/>
      <sheetName val="05231(V)"/>
      <sheetName val="05232"/>
      <sheetName val="05232(W)"/>
      <sheetName val="06530"/>
      <sheetName val="06530(X)"/>
      <sheetName val="02600"/>
      <sheetName val="02600(Y)"/>
      <sheetName val="03000"/>
      <sheetName val="03000(Z)"/>
      <sheetName val="03100"/>
      <sheetName val="03100(SSSS)"/>
      <sheetName val="03300"/>
      <sheetName val="03300(AA)"/>
      <sheetName val="03400"/>
      <sheetName val="03400(BB)"/>
      <sheetName val="03410"/>
      <sheetName val="03410(CC)"/>
      <sheetName val="03500"/>
      <sheetName val="03500(DD)"/>
      <sheetName val="03600"/>
      <sheetName val="03600(EE)"/>
      <sheetName val="03700"/>
      <sheetName val="03700(FF)"/>
      <sheetName val="06540"/>
      <sheetName val="06540(GG)"/>
      <sheetName val="04000"/>
      <sheetName val="04000(HH)"/>
      <sheetName val="04100"/>
      <sheetName val="04100(II)"/>
      <sheetName val="04200"/>
      <sheetName val="04200(JJ)"/>
      <sheetName val="04300"/>
      <sheetName val="04300(KK)"/>
      <sheetName val="06000"/>
      <sheetName val="06000(LL)"/>
      <sheetName val="06010"/>
      <sheetName val="06010(MM)"/>
      <sheetName val="06020"/>
      <sheetName val="06020(NN)"/>
      <sheetName val="06500"/>
      <sheetName val="06500(OO)"/>
      <sheetName val="06510"/>
      <sheetName val="06510(PP)"/>
      <sheetName val="06520"/>
      <sheetName val="06520(QQ)"/>
      <sheetName val="06550"/>
      <sheetName val="06550(RR)"/>
      <sheetName val="01310"/>
      <sheetName val="01310(SS)"/>
      <sheetName val="01320"/>
      <sheetName val="01320(TT)"/>
      <sheetName val="02212"/>
      <sheetName val="02212(UU)"/>
      <sheetName val="02221"/>
      <sheetName val="02221(VV)"/>
      <sheetName val="02222"/>
      <sheetName val="02222(WW)"/>
      <sheetName val="02231"/>
      <sheetName val="02231(XX)"/>
      <sheetName val="02232"/>
      <sheetName val="02232(YY)"/>
      <sheetName val="02241"/>
      <sheetName val="02241(ZZ)"/>
      <sheetName val="02242"/>
      <sheetName val="02242(AAA)"/>
      <sheetName val="02251"/>
      <sheetName val="02251(BBB)"/>
      <sheetName val="02252"/>
      <sheetName val="02252(CCC)"/>
      <sheetName val="02411"/>
      <sheetName val="02411(DDD)"/>
      <sheetName val="02412"/>
      <sheetName val="02412(EEE) "/>
      <sheetName val="02421"/>
      <sheetName val="02421(GGG)"/>
      <sheetName val="02422"/>
      <sheetName val="02422(HHH)"/>
      <sheetName val="02431"/>
      <sheetName val="02431(III)"/>
      <sheetName val="02432"/>
      <sheetName val="02432(JJJ)"/>
      <sheetName val="02442"/>
      <sheetName val="02442(KKK)"/>
      <sheetName val="02510"/>
      <sheetName val="02510(LLL)"/>
      <sheetName val="02520"/>
      <sheetName val="02520(MMM)"/>
      <sheetName val="02530"/>
      <sheetName val="02530(NNN)"/>
      <sheetName val="02540"/>
      <sheetName val="02540(OOO)"/>
      <sheetName val="02550"/>
      <sheetName val="02550(PPP)"/>
      <sheetName val="03111"/>
      <sheetName val="03111(QQQ)"/>
      <sheetName val="03122"/>
      <sheetName val="03122(RRR)"/>
      <sheetName val="03131"/>
      <sheetName val="03131(SSS)"/>
      <sheetName val="03151"/>
      <sheetName val="03151(TTT)"/>
      <sheetName val="03152"/>
      <sheetName val="03152(UUU)"/>
      <sheetName val="03162"/>
      <sheetName val="03162(VVV)"/>
      <sheetName val="03181"/>
      <sheetName val="03181(XXX)"/>
      <sheetName val="03182"/>
      <sheetName val="03182(YYY)"/>
      <sheetName val="03100(SS)"/>
      <sheetName val="03100_SS_"/>
      <sheetName val="RECY"/>
      <sheetName val="Allocate_Cost_Center"/>
      <sheetName val="Allocate_Cost_Element"/>
      <sheetName val="Total_by_Group"/>
      <sheetName val="02412(EEE)_"/>
      <sheetName val="BUILD95"/>
      <sheetName val="แยกงบ"/>
      <sheetName val="Asset41_42"/>
      <sheetName val="FS-YTD"/>
      <sheetName val="เงินกู้ MGC"/>
      <sheetName val="เงินกู้ธนชาติ"/>
      <sheetName val="VariableII  period"/>
      <sheetName val="Extra Area"/>
      <sheetName val="Net SGP"/>
      <sheetName val="Allocate_Cost_Center1"/>
      <sheetName val="Allocate_Cost_Element1"/>
      <sheetName val="Total_by_Group1"/>
      <sheetName val="02412(EEE)_1"/>
      <sheetName val="Extra_Area"/>
      <sheetName val="Net_SGP"/>
      <sheetName val="เงินกู้_MGC"/>
      <sheetName val="Allocate_Cost_Center2"/>
      <sheetName val="Allocate_Cost_Element2"/>
      <sheetName val="Total_by_Group2"/>
      <sheetName val="02412(EEE)_2"/>
      <sheetName val="Extra_Area1"/>
      <sheetName val="Net_SGP1"/>
      <sheetName val="เงินกู้_MGC1"/>
      <sheetName val="Main Sum (Hotel &amp; Residences)"/>
      <sheetName val=""/>
      <sheetName val="7251-06540"/>
      <sheetName val="G-BS"/>
      <sheetName val="2"/>
      <sheetName val="1"/>
      <sheetName val="3"/>
      <sheetName val="5"/>
      <sheetName val="4"/>
      <sheetName val="7251-02000-02252"/>
      <sheetName val="7251-01xxxx"/>
      <sheetName val="KP1590_E"/>
      <sheetName val="checkstock"/>
      <sheetName val="10"/>
      <sheetName val="General Assumption"/>
      <sheetName val="Case selection"/>
      <sheetName val="Cost Center"/>
      <sheetName val="Input Sheet"/>
      <sheetName val="Condo Front Door #1"/>
      <sheetName val="Condo Front Door #2"/>
      <sheetName val="Assumption "/>
      <sheetName val="Q1-55"/>
      <sheetName val="Allocate_Cost_Center4"/>
      <sheetName val="Allocate_Cost_Element4"/>
      <sheetName val="Total_by_Group4"/>
      <sheetName val="02412(EEE)_4"/>
      <sheetName val="Extra_Area3"/>
      <sheetName val="Net_SGP3"/>
      <sheetName val="เงินกู้_MGC3"/>
      <sheetName val="VariableII__period1"/>
      <sheetName val="Allocate_Cost_Center3"/>
      <sheetName val="Allocate_Cost_Element3"/>
      <sheetName val="Total_by_Group3"/>
      <sheetName val="02412(EEE)_3"/>
      <sheetName val="Extra_Area2"/>
      <sheetName val="Net_SGP2"/>
      <sheetName val="เงินกู้_MGC2"/>
      <sheetName val="VariableII__period"/>
      <sheetName val="Data_2 Exiting-CE"/>
      <sheetName val="Lead"/>
      <sheetName val="Case"/>
      <sheetName val="Actual"/>
      <sheetName val="Budget"/>
      <sheetName val="Allocate_Cost_Center5"/>
      <sheetName val="Allocate_Cost_Element5"/>
      <sheetName val="Total_by_Group5"/>
      <sheetName val="02412(EEE)_5"/>
      <sheetName val="Extra_Area4"/>
      <sheetName val="Net_SGP4"/>
      <sheetName val="เงินกู้_MGC4"/>
      <sheetName val="VariableII__period2"/>
      <sheetName val="General_Assumption"/>
      <sheetName val="Case_selection"/>
      <sheetName val="Cost_Center"/>
      <sheetName val="Input_Sheet"/>
      <sheetName val="Assumption_"/>
      <sheetName val="Condo_Front_Door_#1"/>
      <sheetName val="Condo_Front_Door_#2"/>
      <sheetName val="Main_Sum_(Hotel_&amp;_Residences)"/>
      <sheetName val="General_Assumption1"/>
      <sheetName val="Case_selection1"/>
      <sheetName val="Cost_Center1"/>
      <sheetName val="Input_Sheet1"/>
      <sheetName val="Condo_Front_Door_#11"/>
      <sheetName val="Condo_Front_Door_#21"/>
      <sheetName val="Assumption_1"/>
      <sheetName val="Main_Sum_(Hotel_&amp;_Residences)1"/>
      <sheetName val="Data_2_Exiting-CE"/>
      <sheetName val="Allocate_Cost_Center8"/>
      <sheetName val="Allocate_Cost_Element8"/>
      <sheetName val="Total_by_Group8"/>
      <sheetName val="02412(EEE)_8"/>
      <sheetName val="Extra_Area7"/>
      <sheetName val="Net_SGP7"/>
      <sheetName val="เงินกู้_MGC7"/>
      <sheetName val="VariableII__period5"/>
      <sheetName val="Main_Sum_(Hotel_&amp;_Residences)4"/>
      <sheetName val="General_Assumption4"/>
      <sheetName val="Case_selection4"/>
      <sheetName val="Cost_Center4"/>
      <sheetName val="Input_Sheet4"/>
      <sheetName val="Condo_Front_Door_#14"/>
      <sheetName val="Condo_Front_Door_#24"/>
      <sheetName val="Assumption_4"/>
      <sheetName val="Data_2_Exiting-CE3"/>
      <sheetName val="Allocate_Cost_Center6"/>
      <sheetName val="Allocate_Cost_Element6"/>
      <sheetName val="Total_by_Group6"/>
      <sheetName val="02412(EEE)_6"/>
      <sheetName val="Extra_Area5"/>
      <sheetName val="Net_SGP5"/>
      <sheetName val="เงินกู้_MGC5"/>
      <sheetName val="VariableII__period3"/>
      <sheetName val="Main_Sum_(Hotel_&amp;_Residences)2"/>
      <sheetName val="General_Assumption2"/>
      <sheetName val="Case_selection2"/>
      <sheetName val="Cost_Center2"/>
      <sheetName val="Input_Sheet2"/>
      <sheetName val="Condo_Front_Door_#12"/>
      <sheetName val="Condo_Front_Door_#22"/>
      <sheetName val="Assumption_2"/>
      <sheetName val="Data_2_Exiting-CE1"/>
      <sheetName val="Allocate_Cost_Center7"/>
      <sheetName val="Allocate_Cost_Element7"/>
      <sheetName val="Total_by_Group7"/>
      <sheetName val="02412(EEE)_7"/>
      <sheetName val="Extra_Area6"/>
      <sheetName val="Net_SGP6"/>
      <sheetName val="เงินกู้_MGC6"/>
      <sheetName val="VariableII__period4"/>
      <sheetName val="Main_Sum_(Hotel_&amp;_Residences)3"/>
      <sheetName val="General_Assumption3"/>
      <sheetName val="Case_selection3"/>
      <sheetName val="Cost_Center3"/>
      <sheetName val="Input_Sheet3"/>
      <sheetName val="Condo_Front_Door_#13"/>
      <sheetName val="Condo_Front_Door_#23"/>
      <sheetName val="Assumption_3"/>
      <sheetName val="Data_2_Exiting-CE2"/>
      <sheetName val="Allocate_Cost_Center9"/>
      <sheetName val="Allocate_Cost_Element9"/>
      <sheetName val="Total_by_Group9"/>
      <sheetName val="02412(EEE)_9"/>
      <sheetName val="Extra_Area8"/>
      <sheetName val="Net_SGP8"/>
      <sheetName val="เงินกู้_MGC8"/>
      <sheetName val="VariableII__period6"/>
      <sheetName val="Main_Sum_(Hotel_&amp;_Residences)5"/>
      <sheetName val="General_Assumption5"/>
      <sheetName val="Case_selection5"/>
      <sheetName val="Cost_Center5"/>
      <sheetName val="Input_Sheet5"/>
      <sheetName val="Condo_Front_Door_#15"/>
      <sheetName val="Condo_Front_Door_#25"/>
      <sheetName val="Assumption_5"/>
      <sheetName val="Data_2_Exiting-CE4"/>
      <sheetName val="Allocate_Cost_Center10"/>
      <sheetName val="Allocate_Cost_Element10"/>
      <sheetName val="Total_by_Group10"/>
      <sheetName val="02412(EEE)_10"/>
      <sheetName val="Extra_Area9"/>
      <sheetName val="Net_SGP9"/>
      <sheetName val="เงินกู้_MGC9"/>
      <sheetName val="VariableII__period7"/>
      <sheetName val="Main_Sum_(Hotel_&amp;_Residences)6"/>
      <sheetName val="General_Assumption6"/>
      <sheetName val="Case_selection6"/>
      <sheetName val="Cost_Center6"/>
      <sheetName val="Input_Sheet6"/>
      <sheetName val="Condo_Front_Door_#16"/>
      <sheetName val="Condo_Front_Door_#26"/>
      <sheetName val="Assumption_6"/>
      <sheetName val="Data_2_Exiting-CE5"/>
      <sheetName val="Allocate_Cost_Center11"/>
      <sheetName val="Allocate_Cost_Element11"/>
      <sheetName val="Total_by_Group11"/>
      <sheetName val="02412(EEE)_11"/>
      <sheetName val="Extra_Area10"/>
      <sheetName val="Net_SGP10"/>
      <sheetName val="เงินกู้_MGC10"/>
      <sheetName val="VariableII__period8"/>
      <sheetName val="Main_Sum_(Hotel_&amp;_Residences)7"/>
      <sheetName val="General_Assumption7"/>
      <sheetName val="Case_selection7"/>
      <sheetName val="Cost_Center7"/>
      <sheetName val="Input_Sheet7"/>
      <sheetName val="Condo_Front_Door_#17"/>
      <sheetName val="Condo_Front_Door_#27"/>
      <sheetName val="Assumption_7"/>
      <sheetName val="Data_2_Exiting-CE6"/>
      <sheetName val="Allocate_Cost_Center12"/>
      <sheetName val="Allocate_Cost_Element12"/>
      <sheetName val="Total_by_Group12"/>
      <sheetName val="02412(EEE)_12"/>
      <sheetName val="Extra_Area11"/>
      <sheetName val="Net_SGP11"/>
      <sheetName val="เงินกู้_MGC11"/>
      <sheetName val="VariableII__period9"/>
      <sheetName val="Main_Sum_(Hotel_&amp;_Residences)8"/>
      <sheetName val="General_Assumption8"/>
      <sheetName val="Case_selection8"/>
      <sheetName val="Cost_Center8"/>
      <sheetName val="Input_Sheet8"/>
      <sheetName val="Condo_Front_Door_#18"/>
      <sheetName val="Condo_Front_Door_#28"/>
      <sheetName val="Assumption_8"/>
      <sheetName val="Data_2_Exiting-CE7"/>
      <sheetName val="Assumption"/>
      <sheetName val="Queries"/>
      <sheetName val="Clean"/>
      <sheetName val="PriorData"/>
      <sheetName val="Inputs"/>
      <sheetName val="Data"/>
      <sheetName val="ค่าเช่าเครื่องปั่นไฟฟ้า"/>
      <sheetName val="ค่าก่อสร้างสำนักงานขาย L1"/>
      <sheetName val="ค่าเจาะสำรวจชั้นดิน"/>
      <sheetName val="Budget Control ที่ปรึกษา"/>
      <sheetName val="Budget Control_ยื่นจัดสรร"/>
      <sheetName val="Budget Control_เงินสดย่อย"/>
      <sheetName val="1.01_SITE OFFICE"/>
      <sheetName val="1.02_Labour Camp"/>
      <sheetName val="1.03_ค่าเช่าแผ่นเหล็ก"/>
      <sheetName val="1.04_รั้วแคมป์"/>
      <sheetName val="1.05_ไฟฟ้าประปาชั่วคราว"/>
      <sheetName val="1.06_ค่าเครื่องจักร"/>
      <sheetName val="1.08_ค่าไม้แบบ"/>
      <sheetName val="1.09_ค่าก่อสร้างอื่น"/>
      <sheetName val="2.01_เงินเดือนพนักงานรายเดือน"/>
      <sheetName val="2.02_เงินเดือนค่าจ้างรายวัน"/>
      <sheetName val="2.03_ค่าใช้จ่ายเกี่ยวกับพนักงา"/>
      <sheetName val="2.04_ค่ารับรอง"/>
      <sheetName val="2.05_ค่าใช้จ่ายสำนักงาน"/>
      <sheetName val="2.06_ค่าใช้จ่ายสาธารณูปโภค"/>
      <sheetName val="2.07_ค่าน้ำมันเชื้อเพลิง"/>
      <sheetName val="2.08_ค่า รปภ."/>
      <sheetName val="2.09_ค่าเช่าที่ดิน"/>
      <sheetName val="2.10_ค่า OVER HEAD อื่น ๆ"/>
      <sheetName val="2.11_Backupค่าใช้จ่ายเริ่มต้น"/>
      <sheetName val="2.12_ค่าใช้จ่ายในการขออนุญาต"/>
      <sheetName val="2.13_ค่าที่ปรึกษานิติกรรม"/>
      <sheetName val="2.14_งานออกแบบ"/>
      <sheetName val="2.15_ค่าเสื่อม"/>
      <sheetName val="AC- Employment Wk"/>
      <sheetName val="AC MSL- Dnp Assumptions"/>
      <sheetName val="AC MSL&amp;NOVARE- Employment Wk"/>
      <sheetName val="10-1 Media"/>
      <sheetName val="10-cut"/>
      <sheetName val="AC-_Employment_Wk"/>
      <sheetName val="AC_MSL-_Dnp_Assumptions"/>
      <sheetName val="AC_MSL&amp;NOVARE-_Employment_Wk"/>
      <sheetName val="01"/>
      <sheetName val="Data_1 Exiting-AA"/>
      <sheetName val="Data_3 New-CE"/>
      <sheetName val="Account"/>
      <sheetName val="Data for_5CE-งบปี 2006"/>
      <sheetName val="Report_04 PPE"/>
      <sheetName val="10-1_Media"/>
      <sheetName val="Data_1_Exiting-AA"/>
      <sheetName val="Data_3_New-CE"/>
      <sheetName val="Data_for_5CE-งบปี_2006"/>
      <sheetName val="Report_04_PPE"/>
      <sheetName val="WK1 Key Assumpt"/>
      <sheetName val="6 ACN Mgt View"/>
      <sheetName val="Sheet1"/>
      <sheetName val="DETAIL"/>
      <sheetName val="DMD Office"/>
      <sheetName val="ADMIN OFFICE (2)"/>
      <sheetName val="S33"/>
      <sheetName val="AC-_Employment_Wk1"/>
      <sheetName val="AC_MSL-_Dnp_Assumptions1"/>
      <sheetName val="AC_MSL&amp;NOVARE-_Employment_Wk1"/>
      <sheetName val="Data_1_Exiting-AA1"/>
      <sheetName val="Data_3_New-CE1"/>
      <sheetName val="Data_for_5CE-งบปี_20061"/>
      <sheetName val="Report_04_PPE1"/>
      <sheetName val="10-1_Media1"/>
      <sheetName val="WK1_Key_Assumpt"/>
      <sheetName val="6_ACN_Mgt_View"/>
      <sheetName val="PS1L(Most)"/>
      <sheetName val="Data_2 Existing-CE"/>
      <sheetName val="worksheet"/>
      <sheetName val="worksheet_dnp"/>
      <sheetName val="rates"/>
      <sheetName val="Allocate_Cost_Center13"/>
      <sheetName val="Allocate_Cost_Element13"/>
      <sheetName val="Total_by_Group13"/>
      <sheetName val="02412(EEE)_13"/>
      <sheetName val="Extra_Area12"/>
      <sheetName val="Net_SGP12"/>
      <sheetName val="เงินกู้_MGC12"/>
      <sheetName val="VariableII__period10"/>
      <sheetName val="General_Assumption9"/>
      <sheetName val="Case_selection9"/>
      <sheetName val="Cost_Center9"/>
      <sheetName val="Input_Sheet9"/>
      <sheetName val="Assumption_9"/>
      <sheetName val="Condo_Front_Door_#19"/>
      <sheetName val="Condo_Front_Door_#29"/>
      <sheetName val="Data_2_Exiting-CE8"/>
      <sheetName val="Main_Sum_(Hotel_&amp;_Residences)9"/>
      <sheetName val="ค่าก่อสร้างสำนักงานขาย_L1"/>
      <sheetName val="Budget_Control_ที่ปรึกษา"/>
      <sheetName val="Budget_Control_ยื่นจัดสรร"/>
      <sheetName val="Budget_Control_เงินสดย่อย"/>
      <sheetName val="1_01_SITE_OFFICE"/>
      <sheetName val="1_02_Labour_Camp"/>
      <sheetName val="1_03_ค่าเช่าแผ่นเหล็ก"/>
      <sheetName val="1_04_รั้วแคมป์"/>
      <sheetName val="1_05_ไฟฟ้าประปาชั่วคราว"/>
      <sheetName val="1_06_ค่าเครื่องจักร"/>
      <sheetName val="1_08_ค่าไม้แบบ"/>
      <sheetName val="1_09_ค่าก่อสร้างอื่น"/>
      <sheetName val="2_01_เงินเดือนพนักงานรายเดือน"/>
      <sheetName val="2_02_เงินเดือนค่าจ้างรายวัน"/>
      <sheetName val="2_03_ค่าใช้จ่ายเกี่ยวกับพนักงา"/>
      <sheetName val="2_04_ค่ารับรอง"/>
      <sheetName val="2_05_ค่าใช้จ่ายสำนักงาน"/>
      <sheetName val="2_06_ค่าใช้จ่ายสาธารณูปโภค"/>
      <sheetName val="2_07_ค่าน้ำมันเชื้อเพลิง"/>
      <sheetName val="2_08_ค่า_รปภ_"/>
      <sheetName val="2_09_ค่าเช่าที่ดิน"/>
      <sheetName val="2_10_ค่า_OVER_HEAD_อื่น_ๆ"/>
      <sheetName val="2_11_Backupค่าใช้จ่ายเริ่มต้น"/>
      <sheetName val="2_12_ค่าใช้จ่ายในการขออนุญาต"/>
      <sheetName val="2_13_ค่าที่ปรึกษานิติกรรม"/>
      <sheetName val="2_14_งานออกแบบ"/>
      <sheetName val="2_15_ค่าเสื่อม"/>
      <sheetName val="AC-_Employment_Wk2"/>
      <sheetName val="AC_MSL-_Dnp_Assumptions2"/>
      <sheetName val="AC_MSL&amp;NOVARE-_Employment_Wk2"/>
      <sheetName val="10-1_Media2"/>
      <sheetName val="Data_1_Exiting-AA2"/>
      <sheetName val="Data_3_New-CE2"/>
      <sheetName val="Data_for_5CE-งบปี_20062"/>
      <sheetName val="Report_04_PPE2"/>
      <sheetName val="WK1_Key_Assumpt1"/>
      <sheetName val="6_ACN_Mgt_View1"/>
      <sheetName val="DMD_Office"/>
      <sheetName val="ADMIN_OFFICE_(2)"/>
      <sheetName val="Allocate_Cost_Center14"/>
      <sheetName val="Allocate_Cost_Element14"/>
      <sheetName val="Total_by_Group14"/>
      <sheetName val="02412(EEE)_14"/>
      <sheetName val="Extra_Area13"/>
      <sheetName val="Net_SGP13"/>
      <sheetName val="เงินกู้_MGC13"/>
      <sheetName val="VariableII__period11"/>
      <sheetName val="General_Assumption10"/>
      <sheetName val="Case_selection10"/>
      <sheetName val="Cost_Center10"/>
      <sheetName val="Input_Sheet10"/>
      <sheetName val="Condo_Front_Door_#110"/>
      <sheetName val="Condo_Front_Door_#210"/>
      <sheetName val="Assumption_10"/>
      <sheetName val="Data_2_Exiting-CE9"/>
      <sheetName val="Main_Sum_(Hotel_&amp;_Residences)10"/>
      <sheetName val="ค่าก่อสร้างสำนักงานขาย_L11"/>
      <sheetName val="Budget_Control_ที่ปรึกษา1"/>
      <sheetName val="Budget_Control_ยื่นจัดสรร1"/>
      <sheetName val="Budget_Control_เงินสดย่อย1"/>
      <sheetName val="1_01_SITE_OFFICE1"/>
      <sheetName val="1_02_Labour_Camp1"/>
      <sheetName val="1_03_ค่าเช่าแผ่นเหล็ก1"/>
      <sheetName val="1_04_รั้วแคมป์1"/>
      <sheetName val="1_05_ไฟฟ้าประปาชั่วคราว1"/>
      <sheetName val="1_06_ค่าเครื่องจักร1"/>
      <sheetName val="1_08_ค่าไม้แบบ1"/>
      <sheetName val="1_09_ค่าก่อสร้างอื่น1"/>
      <sheetName val="2_01_เงินเดือนพนักงานรายเดือน1"/>
      <sheetName val="2_02_เงินเดือนค่าจ้างรายวัน1"/>
      <sheetName val="2_03_ค่าใช้จ่ายเกี่ยวกับพนักงา1"/>
      <sheetName val="2_04_ค่ารับรอง1"/>
      <sheetName val="2_05_ค่าใช้จ่ายสำนักงาน1"/>
      <sheetName val="2_06_ค่าใช้จ่ายสาธารณูปโภค1"/>
      <sheetName val="2_07_ค่าน้ำมันเชื้อเพลิง1"/>
      <sheetName val="2_08_ค่า_รปภ_1"/>
      <sheetName val="2_09_ค่าเช่าที่ดิน1"/>
      <sheetName val="2_10_ค่า_OVER_HEAD_อื่น_ๆ1"/>
      <sheetName val="2_11_Backupค่าใช้จ่ายเริ่มต้น1"/>
      <sheetName val="2_12_ค่าใช้จ่ายในการขออนุญาต1"/>
      <sheetName val="2_13_ค่าที่ปรึกษานิติกรรม1"/>
      <sheetName val="2_14_งานออกแบบ1"/>
      <sheetName val="2_15_ค่าเสื่อม1"/>
      <sheetName val="AC-_Employment_Wk3"/>
      <sheetName val="AC_MSL-_Dnp_Assumptions3"/>
      <sheetName val="AC_MSL&amp;NOVARE-_Employment_Wk3"/>
      <sheetName val="10-1_Media3"/>
      <sheetName val="Data_1_Exiting-AA3"/>
      <sheetName val="Data_3_New-CE3"/>
      <sheetName val="Data_for_5CE-งบปี_20063"/>
      <sheetName val="Report_04_PPE3"/>
      <sheetName val="WK1_Key_Assumpt2"/>
      <sheetName val="6_ACN_Mgt_View2"/>
      <sheetName val="DMD_Office1"/>
      <sheetName val="ADMIN_OFFICE_(2)1"/>
      <sheetName val="Data_2_Existing-CE"/>
      <sheetName val="Cancel_Promotion"/>
      <sheetName val="Overview"/>
      <sheetName val="N-11.3"/>
      <sheetName val="BMCT2003"/>
      <sheetName val="Corp. sheet"/>
      <sheetName val="Sheet248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-YTD"/>
      <sheetName val="Y-T-D"/>
      <sheetName val="FS-YTD (2)"/>
      <sheetName val="RATIO"/>
      <sheetName val="NTA"/>
      <sheetName val="PL"/>
      <sheetName val="RE"/>
      <sheetName val="equity"/>
      <sheetName val="adj"/>
      <sheetName val="AUDIT"/>
      <sheetName val="tax"/>
      <sheetName val="FS-Q2"/>
      <sheetName val="เงินกู้ MGC"/>
      <sheetName val="เงินกู้ธนชาติ"/>
      <sheetName val="Asset41_42"/>
      <sheetName val="BUILD95"/>
      <sheetName val="Front"/>
      <sheetName val="Asset Disposal"/>
      <sheetName val="JV_Disposal"/>
      <sheetName val="G-BS"/>
      <sheetName val="03100(SS)"/>
      <sheetName val="SH-B"/>
      <sheetName val="SH-D"/>
      <sheetName val="SH-G"/>
      <sheetName val="SH-C"/>
      <sheetName val="U-5"/>
      <sheetName val="FS-YTD_(2)"/>
      <sheetName val="เงินกู้_MGC"/>
      <sheetName val="Asset_Disposal"/>
      <sheetName val="B-105"/>
      <sheetName val="Sale 2003"/>
      <sheetName val="TrialBalance Q3-2002"/>
      <sheetName val="FS-YTD_(2)1"/>
      <sheetName val="เงินกู้_MGC1"/>
      <sheetName val="Asset_Disposal1"/>
      <sheetName val="Summary"/>
      <sheetName val="Sale_2003"/>
      <sheetName val="TB1"/>
      <sheetName val="TB2"/>
      <sheetName val="final"/>
      <sheetName val="aug action on pl"/>
      <sheetName val="LRHGROUP"/>
      <sheetName val="Sheet1"/>
      <sheetName val="AAT-98"/>
      <sheetName val="stat local"/>
      <sheetName val="FS-YTD_(2)3"/>
      <sheetName val="เงินกู้_MGC3"/>
      <sheetName val="Asset_Disposal3"/>
      <sheetName val="Sale_20032"/>
      <sheetName val="TrialBalance_Q3-20021"/>
      <sheetName val="FS-YTD_(2)2"/>
      <sheetName val="เงินกู้_MGC2"/>
      <sheetName val="Asset_Disposal2"/>
      <sheetName val="Sale_20031"/>
      <sheetName val="TrialBalance_Q3-2002"/>
      <sheetName val="FS-YTD_(2)5"/>
      <sheetName val="เงินกู้_MGC5"/>
      <sheetName val="Asset_Disposal5"/>
      <sheetName val="Sale_20034"/>
      <sheetName val="TrialBalance_Q3-20023"/>
      <sheetName val="FS-YTD_(2)4"/>
      <sheetName val="เงินกู้_MGC4"/>
      <sheetName val="Asset_Disposal4"/>
      <sheetName val="Sale_20033"/>
      <sheetName val="TrialBalance_Q3-20022"/>
      <sheetName val="FS-YTD_(2)6"/>
      <sheetName val="เงินกู้_MGC6"/>
      <sheetName val="Asset_Disposal6"/>
      <sheetName val="Sale_20035"/>
      <sheetName val="TrialBalance_Q3-20024"/>
      <sheetName val="FS-YTD_(2)7"/>
      <sheetName val="เงินกู้_MGC7"/>
      <sheetName val="Asset_Disposal7"/>
      <sheetName val="Sale_20036"/>
      <sheetName val="TrialBalance_Q3-20025"/>
      <sheetName val="FS-YTD_(2)8"/>
      <sheetName val="เงินกู้_MGC8"/>
      <sheetName val="Asset_Disposal8"/>
      <sheetName val="Sale_20037"/>
      <sheetName val="TrialBalance_Q3-20026"/>
      <sheetName val="aug_action_on_pl"/>
      <sheetName val="Bahrain"/>
      <sheetName val="BTR BKK"/>
      <sheetName val="CONSTRUCTION"/>
      <sheetName val="DEP12"/>
      <sheetName val="DMD Office"/>
      <sheetName val="ADMIN OFFICE (2)"/>
      <sheetName val="cash flow 1"/>
      <sheetName val="P&amp;L-A2001DCCN"/>
      <sheetName val="AAS"/>
      <sheetName val="FS-YTD_(2)9"/>
      <sheetName val="เงินกู้_MGC9"/>
      <sheetName val="Asset_Disposal9"/>
      <sheetName val="Sale_20038"/>
      <sheetName val="TrialBalance_Q3-20027"/>
      <sheetName val="P&amp;LFINAL - 44"/>
      <sheetName val="ตั๋วเงินรับ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 refreshError="1"/>
      <sheetData sheetId="96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J - RATE"/>
      <sheetName val="TR - AP- 00"/>
      <sheetName val="ADJ _ RATE"/>
      <sheetName val="Bงบต้นทุนC"/>
      <sheetName val=""/>
      <sheetName val="data"/>
      <sheetName val="รวม"/>
      <sheetName val="Sheet3"/>
      <sheetName val="Sheet5"/>
      <sheetName val="Sheet1"/>
      <sheetName val="Sheet1 (2)"/>
      <sheetName val="CUSTOMER"/>
      <sheetName val="เงินกู้ธนชาติ"/>
      <sheetName val="TR_AP12"/>
      <sheetName val="ELEC45-01"/>
      <sheetName val="ตั๋วเงินรับ"/>
      <sheetName val="USD"/>
      <sheetName val="เงินกู้ MGC"/>
      <sheetName val="TrialBalance Q3-2002"/>
      <sheetName val="BUILD95"/>
      <sheetName val="งบต้นทุนผลิต48"/>
      <sheetName val="FRECEFECBAILEYS"/>
      <sheetName val="BALANCE SHEET "/>
      <sheetName val="U-7"/>
      <sheetName val="FS-YTD"/>
      <sheetName val="JVID"/>
      <sheetName val="Asset41_42"/>
      <sheetName val="finance64k.u"/>
      <sheetName val="6013"/>
      <sheetName val="E-1D"/>
      <sheetName val="Update_041110"/>
      <sheetName val="sub-mat2011"/>
      <sheetName val="Sheet2"/>
      <sheetName val="MV"/>
      <sheetName val="Menu"/>
      <sheetName val="Template"/>
      <sheetName val="AOP9"/>
      <sheetName val="AOP12"/>
      <sheetName val="AOP13"/>
      <sheetName val="AOP15"/>
      <sheetName val="SCB 1 - Current"/>
      <sheetName val="SCB 2 - Current"/>
      <sheetName val="ADJ_-_RATE"/>
      <sheetName val="TR_-_AP-_00"/>
      <sheetName val="ADJ___RATE"/>
      <sheetName val="DEP12"/>
      <sheetName val="Front"/>
      <sheetName val="set date"/>
      <sheetName val="???"/>
      <sheetName val="Trial Balance"/>
      <sheetName val="ADJ_-_RATE1"/>
      <sheetName val="TR_-_AP-_001"/>
      <sheetName val="ADJ___RATE1"/>
      <sheetName val="Sheet1_(2)"/>
      <sheetName val="เงินกู้_MGC"/>
      <sheetName val="TrialBalance_Q3-2002"/>
      <sheetName val="BALANCE_SHEET_"/>
      <sheetName val="finance64k_u"/>
      <sheetName val="set_date"/>
      <sheetName val="SCB_1_-_Current"/>
      <sheetName val="SCB_2_-_Current"/>
      <sheetName val="Account_Map"/>
      <sheetName val="Scale"/>
      <sheetName val="คงเหลือ GH"/>
      <sheetName val="WIP"/>
      <sheetName val="FDR-Jan-99 "/>
      <sheetName val="REVENUE"/>
      <sheetName val="Parameters"/>
      <sheetName val="Graph DMG"/>
      <sheetName val="SKA"/>
      <sheetName val="BS"/>
      <sheetName val="ADJ_-_RATE2"/>
      <sheetName val="TR_-_AP-_002"/>
      <sheetName val="ADJ___RATE2"/>
      <sheetName val="Sheet1_(2)2"/>
      <sheetName val="BALANCE_SHEET_2"/>
      <sheetName val="คงเหลือ_GH1"/>
      <sheetName val="Graph_DMG1"/>
      <sheetName val="เงินกู้_MGC1"/>
      <sheetName val="TrialBalance_Q3-20021"/>
      <sheetName val="Sheet1_(2)1"/>
      <sheetName val="BALANCE_SHEET_1"/>
      <sheetName val="คงเหลือ_GH"/>
      <sheetName val="Graph_DMG"/>
      <sheetName val="Sequence"/>
      <sheetName val="Export Sales"/>
      <sheetName val="Domestic Sales"/>
      <sheetName val="Dealer Sales"/>
      <sheetName val="GS_STD"/>
      <sheetName val="OP_STD"/>
      <sheetName val="03100(SS)"/>
      <sheetName val="cutoff1"/>
      <sheetName val="10-1 Media"/>
      <sheetName val="10-cut"/>
      <sheetName val="U-5"/>
      <sheetName val="xlSVH_T"/>
      <sheetName val="Request"/>
      <sheetName val="Bahrain"/>
      <sheetName val="BTR BKK"/>
      <sheetName val="AssetAcc"/>
      <sheetName val="C-1"/>
      <sheetName val="PLSUMM"/>
      <sheetName val="Tel|AV&amp;C|PC|POS|Sec|Net|DL"/>
      <sheetName val="HtlApp|Svr|DataCtr"/>
      <sheetName val="ICT POTF"/>
      <sheetName val="Stock Bal สรรพากร SBM3 JUN"/>
      <sheetName val="New Std. "/>
      <sheetName val="Lead"/>
      <sheetName val="งานเหมา"/>
      <sheetName val="SUM"/>
      <sheetName val="master"/>
      <sheetName val="ADJ_-_RATE3"/>
      <sheetName val="TR_-_AP-_003"/>
      <sheetName val="ADJ___RATE3"/>
      <sheetName val="Sheet1_(2)3"/>
      <sheetName val="เงินกู้_MGC2"/>
      <sheetName val="TrialBalance_Q3-20022"/>
      <sheetName val="BALANCE_SHEET_3"/>
      <sheetName val="finance64k_u1"/>
      <sheetName val="SCB_1_-_Current1"/>
      <sheetName val="SCB_2_-_Current1"/>
      <sheetName val="set_date1"/>
      <sheetName val="FDR-Jan-99_"/>
      <sheetName val="คงเหลือ_GH2"/>
      <sheetName val="Graph_DMG2"/>
      <sheetName val="Trial_Balance"/>
      <sheetName val="Export_Sales"/>
      <sheetName val="Domestic_Sales"/>
      <sheetName val="Dealer_Sales"/>
      <sheetName val="10-1_Media"/>
      <sheetName val="BTR_BKK"/>
      <sheetName val="ICT_POTF"/>
      <sheetName val="Stock_Bal_สรรพากร_SBM3_JUN"/>
      <sheetName val="New_Std__"/>
      <sheetName val="J1"/>
      <sheetName val="S03"/>
      <sheetName val="PM"/>
      <sheetName val="200-110"/>
      <sheetName val="By Person"/>
      <sheetName val="G-BS"/>
      <sheetName val="総合B"/>
      <sheetName val="11922"/>
      <sheetName val="GLTable"/>
      <sheetName val="depn-Sep 03"/>
      <sheetName val="NLok"/>
      <sheetName val="明細"/>
      <sheetName val="กราฟ ผลิต"/>
      <sheetName val="CHIP_Prod"/>
      <sheetName val="PSF_Prod"/>
      <sheetName val="Supplier Master IF"/>
      <sheetName val="KK Rev.1"/>
      <sheetName val="2005"/>
      <sheetName val="条件"/>
      <sheetName val="プリモ_S0"/>
      <sheetName val="プリモ_S1"/>
      <sheetName val="プリモ_S2"/>
      <sheetName val="プリモ_S3"/>
      <sheetName val="ADJ_-_RATE4"/>
      <sheetName val="TR_-_AP-_004"/>
      <sheetName val="ADJ___RATE4"/>
      <sheetName val="Sheet1_(2)4"/>
      <sheetName val="เงินกู้_MGC3"/>
      <sheetName val="TrialBalance_Q3-20023"/>
      <sheetName val="BALANCE_SHEET_4"/>
      <sheetName val="finance64k_u2"/>
      <sheetName val="SCB_1_-_Current2"/>
      <sheetName val="SCB_2_-_Current2"/>
      <sheetName val="set_date2"/>
      <sheetName val="Trial_Balance1"/>
      <sheetName val="คงเหลือ_GH3"/>
      <sheetName val="FDR-Jan-99_1"/>
      <sheetName val="Graph_DMG3"/>
      <sheetName val="Export_Sales1"/>
      <sheetName val="Domestic_Sales1"/>
      <sheetName val="Dealer_Sales1"/>
      <sheetName val="By_Person"/>
      <sheetName val="ADJ_-_RATE5"/>
      <sheetName val="TR_-_AP-_005"/>
      <sheetName val="ADJ___RATE5"/>
      <sheetName val="Sheet1_(2)5"/>
      <sheetName val="เงินกู้_MGC4"/>
      <sheetName val="TrialBalance_Q3-20024"/>
      <sheetName val="BALANCE_SHEET_5"/>
      <sheetName val="finance64k_u3"/>
      <sheetName val="SCB_1_-_Current3"/>
      <sheetName val="SCB_2_-_Current3"/>
      <sheetName val="set_date3"/>
      <sheetName val="Trial_Balance2"/>
      <sheetName val="คงเหลือ_GH4"/>
      <sheetName val="FDR-Jan-99_2"/>
      <sheetName val="Graph_DMG4"/>
      <sheetName val="Export_Sales2"/>
      <sheetName val="Domestic_Sales2"/>
      <sheetName val="Dealer_Sales2"/>
      <sheetName val="10-1_Media1"/>
      <sheetName val="Stock_Bal_สรรพากร_SBM3_JUN1"/>
      <sheetName val="New_Std__1"/>
      <sheetName val="BTR_BKK1"/>
      <sheetName val="By_Person1"/>
      <sheetName val="depn-Sep_03"/>
      <sheetName val="Supplier_Master_IF"/>
      <sheetName val="KK_Rev_1"/>
      <sheetName val="IS"/>
      <sheetName val="SC1.XLS"/>
      <sheetName val="BARS"/>
      <sheetName val="PAN M4*25 FE CM3 P2"/>
      <sheetName val="rates"/>
      <sheetName val="detail"/>
      <sheetName val="ADJ_-_RATE6"/>
      <sheetName val="TR_-_AP-_006"/>
      <sheetName val="ADJ___RATE6"/>
      <sheetName val="Sheet1_(2)6"/>
      <sheetName val="เงินกู้_MGC5"/>
      <sheetName val="TrialBalance_Q3-20025"/>
      <sheetName val="BALANCE_SHEET_6"/>
      <sheetName val="finance64k_u4"/>
      <sheetName val="SCB_1_-_Current4"/>
      <sheetName val="SCB_2_-_Current4"/>
      <sheetName val="Trial_Balance3"/>
      <sheetName val="set_date4"/>
      <sheetName val="คงเหลือ_GH5"/>
      <sheetName val="FDR-Jan-99_3"/>
      <sheetName val="Graph_DMG5"/>
      <sheetName val="Export_Sales3"/>
      <sheetName val="Domestic_Sales3"/>
      <sheetName val="Dealer_Sales3"/>
      <sheetName val="10-1_Media2"/>
      <sheetName val="BTR_BKK2"/>
      <sheetName val="ICT_POTF1"/>
      <sheetName val="Stock_Bal_สรรพากร_SBM3_JUN2"/>
      <sheetName val="New_Std__2"/>
      <sheetName val="depn-Sep_031"/>
      <sheetName val="กราฟ_ผลิต"/>
      <sheetName val="By_Person2"/>
      <sheetName val="Supplier_Master_IF1"/>
      <sheetName val="KK_Rev_11"/>
      <sheetName val="SC1_XLS"/>
      <sheetName val="5 Analysis"/>
      <sheetName val="FF-3"/>
      <sheetName val="Std_Base02"/>
      <sheetName val="std-jul"/>
      <sheetName val="Earn-apr"/>
      <sheetName val="Earn-aug"/>
      <sheetName val="Earn-feb"/>
      <sheetName val="Earn-jan"/>
      <sheetName val="Earn-jul"/>
      <sheetName val="Earn-jun"/>
      <sheetName val="Earn-mar"/>
      <sheetName val="Earn-may"/>
      <sheetName val="Earn-oct"/>
      <sheetName val="Earn-sep"/>
      <sheetName val="Required"/>
      <sheetName val="CONTROL_BASE"/>
      <sheetName val="Standing Data"/>
      <sheetName val="Asset &amp; Liability"/>
      <sheetName val="Net asset value"/>
      <sheetName val="Bang gia tong hop"/>
      <sheetName val="___"/>
      <sheetName val="Read me"/>
      <sheetName val="141010"/>
      <sheetName val="ลูกค้า"/>
      <sheetName val="BAT data entry"/>
      <sheetName val="BAT Reserve data entry"/>
      <sheetName val=" IB-PL-00-01 SUMMARY"/>
      <sheetName val="9"/>
      <sheetName val="options"/>
      <sheetName val="Call Down Data OLD"/>
      <sheetName val="February-17"/>
      <sheetName val="ADJ_-_RATE7"/>
      <sheetName val="TR_-_AP-_007"/>
      <sheetName val="ADJ___RATE7"/>
      <sheetName val="Sheet1_(2)7"/>
      <sheetName val="เงินกู้_MGC6"/>
      <sheetName val="TrialBalance_Q3-20026"/>
      <sheetName val="BALANCE_SHEET_7"/>
      <sheetName val="finance64k_u5"/>
      <sheetName val="SCB_1_-_Current5"/>
      <sheetName val="SCB_2_-_Current5"/>
      <sheetName val="Trial_Balance4"/>
      <sheetName val="set_date5"/>
      <sheetName val="คงเหลือ_GH6"/>
      <sheetName val="FDR-Jan-99_4"/>
      <sheetName val="Graph_DMG6"/>
      <sheetName val="Export_Sales4"/>
      <sheetName val="Domestic_Sales4"/>
      <sheetName val="Dealer_Sales4"/>
      <sheetName val="10-1_Media3"/>
      <sheetName val="BTR_BKK3"/>
      <sheetName val="ICT_POTF2"/>
      <sheetName val="Stock_Bal_สรรพากร_SBM3_JUN3"/>
      <sheetName val="New_Std__3"/>
      <sheetName val="depn-Sep_032"/>
      <sheetName val="กราฟ_ผลิต1"/>
      <sheetName val="By_Person3"/>
      <sheetName val="Supplier_Master_IF2"/>
      <sheetName val="KK_Rev_12"/>
      <sheetName val="SC1_XLS1"/>
      <sheetName val="SP09TP"/>
      <sheetName val="FF-CF"/>
      <sheetName val="Fields Worksheet"/>
      <sheetName val="FF Volume"/>
      <sheetName val="Graph"/>
      <sheetName val="Size Dist"/>
      <sheetName val="Size Dist 2"/>
      <sheetName val="OTB 2012"/>
      <sheetName val="M_Maincomp"/>
      <sheetName val="Defer_ร่วม"/>
      <sheetName val="BaseCostSCr"/>
      <sheetName val="BaseCostEur"/>
      <sheetName val="BaseUsage"/>
      <sheetName val="Spirt Disp"/>
      <sheetName val="Mgt"/>
      <sheetName val="FX"/>
      <sheetName val="Budget_ปี_2560"/>
      <sheetName val="C"/>
      <sheetName val="สัญญาบริการอื่น"/>
      <sheetName val="ค่าที่ปรึกษา"/>
      <sheetName val="สัญญาเช่าสนง"/>
      <sheetName val="RM Req"/>
      <sheetName val="Links"/>
      <sheetName val="Excess Calc (2)"/>
      <sheetName val="BS&amp;PL"/>
      <sheetName val="Weekly Hires &amp; Terms 10-2"/>
      <sheetName val="#cmpt2"/>
      <sheetName val="เงินกู้ธนช"/>
      <sheetName val="Assumption Data"/>
      <sheetName val="AssetStatus"/>
      <sheetName val="AssetType"/>
      <sheetName val="Asset Class"/>
      <sheetName val="Cost Center"/>
      <sheetName val="Depre. Key"/>
      <sheetName val="Location"/>
      <sheetName val="Basic"/>
      <sheetName val="EX"/>
      <sheetName val="Part"/>
      <sheetName val="Console"/>
      <sheetName val="W"/>
      <sheetName val="PRM"/>
      <sheetName val="4Q"/>
      <sheetName val="Documents"/>
      <sheetName val="BOI sum"/>
      <sheetName val="Update CIT_FY19"/>
      <sheetName val="TB_FY19"/>
      <sheetName val="Tax computation_BOI"/>
      <sheetName val="A) Provision schedule"/>
      <sheetName val="A2) 834 Inventory"/>
      <sheetName val="B1) 646 Retirement"/>
      <sheetName val="B2) 746 Retirement "/>
      <sheetName val="C1) 791-0000-20 Private exp."/>
      <sheetName val="TB (as of 31DEC)"/>
      <sheetName val="C2) 779-0000-20 Misc."/>
      <sheetName val="C1) 663 Car Lease"/>
      <sheetName val="C2) 758 Car Lease"/>
      <sheetName val="A)Entertainment"/>
      <sheetName val="D) Training"/>
      <sheetName val="WHT"/>
      <sheetName val="E) HY test_PwC"/>
      <sheetName val="F) RD 604"/>
      <sheetName val="G) RD 642"/>
      <sheetName val="Question"/>
      <sheetName val="bang tien luong"/>
      <sheetName val="TEN_DV"/>
      <sheetName val="ORI"/>
      <sheetName val="TB YEST ON JUN'19"/>
      <sheetName val="C-PL4"/>
      <sheetName val="中山低值"/>
      <sheetName val="luong06"/>
      <sheetName val="Scenarios and Sensitivities"/>
      <sheetName val="Operations"/>
      <sheetName val="Financials"/>
      <sheetName val="Global Assumptions"/>
      <sheetName val="B-B"/>
      <sheetName val="C-C"/>
      <sheetName val="D-D"/>
      <sheetName val="JobDetails"/>
      <sheetName val="U1 P&amp;L"/>
      <sheetName val="boq"/>
      <sheetName val="Details"/>
      <sheetName val="PL"/>
      <sheetName val="Non-Statistical Sampling Master"/>
      <sheetName val="Two Step Revenue Testing Master"/>
      <sheetName val="Global Data"/>
      <sheetName val="FF_4"/>
      <sheetName val="B"/>
      <sheetName val="FSA"/>
      <sheetName val="Expense Summary"/>
      <sheetName val="B_Sheet"/>
      <sheetName val="Notes"/>
      <sheetName val="P&amp;L"/>
      <sheetName val="TBal"/>
      <sheetName val="FF_6"/>
      <sheetName val="สรุป"/>
      <sheetName val="Cum.91-93"/>
      <sheetName val="Dec 94"/>
      <sheetName val="AFA"/>
      <sheetName val="CA"/>
      <sheetName val="Instructions"/>
      <sheetName val="Quantum-Machined Comp."/>
      <sheetName val="Assy Prod Schedule"/>
      <sheetName val="Family3-Machined Comp."/>
      <sheetName val="Quest-Machined Comp."/>
      <sheetName val="Summary"/>
      <sheetName val="E.PRECIOS"/>
      <sheetName val="iGrouping"/>
      <sheetName val="Group"/>
      <sheetName val="Tops"/>
      <sheetName val="Tesco"/>
      <sheetName val="Big C"/>
      <sheetName val="Tops+npd"/>
      <sheetName val="Tesco+npd"/>
      <sheetName val="Big C+npd"/>
      <sheetName val="F20 Promo"/>
      <sheetName val="F21 Promo"/>
      <sheetName val="Cost tops"/>
      <sheetName val="ข้อมูลพนักงาน"/>
      <sheetName val="Conso Volume"/>
      <sheetName val="CIPA"/>
      <sheetName val="Fields_Worksheet"/>
      <sheetName val="FF_Volume"/>
      <sheetName val="Size_Dist"/>
      <sheetName val="Size_Dist_2"/>
      <sheetName val="GL"/>
      <sheetName val="产品装配和检测"/>
      <sheetName val="CPE Parameters"/>
      <sheetName val="Countries"/>
      <sheetName val="IPVPN Parameters"/>
      <sheetName val="Retrieve in KLOC HC - Copy val"/>
      <sheetName val="10"/>
      <sheetName val="MFA"/>
      <sheetName val="cost4-47"/>
      <sheetName val="StandingData"/>
      <sheetName val="addl cost"/>
      <sheetName val="accumdeprn"/>
      <sheetName val="MPU"/>
      <sheetName val="_กระทบผลรวม  1710 "/>
      <sheetName val=" กระทบผลรวม  1710 "/>
      <sheetName val="CJEs"/>
      <sheetName val="CRJE"/>
      <sheetName val="Baseline"/>
      <sheetName val="Invoice"/>
      <sheetName val="spr-slow-date"/>
      <sheetName val="Assumption"/>
      <sheetName val="Queries"/>
      <sheetName val="Clean"/>
      <sheetName val="PriorData"/>
      <sheetName val="Inputs"/>
      <sheetName val="ADJ_-_RATE8"/>
      <sheetName val="TR_-_AP-_008"/>
      <sheetName val="ADJ___RATE8"/>
      <sheetName val="Sheet1_(2)8"/>
      <sheetName val="เงินกู้_MGC7"/>
      <sheetName val="TrialBalance_Q3-20027"/>
      <sheetName val="BALANCE_SHEET_8"/>
      <sheetName val="finance64k_u6"/>
      <sheetName val="SCB_1_-_Current6"/>
      <sheetName val="SCB_2_-_Current6"/>
      <sheetName val="คงเหลือ_GH7"/>
      <sheetName val="set_date6"/>
      <sheetName val="Trial_Balance5"/>
      <sheetName val="10-1_Media4"/>
      <sheetName val="Export_Sales5"/>
      <sheetName val="Domestic_Sales5"/>
      <sheetName val="Dealer_Sales5"/>
      <sheetName val="FDR-Jan-99_5"/>
      <sheetName val="Graph_DMG7"/>
      <sheetName val="BTR_BKK4"/>
      <sheetName val="ICT_POTF3"/>
      <sheetName val="Stock_Bal_สรรพากร_SBM3_JUN4"/>
      <sheetName val="New_Std__4"/>
      <sheetName val="depn-Sep_033"/>
      <sheetName val="กราฟ_ผลิต2"/>
      <sheetName val="Excess_Calc_(2)"/>
      <sheetName val="By_Person4"/>
      <sheetName val="Bang_gia_tong_hop"/>
      <sheetName val="5_Analysis"/>
      <sheetName val="Supplier_Master_IF3"/>
      <sheetName val="KK_Rev_13"/>
      <sheetName val="SC1_XLS2"/>
      <sheetName val="PAN_M4*25_FE_CM3_P2"/>
      <sheetName val="Standing_Data"/>
      <sheetName val="Asset_&amp;_Liability"/>
      <sheetName val="Net_asset_value"/>
      <sheetName val="Quantum-Machined_Comp_"/>
      <sheetName val="Assy_Prod_Schedule"/>
      <sheetName val="Family3-Machined_Comp_"/>
      <sheetName val="Quest-Machined_Comp_"/>
      <sheetName val="ADJ_-_RATE9"/>
      <sheetName val="TR_-_AP-_009"/>
      <sheetName val="ADJ___RATE9"/>
      <sheetName val="Sheet1_(2)9"/>
      <sheetName val="เงินกู้_MGC8"/>
      <sheetName val="TrialBalance_Q3-20028"/>
      <sheetName val="BALANCE_SHEET_9"/>
      <sheetName val="finance64k_u7"/>
      <sheetName val="SCB_1_-_Current7"/>
      <sheetName val="SCB_2_-_Current7"/>
      <sheetName val="คงเหลือ_GH8"/>
      <sheetName val="set_date7"/>
      <sheetName val="Trial_Balance6"/>
      <sheetName val="10-1_Media5"/>
      <sheetName val="Export_Sales6"/>
      <sheetName val="Domestic_Sales6"/>
      <sheetName val="Dealer_Sales6"/>
      <sheetName val="FDR-Jan-99_6"/>
      <sheetName val="Graph_DMG8"/>
      <sheetName val="BTR_BKK5"/>
      <sheetName val="ICT_POTF4"/>
      <sheetName val="Stock_Bal_สรรพากร_SBM3_JUN5"/>
      <sheetName val="New_Std__5"/>
      <sheetName val="depn-Sep_034"/>
      <sheetName val="กราฟ_ผลิต3"/>
      <sheetName val="Excess_Calc_(2)1"/>
      <sheetName val="By_Person5"/>
      <sheetName val="Bang_gia_tong_hop1"/>
      <sheetName val="5_Analysis1"/>
      <sheetName val="Supplier_Master_IF4"/>
      <sheetName val="KK_Rev_14"/>
      <sheetName val="SC1_XLS3"/>
      <sheetName val="PAN_M4*25_FE_CM3_P21"/>
      <sheetName val="Standing_Data1"/>
      <sheetName val="Asset_&amp;_Liability1"/>
      <sheetName val="Net_asset_value1"/>
      <sheetName val="Quantum-Machined_Comp_1"/>
      <sheetName val="Assy_Prod_Schedule1"/>
      <sheetName val="Family3-Machined_Comp_1"/>
      <sheetName val="Quest-Machined_Comp_1"/>
      <sheetName val="ADJ_-_RATE10"/>
      <sheetName val="TR_-_AP-_0010"/>
      <sheetName val="ADJ___RATE10"/>
      <sheetName val="Sheet1_(2)10"/>
      <sheetName val="เงินกู้_MGC9"/>
      <sheetName val="TrialBalance_Q3-20029"/>
      <sheetName val="BALANCE_SHEET_10"/>
      <sheetName val="finance64k_u8"/>
      <sheetName val="SCB_1_-_Current8"/>
      <sheetName val="SCB_2_-_Current8"/>
      <sheetName val="คงเหลือ_GH9"/>
      <sheetName val="set_date8"/>
      <sheetName val="Trial_Balance7"/>
      <sheetName val="10-1_Media6"/>
      <sheetName val="Export_Sales7"/>
      <sheetName val="Domestic_Sales7"/>
      <sheetName val="Dealer_Sales7"/>
      <sheetName val="FDR-Jan-99_7"/>
      <sheetName val="Graph_DMG9"/>
      <sheetName val="BTR_BKK6"/>
      <sheetName val="ICT_POTF5"/>
      <sheetName val="Stock_Bal_สรรพากร_SBM3_JUN6"/>
      <sheetName val="New_Std__6"/>
      <sheetName val="depn-Sep_035"/>
      <sheetName val="กราฟ_ผลิต4"/>
      <sheetName val="Excess_Calc_(2)2"/>
      <sheetName val="By_Person6"/>
      <sheetName val="Bang_gia_tong_hop2"/>
      <sheetName val="5_Analysis2"/>
      <sheetName val="Supplier_Master_IF5"/>
      <sheetName val="KK_Rev_15"/>
      <sheetName val="SC1_XLS4"/>
      <sheetName val="PAN_M4*25_FE_CM3_P22"/>
      <sheetName val="Standing_Data2"/>
      <sheetName val="Asset_&amp;_Liability2"/>
      <sheetName val="Net_asset_value2"/>
      <sheetName val="Quantum-Machined_Comp_2"/>
      <sheetName val="Assy_Prod_Schedule2"/>
      <sheetName val="Family3-Machined_Comp_2"/>
      <sheetName val="Quest-Machined_Comp_2"/>
      <sheetName val="ADJ_-_RATE11"/>
      <sheetName val="TR_-_AP-_0011"/>
      <sheetName val="ADJ___RATE11"/>
      <sheetName val="Sheet1_(2)11"/>
      <sheetName val="เงินกู้_MGC10"/>
      <sheetName val="TrialBalance_Q3-200210"/>
      <sheetName val="BALANCE_SHEET_11"/>
      <sheetName val="finance64k_u9"/>
      <sheetName val="SCB_1_-_Current9"/>
      <sheetName val="SCB_2_-_Current9"/>
      <sheetName val="คงเหลือ_GH10"/>
      <sheetName val="set_date9"/>
      <sheetName val="Trial_Balance8"/>
      <sheetName val="10-1_Media7"/>
      <sheetName val="Export_Sales8"/>
      <sheetName val="Domestic_Sales8"/>
      <sheetName val="Dealer_Sales8"/>
      <sheetName val="FDR-Jan-99_8"/>
      <sheetName val="Graph_DMG10"/>
      <sheetName val="BTR_BKK7"/>
      <sheetName val="ICT_POTF6"/>
      <sheetName val="Stock_Bal_สรรพากร_SBM3_JUN7"/>
      <sheetName val="New_Std__7"/>
      <sheetName val="depn-Sep_036"/>
      <sheetName val="กราฟ_ผลิต5"/>
      <sheetName val="Excess_Calc_(2)3"/>
      <sheetName val="By_Person7"/>
      <sheetName val="Bang_gia_tong_hop3"/>
      <sheetName val="5_Analysis3"/>
      <sheetName val="Supplier_Master_IF6"/>
      <sheetName val="KK_Rev_16"/>
      <sheetName val="SC1_XLS5"/>
      <sheetName val="PAN_M4*25_FE_CM3_P23"/>
      <sheetName val="Standing_Data3"/>
      <sheetName val="Asset_&amp;_Liability3"/>
      <sheetName val="Net_asset_value3"/>
      <sheetName val="Quantum-Machined_Comp_3"/>
      <sheetName val="Assy_Prod_Schedule3"/>
      <sheetName val="Family3-Machined_Comp_3"/>
      <sheetName val="Quest-Machined_Comp_3"/>
      <sheetName val="ADJ_-_RATE12"/>
      <sheetName val="TR_-_AP-_0012"/>
      <sheetName val="ADJ___RATE12"/>
      <sheetName val="Sheet1_(2)12"/>
      <sheetName val="เงินกู้_MGC11"/>
      <sheetName val="TrialBalance_Q3-200211"/>
      <sheetName val="BALANCE_SHEET_12"/>
      <sheetName val="finance64k_u10"/>
      <sheetName val="SCB_1_-_Current10"/>
      <sheetName val="SCB_2_-_Current10"/>
      <sheetName val="คงเหลือ_GH11"/>
      <sheetName val="set_date10"/>
      <sheetName val="Trial_Balance9"/>
      <sheetName val="10-1_Media8"/>
      <sheetName val="Export_Sales9"/>
      <sheetName val="Domestic_Sales9"/>
      <sheetName val="Dealer_Sales9"/>
      <sheetName val="FDR-Jan-99_9"/>
      <sheetName val="Graph_DMG11"/>
      <sheetName val="BTR_BKK8"/>
      <sheetName val="ICT_POTF7"/>
      <sheetName val="Stock_Bal_สรรพากร_SBM3_JUN8"/>
      <sheetName val="New_Std__8"/>
      <sheetName val="depn-Sep_037"/>
      <sheetName val="กราฟ_ผลิต6"/>
      <sheetName val="Excess_Calc_(2)4"/>
      <sheetName val="By_Person8"/>
      <sheetName val="Bang_gia_tong_hop4"/>
      <sheetName val="5_Analysis4"/>
      <sheetName val="Supplier_Master_IF7"/>
      <sheetName val="KK_Rev_17"/>
      <sheetName val="SC1_XLS6"/>
      <sheetName val="PAN_M4*25_FE_CM3_P24"/>
      <sheetName val="Standing_Data4"/>
      <sheetName val="Asset_&amp;_Liability4"/>
      <sheetName val="Net_asset_value4"/>
      <sheetName val="Quantum-Machined_Comp_4"/>
      <sheetName val="Assy_Prod_Schedule4"/>
      <sheetName val="Family3-Machined_Comp_4"/>
      <sheetName val="Quest-Machined_Comp_4"/>
      <sheetName val="ADJ_-_RATE13"/>
      <sheetName val="TR_-_AP-_0013"/>
      <sheetName val="ADJ___RATE13"/>
      <sheetName val="Sheet1_(2)13"/>
      <sheetName val="เงินกู้_MGC12"/>
      <sheetName val="TrialBalance_Q3-200212"/>
      <sheetName val="BALANCE_SHEET_13"/>
      <sheetName val="finance64k_u11"/>
      <sheetName val="SCB_1_-_Current11"/>
      <sheetName val="SCB_2_-_Current11"/>
      <sheetName val="คงเหลือ_GH12"/>
      <sheetName val="set_date11"/>
      <sheetName val="Trial_Balance10"/>
      <sheetName val="10-1_Media9"/>
      <sheetName val="Export_Sales10"/>
      <sheetName val="Domestic_Sales10"/>
      <sheetName val="Dealer_Sales10"/>
      <sheetName val="FDR-Jan-99_10"/>
      <sheetName val="Graph_DMG12"/>
      <sheetName val="BTR_BKK9"/>
      <sheetName val="ICT_POTF8"/>
      <sheetName val="Stock_Bal_สรรพากร_SBM3_JUN9"/>
      <sheetName val="New_Std__9"/>
      <sheetName val="depn-Sep_038"/>
      <sheetName val="กราฟ_ผลิต7"/>
      <sheetName val="Excess_Calc_(2)5"/>
      <sheetName val="By_Person9"/>
      <sheetName val="Bang_gia_tong_hop5"/>
      <sheetName val="5_Analysis5"/>
      <sheetName val="Supplier_Master_IF8"/>
      <sheetName val="KK_Rev_18"/>
      <sheetName val="SC1_XLS7"/>
      <sheetName val="PAN_M4*25_FE_CM3_P25"/>
      <sheetName val="Standing_Data5"/>
      <sheetName val="Asset_&amp;_Liability5"/>
      <sheetName val="Net_asset_value5"/>
      <sheetName val="Quantum-Machined_Comp_5"/>
      <sheetName val="Assy_Prod_Schedule5"/>
      <sheetName val="Family3-Machined_Comp_5"/>
      <sheetName val="Quest-Machined_Comp_5"/>
      <sheetName val="Proj"/>
      <sheetName val="K-5"/>
      <sheetName val="DM"/>
      <sheetName val="BMCT2003"/>
      <sheetName val="ICM"/>
      <sheetName val="CIV"/>
      <sheetName val="เงินสดย่อย"/>
      <sheetName val="Bank CA&amp;SA"/>
      <sheetName val="เช็คฝากระหว่างทาง"/>
      <sheetName val="ลูกหนี้อื่นๆ"/>
      <sheetName val="AR -CID"/>
      <sheetName val="ดบ.ค้างรับ Tisco"/>
      <sheetName val="คชจ.ล่วงหน้า"/>
      <sheetName val="เงินทดรองจ่าย"/>
      <sheetName val="ก่อสร้าง.ล่วงหน้า"/>
      <sheetName val="ภาษีหัก ณ ที่จ่าย"/>
      <sheetName val="ลูกหนี้สรรพากร"/>
      <sheetName val="สินทรัพย์อื่น"/>
      <sheetName val="คชจ.รอเรียกเก็บ TDT"/>
      <sheetName val="อาคาร"/>
      <sheetName val="ค่าปรับปรุงอาคาร"/>
      <sheetName val="รถยนต์"/>
      <sheetName val="อุปกรณ์ฯ"/>
      <sheetName val="อุปกรณ์(หน่วยงาน) "/>
      <sheetName val="อุปกรณ์ตกแต่ง"/>
      <sheetName val="ลิขสิทธิ์"/>
      <sheetName val="เงินประกัน"/>
      <sheetName val="เงินมัดจำ,รับอื่นๆ"/>
      <sheetName val="สินค้าคงเหลือ(ซื้อคืน)"/>
      <sheetName val="ISV_Cost"/>
      <sheetName val="ICS_Budget&amp;Cost"/>
      <sheetName val="ICS_Cost by units"/>
      <sheetName val="ICM_Budget&amp;Cost Phase I"/>
      <sheetName val="ICM_Budget Cost Phase II"/>
      <sheetName val="ICm_Cost by units"/>
      <sheetName val="CIV_AP 2-131-00"/>
      <sheetName val="ICM_AP 2-131-00"/>
      <sheetName val="CIV_AP 2-133-00"/>
      <sheetName val="ICM_AP 2-133-00"/>
      <sheetName val="ICM_AP RPT"/>
      <sheetName val="CIV_AP RPT"/>
      <sheetName val="CHQระหว่างทาง.2-132-00"/>
      <sheetName val="ดอกผลเช่าชื้อ"/>
      <sheetName val="สรุปงวดผ่อนเช่าซื้อ"/>
      <sheetName val="ตั๋วเงินจ่าย"/>
      <sheetName val="ภาษีเงินได้หัก ณ ที่จ่าย"/>
      <sheetName val="ภาษีขาย"/>
      <sheetName val="เงินประกันสังคม"/>
      <sheetName val="ค่าใช้จ่ายค้างจ่าย"/>
      <sheetName val="ค้างจ่าย CID"/>
      <sheetName val="งานก่อสร้างค้างจ่าย"/>
      <sheetName val="เงินประกันก่อสร้าง"/>
      <sheetName val="เงินมัดจำอื่น"/>
      <sheetName val="เงินทดรองรับ 2-191-00"/>
      <sheetName val="เงินทดรองรับ 2-193-00"/>
      <sheetName val="เงินทดรองรับ 2-194-xx"/>
      <sheetName val="ดอกเบี้ยค้างจ่าย-ICM"/>
      <sheetName val="ดอกเบี้ยค้างจ่าย-ICS"/>
      <sheetName val="ดอกเบี้ยค้างจ่าย-TDT"/>
      <sheetName val="สรุปเงินมัดจำห้องชุด Agent"/>
      <sheetName val="Commission-Tiny (Chinese)"/>
      <sheetName val="Commission-Sky Pro (Thai)"/>
      <sheetName val="สรุปเงินมัดจำห้องชุด"/>
      <sheetName val="IV_เงินมัดจำ-ห้องชุด"/>
      <sheetName val="ICS_เงินมัดจำ-ห้องชุด"/>
      <sheetName val="ICM_เงินมัดจำ-ห้องชุด"/>
      <sheetName val="สำรองผลประโยชน์พนง."/>
      <sheetName val="รายได้ค่าเช่า"/>
      <sheetName val="รายได้ค่าบริการ"/>
      <sheetName val="รด.บริหาร"/>
      <sheetName val="รด.อื่น"/>
      <sheetName val="6-120-10 ค่าเช่า"/>
      <sheetName val="6-120-20 ค่าบริการ"/>
      <sheetName val="6-120-50 ค่าซ่อมแซม"/>
      <sheetName val="OthCode"/>
      <sheetName val="Date"/>
      <sheetName val="6-150-10 ค่าที่ปรึกษา"/>
      <sheetName val="6-130-20 ส่งเสริมการขาย"/>
      <sheetName val="6-130-30 คอมมิชชั่น-ICS"/>
      <sheetName val="6-130-30 คอมมิชชั่น-ICM"/>
      <sheetName val="ค่าธรรมเนียมโอน+ภาษีธุรกิจเฉพาะ"/>
      <sheetName val="#6-200-00 ดอกเบี้ยจ่าย"/>
      <sheetName val="รายละเอียดประกอบ"/>
      <sheetName val="งบค่าใช้จ่าย"/>
      <sheetName val="TB"/>
      <sheetName val="TB-CIV"/>
      <sheetName val="TB-ICM"/>
      <sheetName val="PAN M4_25 FE CM3 P2"/>
      <sheetName val="Actual"/>
      <sheetName val="130530"/>
      <sheetName val="USAGE FOOD"/>
      <sheetName val="bang_tien_luong"/>
      <sheetName val="List"/>
      <sheetName val="Asset_Class"/>
      <sheetName val="Cost_Center"/>
      <sheetName val="Depre__Key"/>
      <sheetName val="OTB_2012"/>
      <sheetName val="BAT_data_entry"/>
      <sheetName val="BAT_Reserve_data_entry"/>
      <sheetName val="_IB-PL-00-01_SUMMARY"/>
      <sheetName val="Call_Down_Data_OLD"/>
      <sheetName val="RM_Req"/>
      <sheetName val="Read_me"/>
      <sheetName val="Spirt_Disp"/>
      <sheetName val="Assumption_Data"/>
      <sheetName val="Terms and Escrow"/>
      <sheetName val="Code"/>
      <sheetName val="REPCO-CCtr"/>
      <sheetName val="ROC-CCTR."/>
      <sheetName val="ข้อมูลบัญชี -Sep-06"/>
      <sheetName val="AILC004"/>
      <sheetName val="tax-ss"/>
      <sheetName val="ABR P&amp;L"/>
      <sheetName val="PLmth "/>
      <sheetName val="description"/>
      <sheetName val="BPR-Bloom"/>
      <sheetName val="Sale 0408"/>
      <sheetName val="part-import"/>
      <sheetName val="part-local"/>
      <sheetName val="Val_Ind"/>
      <sheetName val="ff-1"/>
      <sheetName val="F-3"/>
      <sheetName val="U"/>
      <sheetName val="CODE,NAME"/>
      <sheetName val="FF_2"/>
      <sheetName val="110"/>
      <sheetName val="Co info"/>
      <sheetName val="BAL42"/>
      <sheetName val="CA Sheet"/>
      <sheetName val="Sale 0401"/>
      <sheetName val="Cost centre expenditure"/>
      <sheetName val="Staff List"/>
      <sheetName val="อัตราค่าบรรทุก"/>
      <sheetName val="test 2"/>
      <sheetName val="Norms SP"/>
      <sheetName val="จันทร์"/>
      <sheetName val="feature"/>
      <sheetName val="B131 "/>
      <sheetName val="FF_2 _1_"/>
      <sheetName val="F-5"/>
      <sheetName val="Appx B"/>
      <sheetName val="currency"/>
      <sheetName val="ประมาณการ"/>
      <sheetName val="SAME"/>
      <sheetName val="FF_3"/>
      <sheetName val="Data 2"/>
      <sheetName val="CST1198"/>
      <sheetName val="Tornado 4.7 Component List"/>
      <sheetName val="Tornado 2.2 Component List"/>
      <sheetName val="FF-2"/>
      <sheetName val="ปัจจุบัน "/>
      <sheetName val="C2"/>
      <sheetName val="U2.2"/>
      <sheetName val="Tornado 5.6 Component List"/>
      <sheetName val="QR_4.1"/>
      <sheetName val="U-2.1"/>
      <sheetName val="License BOI"/>
      <sheetName val="SPARES"/>
      <sheetName val="TMS2000"/>
      <sheetName val="dBase"/>
      <sheetName val="GL CB"/>
      <sheetName val="GL M"/>
      <sheetName val="ref2"/>
      <sheetName val="E_PRECIOS"/>
      <sheetName val="Weekly_Hires_&amp;_Terms_10-2"/>
      <sheetName val="_IB-PL-00-01_SUMMARY2"/>
      <sheetName val="BAT_data_entry2"/>
      <sheetName val="BAT_Reserve_data_entry2"/>
      <sheetName val="Asset_Class2"/>
      <sheetName val="Cost_Center2"/>
      <sheetName val="Depre__Key2"/>
      <sheetName val="Call_Down_Data_OLD2"/>
      <sheetName val="Spirt_Disp2"/>
      <sheetName val="Read_me2"/>
      <sheetName val="bang_tien_luong2"/>
      <sheetName val="_IB-PL-00-01_SUMMARY1"/>
      <sheetName val="BAT_data_entry1"/>
      <sheetName val="BAT_Reserve_data_entry1"/>
      <sheetName val="Asset_Class1"/>
      <sheetName val="Cost_Center1"/>
      <sheetName val="Depre__Key1"/>
      <sheetName val="Call_Down_Data_OLD1"/>
      <sheetName val="Spirt_Disp1"/>
      <sheetName val="Read_me1"/>
      <sheetName val="bang_tien_luong1"/>
      <sheetName val="STORE MN"/>
      <sheetName val="Detail-Sep"/>
      <sheetName val="อมตะCiyt"/>
      <sheetName val="BPR"/>
      <sheetName val="Age311299TAS"/>
      <sheetName val="TASintDec00"/>
      <sheetName val="P4DDBFTAS"/>
      <sheetName val="STart"/>
      <sheetName val="Seagate _share_in_units"/>
      <sheetName val="FF_21_a_"/>
      <sheetName val="CBO0497"/>
      <sheetName val="Sale0402"/>
      <sheetName val="PS-1995"/>
      <sheetName val="Assumptions"/>
      <sheetName val="Breakeven Analysis"/>
      <sheetName val="Base"/>
      <sheetName val="25_TB"/>
      <sheetName val="02_Assumption"/>
      <sheetName val="県別ﾏﾙﾁ"/>
      <sheetName val="_2__xls__2__xls_COV"/>
      <sheetName val="PortSTDSave"/>
      <sheetName val="Report"/>
      <sheetName val="ALL"/>
      <sheetName val="N-4.4"/>
      <sheetName val="STRUCTURE"/>
      <sheetName val="TBA"/>
      <sheetName val="name"/>
      <sheetName val="Sampling"/>
      <sheetName val="Weights"/>
      <sheetName val="INFO"/>
      <sheetName val="วงเครดิต 3"/>
      <sheetName val="RATE"/>
      <sheetName val="Sale0311"/>
      <sheetName val="K2"/>
      <sheetName val="AA-1"/>
      <sheetName val="งบกำไรฯ_48(1)"/>
      <sheetName val="CPF_Eqty"/>
      <sheetName val="Register Cal Mar_04_July_05 "/>
      <sheetName val="FORMC94"/>
      <sheetName val="gold แลกทอง"/>
      <sheetName val="ชื่อหุ้น"/>
      <sheetName val="B&amp;S 1999"/>
      <sheetName val="生涸"/>
      <sheetName val="WM"/>
      <sheetName val="140100Summ"/>
      <sheetName val="140100_20040430"/>
      <sheetName val="C8198 employee list_20040519"/>
      <sheetName val="CRITERIA6"/>
      <sheetName val="MATT"/>
      <sheetName val="Tables"/>
      <sheetName val="#REF"/>
      <sheetName val="Dependencias(17Dic08)"/>
      <sheetName val="Formato"/>
      <sheetName val="Param"/>
      <sheetName val="Alm CDis Edif Terr CCiales"/>
      <sheetName val="Arrendamiento CC"/>
      <sheetName val="Ciudad"/>
      <sheetName val="Hoja3"/>
      <sheetName val="Casino"/>
      <sheetName val="Concesiones-SubArriendo"/>
      <sheetName val="Basic Info."/>
      <sheetName val="BUDGET10702"/>
      <sheetName val="Sale0403"/>
      <sheetName val="ADJ_-_RATE15"/>
      <sheetName val="TR_-_AP-_0015"/>
      <sheetName val="ADJ___RATE15"/>
      <sheetName val="Sheet1_(2)15"/>
      <sheetName val="เงินกู้_MGC14"/>
      <sheetName val="TrialBalance_Q3-200214"/>
      <sheetName val="BALANCE_SHEET_15"/>
      <sheetName val="Trial_Balance12"/>
      <sheetName val="finance64k_u13"/>
      <sheetName val="SCB_1_-_Current13"/>
      <sheetName val="SCB_2_-_Current13"/>
      <sheetName val="set_date13"/>
      <sheetName val="คงเหลือ_GH14"/>
      <sheetName val="FDR-Jan-99_12"/>
      <sheetName val="Graph_DMG14"/>
      <sheetName val="Export_Sales12"/>
      <sheetName val="Domestic_Sales12"/>
      <sheetName val="Dealer_Sales12"/>
      <sheetName val="10-1_Media11"/>
      <sheetName val="BTR_BKK11"/>
      <sheetName val="ICT_POTF10"/>
      <sheetName val="Stock_Bal_สรรพากร_SBM3_JUN11"/>
      <sheetName val="New_Std__11"/>
      <sheetName val="depn-Sep_0310"/>
      <sheetName val="กราฟ_ผลิต9"/>
      <sheetName val="By_Person11"/>
      <sheetName val="Supplier_Master_IF10"/>
      <sheetName val="KK_Rev_110"/>
      <sheetName val="SC1_XLS9"/>
      <sheetName val="PAN_M4*25_FE_CM3_P27"/>
      <sheetName val="5_Analysis7"/>
      <sheetName val="Standing_Data7"/>
      <sheetName val="Asset_&amp;_Liability7"/>
      <sheetName val="Net_asset_value7"/>
      <sheetName val="Bang_gia_tong_hop7"/>
      <sheetName val="OTB_20122"/>
      <sheetName val="BAT_data_entry4"/>
      <sheetName val="BAT_Reserve_data_entry4"/>
      <sheetName val="_IB-PL-00-01_SUMMARY4"/>
      <sheetName val="Call_Down_Data_OLD4"/>
      <sheetName val="RM_Req2"/>
      <sheetName val="Excess_Calc_(2)7"/>
      <sheetName val="Fields_Worksheet2"/>
      <sheetName val="FF_Volume2"/>
      <sheetName val="Size_Dist2"/>
      <sheetName val="Size_Dist_22"/>
      <sheetName val="Read_me4"/>
      <sheetName val="Assumption_Data2"/>
      <sheetName val="Spirt_Disp4"/>
      <sheetName val="Asset_Class4"/>
      <sheetName val="Cost_Center4"/>
      <sheetName val="Depre__Key4"/>
      <sheetName val="Scenarios_and_Sensitivities1"/>
      <sheetName val="Global_Assumptions1"/>
      <sheetName val="bang_tien_luong4"/>
      <sheetName val="U1_P&amp;L1"/>
      <sheetName val="Non-Statistical_Sampling_Maste1"/>
      <sheetName val="Two_Step_Revenue_Testing_Maste1"/>
      <sheetName val="Global_Data1"/>
      <sheetName val="Expense_Summary1"/>
      <sheetName val="Cum_91-931"/>
      <sheetName val="Dec_941"/>
      <sheetName val="Quantum-Machined_Comp_7"/>
      <sheetName val="Assy_Prod_Schedule7"/>
      <sheetName val="Family3-Machined_Comp_7"/>
      <sheetName val="Quest-Machined_Comp_7"/>
      <sheetName val="Weekly_Hires_&amp;_Terms_10-22"/>
      <sheetName val="Conso_Volume1"/>
      <sheetName val="E_PRECIOS2"/>
      <sheetName val="BOI_sum1"/>
      <sheetName val="Update_CIT_FY191"/>
      <sheetName val="Tax_computation_BOI1"/>
      <sheetName val="A)_Provision_schedule1"/>
      <sheetName val="A2)_834_Inventory1"/>
      <sheetName val="B1)_646_Retirement1"/>
      <sheetName val="B2)_746_Retirement_1"/>
      <sheetName val="C1)_791-0000-20_Private_exp_1"/>
      <sheetName val="TB_(as_of_31DEC)1"/>
      <sheetName val="C2)_779-0000-20_Misc_1"/>
      <sheetName val="C1)_663_Car_Lease1"/>
      <sheetName val="C2)_758_Car_Lease1"/>
      <sheetName val="D)_Training1"/>
      <sheetName val="E)_HY_test_PwC1"/>
      <sheetName val="F)_RD_6041"/>
      <sheetName val="G)_RD_6421"/>
      <sheetName val="TB_YEST_ON_JUN'191"/>
      <sheetName val="CPE_Parameters1"/>
      <sheetName val="IPVPN_Parameters1"/>
      <sheetName val="Retrieve_in_KLOC_HC_-_Copy_val1"/>
      <sheetName val="addl_cost1"/>
      <sheetName val="_กระทบผลรวม__1710_2"/>
      <sheetName val="_กระทบผลรวม__1710_3"/>
      <sheetName val="Terms_and_Escrow1"/>
      <sheetName val="ABR_P&amp;L1"/>
      <sheetName val="PLmth_1"/>
      <sheetName val="Sale_04081"/>
      <sheetName val="Co_info1"/>
      <sheetName val="CA_Sheet1"/>
      <sheetName val="Sale_04011"/>
      <sheetName val="Cost_centre_expenditure1"/>
      <sheetName val="Staff_List1"/>
      <sheetName val="test_21"/>
      <sheetName val="Norms_SP1"/>
      <sheetName val="B131_1"/>
      <sheetName val="FF_2__1_1"/>
      <sheetName val="Appx_B1"/>
      <sheetName val="Data_21"/>
      <sheetName val="Tornado_4_7_Component_List1"/>
      <sheetName val="Tornado_2_2_Component_List1"/>
      <sheetName val="ปัจจุบัน_1"/>
      <sheetName val="U2_21"/>
      <sheetName val="Tornado_5_6_Component_List1"/>
      <sheetName val="QR_4_11"/>
      <sheetName val="U-2_11"/>
      <sheetName val="License_BOI1"/>
      <sheetName val="GL_CB1"/>
      <sheetName val="GL_M1"/>
      <sheetName val="Bank_CA&amp;SA1"/>
      <sheetName val="AR_-CID1"/>
      <sheetName val="ดบ_ค้างรับ_Tisco1"/>
      <sheetName val="คชจ_ล่วงหน้า1"/>
      <sheetName val="ก่อสร้าง_ล่วงหน้า1"/>
      <sheetName val="ภาษีหัก_ณ_ที่จ่าย1"/>
      <sheetName val="คชจ_รอเรียกเก็บ_TDT1"/>
      <sheetName val="อุปกรณ์(หน่วยงาน)_1"/>
      <sheetName val="ICS_Cost_by_units1"/>
      <sheetName val="ICM_Budget&amp;Cost_Phase_I1"/>
      <sheetName val="ICM_Budget_Cost_Phase_II1"/>
      <sheetName val="ICm_Cost_by_units1"/>
      <sheetName val="CIV_AP_2-131-001"/>
      <sheetName val="ICM_AP_2-131-001"/>
      <sheetName val="CIV_AP_2-133-001"/>
      <sheetName val="ICM_AP_2-133-001"/>
      <sheetName val="ICM_AP_RPT1"/>
      <sheetName val="CIV_AP_RPT1"/>
      <sheetName val="CHQระหว่างทาง_2-132-001"/>
      <sheetName val="ภาษีเงินได้หัก_ณ_ที่จ่าย1"/>
      <sheetName val="ค้างจ่าย_CID1"/>
      <sheetName val="เงินทดรองรับ_2-191-001"/>
      <sheetName val="เงินทดรองรับ_2-193-001"/>
      <sheetName val="เงินทดรองรับ_2-194-xx1"/>
      <sheetName val="สรุปเงินมัดจำห้องชุด_Agent1"/>
      <sheetName val="Commission-Tiny_(Chinese)1"/>
      <sheetName val="Commission-Sky_Pro_(Thai)1"/>
      <sheetName val="สำรองผลประโยชน์พนง_1"/>
      <sheetName val="รด_บริหาร1"/>
      <sheetName val="รด_อื่น1"/>
      <sheetName val="6-120-10_ค่าเช่า1"/>
      <sheetName val="6-120-20_ค่าบริการ1"/>
      <sheetName val="6-120-50_ค่าซ่อมแซม1"/>
      <sheetName val="6-150-10_ค่าที่ปรึกษา1"/>
      <sheetName val="6-130-20_ส่งเสริมการขาย1"/>
      <sheetName val="6-130-30_คอมมิชชั่น-ICS1"/>
      <sheetName val="6-130-30_คอมมิชชั่น-ICM1"/>
      <sheetName val="#6-200-00_ดอกเบี้ยจ่าย1"/>
      <sheetName val="Big_C1"/>
      <sheetName val="Big_C+npd1"/>
      <sheetName val="F20_Promo1"/>
      <sheetName val="F21_Promo1"/>
      <sheetName val="Cost_tops1"/>
      <sheetName val="USAGE_FOOD1"/>
      <sheetName val="PAN_M4_25_FE_CM3_P21"/>
      <sheetName val="ROC-CCTR_1"/>
      <sheetName val="STORE_MN1"/>
      <sheetName val="Breakeven_Analysis1"/>
      <sheetName val="Seagate__share_in_units1"/>
      <sheetName val="ข้อมูลบัญชี_-Sep-061"/>
      <sheetName val="ADJ_-_RATE14"/>
      <sheetName val="TR_-_AP-_0014"/>
      <sheetName val="ADJ___RATE14"/>
      <sheetName val="Sheet1_(2)14"/>
      <sheetName val="เงินกู้_MGC13"/>
      <sheetName val="TrialBalance_Q3-200213"/>
      <sheetName val="BALANCE_SHEET_14"/>
      <sheetName val="Trial_Balance11"/>
      <sheetName val="finance64k_u12"/>
      <sheetName val="SCB_1_-_Current12"/>
      <sheetName val="SCB_2_-_Current12"/>
      <sheetName val="set_date12"/>
      <sheetName val="คงเหลือ_GH13"/>
      <sheetName val="FDR-Jan-99_11"/>
      <sheetName val="Graph_DMG13"/>
      <sheetName val="Export_Sales11"/>
      <sheetName val="Domestic_Sales11"/>
      <sheetName val="Dealer_Sales11"/>
      <sheetName val="10-1_Media10"/>
      <sheetName val="BTR_BKK10"/>
      <sheetName val="ICT_POTF9"/>
      <sheetName val="Stock_Bal_สรรพากร_SBM3_JUN10"/>
      <sheetName val="New_Std__10"/>
      <sheetName val="depn-Sep_039"/>
      <sheetName val="กราฟ_ผลิต8"/>
      <sheetName val="By_Person10"/>
      <sheetName val="Supplier_Master_IF9"/>
      <sheetName val="KK_Rev_19"/>
      <sheetName val="SC1_XLS8"/>
      <sheetName val="PAN_M4*25_FE_CM3_P26"/>
      <sheetName val="5_Analysis6"/>
      <sheetName val="Standing_Data6"/>
      <sheetName val="Asset_&amp;_Liability6"/>
      <sheetName val="Net_asset_value6"/>
      <sheetName val="Bang_gia_tong_hop6"/>
      <sheetName val="OTB_20121"/>
      <sheetName val="BAT_data_entry3"/>
      <sheetName val="BAT_Reserve_data_entry3"/>
      <sheetName val="_IB-PL-00-01_SUMMARY3"/>
      <sheetName val="Call_Down_Data_OLD3"/>
      <sheetName val="RM_Req1"/>
      <sheetName val="Excess_Calc_(2)6"/>
      <sheetName val="Fields_Worksheet1"/>
      <sheetName val="FF_Volume1"/>
      <sheetName val="Size_Dist1"/>
      <sheetName val="Size_Dist_21"/>
      <sheetName val="Read_me3"/>
      <sheetName val="Assumption_Data1"/>
      <sheetName val="Spirt_Disp3"/>
      <sheetName val="Asset_Class3"/>
      <sheetName val="Cost_Center3"/>
      <sheetName val="Depre__Key3"/>
      <sheetName val="Scenarios_and_Sensitivities"/>
      <sheetName val="Global_Assumptions"/>
      <sheetName val="bang_tien_luong3"/>
      <sheetName val="U1_P&amp;L"/>
      <sheetName val="Non-Statistical_Sampling_Master"/>
      <sheetName val="Two_Step_Revenue_Testing_Master"/>
      <sheetName val="Global_Data"/>
      <sheetName val="Expense_Summary"/>
      <sheetName val="Cum_91-93"/>
      <sheetName val="Dec_94"/>
      <sheetName val="Quantum-Machined_Comp_6"/>
      <sheetName val="Assy_Prod_Schedule6"/>
      <sheetName val="Family3-Machined_Comp_6"/>
      <sheetName val="Quest-Machined_Comp_6"/>
      <sheetName val="Weekly_Hires_&amp;_Terms_10-21"/>
      <sheetName val="Conso_Volume"/>
      <sheetName val="E_PRECIOS1"/>
      <sheetName val="BOI_sum"/>
      <sheetName val="Update_CIT_FY19"/>
      <sheetName val="Tax_computation_BOI"/>
      <sheetName val="A)_Provision_schedule"/>
      <sheetName val="A2)_834_Inventory"/>
      <sheetName val="B1)_646_Retirement"/>
      <sheetName val="B2)_746_Retirement_"/>
      <sheetName val="C1)_791-0000-20_Private_exp_"/>
      <sheetName val="TB_(as_of_31DEC)"/>
      <sheetName val="C2)_779-0000-20_Misc_"/>
      <sheetName val="C1)_663_Car_Lease"/>
      <sheetName val="C2)_758_Car_Lease"/>
      <sheetName val="D)_Training"/>
      <sheetName val="E)_HY_test_PwC"/>
      <sheetName val="F)_RD_604"/>
      <sheetName val="G)_RD_642"/>
      <sheetName val="TB_YEST_ON_JUN'19"/>
      <sheetName val="CPE_Parameters"/>
      <sheetName val="IPVPN_Parameters"/>
      <sheetName val="Retrieve_in_KLOC_HC_-_Copy_val"/>
      <sheetName val="addl_cost"/>
      <sheetName val="_กระทบผลรวม__1710_"/>
      <sheetName val="_กระทบผลรวม__1710_1"/>
      <sheetName val="ABR_P&amp;L"/>
      <sheetName val="PLmth_"/>
      <sheetName val="Sale_0408"/>
      <sheetName val="Co_info"/>
      <sheetName val="CA_Sheet"/>
      <sheetName val="Sale_0401"/>
      <sheetName val="Cost_centre_expenditure"/>
      <sheetName val="Staff_List"/>
      <sheetName val="test_2"/>
      <sheetName val="Norms_SP"/>
      <sheetName val="B131_"/>
      <sheetName val="FF_2__1_"/>
      <sheetName val="Appx_B"/>
      <sheetName val="Data_2"/>
      <sheetName val="Tornado_4_7_Component_List"/>
      <sheetName val="Tornado_2_2_Component_List"/>
      <sheetName val="ปัจจุบัน_"/>
      <sheetName val="U2_2"/>
      <sheetName val="Tornado_5_6_Component_List"/>
      <sheetName val="QR_4_1"/>
      <sheetName val="U-2_1"/>
      <sheetName val="License_BOI"/>
      <sheetName val="GL_CB"/>
      <sheetName val="GL_M"/>
      <sheetName val="Terms_and_Escrow"/>
      <sheetName val="Bank_CA&amp;SA"/>
      <sheetName val="AR_-CID"/>
      <sheetName val="ดบ_ค้างรับ_Tisco"/>
      <sheetName val="คชจ_ล่วงหน้า"/>
      <sheetName val="ก่อสร้าง_ล่วงหน้า"/>
      <sheetName val="ภาษีหัก_ณ_ที่จ่าย"/>
      <sheetName val="คชจ_รอเรียกเก็บ_TDT"/>
      <sheetName val="อุปกรณ์(หน่วยงาน)_"/>
      <sheetName val="ICS_Cost_by_units"/>
      <sheetName val="ICM_Budget&amp;Cost_Phase_I"/>
      <sheetName val="ICM_Budget_Cost_Phase_II"/>
      <sheetName val="ICm_Cost_by_units"/>
      <sheetName val="CIV_AP_2-131-00"/>
      <sheetName val="ICM_AP_2-131-00"/>
      <sheetName val="CIV_AP_2-133-00"/>
      <sheetName val="ICM_AP_2-133-00"/>
      <sheetName val="ICM_AP_RPT"/>
      <sheetName val="CIV_AP_RPT"/>
      <sheetName val="CHQระหว่างทาง_2-132-00"/>
      <sheetName val="ภาษีเงินได้หัก_ณ_ที่จ่าย"/>
      <sheetName val="ค้างจ่าย_CID"/>
      <sheetName val="เงินทดรองรับ_2-191-00"/>
      <sheetName val="เงินทดรองรับ_2-193-00"/>
      <sheetName val="เงินทดรองรับ_2-194-xx"/>
      <sheetName val="สรุปเงินมัดจำห้องชุด_Agent"/>
      <sheetName val="Commission-Tiny_(Chinese)"/>
      <sheetName val="Commission-Sky_Pro_(Thai)"/>
      <sheetName val="สำรองผลประโยชน์พนง_"/>
      <sheetName val="รด_บริหาร"/>
      <sheetName val="รด_อื่น"/>
      <sheetName val="6-120-10_ค่าเช่า"/>
      <sheetName val="6-120-20_ค่าบริการ"/>
      <sheetName val="6-120-50_ค่าซ่อมแซม"/>
      <sheetName val="Big_C"/>
      <sheetName val="Big_C+npd"/>
      <sheetName val="F20_Promo"/>
      <sheetName val="F21_Promo"/>
      <sheetName val="Cost_tops"/>
      <sheetName val="6-150-10_ค่าที่ปรึกษา"/>
      <sheetName val="6-130-20_ส่งเสริมการขาย"/>
      <sheetName val="6-130-30_คอมมิชชั่น-ICS"/>
      <sheetName val="6-130-30_คอมมิชชั่น-ICM"/>
      <sheetName val="#6-200-00_ดอกเบี้ยจ่าย"/>
      <sheetName val="PAN_M4_25_FE_CM3_P2"/>
      <sheetName val="ROC-CCTR_"/>
      <sheetName val="USAGE_FOOD"/>
      <sheetName val="Seagate__share_in_units"/>
      <sheetName val="STORE_MN"/>
      <sheetName val="Breakeven_Analysis"/>
      <sheetName val="ข้อมูลบัญชี_-Sep-06"/>
      <sheetName val="BRP&amp;L"/>
      <sheetName val="SAD"/>
      <sheetName val="Cost Assumption"/>
      <sheetName val="BARS!$B$2787"/>
      <sheetName val="[164]BARS"/>
      <sheetName val="Sdos."/>
      <sheetName val="ADJ_-_RATE16"/>
      <sheetName val="TR_-_AP-_0016"/>
      <sheetName val="ADJ___RATE16"/>
      <sheetName val="Sheet1_(2)16"/>
      <sheetName val="เงินกู้_MGC15"/>
      <sheetName val="TrialBalance_Q3-200215"/>
      <sheetName val="BALANCE_SHEET_16"/>
      <sheetName val="finance64k_u14"/>
      <sheetName val="SCB_1_-_Current14"/>
      <sheetName val="SCB_2_-_Current14"/>
      <sheetName val="set_date14"/>
      <sheetName val="FDR-Jan-99_13"/>
      <sheetName val="คงเหลือ_GH15"/>
      <sheetName val="Graph_DMG15"/>
      <sheetName val="Trial_Balance13"/>
      <sheetName val="Export_Sales13"/>
      <sheetName val="Domestic_Sales13"/>
      <sheetName val="Dealer_Sales13"/>
      <sheetName val="10-1_Media12"/>
      <sheetName val="Stock_Bal_สรรพากร_SBM3_JUN12"/>
      <sheetName val="New_Std__12"/>
      <sheetName val="BTR_BKK12"/>
      <sheetName val="ICT_POTF11"/>
      <sheetName val="depn-Sep_0311"/>
      <sheetName val="By_Person12"/>
      <sheetName val="Supplier_Master_IF11"/>
      <sheetName val="KK_Rev_111"/>
      <sheetName val="5_Analysis8"/>
      <sheetName val="Standing_Data8"/>
      <sheetName val="Asset_&amp;_Liability8"/>
      <sheetName val="Net_asset_value8"/>
      <sheetName val="Bang_gia_tong_hop8"/>
      <sheetName val="กราฟ_ผลิต10"/>
      <sheetName val="SC1_XLS10"/>
      <sheetName val="PAN_M4*25_FE_CM3_P28"/>
      <sheetName val="_IB-PL-00-01_SUMMARY5"/>
      <sheetName val="BAT_data_entry5"/>
      <sheetName val="BAT_Reserve_data_entry5"/>
      <sheetName val="Asset_Class5"/>
      <sheetName val="Cost_Center5"/>
      <sheetName val="Depre__Key5"/>
      <sheetName val="Call_Down_Data_OLD5"/>
      <sheetName val="Spirt_Disp5"/>
      <sheetName val="Read_me5"/>
      <sheetName val="bang_tien_luong5"/>
      <sheetName val="Conso_Volume2"/>
      <sheetName val="Excess_Calc_(2)8"/>
      <sheetName val="Fields_Worksheet3"/>
      <sheetName val="FF_Volume3"/>
      <sheetName val="Size_Dist3"/>
      <sheetName val="Size_Dist_23"/>
      <sheetName val="Scenarios_and_Sensitivities2"/>
      <sheetName val="Global_Assumptions2"/>
      <sheetName val="U1_P&amp;L2"/>
      <sheetName val="Non-Statistical_Sampling_Maste2"/>
      <sheetName val="Two_Step_Revenue_Testing_Maste2"/>
      <sheetName val="Global_Data2"/>
      <sheetName val="Expense_Summary2"/>
      <sheetName val="Cum_91-932"/>
      <sheetName val="Dec_942"/>
      <sheetName val="Quantum-Machined_Comp_8"/>
      <sheetName val="Assy_Prod_Schedule8"/>
      <sheetName val="Family3-Machined_Comp_8"/>
      <sheetName val="Quest-Machined_Comp_8"/>
      <sheetName val="BOI_sum2"/>
      <sheetName val="Update_CIT_FY192"/>
      <sheetName val="Tax_computation_BOI2"/>
      <sheetName val="A)_Provision_schedule2"/>
      <sheetName val="A2)_834_Inventory2"/>
      <sheetName val="B1)_646_Retirement2"/>
      <sheetName val="B2)_746_Retirement_2"/>
      <sheetName val="C1)_791-0000-20_Private_exp_2"/>
      <sheetName val="TB_(as_of_31DEC)2"/>
      <sheetName val="C2)_779-0000-20_Misc_2"/>
      <sheetName val="C1)_663_Car_Lease2"/>
      <sheetName val="C2)_758_Car_Lease2"/>
      <sheetName val="D)_Training2"/>
      <sheetName val="E)_HY_test_PwC2"/>
      <sheetName val="F)_RD_6042"/>
      <sheetName val="G)_RD_6422"/>
      <sheetName val="TB_YEST_ON_JUN'192"/>
      <sheetName val="CPE_Parameters2"/>
      <sheetName val="IPVPN_Parameters2"/>
      <sheetName val="Retrieve_in_KLOC_HC_-_Copy_val2"/>
      <sheetName val="addl_cost2"/>
      <sheetName val="_กระทบผลรวม__1710_4"/>
      <sheetName val="_กระทบผลรวม__1710_5"/>
      <sheetName val="STORE_MN2"/>
      <sheetName val="ADJ_-_RATE17"/>
      <sheetName val="TR_-_AP-_0017"/>
      <sheetName val="ADJ___RATE17"/>
      <sheetName val="Sheet1_(2)17"/>
      <sheetName val="เงินกู้_MGC16"/>
      <sheetName val="TrialBalance_Q3-200216"/>
      <sheetName val="BALANCE_SHEET_17"/>
      <sheetName val="finance64k_u15"/>
      <sheetName val="SCB_1_-_Current15"/>
      <sheetName val="SCB_2_-_Current15"/>
      <sheetName val="set_date15"/>
      <sheetName val="FDR-Jan-99_14"/>
      <sheetName val="คงเหลือ_GH16"/>
      <sheetName val="Graph_DMG16"/>
      <sheetName val="Trial_Balance14"/>
      <sheetName val="Export_Sales14"/>
      <sheetName val="Domestic_Sales14"/>
      <sheetName val="Dealer_Sales14"/>
      <sheetName val="10-1_Media13"/>
      <sheetName val="Stock_Bal_สรรพากร_SBM3_JUN13"/>
      <sheetName val="New_Std__13"/>
      <sheetName val="BTR_BKK13"/>
      <sheetName val="ICT_POTF12"/>
      <sheetName val="depn-Sep_0312"/>
      <sheetName val="By_Person13"/>
      <sheetName val="Supplier_Master_IF12"/>
      <sheetName val="KK_Rev_112"/>
      <sheetName val="5_Analysis9"/>
      <sheetName val="Standing_Data9"/>
      <sheetName val="Asset_&amp;_Liability9"/>
      <sheetName val="Net_asset_value9"/>
      <sheetName val="Bang_gia_tong_hop9"/>
      <sheetName val="กราฟ_ผลิต11"/>
      <sheetName val="SC1_XLS11"/>
      <sheetName val="PAN_M4*25_FE_CM3_P29"/>
      <sheetName val="_IB-PL-00-01_SUMMARY6"/>
      <sheetName val="BAT_data_entry6"/>
      <sheetName val="BAT_Reserve_data_entry6"/>
      <sheetName val="Asset_Class6"/>
      <sheetName val="Cost_Center6"/>
      <sheetName val="Depre__Key6"/>
      <sheetName val="Call_Down_Data_OLD6"/>
      <sheetName val="Spirt_Disp6"/>
      <sheetName val="Read_me6"/>
      <sheetName val="bang_tien_luong6"/>
      <sheetName val="Conso_Volume3"/>
      <sheetName val="OTB_20123"/>
      <sheetName val="RM_Req3"/>
      <sheetName val="E_PRECIOS3"/>
      <sheetName val="Excess_Calc_(2)9"/>
      <sheetName val="Fields_Worksheet4"/>
      <sheetName val="FF_Volume4"/>
      <sheetName val="Size_Dist4"/>
      <sheetName val="Size_Dist_24"/>
      <sheetName val="Assumption_Data3"/>
      <sheetName val="Scenarios_and_Sensitivities3"/>
      <sheetName val="Global_Assumptions3"/>
      <sheetName val="U1_P&amp;L3"/>
      <sheetName val="Non-Statistical_Sampling_Maste3"/>
      <sheetName val="Two_Step_Revenue_Testing_Maste3"/>
      <sheetName val="Global_Data3"/>
      <sheetName val="Expense_Summary3"/>
      <sheetName val="Cum_91-933"/>
      <sheetName val="Dec_943"/>
      <sheetName val="Quantum-Machined_Comp_9"/>
      <sheetName val="Assy_Prod_Schedule9"/>
      <sheetName val="Family3-Machined_Comp_9"/>
      <sheetName val="Quest-Machined_Comp_9"/>
      <sheetName val="Weekly_Hires_&amp;_Terms_10-23"/>
      <sheetName val="BOI_sum3"/>
      <sheetName val="Update_CIT_FY193"/>
      <sheetName val="Tax_computation_BOI3"/>
      <sheetName val="A)_Provision_schedule3"/>
      <sheetName val="A2)_834_Inventory3"/>
      <sheetName val="B1)_646_Retirement3"/>
      <sheetName val="B2)_746_Retirement_3"/>
      <sheetName val="C1)_791-0000-20_Private_exp_3"/>
      <sheetName val="TB_(as_of_31DEC)3"/>
      <sheetName val="C2)_779-0000-20_Misc_3"/>
      <sheetName val="C1)_663_Car_Lease3"/>
      <sheetName val="C2)_758_Car_Lease3"/>
      <sheetName val="D)_Training3"/>
      <sheetName val="E)_HY_test_PwC3"/>
      <sheetName val="F)_RD_6043"/>
      <sheetName val="G)_RD_6423"/>
      <sheetName val="TB_YEST_ON_JUN'193"/>
      <sheetName val="CPE_Parameters3"/>
      <sheetName val="IPVPN_Parameters3"/>
      <sheetName val="Retrieve_in_KLOC_HC_-_Copy_val3"/>
      <sheetName val="addl_cost3"/>
      <sheetName val="_กระทบผลรวม__1710_6"/>
      <sheetName val="_กระทบผลรวม__1710_7"/>
      <sheetName val="STORE_MN3"/>
      <sheetName val="ADJ_-_RATE18"/>
      <sheetName val="TR_-_AP-_0018"/>
      <sheetName val="ADJ___RATE18"/>
      <sheetName val="Sheet1_(2)18"/>
      <sheetName val="เงินกู้_MGC17"/>
      <sheetName val="TrialBalance_Q3-200217"/>
      <sheetName val="BALANCE_SHEET_18"/>
      <sheetName val="finance64k_u16"/>
      <sheetName val="SCB_1_-_Current16"/>
      <sheetName val="SCB_2_-_Current16"/>
      <sheetName val="set_date16"/>
      <sheetName val="FDR-Jan-99_15"/>
      <sheetName val="คงเหลือ_GH17"/>
      <sheetName val="Graph_DMG17"/>
      <sheetName val="Trial_Balance15"/>
      <sheetName val="Export_Sales15"/>
      <sheetName val="Domestic_Sales15"/>
      <sheetName val="Dealer_Sales15"/>
      <sheetName val="10-1_Media14"/>
      <sheetName val="Stock_Bal_สรรพากร_SBM3_JUN14"/>
      <sheetName val="New_Std__14"/>
      <sheetName val="BTR_BKK14"/>
      <sheetName val="ICT_POTF13"/>
      <sheetName val="depn-Sep_0313"/>
      <sheetName val="By_Person14"/>
      <sheetName val="Supplier_Master_IF13"/>
      <sheetName val="KK_Rev_113"/>
      <sheetName val="5_Analysis10"/>
      <sheetName val="Standing_Data10"/>
      <sheetName val="Asset_&amp;_Liability10"/>
      <sheetName val="Net_asset_value10"/>
      <sheetName val="Bang_gia_tong_hop10"/>
      <sheetName val="กราฟ_ผลิต12"/>
      <sheetName val="SC1_XLS12"/>
      <sheetName val="PAN_M4*25_FE_CM3_P210"/>
      <sheetName val="_IB-PL-00-01_SUMMARY7"/>
      <sheetName val="BAT_data_entry7"/>
      <sheetName val="BAT_Reserve_data_entry7"/>
      <sheetName val="Asset_Class7"/>
      <sheetName val="Cost_Center7"/>
      <sheetName val="Depre__Key7"/>
      <sheetName val="Call_Down_Data_OLD7"/>
      <sheetName val="Spirt_Disp7"/>
      <sheetName val="Read_me7"/>
      <sheetName val="bang_tien_luong7"/>
      <sheetName val="Conso_Volume4"/>
      <sheetName val="OTB_20124"/>
      <sheetName val="RM_Req4"/>
      <sheetName val="E_PRECIOS4"/>
      <sheetName val="Excess_Calc_(2)10"/>
      <sheetName val="Fields_Worksheet5"/>
      <sheetName val="FF_Volume5"/>
      <sheetName val="Size_Dist5"/>
      <sheetName val="Size_Dist_25"/>
      <sheetName val="Assumption_Data4"/>
      <sheetName val="Scenarios_and_Sensitivities4"/>
      <sheetName val="Global_Assumptions4"/>
      <sheetName val="U1_P&amp;L4"/>
      <sheetName val="Non-Statistical_Sampling_Maste4"/>
      <sheetName val="Two_Step_Revenue_Testing_Maste4"/>
      <sheetName val="Global_Data4"/>
      <sheetName val="Expense_Summary4"/>
      <sheetName val="Cum_91-934"/>
      <sheetName val="Dec_944"/>
      <sheetName val="Quantum-Machined_Comp_10"/>
      <sheetName val="Assy_Prod_Schedule10"/>
      <sheetName val="Family3-Machined_Comp_10"/>
      <sheetName val="Quest-Machined_Comp_10"/>
      <sheetName val="Weekly_Hires_&amp;_Terms_10-24"/>
      <sheetName val="BOI_sum4"/>
      <sheetName val="Update_CIT_FY194"/>
      <sheetName val="Tax_computation_BOI4"/>
      <sheetName val="A)_Provision_schedule4"/>
      <sheetName val="A2)_834_Inventory4"/>
      <sheetName val="B1)_646_Retirement4"/>
      <sheetName val="B2)_746_Retirement_4"/>
      <sheetName val="C1)_791-0000-20_Private_exp_4"/>
      <sheetName val="TB_(as_of_31DEC)4"/>
      <sheetName val="C2)_779-0000-20_Misc_4"/>
      <sheetName val="C1)_663_Car_Lease4"/>
      <sheetName val="C2)_758_Car_Lease4"/>
      <sheetName val="D)_Training4"/>
      <sheetName val="E)_HY_test_PwC4"/>
      <sheetName val="F)_RD_6044"/>
      <sheetName val="G)_RD_6424"/>
      <sheetName val="TB_YEST_ON_JUN'194"/>
      <sheetName val="CPE_Parameters4"/>
      <sheetName val="IPVPN_Parameters4"/>
      <sheetName val="Retrieve_in_KLOC_HC_-_Copy_val4"/>
      <sheetName val="addl_cost4"/>
      <sheetName val="_กระทบผลรวม__1710_8"/>
      <sheetName val="_กระทบผลรวม__1710_9"/>
      <sheetName val="STORE_MN4"/>
      <sheetName val="ADJ_-_RATE19"/>
      <sheetName val="TR_-_AP-_0019"/>
      <sheetName val="ADJ___RATE19"/>
      <sheetName val="Sheet1_(2)19"/>
      <sheetName val="เงินกู้_MGC18"/>
      <sheetName val="TrialBalance_Q3-200218"/>
      <sheetName val="BALANCE_SHEET_19"/>
      <sheetName val="finance64k_u17"/>
      <sheetName val="SCB_1_-_Current17"/>
      <sheetName val="SCB_2_-_Current17"/>
      <sheetName val="set_date17"/>
      <sheetName val="FDR-Jan-99_16"/>
      <sheetName val="คงเหลือ_GH18"/>
      <sheetName val="Graph_DMG18"/>
      <sheetName val="Trial_Balance16"/>
      <sheetName val="Export_Sales16"/>
      <sheetName val="Domestic_Sales16"/>
      <sheetName val="Dealer_Sales16"/>
      <sheetName val="10-1_Media15"/>
      <sheetName val="Stock_Bal_สรรพากร_SBM3_JUN15"/>
      <sheetName val="New_Std__15"/>
      <sheetName val="BTR_BKK15"/>
      <sheetName val="ICT_POTF14"/>
      <sheetName val="depn-Sep_0314"/>
      <sheetName val="By_Person15"/>
      <sheetName val="Supplier_Master_IF14"/>
      <sheetName val="KK_Rev_114"/>
      <sheetName val="5_Analysis11"/>
      <sheetName val="Standing_Data11"/>
      <sheetName val="Asset_&amp;_Liability11"/>
      <sheetName val="Net_asset_value11"/>
      <sheetName val="Bang_gia_tong_hop11"/>
      <sheetName val="กราฟ_ผลิต13"/>
      <sheetName val="SC1_XLS13"/>
      <sheetName val="PAN_M4*25_FE_CM3_P211"/>
      <sheetName val="_IB-PL-00-01_SUMMARY8"/>
      <sheetName val="BAT_data_entry8"/>
      <sheetName val="BAT_Reserve_data_entry8"/>
      <sheetName val="Asset_Class8"/>
      <sheetName val="Cost_Center8"/>
      <sheetName val="Depre__Key8"/>
      <sheetName val="Call_Down_Data_OLD8"/>
      <sheetName val="Spirt_Disp8"/>
      <sheetName val="Read_me8"/>
      <sheetName val="bang_tien_luong8"/>
      <sheetName val="Conso_Volume5"/>
      <sheetName val="OTB_20125"/>
      <sheetName val="RM_Req5"/>
      <sheetName val="E_PRECIOS5"/>
      <sheetName val="Excess_Calc_(2)11"/>
      <sheetName val="Fields_Worksheet6"/>
      <sheetName val="FF_Volume6"/>
      <sheetName val="Size_Dist6"/>
      <sheetName val="Size_Dist_26"/>
      <sheetName val="Assumption_Data5"/>
      <sheetName val="Scenarios_and_Sensitivities5"/>
      <sheetName val="Global_Assumptions5"/>
      <sheetName val="U1_P&amp;L5"/>
      <sheetName val="Non-Statistical_Sampling_Maste5"/>
      <sheetName val="Two_Step_Revenue_Testing_Maste5"/>
      <sheetName val="Global_Data5"/>
      <sheetName val="Expense_Summary5"/>
      <sheetName val="Cum_91-935"/>
      <sheetName val="Dec_945"/>
      <sheetName val="Quantum-Machined_Comp_11"/>
      <sheetName val="Assy_Prod_Schedule11"/>
      <sheetName val="Family3-Machined_Comp_11"/>
      <sheetName val="Quest-Machined_Comp_11"/>
      <sheetName val="Weekly_Hires_&amp;_Terms_10-25"/>
      <sheetName val="BOI_sum5"/>
      <sheetName val="Update_CIT_FY195"/>
      <sheetName val="Tax_computation_BOI5"/>
      <sheetName val="A)_Provision_schedule5"/>
      <sheetName val="A2)_834_Inventory5"/>
      <sheetName val="B1)_646_Retirement5"/>
      <sheetName val="B2)_746_Retirement_5"/>
      <sheetName val="C1)_791-0000-20_Private_exp_5"/>
      <sheetName val="TB_(as_of_31DEC)5"/>
      <sheetName val="C2)_779-0000-20_Misc_5"/>
      <sheetName val="C1)_663_Car_Lease5"/>
      <sheetName val="C2)_758_Car_Lease5"/>
      <sheetName val="D)_Training5"/>
      <sheetName val="E)_HY_test_PwC5"/>
      <sheetName val="F)_RD_6045"/>
      <sheetName val="G)_RD_6425"/>
      <sheetName val="TB_YEST_ON_JUN'195"/>
      <sheetName val="CPE_Parameters5"/>
      <sheetName val="IPVPN_Parameters5"/>
      <sheetName val="Retrieve_in_KLOC_HC_-_Copy_val5"/>
      <sheetName val="addl_cost5"/>
      <sheetName val="_กระทบผลรวม__1710_10"/>
      <sheetName val="_กระทบผลรวม__1710_11"/>
      <sheetName val="STORE_MN5"/>
      <sheetName val="ADJ_-_RATE20"/>
      <sheetName val="TR_-_AP-_0020"/>
      <sheetName val="ADJ___RATE20"/>
      <sheetName val="Sheet1_(2)20"/>
      <sheetName val="เงินกู้_MGC19"/>
      <sheetName val="TrialBalance_Q3-200219"/>
      <sheetName val="BALANCE_SHEET_20"/>
      <sheetName val="finance64k_u18"/>
      <sheetName val="SCB_1_-_Current18"/>
      <sheetName val="SCB_2_-_Current18"/>
      <sheetName val="set_date18"/>
      <sheetName val="FDR-Jan-99_17"/>
      <sheetName val="คงเหลือ_GH19"/>
      <sheetName val="Graph_DMG19"/>
      <sheetName val="Trial_Balance17"/>
      <sheetName val="Export_Sales17"/>
      <sheetName val="Domestic_Sales17"/>
      <sheetName val="Dealer_Sales17"/>
      <sheetName val="10-1_Media16"/>
      <sheetName val="Stock_Bal_สรรพากร_SBM3_JUN16"/>
      <sheetName val="New_Std__16"/>
      <sheetName val="BTR_BKK16"/>
      <sheetName val="ICT_POTF15"/>
      <sheetName val="depn-Sep_0315"/>
      <sheetName val="By_Person16"/>
      <sheetName val="Supplier_Master_IF15"/>
      <sheetName val="KK_Rev_115"/>
      <sheetName val="5_Analysis12"/>
      <sheetName val="Standing_Data12"/>
      <sheetName val="Asset_&amp;_Liability12"/>
      <sheetName val="Net_asset_value12"/>
      <sheetName val="Bang_gia_tong_hop12"/>
      <sheetName val="กราฟ_ผลิต14"/>
      <sheetName val="SC1_XLS14"/>
      <sheetName val="PAN_M4*25_FE_CM3_P212"/>
      <sheetName val="_IB-PL-00-01_SUMMARY9"/>
      <sheetName val="BAT_data_entry9"/>
      <sheetName val="BAT_Reserve_data_entry9"/>
      <sheetName val="Asset_Class9"/>
      <sheetName val="Cost_Center9"/>
      <sheetName val="Depre__Key9"/>
      <sheetName val="Call_Down_Data_OLD9"/>
      <sheetName val="Spirt_Disp9"/>
      <sheetName val="Read_me9"/>
      <sheetName val="bang_tien_luong9"/>
      <sheetName val="Conso_Volume6"/>
      <sheetName val="OTB_20126"/>
      <sheetName val="RM_Req6"/>
      <sheetName val="E_PRECIOS6"/>
      <sheetName val="Excess_Calc_(2)12"/>
      <sheetName val="Fields_Worksheet7"/>
      <sheetName val="FF_Volume7"/>
      <sheetName val="Size_Dist7"/>
      <sheetName val="Size_Dist_27"/>
      <sheetName val="Assumption_Data6"/>
      <sheetName val="Scenarios_and_Sensitivities6"/>
      <sheetName val="Global_Assumptions6"/>
      <sheetName val="U1_P&amp;L6"/>
      <sheetName val="Non-Statistical_Sampling_Maste6"/>
      <sheetName val="Two_Step_Revenue_Testing_Maste6"/>
      <sheetName val="Global_Data6"/>
      <sheetName val="Expense_Summary6"/>
      <sheetName val="Cum_91-936"/>
      <sheetName val="Dec_946"/>
      <sheetName val="Quantum-Machined_Comp_12"/>
      <sheetName val="Assy_Prod_Schedule12"/>
      <sheetName val="Family3-Machined_Comp_12"/>
      <sheetName val="Quest-Machined_Comp_12"/>
      <sheetName val="Weekly_Hires_&amp;_Terms_10-26"/>
      <sheetName val="BOI_sum6"/>
      <sheetName val="Update_CIT_FY196"/>
      <sheetName val="Tax_computation_BOI6"/>
      <sheetName val="A)_Provision_schedule6"/>
      <sheetName val="A2)_834_Inventory6"/>
      <sheetName val="B1)_646_Retirement6"/>
      <sheetName val="B2)_746_Retirement_6"/>
      <sheetName val="C1)_791-0000-20_Private_exp_6"/>
      <sheetName val="TB_(as_of_31DEC)6"/>
      <sheetName val="C2)_779-0000-20_Misc_6"/>
      <sheetName val="C1)_663_Car_Lease6"/>
      <sheetName val="C2)_758_Car_Lease6"/>
      <sheetName val="D)_Training6"/>
      <sheetName val="E)_HY_test_PwC6"/>
      <sheetName val="F)_RD_6046"/>
      <sheetName val="G)_RD_6426"/>
      <sheetName val="TB_YEST_ON_JUN'196"/>
      <sheetName val="CPE_Parameters6"/>
      <sheetName val="IPVPN_Parameters6"/>
      <sheetName val="Retrieve_in_KLOC_HC_-_Copy_val6"/>
      <sheetName val="addl_cost6"/>
      <sheetName val="_กระทบผลรวม__1710_12"/>
      <sheetName val="_กระทบผลรวม__1710_13"/>
      <sheetName val="STORE_MN6"/>
      <sheetName val="5) Parameters"/>
      <sheetName val="1) Asset Valuation"/>
      <sheetName val="Raw Material"/>
      <sheetName val="งบทดลอง - ต.ค.2547"/>
      <sheetName val="Newspaper"/>
      <sheetName val="Company Info"/>
      <sheetName val="CA Comp"/>
      <sheetName val="IFS"/>
      <sheetName val="UF"/>
      <sheetName val="Sale0307"/>
      <sheetName val="K.Ricky"/>
      <sheetName val="Sensitivity"/>
      <sheetName val="Cash Flow"/>
      <sheetName val="#Lookup"/>
      <sheetName val="InventTableModule_1-1"/>
      <sheetName val="文書情報"/>
      <sheetName val="Apr02 Prod Data"/>
      <sheetName val="AIL-GL_2-9z"/>
      <sheetName val="Cctmst"/>
      <sheetName val="GIVTR00P"/>
      <sheetName val="CAPEX"/>
      <sheetName val="Capital Performance"/>
      <sheetName val="Cost Reductions"/>
      <sheetName val="PK Costs"/>
      <sheetName val="Cover Page"/>
      <sheetName val="Export"/>
      <sheetName val="Interdivisional"/>
      <sheetName val="Inventory"/>
      <sheetName val="Labour No.s"/>
      <sheetName val="LTIFR"/>
      <sheetName val="Market Share"/>
      <sheetName val="National Sales"/>
      <sheetName val="Overheads"/>
      <sheetName val="Packaging Products"/>
      <sheetName val="Pipe and Tube"/>
      <sheetName val="Production"/>
      <sheetName val="Profit Statement"/>
      <sheetName val="SVA"/>
      <sheetName val="AM_COST"/>
      <sheetName val="LOCABB"/>
      <sheetName val="LOCAPPO"/>
      <sheetName val="note_defect"/>
      <sheetName val="ภาคการขายวิศวกรรม_Weekly"/>
      <sheetName val="ภาคการขายโฆษณาNBT_Weekly"/>
      <sheetName val="ภาคการขายโฆษณาNBT_All"/>
      <sheetName val="2006_1_"/>
      <sheetName val="2006_2_"/>
      <sheetName val="0100"/>
      <sheetName val="cc 196 (SYS) (2)"/>
      <sheetName val="BGT97STAFF"/>
      <sheetName val="N"/>
      <sheetName val="คชจ.ดำเนินงาน6-43"/>
      <sheetName val="Wellhrs"/>
      <sheetName val="?????"/>
      <sheetName val="table"/>
      <sheetName val="EXPORT ( US$)"/>
      <sheetName val="修正存貨"/>
      <sheetName val="Line item details"/>
      <sheetName val="HK-HKD"/>
      <sheetName val="盈A030617使用格式"/>
      <sheetName val="Exp"/>
      <sheetName val="data list"/>
      <sheetName val="BB19"/>
      <sheetName val="TAX COM"/>
      <sheetName val="Memo"/>
      <sheetName val="Obs"/>
      <sheetName val="Ifisc"/>
      <sheetName val="Catalogo"/>
      <sheetName val="Balanzas"/>
      <sheetName val="Ajustes"/>
      <sheetName val="Ajustes cia"/>
      <sheetName val="ConcAj"/>
      <sheetName val="Vtas"/>
      <sheetName val="O.Ing."/>
      <sheetName val="Compras"/>
      <sheetName val="MO-Gtos"/>
      <sheetName val="70-4"/>
      <sheetName val="Aj anual Inflación"/>
      <sheetName val="ER"/>
      <sheetName val="Cto-vta"/>
      <sheetName val="BG"/>
      <sheetName val="PosFin"/>
      <sheetName val="RazFin"/>
      <sheetName val="Pgs.Prov."/>
      <sheetName val="Cas"/>
      <sheetName val="Iscas"/>
      <sheetName val="70-5"/>
      <sheetName val="Coef Utilidad"/>
      <sheetName val="Pérdidas"/>
      <sheetName val="80-1"/>
      <sheetName val="IVA Flujo"/>
      <sheetName val="IVA"/>
      <sheetName val="70-2"/>
      <sheetName val="SUA"/>
      <sheetName val="70-1"/>
      <sheetName val="Prom.IA"/>
      <sheetName val="IA Base"/>
      <sheetName val="Vta A.F."/>
      <sheetName val="IA 5-A"/>
      <sheetName val="Terreno"/>
      <sheetName val="Edif"/>
      <sheetName val="Maq"/>
      <sheetName val="Ofna"/>
      <sheetName val="Comp"/>
      <sheetName val="Transp"/>
      <sheetName val="H,Mys"/>
      <sheetName val="Especial"/>
      <sheetName val="Mejoras"/>
      <sheetName val="G.Inst"/>
      <sheetName val="Resumen"/>
      <sheetName val="Activos"/>
      <sheetName val="Vta"/>
      <sheetName val="Admon"/>
      <sheetName val="Fccion"/>
      <sheetName val="Compra"/>
      <sheetName val="Gastos"/>
      <sheetName val="I X P"/>
      <sheetName val="&lt; SS &gt;"/>
      <sheetName val="CtasBal"/>
      <sheetName val="Clientes y Prov."/>
      <sheetName val="Res Fiscales"/>
      <sheetName val="AP-4 1-D"/>
      <sheetName val="Compensaciones"/>
      <sheetName val="S.a Favor"/>
      <sheetName val="Cufin"/>
      <sheetName val="Cufinre"/>
      <sheetName val="Factores"/>
      <sheetName val="&quot;"/>
      <sheetName val="INPC"/>
      <sheetName val="Seguros"/>
      <sheetName val="Int PF"/>
      <sheetName val="Valuacion 2001"/>
      <sheetName val="Ajustes_cia"/>
      <sheetName val="O_Ing_"/>
      <sheetName val="Aj_anual_Inflación"/>
      <sheetName val="Pgs_Prov_"/>
      <sheetName val="Coef_Utilidad"/>
      <sheetName val="IVA_Flujo"/>
      <sheetName val="Prom_IA"/>
      <sheetName val="IA_Base"/>
      <sheetName val="Vta_A_F_"/>
      <sheetName val="IA_5-A"/>
      <sheetName val="G_Inst"/>
      <sheetName val="I_X_P"/>
      <sheetName val="&lt;_SS_&gt;"/>
      <sheetName val="Clientes_y_Prov_"/>
      <sheetName val="Res_Fiscales"/>
      <sheetName val="AP-4_1-D"/>
      <sheetName val="S_a_Favor"/>
      <sheetName val="Int_PF"/>
      <sheetName val="A(Landfill)"/>
      <sheetName val="B(Piling)"/>
      <sheetName val="หมายเหตุ"/>
      <sheetName val="งบการเงิน"/>
      <sheetName val="マスタ"/>
      <sheetName val="B&amp;S_1999"/>
      <sheetName val="คชจ_ดำเนินงาน6-43"/>
      <sheetName val="PAN_M4_25_FE_CM3_P22"/>
      <sheetName val="Big_C2"/>
      <sheetName val="Big_C+npd2"/>
      <sheetName val="F20_Promo2"/>
      <sheetName val="F21_Promo2"/>
      <sheetName val="Cost_tops2"/>
      <sheetName val="B&amp;S_19991"/>
      <sheetName val="คชจ_ดำเนินงาน6-431"/>
      <sheetName val="ROC-CCTR_2"/>
      <sheetName val="Terms_and_Escrow2"/>
      <sheetName val="USAGE_FOOD2"/>
      <sheetName val="PAN_M4_25_FE_CM3_P23"/>
      <sheetName val="Big_C3"/>
      <sheetName val="Big_C+npd3"/>
      <sheetName val="F20_Promo3"/>
      <sheetName val="F21_Promo3"/>
      <sheetName val="Cost_tops3"/>
      <sheetName val="B&amp;S_19992"/>
      <sheetName val="คชจ_ดำเนินงาน6-432"/>
      <sheetName val="ROC-CCTR_3"/>
      <sheetName val="Terms_and_Escrow3"/>
      <sheetName val="USAGE_FOOD3"/>
      <sheetName val="ข้อมูลบัญชี_-Sep-062"/>
      <sheetName val="Bank_CA&amp;SA2"/>
      <sheetName val="AR_-CID2"/>
      <sheetName val="ดบ_ค้างรับ_Tisco2"/>
      <sheetName val="คชจ_ล่วงหน้า2"/>
      <sheetName val="ก่อสร้าง_ล่วงหน้า2"/>
      <sheetName val="ภาษีหัก_ณ_ที่จ่าย2"/>
      <sheetName val="คชจ_รอเรียกเก็บ_TDT2"/>
      <sheetName val="อุปกรณ์(หน่วยงาน)_2"/>
      <sheetName val="ICS_Cost_by_units2"/>
      <sheetName val="ICM_Budget&amp;Cost_Phase_I2"/>
      <sheetName val="ICM_Budget_Cost_Phase_II2"/>
      <sheetName val="ICm_Cost_by_units2"/>
      <sheetName val="CIV_AP_2-131-002"/>
      <sheetName val="ICM_AP_2-131-002"/>
      <sheetName val="CIV_AP_2-133-002"/>
      <sheetName val="ICM_AP_2-133-002"/>
      <sheetName val="ICM_AP_RPT2"/>
      <sheetName val="CIV_AP_RPT2"/>
      <sheetName val="CHQระหว่างทาง_2-132-002"/>
      <sheetName val="ภาษีเงินได้หัก_ณ_ที่จ่าย2"/>
      <sheetName val="ค้างจ่าย_CID2"/>
      <sheetName val="เงินทดรองรับ_2-191-002"/>
      <sheetName val="เงินทดรองรับ_2-193-002"/>
      <sheetName val="เงินทดรองรับ_2-194-xx2"/>
      <sheetName val="สรุปเงินมัดจำห้องชุด_Agent2"/>
      <sheetName val="Commission-Tiny_(Chinese)2"/>
      <sheetName val="Commission-Sky_Pro_(Thai)2"/>
      <sheetName val="สำรองผลประโยชน์พนง_2"/>
      <sheetName val="รด_บริหาร2"/>
      <sheetName val="รด_อื่น2"/>
      <sheetName val="6-120-10_ค่าเช่า2"/>
      <sheetName val="6-120-20_ค่าบริการ2"/>
      <sheetName val="6-120-50_ค่าซ่อมแซม2"/>
      <sheetName val="ABR_P&amp;L2"/>
      <sheetName val="PLmth_2"/>
      <sheetName val="Sale_04082"/>
      <sheetName val="Co_info2"/>
      <sheetName val="CA_Sheet2"/>
      <sheetName val="Sale_04012"/>
      <sheetName val="Cost_centre_expenditure2"/>
      <sheetName val="Staff_List2"/>
      <sheetName val="test_22"/>
      <sheetName val="Norms_SP2"/>
      <sheetName val="B131_2"/>
      <sheetName val="FF_2__1_2"/>
      <sheetName val="Appx_B2"/>
      <sheetName val="Data_22"/>
      <sheetName val="Tornado_4_7_Component_List2"/>
      <sheetName val="Tornado_2_2_Component_List2"/>
      <sheetName val="ปัจจุบัน_2"/>
      <sheetName val="U2_22"/>
      <sheetName val="Tornado_5_6_Component_List2"/>
      <sheetName val="QR_4_12"/>
      <sheetName val="U-2_12"/>
      <sheetName val="License_BOI2"/>
      <sheetName val="GL_CB2"/>
      <sheetName val="GL_M2"/>
      <sheetName val="6-150-10_ค่าที่ปรึกษา2"/>
      <sheetName val="6-130-20_ส่งเสริมการขาย2"/>
      <sheetName val="6-130-30_คอมมิชชั่น-ICS2"/>
      <sheetName val="6-130-30_คอมมิชชั่น-ICM2"/>
      <sheetName val="#6-200-00_ดอกเบี้ยจ่าย2"/>
      <sheetName val="ADJ_-_RATE21"/>
      <sheetName val="TR_-_AP-_0021"/>
      <sheetName val="ADJ___RATE21"/>
      <sheetName val="Sheet1_(2)21"/>
      <sheetName val="เงินกู้_MGC20"/>
      <sheetName val="TrialBalance_Q3-200220"/>
      <sheetName val="BALANCE_SHEET_21"/>
      <sheetName val="Trial_Balance18"/>
      <sheetName val="finance64k_u19"/>
      <sheetName val="SCB_1_-_Current19"/>
      <sheetName val="SCB_2_-_Current19"/>
      <sheetName val="set_date19"/>
      <sheetName val="คงเหลือ_GH20"/>
      <sheetName val="FDR-Jan-99_18"/>
      <sheetName val="Graph_DMG20"/>
      <sheetName val="Export_Sales18"/>
      <sheetName val="Domestic_Sales18"/>
      <sheetName val="Dealer_Sales18"/>
      <sheetName val="10-1_Media17"/>
      <sheetName val="BTR_BKK17"/>
      <sheetName val="Stock_Bal_สรรพากร_SBM3_JUN17"/>
      <sheetName val="New_Std__17"/>
      <sheetName val="ICT_POTF16"/>
      <sheetName val="depn-Sep_0316"/>
      <sheetName val="กราฟ_ผลิต15"/>
      <sheetName val="By_Person17"/>
      <sheetName val="SC1_XLS15"/>
      <sheetName val="Supplier_Master_IF16"/>
      <sheetName val="KK_Rev_116"/>
      <sheetName val="PAN_M4*25_FE_CM3_P213"/>
      <sheetName val="Read_me10"/>
      <sheetName val="_IB-PL-00-01_SUMMARY10"/>
      <sheetName val="Call_Down_Data_OLD10"/>
      <sheetName val="5_Analysis13"/>
      <sheetName val="Standing_Data13"/>
      <sheetName val="Asset_&amp;_Liability13"/>
      <sheetName val="Net_asset_value13"/>
      <sheetName val="Bang_gia_tong_hop13"/>
      <sheetName val="BAT_data_entry10"/>
      <sheetName val="BAT_Reserve_data_entry10"/>
      <sheetName val="Spirt_Disp10"/>
      <sheetName val="TB_YEST_ON_JUN'197"/>
      <sheetName val="OTB_20127"/>
      <sheetName val="RM_Req7"/>
      <sheetName val="Fields_Worksheet8"/>
      <sheetName val="FF_Volume8"/>
      <sheetName val="Size_Dist8"/>
      <sheetName val="Size_Dist_28"/>
      <sheetName val="Assumption_Data7"/>
      <sheetName val="Excess_Calc_(2)13"/>
      <sheetName val="Asset_Class10"/>
      <sheetName val="Cost_Center10"/>
      <sheetName val="Depre__Key10"/>
      <sheetName val="Weekly_Hires_&amp;_Terms_10-27"/>
      <sheetName val="addl_cost7"/>
      <sheetName val="bang_tien_luong10"/>
      <sheetName val="Quantum-Machined_Comp_13"/>
      <sheetName val="Assy_Prod_Schedule13"/>
      <sheetName val="Family3-Machined_Comp_13"/>
      <sheetName val="Quest-Machined_Comp_13"/>
      <sheetName val="Conso_Volume7"/>
      <sheetName val="BOI_sum7"/>
      <sheetName val="Update_CIT_FY197"/>
      <sheetName val="Tax_computation_BOI7"/>
      <sheetName val="A)_Provision_schedule7"/>
      <sheetName val="A2)_834_Inventory7"/>
      <sheetName val="B1)_646_Retirement7"/>
      <sheetName val="B2)_746_Retirement_7"/>
      <sheetName val="C1)_791-0000-20_Private_exp_7"/>
      <sheetName val="TB_(as_of_31DEC)7"/>
      <sheetName val="C2)_779-0000-20_Misc_7"/>
      <sheetName val="C1)_663_Car_Lease7"/>
      <sheetName val="C2)_758_Car_Lease7"/>
      <sheetName val="D)_Training7"/>
      <sheetName val="E)_HY_test_PwC7"/>
      <sheetName val="F)_RD_6047"/>
      <sheetName val="G)_RD_6427"/>
      <sheetName val="CPE_Parameters7"/>
      <sheetName val="IPVPN_Parameters7"/>
      <sheetName val="Scenarios_and_Sensitivities7"/>
      <sheetName val="Global_Assumptions7"/>
      <sheetName val="U1_P&amp;L7"/>
      <sheetName val="Retrieve_in_KLOC_HC_-_Copy_val7"/>
      <sheetName val="Non-Statistical_Sampling_Maste7"/>
      <sheetName val="Two_Step_Revenue_Testing_Maste7"/>
      <sheetName val="Global_Data7"/>
      <sheetName val="Expense_Summary7"/>
      <sheetName val="Cum_91-937"/>
      <sheetName val="Dec_947"/>
      <sheetName val="E_PRECIOS7"/>
      <sheetName val="_กระทบผลรวม__1710_14"/>
      <sheetName val="_กระทบผลรวม__1710_15"/>
      <sheetName val="STORE_MN7"/>
      <sheetName val="C8198_employee_list_20040519"/>
      <sheetName val="วงเครดิต_3"/>
      <sheetName val="Register_Cal_Mar_04_July_05_"/>
      <sheetName val="gold_แลกทอง"/>
      <sheetName val="Sdos_"/>
      <sheetName val="Alm_CDis_Edif_Terr_CCiales"/>
      <sheetName val="Arrendamiento_CC"/>
      <sheetName val="Cost_Assumption"/>
      <sheetName val="N-4_4"/>
      <sheetName val="Apr02_Prod_Data"/>
      <sheetName val="Basic_Info_"/>
      <sheetName val="ABR_P&amp;L3"/>
      <sheetName val="PLmth_3"/>
      <sheetName val="Bank_CA&amp;SA3"/>
      <sheetName val="AR_-CID3"/>
      <sheetName val="ดบ_ค้างรับ_Tisco3"/>
      <sheetName val="คชจ_ล่วงหน้า3"/>
      <sheetName val="ก่อสร้าง_ล่วงหน้า3"/>
      <sheetName val="ภาษีหัก_ณ_ที่จ่าย3"/>
      <sheetName val="คชจ_รอเรียกเก็บ_TDT3"/>
      <sheetName val="อุปกรณ์(หน่วยงาน)_3"/>
      <sheetName val="ICS_Cost_by_units3"/>
      <sheetName val="ICM_Budget&amp;Cost_Phase_I3"/>
      <sheetName val="ICM_Budget_Cost_Phase_II3"/>
      <sheetName val="ICm_Cost_by_units3"/>
      <sheetName val="CIV_AP_2-131-003"/>
      <sheetName val="ICM_AP_2-131-003"/>
      <sheetName val="CIV_AP_2-133-003"/>
      <sheetName val="ICM_AP_2-133-003"/>
      <sheetName val="ICM_AP_RPT3"/>
      <sheetName val="CIV_AP_RPT3"/>
      <sheetName val="CHQระหว่างทาง_2-132-003"/>
      <sheetName val="ภาษีเงินได้หัก_ณ_ที่จ่าย3"/>
      <sheetName val="ค้างจ่าย_CID3"/>
      <sheetName val="เงินทดรองรับ_2-191-003"/>
      <sheetName val="เงินทดรองรับ_2-193-003"/>
      <sheetName val="เงินทดรองรับ_2-194-xx3"/>
      <sheetName val="สรุปเงินมัดจำห้องชุด_Agent3"/>
      <sheetName val="Commission-Tiny_(Chinese)3"/>
      <sheetName val="Commission-Sky_Pro_(Thai)3"/>
      <sheetName val="สำรองผลประโยชน์พนง_3"/>
      <sheetName val="รด_บริหาร3"/>
      <sheetName val="รด_อื่น3"/>
      <sheetName val="6-120-10_ค่าเช่า3"/>
      <sheetName val="6-120-20_ค่าบริการ3"/>
      <sheetName val="6-120-50_ค่าซ่อมแซม3"/>
      <sheetName val="6-150-10_ค่าที่ปรึกษา3"/>
      <sheetName val="6-130-20_ส่งเสริมการขาย3"/>
      <sheetName val="6-130-30_คอมมิชชั่น-ICS3"/>
      <sheetName val="6-130-30_คอมมิชชั่น-ICM3"/>
      <sheetName val="#6-200-00_ดอกเบี้ยจ่าย3"/>
      <sheetName val="Sale_04083"/>
      <sheetName val="Co_info3"/>
      <sheetName val="CA_Sheet3"/>
      <sheetName val="Sale_04013"/>
      <sheetName val="Cost_centre_expenditure3"/>
      <sheetName val="Staff_List3"/>
      <sheetName val="test_23"/>
      <sheetName val="Norms_SP3"/>
      <sheetName val="B131_3"/>
      <sheetName val="FF_2__1_3"/>
      <sheetName val="Appx_B3"/>
      <sheetName val="Data_23"/>
      <sheetName val="Tornado_4_7_Component_List3"/>
      <sheetName val="Tornado_2_2_Component_List3"/>
      <sheetName val="ปัจจุบัน_3"/>
      <sheetName val="U2_23"/>
      <sheetName val="Tornado_5_6_Component_List3"/>
      <sheetName val="QR_4_13"/>
      <sheetName val="U-2_13"/>
      <sheetName val="License_BOI3"/>
      <sheetName val="GL_CB3"/>
      <sheetName val="GL_M3"/>
      <sheetName val="PAN_M4_25_FE_CM3_P24"/>
      <sheetName val="ABR_P&amp;L4"/>
      <sheetName val="PLmth_4"/>
      <sheetName val="USAGE_FOOD4"/>
      <sheetName val="Big_C4"/>
      <sheetName val="Big_C+npd4"/>
      <sheetName val="F20_Promo4"/>
      <sheetName val="F21_Promo4"/>
      <sheetName val="Cost_tops4"/>
      <sheetName val="Bank_CA&amp;SA4"/>
      <sheetName val="AR_-CID4"/>
      <sheetName val="ดบ_ค้างรับ_Tisco4"/>
      <sheetName val="คชจ_ล่วงหน้า4"/>
      <sheetName val="ก่อสร้าง_ล่วงหน้า4"/>
      <sheetName val="ภาษีหัก_ณ_ที่จ่าย4"/>
      <sheetName val="คชจ_รอเรียกเก็บ_TDT4"/>
      <sheetName val="อุปกรณ์(หน่วยงาน)_4"/>
      <sheetName val="ICS_Cost_by_units4"/>
      <sheetName val="ICM_Budget&amp;Cost_Phase_I4"/>
      <sheetName val="ICM_Budget_Cost_Phase_II4"/>
      <sheetName val="ICm_Cost_by_units4"/>
      <sheetName val="CIV_AP_2-131-004"/>
      <sheetName val="ICM_AP_2-131-004"/>
      <sheetName val="CIV_AP_2-133-004"/>
      <sheetName val="ICM_AP_2-133-004"/>
      <sheetName val="ICM_AP_RPT4"/>
      <sheetName val="CIV_AP_RPT4"/>
      <sheetName val="CHQระหว่างทาง_2-132-004"/>
      <sheetName val="ภาษีเงินได้หัก_ณ_ที่จ่าย4"/>
      <sheetName val="ค้างจ่าย_CID4"/>
      <sheetName val="เงินทดรองรับ_2-191-004"/>
      <sheetName val="เงินทดรองรับ_2-193-004"/>
      <sheetName val="เงินทดรองรับ_2-194-xx4"/>
      <sheetName val="สรุปเงินมัดจำห้องชุด_Agent4"/>
      <sheetName val="Commission-Tiny_(Chinese)4"/>
      <sheetName val="Commission-Sky_Pro_(Thai)4"/>
      <sheetName val="สำรองผลประโยชน์พนง_4"/>
      <sheetName val="รด_บริหาร4"/>
      <sheetName val="รด_อื่น4"/>
      <sheetName val="6-120-10_ค่าเช่า4"/>
      <sheetName val="6-120-20_ค่าบริการ4"/>
      <sheetName val="6-120-50_ค่าซ่อมแซม4"/>
      <sheetName val="6-150-10_ค่าที่ปรึกษา4"/>
      <sheetName val="6-130-20_ส่งเสริมการขาย4"/>
      <sheetName val="6-130-30_คอมมิชชั่น-ICS4"/>
      <sheetName val="6-130-30_คอมมิชชั่น-ICM4"/>
      <sheetName val="#6-200-00_ดอกเบี้ยจ่าย4"/>
      <sheetName val="Sale_04084"/>
      <sheetName val="Co_info4"/>
      <sheetName val="CA_Sheet4"/>
      <sheetName val="Sale_04014"/>
      <sheetName val="Cost_centre_expenditure4"/>
      <sheetName val="Staff_List4"/>
      <sheetName val="test_24"/>
      <sheetName val="Norms_SP4"/>
      <sheetName val="B131_4"/>
      <sheetName val="FF_2__1_4"/>
      <sheetName val="Appx_B4"/>
      <sheetName val="Data_24"/>
      <sheetName val="Tornado_4_7_Component_List4"/>
      <sheetName val="Tornado_2_2_Component_List4"/>
      <sheetName val="ปัจจุบัน_4"/>
      <sheetName val="U2_24"/>
      <sheetName val="Tornado_5_6_Component_List4"/>
      <sheetName val="QR_4_14"/>
      <sheetName val="U-2_14"/>
      <sheetName val="License_BOI4"/>
      <sheetName val="GL_CB4"/>
      <sheetName val="GL_M4"/>
      <sheetName val="PAN_M4_25_FE_CM3_P25"/>
      <sheetName val="ABR_P&amp;L5"/>
      <sheetName val="PLmth_5"/>
      <sheetName val="USAGE_FOOD5"/>
      <sheetName val="Big_C5"/>
      <sheetName val="Big_C+npd5"/>
      <sheetName val="F20_Promo5"/>
      <sheetName val="F21_Promo5"/>
      <sheetName val="Cost_tops5"/>
      <sheetName val="Bank_CA&amp;SA5"/>
      <sheetName val="AR_-CID5"/>
      <sheetName val="ดบ_ค้างรับ_Tisco5"/>
      <sheetName val="คชจ_ล่วงหน้า5"/>
      <sheetName val="ก่อสร้าง_ล่วงหน้า5"/>
      <sheetName val="ภาษีหัก_ณ_ที่จ่าย5"/>
      <sheetName val="คชจ_รอเรียกเก็บ_TDT5"/>
      <sheetName val="อุปกรณ์(หน่วยงาน)_5"/>
      <sheetName val="ICS_Cost_by_units5"/>
      <sheetName val="ICM_Budget&amp;Cost_Phase_I5"/>
      <sheetName val="ICM_Budget_Cost_Phase_II5"/>
      <sheetName val="ICm_Cost_by_units5"/>
      <sheetName val="CIV_AP_2-131-005"/>
      <sheetName val="ICM_AP_2-131-005"/>
      <sheetName val="CIV_AP_2-133-005"/>
      <sheetName val="ICM_AP_2-133-005"/>
      <sheetName val="ICM_AP_RPT5"/>
      <sheetName val="CIV_AP_RPT5"/>
      <sheetName val="CHQระหว่างทาง_2-132-005"/>
      <sheetName val="ภาษีเงินได้หัก_ณ_ที่จ่าย5"/>
      <sheetName val="ค้างจ่าย_CID5"/>
      <sheetName val="เงินทดรองรับ_2-191-005"/>
      <sheetName val="เงินทดรองรับ_2-193-005"/>
      <sheetName val="เงินทดรองรับ_2-194-xx5"/>
      <sheetName val="สรุปเงินมัดจำห้องชุด_Agent5"/>
      <sheetName val="Commission-Tiny_(Chinese)5"/>
      <sheetName val="Commission-Sky_Pro_(Thai)5"/>
      <sheetName val="สำรองผลประโยชน์พนง_5"/>
      <sheetName val="รด_บริหาร5"/>
      <sheetName val="รด_อื่น5"/>
      <sheetName val="6-120-10_ค่าเช่า5"/>
      <sheetName val="6-120-20_ค่าบริการ5"/>
      <sheetName val="6-120-50_ค่าซ่อมแซม5"/>
      <sheetName val="6-150-10_ค่าที่ปรึกษา5"/>
      <sheetName val="6-130-20_ส่งเสริมการขาย5"/>
      <sheetName val="6-130-30_คอมมิชชั่น-ICS5"/>
      <sheetName val="6-130-30_คอมมิชชั่น-ICM5"/>
      <sheetName val="#6-200-00_ดอกเบี้ยจ่าย5"/>
      <sheetName val="Sale_04085"/>
      <sheetName val="Co_info5"/>
      <sheetName val="CA_Sheet5"/>
      <sheetName val="Sale_04015"/>
      <sheetName val="Cost_centre_expenditure5"/>
      <sheetName val="Staff_List5"/>
      <sheetName val="test_25"/>
      <sheetName val="Norms_SP5"/>
      <sheetName val="B131_5"/>
      <sheetName val="FF_2__1_5"/>
      <sheetName val="Appx_B5"/>
      <sheetName val="Data_25"/>
      <sheetName val="Tornado_4_7_Component_List5"/>
      <sheetName val="Tornado_2_2_Component_List5"/>
      <sheetName val="ปัจจุบัน_5"/>
      <sheetName val="U2_25"/>
      <sheetName val="Tornado_5_6_Component_List5"/>
      <sheetName val="QR_4_15"/>
      <sheetName val="U-2_15"/>
      <sheetName val="License_BOI5"/>
      <sheetName val="GL_CB5"/>
      <sheetName val="GL_M5"/>
      <sheetName val="ROC-CCTR_4"/>
      <sheetName val="Terms_and_Escrow4"/>
      <sheetName val="ข้อมูลบัญชี_-Sep-063"/>
      <sheetName val="B&amp;S_19993"/>
      <sheetName val="ADJ_-_RATE23"/>
      <sheetName val="TR_-_AP-_0023"/>
      <sheetName val="ADJ___RATE23"/>
      <sheetName val="Sheet1_(2)23"/>
      <sheetName val="เงินกู้_MGC22"/>
      <sheetName val="TrialBalance_Q3-200222"/>
      <sheetName val="BALANCE_SHEET_23"/>
      <sheetName val="finance64k_u21"/>
      <sheetName val="SCB_1_-_Current21"/>
      <sheetName val="SCB_2_-_Current21"/>
      <sheetName val="set_date21"/>
      <sheetName val="คงเหลือ_GH22"/>
      <sheetName val="FDR-Jan-99_20"/>
      <sheetName val="Trial_Balance20"/>
      <sheetName val="Graph_DMG22"/>
      <sheetName val="Export_Sales20"/>
      <sheetName val="Domestic_Sales20"/>
      <sheetName val="Dealer_Sales20"/>
      <sheetName val="10-1_Media19"/>
      <sheetName val="BTR_BKK19"/>
      <sheetName val="ICT_POTF18"/>
      <sheetName val="Stock_Bal_สรรพากร_SBM3_JUN19"/>
      <sheetName val="New_Std__19"/>
      <sheetName val="depn-Sep_0318"/>
      <sheetName val="กราฟ_ผลิต17"/>
      <sheetName val="By_Person19"/>
      <sheetName val="bang_tien_luong12"/>
      <sheetName val="Supplier_Master_IF18"/>
      <sheetName val="KK_Rev_118"/>
      <sheetName val="PAN_M4*25_FE_CM3_P215"/>
      <sheetName val="SC1_XLS17"/>
      <sheetName val="Asset_Class12"/>
      <sheetName val="Cost_Center12"/>
      <sheetName val="Depre__Key12"/>
      <sheetName val="_IB-PL-00-01_SUMMARY12"/>
      <sheetName val="5_Analysis15"/>
      <sheetName val="Standing_Data15"/>
      <sheetName val="Asset_&amp;_Liability15"/>
      <sheetName val="Net_asset_value15"/>
      <sheetName val="Bang_gia_tong_hop15"/>
      <sheetName val="BAT_data_entry12"/>
      <sheetName val="BAT_Reserve_data_entry12"/>
      <sheetName val="Spirt_Disp12"/>
      <sheetName val="Call_Down_Data_OLD12"/>
      <sheetName val="Read_me12"/>
      <sheetName val="Fields_Worksheet10"/>
      <sheetName val="FF_Volume10"/>
      <sheetName val="Size_Dist10"/>
      <sheetName val="Size_Dist_210"/>
      <sheetName val="OTB_20129"/>
      <sheetName val="RM_Req9"/>
      <sheetName val="Assumption_Data9"/>
      <sheetName val="CPE_Parameters9"/>
      <sheetName val="IPVPN_Parameters9"/>
      <sheetName val="Conso_Volume9"/>
      <sheetName val="Retrieve_in_KLOC_HC_-_Copy_val9"/>
      <sheetName val="Weekly_Hires_&amp;_Terms_10-29"/>
      <sheetName val="TB_YEST_ON_JUN'199"/>
      <sheetName val="Excess_Calc_(2)15"/>
      <sheetName val="addl_cost9"/>
      <sheetName val="_กระทบผลรวม__1710_18"/>
      <sheetName val="_กระทบผลรวม__1710_19"/>
      <sheetName val="Quantum-Machined_Comp_15"/>
      <sheetName val="Assy_Prod_Schedule15"/>
      <sheetName val="Family3-Machined_Comp_15"/>
      <sheetName val="Quest-Machined_Comp_15"/>
      <sheetName val="Expense_Summary9"/>
      <sheetName val="BOI_sum9"/>
      <sheetName val="Update_CIT_FY199"/>
      <sheetName val="Tax_computation_BOI9"/>
      <sheetName val="A)_Provision_schedule9"/>
      <sheetName val="A2)_834_Inventory9"/>
      <sheetName val="B1)_646_Retirement9"/>
      <sheetName val="B2)_746_Retirement_9"/>
      <sheetName val="C1)_791-0000-20_Private_exp_9"/>
      <sheetName val="TB_(as_of_31DEC)9"/>
      <sheetName val="C2)_779-0000-20_Misc_9"/>
      <sheetName val="C1)_663_Car_Lease9"/>
      <sheetName val="C2)_758_Car_Lease9"/>
      <sheetName val="D)_Training9"/>
      <sheetName val="E)_HY_test_PwC9"/>
      <sheetName val="F)_RD_6049"/>
      <sheetName val="G)_RD_6429"/>
      <sheetName val="PAN_M4_25_FE_CM3_P27"/>
      <sheetName val="Non-Statistical_Sampling_Maste9"/>
      <sheetName val="Two_Step_Revenue_Testing_Maste9"/>
      <sheetName val="Global_Data9"/>
      <sheetName val="Cum_91-939"/>
      <sheetName val="Dec_949"/>
      <sheetName val="ABR_P&amp;L7"/>
      <sheetName val="PLmth_7"/>
      <sheetName val="Scenarios_and_Sensitivities9"/>
      <sheetName val="Global_Assumptions9"/>
      <sheetName val="U1_P&amp;L9"/>
      <sheetName val="E_PRECIOS9"/>
      <sheetName val="USAGE_FOOD7"/>
      <sheetName val="Big_C7"/>
      <sheetName val="Big_C+npd7"/>
      <sheetName val="F20_Promo7"/>
      <sheetName val="F21_Promo7"/>
      <sheetName val="Cost_tops7"/>
      <sheetName val="Bank_CA&amp;SA7"/>
      <sheetName val="AR_-CID7"/>
      <sheetName val="ดบ_ค้างรับ_Tisco7"/>
      <sheetName val="คชจ_ล่วงหน้า7"/>
      <sheetName val="ก่อสร้าง_ล่วงหน้า7"/>
      <sheetName val="ภาษีหัก_ณ_ที่จ่าย7"/>
      <sheetName val="คชจ_รอเรียกเก็บ_TDT7"/>
      <sheetName val="อุปกรณ์(หน่วยงาน)_7"/>
      <sheetName val="ICS_Cost_by_units7"/>
      <sheetName val="ICM_Budget&amp;Cost_Phase_I7"/>
      <sheetName val="ICM_Budget_Cost_Phase_II7"/>
      <sheetName val="ICm_Cost_by_units7"/>
      <sheetName val="CIV_AP_2-131-007"/>
      <sheetName val="ICM_AP_2-131-007"/>
      <sheetName val="CIV_AP_2-133-007"/>
      <sheetName val="ICM_AP_2-133-007"/>
      <sheetName val="ICM_AP_RPT7"/>
      <sheetName val="CIV_AP_RPT7"/>
      <sheetName val="CHQระหว่างทาง_2-132-007"/>
      <sheetName val="ภาษีเงินได้หัก_ณ_ที่จ่าย7"/>
      <sheetName val="ค้างจ่าย_CID7"/>
      <sheetName val="เงินทดรองรับ_2-191-007"/>
      <sheetName val="เงินทดรองรับ_2-193-007"/>
      <sheetName val="เงินทดรองรับ_2-194-xx7"/>
      <sheetName val="สรุปเงินมัดจำห้องชุด_Agent7"/>
      <sheetName val="Commission-Tiny_(Chinese)7"/>
      <sheetName val="Commission-Sky_Pro_(Thai)7"/>
      <sheetName val="สำรองผลประโยชน์พนง_7"/>
      <sheetName val="รด_บริหาร7"/>
      <sheetName val="รด_อื่น7"/>
      <sheetName val="6-120-10_ค่าเช่า7"/>
      <sheetName val="6-120-20_ค่าบริการ7"/>
      <sheetName val="6-120-50_ค่าซ่อมแซม7"/>
      <sheetName val="6-150-10_ค่าที่ปรึกษา7"/>
      <sheetName val="6-130-20_ส่งเสริมการขาย7"/>
      <sheetName val="6-130-30_คอมมิชชั่น-ICS7"/>
      <sheetName val="6-130-30_คอมมิชชั่น-ICM7"/>
      <sheetName val="#6-200-00_ดอกเบี้ยจ่าย7"/>
      <sheetName val="Sale_04087"/>
      <sheetName val="Co_info7"/>
      <sheetName val="CA_Sheet7"/>
      <sheetName val="Sale_04017"/>
      <sheetName val="Cost_centre_expenditure7"/>
      <sheetName val="Staff_List7"/>
      <sheetName val="test_27"/>
      <sheetName val="Norms_SP7"/>
      <sheetName val="B131_7"/>
      <sheetName val="FF_2__1_7"/>
      <sheetName val="Appx_B7"/>
      <sheetName val="Data_27"/>
      <sheetName val="Tornado_4_7_Component_List7"/>
      <sheetName val="Tornado_2_2_Component_List7"/>
      <sheetName val="ปัจจุบัน_7"/>
      <sheetName val="U2_27"/>
      <sheetName val="Tornado_5_6_Component_List7"/>
      <sheetName val="QR_4_17"/>
      <sheetName val="U-2_17"/>
      <sheetName val="License_BOI7"/>
      <sheetName val="GL_CB7"/>
      <sheetName val="GL_M7"/>
      <sheetName val="STORE_MN9"/>
      <sheetName val="Seagate__share_in_units2"/>
      <sheetName val="ROC-CCTR_6"/>
      <sheetName val="Terms_and_Escrow6"/>
      <sheetName val="Breakeven_Analysis2"/>
      <sheetName val="ข้อมูลบัญชี_-Sep-065"/>
      <sheetName val="วงเครดิต_32"/>
      <sheetName val="Register_Cal_Mar_04_July_05_2"/>
      <sheetName val="gold_แลกทอง2"/>
      <sheetName val="Sdos_2"/>
      <sheetName val="Alm_CDis_Edif_Terr_CCiales2"/>
      <sheetName val="Arrendamiento_CC2"/>
      <sheetName val="C8198_employee_list_200405192"/>
      <sheetName val="Cost_Assumption2"/>
      <sheetName val="Apr02_Prod_Data2"/>
      <sheetName val="B&amp;S_19995"/>
      <sheetName val="Basic_Info_2"/>
      <sheetName val="N-4_42"/>
      <sheetName val="ADJ_-_RATE22"/>
      <sheetName val="TR_-_AP-_0022"/>
      <sheetName val="ADJ___RATE22"/>
      <sheetName val="Sheet1_(2)22"/>
      <sheetName val="เงินกู้_MGC21"/>
      <sheetName val="TrialBalance_Q3-200221"/>
      <sheetName val="BALANCE_SHEET_22"/>
      <sheetName val="finance64k_u20"/>
      <sheetName val="SCB_1_-_Current20"/>
      <sheetName val="SCB_2_-_Current20"/>
      <sheetName val="set_date20"/>
      <sheetName val="คงเหลือ_GH21"/>
      <sheetName val="FDR-Jan-99_19"/>
      <sheetName val="Trial_Balance19"/>
      <sheetName val="Graph_DMG21"/>
      <sheetName val="Export_Sales19"/>
      <sheetName val="Domestic_Sales19"/>
      <sheetName val="Dealer_Sales19"/>
      <sheetName val="10-1_Media18"/>
      <sheetName val="BTR_BKK18"/>
      <sheetName val="ICT_POTF17"/>
      <sheetName val="Stock_Bal_สรรพากร_SBM3_JUN18"/>
      <sheetName val="New_Std__18"/>
      <sheetName val="depn-Sep_0317"/>
      <sheetName val="กราฟ_ผลิต16"/>
      <sheetName val="By_Person18"/>
      <sheetName val="bang_tien_luong11"/>
      <sheetName val="Supplier_Master_IF17"/>
      <sheetName val="KK_Rev_117"/>
      <sheetName val="PAN_M4*25_FE_CM3_P214"/>
      <sheetName val="SC1_XLS16"/>
      <sheetName val="Asset_Class11"/>
      <sheetName val="Cost_Center11"/>
      <sheetName val="Depre__Key11"/>
      <sheetName val="_IB-PL-00-01_SUMMARY11"/>
      <sheetName val="5_Analysis14"/>
      <sheetName val="Standing_Data14"/>
      <sheetName val="Asset_&amp;_Liability14"/>
      <sheetName val="Net_asset_value14"/>
      <sheetName val="Bang_gia_tong_hop14"/>
      <sheetName val="BAT_data_entry11"/>
      <sheetName val="BAT_Reserve_data_entry11"/>
      <sheetName val="Spirt_Disp11"/>
      <sheetName val="Call_Down_Data_OLD11"/>
      <sheetName val="Read_me11"/>
      <sheetName val="Fields_Worksheet9"/>
      <sheetName val="FF_Volume9"/>
      <sheetName val="Size_Dist9"/>
      <sheetName val="Size_Dist_29"/>
      <sheetName val="OTB_20128"/>
      <sheetName val="RM_Req8"/>
      <sheetName val="Assumption_Data8"/>
      <sheetName val="CPE_Parameters8"/>
      <sheetName val="IPVPN_Parameters8"/>
      <sheetName val="Conso_Volume8"/>
      <sheetName val="Retrieve_in_KLOC_HC_-_Copy_val8"/>
      <sheetName val="Weekly_Hires_&amp;_Terms_10-28"/>
      <sheetName val="TB_YEST_ON_JUN'198"/>
      <sheetName val="Excess_Calc_(2)14"/>
      <sheetName val="addl_cost8"/>
      <sheetName val="_กระทบผลรวม__1710_16"/>
      <sheetName val="_กระทบผลรวม__1710_17"/>
      <sheetName val="Quantum-Machined_Comp_14"/>
      <sheetName val="Assy_Prod_Schedule14"/>
      <sheetName val="Family3-Machined_Comp_14"/>
      <sheetName val="Quest-Machined_Comp_14"/>
      <sheetName val="Expense_Summary8"/>
      <sheetName val="BOI_sum8"/>
      <sheetName val="Update_CIT_FY198"/>
      <sheetName val="Tax_computation_BOI8"/>
      <sheetName val="A)_Provision_schedule8"/>
      <sheetName val="A2)_834_Inventory8"/>
      <sheetName val="B1)_646_Retirement8"/>
      <sheetName val="B2)_746_Retirement_8"/>
      <sheetName val="C1)_791-0000-20_Private_exp_8"/>
      <sheetName val="TB_(as_of_31DEC)8"/>
      <sheetName val="C2)_779-0000-20_Misc_8"/>
      <sheetName val="C1)_663_Car_Lease8"/>
      <sheetName val="C2)_758_Car_Lease8"/>
      <sheetName val="D)_Training8"/>
      <sheetName val="E)_HY_test_PwC8"/>
      <sheetName val="F)_RD_6048"/>
      <sheetName val="G)_RD_6428"/>
      <sheetName val="PAN_M4_25_FE_CM3_P26"/>
      <sheetName val="Non-Statistical_Sampling_Maste8"/>
      <sheetName val="Two_Step_Revenue_Testing_Maste8"/>
      <sheetName val="Global_Data8"/>
      <sheetName val="Cum_91-938"/>
      <sheetName val="Dec_948"/>
      <sheetName val="ABR_P&amp;L6"/>
      <sheetName val="PLmth_6"/>
      <sheetName val="Scenarios_and_Sensitivities8"/>
      <sheetName val="Global_Assumptions8"/>
      <sheetName val="U1_P&amp;L8"/>
      <sheetName val="E_PRECIOS8"/>
      <sheetName val="USAGE_FOOD6"/>
      <sheetName val="Big_C6"/>
      <sheetName val="Big_C+npd6"/>
      <sheetName val="F20_Promo6"/>
      <sheetName val="F21_Promo6"/>
      <sheetName val="Cost_tops6"/>
      <sheetName val="Bank_CA&amp;SA6"/>
      <sheetName val="AR_-CID6"/>
      <sheetName val="ดบ_ค้างรับ_Tisco6"/>
      <sheetName val="คชจ_ล่วงหน้า6"/>
      <sheetName val="ก่อสร้าง_ล่วงหน้า6"/>
      <sheetName val="ภาษีหัก_ณ_ที่จ่าย6"/>
      <sheetName val="คชจ_รอเรียกเก็บ_TDT6"/>
      <sheetName val="อุปกรณ์(หน่วยงาน)_6"/>
      <sheetName val="ICS_Cost_by_units6"/>
      <sheetName val="ICM_Budget&amp;Cost_Phase_I6"/>
      <sheetName val="ICM_Budget_Cost_Phase_II6"/>
      <sheetName val="ICm_Cost_by_units6"/>
      <sheetName val="CIV_AP_2-131-006"/>
      <sheetName val="ICM_AP_2-131-006"/>
      <sheetName val="CIV_AP_2-133-006"/>
      <sheetName val="ICM_AP_2-133-006"/>
      <sheetName val="ICM_AP_RPT6"/>
      <sheetName val="CIV_AP_RPT6"/>
      <sheetName val="CHQระหว่างทาง_2-132-006"/>
      <sheetName val="ภาษีเงินได้หัก_ณ_ที่จ่าย6"/>
      <sheetName val="ค้างจ่าย_CID6"/>
      <sheetName val="เงินทดรองรับ_2-191-006"/>
      <sheetName val="เงินทดรองรับ_2-193-006"/>
      <sheetName val="เงินทดรองรับ_2-194-xx6"/>
      <sheetName val="สรุปเงินมัดจำห้องชุด_Agent6"/>
      <sheetName val="Commission-Tiny_(Chinese)6"/>
      <sheetName val="Commission-Sky_Pro_(Thai)6"/>
      <sheetName val="สำรองผลประโยชน์พนง_6"/>
      <sheetName val="รด_บริหาร6"/>
      <sheetName val="รด_อื่น6"/>
      <sheetName val="6-120-10_ค่าเช่า6"/>
      <sheetName val="6-120-20_ค่าบริการ6"/>
      <sheetName val="6-120-50_ค่าซ่อมแซม6"/>
      <sheetName val="6-150-10_ค่าที่ปรึกษา6"/>
      <sheetName val="6-130-20_ส่งเสริมการขาย6"/>
      <sheetName val="6-130-30_คอมมิชชั่น-ICS6"/>
      <sheetName val="6-130-30_คอมมิชชั่น-ICM6"/>
      <sheetName val="#6-200-00_ดอกเบี้ยจ่าย6"/>
      <sheetName val="Sale_04086"/>
      <sheetName val="Co_info6"/>
      <sheetName val="CA_Sheet6"/>
      <sheetName val="Sale_04016"/>
      <sheetName val="Cost_centre_expenditure6"/>
      <sheetName val="Staff_List6"/>
      <sheetName val="test_26"/>
      <sheetName val="Norms_SP6"/>
      <sheetName val="B131_6"/>
      <sheetName val="FF_2__1_6"/>
      <sheetName val="Appx_B6"/>
      <sheetName val="Data_26"/>
      <sheetName val="Tornado_4_7_Component_List6"/>
      <sheetName val="Tornado_2_2_Component_List6"/>
      <sheetName val="ปัจจุบัน_6"/>
      <sheetName val="U2_26"/>
      <sheetName val="Tornado_5_6_Component_List6"/>
      <sheetName val="QR_4_16"/>
      <sheetName val="U-2_16"/>
      <sheetName val="License_BOI6"/>
      <sheetName val="GL_CB6"/>
      <sheetName val="GL_M6"/>
      <sheetName val="STORE_MN8"/>
      <sheetName val="ROC-CCTR_5"/>
      <sheetName val="Terms_and_Escrow5"/>
      <sheetName val="ข้อมูลบัญชี_-Sep-064"/>
      <sheetName val="วงเครดิต_31"/>
      <sheetName val="Register_Cal_Mar_04_July_05_1"/>
      <sheetName val="gold_แลกทอง1"/>
      <sheetName val="Sdos_1"/>
      <sheetName val="Alm_CDis_Edif_Terr_CCiales1"/>
      <sheetName val="Arrendamiento_CC1"/>
      <sheetName val="C8198_employee_list_200405191"/>
      <sheetName val="Cost_Assumption1"/>
      <sheetName val="Apr02_Prod_Data1"/>
      <sheetName val="B&amp;S_19994"/>
      <sheetName val="Basic_Info_1"/>
      <sheetName val="N-4_41"/>
      <sheetName val="Mscb97"/>
      <sheetName val="起始"/>
      <sheetName val="Transaction rollforward"/>
      <sheetName val="471"/>
      <sheetName val="June"/>
      <sheetName val="Feb"/>
      <sheetName val="CHE_A"/>
      <sheetName val="DESP_A"/>
      <sheetName val="ISO_A"/>
      <sheetName val="PC_A"/>
      <sheetName val="PM_A"/>
      <sheetName val="SHEET_A"/>
      <sheetName val="RECO_A"/>
      <sheetName val="YARD_A"/>
      <sheetName val="JUNE1"/>
      <sheetName val="CHEMICAL"/>
      <sheetName val="DESPATCH"/>
      <sheetName val="ISO"/>
      <sheetName val="PRODUCT"/>
      <sheetName val="PULP MILL"/>
      <sheetName val="SHEETING"/>
      <sheetName val="SODA"/>
      <sheetName val="YARD"/>
      <sheetName val="BalG"/>
      <sheetName val="BalP"/>
      <sheetName val="Raw_Material"/>
      <sheetName val="งบทดลอง_-_ต_ค_2547"/>
      <sheetName val="5)_Parameters"/>
      <sheetName val="1)_Asset_Valuation"/>
      <sheetName val="Company_Info"/>
      <sheetName val="CA_Comp"/>
      <sheetName val="K_Ricky"/>
      <sheetName val="Cash_Flow"/>
      <sheetName val="cc_196_(SYS)_(2)"/>
      <sheetName val="Sens"/>
      <sheetName val="As"/>
      <sheetName val="GENERAL"/>
      <sheetName val="ADM"/>
      <sheetName val="Sale 0411"/>
      <sheetName val="Sale 0407"/>
      <sheetName val="LTX"/>
      <sheetName val="Assm"/>
      <sheetName val="EXRPTS"/>
      <sheetName val="Unit Trust Movement"/>
      <sheetName val="BIC"/>
      <sheetName val="2002"/>
      <sheetName val="COST09"/>
      <sheetName val="parameter"/>
      <sheetName val="L to 20"/>
      <sheetName val="XZLC004_PART2"/>
      <sheetName val="RETURN"/>
      <sheetName val="D_issue"/>
      <sheetName val="D_reciept"/>
      <sheetName val="D_return"/>
      <sheetName val="D_stock"/>
      <sheetName val="ISSUE"/>
      <sheetName val="RECEIPT"/>
      <sheetName val="STOCK"/>
      <sheetName val="Beta"/>
      <sheetName val="PUMP"/>
      <sheetName val="Scoping"/>
      <sheetName val="MTP"/>
      <sheetName val="MTP1"/>
      <sheetName val="ANALYSE DE VENTES"/>
      <sheetName val="bus"/>
      <sheetName val="Aging-ARSum"/>
      <sheetName val="CAPM"/>
      <sheetName val="EU1"/>
      <sheetName val="Machine2,3'04"/>
      <sheetName val="Aging"/>
      <sheetName val="Senario Manager"/>
      <sheetName val="Transaction_rollforward"/>
      <sheetName val="EXPORT_(_US$)"/>
      <sheetName val="PREPAID LEAD"/>
      <sheetName val="MainComp"/>
      <sheetName val="FF-2 (1)"/>
      <sheetName val="ADJ_-_RATE24"/>
      <sheetName val="TR_-_AP-_0024"/>
      <sheetName val="ADJ___RATE24"/>
      <sheetName val="Sheet1_(2)24"/>
      <sheetName val="เงินกู้_MGC23"/>
      <sheetName val="TrialBalance_Q3-200223"/>
      <sheetName val="BALANCE_SHEET_24"/>
      <sheetName val="finance64k_u22"/>
      <sheetName val="SCB_1_-_Current22"/>
      <sheetName val="SCB_2_-_Current22"/>
      <sheetName val="set_date22"/>
      <sheetName val="Trial_Balance21"/>
      <sheetName val="คงเหลือ_GH23"/>
      <sheetName val="FDR-Jan-99_21"/>
      <sheetName val="Graph_DMG23"/>
      <sheetName val="Export_Sales21"/>
      <sheetName val="Domestic_Sales21"/>
      <sheetName val="Dealer_Sales21"/>
      <sheetName val="10-1_Media20"/>
      <sheetName val="BTR_BKK20"/>
      <sheetName val="ICT_POTF19"/>
      <sheetName val="Stock_Bal_สรรพากร_SBM3_JUN20"/>
      <sheetName val="New_Std__20"/>
      <sheetName val="depn-Sep_0319"/>
      <sheetName val="กราฟ_ผลิต18"/>
      <sheetName val="By_Person20"/>
      <sheetName val="Supplier_Master_IF19"/>
      <sheetName val="KK_Rev_119"/>
      <sheetName val="SC1_XLS18"/>
      <sheetName val="PAN_M4*25_FE_CM3_P216"/>
      <sheetName val="Bang_gia_tong_hop16"/>
      <sheetName val="5_Analysis16"/>
      <sheetName val="Standing_Data16"/>
      <sheetName val="Asset_&amp;_Liability16"/>
      <sheetName val="Net_asset_value16"/>
      <sheetName val="OTB_201210"/>
      <sheetName val="BAT_data_entry13"/>
      <sheetName val="BAT_Reserve_data_entry13"/>
      <sheetName val="_IB-PL-00-01_SUMMARY13"/>
      <sheetName val="Call_Down_Data_OLD13"/>
      <sheetName val="RM_Req10"/>
      <sheetName val="Excess_Calc_(2)16"/>
      <sheetName val="Fields_Worksheet11"/>
      <sheetName val="FF_Volume11"/>
      <sheetName val="Size_Dist11"/>
      <sheetName val="Size_Dist_211"/>
      <sheetName val="Read_me13"/>
      <sheetName val="Weekly_Hires_&amp;_Terms_10-210"/>
      <sheetName val="Spirt_Disp13"/>
      <sheetName val="Assumption_Data10"/>
      <sheetName val="Asset_Class13"/>
      <sheetName val="Cost_Center13"/>
      <sheetName val="Depre__Key13"/>
      <sheetName val="Scenarios_and_Sensitivities10"/>
      <sheetName val="Global_Assumptions10"/>
      <sheetName val="bang_tien_luong13"/>
      <sheetName val="U1_P&amp;L10"/>
      <sheetName val="Non-Statistical_Sampling_Mast10"/>
      <sheetName val="Two_Step_Revenue_Testing_Mast10"/>
      <sheetName val="Global_Data10"/>
      <sheetName val="Expense_Summary10"/>
      <sheetName val="Cum_91-9310"/>
      <sheetName val="Dec_9410"/>
      <sheetName val="Quantum-Machined_Comp_16"/>
      <sheetName val="Assy_Prod_Schedule16"/>
      <sheetName val="Family3-Machined_Comp_16"/>
      <sheetName val="Quest-Machined_Comp_16"/>
      <sheetName val="addl_cost10"/>
      <sheetName val="BOI_sum10"/>
      <sheetName val="Update_CIT_FY1910"/>
      <sheetName val="Tax_computation_BOI10"/>
      <sheetName val="A)_Provision_schedule10"/>
      <sheetName val="A2)_834_Inventory10"/>
      <sheetName val="B1)_646_Retirement10"/>
      <sheetName val="B2)_746_Retirement_10"/>
      <sheetName val="C1)_791-0000-20_Private_exp_10"/>
      <sheetName val="TB_(as_of_31DEC)10"/>
      <sheetName val="C2)_779-0000-20_Misc_10"/>
      <sheetName val="C1)_663_Car_Lease10"/>
      <sheetName val="C2)_758_Car_Lease10"/>
      <sheetName val="D)_Training10"/>
      <sheetName val="E)_HY_test_PwC10"/>
      <sheetName val="F)_RD_60410"/>
      <sheetName val="G)_RD_64210"/>
      <sheetName val="CPE_Parameters10"/>
      <sheetName val="IPVPN_Parameters10"/>
      <sheetName val="Conso_Volume10"/>
      <sheetName val="Retrieve_in_KLOC_HC_-_Copy_va10"/>
      <sheetName val="_กระทบผลรวม__1710_20"/>
      <sheetName val="_กระทบผลรวม__1710_21"/>
      <sheetName val="TB_YEST_ON_JUN'1910"/>
      <sheetName val="E_PRECIOS10"/>
      <sheetName val="Terms_and_Escrow7"/>
      <sheetName val="ABR_P&amp;L8"/>
      <sheetName val="PLmth_8"/>
      <sheetName val="Sale_04088"/>
      <sheetName val="Co_info8"/>
      <sheetName val="CA_Sheet8"/>
      <sheetName val="Sale_04018"/>
      <sheetName val="Cost_centre_expenditure8"/>
      <sheetName val="Staff_List8"/>
      <sheetName val="test_28"/>
      <sheetName val="Norms_SP8"/>
      <sheetName val="B131_8"/>
      <sheetName val="FF_2__1_8"/>
      <sheetName val="Appx_B8"/>
      <sheetName val="Data_28"/>
      <sheetName val="Tornado_4_7_Component_List8"/>
      <sheetName val="Tornado_2_2_Component_List8"/>
      <sheetName val="ปัจจุบัน_8"/>
      <sheetName val="U2_28"/>
      <sheetName val="Tornado_5_6_Component_List8"/>
      <sheetName val="QR_4_18"/>
      <sheetName val="U-2_18"/>
      <sheetName val="License_BOI8"/>
      <sheetName val="GL_CB8"/>
      <sheetName val="GL_M8"/>
      <sheetName val="USAGE_FOOD8"/>
      <sheetName val="PAN_M4_25_FE_CM3_P28"/>
      <sheetName val="Bank_CA&amp;SA8"/>
      <sheetName val="AR_-CID8"/>
      <sheetName val="ดบ_ค้างรับ_Tisco8"/>
      <sheetName val="คชจ_ล่วงหน้า8"/>
      <sheetName val="ก่อสร้าง_ล่วงหน้า8"/>
      <sheetName val="ภาษีหัก_ณ_ที่จ่าย8"/>
      <sheetName val="คชจ_รอเรียกเก็บ_TDT8"/>
      <sheetName val="อุปกรณ์(หน่วยงาน)_8"/>
      <sheetName val="ICS_Cost_by_units8"/>
      <sheetName val="ICM_Budget&amp;Cost_Phase_I8"/>
      <sheetName val="ICM_Budget_Cost_Phase_II8"/>
      <sheetName val="ICm_Cost_by_units8"/>
      <sheetName val="CIV_AP_2-131-008"/>
      <sheetName val="ICM_AP_2-131-008"/>
      <sheetName val="CIV_AP_2-133-008"/>
      <sheetName val="ICM_AP_2-133-008"/>
      <sheetName val="ICM_AP_RPT8"/>
      <sheetName val="CIV_AP_RPT8"/>
      <sheetName val="CHQระหว่างทาง_2-132-008"/>
      <sheetName val="ภาษีเงินได้หัก_ณ_ที่จ่าย8"/>
      <sheetName val="ค้างจ่าย_CID8"/>
      <sheetName val="เงินทดรองรับ_2-191-008"/>
      <sheetName val="เงินทดรองรับ_2-193-008"/>
      <sheetName val="เงินทดรองรับ_2-194-xx8"/>
      <sheetName val="สรุปเงินมัดจำห้องชุด_Agent8"/>
      <sheetName val="Commission-Tiny_(Chinese)8"/>
      <sheetName val="Commission-Sky_Pro_(Thai)8"/>
      <sheetName val="สำรองผลประโยชน์พนง_8"/>
      <sheetName val="รด_บริหาร8"/>
      <sheetName val="รด_อื่น8"/>
      <sheetName val="6-120-10_ค่าเช่า8"/>
      <sheetName val="6-120-20_ค่าบริการ8"/>
      <sheetName val="6-120-50_ค่าซ่อมแซม8"/>
      <sheetName val="6-150-10_ค่าที่ปรึกษา8"/>
      <sheetName val="6-130-20_ส่งเสริมการขาย8"/>
      <sheetName val="6-130-30_คอมมิชชั่น-ICS8"/>
      <sheetName val="6-130-30_คอมมิชชั่น-ICM8"/>
      <sheetName val="#6-200-00_ดอกเบี้ยจ่าย8"/>
      <sheetName val="Big_C8"/>
      <sheetName val="Big_C+npd8"/>
      <sheetName val="F20_Promo8"/>
      <sheetName val="F21_Promo8"/>
      <sheetName val="Cost_tops8"/>
      <sheetName val="ROC-CCTR_7"/>
      <sheetName val="Seagate__share_in_units3"/>
      <sheetName val="Breakeven_Analysis3"/>
      <sheetName val="ข้อมูลบัญชี_-Sep-066"/>
      <sheetName val="STORE_MN10"/>
      <sheetName val="Cost_Assumption3"/>
      <sheetName val="Apr02_Prod_Data3"/>
      <sheetName val="data_list"/>
      <sheetName val="วงเครดิต_33"/>
      <sheetName val="Register_Cal_Mar_04_July_05_3"/>
      <sheetName val="gold_แลกทอง3"/>
      <sheetName val="C8198_employee_list_200405193"/>
      <sheetName val="B&amp;S_19996"/>
      <sheetName val="N-4_43"/>
      <sheetName val="Sdos_3"/>
      <sheetName val="Basic_Info_3"/>
      <sheetName val="Alm_CDis_Edif_Terr_CCiales3"/>
      <sheetName val="Arrendamiento_CC3"/>
      <sheetName val="5)_Parameters1"/>
      <sheetName val="1)_Asset_Valuation1"/>
      <sheetName val="Raw_Material1"/>
      <sheetName val="งบทดลอง_-_ต_ค_25471"/>
      <sheetName val="Company_Info1"/>
      <sheetName val="CA_Comp1"/>
      <sheetName val="K_Ricky1"/>
      <sheetName val="Cash_Flow1"/>
      <sheetName val="cc_196_(SYS)_(2)1"/>
      <sheetName val="คชจ_ดำเนินงาน6-433"/>
      <sheetName val="Capital_Performance1"/>
      <sheetName val="Cost_Reductions1"/>
      <sheetName val="PK_Costs1"/>
      <sheetName val="Cover_Page1"/>
      <sheetName val="Labour_No_s1"/>
      <sheetName val="Market_Share1"/>
      <sheetName val="National_Sales1"/>
      <sheetName val="Packaging_Products1"/>
      <sheetName val="Pipe_and_Tube1"/>
      <sheetName val="Profit_Statement1"/>
      <sheetName val="Line_item_details"/>
      <sheetName val="PULP_MILL"/>
      <sheetName val="TAX_COM"/>
      <sheetName val="Ajustes_cia1"/>
      <sheetName val="O_Ing_1"/>
      <sheetName val="Aj_anual_Inflación1"/>
      <sheetName val="Pgs_Prov_1"/>
      <sheetName val="Coef_Utilidad1"/>
      <sheetName val="IVA_Flujo1"/>
      <sheetName val="Prom_IA1"/>
      <sheetName val="IA_Base1"/>
      <sheetName val="Vta_A_F_1"/>
      <sheetName val="IA_5-A1"/>
      <sheetName val="G_Inst1"/>
      <sheetName val="I_X_P1"/>
      <sheetName val="&lt;_SS_&gt;1"/>
      <sheetName val="Clientes_y_Prov_1"/>
      <sheetName val="Res_Fiscales1"/>
      <sheetName val="AP-4_1-D1"/>
      <sheetName val="S_a_Favor1"/>
      <sheetName val="Int_PF1"/>
      <sheetName val="Valuacion_2001"/>
      <sheetName val="Capital_Performance"/>
      <sheetName val="Cost_Reductions"/>
      <sheetName val="PK_Costs"/>
      <sheetName val="Cover_Page"/>
      <sheetName val="Labour_No_s"/>
      <sheetName val="Market_Share"/>
      <sheetName val="National_Sales"/>
      <sheetName val="Packaging_Products"/>
      <sheetName val="Pipe_and_Tube"/>
      <sheetName val="Profit_Statement"/>
      <sheetName val="ADJ_-_RATE25"/>
      <sheetName val="TR_-_AP-_0025"/>
      <sheetName val="ADJ___RATE25"/>
      <sheetName val="Sheet1_(2)25"/>
      <sheetName val="เงินกู้_MGC24"/>
      <sheetName val="TrialBalance_Q3-200224"/>
      <sheetName val="BALANCE_SHEET_25"/>
      <sheetName val="finance64k_u23"/>
      <sheetName val="SCB_1_-_Current23"/>
      <sheetName val="SCB_2_-_Current23"/>
      <sheetName val="set_date23"/>
      <sheetName val="Trial_Balance22"/>
      <sheetName val="คงเหลือ_GH24"/>
      <sheetName val="FDR-Jan-99_22"/>
      <sheetName val="Export_Sales22"/>
      <sheetName val="Domestic_Sales22"/>
      <sheetName val="Dealer_Sales22"/>
      <sheetName val="Graph_DMG24"/>
      <sheetName val="10-1_Media21"/>
      <sheetName val="BTR_BKK21"/>
      <sheetName val="ICT_POTF20"/>
      <sheetName val="Stock_Bal_สรรพากร_SBM3_JUN21"/>
      <sheetName val="New_Std__21"/>
      <sheetName val="depn-Sep_0320"/>
      <sheetName val="กราฟ_ผลิต19"/>
      <sheetName val="By_Person21"/>
      <sheetName val="Supplier_Master_IF20"/>
      <sheetName val="KK_Rev_120"/>
      <sheetName val="SC1_XLS19"/>
      <sheetName val="PAN_M4*25_FE_CM3_P217"/>
      <sheetName val="Bang_gia_tong_hop17"/>
      <sheetName val="5_Analysis17"/>
      <sheetName val="Standing_Data17"/>
      <sheetName val="Asset_&amp;_Liability17"/>
      <sheetName val="Net_asset_value17"/>
      <sheetName val="OTB_201211"/>
      <sheetName val="BAT_data_entry14"/>
      <sheetName val="BAT_Reserve_data_entry14"/>
      <sheetName val="_IB-PL-00-01_SUMMARY14"/>
      <sheetName val="Call_Down_Data_OLD14"/>
      <sheetName val="RM_Req11"/>
      <sheetName val="Fields_Worksheet12"/>
      <sheetName val="FF_Volume12"/>
      <sheetName val="Size_Dist12"/>
      <sheetName val="Size_Dist_212"/>
      <sheetName val="Read_me14"/>
      <sheetName val="Assumption_Data11"/>
      <sheetName val="Spirt_Disp14"/>
      <sheetName val="Excess_Calc_(2)17"/>
      <sheetName val="Asset_Class14"/>
      <sheetName val="Cost_Center14"/>
      <sheetName val="Depre__Key14"/>
      <sheetName val="Weekly_Hires_&amp;_Terms_10-211"/>
      <sheetName val="Quantum-Machined_Comp_17"/>
      <sheetName val="Assy_Prod_Schedule17"/>
      <sheetName val="Family3-Machined_Comp_17"/>
      <sheetName val="Quest-Machined_Comp_17"/>
      <sheetName val="addl_cost11"/>
      <sheetName val="bang_tien_luong14"/>
      <sheetName val="Scenarios_and_Sensitivities11"/>
      <sheetName val="Global_Assumptions11"/>
      <sheetName val="U1_P&amp;L11"/>
      <sheetName val="Non-Statistical_Sampling_Mast11"/>
      <sheetName val="Two_Step_Revenue_Testing_Mast11"/>
      <sheetName val="Global_Data11"/>
      <sheetName val="Expense_Summary11"/>
      <sheetName val="Cum_91-9311"/>
      <sheetName val="Dec_9411"/>
      <sheetName val="Conso_Volume11"/>
      <sheetName val="E_PRECIOS11"/>
      <sheetName val="BOI_sum11"/>
      <sheetName val="Update_CIT_FY1911"/>
      <sheetName val="Tax_computation_BOI11"/>
      <sheetName val="A)_Provision_schedule11"/>
      <sheetName val="A2)_834_Inventory11"/>
      <sheetName val="B1)_646_Retirement11"/>
      <sheetName val="B2)_746_Retirement_11"/>
      <sheetName val="C1)_791-0000-20_Private_exp_11"/>
      <sheetName val="TB_(as_of_31DEC)11"/>
      <sheetName val="C2)_779-0000-20_Misc_11"/>
      <sheetName val="C1)_663_Car_Lease11"/>
      <sheetName val="C2)_758_Car_Lease11"/>
      <sheetName val="D)_Training11"/>
      <sheetName val="E)_HY_test_PwC11"/>
      <sheetName val="F)_RD_60411"/>
      <sheetName val="G)_RD_64211"/>
      <sheetName val="TB_YEST_ON_JUN'1911"/>
      <sheetName val="CPE_Parameters11"/>
      <sheetName val="IPVPN_Parameters11"/>
      <sheetName val="Retrieve_in_KLOC_HC_-_Copy_va11"/>
      <sheetName val="_กระทบผลรวม__1710_22"/>
      <sheetName val="_กระทบผลรวม__1710_23"/>
      <sheetName val="Bank_CA&amp;SA9"/>
      <sheetName val="AR_-CID9"/>
      <sheetName val="ดบ_ค้างรับ_Tisco9"/>
      <sheetName val="คชจ_ล่วงหน้า9"/>
      <sheetName val="ก่อสร้าง_ล่วงหน้า9"/>
      <sheetName val="ภาษีหัก_ณ_ที่จ่าย9"/>
      <sheetName val="คชจ_รอเรียกเก็บ_TDT9"/>
      <sheetName val="อุปกรณ์(หน่วยงาน)_9"/>
      <sheetName val="ICS_Cost_by_units9"/>
      <sheetName val="ICM_Budget&amp;Cost_Phase_I9"/>
      <sheetName val="ICM_Budget_Cost_Phase_II9"/>
      <sheetName val="ICm_Cost_by_units9"/>
      <sheetName val="CIV_AP_2-131-009"/>
      <sheetName val="ICM_AP_2-131-009"/>
      <sheetName val="CIV_AP_2-133-009"/>
      <sheetName val="ICM_AP_2-133-009"/>
      <sheetName val="ICM_AP_RPT9"/>
      <sheetName val="CIV_AP_RPT9"/>
      <sheetName val="CHQระหว่างทาง_2-132-009"/>
      <sheetName val="ภาษีเงินได้หัก_ณ_ที่จ่าย9"/>
      <sheetName val="ค้างจ่าย_CID9"/>
      <sheetName val="เงินทดรองรับ_2-191-009"/>
      <sheetName val="เงินทดรองรับ_2-193-009"/>
      <sheetName val="เงินทดรองรับ_2-194-xx9"/>
      <sheetName val="สรุปเงินมัดจำห้องชุด_Agent9"/>
      <sheetName val="Commission-Tiny_(Chinese)9"/>
      <sheetName val="Commission-Sky_Pro_(Thai)9"/>
      <sheetName val="สำรองผลประโยชน์พนง_9"/>
      <sheetName val="รด_บริหาร9"/>
      <sheetName val="รด_อื่น9"/>
      <sheetName val="6-120-10_ค่าเช่า9"/>
      <sheetName val="6-120-20_ค่าบริการ9"/>
      <sheetName val="6-120-50_ค่าซ่อมแซม9"/>
      <sheetName val="Big_C9"/>
      <sheetName val="Big_C+npd9"/>
      <sheetName val="F20_Promo9"/>
      <sheetName val="F21_Promo9"/>
      <sheetName val="Cost_tops9"/>
      <sheetName val="6-150-10_ค่าที่ปรึกษา9"/>
      <sheetName val="6-130-20_ส่งเสริมการขาย9"/>
      <sheetName val="6-130-30_คอมมิชชั่น-ICS9"/>
      <sheetName val="6-130-30_คอมมิชชั่น-ICM9"/>
      <sheetName val="#6-200-00_ดอกเบี้ยจ่าย9"/>
      <sheetName val="PAN_M4_25_FE_CM3_P29"/>
      <sheetName val="ROC-CCTR_8"/>
      <sheetName val="Terms_and_Escrow8"/>
      <sheetName val="ABR_P&amp;L9"/>
      <sheetName val="PLmth_9"/>
      <sheetName val="Sale_04089"/>
      <sheetName val="Co_info9"/>
      <sheetName val="CA_Sheet9"/>
      <sheetName val="Sale_04019"/>
      <sheetName val="Cost_centre_expenditure9"/>
      <sheetName val="Staff_List9"/>
      <sheetName val="test_29"/>
      <sheetName val="Norms_SP9"/>
      <sheetName val="B131_9"/>
      <sheetName val="FF_2__1_9"/>
      <sheetName val="Appx_B9"/>
      <sheetName val="Data_29"/>
      <sheetName val="Tornado_4_7_Component_List9"/>
      <sheetName val="Tornado_2_2_Component_List9"/>
      <sheetName val="ปัจจุบัน_9"/>
      <sheetName val="U2_29"/>
      <sheetName val="Tornado_5_6_Component_List9"/>
      <sheetName val="QR_4_19"/>
      <sheetName val="U-2_19"/>
      <sheetName val="License_BOI9"/>
      <sheetName val="GL_CB9"/>
      <sheetName val="GL_M9"/>
      <sheetName val="USAGE_FOOD9"/>
      <sheetName val="Seagate__share_in_units4"/>
      <sheetName val="Breakeven_Analysis4"/>
      <sheetName val="ข้อมูลบัญชี_-Sep-067"/>
      <sheetName val="STORE_MN11"/>
      <sheetName val="วงเครดิต_34"/>
      <sheetName val="Register_Cal_Mar_04_July_05_4"/>
      <sheetName val="gold_แลกทอง4"/>
      <sheetName val="C8198_employee_list_200405194"/>
      <sheetName val="B&amp;S_19997"/>
      <sheetName val="N-4_44"/>
      <sheetName val="Sdos_4"/>
      <sheetName val="Alm_CDis_Edif_Terr_CCiales4"/>
      <sheetName val="Arrendamiento_CC4"/>
      <sheetName val="Cost_Assumption4"/>
      <sheetName val="Apr02_Prod_Data4"/>
      <sheetName val="5)_Parameters2"/>
      <sheetName val="1)_Asset_Valuation2"/>
      <sheetName val="Raw_Material2"/>
      <sheetName val="งบทดลอง_-_ต_ค_25472"/>
      <sheetName val="Company_Info2"/>
      <sheetName val="CA_Comp2"/>
      <sheetName val="K_Ricky2"/>
      <sheetName val="Cash_Flow2"/>
      <sheetName val="Basic_Info_4"/>
      <sheetName val="cc_196_(SYS)_(2)2"/>
      <sheetName val="คชจ_ดำเนินงาน6-434"/>
      <sheetName val="Capital_Performance2"/>
      <sheetName val="Cost_Reductions2"/>
      <sheetName val="PK_Costs2"/>
      <sheetName val="Cover_Page2"/>
      <sheetName val="Labour_No_s2"/>
      <sheetName val="Market_Share2"/>
      <sheetName val="National_Sales2"/>
      <sheetName val="Packaging_Products2"/>
      <sheetName val="Pipe_and_Tube2"/>
      <sheetName val="Profit_Statement2"/>
      <sheetName val="EXPORT_(_US$)1"/>
      <sheetName val="Line_item_details1"/>
      <sheetName val="PULP_MILL1"/>
      <sheetName val="ADJ_-_RATE26"/>
      <sheetName val="TR_-_AP-_0026"/>
      <sheetName val="ADJ___RATE26"/>
      <sheetName val="Sheet1_(2)26"/>
      <sheetName val="เงินกู้_MGC25"/>
      <sheetName val="TrialBalance_Q3-200225"/>
      <sheetName val="BALANCE_SHEET_26"/>
      <sheetName val="finance64k_u24"/>
      <sheetName val="SCB_1_-_Current24"/>
      <sheetName val="SCB_2_-_Current24"/>
      <sheetName val="set_date24"/>
      <sheetName val="Trial_Balance23"/>
      <sheetName val="คงเหลือ_GH25"/>
      <sheetName val="FDR-Jan-99_23"/>
      <sheetName val="Export_Sales23"/>
      <sheetName val="Domestic_Sales23"/>
      <sheetName val="Dealer_Sales23"/>
      <sheetName val="Graph_DMG25"/>
      <sheetName val="10-1_Media22"/>
      <sheetName val="BTR_BKK22"/>
      <sheetName val="ICT_POTF21"/>
      <sheetName val="Stock_Bal_สรรพากร_SBM3_JUN22"/>
      <sheetName val="New_Std__22"/>
      <sheetName val="depn-Sep_0321"/>
      <sheetName val="กราฟ_ผลิต20"/>
      <sheetName val="By_Person22"/>
      <sheetName val="Supplier_Master_IF21"/>
      <sheetName val="KK_Rev_121"/>
      <sheetName val="SC1_XLS20"/>
      <sheetName val="PAN_M4*25_FE_CM3_P218"/>
      <sheetName val="Bang_gia_tong_hop18"/>
      <sheetName val="5_Analysis18"/>
      <sheetName val="Standing_Data18"/>
      <sheetName val="Asset_&amp;_Liability18"/>
      <sheetName val="Net_asset_value18"/>
      <sheetName val="OTB_201212"/>
      <sheetName val="BAT_data_entry15"/>
      <sheetName val="BAT_Reserve_data_entry15"/>
      <sheetName val="_IB-PL-00-01_SUMMARY15"/>
      <sheetName val="Call_Down_Data_OLD15"/>
      <sheetName val="RM_Req12"/>
      <sheetName val="Fields_Worksheet13"/>
      <sheetName val="FF_Volume13"/>
      <sheetName val="Size_Dist13"/>
      <sheetName val="Size_Dist_213"/>
      <sheetName val="Read_me15"/>
      <sheetName val="Assumption_Data12"/>
      <sheetName val="Spirt_Disp15"/>
      <sheetName val="Excess_Calc_(2)18"/>
      <sheetName val="Asset_Class15"/>
      <sheetName val="Cost_Center15"/>
      <sheetName val="Depre__Key15"/>
      <sheetName val="Weekly_Hires_&amp;_Terms_10-212"/>
      <sheetName val="Quantum-Machined_Comp_18"/>
      <sheetName val="Assy_Prod_Schedule18"/>
      <sheetName val="Family3-Machined_Comp_18"/>
      <sheetName val="Quest-Machined_Comp_18"/>
      <sheetName val="addl_cost12"/>
      <sheetName val="bang_tien_luong15"/>
      <sheetName val="Scenarios_and_Sensitivities12"/>
      <sheetName val="Global_Assumptions12"/>
      <sheetName val="U1_P&amp;L12"/>
      <sheetName val="Non-Statistical_Sampling_Mast12"/>
      <sheetName val="Two_Step_Revenue_Testing_Mast12"/>
      <sheetName val="Global_Data12"/>
      <sheetName val="Expense_Summary12"/>
      <sheetName val="Cum_91-9312"/>
      <sheetName val="Dec_9412"/>
      <sheetName val="Conso_Volume12"/>
      <sheetName val="E_PRECIOS12"/>
      <sheetName val="BOI_sum12"/>
      <sheetName val="Update_CIT_FY1912"/>
      <sheetName val="Tax_computation_BOI12"/>
      <sheetName val="A)_Provision_schedule12"/>
      <sheetName val="A2)_834_Inventory12"/>
      <sheetName val="B1)_646_Retirement12"/>
      <sheetName val="B2)_746_Retirement_12"/>
      <sheetName val="C1)_791-0000-20_Private_exp_12"/>
      <sheetName val="TB_(as_of_31DEC)12"/>
      <sheetName val="C2)_779-0000-20_Misc_12"/>
      <sheetName val="C1)_663_Car_Lease12"/>
      <sheetName val="C2)_758_Car_Lease12"/>
      <sheetName val="D)_Training12"/>
      <sheetName val="E)_HY_test_PwC12"/>
      <sheetName val="F)_RD_60412"/>
      <sheetName val="G)_RD_64212"/>
      <sheetName val="TB_YEST_ON_JUN'1912"/>
      <sheetName val="CPE_Parameters12"/>
      <sheetName val="IPVPN_Parameters12"/>
      <sheetName val="Retrieve_in_KLOC_HC_-_Copy_va12"/>
      <sheetName val="_กระทบผลรวม__1710_24"/>
      <sheetName val="_กระทบผลรวม__1710_25"/>
      <sheetName val="Bank_CA&amp;SA10"/>
      <sheetName val="AR_-CID10"/>
      <sheetName val="ดบ_ค้างรับ_Tisco10"/>
      <sheetName val="คชจ_ล่วงหน้า10"/>
      <sheetName val="ก่อสร้าง_ล่วงหน้า10"/>
      <sheetName val="ภาษีหัก_ณ_ที่จ่าย10"/>
      <sheetName val="คชจ_รอเรียกเก็บ_TDT10"/>
      <sheetName val="อุปกรณ์(หน่วยงาน)_10"/>
      <sheetName val="ICS_Cost_by_units10"/>
      <sheetName val="ICM_Budget&amp;Cost_Phase_I10"/>
      <sheetName val="ICM_Budget_Cost_Phase_II10"/>
      <sheetName val="ICm_Cost_by_units10"/>
      <sheetName val="CIV_AP_2-131-0010"/>
      <sheetName val="ICM_AP_2-131-0010"/>
      <sheetName val="CIV_AP_2-133-0010"/>
      <sheetName val="ICM_AP_2-133-0010"/>
      <sheetName val="ICM_AP_RPT10"/>
      <sheetName val="CIV_AP_RPT10"/>
      <sheetName val="CHQระหว่างทาง_2-132-0010"/>
      <sheetName val="ภาษีเงินได้หัก_ณ_ที่จ่าย10"/>
      <sheetName val="ค้างจ่าย_CID10"/>
      <sheetName val="เงินทดรองรับ_2-191-0010"/>
      <sheetName val="เงินทดรองรับ_2-193-0010"/>
      <sheetName val="เงินทดรองรับ_2-194-xx10"/>
      <sheetName val="สรุปเงินมัดจำห้องชุด_Agent10"/>
      <sheetName val="Commission-Tiny_(Chinese)10"/>
      <sheetName val="Commission-Sky_Pro_(Thai)10"/>
      <sheetName val="สำรองผลประโยชน์พนง_10"/>
      <sheetName val="รด_บริหาร10"/>
      <sheetName val="รด_อื่น10"/>
      <sheetName val="6-120-10_ค่าเช่า10"/>
      <sheetName val="6-120-20_ค่าบริการ10"/>
      <sheetName val="6-120-50_ค่าซ่อมแซม10"/>
      <sheetName val="Big_C10"/>
      <sheetName val="Big_C+npd10"/>
      <sheetName val="F20_Promo10"/>
      <sheetName val="F21_Promo10"/>
      <sheetName val="Cost_tops10"/>
      <sheetName val="6-150-10_ค่าที่ปรึกษา10"/>
      <sheetName val="6-130-20_ส่งเสริมการขาย10"/>
      <sheetName val="6-130-30_คอมมิชชั่น-ICS10"/>
      <sheetName val="6-130-30_คอมมิชชั่น-ICM10"/>
      <sheetName val="#6-200-00_ดอกเบี้ยจ่าย10"/>
      <sheetName val="PAN_M4_25_FE_CM3_P210"/>
      <sheetName val="ROC-CCTR_9"/>
      <sheetName val="Terms_and_Escrow9"/>
      <sheetName val="ABR_P&amp;L10"/>
      <sheetName val="PLmth_10"/>
      <sheetName val="Sale_040810"/>
      <sheetName val="Co_info10"/>
      <sheetName val="CA_Sheet10"/>
      <sheetName val="Sale_040110"/>
      <sheetName val="Cost_centre_expenditure10"/>
      <sheetName val="Staff_List10"/>
      <sheetName val="test_210"/>
      <sheetName val="Norms_SP10"/>
      <sheetName val="B131_10"/>
      <sheetName val="FF_2__1_10"/>
      <sheetName val="Appx_B10"/>
      <sheetName val="Data_210"/>
      <sheetName val="Tornado_4_7_Component_List10"/>
      <sheetName val="Tornado_2_2_Component_List10"/>
      <sheetName val="ปัจจุบัน_10"/>
      <sheetName val="U2_210"/>
      <sheetName val="Tornado_5_6_Component_List10"/>
      <sheetName val="QR_4_110"/>
      <sheetName val="U-2_110"/>
      <sheetName val="License_BOI10"/>
      <sheetName val="GL_CB10"/>
      <sheetName val="GL_M10"/>
      <sheetName val="USAGE_FOOD10"/>
      <sheetName val="Seagate__share_in_units5"/>
      <sheetName val="Breakeven_Analysis5"/>
      <sheetName val="ข้อมูลบัญชี_-Sep-068"/>
      <sheetName val="STORE_MN12"/>
      <sheetName val="วงเครดิต_35"/>
      <sheetName val="Register_Cal_Mar_04_July_05_5"/>
      <sheetName val="gold_แลกทอง5"/>
      <sheetName val="C8198_employee_list_200405195"/>
      <sheetName val="B&amp;S_19998"/>
      <sheetName val="N-4_45"/>
      <sheetName val="Sdos_5"/>
      <sheetName val="Alm_CDis_Edif_Terr_CCiales5"/>
      <sheetName val="Arrendamiento_CC5"/>
      <sheetName val="Cost_Assumption5"/>
      <sheetName val="Apr02_Prod_Data5"/>
      <sheetName val="5)_Parameters3"/>
      <sheetName val="1)_Asset_Valuation3"/>
      <sheetName val="Raw_Material3"/>
      <sheetName val="งบทดลอง_-_ต_ค_25473"/>
      <sheetName val="Company_Info3"/>
      <sheetName val="CA_Comp3"/>
      <sheetName val="K_Ricky3"/>
      <sheetName val="Cash_Flow3"/>
      <sheetName val="Basic_Info_5"/>
      <sheetName val="cc_196_(SYS)_(2)3"/>
      <sheetName val="คชจ_ดำเนินงาน6-435"/>
      <sheetName val="Capital_Performance3"/>
      <sheetName val="Cost_Reductions3"/>
      <sheetName val="PK_Costs3"/>
      <sheetName val="Cover_Page3"/>
      <sheetName val="Labour_No_s3"/>
      <sheetName val="Market_Share3"/>
      <sheetName val="National_Sales3"/>
      <sheetName val="Packaging_Products3"/>
      <sheetName val="Pipe_and_Tube3"/>
      <sheetName val="Profit_Statement3"/>
      <sheetName val="EXPORT_(_US$)2"/>
      <sheetName val="Line_item_details2"/>
      <sheetName val="PULP_MILL2"/>
      <sheetName val="data_list1"/>
      <sheetName val="TAX_COM1"/>
      <sheetName val="Ajustes_cia2"/>
      <sheetName val="O_Ing_2"/>
      <sheetName val="Aj_anual_Inflación2"/>
      <sheetName val="Pgs_Prov_2"/>
      <sheetName val="Coef_Utilidad2"/>
      <sheetName val="IVA_Flujo2"/>
      <sheetName val="Prom_IA2"/>
      <sheetName val="IA_Base2"/>
      <sheetName val="Vta_A_F_2"/>
      <sheetName val="IA_5-A2"/>
      <sheetName val="G_Inst2"/>
      <sheetName val="I_X_P2"/>
      <sheetName val="&lt;_SS_&gt;2"/>
      <sheetName val="Clientes_y_Prov_2"/>
      <sheetName val="Res_Fiscales2"/>
      <sheetName val="AP-4_1-D2"/>
      <sheetName val="S_a_Favor2"/>
      <sheetName val="Int_PF2"/>
      <sheetName val="Valuacion_20011"/>
      <sheetName val="Transaction_rollforward1"/>
      <sheetName val="L_to_20"/>
      <sheetName val="Unit_Trust_Movement"/>
      <sheetName val="M_CT_OUT"/>
      <sheetName val="AccpacTB"/>
      <sheetName val="TB0108"/>
      <sheetName val="TB0308"/>
      <sheetName val="TB0408"/>
      <sheetName val="TB0708"/>
      <sheetName val="TB0808"/>
      <sheetName val="TB0908"/>
      <sheetName val="TB1008"/>
      <sheetName val="TB1108"/>
      <sheetName val="TB1208"/>
      <sheetName val="A"/>
      <sheetName val="I"/>
      <sheetName val="Data Input"/>
      <sheetName val="Calculation of end rates"/>
      <sheetName val="EQ4NTV"/>
      <sheetName val="Mant.Fiberline"/>
      <sheetName val="H-110"/>
      <sheetName val="H-120"/>
      <sheetName val="E 4 - Long Out. Analysis"/>
      <sheetName val="Account Code_E"/>
      <sheetName val="Pnl-10"/>
      <sheetName val="20"/>
      <sheetName val="30"/>
      <sheetName val="70"/>
      <sheetName val="YEPACK"/>
      <sheetName val="Parameters and Assumptions"/>
      <sheetName val="A-P&amp;L-working"/>
      <sheetName val="P &amp; l "/>
      <sheetName val="BOX SUM"/>
      <sheetName val="FIN GOOD"/>
      <sheetName val="iLink_COA"/>
      <sheetName val="SUD 30.09.09"/>
      <sheetName val="ADJ_-_RATE27"/>
      <sheetName val="TR_-_AP-_0027"/>
      <sheetName val="ADJ___RATE27"/>
      <sheetName val="Sheet1_(2)27"/>
      <sheetName val="เงินกู้_MGC26"/>
      <sheetName val="TrialBalance_Q3-200226"/>
      <sheetName val="BALANCE_SHEET_27"/>
      <sheetName val="finance64k_u25"/>
      <sheetName val="SCB_1_-_Current25"/>
      <sheetName val="SCB_2_-_Current25"/>
      <sheetName val="set_date25"/>
      <sheetName val="Trial_Balance24"/>
      <sheetName val="คงเหลือ_GH26"/>
      <sheetName val="FDR-Jan-99_24"/>
      <sheetName val="Graph_DMG26"/>
      <sheetName val="Export_Sales24"/>
      <sheetName val="Domestic_Sales24"/>
      <sheetName val="Dealer_Sales24"/>
      <sheetName val="10-1_Media23"/>
      <sheetName val="BTR_BKK23"/>
      <sheetName val="ICT_POTF22"/>
      <sheetName val="Stock_Bal_สรรพากร_SBM3_JUN23"/>
      <sheetName val="New_Std__23"/>
      <sheetName val="depn-Sep_0322"/>
      <sheetName val="กราฟ_ผลิต21"/>
      <sheetName val="By_Person23"/>
      <sheetName val="Supplier_Master_IF22"/>
      <sheetName val="KK_Rev_122"/>
      <sheetName val="SC1_XLS21"/>
      <sheetName val="PAN_M4*25_FE_CM3_P219"/>
      <sheetName val="5_Analysis19"/>
      <sheetName val="Standing_Data19"/>
      <sheetName val="Asset_&amp;_Liability19"/>
      <sheetName val="Net_asset_value19"/>
      <sheetName val="Bang_gia_tong_hop19"/>
      <sheetName val="OTB_201213"/>
      <sheetName val="BAT_data_entry16"/>
      <sheetName val="BAT_Reserve_data_entry16"/>
      <sheetName val="_IB-PL-00-01_SUMMARY16"/>
      <sheetName val="Call_Down_Data_OLD16"/>
      <sheetName val="RM_Req13"/>
      <sheetName val="Excess_Calc_(2)19"/>
      <sheetName val="Fields_Worksheet14"/>
      <sheetName val="FF_Volume14"/>
      <sheetName val="Size_Dist14"/>
      <sheetName val="Size_Dist_214"/>
      <sheetName val="Read_me16"/>
      <sheetName val="Assumption_Data13"/>
      <sheetName val="Spirt_Disp16"/>
      <sheetName val="Asset_Class16"/>
      <sheetName val="Cost_Center16"/>
      <sheetName val="Depre__Key16"/>
      <sheetName val="Scenarios_and_Sensitivities13"/>
      <sheetName val="Global_Assumptions13"/>
      <sheetName val="bang_tien_luong16"/>
      <sheetName val="U1_P&amp;L13"/>
      <sheetName val="Non-Statistical_Sampling_Mast13"/>
      <sheetName val="Two_Step_Revenue_Testing_Mast13"/>
      <sheetName val="Global_Data13"/>
      <sheetName val="Expense_Summary13"/>
      <sheetName val="Cum_91-9313"/>
      <sheetName val="Dec_9413"/>
      <sheetName val="Quantum-Machined_Comp_19"/>
      <sheetName val="Assy_Prod_Schedule19"/>
      <sheetName val="Family3-Machined_Comp_19"/>
      <sheetName val="Quest-Machined_Comp_19"/>
      <sheetName val="Weekly_Hires_&amp;_Terms_10-213"/>
      <sheetName val="Conso_Volume13"/>
      <sheetName val="E_PRECIOS13"/>
      <sheetName val="BOI_sum13"/>
      <sheetName val="Update_CIT_FY1913"/>
      <sheetName val="Tax_computation_BOI13"/>
      <sheetName val="A)_Provision_schedule13"/>
      <sheetName val="A2)_834_Inventory13"/>
      <sheetName val="B1)_646_Retirement13"/>
      <sheetName val="B2)_746_Retirement_13"/>
      <sheetName val="C1)_791-0000-20_Private_exp_13"/>
      <sheetName val="TB_(as_of_31DEC)13"/>
      <sheetName val="C2)_779-0000-20_Misc_13"/>
      <sheetName val="C1)_663_Car_Lease13"/>
      <sheetName val="C2)_758_Car_Lease13"/>
      <sheetName val="D)_Training13"/>
      <sheetName val="E)_HY_test_PwC13"/>
      <sheetName val="F)_RD_60413"/>
      <sheetName val="G)_RD_64213"/>
      <sheetName val="TB_YEST_ON_JUN'1913"/>
      <sheetName val="CPE_Parameters13"/>
      <sheetName val="IPVPN_Parameters13"/>
      <sheetName val="Retrieve_in_KLOC_HC_-_Copy_va13"/>
      <sheetName val="addl_cost13"/>
      <sheetName val="_กระทบผลรวม__1710_26"/>
      <sheetName val="_กระทบผลรวม__1710_27"/>
      <sheetName val="Bank_CA&amp;SA11"/>
      <sheetName val="AR_-CID11"/>
      <sheetName val="ดบ_ค้างรับ_Tisco11"/>
      <sheetName val="คชจ_ล่วงหน้า11"/>
      <sheetName val="ก่อสร้าง_ล่วงหน้า11"/>
      <sheetName val="ภาษีหัก_ณ_ที่จ่าย11"/>
      <sheetName val="คชจ_รอเรียกเก็บ_TDT11"/>
      <sheetName val="อุปกรณ์(หน่วยงาน)_11"/>
      <sheetName val="ICS_Cost_by_units11"/>
      <sheetName val="ICM_Budget&amp;Cost_Phase_I11"/>
      <sheetName val="ICM_Budget_Cost_Phase_II11"/>
      <sheetName val="ICm_Cost_by_units11"/>
      <sheetName val="CIV_AP_2-131-0011"/>
      <sheetName val="ICM_AP_2-131-0011"/>
      <sheetName val="CIV_AP_2-133-0011"/>
      <sheetName val="ICM_AP_2-133-0011"/>
      <sheetName val="ICM_AP_RPT11"/>
      <sheetName val="CIV_AP_RPT11"/>
      <sheetName val="CHQระหว่างทาง_2-132-0011"/>
      <sheetName val="ภาษีเงินได้หัก_ณ_ที่จ่าย11"/>
      <sheetName val="ค้างจ่าย_CID11"/>
      <sheetName val="เงินทดรองรับ_2-191-0011"/>
      <sheetName val="เงินทดรองรับ_2-193-0011"/>
      <sheetName val="เงินทดรองรับ_2-194-xx11"/>
      <sheetName val="สรุปเงินมัดจำห้องชุด_Agent11"/>
      <sheetName val="Commission-Tiny_(Chinese)11"/>
      <sheetName val="Commission-Sky_Pro_(Thai)11"/>
      <sheetName val="สำรองผลประโยชน์พนง_11"/>
      <sheetName val="รด_บริหาร11"/>
      <sheetName val="รด_อื่น11"/>
      <sheetName val="6-120-10_ค่าเช่า11"/>
      <sheetName val="6-120-20_ค่าบริการ11"/>
      <sheetName val="6-120-50_ค่าซ่อมแซม11"/>
      <sheetName val="Big_C11"/>
      <sheetName val="Big_C+npd11"/>
      <sheetName val="F20_Promo11"/>
      <sheetName val="F21_Promo11"/>
      <sheetName val="Cost_tops11"/>
      <sheetName val="6-150-10_ค่าที่ปรึกษา11"/>
      <sheetName val="6-130-20_ส่งเสริมการขาย11"/>
      <sheetName val="6-130-30_คอมมิชชั่น-ICS11"/>
      <sheetName val="6-130-30_คอมมิชชั่น-ICM11"/>
      <sheetName val="#6-200-00_ดอกเบี้ยจ่าย11"/>
      <sheetName val="PAN_M4_25_FE_CM3_P211"/>
      <sheetName val="USAGE_FOOD11"/>
      <sheetName val="Terms_and_Escrow10"/>
      <sheetName val="ROC-CCTR_10"/>
      <sheetName val="ข้อมูลบัญชี_-Sep-069"/>
      <sheetName val="ABR_P&amp;L11"/>
      <sheetName val="PLmth_11"/>
      <sheetName val="Sale_040811"/>
      <sheetName val="Co_info11"/>
      <sheetName val="CA_Sheet11"/>
      <sheetName val="Sale_040111"/>
      <sheetName val="Cost_centre_expenditure11"/>
      <sheetName val="Staff_List11"/>
      <sheetName val="test_211"/>
      <sheetName val="Norms_SP11"/>
      <sheetName val="B131_11"/>
      <sheetName val="FF_2__1_11"/>
      <sheetName val="Appx_B11"/>
      <sheetName val="Data_211"/>
      <sheetName val="Tornado_4_7_Component_List11"/>
      <sheetName val="Tornado_2_2_Component_List11"/>
      <sheetName val="ปัจจุบัน_11"/>
      <sheetName val="U2_211"/>
      <sheetName val="Tornado_5_6_Component_List11"/>
      <sheetName val="QR_4_111"/>
      <sheetName val="U-2_111"/>
      <sheetName val="License_BOI11"/>
      <sheetName val="GL_CB11"/>
      <sheetName val="GL_M11"/>
      <sheetName val="Seagate__share_in_units6"/>
      <sheetName val="Breakeven_Analysis6"/>
      <sheetName val="STORE_MN13"/>
      <sheetName val="วงเครดิต_36"/>
      <sheetName val="Register_Cal_Mar_04_July_05_6"/>
      <sheetName val="gold_แลกทอง6"/>
      <sheetName val="B&amp;S_19999"/>
      <sheetName val="N-4_46"/>
      <sheetName val="C8198_employee_list_200405196"/>
      <sheetName val="Sdos_6"/>
      <sheetName val="Alm_CDis_Edif_Terr_CCiales6"/>
      <sheetName val="Arrendamiento_CC6"/>
      <sheetName val="Cost_Assumption6"/>
      <sheetName val="Apr02_Prod_Data6"/>
      <sheetName val="Basic_Info_6"/>
      <sheetName val="Capital_Performance4"/>
      <sheetName val="Cash_Flow4"/>
      <sheetName val="Cost_Reductions4"/>
      <sheetName val="PK_Costs4"/>
      <sheetName val="Cover_Page4"/>
      <sheetName val="Labour_No_s4"/>
      <sheetName val="Market_Share4"/>
      <sheetName val="National_Sales4"/>
      <sheetName val="Packaging_Products4"/>
      <sheetName val="Pipe_and_Tube4"/>
      <sheetName val="Profit_Statement4"/>
      <sheetName val="EXPORT_(_US$)3"/>
      <sheetName val="data_list2"/>
      <sheetName val="TAX_COM2"/>
      <sheetName val="5)_Parameters4"/>
      <sheetName val="1)_Asset_Valuation4"/>
      <sheetName val="Raw_Material4"/>
      <sheetName val="งบทดลอง_-_ต_ค_25474"/>
      <sheetName val="Company_Info4"/>
      <sheetName val="CA_Comp4"/>
      <sheetName val="K_Ricky4"/>
      <sheetName val="cc_196_(SYS)_(2)4"/>
      <sheetName val="คชจ_ดำเนินงาน6-436"/>
      <sheetName val="Line_item_details3"/>
      <sheetName val="PULP_MILL3"/>
      <sheetName val="Ajustes_cia3"/>
      <sheetName val="O_Ing_3"/>
      <sheetName val="Aj_anual_Inflación3"/>
      <sheetName val="Pgs_Prov_3"/>
      <sheetName val="Coef_Utilidad3"/>
      <sheetName val="IVA_Flujo3"/>
      <sheetName val="Prom_IA3"/>
      <sheetName val="IA_Base3"/>
      <sheetName val="Vta_A_F_3"/>
      <sheetName val="IA_5-A3"/>
      <sheetName val="G_Inst3"/>
      <sheetName val="I_X_P3"/>
      <sheetName val="&lt;_SS_&gt;3"/>
      <sheetName val="Clientes_y_Prov_3"/>
      <sheetName val="Res_Fiscales3"/>
      <sheetName val="AP-4_1-D3"/>
      <sheetName val="S_a_Favor3"/>
      <sheetName val="Int_PF3"/>
      <sheetName val="Valuacion_20012"/>
      <sheetName val="Transaction_rollforward2"/>
      <sheetName val="L_to_201"/>
      <sheetName val="Unit_Trust_Movement1"/>
      <sheetName val="Sale_0411"/>
      <sheetName val="Sale_0407"/>
      <sheetName val="ANALYSE_DE_VENTES"/>
      <sheetName val="CREDIT STATS"/>
      <sheetName val="C 1"/>
      <sheetName val="Deferred Charge"/>
      <sheetName val="Actual-Monthly"/>
      <sheetName val="Actual-ＹＴＤ"/>
      <sheetName val="Budget-Monthly"/>
      <sheetName val="Budget-YTD"/>
      <sheetName val="013 - การสั่งการ"/>
      <sheetName val="CUS_DATA"/>
      <sheetName val="ฝ่ายบริการ "/>
      <sheetName val="個品ﾘｽﾄ"/>
      <sheetName val="BSI"/>
      <sheetName val="FF-6"/>
      <sheetName val="Loan Calculator"/>
      <sheetName val="Sale0309"/>
      <sheetName val="Acquisition Assumptions"/>
      <sheetName val="HP"/>
      <sheetName val="cal (2)"/>
      <sheetName val="HH"/>
      <sheetName val="QUANTITY COMPARISON"/>
      <sheetName val="AAT-98"/>
      <sheetName val="RECY"/>
      <sheetName val="PJ Cost Progress"/>
      <sheetName val="30's-Components"/>
      <sheetName val="B-105"/>
      <sheetName val="Sale 2003"/>
      <sheetName val="Income Statement"/>
      <sheetName val="Mat cost 6yrs"/>
      <sheetName val="Assump"/>
      <sheetName val="Overall Parameters"/>
      <sheetName val="NW-Right"/>
      <sheetName val="TB98,oct99&amp;sap99-WPL"/>
      <sheetName val="BS Dec'15"/>
      <sheetName val="Asset"/>
      <sheetName val="[38]BARS"/>
      <sheetName val="FDREPORT"/>
      <sheetName val="BS ATTACH"/>
      <sheetName val="BS_FULL"/>
      <sheetName val="ADJ_-_RATE28"/>
      <sheetName val="TR_-_AP-_0028"/>
      <sheetName val="ADJ___RATE28"/>
      <sheetName val="Sheet1_(2)28"/>
      <sheetName val="เงินกู้_MGC27"/>
      <sheetName val="TrialBalance_Q3-200227"/>
      <sheetName val="BALANCE_SHEET_28"/>
      <sheetName val="finance64k_u26"/>
      <sheetName val="SCB_1_-_Current26"/>
      <sheetName val="SCB_2_-_Current26"/>
      <sheetName val="set_date26"/>
      <sheetName val="Trial_Balance25"/>
      <sheetName val="คงเหลือ_GH27"/>
      <sheetName val="FDR-Jan-99_25"/>
      <sheetName val="Export_Sales25"/>
      <sheetName val="Domestic_Sales25"/>
      <sheetName val="Dealer_Sales25"/>
      <sheetName val="Graph_DMG27"/>
      <sheetName val="10-1_Media24"/>
      <sheetName val="BTR_BKK24"/>
      <sheetName val="ICT_POTF23"/>
      <sheetName val="Stock_Bal_สรรพากร_SBM3_JUN24"/>
      <sheetName val="New_Std__24"/>
      <sheetName val="depn-Sep_0323"/>
      <sheetName val="กราฟ_ผลิต22"/>
      <sheetName val="By_Person24"/>
      <sheetName val="Supplier_Master_IF23"/>
      <sheetName val="KK_Rev_123"/>
      <sheetName val="SC1_XLS22"/>
      <sheetName val="PAN_M4*25_FE_CM3_P220"/>
      <sheetName val="Bang_gia_tong_hop20"/>
      <sheetName val="5_Analysis20"/>
      <sheetName val="Standing_Data20"/>
      <sheetName val="Asset_&amp;_Liability20"/>
      <sheetName val="Net_asset_value20"/>
      <sheetName val="OTB_201214"/>
      <sheetName val="BAT_data_entry17"/>
      <sheetName val="BAT_Reserve_data_entry17"/>
      <sheetName val="_IB-PL-00-01_SUMMARY17"/>
      <sheetName val="Call_Down_Data_OLD17"/>
      <sheetName val="RM_Req14"/>
      <sheetName val="Fields_Worksheet15"/>
      <sheetName val="FF_Volume15"/>
      <sheetName val="Size_Dist15"/>
      <sheetName val="Size_Dist_215"/>
      <sheetName val="Read_me17"/>
      <sheetName val="Assumption_Data14"/>
      <sheetName val="Spirt_Disp17"/>
      <sheetName val="Excess_Calc_(2)20"/>
      <sheetName val="Asset_Class17"/>
      <sheetName val="Cost_Center17"/>
      <sheetName val="Depre__Key17"/>
      <sheetName val="Weekly_Hires_&amp;_Terms_10-214"/>
      <sheetName val="Quantum-Machined_Comp_20"/>
      <sheetName val="Assy_Prod_Schedule20"/>
      <sheetName val="Family3-Machined_Comp_20"/>
      <sheetName val="Quest-Machined_Comp_20"/>
      <sheetName val="addl_cost14"/>
      <sheetName val="bang_tien_luong17"/>
      <sheetName val="Scenarios_and_Sensitivities14"/>
      <sheetName val="Global_Assumptions14"/>
      <sheetName val="U1_P&amp;L14"/>
      <sheetName val="Non-Statistical_Sampling_Mast14"/>
      <sheetName val="Two_Step_Revenue_Testing_Mast14"/>
      <sheetName val="Global_Data14"/>
      <sheetName val="Expense_Summary14"/>
      <sheetName val="Cum_91-9314"/>
      <sheetName val="Dec_9414"/>
      <sheetName val="Conso_Volume14"/>
      <sheetName val="E_PRECIOS14"/>
      <sheetName val="BOI_sum14"/>
      <sheetName val="Update_CIT_FY1914"/>
      <sheetName val="Tax_computation_BOI14"/>
      <sheetName val="A)_Provision_schedule14"/>
      <sheetName val="A2)_834_Inventory14"/>
      <sheetName val="B1)_646_Retirement14"/>
      <sheetName val="B2)_746_Retirement_14"/>
      <sheetName val="C1)_791-0000-20_Private_exp_14"/>
      <sheetName val="TB_(as_of_31DEC)14"/>
      <sheetName val="C2)_779-0000-20_Misc_14"/>
      <sheetName val="C1)_663_Car_Lease14"/>
      <sheetName val="C2)_758_Car_Lease14"/>
      <sheetName val="D)_Training14"/>
      <sheetName val="E)_HY_test_PwC14"/>
      <sheetName val="F)_RD_60414"/>
      <sheetName val="G)_RD_64214"/>
      <sheetName val="TB_YEST_ON_JUN'1914"/>
      <sheetName val="CPE_Parameters14"/>
      <sheetName val="IPVPN_Parameters14"/>
      <sheetName val="Retrieve_in_KLOC_HC_-_Copy_va14"/>
      <sheetName val="_กระทบผลรวม__1710_28"/>
      <sheetName val="_กระทบผลรวม__1710_29"/>
      <sheetName val="Bank_CA&amp;SA12"/>
      <sheetName val="AR_-CID12"/>
      <sheetName val="ดบ_ค้างรับ_Tisco12"/>
      <sheetName val="คชจ_ล่วงหน้า12"/>
      <sheetName val="ก่อสร้าง_ล่วงหน้า12"/>
      <sheetName val="ภาษีหัก_ณ_ที่จ่าย12"/>
      <sheetName val="คชจ_รอเรียกเก็บ_TDT12"/>
      <sheetName val="อุปกรณ์(หน่วยงาน)_12"/>
      <sheetName val="ICS_Cost_by_units12"/>
      <sheetName val="ICM_Budget&amp;Cost_Phase_I12"/>
      <sheetName val="ICM_Budget_Cost_Phase_II12"/>
      <sheetName val="ICm_Cost_by_units12"/>
      <sheetName val="CIV_AP_2-131-0012"/>
      <sheetName val="ICM_AP_2-131-0012"/>
      <sheetName val="CIV_AP_2-133-0012"/>
      <sheetName val="ICM_AP_2-133-0012"/>
      <sheetName val="ICM_AP_RPT12"/>
      <sheetName val="CIV_AP_RPT12"/>
      <sheetName val="CHQระหว่างทาง_2-132-0012"/>
      <sheetName val="ภาษีเงินได้หัก_ณ_ที่จ่าย12"/>
      <sheetName val="ค้างจ่าย_CID12"/>
      <sheetName val="เงินทดรองรับ_2-191-0012"/>
      <sheetName val="เงินทดรองรับ_2-193-0012"/>
      <sheetName val="เงินทดรองรับ_2-194-xx12"/>
      <sheetName val="สรุปเงินมัดจำห้องชุด_Agent12"/>
      <sheetName val="Commission-Tiny_(Chinese)12"/>
      <sheetName val="Commission-Sky_Pro_(Thai)12"/>
      <sheetName val="สำรองผลประโยชน์พนง_12"/>
      <sheetName val="รด_บริหาร12"/>
      <sheetName val="รด_อื่น12"/>
      <sheetName val="6-120-10_ค่าเช่า12"/>
      <sheetName val="6-120-20_ค่าบริการ12"/>
      <sheetName val="6-120-50_ค่าซ่อมแซม12"/>
      <sheetName val="Big_C12"/>
      <sheetName val="Big_C+npd12"/>
      <sheetName val="F20_Promo12"/>
      <sheetName val="F21_Promo12"/>
      <sheetName val="Cost_tops12"/>
      <sheetName val="6-150-10_ค่าที่ปรึกษา12"/>
      <sheetName val="6-130-20_ส่งเสริมการขาย12"/>
      <sheetName val="6-130-30_คอมมิชชั่น-ICS12"/>
      <sheetName val="6-130-30_คอมมิชชั่น-ICM12"/>
      <sheetName val="#6-200-00_ดอกเบี้ยจ่าย12"/>
      <sheetName val="PAN_M4_25_FE_CM3_P212"/>
      <sheetName val="ROC-CCTR_11"/>
      <sheetName val="Terms_and_Escrow11"/>
      <sheetName val="ABR_P&amp;L12"/>
      <sheetName val="PLmth_12"/>
      <sheetName val="Sale_040812"/>
      <sheetName val="Co_info12"/>
      <sheetName val="CA_Sheet12"/>
      <sheetName val="Sale_040112"/>
      <sheetName val="Cost_centre_expenditure12"/>
      <sheetName val="Staff_List12"/>
      <sheetName val="test_212"/>
      <sheetName val="Norms_SP12"/>
      <sheetName val="B131_12"/>
      <sheetName val="FF_2__1_12"/>
      <sheetName val="Appx_B12"/>
      <sheetName val="Data_212"/>
      <sheetName val="Tornado_4_7_Component_List12"/>
      <sheetName val="Tornado_2_2_Component_List12"/>
      <sheetName val="ปัจจุบัน_12"/>
      <sheetName val="U2_212"/>
      <sheetName val="Tornado_5_6_Component_List12"/>
      <sheetName val="QR_4_112"/>
      <sheetName val="U-2_112"/>
      <sheetName val="License_BOI12"/>
      <sheetName val="GL_CB12"/>
      <sheetName val="GL_M12"/>
      <sheetName val="USAGE_FOOD12"/>
      <sheetName val="Seagate__share_in_units7"/>
      <sheetName val="Breakeven_Analysis7"/>
      <sheetName val="ข้อมูลบัญชี_-Sep-0610"/>
      <sheetName val="STORE_MN14"/>
      <sheetName val="วงเครดิต_37"/>
      <sheetName val="Register_Cal_Mar_04_July_05_7"/>
      <sheetName val="gold_แลกทอง7"/>
      <sheetName val="C8198_employee_list_200405197"/>
      <sheetName val="B&amp;S_199910"/>
      <sheetName val="N-4_47"/>
      <sheetName val="Sdos_7"/>
      <sheetName val="Alm_CDis_Edif_Terr_CCiales7"/>
      <sheetName val="Arrendamiento_CC7"/>
      <sheetName val="Cost_Assumption7"/>
      <sheetName val="Apr02_Prod_Data7"/>
      <sheetName val="5)_Parameters5"/>
      <sheetName val="1)_Asset_Valuation5"/>
      <sheetName val="Raw_Material5"/>
      <sheetName val="งบทดลอง_-_ต_ค_25475"/>
      <sheetName val="Company_Info5"/>
      <sheetName val="CA_Comp5"/>
      <sheetName val="K_Ricky5"/>
      <sheetName val="Cash_Flow5"/>
      <sheetName val="Basic_Info_7"/>
      <sheetName val="cc_196_(SYS)_(2)5"/>
      <sheetName val="คชจ_ดำเนินงาน6-437"/>
      <sheetName val="Capital_Performance5"/>
      <sheetName val="Cost_Reductions5"/>
      <sheetName val="PK_Costs5"/>
      <sheetName val="Cover_Page5"/>
      <sheetName val="Labour_No_s5"/>
      <sheetName val="Market_Share5"/>
      <sheetName val="National_Sales5"/>
      <sheetName val="Packaging_Products5"/>
      <sheetName val="Pipe_and_Tube5"/>
      <sheetName val="Profit_Statement5"/>
      <sheetName val="EXPORT_(_US$)4"/>
      <sheetName val="Line_item_details4"/>
      <sheetName val="PULP_MILL4"/>
      <sheetName val="data_list3"/>
      <sheetName val="TAX_COM3"/>
      <sheetName val="Ajustes_cia4"/>
      <sheetName val="O_Ing_4"/>
      <sheetName val="Aj_anual_Inflación4"/>
      <sheetName val="Pgs_Prov_4"/>
      <sheetName val="Coef_Utilidad4"/>
      <sheetName val="IVA_Flujo4"/>
      <sheetName val="Prom_IA4"/>
      <sheetName val="IA_Base4"/>
      <sheetName val="Vta_A_F_4"/>
      <sheetName val="IA_5-A4"/>
      <sheetName val="G_Inst4"/>
      <sheetName val="I_X_P4"/>
      <sheetName val="&lt;_SS_&gt;4"/>
      <sheetName val="Clientes_y_Prov_4"/>
      <sheetName val="Res_Fiscales4"/>
      <sheetName val="AP-4_1-D4"/>
      <sheetName val="S_a_Favor4"/>
      <sheetName val="Int_PF4"/>
      <sheetName val="Valuacion_20013"/>
      <sheetName val="Transaction_rollforward3"/>
      <sheetName val="L_to_202"/>
      <sheetName val="Unit_Trust_Movement2"/>
      <sheetName val="Sale_04111"/>
      <sheetName val="Sale_04071"/>
      <sheetName val="ANALYSE_DE_VENTES1"/>
      <sheetName val="PREPAID_LEAD"/>
      <sheetName val="Senario_Manager"/>
      <sheetName val="Parameters_and_Assumptions"/>
      <sheetName val="P_&amp;_l_"/>
      <sheetName val="BOX_SUM"/>
      <sheetName val="FIN_GOOD"/>
      <sheetName val="SUD_30_09_09"/>
      <sheetName val="CREDIT_STATS"/>
      <sheetName val="C_1"/>
      <sheetName val="Deferred_Charge"/>
      <sheetName val="013_-_การสั่งการ"/>
      <sheetName val="ฝ่ายบริการ_"/>
      <sheetName val="Loan_Calculator"/>
      <sheetName val="Acquisition_Assumptions"/>
      <sheetName val="cal_(2)"/>
      <sheetName val="Data_Input"/>
      <sheetName val="Calculation_of_end_rates"/>
      <sheetName val="FF-2_(1)"/>
      <sheetName val="QUANTITY_COMPARISON"/>
      <sheetName val="Account_Code_E"/>
      <sheetName val="E_4_-_Long_Out__Analysis"/>
      <sheetName val="Mant_Fiberline"/>
      <sheetName val="CABLE DATA"/>
      <sheetName val="Face to Face"/>
      <sheetName val="Nov.'02"/>
      <sheetName val="Sale 0501"/>
      <sheetName val="MS Box"/>
      <sheetName val="MOLP C"/>
      <sheetName val="ALL_ภาคโฆษณาNBT"/>
      <sheetName val="61 HR"/>
      <sheetName val="65 FINANCE"/>
      <sheetName val="3rd"/>
      <sheetName val="New Item"/>
      <sheetName val="DPLA"/>
      <sheetName val="CRA-Detail"/>
      <sheetName val="Interim --&gt; Top"/>
      <sheetName val="1-7-00"/>
      <sheetName val="ผ้าสำเร็จ"/>
      <sheetName val="สำนักงาน"/>
      <sheetName val="Adj&amp;Rje(Z820) "/>
      <sheetName val="Sale 0404"/>
      <sheetName val="Sale0406"/>
      <sheetName val="Balance Sheet (New Grouping)"/>
      <sheetName val="Net Realisable Price"/>
      <sheetName val="sapactivexlhiddensheet"/>
      <sheetName val="PGS"/>
      <sheetName val="DB"/>
      <sheetName val="CE_A"/>
      <sheetName val="Drwing"/>
      <sheetName val="Elec"/>
      <sheetName val="Inst"/>
      <sheetName val="IT"/>
      <sheetName val="Mech"/>
      <sheetName val="CE"/>
      <sheetName val="Power"/>
      <sheetName val="Store"/>
      <sheetName val="10_1 Media"/>
      <sheetName val="10_cut"/>
      <sheetName val="ACCODE"/>
      <sheetName val="Lap. Laba Rugi 2005"/>
      <sheetName val="RAW MATREIAL FLAT STORAGE"/>
      <sheetName val="data_list4"/>
      <sheetName val="Unit_Trust_Movement4"/>
      <sheetName val="Transaction_rollforward5"/>
      <sheetName val="Unit_Trust_Movement3"/>
      <sheetName val="Transaction_rollforward4"/>
      <sheetName val="ADJ_-_RATE31"/>
      <sheetName val="TR_-_AP-_0031"/>
      <sheetName val="ADJ___RATE31"/>
      <sheetName val="Sheet1_(2)31"/>
      <sheetName val="เงินกู้_MGC30"/>
      <sheetName val="TrialBalance_Q3-200230"/>
      <sheetName val="BALANCE_SHEET_31"/>
      <sheetName val="finance64k_u29"/>
      <sheetName val="SCB_1_-_Current29"/>
      <sheetName val="SCB_2_-_Current29"/>
      <sheetName val="set_date29"/>
      <sheetName val="Trial_Balance28"/>
      <sheetName val="คงเหลือ_GH30"/>
      <sheetName val="FDR-Jan-99_28"/>
      <sheetName val="Graph_DMG30"/>
      <sheetName val="Export_Sales28"/>
      <sheetName val="Domestic_Sales28"/>
      <sheetName val="Dealer_Sales28"/>
      <sheetName val="10-1_Media27"/>
      <sheetName val="BTR_BKK27"/>
      <sheetName val="ICT_POTF26"/>
      <sheetName val="Stock_Bal_สรรพากร_SBM3_JUN27"/>
      <sheetName val="New_Std__27"/>
      <sheetName val="PAN_M4*25_FE_CM3_P223"/>
      <sheetName val="depn-Sep_0326"/>
      <sheetName val="กราฟ_ผลิต25"/>
      <sheetName val="By_Person27"/>
      <sheetName val="Supplier_Master_IF26"/>
      <sheetName val="KK_Rev_126"/>
      <sheetName val="SC1_XLS25"/>
      <sheetName val="5_Analysis23"/>
      <sheetName val="Standing_Data23"/>
      <sheetName val="Asset_&amp;_Liability23"/>
      <sheetName val="Net_asset_value23"/>
      <sheetName val="Bang_gia_tong_hop23"/>
      <sheetName val="BAT_data_entry20"/>
      <sheetName val="BAT_Reserve_data_entry20"/>
      <sheetName val="_IB-PL-00-01_SUMMARY20"/>
      <sheetName val="Read_me20"/>
      <sheetName val="bang_tien_luong20"/>
      <sheetName val="addl_cost17"/>
      <sheetName val="_กระทบผลรวม__1710_34"/>
      <sheetName val="_กระทบผลรวม__1710_35"/>
      <sheetName val="Asset_Class20"/>
      <sheetName val="Cost_Center20"/>
      <sheetName val="Depre__Key20"/>
      <sheetName val="Call_Down_Data_OLD20"/>
      <sheetName val="Spirt_Disp20"/>
      <sheetName val="Conso_Volume17"/>
      <sheetName val="OTB_201217"/>
      <sheetName val="RM_Req17"/>
      <sheetName val="Fields_Worksheet18"/>
      <sheetName val="FF_Volume18"/>
      <sheetName val="Size_Dist18"/>
      <sheetName val="Size_Dist_218"/>
      <sheetName val="Assumption_Data17"/>
      <sheetName val="Excess_Calc_(2)23"/>
      <sheetName val="Weekly_Hires_&amp;_Terms_10-217"/>
      <sheetName val="BOI_sum17"/>
      <sheetName val="Update_CIT_FY1917"/>
      <sheetName val="Tax_computation_BOI17"/>
      <sheetName val="A)_Provision_schedule17"/>
      <sheetName val="A2)_834_Inventory17"/>
      <sheetName val="B1)_646_Retirement17"/>
      <sheetName val="B2)_746_Retirement_17"/>
      <sheetName val="C1)_791-0000-20_Private_exp_17"/>
      <sheetName val="TB_(as_of_31DEC)17"/>
      <sheetName val="C2)_779-0000-20_Misc_17"/>
      <sheetName val="C1)_663_Car_Lease17"/>
      <sheetName val="C2)_758_Car_Lease17"/>
      <sheetName val="D)_Training17"/>
      <sheetName val="E)_HY_test_PwC17"/>
      <sheetName val="F)_RD_60417"/>
      <sheetName val="G)_RD_64217"/>
      <sheetName val="TB_YEST_ON_JUN'1917"/>
      <sheetName val="E_PRECIOS17"/>
      <sheetName val="Scenarios_and_Sensitivities17"/>
      <sheetName val="Global_Assumptions17"/>
      <sheetName val="U1_P&amp;L17"/>
      <sheetName val="Non-Statistical_Sampling_Mast17"/>
      <sheetName val="Two_Step_Revenue_Testing_Mast17"/>
      <sheetName val="Global_Data17"/>
      <sheetName val="Expense_Summary17"/>
      <sheetName val="Cum_91-9317"/>
      <sheetName val="Dec_9417"/>
      <sheetName val="Quantum-Machined_Comp_23"/>
      <sheetName val="Assy_Prod_Schedule23"/>
      <sheetName val="Family3-Machined_Comp_23"/>
      <sheetName val="Quest-Machined_Comp_23"/>
      <sheetName val="C8198_employee_list_200405199"/>
      <sheetName val="CPE_Parameters17"/>
      <sheetName val="IPVPN_Parameters17"/>
      <sheetName val="Retrieve_in_KLOC_HC_-_Copy_va17"/>
      <sheetName val="STORE_MN17"/>
      <sheetName val="Breakeven_Analysis10"/>
      <sheetName val="EXPORT_(_US$)8"/>
      <sheetName val="Apr02_Prod_Data8"/>
      <sheetName val="data_list8"/>
      <sheetName val="Seagate__share_in_units10"/>
      <sheetName val="Cost_Assumption9"/>
      <sheetName val="วงเครดิต_39"/>
      <sheetName val="Register_Cal_Mar_04_July_05_9"/>
      <sheetName val="gold_แลกทอง9"/>
      <sheetName val="Sdos_9"/>
      <sheetName val="Alm_CDis_Edif_Terr_CCiales8"/>
      <sheetName val="Arrendamiento_CC8"/>
      <sheetName val="N-4_49"/>
      <sheetName val="5)_Parameters8"/>
      <sheetName val="1)_Asset_Valuation8"/>
      <sheetName val="Raw_Material8"/>
      <sheetName val="งบทดลอง_-_ต_ค_25478"/>
      <sheetName val="Company_Info8"/>
      <sheetName val="CA_Comp8"/>
      <sheetName val="K_Ricky8"/>
      <sheetName val="Cash_Flow8"/>
      <sheetName val="Basic_Info_8"/>
      <sheetName val="Unit_Trust_Movement8"/>
      <sheetName val="cc_196_(SYS)_(2)8"/>
      <sheetName val="คชจ_ดำเนินงาน6-438"/>
      <sheetName val="Capital_Performance8"/>
      <sheetName val="Cost_Reductions8"/>
      <sheetName val="PK_Costs8"/>
      <sheetName val="Cover_Page8"/>
      <sheetName val="Labour_No_s8"/>
      <sheetName val="Market_Share8"/>
      <sheetName val="National_Sales8"/>
      <sheetName val="Packaging_Products8"/>
      <sheetName val="Pipe_and_Tube8"/>
      <sheetName val="Profit_Statement8"/>
      <sheetName val="Transaction_rollforward9"/>
      <sheetName val="EXPORT_(_US$)5"/>
      <sheetName val="data_list5"/>
      <sheetName val="Unit_Trust_Movement5"/>
      <sheetName val="Transaction_rollforward6"/>
      <sheetName val="ADJ_-_RATE29"/>
      <sheetName val="TR_-_AP-_0029"/>
      <sheetName val="ADJ___RATE29"/>
      <sheetName val="Sheet1_(2)29"/>
      <sheetName val="เงินกู้_MGC28"/>
      <sheetName val="TrialBalance_Q3-200228"/>
      <sheetName val="BALANCE_SHEET_29"/>
      <sheetName val="finance64k_u27"/>
      <sheetName val="SCB_1_-_Current27"/>
      <sheetName val="SCB_2_-_Current27"/>
      <sheetName val="set_date27"/>
      <sheetName val="Trial_Balance26"/>
      <sheetName val="คงเหลือ_GH28"/>
      <sheetName val="FDR-Jan-99_26"/>
      <sheetName val="Graph_DMG28"/>
      <sheetName val="Export_Sales26"/>
      <sheetName val="Domestic_Sales26"/>
      <sheetName val="Dealer_Sales26"/>
      <sheetName val="10-1_Media25"/>
      <sheetName val="BTR_BKK25"/>
      <sheetName val="ICT_POTF24"/>
      <sheetName val="Stock_Bal_สรรพากร_SBM3_JUN25"/>
      <sheetName val="New_Std__25"/>
      <sheetName val="PAN_M4*25_FE_CM3_P221"/>
      <sheetName val="depn-Sep_0324"/>
      <sheetName val="กราฟ_ผลิต23"/>
      <sheetName val="By_Person25"/>
      <sheetName val="Supplier_Master_IF24"/>
      <sheetName val="KK_Rev_124"/>
      <sheetName val="SC1_XLS23"/>
      <sheetName val="5_Analysis21"/>
      <sheetName val="Standing_Data21"/>
      <sheetName val="Asset_&amp;_Liability21"/>
      <sheetName val="Net_asset_value21"/>
      <sheetName val="Bang_gia_tong_hop21"/>
      <sheetName val="BAT_data_entry18"/>
      <sheetName val="BAT_Reserve_data_entry18"/>
      <sheetName val="_IB-PL-00-01_SUMMARY18"/>
      <sheetName val="Read_me18"/>
      <sheetName val="bang_tien_luong18"/>
      <sheetName val="addl_cost15"/>
      <sheetName val="_กระทบผลรวม__1710_30"/>
      <sheetName val="_กระทบผลรวม__1710_31"/>
      <sheetName val="Asset_Class18"/>
      <sheetName val="Cost_Center18"/>
      <sheetName val="Depre__Key18"/>
      <sheetName val="Call_Down_Data_OLD18"/>
      <sheetName val="Spirt_Disp18"/>
      <sheetName val="Conso_Volume15"/>
      <sheetName val="OTB_201215"/>
      <sheetName val="RM_Req15"/>
      <sheetName val="Fields_Worksheet16"/>
      <sheetName val="FF_Volume16"/>
      <sheetName val="Size_Dist16"/>
      <sheetName val="Size_Dist_216"/>
      <sheetName val="Assumption_Data15"/>
      <sheetName val="Excess_Calc_(2)21"/>
      <sheetName val="Weekly_Hires_&amp;_Terms_10-215"/>
      <sheetName val="BOI_sum15"/>
      <sheetName val="Update_CIT_FY1915"/>
      <sheetName val="Tax_computation_BOI15"/>
      <sheetName val="A)_Provision_schedule15"/>
      <sheetName val="A2)_834_Inventory15"/>
      <sheetName val="B1)_646_Retirement15"/>
      <sheetName val="B2)_746_Retirement_15"/>
      <sheetName val="C1)_791-0000-20_Private_exp_15"/>
      <sheetName val="TB_(as_of_31DEC)15"/>
      <sheetName val="C2)_779-0000-20_Misc_15"/>
      <sheetName val="C1)_663_Car_Lease15"/>
      <sheetName val="C2)_758_Car_Lease15"/>
      <sheetName val="D)_Training15"/>
      <sheetName val="E)_HY_test_PwC15"/>
      <sheetName val="F)_RD_60415"/>
      <sheetName val="G)_RD_64215"/>
      <sheetName val="TB_YEST_ON_JUN'1915"/>
      <sheetName val="E_PRECIOS15"/>
      <sheetName val="Scenarios_and_Sensitivities15"/>
      <sheetName val="Global_Assumptions15"/>
      <sheetName val="U1_P&amp;L15"/>
      <sheetName val="Non-Statistical_Sampling_Mast15"/>
      <sheetName val="Two_Step_Revenue_Testing_Mast15"/>
      <sheetName val="Global_Data15"/>
      <sheetName val="Expense_Summary15"/>
      <sheetName val="Cum_91-9315"/>
      <sheetName val="Dec_9415"/>
      <sheetName val="Quantum-Machined_Comp_21"/>
      <sheetName val="Assy_Prod_Schedule21"/>
      <sheetName val="Family3-Machined_Comp_21"/>
      <sheetName val="Quest-Machined_Comp_21"/>
      <sheetName val="CPE_Parameters15"/>
      <sheetName val="IPVPN_Parameters15"/>
      <sheetName val="Retrieve_in_KLOC_HC_-_Copy_va15"/>
      <sheetName val="STORE_MN15"/>
      <sheetName val="Breakeven_Analysis8"/>
      <sheetName val="EXPORT_(_US$)6"/>
      <sheetName val="data_list6"/>
      <sheetName val="Seagate__share_in_units8"/>
      <sheetName val="5)_Parameters6"/>
      <sheetName val="1)_Asset_Valuation6"/>
      <sheetName val="Raw_Material6"/>
      <sheetName val="งบทดลอง_-_ต_ค_25476"/>
      <sheetName val="Company_Info6"/>
      <sheetName val="CA_Comp6"/>
      <sheetName val="K_Ricky6"/>
      <sheetName val="Cash_Flow6"/>
      <sheetName val="Unit_Trust_Movement6"/>
      <sheetName val="cc_196_(SYS)_(2)6"/>
      <sheetName val="Capital_Performance6"/>
      <sheetName val="Cost_Reductions6"/>
      <sheetName val="PK_Costs6"/>
      <sheetName val="Cover_Page6"/>
      <sheetName val="Labour_No_s6"/>
      <sheetName val="Market_Share6"/>
      <sheetName val="National_Sales6"/>
      <sheetName val="Packaging_Products6"/>
      <sheetName val="Pipe_and_Tube6"/>
      <sheetName val="Profit_Statement6"/>
      <sheetName val="Transaction_rollforward7"/>
      <sheetName val="ADJ_-_RATE30"/>
      <sheetName val="TR_-_AP-_0030"/>
      <sheetName val="ADJ___RATE30"/>
      <sheetName val="Sheet1_(2)30"/>
      <sheetName val="เงินกู้_MGC29"/>
      <sheetName val="TrialBalance_Q3-200229"/>
      <sheetName val="BALANCE_SHEET_30"/>
      <sheetName val="finance64k_u28"/>
      <sheetName val="SCB_1_-_Current28"/>
      <sheetName val="SCB_2_-_Current28"/>
      <sheetName val="set_date28"/>
      <sheetName val="Trial_Balance27"/>
      <sheetName val="คงเหลือ_GH29"/>
      <sheetName val="FDR-Jan-99_27"/>
      <sheetName val="Graph_DMG29"/>
      <sheetName val="Export_Sales27"/>
      <sheetName val="Domestic_Sales27"/>
      <sheetName val="Dealer_Sales27"/>
      <sheetName val="10-1_Media26"/>
      <sheetName val="BTR_BKK26"/>
      <sheetName val="ICT_POTF25"/>
      <sheetName val="Stock_Bal_สรรพากร_SBM3_JUN26"/>
      <sheetName val="New_Std__26"/>
      <sheetName val="PAN_M4*25_FE_CM3_P222"/>
      <sheetName val="depn-Sep_0325"/>
      <sheetName val="กราฟ_ผลิต24"/>
      <sheetName val="By_Person26"/>
      <sheetName val="Supplier_Master_IF25"/>
      <sheetName val="KK_Rev_125"/>
      <sheetName val="SC1_XLS24"/>
      <sheetName val="5_Analysis22"/>
      <sheetName val="Standing_Data22"/>
      <sheetName val="Asset_&amp;_Liability22"/>
      <sheetName val="Net_asset_value22"/>
      <sheetName val="Bang_gia_tong_hop22"/>
      <sheetName val="BAT_data_entry19"/>
      <sheetName val="BAT_Reserve_data_entry19"/>
      <sheetName val="_IB-PL-00-01_SUMMARY19"/>
      <sheetName val="Read_me19"/>
      <sheetName val="bang_tien_luong19"/>
      <sheetName val="addl_cost16"/>
      <sheetName val="_กระทบผลรวม__1710_32"/>
      <sheetName val="_กระทบผลรวม__1710_33"/>
      <sheetName val="Asset_Class19"/>
      <sheetName val="Cost_Center19"/>
      <sheetName val="Depre__Key19"/>
      <sheetName val="Call_Down_Data_OLD19"/>
      <sheetName val="Spirt_Disp19"/>
      <sheetName val="Conso_Volume16"/>
      <sheetName val="OTB_201216"/>
      <sheetName val="RM_Req16"/>
      <sheetName val="Fields_Worksheet17"/>
      <sheetName val="FF_Volume17"/>
      <sheetName val="Size_Dist17"/>
      <sheetName val="Size_Dist_217"/>
      <sheetName val="Assumption_Data16"/>
      <sheetName val="Excess_Calc_(2)22"/>
      <sheetName val="Weekly_Hires_&amp;_Terms_10-216"/>
      <sheetName val="BOI_sum16"/>
      <sheetName val="Update_CIT_FY1916"/>
      <sheetName val="Tax_computation_BOI16"/>
      <sheetName val="A)_Provision_schedule16"/>
      <sheetName val="A2)_834_Inventory16"/>
      <sheetName val="B1)_646_Retirement16"/>
      <sheetName val="B2)_746_Retirement_16"/>
      <sheetName val="C1)_791-0000-20_Private_exp_16"/>
      <sheetName val="TB_(as_of_31DEC)16"/>
      <sheetName val="C2)_779-0000-20_Misc_16"/>
      <sheetName val="C1)_663_Car_Lease16"/>
      <sheetName val="C2)_758_Car_Lease16"/>
      <sheetName val="D)_Training16"/>
      <sheetName val="E)_HY_test_PwC16"/>
      <sheetName val="F)_RD_60416"/>
      <sheetName val="G)_RD_64216"/>
      <sheetName val="TB_YEST_ON_JUN'1916"/>
      <sheetName val="E_PRECIOS16"/>
      <sheetName val="Scenarios_and_Sensitivities16"/>
      <sheetName val="Global_Assumptions16"/>
      <sheetName val="U1_P&amp;L16"/>
      <sheetName val="Non-Statistical_Sampling_Mast16"/>
      <sheetName val="Two_Step_Revenue_Testing_Mast16"/>
      <sheetName val="Global_Data16"/>
      <sheetName val="Expense_Summary16"/>
      <sheetName val="Cum_91-9316"/>
      <sheetName val="Dec_9416"/>
      <sheetName val="Quantum-Machined_Comp_22"/>
      <sheetName val="Assy_Prod_Schedule22"/>
      <sheetName val="Family3-Machined_Comp_22"/>
      <sheetName val="Quest-Machined_Comp_22"/>
      <sheetName val="C8198_employee_list_200405198"/>
      <sheetName val="CPE_Parameters16"/>
      <sheetName val="IPVPN_Parameters16"/>
      <sheetName val="Retrieve_in_KLOC_HC_-_Copy_va16"/>
      <sheetName val="STORE_MN16"/>
      <sheetName val="Breakeven_Analysis9"/>
      <sheetName val="EXPORT_(_US$)7"/>
      <sheetName val="data_list7"/>
      <sheetName val="Seagate__share_in_units9"/>
      <sheetName val="Cost_Assumption8"/>
      <sheetName val="วงเครดิต_38"/>
      <sheetName val="Register_Cal_Mar_04_July_05_8"/>
      <sheetName val="gold_แลกทอง8"/>
      <sheetName val="Sdos_8"/>
      <sheetName val="N-4_48"/>
      <sheetName val="5)_Parameters7"/>
      <sheetName val="1)_Asset_Valuation7"/>
      <sheetName val="Raw_Material7"/>
      <sheetName val="งบทดลอง_-_ต_ค_25477"/>
      <sheetName val="Company_Info7"/>
      <sheetName val="CA_Comp7"/>
      <sheetName val="K_Ricky7"/>
      <sheetName val="Cash_Flow7"/>
      <sheetName val="Unit_Trust_Movement7"/>
      <sheetName val="cc_196_(SYS)_(2)7"/>
      <sheetName val="Capital_Performance7"/>
      <sheetName val="Cost_Reductions7"/>
      <sheetName val="PK_Costs7"/>
      <sheetName val="Cover_Page7"/>
      <sheetName val="Labour_No_s7"/>
      <sheetName val="Market_Share7"/>
      <sheetName val="National_Sales7"/>
      <sheetName val="Packaging_Products7"/>
      <sheetName val="Pipe_and_Tube7"/>
      <sheetName val="Profit_Statement7"/>
      <sheetName val="Transaction_rollforward8"/>
      <sheetName val="ADJ_-_RATE32"/>
      <sheetName val="TR_-_AP-_0032"/>
      <sheetName val="ADJ___RATE32"/>
      <sheetName val="Sheet1_(2)32"/>
      <sheetName val="เงินกู้_MGC31"/>
      <sheetName val="TrialBalance_Q3-200231"/>
      <sheetName val="BALANCE_SHEET_32"/>
      <sheetName val="finance64k_u30"/>
      <sheetName val="SCB_1_-_Current30"/>
      <sheetName val="SCB_2_-_Current30"/>
      <sheetName val="set_date30"/>
      <sheetName val="Trial_Balance29"/>
      <sheetName val="คงเหลือ_GH31"/>
      <sheetName val="FDR-Jan-99_29"/>
      <sheetName val="Graph_DMG31"/>
      <sheetName val="Export_Sales29"/>
      <sheetName val="Domestic_Sales29"/>
      <sheetName val="Dealer_Sales29"/>
      <sheetName val="10-1_Media28"/>
      <sheetName val="BTR_BKK28"/>
      <sheetName val="ICT_POTF27"/>
      <sheetName val="Stock_Bal_สรรพากร_SBM3_JUN28"/>
      <sheetName val="New_Std__28"/>
      <sheetName val="PAN_M4*25_FE_CM3_P224"/>
      <sheetName val="depn-Sep_0327"/>
      <sheetName val="กราฟ_ผลิต26"/>
      <sheetName val="By_Person28"/>
      <sheetName val="Supplier_Master_IF27"/>
      <sheetName val="KK_Rev_127"/>
      <sheetName val="SC1_XLS26"/>
      <sheetName val="5_Analysis24"/>
      <sheetName val="Standing_Data24"/>
      <sheetName val="Asset_&amp;_Liability24"/>
      <sheetName val="Net_asset_value24"/>
      <sheetName val="Bang_gia_tong_hop24"/>
      <sheetName val="BAT_data_entry21"/>
      <sheetName val="BAT_Reserve_data_entry21"/>
      <sheetName val="_IB-PL-00-01_SUMMARY21"/>
      <sheetName val="Read_me21"/>
      <sheetName val="bang_tien_luong21"/>
      <sheetName val="addl_cost18"/>
      <sheetName val="_กระทบผลรวม__1710_36"/>
      <sheetName val="_กระทบผลรวม__1710_37"/>
      <sheetName val="Asset_Class21"/>
      <sheetName val="Cost_Center21"/>
      <sheetName val="Depre__Key21"/>
      <sheetName val="Call_Down_Data_OLD21"/>
      <sheetName val="Spirt_Disp21"/>
      <sheetName val="Conso_Volume18"/>
      <sheetName val="OTB_201218"/>
      <sheetName val="RM_Req18"/>
      <sheetName val="Fields_Worksheet19"/>
      <sheetName val="FF_Volume19"/>
      <sheetName val="Size_Dist19"/>
      <sheetName val="Size_Dist_219"/>
      <sheetName val="Assumption_Data18"/>
      <sheetName val="Excess_Calc_(2)24"/>
      <sheetName val="Weekly_Hires_&amp;_Terms_10-218"/>
      <sheetName val="BOI_sum18"/>
      <sheetName val="Update_CIT_FY1918"/>
      <sheetName val="Tax_computation_BOI18"/>
      <sheetName val="A)_Provision_schedule18"/>
      <sheetName val="A2)_834_Inventory18"/>
      <sheetName val="B1)_646_Retirement18"/>
      <sheetName val="B2)_746_Retirement_18"/>
      <sheetName val="C1)_791-0000-20_Private_exp_18"/>
      <sheetName val="TB_(as_of_31DEC)18"/>
      <sheetName val="C2)_779-0000-20_Misc_18"/>
      <sheetName val="C1)_663_Car_Lease18"/>
      <sheetName val="C2)_758_Car_Lease18"/>
      <sheetName val="D)_Training18"/>
      <sheetName val="E)_HY_test_PwC18"/>
      <sheetName val="F)_RD_60418"/>
      <sheetName val="G)_RD_64218"/>
      <sheetName val="TB_YEST_ON_JUN'1918"/>
      <sheetName val="E_PRECIOS18"/>
      <sheetName val="Scenarios_and_Sensitivities18"/>
      <sheetName val="Global_Assumptions18"/>
      <sheetName val="U1_P&amp;L18"/>
      <sheetName val="Non-Statistical_Sampling_Mast18"/>
      <sheetName val="Two_Step_Revenue_Testing_Mast18"/>
      <sheetName val="Global_Data18"/>
      <sheetName val="Expense_Summary18"/>
      <sheetName val="Cum_91-9318"/>
      <sheetName val="Dec_9418"/>
      <sheetName val="Quantum-Machined_Comp_24"/>
      <sheetName val="Assy_Prod_Schedule24"/>
      <sheetName val="Family3-Machined_Comp_24"/>
      <sheetName val="Quest-Machined_Comp_24"/>
      <sheetName val="ข้อมูลบัญชี_-Sep-0611"/>
      <sheetName val="C8198_employee_list_2004051910"/>
      <sheetName val="CPE_Parameters18"/>
      <sheetName val="IPVPN_Parameters18"/>
      <sheetName val="Retrieve_in_KLOC_HC_-_Copy_va18"/>
      <sheetName val="STORE_MN18"/>
      <sheetName val="Breakeven_Analysis11"/>
      <sheetName val="EXPORT_(_US$)9"/>
      <sheetName val="Apr02_Prod_Data9"/>
      <sheetName val="data_list9"/>
      <sheetName val="Seagate__share_in_units11"/>
      <sheetName val="Cost_Assumption10"/>
      <sheetName val="วงเครดิต_310"/>
      <sheetName val="Register_Cal_Mar_04_July_05_10"/>
      <sheetName val="gold_แลกทอง10"/>
      <sheetName val="Sdos_10"/>
      <sheetName val="Alm_CDis_Edif_Terr_CCiales9"/>
      <sheetName val="Arrendamiento_CC9"/>
      <sheetName val="N-4_410"/>
      <sheetName val="5)_Parameters9"/>
      <sheetName val="1)_Asset_Valuation9"/>
      <sheetName val="Raw_Material9"/>
      <sheetName val="งบทดลอง_-_ต_ค_25479"/>
      <sheetName val="Company_Info9"/>
      <sheetName val="CA_Comp9"/>
      <sheetName val="K_Ricky9"/>
      <sheetName val="Cash_Flow9"/>
      <sheetName val="Basic_Info_9"/>
      <sheetName val="Unit_Trust_Movement9"/>
      <sheetName val="cc_196_(SYS)_(2)9"/>
      <sheetName val="คชจ_ดำเนินงาน6-439"/>
      <sheetName val="Capital_Performance9"/>
      <sheetName val="Cost_Reductions9"/>
      <sheetName val="PK_Costs9"/>
      <sheetName val="Cover_Page9"/>
      <sheetName val="Labour_No_s9"/>
      <sheetName val="Market_Share9"/>
      <sheetName val="National_Sales9"/>
      <sheetName val="Packaging_Products9"/>
      <sheetName val="Pipe_and_Tube9"/>
      <sheetName val="Profit_Statement9"/>
      <sheetName val="Transaction_rollforward10"/>
      <sheetName val="ADJ_-_RATE33"/>
      <sheetName val="TR_-_AP-_0033"/>
      <sheetName val="ADJ___RATE33"/>
      <sheetName val="Sheet1_(2)33"/>
      <sheetName val="เงินกู้_MGC32"/>
      <sheetName val="TrialBalance_Q3-200232"/>
      <sheetName val="BALANCE_SHEET_33"/>
      <sheetName val="finance64k_u31"/>
      <sheetName val="SCB_1_-_Current31"/>
      <sheetName val="SCB_2_-_Current31"/>
      <sheetName val="set_date31"/>
      <sheetName val="Trial_Balance30"/>
      <sheetName val="คงเหลือ_GH32"/>
      <sheetName val="FDR-Jan-99_30"/>
      <sheetName val="Graph_DMG32"/>
      <sheetName val="Export_Sales30"/>
      <sheetName val="Domestic_Sales30"/>
      <sheetName val="Dealer_Sales30"/>
      <sheetName val="10-1_Media29"/>
      <sheetName val="BTR_BKK29"/>
      <sheetName val="ICT_POTF28"/>
      <sheetName val="Stock_Bal_สรรพากร_SBM3_JUN29"/>
      <sheetName val="New_Std__29"/>
      <sheetName val="PAN_M4*25_FE_CM3_P225"/>
      <sheetName val="depn-Sep_0328"/>
      <sheetName val="กราฟ_ผลิต27"/>
      <sheetName val="By_Person29"/>
      <sheetName val="Supplier_Master_IF28"/>
      <sheetName val="KK_Rev_128"/>
      <sheetName val="SC1_XLS27"/>
      <sheetName val="5_Analysis25"/>
      <sheetName val="Standing_Data25"/>
      <sheetName val="Asset_&amp;_Liability25"/>
      <sheetName val="Net_asset_value25"/>
      <sheetName val="Bang_gia_tong_hop25"/>
      <sheetName val="BAT_data_entry22"/>
      <sheetName val="BAT_Reserve_data_entry22"/>
      <sheetName val="_IB-PL-00-01_SUMMARY22"/>
      <sheetName val="Read_me22"/>
      <sheetName val="bang_tien_luong22"/>
      <sheetName val="addl_cost19"/>
      <sheetName val="_กระทบผลรวม__1710_38"/>
      <sheetName val="_กระทบผลรวม__1710_39"/>
      <sheetName val="Asset_Class22"/>
      <sheetName val="Cost_Center22"/>
      <sheetName val="Depre__Key22"/>
      <sheetName val="Call_Down_Data_OLD22"/>
      <sheetName val="Spirt_Disp22"/>
      <sheetName val="Conso_Volume19"/>
      <sheetName val="OTB_201219"/>
      <sheetName val="RM_Req19"/>
      <sheetName val="Fields_Worksheet20"/>
      <sheetName val="FF_Volume20"/>
      <sheetName val="Size_Dist20"/>
      <sheetName val="Size_Dist_220"/>
      <sheetName val="Assumption_Data19"/>
      <sheetName val="Excess_Calc_(2)25"/>
      <sheetName val="Weekly_Hires_&amp;_Terms_10-219"/>
      <sheetName val="BOI_sum19"/>
      <sheetName val="Update_CIT_FY1919"/>
      <sheetName val="Tax_computation_BOI19"/>
      <sheetName val="A)_Provision_schedule19"/>
      <sheetName val="A2)_834_Inventory19"/>
      <sheetName val="B1)_646_Retirement19"/>
      <sheetName val="B2)_746_Retirement_19"/>
      <sheetName val="C1)_791-0000-20_Private_exp_19"/>
      <sheetName val="TB_(as_of_31DEC)19"/>
      <sheetName val="C2)_779-0000-20_Misc_19"/>
      <sheetName val="C1)_663_Car_Lease19"/>
      <sheetName val="C2)_758_Car_Lease19"/>
      <sheetName val="D)_Training19"/>
      <sheetName val="E)_HY_test_PwC19"/>
      <sheetName val="F)_RD_60419"/>
      <sheetName val="G)_RD_64219"/>
      <sheetName val="TB_YEST_ON_JUN'1919"/>
      <sheetName val="E_PRECIOS19"/>
      <sheetName val="Scenarios_and_Sensitivities19"/>
      <sheetName val="Global_Assumptions19"/>
      <sheetName val="U1_P&amp;L19"/>
      <sheetName val="Non-Statistical_Sampling_Mast19"/>
      <sheetName val="Two_Step_Revenue_Testing_Mast19"/>
      <sheetName val="Global_Data19"/>
      <sheetName val="Expense_Summary19"/>
      <sheetName val="Cum_91-9319"/>
      <sheetName val="Dec_9419"/>
      <sheetName val="Quantum-Machined_Comp_25"/>
      <sheetName val="Assy_Prod_Schedule25"/>
      <sheetName val="Family3-Machined_Comp_25"/>
      <sheetName val="Quest-Machined_Comp_25"/>
      <sheetName val="ข้อมูลบัญชี_-Sep-0612"/>
      <sheetName val="C8198_employee_list_2004051911"/>
      <sheetName val="Terms_and_Escrow12"/>
      <sheetName val="CPE_Parameters19"/>
      <sheetName val="IPVPN_Parameters19"/>
      <sheetName val="Retrieve_in_KLOC_HC_-_Copy_va19"/>
      <sheetName val="ROC-CCTR_12"/>
      <sheetName val="STORE_MN19"/>
      <sheetName val="Breakeven_Analysis12"/>
      <sheetName val="EXPORT_(_US$)10"/>
      <sheetName val="Apr02_Prod_Data10"/>
      <sheetName val="data_list10"/>
      <sheetName val="Seagate__share_in_units12"/>
      <sheetName val="Cost_Assumption11"/>
      <sheetName val="วงเครดิต_311"/>
      <sheetName val="Register_Cal_Mar_04_July_05_11"/>
      <sheetName val="gold_แลกทอง11"/>
      <sheetName val="Sdos_11"/>
      <sheetName val="Alm_CDis_Edif_Terr_CCiales10"/>
      <sheetName val="Arrendamiento_CC10"/>
      <sheetName val="B&amp;S_199911"/>
      <sheetName val="N-4_411"/>
      <sheetName val="5)_Parameters10"/>
      <sheetName val="1)_Asset_Valuation10"/>
      <sheetName val="Raw_Material10"/>
      <sheetName val="งบทดลอง_-_ต_ค_254710"/>
      <sheetName val="Company_Info10"/>
      <sheetName val="CA_Comp10"/>
      <sheetName val="K_Ricky10"/>
      <sheetName val="Cash_Flow10"/>
      <sheetName val="Basic_Info_10"/>
      <sheetName val="Unit_Trust_Movement10"/>
      <sheetName val="cc_196_(SYS)_(2)10"/>
      <sheetName val="คชจ_ดำเนินงาน6-4310"/>
      <sheetName val="Capital_Performance10"/>
      <sheetName val="Cost_Reductions10"/>
      <sheetName val="PK_Costs10"/>
      <sheetName val="Cover_Page10"/>
      <sheetName val="Labour_No_s10"/>
      <sheetName val="Market_Share10"/>
      <sheetName val="National_Sales10"/>
      <sheetName val="Packaging_Products10"/>
      <sheetName val="Pipe_and_Tube10"/>
      <sheetName val="Profit_Statement10"/>
      <sheetName val="Transaction_rollforward11"/>
      <sheetName val="ADJ_-_RATE34"/>
      <sheetName val="TR_-_AP-_0034"/>
      <sheetName val="ADJ___RATE34"/>
      <sheetName val="Sheet1_(2)34"/>
      <sheetName val="เงินกู้_MGC33"/>
      <sheetName val="TrialBalance_Q3-200233"/>
      <sheetName val="BALANCE_SHEET_34"/>
      <sheetName val="finance64k_u32"/>
      <sheetName val="SCB_1_-_Current32"/>
      <sheetName val="SCB_2_-_Current32"/>
      <sheetName val="set_date32"/>
      <sheetName val="Trial_Balance31"/>
      <sheetName val="คงเหลือ_GH33"/>
      <sheetName val="FDR-Jan-99_31"/>
      <sheetName val="Graph_DMG33"/>
      <sheetName val="Export_Sales31"/>
      <sheetName val="Domestic_Sales31"/>
      <sheetName val="Dealer_Sales31"/>
      <sheetName val="10-1_Media30"/>
      <sheetName val="BTR_BKK30"/>
      <sheetName val="ICT_POTF29"/>
      <sheetName val="Stock_Bal_สรรพากร_SBM3_JUN30"/>
      <sheetName val="New_Std__30"/>
      <sheetName val="PAN_M4*25_FE_CM3_P226"/>
      <sheetName val="depn-Sep_0329"/>
      <sheetName val="กราฟ_ผลิต28"/>
      <sheetName val="By_Person30"/>
      <sheetName val="Supplier_Master_IF29"/>
      <sheetName val="KK_Rev_129"/>
      <sheetName val="SC1_XLS28"/>
      <sheetName val="5_Analysis26"/>
      <sheetName val="Standing_Data26"/>
      <sheetName val="Asset_&amp;_Liability26"/>
      <sheetName val="Net_asset_value26"/>
      <sheetName val="Bang_gia_tong_hop26"/>
      <sheetName val="BAT_data_entry23"/>
      <sheetName val="BAT_Reserve_data_entry23"/>
      <sheetName val="_IB-PL-00-01_SUMMARY23"/>
      <sheetName val="Read_me23"/>
      <sheetName val="bang_tien_luong23"/>
      <sheetName val="addl_cost20"/>
      <sheetName val="_กระทบผลรวม__1710_40"/>
      <sheetName val="_กระทบผลรวม__1710_41"/>
      <sheetName val="Asset_Class23"/>
      <sheetName val="Cost_Center23"/>
      <sheetName val="Depre__Key23"/>
      <sheetName val="Call_Down_Data_OLD23"/>
      <sheetName val="Spirt_Disp23"/>
      <sheetName val="Conso_Volume20"/>
      <sheetName val="OTB_201220"/>
      <sheetName val="RM_Req20"/>
      <sheetName val="Fields_Worksheet21"/>
      <sheetName val="FF_Volume21"/>
      <sheetName val="Size_Dist21"/>
      <sheetName val="Size_Dist_221"/>
      <sheetName val="Assumption_Data20"/>
      <sheetName val="Excess_Calc_(2)26"/>
      <sheetName val="Weekly_Hires_&amp;_Terms_10-220"/>
      <sheetName val="BOI_sum20"/>
      <sheetName val="Update_CIT_FY1920"/>
      <sheetName val="Tax_computation_BOI20"/>
      <sheetName val="A)_Provision_schedule20"/>
      <sheetName val="A2)_834_Inventory20"/>
      <sheetName val="B1)_646_Retirement20"/>
      <sheetName val="B2)_746_Retirement_20"/>
      <sheetName val="C1)_791-0000-20_Private_exp_20"/>
      <sheetName val="TB_(as_of_31DEC)20"/>
      <sheetName val="C2)_779-0000-20_Misc_20"/>
      <sheetName val="C1)_663_Car_Lease20"/>
      <sheetName val="C2)_758_Car_Lease20"/>
      <sheetName val="D)_Training20"/>
      <sheetName val="E)_HY_test_PwC20"/>
      <sheetName val="F)_RD_60420"/>
      <sheetName val="G)_RD_64220"/>
      <sheetName val="TB_YEST_ON_JUN'1920"/>
      <sheetName val="E_PRECIOS20"/>
      <sheetName val="Scenarios_and_Sensitivities20"/>
      <sheetName val="Global_Assumptions20"/>
      <sheetName val="U1_P&amp;L20"/>
      <sheetName val="Non-Statistical_Sampling_Mast20"/>
      <sheetName val="Two_Step_Revenue_Testing_Mast20"/>
      <sheetName val="Global_Data20"/>
      <sheetName val="Expense_Summary20"/>
      <sheetName val="Cum_91-9320"/>
      <sheetName val="Dec_9420"/>
      <sheetName val="Quantum-Machined_Comp_26"/>
      <sheetName val="Assy_Prod_Schedule26"/>
      <sheetName val="Family3-Machined_Comp_26"/>
      <sheetName val="Quest-Machined_Comp_26"/>
      <sheetName val="ข้อมูลบัญชี_-Sep-0613"/>
      <sheetName val="C8198_employee_list_2004051912"/>
      <sheetName val="Terms_and_Escrow13"/>
      <sheetName val="License_BOI13"/>
      <sheetName val="PAN_M4_25_FE_CM3_P213"/>
      <sheetName val="CPE_Parameters20"/>
      <sheetName val="IPVPN_Parameters20"/>
      <sheetName val="Retrieve_in_KLOC_HC_-_Copy_va20"/>
      <sheetName val="Big_C13"/>
      <sheetName val="Big_C+npd13"/>
      <sheetName val="F20_Promo13"/>
      <sheetName val="F21_Promo13"/>
      <sheetName val="Cost_tops13"/>
      <sheetName val="USAGE_FOOD13"/>
      <sheetName val="ABR_P&amp;L13"/>
      <sheetName val="PLmth_13"/>
      <sheetName val="Sale_040813"/>
      <sheetName val="Co_info13"/>
      <sheetName val="CA_Sheet13"/>
      <sheetName val="Sale_040113"/>
      <sheetName val="Cost_centre_expenditure13"/>
      <sheetName val="Staff_List13"/>
      <sheetName val="test_213"/>
      <sheetName val="Norms_SP13"/>
      <sheetName val="B131_13"/>
      <sheetName val="FF_2__1_13"/>
      <sheetName val="Appx_B13"/>
      <sheetName val="Data_213"/>
      <sheetName val="Tornado_4_7_Component_List13"/>
      <sheetName val="Tornado_2_2_Component_List13"/>
      <sheetName val="ปัจจุบัน_13"/>
      <sheetName val="U2_213"/>
      <sheetName val="Tornado_5_6_Component_List13"/>
      <sheetName val="QR_4_113"/>
      <sheetName val="U-2_113"/>
      <sheetName val="GL_CB13"/>
      <sheetName val="GL_M13"/>
      <sheetName val="Bank_CA&amp;SA13"/>
      <sheetName val="AR_-CID13"/>
      <sheetName val="ดบ_ค้างรับ_Tisco13"/>
      <sheetName val="คชจ_ล่วงหน้า13"/>
      <sheetName val="ก่อสร้าง_ล่วงหน้า13"/>
      <sheetName val="ภาษีหัก_ณ_ที่จ่าย13"/>
      <sheetName val="คชจ_รอเรียกเก็บ_TDT13"/>
      <sheetName val="อุปกรณ์(หน่วยงาน)_13"/>
      <sheetName val="ICS_Cost_by_units13"/>
      <sheetName val="ICM_Budget&amp;Cost_Phase_I13"/>
      <sheetName val="ICM_Budget_Cost_Phase_II13"/>
      <sheetName val="ICm_Cost_by_units13"/>
      <sheetName val="CIV_AP_2-131-0013"/>
      <sheetName val="ICM_AP_2-131-0013"/>
      <sheetName val="CIV_AP_2-133-0013"/>
      <sheetName val="ICM_AP_2-133-0013"/>
      <sheetName val="ICM_AP_RPT13"/>
      <sheetName val="CIV_AP_RPT13"/>
      <sheetName val="CHQระหว่างทาง_2-132-0013"/>
      <sheetName val="ภาษีเงินได้หัก_ณ_ที่จ่าย13"/>
      <sheetName val="ค้างจ่าย_CID13"/>
      <sheetName val="เงินทดรองรับ_2-191-0013"/>
      <sheetName val="เงินทดรองรับ_2-193-0013"/>
      <sheetName val="เงินทดรองรับ_2-194-xx13"/>
      <sheetName val="สรุปเงินมัดจำห้องชุด_Agent13"/>
      <sheetName val="Commission-Tiny_(Chinese)13"/>
      <sheetName val="Commission-Sky_Pro_(Thai)13"/>
      <sheetName val="สำรองผลประโยชน์พนง_13"/>
      <sheetName val="รด_บริหาร13"/>
      <sheetName val="รด_อื่น13"/>
      <sheetName val="6-120-10_ค่าเช่า13"/>
      <sheetName val="6-120-20_ค่าบริการ13"/>
      <sheetName val="6-120-50_ค่าซ่อมแซม13"/>
      <sheetName val="6-150-10_ค่าที่ปรึกษา13"/>
      <sheetName val="6-130-20_ส่งเสริมการขาย13"/>
      <sheetName val="6-130-30_คอมมิชชั่น-ICS13"/>
      <sheetName val="6-130-30_คอมมิชชั่น-ICM13"/>
      <sheetName val="#6-200-00_ดอกเบี้ยจ่าย13"/>
      <sheetName val="ROC-CCTR_13"/>
      <sheetName val="STORE_MN20"/>
      <sheetName val="Breakeven_Analysis13"/>
      <sheetName val="EXPORT_(_US$)11"/>
      <sheetName val="Apr02_Prod_Data11"/>
      <sheetName val="data_list11"/>
      <sheetName val="Seagate__share_in_units13"/>
      <sheetName val="Cost_Assumption12"/>
      <sheetName val="วงเครดิต_312"/>
      <sheetName val="Register_Cal_Mar_04_July_05_12"/>
      <sheetName val="gold_แลกทอง12"/>
      <sheetName val="Sdos_12"/>
      <sheetName val="Alm_CDis_Edif_Terr_CCiales11"/>
      <sheetName val="Arrendamiento_CC11"/>
      <sheetName val="B&amp;S_199912"/>
      <sheetName val="N-4_412"/>
      <sheetName val="5)_Parameters11"/>
      <sheetName val="1)_Asset_Valuation11"/>
      <sheetName val="Raw_Material11"/>
      <sheetName val="งบทดลอง_-_ต_ค_254711"/>
      <sheetName val="Company_Info11"/>
      <sheetName val="CA_Comp11"/>
      <sheetName val="K_Ricky11"/>
      <sheetName val="Cash_Flow11"/>
      <sheetName val="Basic_Info_11"/>
      <sheetName val="Unit_Trust_Movement11"/>
      <sheetName val="cc_196_(SYS)_(2)11"/>
      <sheetName val="คชจ_ดำเนินงาน6-4311"/>
      <sheetName val="Capital_Performance11"/>
      <sheetName val="Cost_Reductions11"/>
      <sheetName val="PK_Costs11"/>
      <sheetName val="Cover_Page11"/>
      <sheetName val="Labour_No_s11"/>
      <sheetName val="Market_Share11"/>
      <sheetName val="National_Sales11"/>
      <sheetName val="Packaging_Products11"/>
      <sheetName val="Pipe_and_Tube11"/>
      <sheetName val="Profit_Statement11"/>
      <sheetName val="Transaction_rollforward12"/>
      <sheetName val="ADJ_-_RATE35"/>
      <sheetName val="TR_-_AP-_0035"/>
      <sheetName val="ADJ___RATE35"/>
      <sheetName val="Sheet1_(2)35"/>
      <sheetName val="เงินกู้_MGC34"/>
      <sheetName val="TrialBalance_Q3-200234"/>
      <sheetName val="BALANCE_SHEET_35"/>
      <sheetName val="finance64k_u33"/>
      <sheetName val="SCB_1_-_Current33"/>
      <sheetName val="SCB_2_-_Current33"/>
      <sheetName val="set_date33"/>
      <sheetName val="Trial_Balance32"/>
      <sheetName val="คงเหลือ_GH34"/>
      <sheetName val="FDR-Jan-99_32"/>
      <sheetName val="Graph_DMG34"/>
      <sheetName val="Export_Sales32"/>
      <sheetName val="Domestic_Sales32"/>
      <sheetName val="Dealer_Sales32"/>
      <sheetName val="10-1_Media31"/>
      <sheetName val="BTR_BKK31"/>
      <sheetName val="ICT_POTF30"/>
      <sheetName val="Stock_Bal_สรรพากร_SBM3_JUN31"/>
      <sheetName val="New_Std__31"/>
      <sheetName val="PAN_M4*25_FE_CM3_P227"/>
      <sheetName val="depn-Sep_0330"/>
      <sheetName val="กราฟ_ผลิต29"/>
      <sheetName val="By_Person31"/>
      <sheetName val="Supplier_Master_IF30"/>
      <sheetName val="KK_Rev_130"/>
      <sheetName val="SC1_XLS29"/>
      <sheetName val="5_Analysis27"/>
      <sheetName val="Standing_Data27"/>
      <sheetName val="Asset_&amp;_Liability27"/>
      <sheetName val="Net_asset_value27"/>
      <sheetName val="Bang_gia_tong_hop27"/>
      <sheetName val="BAT_data_entry24"/>
      <sheetName val="BAT_Reserve_data_entry24"/>
      <sheetName val="_IB-PL-00-01_SUMMARY24"/>
      <sheetName val="Read_me24"/>
      <sheetName val="bang_tien_luong24"/>
      <sheetName val="addl_cost21"/>
      <sheetName val="_กระทบผลรวม__1710_42"/>
      <sheetName val="_กระทบผลรวม__1710_43"/>
      <sheetName val="Asset_Class24"/>
      <sheetName val="Cost_Center24"/>
      <sheetName val="Depre__Key24"/>
      <sheetName val="Call_Down_Data_OLD24"/>
      <sheetName val="Spirt_Disp24"/>
      <sheetName val="Conso_Volume21"/>
      <sheetName val="OTB_201221"/>
      <sheetName val="RM_Req21"/>
      <sheetName val="Fields_Worksheet22"/>
      <sheetName val="FF_Volume22"/>
      <sheetName val="Size_Dist22"/>
      <sheetName val="Size_Dist_222"/>
      <sheetName val="Assumption_Data21"/>
      <sheetName val="Excess_Calc_(2)27"/>
      <sheetName val="Weekly_Hires_&amp;_Terms_10-221"/>
      <sheetName val="BOI_sum21"/>
      <sheetName val="Update_CIT_FY1921"/>
      <sheetName val="Tax_computation_BOI21"/>
      <sheetName val="A)_Provision_schedule21"/>
      <sheetName val="A2)_834_Inventory21"/>
      <sheetName val="B1)_646_Retirement21"/>
      <sheetName val="B2)_746_Retirement_21"/>
      <sheetName val="C1)_791-0000-20_Private_exp_21"/>
      <sheetName val="TB_(as_of_31DEC)21"/>
      <sheetName val="C2)_779-0000-20_Misc_21"/>
      <sheetName val="C1)_663_Car_Lease21"/>
      <sheetName val="C2)_758_Car_Lease21"/>
      <sheetName val="D)_Training21"/>
      <sheetName val="E)_HY_test_PwC21"/>
      <sheetName val="F)_RD_60421"/>
      <sheetName val="G)_RD_64221"/>
      <sheetName val="TB_YEST_ON_JUN'1921"/>
      <sheetName val="E_PRECIOS21"/>
      <sheetName val="Scenarios_and_Sensitivities21"/>
      <sheetName val="Global_Assumptions21"/>
      <sheetName val="U1_P&amp;L21"/>
      <sheetName val="Non-Statistical_Sampling_Mast21"/>
      <sheetName val="Two_Step_Revenue_Testing_Mast21"/>
      <sheetName val="Global_Data21"/>
      <sheetName val="Expense_Summary21"/>
      <sheetName val="Cum_91-9321"/>
      <sheetName val="Dec_9421"/>
      <sheetName val="Quantum-Machined_Comp_27"/>
      <sheetName val="Assy_Prod_Schedule27"/>
      <sheetName val="Family3-Machined_Comp_27"/>
      <sheetName val="Quest-Machined_Comp_27"/>
      <sheetName val="ข้อมูลบัญชี_-Sep-0614"/>
      <sheetName val="C8198_employee_list_2004051913"/>
      <sheetName val="Terms_and_Escrow14"/>
      <sheetName val="License_BOI14"/>
      <sheetName val="PAN_M4_25_FE_CM3_P214"/>
      <sheetName val="CPE_Parameters21"/>
      <sheetName val="IPVPN_Parameters21"/>
      <sheetName val="Retrieve_in_KLOC_HC_-_Copy_va21"/>
      <sheetName val="Big_C14"/>
      <sheetName val="Big_C+npd14"/>
      <sheetName val="F20_Promo14"/>
      <sheetName val="F21_Promo14"/>
      <sheetName val="Cost_tops14"/>
      <sheetName val="USAGE_FOOD14"/>
      <sheetName val="ABR_P&amp;L14"/>
      <sheetName val="PLmth_14"/>
      <sheetName val="Sale_040814"/>
      <sheetName val="Co_info14"/>
      <sheetName val="CA_Sheet14"/>
      <sheetName val="Sale_040114"/>
      <sheetName val="Cost_centre_expenditure14"/>
      <sheetName val="Staff_List14"/>
      <sheetName val="test_214"/>
      <sheetName val="Norms_SP14"/>
      <sheetName val="B131_14"/>
      <sheetName val="FF_2__1_14"/>
      <sheetName val="Appx_B14"/>
      <sheetName val="Data_214"/>
      <sheetName val="Tornado_4_7_Component_List14"/>
      <sheetName val="Tornado_2_2_Component_List14"/>
      <sheetName val="ปัจจุบัน_14"/>
      <sheetName val="U2_214"/>
      <sheetName val="Tornado_5_6_Component_List14"/>
      <sheetName val="QR_4_114"/>
      <sheetName val="U-2_114"/>
      <sheetName val="GL_CB14"/>
      <sheetName val="GL_M14"/>
      <sheetName val="Bank_CA&amp;SA14"/>
      <sheetName val="AR_-CID14"/>
      <sheetName val="ดบ_ค้างรับ_Tisco14"/>
      <sheetName val="คชจ_ล่วงหน้า14"/>
      <sheetName val="ก่อสร้าง_ล่วงหน้า14"/>
      <sheetName val="ภาษีหัก_ณ_ที่จ่าย14"/>
      <sheetName val="คชจ_รอเรียกเก็บ_TDT14"/>
      <sheetName val="อุปกรณ์(หน่วยงาน)_14"/>
      <sheetName val="ICS_Cost_by_units14"/>
      <sheetName val="ICM_Budget&amp;Cost_Phase_I14"/>
      <sheetName val="ICM_Budget_Cost_Phase_II14"/>
      <sheetName val="ICm_Cost_by_units14"/>
      <sheetName val="CIV_AP_2-131-0014"/>
      <sheetName val="ICM_AP_2-131-0014"/>
      <sheetName val="CIV_AP_2-133-0014"/>
      <sheetName val="ICM_AP_2-133-0014"/>
      <sheetName val="ICM_AP_RPT14"/>
      <sheetName val="CIV_AP_RPT14"/>
      <sheetName val="CHQระหว่างทาง_2-132-0014"/>
      <sheetName val="ภาษีเงินได้หัก_ณ_ที่จ่าย14"/>
      <sheetName val="ค้างจ่าย_CID14"/>
      <sheetName val="เงินทดรองรับ_2-191-0014"/>
      <sheetName val="เงินทดรองรับ_2-193-0014"/>
      <sheetName val="เงินทดรองรับ_2-194-xx14"/>
      <sheetName val="สรุปเงินมัดจำห้องชุด_Agent14"/>
      <sheetName val="Commission-Tiny_(Chinese)14"/>
      <sheetName val="Commission-Sky_Pro_(Thai)14"/>
      <sheetName val="สำรองผลประโยชน์พนง_14"/>
      <sheetName val="รด_บริหาร14"/>
      <sheetName val="รด_อื่น14"/>
      <sheetName val="6-120-10_ค่าเช่า14"/>
      <sheetName val="6-120-20_ค่าบริการ14"/>
      <sheetName val="6-120-50_ค่าซ่อมแซม14"/>
      <sheetName val="6-150-10_ค่าที่ปรึกษา14"/>
      <sheetName val="6-130-20_ส่งเสริมการขาย14"/>
      <sheetName val="6-130-30_คอมมิชชั่น-ICS14"/>
      <sheetName val="6-130-30_คอมมิชชั่น-ICM14"/>
      <sheetName val="#6-200-00_ดอกเบี้ยจ่าย14"/>
      <sheetName val="ROC-CCTR_14"/>
      <sheetName val="STORE_MN21"/>
      <sheetName val="Breakeven_Analysis14"/>
      <sheetName val="EXPORT_(_US$)12"/>
      <sheetName val="Apr02_Prod_Data12"/>
      <sheetName val="data_list12"/>
      <sheetName val="Seagate__share_in_units14"/>
      <sheetName val="Cost_Assumption13"/>
      <sheetName val="วงเครดิต_313"/>
      <sheetName val="Register_Cal_Mar_04_July_05_13"/>
      <sheetName val="gold_แลกทอง13"/>
      <sheetName val="Sdos_13"/>
      <sheetName val="Alm_CDis_Edif_Terr_CCiales12"/>
      <sheetName val="Arrendamiento_CC12"/>
      <sheetName val="B&amp;S_199913"/>
      <sheetName val="N-4_413"/>
      <sheetName val="5)_Parameters12"/>
      <sheetName val="1)_Asset_Valuation12"/>
      <sheetName val="Raw_Material12"/>
      <sheetName val="งบทดลอง_-_ต_ค_254712"/>
      <sheetName val="Company_Info12"/>
      <sheetName val="CA_Comp12"/>
      <sheetName val="K_Ricky12"/>
      <sheetName val="Cash_Flow12"/>
      <sheetName val="Basic_Info_12"/>
      <sheetName val="Unit_Trust_Movement12"/>
      <sheetName val="cc_196_(SYS)_(2)12"/>
      <sheetName val="คชจ_ดำเนินงาน6-4312"/>
      <sheetName val="Capital_Performance12"/>
      <sheetName val="Cost_Reductions12"/>
      <sheetName val="PK_Costs12"/>
      <sheetName val="Cover_Page12"/>
      <sheetName val="Labour_No_s12"/>
      <sheetName val="Market_Share12"/>
      <sheetName val="National_Sales12"/>
      <sheetName val="Packaging_Products12"/>
      <sheetName val="Pipe_and_Tube12"/>
      <sheetName val="Profit_Statement12"/>
      <sheetName val="Transaction_rollforward13"/>
      <sheetName val="ADJ_-_RATE37"/>
      <sheetName val="TR_-_AP-_0037"/>
      <sheetName val="ADJ___RATE37"/>
      <sheetName val="Sheet1_(2)37"/>
      <sheetName val="เงินกู้_MGC36"/>
      <sheetName val="TrialBalance_Q3-200236"/>
      <sheetName val="BALANCE_SHEET_37"/>
      <sheetName val="finance64k_u35"/>
      <sheetName val="SCB_1_-_Current35"/>
      <sheetName val="SCB_2_-_Current35"/>
      <sheetName val="set_date35"/>
      <sheetName val="Trial_Balance34"/>
      <sheetName val="คงเหลือ_GH36"/>
      <sheetName val="FDR-Jan-99_34"/>
      <sheetName val="Graph_DMG36"/>
      <sheetName val="Export_Sales34"/>
      <sheetName val="Domestic_Sales34"/>
      <sheetName val="Dealer_Sales34"/>
      <sheetName val="10-1_Media33"/>
      <sheetName val="BTR_BKK33"/>
      <sheetName val="ICT_POTF32"/>
      <sheetName val="Stock_Bal_สรรพากร_SBM3_JUN33"/>
      <sheetName val="New_Std__33"/>
      <sheetName val="PAN_M4*25_FE_CM3_P229"/>
      <sheetName val="depn-Sep_0332"/>
      <sheetName val="กราฟ_ผลิต31"/>
      <sheetName val="By_Person33"/>
      <sheetName val="Supplier_Master_IF32"/>
      <sheetName val="KK_Rev_132"/>
      <sheetName val="SC1_XLS31"/>
      <sheetName val="5_Analysis29"/>
      <sheetName val="Standing_Data29"/>
      <sheetName val="Asset_&amp;_Liability29"/>
      <sheetName val="Net_asset_value29"/>
      <sheetName val="Bang_gia_tong_hop29"/>
      <sheetName val="BAT_data_entry26"/>
      <sheetName val="BAT_Reserve_data_entry26"/>
      <sheetName val="_IB-PL-00-01_SUMMARY26"/>
      <sheetName val="Read_me26"/>
      <sheetName val="bang_tien_luong26"/>
      <sheetName val="addl_cost23"/>
      <sheetName val="_กระทบผลรวม__1710_46"/>
      <sheetName val="_กระทบผลรวม__1710_47"/>
      <sheetName val="Asset_Class26"/>
      <sheetName val="Cost_Center26"/>
      <sheetName val="Depre__Key26"/>
      <sheetName val="Call_Down_Data_OLD26"/>
      <sheetName val="Spirt_Disp26"/>
      <sheetName val="Conso_Volume23"/>
      <sheetName val="OTB_201223"/>
      <sheetName val="RM_Req23"/>
      <sheetName val="Fields_Worksheet24"/>
      <sheetName val="FF_Volume24"/>
      <sheetName val="Size_Dist24"/>
      <sheetName val="Size_Dist_224"/>
      <sheetName val="Assumption_Data23"/>
      <sheetName val="Excess_Calc_(2)29"/>
      <sheetName val="Weekly_Hires_&amp;_Terms_10-223"/>
      <sheetName val="BOI_sum23"/>
      <sheetName val="Update_CIT_FY1923"/>
      <sheetName val="Tax_computation_BOI23"/>
      <sheetName val="A)_Provision_schedule23"/>
      <sheetName val="A2)_834_Inventory23"/>
      <sheetName val="B1)_646_Retirement23"/>
      <sheetName val="B2)_746_Retirement_23"/>
      <sheetName val="C1)_791-0000-20_Private_exp_23"/>
      <sheetName val="TB_(as_of_31DEC)23"/>
      <sheetName val="C2)_779-0000-20_Misc_23"/>
      <sheetName val="C1)_663_Car_Lease23"/>
      <sheetName val="C2)_758_Car_Lease23"/>
      <sheetName val="D)_Training23"/>
      <sheetName val="E)_HY_test_PwC23"/>
      <sheetName val="F)_RD_60423"/>
      <sheetName val="G)_RD_64223"/>
      <sheetName val="TB_YEST_ON_JUN'1923"/>
      <sheetName val="E_PRECIOS23"/>
      <sheetName val="Scenarios_and_Sensitivities23"/>
      <sheetName val="Global_Assumptions23"/>
      <sheetName val="U1_P&amp;L23"/>
      <sheetName val="Non-Statistical_Sampling_Mast23"/>
      <sheetName val="Two_Step_Revenue_Testing_Mast23"/>
      <sheetName val="Global_Data23"/>
      <sheetName val="Expense_Summary23"/>
      <sheetName val="Cum_91-9323"/>
      <sheetName val="Dec_9423"/>
      <sheetName val="Quantum-Machined_Comp_29"/>
      <sheetName val="Assy_Prod_Schedule29"/>
      <sheetName val="Family3-Machined_Comp_29"/>
      <sheetName val="Quest-Machined_Comp_29"/>
      <sheetName val="ข้อมูลบัญชี_-Sep-0616"/>
      <sheetName val="C8198_employee_list_2004051915"/>
      <sheetName val="Terms_and_Escrow16"/>
      <sheetName val="License_BOI16"/>
      <sheetName val="PAN_M4_25_FE_CM3_P216"/>
      <sheetName val="CPE_Parameters23"/>
      <sheetName val="IPVPN_Parameters23"/>
      <sheetName val="Retrieve_in_KLOC_HC_-_Copy_va23"/>
      <sheetName val="Big_C16"/>
      <sheetName val="Big_C+npd16"/>
      <sheetName val="F20_Promo16"/>
      <sheetName val="F21_Promo16"/>
      <sheetName val="Cost_tops16"/>
      <sheetName val="USAGE_FOOD16"/>
      <sheetName val="ABR_P&amp;L16"/>
      <sheetName val="PLmth_16"/>
      <sheetName val="Sale_040816"/>
      <sheetName val="Co_info16"/>
      <sheetName val="CA_Sheet16"/>
      <sheetName val="Sale_040116"/>
      <sheetName val="Cost_centre_expenditure16"/>
      <sheetName val="Staff_List16"/>
      <sheetName val="test_216"/>
      <sheetName val="Norms_SP16"/>
      <sheetName val="B131_16"/>
      <sheetName val="FF_2__1_16"/>
      <sheetName val="Appx_B16"/>
      <sheetName val="Data_216"/>
      <sheetName val="Tornado_4_7_Component_List16"/>
      <sheetName val="Tornado_2_2_Component_List16"/>
      <sheetName val="ปัจจุบัน_16"/>
      <sheetName val="U2_216"/>
      <sheetName val="Tornado_5_6_Component_List16"/>
      <sheetName val="QR_4_116"/>
      <sheetName val="U-2_116"/>
      <sheetName val="GL_CB16"/>
      <sheetName val="GL_M16"/>
      <sheetName val="Bank_CA&amp;SA16"/>
      <sheetName val="AR_-CID16"/>
      <sheetName val="ดบ_ค้างรับ_Tisco16"/>
      <sheetName val="คชจ_ล่วงหน้า16"/>
      <sheetName val="ก่อสร้าง_ล่วงหน้า16"/>
      <sheetName val="ภาษีหัก_ณ_ที่จ่าย16"/>
      <sheetName val="คชจ_รอเรียกเก็บ_TDT16"/>
      <sheetName val="อุปกรณ์(หน่วยงาน)_16"/>
      <sheetName val="ICS_Cost_by_units16"/>
      <sheetName val="ICM_Budget&amp;Cost_Phase_I16"/>
      <sheetName val="ICM_Budget_Cost_Phase_II16"/>
      <sheetName val="ICm_Cost_by_units16"/>
      <sheetName val="CIV_AP_2-131-0016"/>
      <sheetName val="ICM_AP_2-131-0016"/>
      <sheetName val="CIV_AP_2-133-0016"/>
      <sheetName val="ICM_AP_2-133-0016"/>
      <sheetName val="ICM_AP_RPT16"/>
      <sheetName val="CIV_AP_RPT16"/>
      <sheetName val="CHQระหว่างทาง_2-132-0016"/>
      <sheetName val="ภาษีเงินได้หัก_ณ_ที่จ่าย16"/>
      <sheetName val="ค้างจ่าย_CID16"/>
      <sheetName val="เงินทดรองรับ_2-191-0016"/>
      <sheetName val="เงินทดรองรับ_2-193-0016"/>
      <sheetName val="เงินทดรองรับ_2-194-xx16"/>
      <sheetName val="สรุปเงินมัดจำห้องชุด_Agent16"/>
      <sheetName val="Commission-Tiny_(Chinese)16"/>
      <sheetName val="Commission-Sky_Pro_(Thai)16"/>
      <sheetName val="สำรองผลประโยชน์พนง_16"/>
      <sheetName val="รด_บริหาร16"/>
      <sheetName val="รด_อื่น16"/>
      <sheetName val="6-120-10_ค่าเช่า16"/>
      <sheetName val="6-120-20_ค่าบริการ16"/>
      <sheetName val="6-120-50_ค่าซ่อมแซม16"/>
      <sheetName val="6-150-10_ค่าที่ปรึกษา16"/>
      <sheetName val="6-130-20_ส่งเสริมการขาย16"/>
      <sheetName val="6-130-30_คอมมิชชั่น-ICS16"/>
      <sheetName val="6-130-30_คอมมิชชั่น-ICM16"/>
      <sheetName val="#6-200-00_ดอกเบี้ยจ่าย16"/>
      <sheetName val="ROC-CCTR_16"/>
      <sheetName val="STORE_MN23"/>
      <sheetName val="Breakeven_Analysis16"/>
      <sheetName val="EXPORT_(_US$)14"/>
      <sheetName val="Apr02_Prod_Data14"/>
      <sheetName val="data_list14"/>
      <sheetName val="Seagate__share_in_units16"/>
      <sheetName val="Cost_Assumption15"/>
      <sheetName val="วงเครดิต_315"/>
      <sheetName val="Register_Cal_Mar_04_July_05_15"/>
      <sheetName val="gold_แลกทอง15"/>
      <sheetName val="Sdos_15"/>
      <sheetName val="Alm_CDis_Edif_Terr_CCiales14"/>
      <sheetName val="Arrendamiento_CC14"/>
      <sheetName val="B&amp;S_199915"/>
      <sheetName val="N-4_415"/>
      <sheetName val="5)_Parameters14"/>
      <sheetName val="1)_Asset_Valuation14"/>
      <sheetName val="Raw_Material14"/>
      <sheetName val="งบทดลอง_-_ต_ค_254714"/>
      <sheetName val="Company_Info14"/>
      <sheetName val="CA_Comp14"/>
      <sheetName val="K_Ricky14"/>
      <sheetName val="Cash_Flow14"/>
      <sheetName val="Basic_Info_14"/>
      <sheetName val="Unit_Trust_Movement14"/>
      <sheetName val="cc_196_(SYS)_(2)14"/>
      <sheetName val="คชจ_ดำเนินงาน6-4314"/>
      <sheetName val="Capital_Performance14"/>
      <sheetName val="Cost_Reductions14"/>
      <sheetName val="PK_Costs14"/>
      <sheetName val="Cover_Page14"/>
      <sheetName val="Labour_No_s14"/>
      <sheetName val="Market_Share14"/>
      <sheetName val="National_Sales14"/>
      <sheetName val="Packaging_Products14"/>
      <sheetName val="Pipe_and_Tube14"/>
      <sheetName val="Profit_Statement14"/>
      <sheetName val="Transaction_rollforward15"/>
      <sheetName val="ADJ_-_RATE36"/>
      <sheetName val="TR_-_AP-_0036"/>
      <sheetName val="ADJ___RATE36"/>
      <sheetName val="Sheet1_(2)36"/>
      <sheetName val="เงินกู้_MGC35"/>
      <sheetName val="TrialBalance_Q3-200235"/>
      <sheetName val="BALANCE_SHEET_36"/>
      <sheetName val="finance64k_u34"/>
      <sheetName val="SCB_1_-_Current34"/>
      <sheetName val="SCB_2_-_Current34"/>
      <sheetName val="set_date34"/>
      <sheetName val="Trial_Balance33"/>
      <sheetName val="คงเหลือ_GH35"/>
      <sheetName val="FDR-Jan-99_33"/>
      <sheetName val="Graph_DMG35"/>
      <sheetName val="Export_Sales33"/>
      <sheetName val="Domestic_Sales33"/>
      <sheetName val="Dealer_Sales33"/>
      <sheetName val="10-1_Media32"/>
      <sheetName val="BTR_BKK32"/>
      <sheetName val="ICT_POTF31"/>
      <sheetName val="Stock_Bal_สรรพากร_SBM3_JUN32"/>
      <sheetName val="New_Std__32"/>
      <sheetName val="PAN_M4*25_FE_CM3_P228"/>
      <sheetName val="depn-Sep_0331"/>
      <sheetName val="กราฟ_ผลิต30"/>
      <sheetName val="By_Person32"/>
      <sheetName val="Supplier_Master_IF31"/>
      <sheetName val="KK_Rev_131"/>
      <sheetName val="SC1_XLS30"/>
      <sheetName val="5_Analysis28"/>
      <sheetName val="Standing_Data28"/>
      <sheetName val="Asset_&amp;_Liability28"/>
      <sheetName val="Net_asset_value28"/>
      <sheetName val="Bang_gia_tong_hop28"/>
      <sheetName val="BAT_data_entry25"/>
      <sheetName val="BAT_Reserve_data_entry25"/>
      <sheetName val="_IB-PL-00-01_SUMMARY25"/>
      <sheetName val="Read_me25"/>
      <sheetName val="bang_tien_luong25"/>
      <sheetName val="addl_cost22"/>
      <sheetName val="_กระทบผลรวม__1710_44"/>
      <sheetName val="_กระทบผลรวม__1710_45"/>
      <sheetName val="Asset_Class25"/>
      <sheetName val="Cost_Center25"/>
      <sheetName val="Depre__Key25"/>
      <sheetName val="Call_Down_Data_OLD25"/>
      <sheetName val="Spirt_Disp25"/>
      <sheetName val="Conso_Volume22"/>
      <sheetName val="OTB_201222"/>
      <sheetName val="RM_Req22"/>
      <sheetName val="Fields_Worksheet23"/>
      <sheetName val="FF_Volume23"/>
      <sheetName val="Size_Dist23"/>
      <sheetName val="Size_Dist_223"/>
      <sheetName val="Assumption_Data22"/>
      <sheetName val="Excess_Calc_(2)28"/>
      <sheetName val="Weekly_Hires_&amp;_Terms_10-222"/>
      <sheetName val="BOI_sum22"/>
      <sheetName val="Update_CIT_FY1922"/>
      <sheetName val="Tax_computation_BOI22"/>
      <sheetName val="A)_Provision_schedule22"/>
      <sheetName val="A2)_834_Inventory22"/>
      <sheetName val="B1)_646_Retirement22"/>
      <sheetName val="B2)_746_Retirement_22"/>
      <sheetName val="C1)_791-0000-20_Private_exp_22"/>
      <sheetName val="TB_(as_of_31DEC)22"/>
      <sheetName val="C2)_779-0000-20_Misc_22"/>
      <sheetName val="C1)_663_Car_Lease22"/>
      <sheetName val="C2)_758_Car_Lease22"/>
      <sheetName val="D)_Training22"/>
      <sheetName val="E)_HY_test_PwC22"/>
      <sheetName val="F)_RD_60422"/>
      <sheetName val="G)_RD_64222"/>
      <sheetName val="TB_YEST_ON_JUN'1922"/>
      <sheetName val="E_PRECIOS22"/>
      <sheetName val="Scenarios_and_Sensitivities22"/>
      <sheetName val="Global_Assumptions22"/>
      <sheetName val="U1_P&amp;L22"/>
      <sheetName val="Non-Statistical_Sampling_Mast22"/>
      <sheetName val="Two_Step_Revenue_Testing_Mast22"/>
      <sheetName val="Global_Data22"/>
      <sheetName val="Expense_Summary22"/>
      <sheetName val="Cum_91-9322"/>
      <sheetName val="Dec_9422"/>
      <sheetName val="Quantum-Machined_Comp_28"/>
      <sheetName val="Assy_Prod_Schedule28"/>
      <sheetName val="Family3-Machined_Comp_28"/>
      <sheetName val="Quest-Machined_Comp_28"/>
      <sheetName val="ข้อมูลบัญชี_-Sep-0615"/>
      <sheetName val="C8198_employee_list_2004051914"/>
      <sheetName val="Terms_and_Escrow15"/>
      <sheetName val="License_BOI15"/>
      <sheetName val="PAN_M4_25_FE_CM3_P215"/>
      <sheetName val="CPE_Parameters22"/>
      <sheetName val="IPVPN_Parameters22"/>
      <sheetName val="Retrieve_in_KLOC_HC_-_Copy_va22"/>
      <sheetName val="Big_C15"/>
      <sheetName val="Big_C+npd15"/>
      <sheetName val="F20_Promo15"/>
      <sheetName val="F21_Promo15"/>
      <sheetName val="Cost_tops15"/>
      <sheetName val="USAGE_FOOD15"/>
      <sheetName val="ABR_P&amp;L15"/>
      <sheetName val="PLmth_15"/>
      <sheetName val="Sale_040815"/>
      <sheetName val="Co_info15"/>
      <sheetName val="CA_Sheet15"/>
      <sheetName val="Sale_040115"/>
      <sheetName val="Cost_centre_expenditure15"/>
      <sheetName val="Staff_List15"/>
      <sheetName val="test_215"/>
      <sheetName val="Norms_SP15"/>
      <sheetName val="B131_15"/>
      <sheetName val="FF_2__1_15"/>
      <sheetName val="Appx_B15"/>
      <sheetName val="Data_215"/>
      <sheetName val="Tornado_4_7_Component_List15"/>
      <sheetName val="Tornado_2_2_Component_List15"/>
      <sheetName val="ปัจจุบัน_15"/>
      <sheetName val="U2_215"/>
      <sheetName val="Tornado_5_6_Component_List15"/>
      <sheetName val="QR_4_115"/>
      <sheetName val="U-2_115"/>
      <sheetName val="GL_CB15"/>
      <sheetName val="GL_M15"/>
      <sheetName val="Bank_CA&amp;SA15"/>
      <sheetName val="AR_-CID15"/>
      <sheetName val="ดบ_ค้างรับ_Tisco15"/>
      <sheetName val="คชจ_ล่วงหน้า15"/>
      <sheetName val="ก่อสร้าง_ล่วงหน้า15"/>
      <sheetName val="ภาษีหัก_ณ_ที่จ่าย15"/>
      <sheetName val="คชจ_รอเรียกเก็บ_TDT15"/>
      <sheetName val="อุปกรณ์(หน่วยงาน)_15"/>
      <sheetName val="ICS_Cost_by_units15"/>
      <sheetName val="ICM_Budget&amp;Cost_Phase_I15"/>
      <sheetName val="ICM_Budget_Cost_Phase_II15"/>
      <sheetName val="ICm_Cost_by_units15"/>
      <sheetName val="CIV_AP_2-131-0015"/>
      <sheetName val="ICM_AP_2-131-0015"/>
      <sheetName val="CIV_AP_2-133-0015"/>
      <sheetName val="ICM_AP_2-133-0015"/>
      <sheetName val="ICM_AP_RPT15"/>
      <sheetName val="CIV_AP_RPT15"/>
      <sheetName val="CHQระหว่างทาง_2-132-0015"/>
      <sheetName val="ภาษีเงินได้หัก_ณ_ที่จ่าย15"/>
      <sheetName val="ค้างจ่าย_CID15"/>
      <sheetName val="เงินทดรองรับ_2-191-0015"/>
      <sheetName val="เงินทดรองรับ_2-193-0015"/>
      <sheetName val="เงินทดรองรับ_2-194-xx15"/>
      <sheetName val="สรุปเงินมัดจำห้องชุด_Agent15"/>
      <sheetName val="Commission-Tiny_(Chinese)15"/>
      <sheetName val="Commission-Sky_Pro_(Thai)15"/>
      <sheetName val="สำรองผลประโยชน์พนง_15"/>
      <sheetName val="รด_บริหาร15"/>
      <sheetName val="รด_อื่น15"/>
      <sheetName val="6-120-10_ค่าเช่า15"/>
      <sheetName val="6-120-20_ค่าบริการ15"/>
      <sheetName val="6-120-50_ค่าซ่อมแซม15"/>
      <sheetName val="6-150-10_ค่าที่ปรึกษา15"/>
      <sheetName val="6-130-20_ส่งเสริมการขาย15"/>
      <sheetName val="6-130-30_คอมมิชชั่น-ICS15"/>
      <sheetName val="6-130-30_คอมมิชชั่น-ICM15"/>
      <sheetName val="#6-200-00_ดอกเบี้ยจ่าย15"/>
      <sheetName val="ROC-CCTR_15"/>
      <sheetName val="STORE_MN22"/>
      <sheetName val="Breakeven_Analysis15"/>
      <sheetName val="EXPORT_(_US$)13"/>
      <sheetName val="Apr02_Prod_Data13"/>
      <sheetName val="data_list13"/>
      <sheetName val="Seagate__share_in_units15"/>
      <sheetName val="Cost_Assumption14"/>
      <sheetName val="วงเครดิต_314"/>
      <sheetName val="Register_Cal_Mar_04_July_05_14"/>
      <sheetName val="gold_แลกทอง14"/>
      <sheetName val="Sdos_14"/>
      <sheetName val="Alm_CDis_Edif_Terr_CCiales13"/>
      <sheetName val="Arrendamiento_CC13"/>
      <sheetName val="B&amp;S_199914"/>
      <sheetName val="N-4_414"/>
      <sheetName val="5)_Parameters13"/>
      <sheetName val="1)_Asset_Valuation13"/>
      <sheetName val="Raw_Material13"/>
      <sheetName val="งบทดลอง_-_ต_ค_254713"/>
      <sheetName val="Company_Info13"/>
      <sheetName val="CA_Comp13"/>
      <sheetName val="K_Ricky13"/>
      <sheetName val="Cash_Flow13"/>
      <sheetName val="Basic_Info_13"/>
      <sheetName val="Unit_Trust_Movement13"/>
      <sheetName val="cc_196_(SYS)_(2)13"/>
      <sheetName val="คชจ_ดำเนินงาน6-4313"/>
      <sheetName val="Capital_Performance13"/>
      <sheetName val="Cost_Reductions13"/>
      <sheetName val="PK_Costs13"/>
      <sheetName val="Cover_Page13"/>
      <sheetName val="Labour_No_s13"/>
      <sheetName val="Market_Share13"/>
      <sheetName val="National_Sales13"/>
      <sheetName val="Packaging_Products13"/>
      <sheetName val="Pipe_and_Tube13"/>
      <sheetName val="Profit_Statement13"/>
      <sheetName val="Transaction_rollforward14"/>
      <sheetName val="ADJ_-_RATE39"/>
      <sheetName val="TR_-_AP-_0039"/>
      <sheetName val="ADJ___RATE39"/>
      <sheetName val="Sheet1_(2)39"/>
      <sheetName val="เงินกู้_MGC38"/>
      <sheetName val="TrialBalance_Q3-200238"/>
      <sheetName val="BALANCE_SHEET_39"/>
      <sheetName val="finance64k_u37"/>
      <sheetName val="SCB_1_-_Current37"/>
      <sheetName val="SCB_2_-_Current37"/>
      <sheetName val="set_date37"/>
      <sheetName val="Trial_Balance36"/>
      <sheetName val="คงเหลือ_GH38"/>
      <sheetName val="FDR-Jan-99_36"/>
      <sheetName val="Graph_DMG38"/>
      <sheetName val="Export_Sales36"/>
      <sheetName val="Domestic_Sales36"/>
      <sheetName val="Dealer_Sales36"/>
      <sheetName val="10-1_Media35"/>
      <sheetName val="BTR_BKK35"/>
      <sheetName val="ICT_POTF34"/>
      <sheetName val="Stock_Bal_สรรพากร_SBM3_JUN35"/>
      <sheetName val="New_Std__35"/>
      <sheetName val="PAN_M4*25_FE_CM3_P231"/>
      <sheetName val="depn-Sep_0334"/>
      <sheetName val="กราฟ_ผลิต33"/>
      <sheetName val="By_Person35"/>
      <sheetName val="Supplier_Master_IF34"/>
      <sheetName val="KK_Rev_134"/>
      <sheetName val="SC1_XLS33"/>
      <sheetName val="5_Analysis31"/>
      <sheetName val="Standing_Data31"/>
      <sheetName val="Asset_&amp;_Liability31"/>
      <sheetName val="Net_asset_value31"/>
      <sheetName val="Bang_gia_tong_hop31"/>
      <sheetName val="BAT_data_entry28"/>
      <sheetName val="BAT_Reserve_data_entry28"/>
      <sheetName val="_IB-PL-00-01_SUMMARY28"/>
      <sheetName val="Read_me28"/>
      <sheetName val="bang_tien_luong28"/>
      <sheetName val="addl_cost25"/>
      <sheetName val="_กระทบผลรวม__1710_50"/>
      <sheetName val="_กระทบผลรวม__1710_51"/>
      <sheetName val="Asset_Class28"/>
      <sheetName val="Cost_Center28"/>
      <sheetName val="Depre__Key28"/>
      <sheetName val="Call_Down_Data_OLD28"/>
      <sheetName val="Spirt_Disp28"/>
      <sheetName val="Conso_Volume25"/>
      <sheetName val="OTB_201225"/>
      <sheetName val="RM_Req25"/>
      <sheetName val="Fields_Worksheet26"/>
      <sheetName val="FF_Volume26"/>
      <sheetName val="Size_Dist26"/>
      <sheetName val="Size_Dist_226"/>
      <sheetName val="Assumption_Data25"/>
      <sheetName val="Excess_Calc_(2)31"/>
      <sheetName val="Weekly_Hires_&amp;_Terms_10-225"/>
      <sheetName val="BOI_sum25"/>
      <sheetName val="Update_CIT_FY1925"/>
      <sheetName val="Tax_computation_BOI25"/>
      <sheetName val="A)_Provision_schedule25"/>
      <sheetName val="A2)_834_Inventory25"/>
      <sheetName val="B1)_646_Retirement25"/>
      <sheetName val="B2)_746_Retirement_25"/>
      <sheetName val="C1)_791-0000-20_Private_exp_25"/>
      <sheetName val="TB_(as_of_31DEC)25"/>
      <sheetName val="C2)_779-0000-20_Misc_25"/>
      <sheetName val="C1)_663_Car_Lease25"/>
      <sheetName val="C2)_758_Car_Lease25"/>
      <sheetName val="D)_Training25"/>
      <sheetName val="E)_HY_test_PwC25"/>
      <sheetName val="F)_RD_60425"/>
      <sheetName val="G)_RD_64225"/>
      <sheetName val="TB_YEST_ON_JUN'1925"/>
      <sheetName val="E_PRECIOS25"/>
      <sheetName val="Scenarios_and_Sensitivities25"/>
      <sheetName val="Global_Assumptions25"/>
      <sheetName val="U1_P&amp;L25"/>
      <sheetName val="Non-Statistical_Sampling_Mast25"/>
      <sheetName val="Two_Step_Revenue_Testing_Mast25"/>
      <sheetName val="Global_Data25"/>
      <sheetName val="Expense_Summary25"/>
      <sheetName val="Cum_91-9325"/>
      <sheetName val="Dec_9425"/>
      <sheetName val="Quantum-Machined_Comp_31"/>
      <sheetName val="Assy_Prod_Schedule31"/>
      <sheetName val="Family3-Machined_Comp_31"/>
      <sheetName val="Quest-Machined_Comp_31"/>
      <sheetName val="ข้อมูลบัญชี_-Sep-0618"/>
      <sheetName val="C8198_employee_list_2004051917"/>
      <sheetName val="Terms_and_Escrow18"/>
      <sheetName val="License_BOI18"/>
      <sheetName val="PAN_M4_25_FE_CM3_P218"/>
      <sheetName val="CPE_Parameters25"/>
      <sheetName val="IPVPN_Parameters25"/>
      <sheetName val="Retrieve_in_KLOC_HC_-_Copy_va25"/>
      <sheetName val="Big_C18"/>
      <sheetName val="Big_C+npd18"/>
      <sheetName val="F20_Promo18"/>
      <sheetName val="F21_Promo18"/>
      <sheetName val="Cost_tops18"/>
      <sheetName val="USAGE_FOOD18"/>
      <sheetName val="ABR_P&amp;L18"/>
      <sheetName val="PLmth_18"/>
      <sheetName val="Sale_040818"/>
      <sheetName val="Co_info18"/>
      <sheetName val="CA_Sheet18"/>
      <sheetName val="Sale_040118"/>
      <sheetName val="Cost_centre_expenditure18"/>
      <sheetName val="Staff_List18"/>
      <sheetName val="test_218"/>
      <sheetName val="Norms_SP18"/>
      <sheetName val="B131_18"/>
      <sheetName val="FF_2__1_18"/>
      <sheetName val="Appx_B18"/>
      <sheetName val="Data_218"/>
      <sheetName val="Tornado_4_7_Component_List18"/>
      <sheetName val="Tornado_2_2_Component_List18"/>
      <sheetName val="ปัจจุบัน_18"/>
      <sheetName val="U2_218"/>
      <sheetName val="Tornado_5_6_Component_List18"/>
      <sheetName val="QR_4_118"/>
      <sheetName val="U-2_118"/>
      <sheetName val="GL_CB18"/>
      <sheetName val="GL_M18"/>
      <sheetName val="Bank_CA&amp;SA18"/>
      <sheetName val="AR_-CID18"/>
      <sheetName val="ดบ_ค้างรับ_Tisco18"/>
      <sheetName val="คชจ_ล่วงหน้า18"/>
      <sheetName val="ก่อสร้าง_ล่วงหน้า18"/>
      <sheetName val="ภาษีหัก_ณ_ที่จ่าย18"/>
      <sheetName val="คชจ_รอเรียกเก็บ_TDT18"/>
      <sheetName val="อุปกรณ์(หน่วยงาน)_18"/>
      <sheetName val="ICS_Cost_by_units18"/>
      <sheetName val="ICM_Budget&amp;Cost_Phase_I18"/>
      <sheetName val="ICM_Budget_Cost_Phase_II18"/>
      <sheetName val="ICm_Cost_by_units18"/>
      <sheetName val="CIV_AP_2-131-0018"/>
      <sheetName val="ICM_AP_2-131-0018"/>
      <sheetName val="CIV_AP_2-133-0018"/>
      <sheetName val="ICM_AP_2-133-0018"/>
      <sheetName val="ICM_AP_RPT18"/>
      <sheetName val="CIV_AP_RPT18"/>
      <sheetName val="CHQระหว่างทาง_2-132-0018"/>
      <sheetName val="ภาษีเงินได้หัก_ณ_ที่จ่าย18"/>
      <sheetName val="ค้างจ่าย_CID18"/>
      <sheetName val="เงินทดรองรับ_2-191-0018"/>
      <sheetName val="เงินทดรองรับ_2-193-0018"/>
      <sheetName val="เงินทดรองรับ_2-194-xx18"/>
      <sheetName val="สรุปเงินมัดจำห้องชุด_Agent18"/>
      <sheetName val="Commission-Tiny_(Chinese)18"/>
      <sheetName val="Commission-Sky_Pro_(Thai)18"/>
      <sheetName val="สำรองผลประโยชน์พนง_18"/>
      <sheetName val="รด_บริหาร18"/>
      <sheetName val="รด_อื่น18"/>
      <sheetName val="6-120-10_ค่าเช่า18"/>
      <sheetName val="6-120-20_ค่าบริการ18"/>
      <sheetName val="6-120-50_ค่าซ่อมแซม18"/>
      <sheetName val="6-150-10_ค่าที่ปรึกษา18"/>
      <sheetName val="6-130-20_ส่งเสริมการขาย18"/>
      <sheetName val="6-130-30_คอมมิชชั่น-ICS18"/>
      <sheetName val="6-130-30_คอมมิชชั่น-ICM18"/>
      <sheetName val="#6-200-00_ดอกเบี้ยจ่าย18"/>
      <sheetName val="ROC-CCTR_18"/>
      <sheetName val="STORE_MN25"/>
      <sheetName val="Breakeven_Analysis18"/>
      <sheetName val="EXPORT_(_US$)16"/>
      <sheetName val="Apr02_Prod_Data16"/>
      <sheetName val="data_list16"/>
      <sheetName val="Seagate__share_in_units18"/>
      <sheetName val="Cost_Assumption17"/>
      <sheetName val="วงเครดิต_317"/>
      <sheetName val="Register_Cal_Mar_04_July_05_17"/>
      <sheetName val="gold_แลกทอง17"/>
      <sheetName val="Sdos_17"/>
      <sheetName val="Alm_CDis_Edif_Terr_CCiales16"/>
      <sheetName val="Arrendamiento_CC16"/>
      <sheetName val="B&amp;S_199917"/>
      <sheetName val="N-4_417"/>
      <sheetName val="5)_Parameters16"/>
      <sheetName val="1)_Asset_Valuation16"/>
      <sheetName val="Raw_Material16"/>
      <sheetName val="งบทดลอง_-_ต_ค_254716"/>
      <sheetName val="Company_Info16"/>
      <sheetName val="CA_Comp16"/>
      <sheetName val="K_Ricky16"/>
      <sheetName val="Cash_Flow16"/>
      <sheetName val="Basic_Info_16"/>
      <sheetName val="Unit_Trust_Movement16"/>
      <sheetName val="cc_196_(SYS)_(2)16"/>
      <sheetName val="คชจ_ดำเนินงาน6-4316"/>
      <sheetName val="Capital_Performance16"/>
      <sheetName val="Cost_Reductions16"/>
      <sheetName val="PK_Costs16"/>
      <sheetName val="Cover_Page16"/>
      <sheetName val="Labour_No_s16"/>
      <sheetName val="Market_Share16"/>
      <sheetName val="National_Sales16"/>
      <sheetName val="Packaging_Products16"/>
      <sheetName val="Pipe_and_Tube16"/>
      <sheetName val="Profit_Statement16"/>
      <sheetName val="Transaction_rollforward17"/>
      <sheetName val="ADJ_-_RATE38"/>
      <sheetName val="TR_-_AP-_0038"/>
      <sheetName val="ADJ___RATE38"/>
      <sheetName val="Sheet1_(2)38"/>
      <sheetName val="เงินกู้_MGC37"/>
      <sheetName val="TrialBalance_Q3-200237"/>
      <sheetName val="BALANCE_SHEET_38"/>
      <sheetName val="finance64k_u36"/>
      <sheetName val="SCB_1_-_Current36"/>
      <sheetName val="SCB_2_-_Current36"/>
      <sheetName val="set_date36"/>
      <sheetName val="Trial_Balance35"/>
      <sheetName val="คงเหลือ_GH37"/>
      <sheetName val="FDR-Jan-99_35"/>
      <sheetName val="Graph_DMG37"/>
      <sheetName val="Export_Sales35"/>
      <sheetName val="Domestic_Sales35"/>
      <sheetName val="Dealer_Sales35"/>
      <sheetName val="10-1_Media34"/>
      <sheetName val="BTR_BKK34"/>
      <sheetName val="ICT_POTF33"/>
      <sheetName val="Stock_Bal_สรรพากร_SBM3_JUN34"/>
      <sheetName val="New_Std__34"/>
      <sheetName val="PAN_M4*25_FE_CM3_P230"/>
      <sheetName val="depn-Sep_0333"/>
      <sheetName val="กราฟ_ผลิต32"/>
      <sheetName val="By_Person34"/>
      <sheetName val="Supplier_Master_IF33"/>
      <sheetName val="KK_Rev_133"/>
      <sheetName val="SC1_XLS32"/>
      <sheetName val="5_Analysis30"/>
      <sheetName val="Standing_Data30"/>
      <sheetName val="Asset_&amp;_Liability30"/>
      <sheetName val="Net_asset_value30"/>
      <sheetName val="Bang_gia_tong_hop30"/>
      <sheetName val="BAT_data_entry27"/>
      <sheetName val="BAT_Reserve_data_entry27"/>
      <sheetName val="_IB-PL-00-01_SUMMARY27"/>
      <sheetName val="Read_me27"/>
      <sheetName val="bang_tien_luong27"/>
      <sheetName val="addl_cost24"/>
      <sheetName val="_กระทบผลรวม__1710_48"/>
      <sheetName val="_กระทบผลรวม__1710_49"/>
      <sheetName val="Asset_Class27"/>
      <sheetName val="Cost_Center27"/>
      <sheetName val="Depre__Key27"/>
      <sheetName val="Call_Down_Data_OLD27"/>
      <sheetName val="Spirt_Disp27"/>
      <sheetName val="Conso_Volume24"/>
      <sheetName val="OTB_201224"/>
      <sheetName val="RM_Req24"/>
      <sheetName val="Fields_Worksheet25"/>
      <sheetName val="FF_Volume25"/>
      <sheetName val="Size_Dist25"/>
      <sheetName val="Size_Dist_225"/>
      <sheetName val="Assumption_Data24"/>
      <sheetName val="Excess_Calc_(2)30"/>
      <sheetName val="Weekly_Hires_&amp;_Terms_10-224"/>
      <sheetName val="BOI_sum24"/>
      <sheetName val="Update_CIT_FY1924"/>
      <sheetName val="Tax_computation_BOI24"/>
      <sheetName val="A)_Provision_schedule24"/>
      <sheetName val="A2)_834_Inventory24"/>
      <sheetName val="B1)_646_Retirement24"/>
      <sheetName val="B2)_746_Retirement_24"/>
      <sheetName val="C1)_791-0000-20_Private_exp_24"/>
      <sheetName val="TB_(as_of_31DEC)24"/>
      <sheetName val="C2)_779-0000-20_Misc_24"/>
      <sheetName val="C1)_663_Car_Lease24"/>
      <sheetName val="C2)_758_Car_Lease24"/>
      <sheetName val="D)_Training24"/>
      <sheetName val="E)_HY_test_PwC24"/>
      <sheetName val="F)_RD_60424"/>
      <sheetName val="G)_RD_64224"/>
      <sheetName val="TB_YEST_ON_JUN'1924"/>
      <sheetName val="E_PRECIOS24"/>
      <sheetName val="Scenarios_and_Sensitivities24"/>
      <sheetName val="Global_Assumptions24"/>
      <sheetName val="U1_P&amp;L24"/>
      <sheetName val="Non-Statistical_Sampling_Mast24"/>
      <sheetName val="Two_Step_Revenue_Testing_Mast24"/>
      <sheetName val="Global_Data24"/>
      <sheetName val="Expense_Summary24"/>
      <sheetName val="Cum_91-9324"/>
      <sheetName val="Dec_9424"/>
      <sheetName val="Quantum-Machined_Comp_30"/>
      <sheetName val="Assy_Prod_Schedule30"/>
      <sheetName val="Family3-Machined_Comp_30"/>
      <sheetName val="Quest-Machined_Comp_30"/>
      <sheetName val="ข้อมูลบัญชี_-Sep-0617"/>
      <sheetName val="C8198_employee_list_2004051916"/>
      <sheetName val="Terms_and_Escrow17"/>
      <sheetName val="License_BOI17"/>
      <sheetName val="PAN_M4_25_FE_CM3_P217"/>
      <sheetName val="CPE_Parameters24"/>
      <sheetName val="IPVPN_Parameters24"/>
      <sheetName val="Retrieve_in_KLOC_HC_-_Copy_va24"/>
      <sheetName val="Big_C17"/>
      <sheetName val="Big_C+npd17"/>
      <sheetName val="F20_Promo17"/>
      <sheetName val="F21_Promo17"/>
      <sheetName val="Cost_tops17"/>
      <sheetName val="USAGE_FOOD17"/>
      <sheetName val="ABR_P&amp;L17"/>
      <sheetName val="PLmth_17"/>
      <sheetName val="Sale_040817"/>
      <sheetName val="Co_info17"/>
      <sheetName val="CA_Sheet17"/>
      <sheetName val="Sale_040117"/>
      <sheetName val="Cost_centre_expenditure17"/>
      <sheetName val="Staff_List17"/>
      <sheetName val="test_217"/>
      <sheetName val="Norms_SP17"/>
      <sheetName val="B131_17"/>
      <sheetName val="FF_2__1_17"/>
      <sheetName val="Appx_B17"/>
      <sheetName val="Data_217"/>
      <sheetName val="Tornado_4_7_Component_List17"/>
      <sheetName val="Tornado_2_2_Component_List17"/>
      <sheetName val="ปัจจุบัน_17"/>
      <sheetName val="U2_217"/>
      <sheetName val="Tornado_5_6_Component_List17"/>
      <sheetName val="QR_4_117"/>
      <sheetName val="U-2_117"/>
      <sheetName val="GL_CB17"/>
      <sheetName val="GL_M17"/>
      <sheetName val="Bank_CA&amp;SA17"/>
      <sheetName val="AR_-CID17"/>
      <sheetName val="ดบ_ค้างรับ_Tisco17"/>
      <sheetName val="คชจ_ล่วงหน้า17"/>
      <sheetName val="ก่อสร้าง_ล่วงหน้า17"/>
      <sheetName val="ภาษีหัก_ณ_ที่จ่าย17"/>
      <sheetName val="คชจ_รอเรียกเก็บ_TDT17"/>
      <sheetName val="อุปกรณ์(หน่วยงาน)_17"/>
      <sheetName val="ICS_Cost_by_units17"/>
      <sheetName val="ICM_Budget&amp;Cost_Phase_I17"/>
      <sheetName val="ICM_Budget_Cost_Phase_II17"/>
      <sheetName val="ICm_Cost_by_units17"/>
      <sheetName val="CIV_AP_2-131-0017"/>
      <sheetName val="ICM_AP_2-131-0017"/>
      <sheetName val="CIV_AP_2-133-0017"/>
      <sheetName val="ICM_AP_2-133-0017"/>
      <sheetName val="ICM_AP_RPT17"/>
      <sheetName val="CIV_AP_RPT17"/>
      <sheetName val="CHQระหว่างทาง_2-132-0017"/>
      <sheetName val="ภาษีเงินได้หัก_ณ_ที่จ่าย17"/>
      <sheetName val="ค้างจ่าย_CID17"/>
      <sheetName val="เงินทดรองรับ_2-191-0017"/>
      <sheetName val="เงินทดรองรับ_2-193-0017"/>
      <sheetName val="เงินทดรองรับ_2-194-xx17"/>
      <sheetName val="สรุปเงินมัดจำห้องชุด_Agent17"/>
      <sheetName val="Commission-Tiny_(Chinese)17"/>
      <sheetName val="Commission-Sky_Pro_(Thai)17"/>
      <sheetName val="สำรองผลประโยชน์พนง_17"/>
      <sheetName val="รด_บริหาร17"/>
      <sheetName val="รด_อื่น17"/>
      <sheetName val="6-120-10_ค่าเช่า17"/>
      <sheetName val="6-120-20_ค่าบริการ17"/>
      <sheetName val="6-120-50_ค่าซ่อมแซม17"/>
      <sheetName val="6-150-10_ค่าที่ปรึกษา17"/>
      <sheetName val="6-130-20_ส่งเสริมการขาย17"/>
      <sheetName val="6-130-30_คอมมิชชั่น-ICS17"/>
      <sheetName val="6-130-30_คอมมิชชั่น-ICM17"/>
      <sheetName val="#6-200-00_ดอกเบี้ยจ่าย17"/>
      <sheetName val="ROC-CCTR_17"/>
      <sheetName val="STORE_MN24"/>
      <sheetName val="Breakeven_Analysis17"/>
      <sheetName val="EXPORT_(_US$)15"/>
      <sheetName val="Apr02_Prod_Data15"/>
      <sheetName val="data_list15"/>
      <sheetName val="Seagate__share_in_units17"/>
      <sheetName val="Cost_Assumption16"/>
      <sheetName val="วงเครดิต_316"/>
      <sheetName val="Register_Cal_Mar_04_July_05_16"/>
      <sheetName val="gold_แลกทอง16"/>
      <sheetName val="Sdos_16"/>
      <sheetName val="Alm_CDis_Edif_Terr_CCiales15"/>
      <sheetName val="Arrendamiento_CC15"/>
      <sheetName val="B&amp;S_199916"/>
      <sheetName val="N-4_416"/>
      <sheetName val="5)_Parameters15"/>
      <sheetName val="1)_Asset_Valuation15"/>
      <sheetName val="Raw_Material15"/>
      <sheetName val="งบทดลอง_-_ต_ค_254715"/>
      <sheetName val="Company_Info15"/>
      <sheetName val="CA_Comp15"/>
      <sheetName val="K_Ricky15"/>
      <sheetName val="Cash_Flow15"/>
      <sheetName val="Basic_Info_15"/>
      <sheetName val="Unit_Trust_Movement15"/>
      <sheetName val="cc_196_(SYS)_(2)15"/>
      <sheetName val="คชจ_ดำเนินงาน6-4315"/>
      <sheetName val="Capital_Performance15"/>
      <sheetName val="Cost_Reductions15"/>
      <sheetName val="PK_Costs15"/>
      <sheetName val="Cover_Page15"/>
      <sheetName val="Labour_No_s15"/>
      <sheetName val="Market_Share15"/>
      <sheetName val="National_Sales15"/>
      <sheetName val="Packaging_Products15"/>
      <sheetName val="Pipe_and_Tube15"/>
      <sheetName val="Profit_Statement15"/>
      <sheetName val="Transaction_rollforward16"/>
      <sheetName val="ADJ_-_RATE40"/>
      <sheetName val="TR_-_AP-_0040"/>
      <sheetName val="ADJ___RATE40"/>
      <sheetName val="Sheet1_(2)40"/>
      <sheetName val="เงินกู้_MGC39"/>
      <sheetName val="TrialBalance_Q3-200239"/>
      <sheetName val="BALANCE_SHEET_40"/>
      <sheetName val="finance64k_u38"/>
      <sheetName val="SCB_1_-_Current38"/>
      <sheetName val="SCB_2_-_Current38"/>
      <sheetName val="set_date38"/>
      <sheetName val="Trial_Balance37"/>
      <sheetName val="คงเหลือ_GH39"/>
      <sheetName val="FDR-Jan-99_37"/>
      <sheetName val="Graph_DMG39"/>
      <sheetName val="Export_Sales37"/>
      <sheetName val="Domestic_Sales37"/>
      <sheetName val="Dealer_Sales37"/>
      <sheetName val="10-1_Media36"/>
      <sheetName val="BTR_BKK36"/>
      <sheetName val="ICT_POTF35"/>
      <sheetName val="Stock_Bal_สรรพากร_SBM3_JUN36"/>
      <sheetName val="New_Std__36"/>
      <sheetName val="PAN_M4*25_FE_CM3_P232"/>
      <sheetName val="depn-Sep_0335"/>
      <sheetName val="กราฟ_ผลิต34"/>
      <sheetName val="By_Person36"/>
      <sheetName val="Supplier_Master_IF35"/>
      <sheetName val="KK_Rev_135"/>
      <sheetName val="SC1_XLS34"/>
      <sheetName val="5_Analysis32"/>
      <sheetName val="Standing_Data32"/>
      <sheetName val="Asset_&amp;_Liability32"/>
      <sheetName val="Net_asset_value32"/>
      <sheetName val="Bang_gia_tong_hop32"/>
      <sheetName val="BAT_data_entry29"/>
      <sheetName val="BAT_Reserve_data_entry29"/>
      <sheetName val="_IB-PL-00-01_SUMMARY29"/>
      <sheetName val="Read_me29"/>
      <sheetName val="bang_tien_luong29"/>
      <sheetName val="addl_cost26"/>
      <sheetName val="_กระทบผลรวม__1710_52"/>
      <sheetName val="_กระทบผลรวม__1710_53"/>
      <sheetName val="Asset_Class29"/>
      <sheetName val="Cost_Center29"/>
      <sheetName val="Depre__Key29"/>
      <sheetName val="Call_Down_Data_OLD29"/>
      <sheetName val="Spirt_Disp29"/>
      <sheetName val="Conso_Volume26"/>
      <sheetName val="OTB_201226"/>
      <sheetName val="RM_Req26"/>
      <sheetName val="Fields_Worksheet27"/>
      <sheetName val="FF_Volume27"/>
      <sheetName val="Size_Dist27"/>
      <sheetName val="Size_Dist_227"/>
      <sheetName val="Assumption_Data26"/>
      <sheetName val="Excess_Calc_(2)32"/>
      <sheetName val="Weekly_Hires_&amp;_Terms_10-226"/>
      <sheetName val="BOI_sum26"/>
      <sheetName val="Update_CIT_FY1926"/>
      <sheetName val="Tax_computation_BOI26"/>
      <sheetName val="A)_Provision_schedule26"/>
      <sheetName val="A2)_834_Inventory26"/>
      <sheetName val="B1)_646_Retirement26"/>
      <sheetName val="B2)_746_Retirement_26"/>
      <sheetName val="C1)_791-0000-20_Private_exp_26"/>
      <sheetName val="TB_(as_of_31DEC)26"/>
      <sheetName val="C2)_779-0000-20_Misc_26"/>
      <sheetName val="C1)_663_Car_Lease26"/>
      <sheetName val="C2)_758_Car_Lease26"/>
      <sheetName val="D)_Training26"/>
      <sheetName val="E)_HY_test_PwC26"/>
      <sheetName val="F)_RD_60426"/>
      <sheetName val="G)_RD_64226"/>
      <sheetName val="TB_YEST_ON_JUN'1926"/>
      <sheetName val="E_PRECIOS26"/>
      <sheetName val="Scenarios_and_Sensitivities26"/>
      <sheetName val="Global_Assumptions26"/>
      <sheetName val="U1_P&amp;L26"/>
      <sheetName val="Non-Statistical_Sampling_Mast26"/>
      <sheetName val="Two_Step_Revenue_Testing_Mast26"/>
      <sheetName val="Global_Data26"/>
      <sheetName val="Expense_Summary26"/>
      <sheetName val="Cum_91-9326"/>
      <sheetName val="Dec_9426"/>
      <sheetName val="Quantum-Machined_Comp_32"/>
      <sheetName val="Assy_Prod_Schedule32"/>
      <sheetName val="Family3-Machined_Comp_32"/>
      <sheetName val="Quest-Machined_Comp_32"/>
      <sheetName val="ข้อมูลบัญชี_-Sep-0619"/>
      <sheetName val="C8198_employee_list_2004051918"/>
      <sheetName val="Terms_and_Escrow19"/>
      <sheetName val="License_BOI19"/>
      <sheetName val="PAN_M4_25_FE_CM3_P219"/>
      <sheetName val="CPE_Parameters26"/>
      <sheetName val="IPVPN_Parameters26"/>
      <sheetName val="Retrieve_in_KLOC_HC_-_Copy_va26"/>
      <sheetName val="Big_C19"/>
      <sheetName val="Big_C+npd19"/>
      <sheetName val="F20_Promo19"/>
      <sheetName val="F21_Promo19"/>
      <sheetName val="Cost_tops19"/>
      <sheetName val="USAGE_FOOD19"/>
      <sheetName val="ABR_P&amp;L19"/>
      <sheetName val="PLmth_19"/>
      <sheetName val="Sale_040819"/>
      <sheetName val="Co_info19"/>
      <sheetName val="CA_Sheet19"/>
      <sheetName val="Sale_040119"/>
      <sheetName val="Cost_centre_expenditure19"/>
      <sheetName val="Staff_List19"/>
      <sheetName val="test_219"/>
      <sheetName val="Norms_SP19"/>
      <sheetName val="B131_19"/>
      <sheetName val="FF_2__1_19"/>
      <sheetName val="Appx_B19"/>
      <sheetName val="Data_219"/>
      <sheetName val="Tornado_4_7_Component_List19"/>
      <sheetName val="Tornado_2_2_Component_List19"/>
      <sheetName val="ปัจจุบัน_19"/>
      <sheetName val="U2_219"/>
      <sheetName val="Tornado_5_6_Component_List19"/>
      <sheetName val="QR_4_119"/>
      <sheetName val="U-2_119"/>
      <sheetName val="GL_CB19"/>
      <sheetName val="GL_M19"/>
      <sheetName val="Bank_CA&amp;SA19"/>
      <sheetName val="AR_-CID19"/>
      <sheetName val="ดบ_ค้างรับ_Tisco19"/>
      <sheetName val="คชจ_ล่วงหน้า19"/>
      <sheetName val="ก่อสร้าง_ล่วงหน้า19"/>
      <sheetName val="ภาษีหัก_ณ_ที่จ่าย19"/>
      <sheetName val="คชจ_รอเรียกเก็บ_TDT19"/>
      <sheetName val="อุปกรณ์(หน่วยงาน)_19"/>
      <sheetName val="ICS_Cost_by_units19"/>
      <sheetName val="ICM_Budget&amp;Cost_Phase_I19"/>
      <sheetName val="ICM_Budget_Cost_Phase_II19"/>
      <sheetName val="ICm_Cost_by_units19"/>
      <sheetName val="CIV_AP_2-131-0019"/>
      <sheetName val="ICM_AP_2-131-0019"/>
      <sheetName val="CIV_AP_2-133-0019"/>
      <sheetName val="ICM_AP_2-133-0019"/>
      <sheetName val="ICM_AP_RPT19"/>
      <sheetName val="CIV_AP_RPT19"/>
      <sheetName val="CHQระหว่างทาง_2-132-0019"/>
      <sheetName val="ภาษีเงินได้หัก_ณ_ที่จ่าย19"/>
      <sheetName val="ค้างจ่าย_CID19"/>
      <sheetName val="เงินทดรองรับ_2-191-0019"/>
      <sheetName val="เงินทดรองรับ_2-193-0019"/>
      <sheetName val="เงินทดรองรับ_2-194-xx19"/>
      <sheetName val="สรุปเงินมัดจำห้องชุด_Agent19"/>
      <sheetName val="Commission-Tiny_(Chinese)19"/>
      <sheetName val="Commission-Sky_Pro_(Thai)19"/>
      <sheetName val="สำรองผลประโยชน์พนง_19"/>
      <sheetName val="รด_บริหาร19"/>
      <sheetName val="รด_อื่น19"/>
      <sheetName val="6-120-10_ค่าเช่า19"/>
      <sheetName val="6-120-20_ค่าบริการ19"/>
      <sheetName val="6-120-50_ค่าซ่อมแซม19"/>
      <sheetName val="6-150-10_ค่าที่ปรึกษา19"/>
      <sheetName val="6-130-20_ส่งเสริมการขาย19"/>
      <sheetName val="6-130-30_คอมมิชชั่น-ICS19"/>
      <sheetName val="6-130-30_คอมมิชชั่น-ICM19"/>
      <sheetName val="#6-200-00_ดอกเบี้ยจ่าย19"/>
      <sheetName val="ROC-CCTR_19"/>
      <sheetName val="STORE_MN26"/>
      <sheetName val="Breakeven_Analysis19"/>
      <sheetName val="EXPORT_(_US$)17"/>
      <sheetName val="Apr02_Prod_Data17"/>
      <sheetName val="data_list17"/>
      <sheetName val="Seagate__share_in_units19"/>
      <sheetName val="Cost_Assumption18"/>
      <sheetName val="วงเครดิต_318"/>
      <sheetName val="Register_Cal_Mar_04_July_05_18"/>
      <sheetName val="gold_แลกทอง18"/>
      <sheetName val="Sdos_18"/>
      <sheetName val="Alm_CDis_Edif_Terr_CCiales17"/>
      <sheetName val="Arrendamiento_CC17"/>
      <sheetName val="B&amp;S_199918"/>
      <sheetName val="N-4_418"/>
      <sheetName val="5)_Parameters17"/>
      <sheetName val="1)_Asset_Valuation17"/>
      <sheetName val="Raw_Material17"/>
      <sheetName val="งบทดลอง_-_ต_ค_254717"/>
      <sheetName val="Company_Info17"/>
      <sheetName val="CA_Comp17"/>
      <sheetName val="K_Ricky17"/>
      <sheetName val="Cash_Flow17"/>
      <sheetName val="Basic_Info_17"/>
      <sheetName val="Unit_Trust_Movement17"/>
      <sheetName val="cc_196_(SYS)_(2)17"/>
      <sheetName val="คชจ_ดำเนินงาน6-4317"/>
      <sheetName val="Capital_Performance17"/>
      <sheetName val="Cost_Reductions17"/>
      <sheetName val="PK_Costs17"/>
      <sheetName val="Cover_Page17"/>
      <sheetName val="Labour_No_s17"/>
      <sheetName val="Market_Share17"/>
      <sheetName val="National_Sales17"/>
      <sheetName val="Packaging_Products17"/>
      <sheetName val="Pipe_and_Tube17"/>
      <sheetName val="Profit_Statement17"/>
      <sheetName val="Transaction_rollforward18"/>
      <sheetName val="ADJ_-_RATE41"/>
      <sheetName val="TR_-_AP-_0041"/>
      <sheetName val="ADJ___RATE41"/>
      <sheetName val="Sheet1_(2)41"/>
      <sheetName val="เงินกู้_MGC40"/>
      <sheetName val="TrialBalance_Q3-200240"/>
      <sheetName val="BALANCE_SHEET_41"/>
      <sheetName val="finance64k_u39"/>
      <sheetName val="SCB_1_-_Current39"/>
      <sheetName val="SCB_2_-_Current39"/>
      <sheetName val="set_date39"/>
      <sheetName val="Trial_Balance38"/>
      <sheetName val="คงเหลือ_GH40"/>
      <sheetName val="FDR-Jan-99_38"/>
      <sheetName val="Graph_DMG40"/>
      <sheetName val="Export_Sales38"/>
      <sheetName val="Domestic_Sales38"/>
      <sheetName val="Dealer_Sales38"/>
      <sheetName val="10-1_Media37"/>
      <sheetName val="BTR_BKK37"/>
      <sheetName val="ICT_POTF36"/>
      <sheetName val="Stock_Bal_สรรพากร_SBM3_JUN37"/>
      <sheetName val="New_Std__37"/>
      <sheetName val="PAN_M4*25_FE_CM3_P233"/>
      <sheetName val="depn-Sep_0336"/>
      <sheetName val="กราฟ_ผลิต35"/>
      <sheetName val="By_Person37"/>
      <sheetName val="Supplier_Master_IF36"/>
      <sheetName val="KK_Rev_136"/>
      <sheetName val="SC1_XLS35"/>
      <sheetName val="5_Analysis33"/>
      <sheetName val="Standing_Data33"/>
      <sheetName val="Asset_&amp;_Liability33"/>
      <sheetName val="Net_asset_value33"/>
      <sheetName val="Bang_gia_tong_hop33"/>
      <sheetName val="BAT_data_entry30"/>
      <sheetName val="BAT_Reserve_data_entry30"/>
      <sheetName val="_IB-PL-00-01_SUMMARY30"/>
      <sheetName val="Read_me30"/>
      <sheetName val="bang_tien_luong30"/>
      <sheetName val="addl_cost27"/>
      <sheetName val="_กระทบผลรวม__1710_54"/>
      <sheetName val="_กระทบผลรวม__1710_55"/>
      <sheetName val="Asset_Class30"/>
      <sheetName val="Cost_Center30"/>
      <sheetName val="Depre__Key30"/>
      <sheetName val="Call_Down_Data_OLD30"/>
      <sheetName val="Spirt_Disp30"/>
      <sheetName val="Conso_Volume27"/>
      <sheetName val="OTB_201227"/>
      <sheetName val="RM_Req27"/>
      <sheetName val="Fields_Worksheet28"/>
      <sheetName val="FF_Volume28"/>
      <sheetName val="Size_Dist28"/>
      <sheetName val="Size_Dist_228"/>
      <sheetName val="Assumption_Data27"/>
      <sheetName val="Excess_Calc_(2)33"/>
      <sheetName val="Weekly_Hires_&amp;_Terms_10-227"/>
      <sheetName val="BOI_sum27"/>
      <sheetName val="Update_CIT_FY1927"/>
      <sheetName val="Tax_computation_BOI27"/>
      <sheetName val="A)_Provision_schedule27"/>
      <sheetName val="A2)_834_Inventory27"/>
      <sheetName val="B1)_646_Retirement27"/>
      <sheetName val="B2)_746_Retirement_27"/>
      <sheetName val="C1)_791-0000-20_Private_exp_27"/>
      <sheetName val="TB_(as_of_31DEC)27"/>
      <sheetName val="C2)_779-0000-20_Misc_27"/>
      <sheetName val="C1)_663_Car_Lease27"/>
      <sheetName val="C2)_758_Car_Lease27"/>
      <sheetName val="D)_Training27"/>
      <sheetName val="E)_HY_test_PwC27"/>
      <sheetName val="F)_RD_60427"/>
      <sheetName val="G)_RD_64227"/>
      <sheetName val="TB_YEST_ON_JUN'1927"/>
      <sheetName val="E_PRECIOS27"/>
      <sheetName val="Scenarios_and_Sensitivities27"/>
      <sheetName val="Global_Assumptions27"/>
      <sheetName val="U1_P&amp;L27"/>
      <sheetName val="Non-Statistical_Sampling_Mast27"/>
      <sheetName val="Two_Step_Revenue_Testing_Mast27"/>
      <sheetName val="Global_Data27"/>
      <sheetName val="Expense_Summary27"/>
      <sheetName val="Cum_91-9327"/>
      <sheetName val="Dec_9427"/>
      <sheetName val="Quantum-Machined_Comp_33"/>
      <sheetName val="Assy_Prod_Schedule33"/>
      <sheetName val="Family3-Machined_Comp_33"/>
      <sheetName val="Quest-Machined_Comp_33"/>
      <sheetName val="ข้อมูลบัญชี_-Sep-0620"/>
      <sheetName val="C8198_employee_list_2004051919"/>
      <sheetName val="Terms_and_Escrow20"/>
      <sheetName val="License_BOI20"/>
      <sheetName val="PAN_M4_25_FE_CM3_P220"/>
      <sheetName val="CPE_Parameters27"/>
      <sheetName val="IPVPN_Parameters27"/>
      <sheetName val="Retrieve_in_KLOC_HC_-_Copy_va27"/>
      <sheetName val="Big_C20"/>
      <sheetName val="Big_C+npd20"/>
      <sheetName val="F20_Promo20"/>
      <sheetName val="F21_Promo20"/>
      <sheetName val="Cost_tops20"/>
      <sheetName val="USAGE_FOOD20"/>
      <sheetName val="ABR_P&amp;L20"/>
      <sheetName val="PLmth_20"/>
      <sheetName val="Sale_040820"/>
      <sheetName val="Co_info20"/>
      <sheetName val="CA_Sheet20"/>
      <sheetName val="Sale_040120"/>
      <sheetName val="Cost_centre_expenditure20"/>
      <sheetName val="Staff_List20"/>
      <sheetName val="test_220"/>
      <sheetName val="Norms_SP20"/>
      <sheetName val="B131_20"/>
      <sheetName val="FF_2__1_20"/>
      <sheetName val="Appx_B20"/>
      <sheetName val="Data_220"/>
      <sheetName val="Tornado_4_7_Component_List20"/>
      <sheetName val="Tornado_2_2_Component_List20"/>
      <sheetName val="ปัจจุบัน_20"/>
      <sheetName val="U2_220"/>
      <sheetName val="Tornado_5_6_Component_List20"/>
      <sheetName val="QR_4_120"/>
      <sheetName val="U-2_120"/>
      <sheetName val="GL_CB20"/>
      <sheetName val="GL_M20"/>
      <sheetName val="Bank_CA&amp;SA20"/>
      <sheetName val="AR_-CID20"/>
      <sheetName val="ดบ_ค้างรับ_Tisco20"/>
      <sheetName val="คชจ_ล่วงหน้า20"/>
      <sheetName val="ก่อสร้าง_ล่วงหน้า20"/>
      <sheetName val="ภาษีหัก_ณ_ที่จ่าย20"/>
      <sheetName val="คชจ_รอเรียกเก็บ_TDT20"/>
      <sheetName val="อุปกรณ์(หน่วยงาน)_20"/>
      <sheetName val="ICS_Cost_by_units20"/>
      <sheetName val="ICM_Budget&amp;Cost_Phase_I20"/>
      <sheetName val="ICM_Budget_Cost_Phase_II20"/>
      <sheetName val="ICm_Cost_by_units20"/>
      <sheetName val="CIV_AP_2-131-0020"/>
      <sheetName val="ICM_AP_2-131-0020"/>
      <sheetName val="CIV_AP_2-133-0020"/>
      <sheetName val="ICM_AP_2-133-0020"/>
      <sheetName val="ICM_AP_RPT20"/>
      <sheetName val="CIV_AP_RPT20"/>
      <sheetName val="CHQระหว่างทาง_2-132-0020"/>
      <sheetName val="ภาษีเงินได้หัก_ณ_ที่จ่าย20"/>
      <sheetName val="ค้างจ่าย_CID20"/>
      <sheetName val="เงินทดรองรับ_2-191-0020"/>
      <sheetName val="เงินทดรองรับ_2-193-0020"/>
      <sheetName val="เงินทดรองรับ_2-194-xx20"/>
      <sheetName val="สรุปเงินมัดจำห้องชุด_Agent20"/>
      <sheetName val="Commission-Tiny_(Chinese)20"/>
      <sheetName val="Commission-Sky_Pro_(Thai)20"/>
      <sheetName val="สำรองผลประโยชน์พนง_20"/>
      <sheetName val="รด_บริหาร20"/>
      <sheetName val="รด_อื่น20"/>
      <sheetName val="6-120-10_ค่าเช่า20"/>
      <sheetName val="6-120-20_ค่าบริการ20"/>
      <sheetName val="6-120-50_ค่าซ่อมแซม20"/>
      <sheetName val="6-150-10_ค่าที่ปรึกษา20"/>
      <sheetName val="6-130-20_ส่งเสริมการขาย20"/>
      <sheetName val="6-130-30_คอมมิชชั่น-ICS20"/>
      <sheetName val="6-130-30_คอมมิชชั่น-ICM20"/>
      <sheetName val="#6-200-00_ดอกเบี้ยจ่าย20"/>
      <sheetName val="ROC-CCTR_20"/>
      <sheetName val="STORE_MN27"/>
      <sheetName val="Breakeven_Analysis20"/>
      <sheetName val="EXPORT_(_US$)18"/>
      <sheetName val="Apr02_Prod_Data18"/>
      <sheetName val="data_list18"/>
      <sheetName val="Seagate__share_in_units20"/>
      <sheetName val="Cost_Assumption19"/>
      <sheetName val="วงเครดิต_319"/>
      <sheetName val="Register_Cal_Mar_04_July_05_19"/>
      <sheetName val="gold_แลกทอง19"/>
      <sheetName val="Sdos_19"/>
      <sheetName val="Alm_CDis_Edif_Terr_CCiales18"/>
      <sheetName val="Arrendamiento_CC18"/>
      <sheetName val="B&amp;S_199919"/>
      <sheetName val="N-4_419"/>
      <sheetName val="5)_Parameters18"/>
      <sheetName val="1)_Asset_Valuation18"/>
      <sheetName val="Raw_Material18"/>
      <sheetName val="งบทดลอง_-_ต_ค_254718"/>
      <sheetName val="Company_Info18"/>
      <sheetName val="CA_Comp18"/>
      <sheetName val="K_Ricky18"/>
      <sheetName val="Cash_Flow18"/>
      <sheetName val="Basic_Info_18"/>
      <sheetName val="Unit_Trust_Movement18"/>
      <sheetName val="cc_196_(SYS)_(2)18"/>
      <sheetName val="คชจ_ดำเนินงาน6-4318"/>
      <sheetName val="Capital_Performance18"/>
      <sheetName val="Cost_Reductions18"/>
      <sheetName val="PK_Costs18"/>
      <sheetName val="Cover_Page18"/>
      <sheetName val="Labour_No_s18"/>
      <sheetName val="Market_Share18"/>
      <sheetName val="National_Sales18"/>
      <sheetName val="Packaging_Products18"/>
      <sheetName val="Pipe_and_Tube18"/>
      <sheetName val="Profit_Statement18"/>
      <sheetName val="Transaction_rollforward19"/>
      <sheetName val="ADJ_-_RATE42"/>
      <sheetName val="TR_-_AP-_0042"/>
      <sheetName val="ADJ___RATE42"/>
      <sheetName val="Sheet1_(2)42"/>
      <sheetName val="เงินกู้_MGC41"/>
      <sheetName val="TrialBalance_Q3-200241"/>
      <sheetName val="BALANCE_SHEET_42"/>
      <sheetName val="finance64k_u40"/>
      <sheetName val="SCB_1_-_Current40"/>
      <sheetName val="SCB_2_-_Current40"/>
      <sheetName val="set_date40"/>
      <sheetName val="Trial_Balance39"/>
      <sheetName val="คงเหลือ_GH41"/>
      <sheetName val="FDR-Jan-99_39"/>
      <sheetName val="Graph_DMG41"/>
      <sheetName val="Export_Sales39"/>
      <sheetName val="Domestic_Sales39"/>
      <sheetName val="Dealer_Sales39"/>
      <sheetName val="10-1_Media38"/>
      <sheetName val="BTR_BKK38"/>
      <sheetName val="ICT_POTF37"/>
      <sheetName val="Stock_Bal_สรรพากร_SBM3_JUN38"/>
      <sheetName val="New_Std__38"/>
      <sheetName val="PAN_M4*25_FE_CM3_P234"/>
      <sheetName val="depn-Sep_0337"/>
      <sheetName val="กราฟ_ผลิต36"/>
      <sheetName val="By_Person38"/>
      <sheetName val="Supplier_Master_IF37"/>
      <sheetName val="KK_Rev_137"/>
      <sheetName val="SC1_XLS36"/>
      <sheetName val="5_Analysis34"/>
      <sheetName val="Standing_Data34"/>
      <sheetName val="Asset_&amp;_Liability34"/>
      <sheetName val="Net_asset_value34"/>
      <sheetName val="Bang_gia_tong_hop34"/>
      <sheetName val="BAT_data_entry31"/>
      <sheetName val="BAT_Reserve_data_entry31"/>
      <sheetName val="_IB-PL-00-01_SUMMARY31"/>
      <sheetName val="Read_me31"/>
      <sheetName val="bang_tien_luong31"/>
      <sheetName val="addl_cost28"/>
      <sheetName val="_กระทบผลรวม__1710_56"/>
      <sheetName val="_กระทบผลรวม__1710_57"/>
      <sheetName val="Asset_Class31"/>
      <sheetName val="Cost_Center31"/>
      <sheetName val="Depre__Key31"/>
      <sheetName val="Call_Down_Data_OLD31"/>
      <sheetName val="Spirt_Disp31"/>
      <sheetName val="Conso_Volume28"/>
      <sheetName val="OTB_201228"/>
      <sheetName val="RM_Req28"/>
      <sheetName val="Fields_Worksheet29"/>
      <sheetName val="FF_Volume29"/>
      <sheetName val="Size_Dist29"/>
      <sheetName val="Size_Dist_229"/>
      <sheetName val="Assumption_Data28"/>
      <sheetName val="Excess_Calc_(2)34"/>
      <sheetName val="Weekly_Hires_&amp;_Terms_10-228"/>
      <sheetName val="BOI_sum28"/>
      <sheetName val="Update_CIT_FY1928"/>
      <sheetName val="Tax_computation_BOI28"/>
      <sheetName val="A)_Provision_schedule28"/>
      <sheetName val="A2)_834_Inventory28"/>
      <sheetName val="B1)_646_Retirement28"/>
      <sheetName val="B2)_746_Retirement_28"/>
      <sheetName val="C1)_791-0000-20_Private_exp_28"/>
      <sheetName val="TB_(as_of_31DEC)28"/>
      <sheetName val="C2)_779-0000-20_Misc_28"/>
      <sheetName val="C1)_663_Car_Lease28"/>
      <sheetName val="C2)_758_Car_Lease28"/>
      <sheetName val="D)_Training28"/>
      <sheetName val="E)_HY_test_PwC28"/>
      <sheetName val="F)_RD_60428"/>
      <sheetName val="G)_RD_64228"/>
      <sheetName val="TB_YEST_ON_JUN'1928"/>
      <sheetName val="E_PRECIOS28"/>
      <sheetName val="Scenarios_and_Sensitivities28"/>
      <sheetName val="Global_Assumptions28"/>
      <sheetName val="U1_P&amp;L28"/>
      <sheetName val="Non-Statistical_Sampling_Mast28"/>
      <sheetName val="Two_Step_Revenue_Testing_Mast28"/>
      <sheetName val="Global_Data28"/>
      <sheetName val="Expense_Summary28"/>
      <sheetName val="Cum_91-9328"/>
      <sheetName val="Dec_9428"/>
      <sheetName val="Quantum-Machined_Comp_34"/>
      <sheetName val="Assy_Prod_Schedule34"/>
      <sheetName val="Family3-Machined_Comp_34"/>
      <sheetName val="Quest-Machined_Comp_34"/>
      <sheetName val="ข้อมูลบัญชี_-Sep-0621"/>
      <sheetName val="C8198_employee_list_2004051920"/>
      <sheetName val="Terms_and_Escrow21"/>
      <sheetName val="License_BOI21"/>
      <sheetName val="PAN_M4_25_FE_CM3_P221"/>
      <sheetName val="CPE_Parameters28"/>
      <sheetName val="IPVPN_Parameters28"/>
      <sheetName val="Retrieve_in_KLOC_HC_-_Copy_va28"/>
      <sheetName val="Big_C21"/>
      <sheetName val="Big_C+npd21"/>
      <sheetName val="F20_Promo21"/>
      <sheetName val="F21_Promo21"/>
      <sheetName val="Cost_tops21"/>
      <sheetName val="USAGE_FOOD21"/>
      <sheetName val="ABR_P&amp;L21"/>
      <sheetName val="PLmth_21"/>
      <sheetName val="Sale_040821"/>
      <sheetName val="Co_info21"/>
      <sheetName val="CA_Sheet21"/>
      <sheetName val="Sale_040121"/>
      <sheetName val="Cost_centre_expenditure21"/>
      <sheetName val="Staff_List21"/>
      <sheetName val="test_221"/>
      <sheetName val="Norms_SP21"/>
      <sheetName val="B131_21"/>
      <sheetName val="FF_2__1_21"/>
      <sheetName val="Appx_B21"/>
      <sheetName val="Data_221"/>
      <sheetName val="Tornado_4_7_Component_List21"/>
      <sheetName val="Tornado_2_2_Component_List21"/>
      <sheetName val="ปัจจุบัน_21"/>
      <sheetName val="U2_221"/>
      <sheetName val="Tornado_5_6_Component_List21"/>
      <sheetName val="QR_4_121"/>
      <sheetName val="U-2_121"/>
      <sheetName val="GL_CB21"/>
      <sheetName val="GL_M21"/>
      <sheetName val="Bank_CA&amp;SA21"/>
      <sheetName val="AR_-CID21"/>
      <sheetName val="ดบ_ค้างรับ_Tisco21"/>
      <sheetName val="คชจ_ล่วงหน้า21"/>
      <sheetName val="ก่อสร้าง_ล่วงหน้า21"/>
      <sheetName val="ภาษีหัก_ณ_ที่จ่าย21"/>
      <sheetName val="คชจ_รอเรียกเก็บ_TDT21"/>
      <sheetName val="อุปกรณ์(หน่วยงาน)_21"/>
      <sheetName val="ICS_Cost_by_units21"/>
      <sheetName val="ICM_Budget&amp;Cost_Phase_I21"/>
      <sheetName val="ICM_Budget_Cost_Phase_II21"/>
      <sheetName val="ICm_Cost_by_units21"/>
      <sheetName val="CIV_AP_2-131-0021"/>
      <sheetName val="ICM_AP_2-131-0021"/>
      <sheetName val="CIV_AP_2-133-0021"/>
      <sheetName val="ICM_AP_2-133-0021"/>
      <sheetName val="ICM_AP_RPT21"/>
      <sheetName val="CIV_AP_RPT21"/>
      <sheetName val="CHQระหว่างทาง_2-132-0021"/>
      <sheetName val="ภาษีเงินได้หัก_ณ_ที่จ่าย21"/>
      <sheetName val="ค้างจ่าย_CID21"/>
      <sheetName val="เงินทดรองรับ_2-191-0021"/>
      <sheetName val="เงินทดรองรับ_2-193-0021"/>
      <sheetName val="เงินทดรองรับ_2-194-xx21"/>
      <sheetName val="สรุปเงินมัดจำห้องชุด_Agent21"/>
      <sheetName val="Commission-Tiny_(Chinese)21"/>
      <sheetName val="Commission-Sky_Pro_(Thai)21"/>
      <sheetName val="สำรองผลประโยชน์พนง_21"/>
      <sheetName val="รด_บริหาร21"/>
      <sheetName val="รด_อื่น21"/>
      <sheetName val="6-120-10_ค่าเช่า21"/>
      <sheetName val="6-120-20_ค่าบริการ21"/>
      <sheetName val="6-120-50_ค่าซ่อมแซม21"/>
      <sheetName val="6-150-10_ค่าที่ปรึกษา21"/>
      <sheetName val="6-130-20_ส่งเสริมการขาย21"/>
      <sheetName val="6-130-30_คอมมิชชั่น-ICS21"/>
      <sheetName val="6-130-30_คอมมิชชั่น-ICM21"/>
      <sheetName val="#6-200-00_ดอกเบี้ยจ่าย21"/>
      <sheetName val="ROC-CCTR_21"/>
      <sheetName val="STORE_MN28"/>
      <sheetName val="Breakeven_Analysis21"/>
      <sheetName val="EXPORT_(_US$)19"/>
      <sheetName val="Apr02_Prod_Data19"/>
      <sheetName val="data_list19"/>
      <sheetName val="Seagate__share_in_units21"/>
      <sheetName val="Cost_Assumption20"/>
      <sheetName val="วงเครดิต_320"/>
      <sheetName val="Register_Cal_Mar_04_July_05_20"/>
      <sheetName val="gold_แลกทอง20"/>
      <sheetName val="Sdos_20"/>
      <sheetName val="Alm_CDis_Edif_Terr_CCiales19"/>
      <sheetName val="Arrendamiento_CC19"/>
      <sheetName val="B&amp;S_199920"/>
      <sheetName val="N-4_420"/>
      <sheetName val="5)_Parameters19"/>
      <sheetName val="1)_Asset_Valuation19"/>
      <sheetName val="Raw_Material19"/>
      <sheetName val="งบทดลอง_-_ต_ค_254719"/>
      <sheetName val="Company_Info19"/>
      <sheetName val="CA_Comp19"/>
      <sheetName val="K_Ricky19"/>
      <sheetName val="Cash_Flow19"/>
      <sheetName val="Basic_Info_19"/>
      <sheetName val="Unit_Trust_Movement19"/>
      <sheetName val="cc_196_(SYS)_(2)19"/>
      <sheetName val="คชจ_ดำเนินงาน6-4319"/>
      <sheetName val="Capital_Performance19"/>
      <sheetName val="Cost_Reductions19"/>
      <sheetName val="PK_Costs19"/>
      <sheetName val="Cover_Page19"/>
      <sheetName val="Labour_No_s19"/>
      <sheetName val="Market_Share19"/>
      <sheetName val="National_Sales19"/>
      <sheetName val="Packaging_Products19"/>
      <sheetName val="Pipe_and_Tube19"/>
      <sheetName val="Profit_Statement19"/>
      <sheetName val="Transaction_rollforward20"/>
      <sheetName val="co"/>
      <sheetName val="Vat7% ภายในเดือน_Junต้นฉบับ"/>
      <sheetName val="List data adj."/>
      <sheetName val="BOQ หมวดสถาปัตยกรรม-A"/>
      <sheetName val="B_GL"/>
      <sheetName val="Operating Lease"/>
      <sheetName val="Plan audited responses"/>
      <sheetName val="ADJ_-_RATE43"/>
      <sheetName val="TR_-_AP-_0043"/>
      <sheetName val="ADJ___RATE43"/>
      <sheetName val="Sheet1_(2)43"/>
      <sheetName val="เงินกู้_MGC42"/>
      <sheetName val="TrialBalance_Q3-200242"/>
      <sheetName val="BALANCE_SHEET_43"/>
      <sheetName val="finance64k_u41"/>
      <sheetName val="SCB_1_-_Current41"/>
      <sheetName val="SCB_2_-_Current41"/>
      <sheetName val="set_date41"/>
      <sheetName val="Trial_Balance40"/>
      <sheetName val="คงเหลือ_GH42"/>
      <sheetName val="FDR-Jan-99_40"/>
      <sheetName val="Graph_DMG42"/>
      <sheetName val="Export_Sales40"/>
      <sheetName val="Domestic_Sales40"/>
      <sheetName val="Dealer_Sales40"/>
      <sheetName val="10-1_Media39"/>
      <sheetName val="BTR_BKK39"/>
      <sheetName val="ICT_POTF38"/>
      <sheetName val="Stock_Bal_สรรพากร_SBM3_JUN39"/>
      <sheetName val="New_Std__39"/>
      <sheetName val="PAN_M4*25_FE_CM3_P235"/>
      <sheetName val="depn-Sep_0338"/>
      <sheetName val="กราฟ_ผลิต37"/>
      <sheetName val="By_Person39"/>
      <sheetName val="Supplier_Master_IF38"/>
      <sheetName val="KK_Rev_138"/>
      <sheetName val="SC1_XLS37"/>
      <sheetName val="5_Analysis35"/>
      <sheetName val="Standing_Data35"/>
      <sheetName val="Asset_&amp;_Liability35"/>
      <sheetName val="Net_asset_value35"/>
      <sheetName val="Bang_gia_tong_hop35"/>
      <sheetName val="BAT_data_entry32"/>
      <sheetName val="BAT_Reserve_data_entry32"/>
      <sheetName val="_IB-PL-00-01_SUMMARY32"/>
      <sheetName val="Read_me32"/>
      <sheetName val="bang_tien_luong32"/>
      <sheetName val="addl_cost29"/>
      <sheetName val="_กระทบผลรวม__1710_58"/>
      <sheetName val="_กระทบผลรวม__1710_59"/>
      <sheetName val="Asset_Class32"/>
      <sheetName val="Cost_Center32"/>
      <sheetName val="Depre__Key32"/>
      <sheetName val="Call_Down_Data_OLD32"/>
      <sheetName val="Spirt_Disp32"/>
      <sheetName val="Conso_Volume29"/>
      <sheetName val="OTB_201229"/>
      <sheetName val="RM_Req29"/>
      <sheetName val="Fields_Worksheet30"/>
      <sheetName val="FF_Volume30"/>
      <sheetName val="Size_Dist30"/>
      <sheetName val="Size_Dist_230"/>
      <sheetName val="Assumption_Data29"/>
      <sheetName val="Excess_Calc_(2)35"/>
      <sheetName val="Weekly_Hires_&amp;_Terms_10-229"/>
      <sheetName val="BOI_sum29"/>
      <sheetName val="Update_CIT_FY1929"/>
      <sheetName val="Tax_computation_BOI29"/>
      <sheetName val="A)_Provision_schedule29"/>
      <sheetName val="A2)_834_Inventory29"/>
      <sheetName val="B1)_646_Retirement29"/>
      <sheetName val="B2)_746_Retirement_29"/>
      <sheetName val="C1)_791-0000-20_Private_exp_29"/>
      <sheetName val="TB_(as_of_31DEC)29"/>
      <sheetName val="C2)_779-0000-20_Misc_29"/>
      <sheetName val="C1)_663_Car_Lease29"/>
      <sheetName val="C2)_758_Car_Lease29"/>
      <sheetName val="D)_Training29"/>
      <sheetName val="E)_HY_test_PwC29"/>
      <sheetName val="F)_RD_60429"/>
      <sheetName val="G)_RD_64229"/>
      <sheetName val="TB_YEST_ON_JUN'1929"/>
      <sheetName val="E_PRECIOS29"/>
      <sheetName val="Scenarios_and_Sensitivities29"/>
      <sheetName val="Global_Assumptions29"/>
      <sheetName val="U1_P&amp;L29"/>
      <sheetName val="Non-Statistical_Sampling_Mast29"/>
      <sheetName val="Two_Step_Revenue_Testing_Mast29"/>
      <sheetName val="Global_Data29"/>
      <sheetName val="Expense_Summary29"/>
      <sheetName val="Cum_91-9329"/>
      <sheetName val="Dec_9429"/>
      <sheetName val="Quantum-Machined_Comp_35"/>
      <sheetName val="Assy_Prod_Schedule35"/>
      <sheetName val="Family3-Machined_Comp_35"/>
      <sheetName val="Quest-Machined_Comp_35"/>
      <sheetName val="ข้อมูลบัญชี_-Sep-0622"/>
      <sheetName val="C8198_employee_list_2004051921"/>
      <sheetName val="Terms_and_Escrow22"/>
      <sheetName val="License_BOI22"/>
      <sheetName val="PAN_M4_25_FE_CM3_P222"/>
      <sheetName val="CPE_Parameters29"/>
      <sheetName val="IPVPN_Parameters29"/>
      <sheetName val="Retrieve_in_KLOC_HC_-_Copy_va29"/>
      <sheetName val="Big_C22"/>
      <sheetName val="Big_C+npd22"/>
      <sheetName val="F20_Promo22"/>
      <sheetName val="F21_Promo22"/>
      <sheetName val="Cost_tops22"/>
      <sheetName val="USAGE_FOOD22"/>
      <sheetName val="ABR_P&amp;L22"/>
      <sheetName val="PLmth_22"/>
      <sheetName val="Sale_040822"/>
      <sheetName val="Co_info22"/>
      <sheetName val="CA_Sheet22"/>
      <sheetName val="Sale_040122"/>
      <sheetName val="Cost_centre_expenditure22"/>
      <sheetName val="Staff_List22"/>
      <sheetName val="test_222"/>
      <sheetName val="Norms_SP22"/>
      <sheetName val="B131_22"/>
      <sheetName val="FF_2__1_22"/>
      <sheetName val="Appx_B22"/>
      <sheetName val="Data_222"/>
      <sheetName val="Tornado_4_7_Component_List22"/>
      <sheetName val="Tornado_2_2_Component_List22"/>
      <sheetName val="ปัจจุบัน_22"/>
      <sheetName val="U2_222"/>
      <sheetName val="Tornado_5_6_Component_List22"/>
      <sheetName val="QR_4_122"/>
      <sheetName val="U-2_122"/>
      <sheetName val="GL_CB22"/>
      <sheetName val="GL_M22"/>
      <sheetName val="Bank_CA&amp;SA22"/>
      <sheetName val="AR_-CID22"/>
      <sheetName val="ดบ_ค้างรับ_Tisco22"/>
      <sheetName val="คชจ_ล่วงหน้า22"/>
      <sheetName val="ก่อสร้าง_ล่วงหน้า22"/>
      <sheetName val="ภาษีหัก_ณ_ที่จ่าย22"/>
      <sheetName val="คชจ_รอเรียกเก็บ_TDT22"/>
      <sheetName val="อุปกรณ์(หน่วยงาน)_22"/>
      <sheetName val="ICS_Cost_by_units22"/>
      <sheetName val="ICM_Budget&amp;Cost_Phase_I22"/>
      <sheetName val="ICM_Budget_Cost_Phase_II22"/>
      <sheetName val="ICm_Cost_by_units22"/>
      <sheetName val="CIV_AP_2-131-0022"/>
      <sheetName val="ICM_AP_2-131-0022"/>
      <sheetName val="CIV_AP_2-133-0022"/>
      <sheetName val="ICM_AP_2-133-0022"/>
      <sheetName val="ICM_AP_RPT22"/>
      <sheetName val="CIV_AP_RPT22"/>
      <sheetName val="CHQระหว่างทาง_2-132-0022"/>
      <sheetName val="ภาษีเงินได้หัก_ณ_ที่จ่าย22"/>
      <sheetName val="ค้างจ่าย_CID22"/>
      <sheetName val="เงินทดรองรับ_2-191-0022"/>
      <sheetName val="เงินทดรองรับ_2-193-0022"/>
      <sheetName val="เงินทดรองรับ_2-194-xx22"/>
      <sheetName val="สรุปเงินมัดจำห้องชุด_Agent22"/>
      <sheetName val="Commission-Tiny_(Chinese)22"/>
      <sheetName val="Commission-Sky_Pro_(Thai)22"/>
      <sheetName val="สำรองผลประโยชน์พนง_22"/>
      <sheetName val="รด_บริหาร22"/>
      <sheetName val="รด_อื่น22"/>
      <sheetName val="6-120-10_ค่าเช่า22"/>
      <sheetName val="6-120-20_ค่าบริการ22"/>
      <sheetName val="6-120-50_ค่าซ่อมแซม22"/>
      <sheetName val="6-150-10_ค่าที่ปรึกษา22"/>
      <sheetName val="6-130-20_ส่งเสริมการขาย22"/>
      <sheetName val="6-130-30_คอมมิชชั่น-ICS22"/>
      <sheetName val="6-130-30_คอมมิชชั่น-ICM22"/>
      <sheetName val="#6-200-00_ดอกเบี้ยจ่าย22"/>
      <sheetName val="ROC-CCTR_22"/>
      <sheetName val="STORE_MN29"/>
      <sheetName val="Breakeven_Analysis22"/>
      <sheetName val="EXPORT_(_US$)20"/>
      <sheetName val="Apr02_Prod_Data20"/>
      <sheetName val="data_list20"/>
      <sheetName val="Seagate__share_in_units22"/>
      <sheetName val="Cost_Assumption21"/>
      <sheetName val="วงเครดิต_321"/>
      <sheetName val="Register_Cal_Mar_04_July_05_21"/>
      <sheetName val="gold_แลกทอง21"/>
      <sheetName val="Sdos_21"/>
      <sheetName val="Alm_CDis_Edif_Terr_CCiales20"/>
      <sheetName val="Arrendamiento_CC20"/>
      <sheetName val="B&amp;S_199921"/>
      <sheetName val="N-4_421"/>
      <sheetName val="5)_Parameters20"/>
      <sheetName val="1)_Asset_Valuation20"/>
      <sheetName val="Raw_Material20"/>
      <sheetName val="งบทดลอง_-_ต_ค_254720"/>
      <sheetName val="Company_Info20"/>
      <sheetName val="CA_Comp20"/>
      <sheetName val="K_Ricky20"/>
      <sheetName val="Cash_Flow20"/>
      <sheetName val="Basic_Info_20"/>
      <sheetName val="Unit_Trust_Movement20"/>
      <sheetName val="cc_196_(SYS)_(2)20"/>
      <sheetName val="คชจ_ดำเนินงาน6-4320"/>
      <sheetName val="Capital_Performance20"/>
      <sheetName val="Cost_Reductions20"/>
      <sheetName val="PK_Costs20"/>
      <sheetName val="Cover_Page20"/>
      <sheetName val="Labour_No_s20"/>
      <sheetName val="Market_Share20"/>
      <sheetName val="National_Sales20"/>
      <sheetName val="Packaging_Products20"/>
      <sheetName val="Pipe_and_Tube20"/>
      <sheetName val="Profit_Statement20"/>
      <sheetName val="Transaction_rollforward21"/>
      <sheetName val="ADJ_-_RATE44"/>
      <sheetName val="TR_-_AP-_0044"/>
      <sheetName val="ADJ___RATE44"/>
      <sheetName val="Sheet1_(2)44"/>
      <sheetName val="เงินกู้_MGC43"/>
      <sheetName val="TrialBalance_Q3-200243"/>
      <sheetName val="BALANCE_SHEET_44"/>
      <sheetName val="finance64k_u42"/>
      <sheetName val="SCB_1_-_Current42"/>
      <sheetName val="SCB_2_-_Current42"/>
      <sheetName val="set_date42"/>
      <sheetName val="Trial_Balance41"/>
      <sheetName val="คงเหลือ_GH43"/>
      <sheetName val="FDR-Jan-99_41"/>
      <sheetName val="Graph_DMG43"/>
      <sheetName val="Export_Sales41"/>
      <sheetName val="Domestic_Sales41"/>
      <sheetName val="Dealer_Sales41"/>
      <sheetName val="10-1_Media40"/>
      <sheetName val="BTR_BKK40"/>
      <sheetName val="ICT_POTF39"/>
      <sheetName val="Stock_Bal_สรรพากร_SBM3_JUN40"/>
      <sheetName val="New_Std__40"/>
      <sheetName val="PAN_M4*25_FE_CM3_P236"/>
      <sheetName val="depn-Sep_0339"/>
      <sheetName val="กราฟ_ผลิต38"/>
      <sheetName val="By_Person40"/>
      <sheetName val="Supplier_Master_IF39"/>
      <sheetName val="KK_Rev_139"/>
      <sheetName val="SC1_XLS38"/>
      <sheetName val="5_Analysis36"/>
      <sheetName val="Standing_Data36"/>
      <sheetName val="Asset_&amp;_Liability36"/>
      <sheetName val="Net_asset_value36"/>
      <sheetName val="Bang_gia_tong_hop36"/>
      <sheetName val="BAT_data_entry33"/>
      <sheetName val="BAT_Reserve_data_entry33"/>
      <sheetName val="_IB-PL-00-01_SUMMARY33"/>
      <sheetName val="Read_me33"/>
      <sheetName val="bang_tien_luong33"/>
      <sheetName val="addl_cost30"/>
      <sheetName val="_กระทบผลรวม__1710_60"/>
      <sheetName val="_กระทบผลรวม__1710_61"/>
      <sheetName val="Asset_Class33"/>
      <sheetName val="Cost_Center33"/>
      <sheetName val="Depre__Key33"/>
      <sheetName val="Call_Down_Data_OLD33"/>
      <sheetName val="Spirt_Disp33"/>
      <sheetName val="Conso_Volume30"/>
      <sheetName val="OTB_201230"/>
      <sheetName val="RM_Req30"/>
      <sheetName val="Fields_Worksheet31"/>
      <sheetName val="FF_Volume31"/>
      <sheetName val="Size_Dist31"/>
      <sheetName val="Size_Dist_231"/>
      <sheetName val="Assumption_Data30"/>
      <sheetName val="Excess_Calc_(2)36"/>
      <sheetName val="Weekly_Hires_&amp;_Terms_10-230"/>
      <sheetName val="BOI_sum30"/>
      <sheetName val="Update_CIT_FY1930"/>
      <sheetName val="Tax_computation_BOI30"/>
      <sheetName val="A)_Provision_schedule30"/>
      <sheetName val="A2)_834_Inventory30"/>
      <sheetName val="B1)_646_Retirement30"/>
      <sheetName val="B2)_746_Retirement_30"/>
      <sheetName val="C1)_791-0000-20_Private_exp_30"/>
      <sheetName val="TB_(as_of_31DEC)30"/>
      <sheetName val="C2)_779-0000-20_Misc_30"/>
      <sheetName val="C1)_663_Car_Lease30"/>
      <sheetName val="C2)_758_Car_Lease30"/>
      <sheetName val="D)_Training30"/>
      <sheetName val="E)_HY_test_PwC30"/>
      <sheetName val="F)_RD_60430"/>
      <sheetName val="G)_RD_64230"/>
      <sheetName val="TB_YEST_ON_JUN'1930"/>
      <sheetName val="E_PRECIOS30"/>
      <sheetName val="Scenarios_and_Sensitivities30"/>
      <sheetName val="Global_Assumptions30"/>
      <sheetName val="U1_P&amp;L30"/>
      <sheetName val="Non-Statistical_Sampling_Mast30"/>
      <sheetName val="Two_Step_Revenue_Testing_Mast30"/>
      <sheetName val="Global_Data30"/>
      <sheetName val="Expense_Summary30"/>
      <sheetName val="Cum_91-9330"/>
      <sheetName val="Dec_9430"/>
      <sheetName val="Quantum-Machined_Comp_36"/>
      <sheetName val="Assy_Prod_Schedule36"/>
      <sheetName val="Family3-Machined_Comp_36"/>
      <sheetName val="Quest-Machined_Comp_36"/>
      <sheetName val="ข้อมูลบัญชี_-Sep-0623"/>
      <sheetName val="C8198_employee_list_2004051922"/>
      <sheetName val="Terms_and_Escrow23"/>
      <sheetName val="License_BOI23"/>
      <sheetName val="PAN_M4_25_FE_CM3_P223"/>
      <sheetName val="CPE_Parameters30"/>
      <sheetName val="IPVPN_Parameters30"/>
      <sheetName val="Retrieve_in_KLOC_HC_-_Copy_va30"/>
      <sheetName val="Big_C23"/>
      <sheetName val="Big_C+npd23"/>
      <sheetName val="F20_Promo23"/>
      <sheetName val="F21_Promo23"/>
      <sheetName val="Cost_tops23"/>
      <sheetName val="USAGE_FOOD23"/>
      <sheetName val="ABR_P&amp;L23"/>
      <sheetName val="PLmth_23"/>
      <sheetName val="Sale_040823"/>
      <sheetName val="Co_info23"/>
      <sheetName val="CA_Sheet23"/>
      <sheetName val="Sale_040123"/>
      <sheetName val="Cost_centre_expenditure23"/>
      <sheetName val="Staff_List23"/>
      <sheetName val="test_223"/>
      <sheetName val="Norms_SP23"/>
      <sheetName val="B131_23"/>
      <sheetName val="FF_2__1_23"/>
      <sheetName val="Appx_B23"/>
      <sheetName val="Data_223"/>
      <sheetName val="Tornado_4_7_Component_List23"/>
      <sheetName val="Tornado_2_2_Component_List23"/>
      <sheetName val="ปัจจุบัน_23"/>
      <sheetName val="U2_223"/>
      <sheetName val="Tornado_5_6_Component_List23"/>
      <sheetName val="QR_4_123"/>
      <sheetName val="U-2_123"/>
      <sheetName val="GL_CB23"/>
      <sheetName val="GL_M23"/>
      <sheetName val="Bank_CA&amp;SA23"/>
      <sheetName val="AR_-CID23"/>
      <sheetName val="ดบ_ค้างรับ_Tisco23"/>
      <sheetName val="คชจ_ล่วงหน้า23"/>
      <sheetName val="ก่อสร้าง_ล่วงหน้า23"/>
      <sheetName val="ภาษีหัก_ณ_ที่จ่าย23"/>
      <sheetName val="คชจ_รอเรียกเก็บ_TDT23"/>
      <sheetName val="อุปกรณ์(หน่วยงาน)_23"/>
      <sheetName val="ICS_Cost_by_units23"/>
      <sheetName val="ICM_Budget&amp;Cost_Phase_I23"/>
      <sheetName val="ICM_Budget_Cost_Phase_II23"/>
      <sheetName val="ICm_Cost_by_units23"/>
      <sheetName val="CIV_AP_2-131-0023"/>
      <sheetName val="ICM_AP_2-131-0023"/>
      <sheetName val="CIV_AP_2-133-0023"/>
      <sheetName val="ICM_AP_2-133-0023"/>
      <sheetName val="ICM_AP_RPT23"/>
      <sheetName val="CIV_AP_RPT23"/>
      <sheetName val="CHQระหว่างทาง_2-132-0023"/>
      <sheetName val="ภาษีเงินได้หัก_ณ_ที่จ่าย23"/>
      <sheetName val="ค้างจ่าย_CID23"/>
      <sheetName val="เงินทดรองรับ_2-191-0023"/>
      <sheetName val="เงินทดรองรับ_2-193-0023"/>
      <sheetName val="เงินทดรองรับ_2-194-xx23"/>
      <sheetName val="สรุปเงินมัดจำห้องชุด_Agent23"/>
      <sheetName val="Commission-Tiny_(Chinese)23"/>
      <sheetName val="Commission-Sky_Pro_(Thai)23"/>
      <sheetName val="สำรองผลประโยชน์พนง_23"/>
      <sheetName val="รด_บริหาร23"/>
      <sheetName val="รด_อื่น23"/>
      <sheetName val="6-120-10_ค่าเช่า23"/>
      <sheetName val="6-120-20_ค่าบริการ23"/>
      <sheetName val="6-120-50_ค่าซ่อมแซม23"/>
      <sheetName val="6-150-10_ค่าที่ปรึกษา23"/>
      <sheetName val="6-130-20_ส่งเสริมการขาย23"/>
      <sheetName val="6-130-30_คอมมิชชั่น-ICS23"/>
      <sheetName val="6-130-30_คอมมิชชั่น-ICM23"/>
      <sheetName val="#6-200-00_ดอกเบี้ยจ่าย23"/>
      <sheetName val="ROC-CCTR_23"/>
      <sheetName val="STORE_MN30"/>
      <sheetName val="Breakeven_Analysis23"/>
      <sheetName val="EXPORT_(_US$)21"/>
      <sheetName val="Apr02_Prod_Data21"/>
      <sheetName val="data_list21"/>
      <sheetName val="Seagate__share_in_units23"/>
      <sheetName val="Cost_Assumption22"/>
      <sheetName val="วงเครดิต_322"/>
      <sheetName val="Register_Cal_Mar_04_July_05_22"/>
      <sheetName val="gold_แลกทอง22"/>
      <sheetName val="Sdos_22"/>
      <sheetName val="Alm_CDis_Edif_Terr_CCiales21"/>
      <sheetName val="Arrendamiento_CC21"/>
      <sheetName val="B&amp;S_199922"/>
      <sheetName val="N-4_422"/>
      <sheetName val="5)_Parameters21"/>
      <sheetName val="1)_Asset_Valuation21"/>
      <sheetName val="Raw_Material21"/>
      <sheetName val="งบทดลอง_-_ต_ค_254721"/>
      <sheetName val="Company_Info21"/>
      <sheetName val="CA_Comp21"/>
      <sheetName val="K_Ricky21"/>
      <sheetName val="Cash_Flow21"/>
      <sheetName val="Basic_Info_21"/>
      <sheetName val="Unit_Trust_Movement21"/>
      <sheetName val="cc_196_(SYS)_(2)21"/>
      <sheetName val="คชจ_ดำเนินงาน6-4321"/>
      <sheetName val="Capital_Performance21"/>
      <sheetName val="Cost_Reductions21"/>
      <sheetName val="PK_Costs21"/>
      <sheetName val="Cover_Page21"/>
      <sheetName val="Labour_No_s21"/>
      <sheetName val="Market_Share21"/>
      <sheetName val="National_Sales21"/>
      <sheetName val="Packaging_Products21"/>
      <sheetName val="Pipe_and_Tube21"/>
      <sheetName val="Profit_Statement21"/>
      <sheetName val="Transaction_rollforward22"/>
      <sheetName val="ADJ_-_RATE45"/>
      <sheetName val="TR_-_AP-_0045"/>
      <sheetName val="ADJ___RATE45"/>
      <sheetName val="Sheet1_(2)45"/>
      <sheetName val="เงินกู้_MGC44"/>
      <sheetName val="TrialBalance_Q3-200244"/>
      <sheetName val="BALANCE_SHEET_45"/>
      <sheetName val="finance64k_u43"/>
      <sheetName val="SCB_1_-_Current43"/>
      <sheetName val="SCB_2_-_Current43"/>
      <sheetName val="set_date43"/>
      <sheetName val="Trial_Balance42"/>
      <sheetName val="คงเหลือ_GH44"/>
      <sheetName val="FDR-Jan-99_42"/>
      <sheetName val="Graph_DMG44"/>
      <sheetName val="Export_Sales42"/>
      <sheetName val="Domestic_Sales42"/>
      <sheetName val="Dealer_Sales42"/>
      <sheetName val="10-1_Media41"/>
      <sheetName val="BTR_BKK41"/>
      <sheetName val="ICT_POTF40"/>
      <sheetName val="Stock_Bal_สรรพากร_SBM3_JUN41"/>
      <sheetName val="New_Std__41"/>
      <sheetName val="PAN_M4*25_FE_CM3_P237"/>
      <sheetName val="depn-Sep_0340"/>
      <sheetName val="กราฟ_ผลิต39"/>
      <sheetName val="By_Person41"/>
      <sheetName val="Supplier_Master_IF40"/>
      <sheetName val="KK_Rev_140"/>
      <sheetName val="SC1_XLS39"/>
      <sheetName val="5_Analysis37"/>
      <sheetName val="Standing_Data37"/>
      <sheetName val="Asset_&amp;_Liability37"/>
      <sheetName val="Net_asset_value37"/>
      <sheetName val="Bang_gia_tong_hop37"/>
      <sheetName val="BAT_data_entry34"/>
      <sheetName val="BAT_Reserve_data_entry34"/>
      <sheetName val="_IB-PL-00-01_SUMMARY34"/>
      <sheetName val="Read_me34"/>
      <sheetName val="bang_tien_luong34"/>
      <sheetName val="addl_cost31"/>
      <sheetName val="_กระทบผลรวม__1710_62"/>
      <sheetName val="_กระทบผลรวม__1710_63"/>
      <sheetName val="Asset_Class34"/>
      <sheetName val="Cost_Center34"/>
      <sheetName val="Depre__Key34"/>
      <sheetName val="Call_Down_Data_OLD34"/>
      <sheetName val="Spirt_Disp34"/>
      <sheetName val="Conso_Volume31"/>
      <sheetName val="OTB_201231"/>
      <sheetName val="RM_Req31"/>
      <sheetName val="Fields_Worksheet32"/>
      <sheetName val="FF_Volume32"/>
      <sheetName val="Size_Dist32"/>
      <sheetName val="Size_Dist_232"/>
      <sheetName val="Assumption_Data31"/>
      <sheetName val="Excess_Calc_(2)37"/>
      <sheetName val="Weekly_Hires_&amp;_Terms_10-231"/>
      <sheetName val="BOI_sum31"/>
      <sheetName val="Update_CIT_FY1931"/>
      <sheetName val="Tax_computation_BOI31"/>
      <sheetName val="A)_Provision_schedule31"/>
      <sheetName val="A2)_834_Inventory31"/>
      <sheetName val="B1)_646_Retirement31"/>
      <sheetName val="B2)_746_Retirement_31"/>
      <sheetName val="C1)_791-0000-20_Private_exp_31"/>
      <sheetName val="TB_(as_of_31DEC)31"/>
      <sheetName val="C2)_779-0000-20_Misc_31"/>
      <sheetName val="C1)_663_Car_Lease31"/>
      <sheetName val="C2)_758_Car_Lease31"/>
      <sheetName val="D)_Training31"/>
      <sheetName val="E)_HY_test_PwC31"/>
      <sheetName val="F)_RD_60431"/>
      <sheetName val="G)_RD_64231"/>
      <sheetName val="TB_YEST_ON_JUN'1931"/>
      <sheetName val="E_PRECIOS31"/>
      <sheetName val="Scenarios_and_Sensitivities31"/>
      <sheetName val="Global_Assumptions31"/>
      <sheetName val="U1_P&amp;L31"/>
      <sheetName val="Non-Statistical_Sampling_Mast31"/>
      <sheetName val="Two_Step_Revenue_Testing_Mast31"/>
      <sheetName val="Global_Data31"/>
      <sheetName val="Expense_Summary31"/>
      <sheetName val="Cum_91-9331"/>
      <sheetName val="Dec_9431"/>
      <sheetName val="Quantum-Machined_Comp_37"/>
      <sheetName val="Assy_Prod_Schedule37"/>
      <sheetName val="Family3-Machined_Comp_37"/>
      <sheetName val="Quest-Machined_Comp_37"/>
      <sheetName val="ข้อมูลบัญชี_-Sep-0624"/>
      <sheetName val="C8198_employee_list_2004051923"/>
      <sheetName val="Terms_and_Escrow24"/>
      <sheetName val="License_BOI24"/>
      <sheetName val="PAN_M4_25_FE_CM3_P224"/>
      <sheetName val="CPE_Parameters31"/>
      <sheetName val="IPVPN_Parameters31"/>
      <sheetName val="Retrieve_in_KLOC_HC_-_Copy_va31"/>
      <sheetName val="Big_C24"/>
      <sheetName val="Big_C+npd24"/>
      <sheetName val="F20_Promo24"/>
      <sheetName val="F21_Promo24"/>
      <sheetName val="Cost_tops24"/>
      <sheetName val="USAGE_FOOD24"/>
      <sheetName val="ABR_P&amp;L24"/>
      <sheetName val="PLmth_24"/>
      <sheetName val="Sale_040824"/>
      <sheetName val="Co_info24"/>
      <sheetName val="CA_Sheet24"/>
      <sheetName val="Sale_040124"/>
      <sheetName val="Cost_centre_expenditure24"/>
      <sheetName val="Staff_List24"/>
      <sheetName val="test_224"/>
      <sheetName val="Norms_SP24"/>
      <sheetName val="B131_24"/>
      <sheetName val="FF_2__1_24"/>
      <sheetName val="Appx_B24"/>
      <sheetName val="Data_224"/>
      <sheetName val="Tornado_4_7_Component_List24"/>
      <sheetName val="Tornado_2_2_Component_List24"/>
      <sheetName val="ปัจจุบัน_24"/>
      <sheetName val="U2_224"/>
      <sheetName val="Tornado_5_6_Component_List24"/>
      <sheetName val="QR_4_124"/>
      <sheetName val="U-2_124"/>
      <sheetName val="GL_CB24"/>
      <sheetName val="GL_M24"/>
      <sheetName val="Bank_CA&amp;SA24"/>
      <sheetName val="AR_-CID24"/>
      <sheetName val="ดบ_ค้างรับ_Tisco24"/>
      <sheetName val="คชจ_ล่วงหน้า24"/>
      <sheetName val="ก่อสร้าง_ล่วงหน้า24"/>
      <sheetName val="ภาษีหัก_ณ_ที่จ่าย24"/>
      <sheetName val="คชจ_รอเรียกเก็บ_TDT24"/>
      <sheetName val="อุปกรณ์(หน่วยงาน)_24"/>
      <sheetName val="ICS_Cost_by_units24"/>
      <sheetName val="ICM_Budget&amp;Cost_Phase_I24"/>
      <sheetName val="ICM_Budget_Cost_Phase_II24"/>
      <sheetName val="ICm_Cost_by_units24"/>
      <sheetName val="CIV_AP_2-131-0024"/>
      <sheetName val="ICM_AP_2-131-0024"/>
      <sheetName val="CIV_AP_2-133-0024"/>
      <sheetName val="ICM_AP_2-133-0024"/>
      <sheetName val="ICM_AP_RPT24"/>
      <sheetName val="CIV_AP_RPT24"/>
      <sheetName val="CHQระหว่างทาง_2-132-0024"/>
      <sheetName val="ภาษีเงินได้หัก_ณ_ที่จ่าย24"/>
      <sheetName val="ค้างจ่าย_CID24"/>
      <sheetName val="เงินทดรองรับ_2-191-0024"/>
      <sheetName val="เงินทดรองรับ_2-193-0024"/>
      <sheetName val="เงินทดรองรับ_2-194-xx24"/>
      <sheetName val="สรุปเงินมัดจำห้องชุด_Agent24"/>
      <sheetName val="Commission-Tiny_(Chinese)24"/>
      <sheetName val="Commission-Sky_Pro_(Thai)24"/>
      <sheetName val="สำรองผลประโยชน์พนง_24"/>
      <sheetName val="รด_บริหาร24"/>
      <sheetName val="รด_อื่น24"/>
      <sheetName val="6-120-10_ค่าเช่า24"/>
      <sheetName val="6-120-20_ค่าบริการ24"/>
      <sheetName val="6-120-50_ค่าซ่อมแซม24"/>
      <sheetName val="6-150-10_ค่าที่ปรึกษา24"/>
      <sheetName val="6-130-20_ส่งเสริมการขาย24"/>
      <sheetName val="6-130-30_คอมมิชชั่น-ICS24"/>
      <sheetName val="6-130-30_คอมมิชชั่น-ICM24"/>
      <sheetName val="#6-200-00_ดอกเบี้ยจ่าย24"/>
      <sheetName val="ROC-CCTR_24"/>
      <sheetName val="STORE_MN31"/>
      <sheetName val="Breakeven_Analysis24"/>
      <sheetName val="EXPORT_(_US$)22"/>
      <sheetName val="Apr02_Prod_Data22"/>
      <sheetName val="data_list22"/>
      <sheetName val="Seagate__share_in_units24"/>
      <sheetName val="Cost_Assumption23"/>
      <sheetName val="วงเครดิต_323"/>
      <sheetName val="Register_Cal_Mar_04_July_05_23"/>
      <sheetName val="gold_แลกทอง23"/>
      <sheetName val="Sdos_23"/>
      <sheetName val="Alm_CDis_Edif_Terr_CCiales22"/>
      <sheetName val="Arrendamiento_CC22"/>
      <sheetName val="B&amp;S_199923"/>
      <sheetName val="N-4_423"/>
      <sheetName val="5)_Parameters22"/>
      <sheetName val="1)_Asset_Valuation22"/>
      <sheetName val="Raw_Material22"/>
      <sheetName val="งบทดลอง_-_ต_ค_254722"/>
      <sheetName val="Company_Info22"/>
      <sheetName val="CA_Comp22"/>
      <sheetName val="K_Ricky22"/>
      <sheetName val="Cash_Flow22"/>
      <sheetName val="Basic_Info_22"/>
      <sheetName val="Unit_Trust_Movement22"/>
      <sheetName val="cc_196_(SYS)_(2)22"/>
      <sheetName val="คชจ_ดำเนินงาน6-4322"/>
      <sheetName val="Capital_Performance22"/>
      <sheetName val="Cost_Reductions22"/>
      <sheetName val="PK_Costs22"/>
      <sheetName val="Cover_Page22"/>
      <sheetName val="Labour_No_s22"/>
      <sheetName val="Market_Share22"/>
      <sheetName val="National_Sales22"/>
      <sheetName val="Packaging_Products22"/>
      <sheetName val="Pipe_and_Tube22"/>
      <sheetName val="Profit_Statement22"/>
      <sheetName val="Transaction_rollforward23"/>
      <sheetName val="AVP (£)"/>
      <sheetName val="Synergies"/>
      <sheetName val="AccDil"/>
      <sheetName val="Valuation summary"/>
      <sheetName val="Forex rates"/>
      <sheetName val="Carmelia(Conso)"/>
      <sheetName val="EBITDA Bridge"/>
      <sheetName val="LE1(act3mth)"/>
      <sheetName val="Code1"/>
      <sheetName val="Factor F Data"/>
      <sheetName val="_Lookup"/>
      <sheetName val="Purchase Order"/>
      <sheetName val="LITF"/>
      <sheetName val="Aust183DayRelief"/>
      <sheetName val="CrewUp"/>
      <sheetName val="Training"/>
      <sheetName val="Mexico183DayRelief"/>
      <sheetName val="RovingEurAfr"/>
      <sheetName val="RovingSEA"/>
      <sheetName val="RovingSoAmer"/>
      <sheetName val="STDisability"/>
      <sheetName val="Transition"/>
      <sheetName val="TB-2001-Apr'01"/>
      <sheetName val="43"/>
      <sheetName val="คีย์ข้อมูลรายละเอียดต่างๆ"/>
      <sheetName val="Line_item_details5"/>
      <sheetName val="PULP_MILL5"/>
      <sheetName val="TAX_COM4"/>
      <sheetName val="Ajustes_cia5"/>
      <sheetName val="O_Ing_5"/>
      <sheetName val="Aj_anual_Inflación5"/>
      <sheetName val="Pgs_Prov_5"/>
      <sheetName val="Coef_Utilidad5"/>
      <sheetName val="IVA_Flujo5"/>
      <sheetName val="Prom_IA5"/>
      <sheetName val="IA_Base5"/>
      <sheetName val="Vta_A_F_5"/>
      <sheetName val="IA_5-A5"/>
      <sheetName val="G_Inst5"/>
      <sheetName val="I_X_P5"/>
      <sheetName val="&lt;_SS_&gt;5"/>
      <sheetName val="Clientes_y_Prov_5"/>
      <sheetName val="Res_Fiscales5"/>
      <sheetName val="AP-4_1-D5"/>
      <sheetName val="S_a_Favor5"/>
      <sheetName val="Int_PF5"/>
      <sheetName val="Valuacion_20014"/>
      <sheetName val="L_to_203"/>
      <sheetName val="Sale_04112"/>
      <sheetName val="Sale_04072"/>
      <sheetName val="ANALYSE_DE_VENTES2"/>
      <sheetName val="PREPAID_LEAD1"/>
      <sheetName val="Senario_Manager1"/>
      <sheetName val="Parameters_and_Assumptions1"/>
      <sheetName val="P_&amp;_l_1"/>
      <sheetName val="BOX_SUM1"/>
      <sheetName val="FIN_GOOD1"/>
      <sheetName val="SUD_30_09_091"/>
      <sheetName val="CREDIT_STATS1"/>
      <sheetName val="C_11"/>
      <sheetName val="Deferred_Charge1"/>
      <sheetName val="013_-_การสั่งการ1"/>
      <sheetName val="ฝ่ายบริการ_1"/>
      <sheetName val="Loan_Calculator1"/>
      <sheetName val="Acquisition_Assumptions1"/>
      <sheetName val="cal_(2)1"/>
      <sheetName val="Data_Input1"/>
      <sheetName val="Calculation_of_end_rates1"/>
      <sheetName val="FF-2_(1)1"/>
      <sheetName val="QUANTITY_COMPARISON1"/>
      <sheetName val="Account_Code_E1"/>
      <sheetName val="E_4_-_Long_Out__Analysis1"/>
      <sheetName val="Mant_Fiberline1"/>
      <sheetName val="Income_Statement"/>
      <sheetName val="Mat_cost_6yrs"/>
      <sheetName val="Overall_Parameters"/>
      <sheetName val="PJ_Cost_Progress"/>
      <sheetName val="Sale_2003"/>
      <sheetName val="BS_Dec'15"/>
      <sheetName val="BS_ATTACH"/>
      <sheetName val="Face_to_Face"/>
      <sheetName val="Nov_'02"/>
      <sheetName val="Sale_0501"/>
      <sheetName val="MS_Box"/>
      <sheetName val="MOLP_C"/>
      <sheetName val="Interim_--&gt;_Top"/>
      <sheetName val="61_HR"/>
      <sheetName val="65_FINANCE"/>
      <sheetName val="New_Item"/>
      <sheetName val="Adj&amp;Rje(Z820)_"/>
      <sheetName val="Sale_0404"/>
      <sheetName val="Balance_Sheet_(New_Grouping)"/>
      <sheetName val="Materiality-Group"/>
      <sheetName val="ภูมิทัศน์"/>
      <sheetName val="Overall_Parameters2"/>
      <sheetName val="Overall_Parameters1"/>
      <sheetName val="I-203"/>
      <sheetName val="AM 6M 94"/>
      <sheetName val="TB2009"/>
      <sheetName val="Customize Your Invoice"/>
      <sheetName val="Overall_Parameters3"/>
      <sheetName val="CASHFLOW"/>
      <sheetName val="Invoiced"/>
      <sheetName val="MANU YTD "/>
      <sheetName val="TB Dec 07"/>
      <sheetName val="SALES07"/>
      <sheetName val="WTB - IS"/>
      <sheetName val="Output"/>
      <sheetName val=" IBPL0001"/>
      <sheetName val="Fremont Asian with Grey"/>
      <sheetName val="1"/>
      <sheetName val="Navision"/>
      <sheetName val="Add."/>
      <sheetName val="Movement"/>
      <sheetName val="LS ปรับ 5ล้าน Total"/>
      <sheetName val="TB0109"/>
      <sheetName val="TB0209"/>
      <sheetName val="TB0309"/>
      <sheetName val="TB0409"/>
      <sheetName val="TB0509"/>
      <sheetName val="TB0609"/>
      <sheetName val="TB0709"/>
      <sheetName val="TB0809"/>
      <sheetName val="TB0909"/>
      <sheetName val="TB1009"/>
      <sheetName val="TB1109"/>
      <sheetName val="TB12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 refreshError="1"/>
      <sheetData sheetId="361" refreshError="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 refreshError="1"/>
      <sheetData sheetId="761" refreshError="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 refreshError="1"/>
      <sheetData sheetId="774" refreshError="1"/>
      <sheetData sheetId="775" refreshError="1"/>
      <sheetData sheetId="776" refreshError="1"/>
      <sheetData sheetId="777"/>
      <sheetData sheetId="778" refreshError="1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/>
      <sheetData sheetId="916"/>
      <sheetData sheetId="917"/>
      <sheetData sheetId="918" refreshError="1"/>
      <sheetData sheetId="919" refreshError="1"/>
      <sheetData sheetId="920" refreshError="1"/>
      <sheetData sheetId="921" refreshError="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 refreshError="1"/>
      <sheetData sheetId="932" refreshError="1"/>
      <sheetData sheetId="933" refreshError="1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 refreshError="1"/>
      <sheetData sheetId="1269" refreshError="1"/>
      <sheetData sheetId="1270" refreshError="1"/>
      <sheetData sheetId="1271"/>
      <sheetData sheetId="1272"/>
      <sheetData sheetId="1273" refreshError="1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/>
      <sheetData sheetId="2702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/>
      <sheetData sheetId="2712"/>
      <sheetData sheetId="2713" refreshError="1"/>
      <sheetData sheetId="2714" refreshError="1"/>
      <sheetData sheetId="2715" refreshError="1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/>
      <sheetData sheetId="3673" refreshError="1"/>
      <sheetData sheetId="3674" refreshError="1"/>
      <sheetData sheetId="3675" refreshError="1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 refreshError="1"/>
      <sheetData sheetId="7149" refreshError="1"/>
      <sheetData sheetId="7150"/>
      <sheetData sheetId="7151"/>
      <sheetData sheetId="7152" refreshError="1"/>
      <sheetData sheetId="7153" refreshError="1"/>
      <sheetData sheetId="7154" refreshError="1"/>
      <sheetData sheetId="7155" refreshError="1"/>
      <sheetData sheetId="7156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-1"/>
      <sheetName val="K-1A"/>
      <sheetName val="K-4"/>
      <sheetName val="K-4A"/>
      <sheetName val="K-4B"/>
      <sheetName val="K-4C"/>
      <sheetName val="K-4D"/>
      <sheetName val="K-4E"/>
      <sheetName val="K-4F"/>
      <sheetName val="K-4G"/>
      <sheetName val="K-4H"/>
      <sheetName val="K-4I"/>
      <sheetName val="K-4J"/>
      <sheetName val="K-4K"/>
      <sheetName val="K-4L"/>
      <sheetName val="K-5"/>
      <sheetName val="K-6"/>
      <sheetName val="K-7"/>
      <sheetName val="K-8"/>
      <sheetName val="ADJ - RATE"/>
      <sheetName val="FS-YTD"/>
      <sheetName val="U-7"/>
      <sheetName val="เงินกู้ MGC"/>
      <sheetName val="เงินกู้ธนชาติ"/>
      <sheetName val="???"/>
      <sheetName val="Sheet1"/>
      <sheetName val="Setup"/>
      <sheetName val="Fro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7251-01xxxx"/>
      <sheetName val="7251-02000-02252"/>
      <sheetName val="7251-06100"/>
      <sheetName val="41000-Acc. KK"/>
      <sheetName val="Sheet1"/>
      <sheetName val="Sheet2"/>
      <sheetName val="Sheet3"/>
      <sheetName val="7251_01xxxx"/>
      <sheetName val="7251_02000_02252"/>
      <sheetName val="PS1L(Most)"/>
      <sheetName val="41000-Acc__KK"/>
      <sheetName val="ADJ - RATE"/>
      <sheetName val="Assumption"/>
      <sheetName val="K-4A"/>
      <sheetName val="K-4C"/>
      <sheetName val="K-4K"/>
      <sheetName val="K-4L"/>
      <sheetName val="K-4F"/>
      <sheetName val="K-4I"/>
      <sheetName val="K-4H"/>
      <sheetName val="K-4D"/>
      <sheetName val="K-4E"/>
      <sheetName val="K-4B"/>
      <sheetName val="K-4J"/>
      <sheetName val="CUT OFF"/>
      <sheetName val="detail"/>
      <sheetName val="41000-Acc__KK1"/>
      <sheetName val="CUT_OFF"/>
      <sheetName val="ADJ_-_RATE"/>
      <sheetName val="01 Mr. K. Nithy"/>
      <sheetName val="41000-Acc__KK2"/>
      <sheetName val="CUT_OFF1"/>
      <sheetName val="ADJ_-_RATE1"/>
      <sheetName val="01_Mr__K__Nithy"/>
      <sheetName val="Main Summary"/>
      <sheetName val="Macro5"/>
      <sheetName val="03100(SS)"/>
      <sheetName val="CPO"/>
      <sheetName val="ADM_A"/>
      <sheetName val="JUNE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SOPSG"/>
      <sheetName val="SalesForecast (2)"/>
      <sheetName val="DealerData"/>
      <sheetName val="BIL"/>
      <sheetName val="FG-ISSUED"/>
      <sheetName val="L to 20"/>
      <sheetName val="Condo Front Door #1"/>
      <sheetName val="Condo Front Door #2"/>
      <sheetName val="code"/>
      <sheetName val="41000-Acc__KK4"/>
      <sheetName val="CUT_OFF3"/>
      <sheetName val="ADJ_-_RATE3"/>
      <sheetName val="01_Mr__K__Nithy2"/>
      <sheetName val="41000-Acc__KK3"/>
      <sheetName val="CUT_OFF2"/>
      <sheetName val="ADJ_-_RATE2"/>
      <sheetName val="01_Mr__K__Nithy1"/>
      <sheetName val="Y2K cashflow"/>
      <sheetName val="การเงิน"/>
      <sheetName val="RECY"/>
      <sheetName val="41000-Acc__KK5"/>
      <sheetName val="CUT_OFF4"/>
      <sheetName val="ADJ_-_RATE4"/>
      <sheetName val="01_Mr__K__Nithy3"/>
      <sheetName val="SalesForecast_(2)"/>
      <sheetName val="L_to_20"/>
      <sheetName val="Condo_Front_Door_#1"/>
      <sheetName val="Condo_Front_Door_#2"/>
      <sheetName val="Main_Summary"/>
      <sheetName val="SalesForecast_(2)1"/>
      <sheetName val="L_to_201"/>
      <sheetName val="Condo_Front_Door_#11"/>
      <sheetName val="Condo_Front_Door_#21"/>
      <sheetName val="Main_Summary1"/>
      <sheetName val="Y2K_cashflow"/>
      <sheetName val="41000-Acc__KK8"/>
      <sheetName val="ADJ_-_RATE7"/>
      <sheetName val="CUT_OFF7"/>
      <sheetName val="01_Mr__K__Nithy6"/>
      <sheetName val="Main_Summary4"/>
      <sheetName val="SalesForecast_(2)4"/>
      <sheetName val="L_to_204"/>
      <sheetName val="Condo_Front_Door_#14"/>
      <sheetName val="Condo_Front_Door_#24"/>
      <sheetName val="Y2K_cashflow3"/>
      <sheetName val="41000-Acc__KK6"/>
      <sheetName val="ADJ_-_RATE5"/>
      <sheetName val="CUT_OFF5"/>
      <sheetName val="01_Mr__K__Nithy4"/>
      <sheetName val="Main_Summary2"/>
      <sheetName val="SalesForecast_(2)2"/>
      <sheetName val="L_to_202"/>
      <sheetName val="Condo_Front_Door_#12"/>
      <sheetName val="Condo_Front_Door_#22"/>
      <sheetName val="Y2K_cashflow1"/>
      <sheetName val="41000-Acc__KK7"/>
      <sheetName val="ADJ_-_RATE6"/>
      <sheetName val="CUT_OFF6"/>
      <sheetName val="01_Mr__K__Nithy5"/>
      <sheetName val="Main_Summary3"/>
      <sheetName val="SalesForecast_(2)3"/>
      <sheetName val="L_to_203"/>
      <sheetName val="Condo_Front_Door_#13"/>
      <sheetName val="Condo_Front_Door_#23"/>
      <sheetName val="Y2K_cashflow2"/>
      <sheetName val="41000-Acc__KK9"/>
      <sheetName val="ADJ_-_RATE8"/>
      <sheetName val="CUT_OFF8"/>
      <sheetName val="01_Mr__K__Nithy7"/>
      <sheetName val="Main_Summary5"/>
      <sheetName val="SalesForecast_(2)5"/>
      <sheetName val="L_to_205"/>
      <sheetName val="Condo_Front_Door_#15"/>
      <sheetName val="Condo_Front_Door_#25"/>
      <sheetName val="Y2K_cashflow4"/>
      <sheetName val="41000-Acc__KK10"/>
      <sheetName val="ADJ_-_RATE9"/>
      <sheetName val="CUT_OFF9"/>
      <sheetName val="01_Mr__K__Nithy8"/>
      <sheetName val="Main_Summary6"/>
      <sheetName val="SalesForecast_(2)6"/>
      <sheetName val="L_to_206"/>
      <sheetName val="Condo_Front_Door_#16"/>
      <sheetName val="Condo_Front_Door_#26"/>
      <sheetName val="Y2K_cashflow5"/>
      <sheetName val="41000-Acc__KK11"/>
      <sheetName val="ADJ_-_RATE10"/>
      <sheetName val="CUT_OFF10"/>
      <sheetName val="01_Mr__K__Nithy9"/>
      <sheetName val="Main_Summary7"/>
      <sheetName val="SalesForecast_(2)7"/>
      <sheetName val="L_to_207"/>
      <sheetName val="Condo_Front_Door_#17"/>
      <sheetName val="Condo_Front_Door_#27"/>
      <sheetName val="Y2K_cashflow6"/>
      <sheetName val="41000-Acc__KK12"/>
      <sheetName val="ADJ_-_RATE11"/>
      <sheetName val="CUT_OFF11"/>
      <sheetName val="01_Mr__K__Nithy10"/>
      <sheetName val="Main_Summary8"/>
      <sheetName val="SalesForecast_(2)8"/>
      <sheetName val="L_to_208"/>
      <sheetName val="Condo_Front_Door_#18"/>
      <sheetName val="Condo_Front_Door_#28"/>
      <sheetName val="Y2K_cashflow7"/>
      <sheetName val="FS-YTD"/>
      <sheetName val="MfgproPL"/>
      <sheetName val="4"/>
      <sheetName val="2"/>
      <sheetName val="01"/>
      <sheetName val="3"/>
      <sheetName val="5"/>
      <sheetName val="TotalP"/>
      <sheetName val="ExportP"/>
      <sheetName val="MaketP"/>
      <sheetName val="BIGPLOT (OFFICE)"/>
      <sheetName val="BIGPLOT (RETAIL)"/>
      <sheetName val="SMALLPLOT (RETAIL)"/>
      <sheetName val="Group"/>
      <sheetName val="Balance"/>
      <sheetName val="BIGPLOT_(OFFICE)"/>
      <sheetName val="BIGPLOT_(RETAIL)"/>
      <sheetName val="SMALLPLOT_(RETAIL)"/>
      <sheetName val="AC- Employment Wk"/>
      <sheetName val="AC MSL- Dnp Assumptions"/>
      <sheetName val="AC MSL&amp;NOVARE- Employment Wk"/>
      <sheetName val="AC-_Employment_Wk"/>
      <sheetName val="AC_MSL-_Dnp_Assumptions"/>
      <sheetName val="AC_MSL&amp;NOVARE-_Employment_Wk"/>
      <sheetName val="General Assumption"/>
      <sheetName val="Case selection"/>
      <sheetName val="ＢＥＰ"/>
      <sheetName val="下期"/>
      <sheetName val="上期"/>
      <sheetName val="14.Allowance_Normal AR"/>
      <sheetName val="SCB 1 - Current"/>
      <sheetName val="SCB 2 - Current"/>
      <sheetName val="Total 01'05"/>
      <sheetName val="BeeReference"/>
      <sheetName val="ROC-CCTR."/>
      <sheetName val="ROC-2003"/>
      <sheetName val="Front Page"/>
      <sheetName val="AC-_Employment_Wk1"/>
      <sheetName val="AC_MSL-_Dnp_Assumptions1"/>
      <sheetName val="AC_MSL&amp;NOVARE-_Employment_Wk1"/>
      <sheetName val="General_Assumption"/>
      <sheetName val="Case_selection"/>
      <sheetName val="14_Allowance_Normal_AR"/>
      <sheetName val="Total_01'05"/>
      <sheetName val="SCB_1_-_Current"/>
      <sheetName val="SCB_2_-_Current"/>
      <sheetName val="SHARE"/>
      <sheetName val="p***"/>
      <sheetName val="S3 Architectural"/>
      <sheetName val="WK1 Key Assumpt"/>
      <sheetName val="6 ACN Mgt View"/>
      <sheetName val="AC-_Employment_Wk2"/>
      <sheetName val="AC_MSL-_Dnp_Assumptions2"/>
      <sheetName val="AC_MSL&amp;NOVARE-_Employment_Wk2"/>
      <sheetName val="General_Assumption1"/>
      <sheetName val="Case_selection1"/>
      <sheetName val="14_Allowance_Normal_AR1"/>
      <sheetName val="Total_01'051"/>
      <sheetName val="SCB_1_-_Current1"/>
      <sheetName val="SCB_2_-_Current1"/>
      <sheetName val="ROC-CCTR_"/>
      <sheetName val="Front_Page"/>
      <sheetName val="41000-Acc__KK13"/>
      <sheetName val="CUT_OFF12"/>
      <sheetName val="ADJ_-_RATE12"/>
      <sheetName val="01_Mr__K__Nithy11"/>
      <sheetName val="SalesForecast_(2)9"/>
      <sheetName val="L_to_209"/>
      <sheetName val="Condo_Front_Door_#19"/>
      <sheetName val="Condo_Front_Door_#29"/>
      <sheetName val="Y2K_cashflow8"/>
      <sheetName val="Main_Summary9"/>
      <sheetName val="BIGPLOT_(OFFICE)1"/>
      <sheetName val="BIGPLOT_(RETAIL)1"/>
      <sheetName val="SMALLPLOT_(RETAIL)1"/>
      <sheetName val="41000-Acc__KK14"/>
      <sheetName val="CUT_OFF13"/>
      <sheetName val="ADJ_-_RATE13"/>
      <sheetName val="01_Mr__K__Nithy12"/>
      <sheetName val="SalesForecast_(2)10"/>
      <sheetName val="L_to_2010"/>
      <sheetName val="Condo_Front_Door_#110"/>
      <sheetName val="Condo_Front_Door_#210"/>
      <sheetName val="Y2K_cashflow9"/>
      <sheetName val="Main_Summary10"/>
      <sheetName val="BIGPLOT_(OFFICE)2"/>
      <sheetName val="BIGPLOT_(RETAIL)2"/>
      <sheetName val="SMALLPLOT_(RETAIL)2"/>
      <sheetName val="AC-_Employment_Wk3"/>
      <sheetName val="AC_MSL-_Dnp_Assumptions3"/>
      <sheetName val="AC_MSL&amp;NOVARE-_Employment_Wk3"/>
      <sheetName val="General_Assumption2"/>
      <sheetName val="Case_selection2"/>
      <sheetName val="14_Allowance_Normal_AR2"/>
      <sheetName val="Total_01'052"/>
      <sheetName val="SCB_1_-_Current2"/>
      <sheetName val="SCB_2_-_Current2"/>
      <sheetName val="ROC-CCTR_1"/>
      <sheetName val="Front_Page1"/>
      <sheetName val="検査ﾃﾞｰﾀ"/>
      <sheetName val="Ref"/>
      <sheetName val="Prei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วม"/>
      <sheetName val="งานตอกเข็ม"/>
      <sheetName val="ฐานราก"/>
      <sheetName val="คานชั้น 1"/>
      <sheetName val="คานชั้น 1 (2)"/>
      <sheetName val="งานพื้นชั้นล่าง"/>
      <sheetName val="งานพื้นชั้นล่าง (2)"/>
      <sheetName val="งานผนังชั้น 1"/>
      <sheetName val="งานผนังชั้น 1 (2)"/>
      <sheetName val="งานผนังชั้น 1 (3)"/>
      <sheetName val="งานคานชั้น 2"/>
      <sheetName val="งานพื้นช้น 2"/>
      <sheetName val="งานพื้นชั้น 2 (2)"/>
      <sheetName val="ผนังชั้นสอง"/>
      <sheetName val="ผนังชั้นสอง2"/>
      <sheetName val="งานติดตั้งแผ่น "/>
      <sheetName val="โครงหลังคาเหล็ก"/>
      <sheetName val="งานบันได"/>
      <sheetName val="CODE1"/>
      <sheetName val="Mat Code"/>
      <sheetName val="CODE"/>
      <sheetName val="งานบันได (2)"/>
      <sheetName val="โครงหลังคาเหล็ก (2)"/>
      <sheetName val="7251-02000-02252"/>
      <sheetName val="7251-01xxxx"/>
      <sheetName val="แยกงบรายแปลง"/>
      <sheetName val="DATA"/>
      <sheetName val="SAP"/>
      <sheetName val="คานชั้น_1"/>
      <sheetName val="คานชั้น_1_(2)"/>
      <sheetName val="งานพื้นชั้นล่าง_(2)"/>
      <sheetName val="งานผนังชั้น_1"/>
      <sheetName val="งานผนังชั้น_1_(2)"/>
      <sheetName val="งานผนังชั้น_1_(3)"/>
      <sheetName val="งานคานชั้น_2"/>
      <sheetName val="งานพื้นช้น_2"/>
      <sheetName val="งานพื้นชั้น_2_(2)"/>
      <sheetName val="งานติดตั้งแผ่น_"/>
      <sheetName val="Mat_Code"/>
      <sheetName val="งานบันได_(2)"/>
      <sheetName val="โครงหลังคาเหล็ก_(2)"/>
      <sheetName val="งานโครงสร้าง"/>
      <sheetName val="detail"/>
      <sheetName val="คานชั้น_11"/>
      <sheetName val="คานชั้น_1_(2)1"/>
      <sheetName val="งานพื้นชั้นล่าง_(2)1"/>
      <sheetName val="งานผนังชั้น_11"/>
      <sheetName val="งานผนังชั้น_1_(2)1"/>
      <sheetName val="งานผนังชั้น_1_(3)1"/>
      <sheetName val="งานคานชั้น_21"/>
      <sheetName val="งานพื้นช้น_21"/>
      <sheetName val="งานพื้นชั้น_2_(2)1"/>
      <sheetName val="งานติดตั้งแผ่น_1"/>
      <sheetName val="Mat_Code1"/>
      <sheetName val="งานบันได_(2)1"/>
      <sheetName val="โครงหลังคาเหล็ก_(2)1"/>
      <sheetName val="PS1L(Most)"/>
      <sheetName val="87"/>
      <sheetName val="91"/>
      <sheetName val="92"/>
      <sheetName val="ADJ - RATE"/>
      <sheetName val="Ass"/>
      <sheetName val="TrialBalance Q3-2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วม"/>
      <sheetName val="แต่งเปลือย"/>
      <sheetName val="ก่ออิฐ"/>
      <sheetName val="ฉาบยิปซั่ม"/>
      <sheetName val="วอลล์เปเปอร์"/>
      <sheetName val="Sheet1"/>
      <sheetName val="บัวสำเร็จ"/>
      <sheetName val="บัวสำเร็จ (2)"/>
      <sheetName val="CODE"/>
      <sheetName val="Mat Code"/>
      <sheetName val="บัวสำเร็จ_(2)"/>
      <sheetName val="Mat_Code"/>
      <sheetName val="detail"/>
      <sheetName val="บัวสำเร็จ_(2)1"/>
      <sheetName val="Mat_Code1"/>
      <sheetName val="7251-02000-02252"/>
      <sheetName val="7251-01xxxx"/>
      <sheetName val="87"/>
      <sheetName val="91"/>
      <sheetName val="92"/>
      <sheetName val="เงินกู้ธนชาติ"/>
      <sheetName val="stat lo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????-??"/>
      <sheetName val="ELEC45-01"/>
      <sheetName val="A"/>
      <sheetName val="พื้นที่AD2"/>
      <sheetName val="?????"/>
      <sheetName val="sheetNO"/>
      <sheetName val="Goal"/>
      <sheetName val="data0802"/>
      <sheetName val="data0803"/>
      <sheetName val="data0804"/>
      <sheetName val="FS-YT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 "/>
      <sheetName val="14"/>
      <sheetName val="15"/>
      <sheetName val="16 "/>
      <sheetName val="17 "/>
      <sheetName val="18"/>
      <sheetName val="19 "/>
      <sheetName val="WithholdingTaxDetail"/>
      <sheetName val="20 "/>
      <sheetName val="21"/>
      <sheetName val="22 "/>
      <sheetName val="เงินกู้ธนชาติ"/>
      <sheetName val="13_4"/>
      <sheetName val="16_4"/>
      <sheetName val="17_4"/>
      <sheetName val="19_4"/>
      <sheetName val="20_4"/>
      <sheetName val="22_4"/>
      <sheetName val="13_3"/>
      <sheetName val="16_3"/>
      <sheetName val="17_3"/>
      <sheetName val="19_3"/>
      <sheetName val="20_3"/>
      <sheetName val="22_3"/>
      <sheetName val="13_2"/>
      <sheetName val="16_2"/>
      <sheetName val="17_2"/>
      <sheetName val="19_2"/>
      <sheetName val="20_2"/>
      <sheetName val="22_2"/>
      <sheetName val="13_"/>
      <sheetName val="16_"/>
      <sheetName val="17_"/>
      <sheetName val="19_"/>
      <sheetName val="20_"/>
      <sheetName val="22_"/>
      <sheetName val="13_1"/>
      <sheetName val="16_1"/>
      <sheetName val="17_1"/>
      <sheetName val="19_1"/>
      <sheetName val="20_1"/>
      <sheetName val="22_1"/>
      <sheetName val="13_5"/>
      <sheetName val="16_5"/>
      <sheetName val="17_5"/>
      <sheetName val="19_5"/>
      <sheetName val="20_5"/>
      <sheetName val="22_5"/>
      <sheetName val="13_6"/>
      <sheetName val="16_6"/>
      <sheetName val="17_6"/>
      <sheetName val="19_6"/>
      <sheetName val="20_6"/>
      <sheetName val="22_6"/>
      <sheetName val="13_7"/>
      <sheetName val="16_7"/>
      <sheetName val="17_7"/>
      <sheetName val="19_7"/>
      <sheetName val="20_7"/>
      <sheetName val="22_7"/>
      <sheetName val="TrialBalance Q3-2002"/>
      <sheetName val="Q_NARE CTL 2001"/>
      <sheetName val="Aging"/>
      <sheetName val="Parameter-Requirement"/>
      <sheetName val="13_8"/>
      <sheetName val="16_8"/>
      <sheetName val="17_8"/>
      <sheetName val="19_8"/>
      <sheetName val="20_8"/>
      <sheetName val="22_8"/>
      <sheetName val="TrialBalance_Q3-2002"/>
      <sheetName val="Q_NARE_CTL_2001"/>
      <sheetName val="TRIAL01"/>
      <sheetName val="Report"/>
      <sheetName val="03100(SS)"/>
      <sheetName val="Detail-Sep"/>
      <sheetName val="Stock Aging"/>
      <sheetName val="PlanB"/>
      <sheetName val="Assumptions"/>
      <sheetName val="部門別計画表"/>
      <sheetName val="ADJ - RATE"/>
      <sheetName val="Required"/>
      <sheetName val="Data"/>
      <sheetName val="FA register"/>
      <sheetName val="TB1302"/>
      <sheetName val="TB1303"/>
      <sheetName val="TB1301"/>
      <sheetName val="TB201306"/>
      <sheetName val="07.13"/>
      <sheetName val="TB0813"/>
      <sheetName val="TB0913"/>
      <sheetName val="TB1013"/>
      <sheetName val="TB1113"/>
      <sheetName val="TB1213"/>
      <sheetName val="TB1304"/>
      <sheetName val="TB1305"/>
      <sheetName val="Sheet1"/>
      <sheetName val="Link_PL_001"/>
      <sheetName val="CODE,NAME"/>
      <sheetName val="FA_register"/>
      <sheetName val="07_13"/>
      <sheetName val="Confirm-end period"/>
      <sheetName val="Confirm-end_period"/>
      <sheetName val="Confirm-end_period1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 refreshError="1"/>
      <sheetData sheetId="115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-1.1 FA Comparision"/>
      <sheetName val="K-1.2 Summary"/>
      <sheetName val="k-2"/>
      <sheetName val="K-2 Addition"/>
      <sheetName val="K-3"/>
      <sheetName val="K-4.1"/>
      <sheetName val="K-4.2"/>
      <sheetName val="k-4.3"/>
      <sheetName val="K-4.3Atax add"/>
      <sheetName val="k4.4"/>
      <sheetName val="k4.5"/>
      <sheetName val="k4.6"/>
      <sheetName val="K-5"/>
      <sheetName val="K-6"/>
      <sheetName val="K-7Repair &amp; Main"/>
      <sheetName val="K-8 Sum Insure"/>
      <sheetName val="K-4A"/>
      <sheetName val="K-4C"/>
      <sheetName val="K-4K"/>
      <sheetName val="K-4L"/>
      <sheetName val="K-4F"/>
      <sheetName val="K-4I"/>
      <sheetName val="K-4H"/>
      <sheetName val="K-4D"/>
      <sheetName val="K-4E"/>
      <sheetName val="K-4B"/>
      <sheetName val="K-4J"/>
      <sheetName val="ADJ - RATE"/>
      <sheetName val="Front"/>
      <sheetName val="BUILD95"/>
      <sheetName val="เงินกู้ MGC"/>
      <sheetName val="เงินกู้ธนชาติ"/>
      <sheetName val="노무비"/>
      <sheetName val="ตั๋วเงินรับ"/>
      <sheetName val="???"/>
      <sheetName val="TB1208"/>
      <sheetName val="Trial Balance"/>
      <sheetName val="InvoiceList"/>
      <sheetName val="xlSVH_T"/>
      <sheetName val="BS Last Period"/>
      <sheetName val="E001 Lead"/>
      <sheetName val="E100 Subledger with GL"/>
      <sheetName val="AAT-98"/>
      <sheetName val="Cover"/>
      <sheetName val="C1-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c_res"/>
      <sheetName val="CUSTOMER"/>
      <sheetName val="Seal 1-07-04"/>
      <sheetName val="รายชื่อ Feb 06"/>
      <sheetName val="data"/>
      <sheetName val="Cost center"/>
      <sheetName val="OMC April 02"/>
      <sheetName val="RF April 02"/>
      <sheetName val="Data55X"/>
      <sheetName val="oresreqsum"/>
      <sheetName val="ADJ - RATE"/>
      <sheetName val="Master"/>
      <sheetName val="เงินกู้ธนชาติ"/>
      <sheetName val="เงินกู้ MGC"/>
      <sheetName val="Seal_1-07-04"/>
      <sheetName val="รายชื่อ_Feb_06"/>
      <sheetName val="Cost_center"/>
      <sheetName val="OMC_April_02"/>
      <sheetName val="RF_April_02"/>
      <sheetName val="ADJ_-_RATE"/>
      <sheetName val="เงินกู้_MGC"/>
      <sheetName val="Seal 1_07_04"/>
      <sheetName val="ADJ _ RATE"/>
      <sheetName val="Drop-down Reference"/>
      <sheetName val="Input"/>
      <sheetName val="รวม"/>
      <sheetName val="Sheet3"/>
      <sheetName val="Sheet5"/>
      <sheetName val="Sheet1"/>
      <sheetName val="29 มี_ค_2547"/>
      <sheetName val="K-4A"/>
      <sheetName val="K-4C"/>
      <sheetName val="K-4K"/>
      <sheetName val="K-4L"/>
      <sheetName val="K-4F"/>
      <sheetName val="K-4I"/>
      <sheetName val="K-4H"/>
      <sheetName val="K-4D"/>
      <sheetName val="K-4E"/>
      <sheetName val="K-4B"/>
      <sheetName val="K-4J"/>
      <sheetName val="Seal_1-07-042"/>
      <sheetName val="รายชื่อ_Feb_062"/>
      <sheetName val="Cost_center2"/>
      <sheetName val="OMC_April_022"/>
      <sheetName val="RF_April_022"/>
      <sheetName val="ADJ_-_RATE2"/>
      <sheetName val="เงินกู้_MGC2"/>
      <sheetName val="Seal_1_07_041"/>
      <sheetName val="ADJ___RATE1"/>
      <sheetName val="Drop-down_Reference1"/>
      <sheetName val="29_มี_ค_25471"/>
      <sheetName val="Seal_1-07-041"/>
      <sheetName val="รายชื่อ_Feb_061"/>
      <sheetName val="Cost_center1"/>
      <sheetName val="OMC_April_021"/>
      <sheetName val="RF_April_021"/>
      <sheetName val="ADJ_-_RATE1"/>
      <sheetName val="เงินกู้_MGC1"/>
      <sheetName val="Seal_1_07_04"/>
      <sheetName val="ADJ___RATE"/>
      <sheetName val="Drop-down_Reference"/>
      <sheetName val="29_มี_ค_254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orm RC AP"/>
      <sheetName val="DEP.build"/>
      <sheetName val="DEP.MAc"/>
      <sheetName val="DEP.TOOL2"/>
      <sheetName val="DEP.TOOL2 (2)"/>
      <sheetName val="DEP.ACC.M"/>
      <sheetName val="DEP.ACC.BUIL"/>
      <sheetName val="DEP.Vehicle"/>
      <sheetName val="BANK"/>
      <sheetName val="TR SCB"/>
      <sheetName val="tr BB KBIN"/>
      <sheetName val="Domestic Bank"/>
      <sheetName val="TR BB HO"/>
      <sheetName val="TR BOA (3)"/>
      <sheetName val="TR DB (2)"/>
      <sheetName val="TR DB"/>
      <sheetName val="salary (2)"/>
      <sheetName val="salary"/>
      <sheetName val="salary (3)"/>
      <sheetName val="เงินชดเชย"/>
      <sheetName val="ภงด1"/>
      <sheetName val="ภงด1 (2)"/>
      <sheetName val="acc social"/>
      <sheetName val="acc social (3)"/>
      <sheetName val="acc social (2)"/>
      <sheetName val="PREPAID INS"/>
      <sheetName val="sap-aa"/>
      <sheetName val="toyo"/>
      <sheetName val="ดร.วีรพงษ์"/>
      <sheetName val="PREPAID AUDIT FEE"/>
      <sheetName val="PREPAID GUA"/>
      <sheetName val="เบี้ยประชุม"/>
      <sheetName val="เบี้ยประชุม (2)"/>
      <sheetName val="stock"/>
      <sheetName val="stock (2)"/>
      <sheetName val="stock (4)"/>
      <sheetName val="DER"/>
      <sheetName val="ELEC"/>
      <sheetName val="waste"/>
      <sheetName val="water"/>
      <sheetName val="TREAT"/>
      <sheetName val="uncliam vat"/>
      <sheetName val="GIT"/>
      <sheetName val="CAPEX"/>
      <sheetName val="โอนเป็น คชจ."/>
      <sheetName val="โอนเป็น asset"/>
      <sheetName val="ตั้ง accrued"/>
      <sheetName val="adj (2)"/>
      <sheetName val="ecc_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ILD95"/>
      <sheetName val="Asset 92-95"/>
      <sheetName val="Asset 96-99"/>
      <sheetName val="Asset 2000"/>
      <sheetName val="Asset 2001"/>
      <sheetName val="Asset 2002"/>
      <sheetName val="SumDepre_AssetAllocation"/>
      <sheetName val="SumAsset_92_95"/>
      <sheetName val="SumAsset_96_99"/>
      <sheetName val="SumAsset_2000"/>
      <sheetName val="SumAsset_2001"/>
      <sheetName val="SumAsset_2002"/>
      <sheetName val="SumType"/>
      <sheetName val="EmpCode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"/>
      <sheetName val="data"/>
      <sheetName val="Assump (2)"/>
      <sheetName val="Assump"/>
      <sheetName val="10Y"/>
      <sheetName val="group"/>
      <sheetName val="revised"/>
      <sheetName val="Capex"/>
      <sheetName val="Op Ex"/>
      <sheetName val="dep cal"/>
      <sheetName val="Sheet1"/>
      <sheetName val="man power"/>
      <sheetName val="Assumption"/>
      <sheetName val="F"/>
      <sheetName val="E"/>
      <sheetName val="DV"/>
      <sheetName val="DT"/>
      <sheetName val="C"/>
      <sheetName val="เงินกู้ธนชาติ"/>
      <sheetName val="Stock Aging"/>
      <sheetName val="ตั๋วเงินรับ"/>
      <sheetName val="name"/>
      <sheetName val="PS-1995"/>
      <sheetName val="F1 Log On"/>
      <sheetName val="Assump_(2)"/>
      <sheetName val="Op_Ex"/>
      <sheetName val="dep_cal"/>
      <sheetName val="man_power"/>
      <sheetName val="F1_Log_On"/>
      <sheetName val="DEP12"/>
      <sheetName val="M-Assump-5"/>
      <sheetName val="PI229H"/>
      <sheetName val="Two Step Revenue Testing Master"/>
      <sheetName val="Assump_(2)1"/>
      <sheetName val="Op_Ex1"/>
      <sheetName val="dep_cal1"/>
      <sheetName val="man_power1"/>
      <sheetName val="F1_Log_On1"/>
      <sheetName val="n-4.4"/>
      <sheetName val="dep_l"/>
      <sheetName val="Shman_power"/>
      <sheetName val="集計結果"/>
      <sheetName val="Base "/>
      <sheetName val="CODE"/>
      <sheetName val="2005"/>
      <sheetName val="MFA"/>
      <sheetName val="発注書"/>
      <sheetName val="ยอดยกมา"/>
      <sheetName val="SOPSG"/>
      <sheetName val="日程管理表"/>
      <sheetName val="Sal+Car"/>
      <sheetName val="Assump_(2)2"/>
      <sheetName val="Op_Ex2"/>
      <sheetName val="dep_cal2"/>
      <sheetName val="man_power2"/>
      <sheetName val="F1_Log_On2"/>
      <sheetName val="Assump_(2)3"/>
      <sheetName val="Op_Ex3"/>
      <sheetName val="dep_cal3"/>
      <sheetName val="man_power3"/>
      <sheetName val="F1_Log_On3"/>
      <sheetName val="Assump_(2)4"/>
      <sheetName val="Op_Ex4"/>
      <sheetName val="dep_cal4"/>
      <sheetName val="man_power4"/>
      <sheetName val="F1_Log_On4"/>
      <sheetName val="ELEC45-01"/>
      <sheetName val="Lists"/>
      <sheetName val="Capital Performance"/>
      <sheetName val="Cash Flow"/>
      <sheetName val="Cost Reductions"/>
      <sheetName val="PK Costs"/>
      <sheetName val="Cover Page"/>
      <sheetName val="Export"/>
      <sheetName val="Interdivisional"/>
      <sheetName val="Inventory"/>
      <sheetName val="Labour No.s"/>
      <sheetName val="LTIFR"/>
      <sheetName val="Market Share"/>
      <sheetName val="National Sales"/>
      <sheetName val="Overheads"/>
      <sheetName val="Packaging Products"/>
      <sheetName val="Pipe and Tube"/>
      <sheetName val="Production"/>
      <sheetName val="Profit Statement"/>
      <sheetName val="SVA"/>
      <sheetName val="FDR-Jan-99 "/>
      <sheetName val="เงินกู้ MGC"/>
      <sheetName val="As"/>
      <sheetName val="Temp"/>
      <sheetName val="พนง.ทุกคน"/>
      <sheetName val="Sheet2"/>
      <sheetName val="G"/>
      <sheetName val="9"/>
      <sheetName val="Sales - Report First"/>
      <sheetName val="Journal"/>
      <sheetName val="PopCache_Sheet1"/>
      <sheetName val="Financial Summary"/>
      <sheetName val="accumdeprn"/>
      <sheetName val="Co info"/>
      <sheetName val="ADJ - RATE"/>
      <sheetName val="Country"/>
      <sheetName val="Customer"/>
      <sheetName val="Products"/>
      <sheetName val="Package"/>
      <sheetName val="????"/>
      <sheetName val="Assumptions"/>
      <sheetName val="MTO REV.0"/>
      <sheetName val="Menu"/>
      <sheetName val="PE-C4"/>
      <sheetName val="BS_Revise"/>
      <sheetName val="IS_Revise"/>
      <sheetName val="Capacity"/>
      <sheetName val="Core Act&amp;For03 vs Plan04"/>
      <sheetName val="Details"/>
      <sheetName val="Standing data"/>
      <sheetName val="PortSTDSave"/>
      <sheetName val="U-2.1"/>
      <sheetName val="6"/>
      <sheetName val="Assump_(2)6"/>
      <sheetName val="Op_Ex6"/>
      <sheetName val="dep_cal6"/>
      <sheetName val="man_power6"/>
      <sheetName val="Sales_-_Report_First3"/>
      <sheetName val="Assump_(2)5"/>
      <sheetName val="Op_Ex5"/>
      <sheetName val="dep_cal5"/>
      <sheetName val="man_power5"/>
      <sheetName val="Sales_-_Report_First2"/>
      <sheetName val="Sales_-_Report_First"/>
      <sheetName val="Sales_-_Report_First1"/>
      <sheetName val="Assump_(2)7"/>
      <sheetName val="Op_Ex7"/>
      <sheetName val="dep_cal7"/>
      <sheetName val="man_power7"/>
      <sheetName val="Sales_-_Report_First4"/>
      <sheetName val="Assump_(2)8"/>
      <sheetName val="Op_Ex8"/>
      <sheetName val="dep_cal8"/>
      <sheetName val="man_power8"/>
      <sheetName val="Sales_-_Report_First5"/>
      <sheetName val="Assump_(2)9"/>
      <sheetName val="Op_Ex9"/>
      <sheetName val="dep_cal9"/>
      <sheetName val="man_power9"/>
      <sheetName val="Sales_-_Report_First6"/>
      <sheetName val="BS"/>
      <sheetName val="MainSetup"/>
      <sheetName val="A1"/>
      <sheetName val="Sensitivity Inputs"/>
      <sheetName val="Budget"/>
      <sheetName val="Canteen"/>
      <sheetName val="ConsOut"/>
      <sheetName val="OC_ENT"/>
      <sheetName val="Occupancy"/>
      <sheetName val="Core_Act&amp;For03_vs_Plan04"/>
      <sheetName val="Standing_data"/>
      <sheetName val="U-2_1"/>
      <sheetName val="Capital_Performance"/>
      <sheetName val="Cash_Flow"/>
      <sheetName val="Cost_Reductions"/>
      <sheetName val="PK_Costs"/>
      <sheetName val="Cover_Page"/>
      <sheetName val="Labour_No_s"/>
      <sheetName val="Market_Share"/>
      <sheetName val="National_Sales"/>
      <sheetName val="Packaging_Products"/>
      <sheetName val="Pipe_and_Tube"/>
      <sheetName val="Profit_Statement"/>
      <sheetName val="MTO_REV_0"/>
      <sheetName val="Sensitivity_Inputs"/>
      <sheetName val="Elemental Breakdown-Original"/>
      <sheetName val="Core_Act&amp;For03_vs_Plan041"/>
      <sheetName val="Core_Act&amp;For03_vs_Plan042"/>
      <sheetName val="510000"/>
      <sheetName val="Truot_nen"/>
      <sheetName val="Newspaper"/>
      <sheetName val="FF_6"/>
      <sheetName val="RATE"/>
      <sheetName val="BAL42"/>
      <sheetName val="RSS9801"/>
      <sheetName val="B"/>
      <sheetName val="FSA"/>
      <sheetName val="gl"/>
      <sheetName val="FF_4"/>
      <sheetName val="M_Maincomp"/>
      <sheetName val="FORMC94"/>
      <sheetName val="Company Info"/>
      <sheetName val="CA Comp"/>
      <sheetName val="Age311299TESP"/>
      <sheetName val="Age311299TAS"/>
      <sheetName val="TASintDec00"/>
      <sheetName val="P4DDBFTESP"/>
      <sheetName val="IntDec00TespM&amp;B"/>
      <sheetName val="P4DDBFTAS"/>
      <sheetName val="Trial Balance"/>
      <sheetName val="F041"/>
      <sheetName val="Basic_Information"/>
      <sheetName val="Header"/>
      <sheetName val="Assump_(2)10"/>
      <sheetName val="Op_Ex10"/>
      <sheetName val="dep_cal10"/>
      <sheetName val="man_power10"/>
      <sheetName val="Stock_Aging"/>
      <sheetName val="Sales_-_Report_First7"/>
      <sheetName val="Core_Act&amp;For03_vs_Plan043"/>
      <sheetName val="Capital_Performance1"/>
      <sheetName val="Cash_Flow1"/>
      <sheetName val="Cost_Reductions1"/>
      <sheetName val="PK_Costs1"/>
      <sheetName val="Cover_Page1"/>
      <sheetName val="Labour_No_s1"/>
      <sheetName val="Market_Share1"/>
      <sheetName val="National_Sales1"/>
      <sheetName val="Packaging_Products1"/>
      <sheetName val="Pipe_and_Tube1"/>
      <sheetName val="Profit_Statement1"/>
      <sheetName val="Standing_data1"/>
      <sheetName val="U-2_11"/>
      <sheetName val="MTO_REV_01"/>
      <sheetName val="Sensitivity_Inputs1"/>
      <sheetName val="Elemental_Breakdown-Original"/>
      <sheetName val="Co_info"/>
      <sheetName val="ADJ_-_RATE"/>
      <sheetName val="Company_Info"/>
      <sheetName val="CA_Comp"/>
      <sheetName val="Trial_Balance"/>
      <sheetName val="Assump_(2)12"/>
      <sheetName val="Op_Ex12"/>
      <sheetName val="dep_cal12"/>
      <sheetName val="man_power12"/>
      <sheetName val="Stock_Aging2"/>
      <sheetName val="Sales_-_Report_First9"/>
      <sheetName val="Core_Act&amp;For03_vs_Plan045"/>
      <sheetName val="Capital_Performance3"/>
      <sheetName val="Cash_Flow3"/>
      <sheetName val="Cost_Reductions3"/>
      <sheetName val="PK_Costs3"/>
      <sheetName val="Cover_Page3"/>
      <sheetName val="Labour_No_s3"/>
      <sheetName val="Market_Share3"/>
      <sheetName val="National_Sales3"/>
      <sheetName val="Packaging_Products3"/>
      <sheetName val="Pipe_and_Tube3"/>
      <sheetName val="Profit_Statement3"/>
      <sheetName val="Standing_data3"/>
      <sheetName val="U-2_13"/>
      <sheetName val="MTO_REV_03"/>
      <sheetName val="Sensitivity_Inputs3"/>
      <sheetName val="Elemental_Breakdown-Original2"/>
      <sheetName val="Co_info2"/>
      <sheetName val="ADJ_-_RATE2"/>
      <sheetName val="Company_Info2"/>
      <sheetName val="CA_Comp2"/>
      <sheetName val="Trial_Balance2"/>
      <sheetName val="Assump_(2)11"/>
      <sheetName val="Op_Ex11"/>
      <sheetName val="dep_cal11"/>
      <sheetName val="man_power11"/>
      <sheetName val="Stock_Aging1"/>
      <sheetName val="Sales_-_Report_First8"/>
      <sheetName val="Core_Act&amp;For03_vs_Plan044"/>
      <sheetName val="Capital_Performance2"/>
      <sheetName val="Cash_Flow2"/>
      <sheetName val="Cost_Reductions2"/>
      <sheetName val="PK_Costs2"/>
      <sheetName val="Cover_Page2"/>
      <sheetName val="Labour_No_s2"/>
      <sheetName val="Market_Share2"/>
      <sheetName val="National_Sales2"/>
      <sheetName val="Packaging_Products2"/>
      <sheetName val="Pipe_and_Tube2"/>
      <sheetName val="Profit_Statement2"/>
      <sheetName val="Standing_data2"/>
      <sheetName val="U-2_12"/>
      <sheetName val="MTO_REV_02"/>
      <sheetName val="Sensitivity_Inputs2"/>
      <sheetName val="Elemental_Breakdown-Original1"/>
      <sheetName val="Co_info1"/>
      <sheetName val="ADJ_-_RATE1"/>
      <sheetName val="Company_Info1"/>
      <sheetName val="CA_Comp1"/>
      <sheetName val="Trial_Balance1"/>
      <sheetName val="Assump_(2)13"/>
      <sheetName val="Op_Ex13"/>
      <sheetName val="dep_cal13"/>
      <sheetName val="man_power13"/>
      <sheetName val="F1_Log_On5"/>
      <sheetName val="Stock_Aging3"/>
      <sheetName val="Sales_-_Report_First10"/>
      <sheetName val="Core_Act&amp;For03_vs_Plan046"/>
      <sheetName val="Capital_Performance4"/>
      <sheetName val="Cash_Flow4"/>
      <sheetName val="Cost_Reductions4"/>
      <sheetName val="PK_Costs4"/>
      <sheetName val="Cover_Page4"/>
      <sheetName val="Labour_No_s4"/>
      <sheetName val="Market_Share4"/>
      <sheetName val="National_Sales4"/>
      <sheetName val="Packaging_Products4"/>
      <sheetName val="Pipe_and_Tube4"/>
      <sheetName val="Profit_Statement4"/>
      <sheetName val="Standing_data4"/>
      <sheetName val="U-2_14"/>
      <sheetName val="MTO_REV_04"/>
      <sheetName val="Sensitivity_Inputs4"/>
      <sheetName val="Elemental_Breakdown-Original3"/>
      <sheetName val="Co_info3"/>
      <sheetName val="ADJ_-_RATE3"/>
      <sheetName val="Company_Info3"/>
      <sheetName val="CA_Comp3"/>
      <sheetName val="Trial_Balance3"/>
      <sheetName val="Assump_(2)14"/>
      <sheetName val="Op_Ex14"/>
      <sheetName val="dep_cal14"/>
      <sheetName val="man_power14"/>
      <sheetName val="F1_Log_On6"/>
      <sheetName val="Stock_Aging4"/>
      <sheetName val="Sales_-_Report_First11"/>
      <sheetName val="Core_Act&amp;For03_vs_Plan047"/>
      <sheetName val="Capital_Performance5"/>
      <sheetName val="Cash_Flow5"/>
      <sheetName val="Cost_Reductions5"/>
      <sheetName val="PK_Costs5"/>
      <sheetName val="Cover_Page5"/>
      <sheetName val="Labour_No_s5"/>
      <sheetName val="Market_Share5"/>
      <sheetName val="National_Sales5"/>
      <sheetName val="Packaging_Products5"/>
      <sheetName val="Pipe_and_Tube5"/>
      <sheetName val="Profit_Statement5"/>
      <sheetName val="Standing_data5"/>
      <sheetName val="U-2_15"/>
      <sheetName val="MTO_REV_05"/>
      <sheetName val="Sensitivity_Inputs5"/>
      <sheetName val="Elemental_Breakdown-Original4"/>
      <sheetName val="Co_info4"/>
      <sheetName val="ADJ_-_RATE4"/>
      <sheetName val="Company_Info4"/>
      <sheetName val="CA_Comp4"/>
      <sheetName val="Trial_Balance4"/>
      <sheetName val="Assump_(2)15"/>
      <sheetName val="Op_Ex15"/>
      <sheetName val="dep_cal15"/>
      <sheetName val="man_power15"/>
      <sheetName val="F1_Log_On7"/>
      <sheetName val="Stock_Aging5"/>
      <sheetName val="Sales_-_Report_First12"/>
      <sheetName val="Core_Act&amp;For03_vs_Plan048"/>
      <sheetName val="Capital_Performance6"/>
      <sheetName val="Cash_Flow6"/>
      <sheetName val="Cost_Reductions6"/>
      <sheetName val="PK_Costs6"/>
      <sheetName val="Cover_Page6"/>
      <sheetName val="Labour_No_s6"/>
      <sheetName val="Market_Share6"/>
      <sheetName val="National_Sales6"/>
      <sheetName val="Packaging_Products6"/>
      <sheetName val="Pipe_and_Tube6"/>
      <sheetName val="Profit_Statement6"/>
      <sheetName val="Standing_data6"/>
      <sheetName val="U-2_16"/>
      <sheetName val="MTO_REV_06"/>
      <sheetName val="Sensitivity_Inputs6"/>
      <sheetName val="Elemental_Breakdown-Original5"/>
      <sheetName val="Co_info5"/>
      <sheetName val="ADJ_-_RATE5"/>
      <sheetName val="Company_Info5"/>
      <sheetName val="CA_Comp5"/>
      <sheetName val="Trial_Balance5"/>
      <sheetName val="Debt Info"/>
      <sheetName val="Master"/>
      <sheetName val="marine conv"/>
      <sheetName val="OEM conv"/>
      <sheetName val="pe conv"/>
      <sheetName val="Lead"/>
      <sheetName val="Sale 0404"/>
      <sheetName val="Invoice"/>
      <sheetName val="Sale 0407"/>
      <sheetName val="Sale0402"/>
      <sheetName val="BALANCE SHEET "/>
      <sheetName val="Sale0403"/>
      <sheetName val="AssetStatus"/>
      <sheetName val="AssetType"/>
      <sheetName val="License BOI"/>
      <sheetName val="Asset Class"/>
      <sheetName val="Depre. Key"/>
      <sheetName val="Sale 0401"/>
      <sheetName val="description"/>
      <sheetName val="K-5"/>
      <sheetName val="Aggregation"/>
      <sheetName val="IOControl"/>
      <sheetName val="a"/>
      <sheetName val="ฝ่ายบัญชี"/>
      <sheetName val="O4 CA"/>
      <sheetName val="O2 TC"/>
      <sheetName val="aa-1"/>
      <sheetName val="แบบฟอร์ม"/>
      <sheetName val="DataSheet"/>
      <sheetName val="Base_"/>
      <sheetName val="January"/>
      <sheetName val="(旧)LIST"/>
      <sheetName val="YTD-Actual"/>
      <sheetName val="YTD_Revised"/>
      <sheetName val="TABLE"/>
      <sheetName val="UnitRanges"/>
      <sheetName val="Info"/>
      <sheetName val="Company"/>
      <sheetName val="Data Tables"/>
      <sheetName val="DCRanges"/>
      <sheetName val="Conv"/>
      <sheetName val="BNDDIR(BOND)"/>
      <sheetName val="CRITERIA1"/>
      <sheetName val="Assump_(2)16"/>
      <sheetName val="Op_Ex16"/>
      <sheetName val="dep_cal16"/>
      <sheetName val="man_power16"/>
      <sheetName val="F1_Log_On8"/>
      <sheetName val="Stock_Aging6"/>
      <sheetName val="Sales_-_Report_First13"/>
      <sheetName val="Core_Act&amp;For03_vs_Plan049"/>
      <sheetName val="Capital_Performance7"/>
      <sheetName val="Cash_Flow7"/>
      <sheetName val="Cost_Reductions7"/>
      <sheetName val="PK_Costs7"/>
      <sheetName val="Cover_Page7"/>
      <sheetName val="Labour_No_s7"/>
      <sheetName val="Market_Share7"/>
      <sheetName val="National_Sales7"/>
      <sheetName val="Packaging_Products7"/>
      <sheetName val="Pipe_and_Tube7"/>
      <sheetName val="Profit_Statement7"/>
      <sheetName val="Standing_data7"/>
      <sheetName val="U-2_17"/>
      <sheetName val="MTO_REV_07"/>
      <sheetName val="Sensitivity_Inputs7"/>
      <sheetName val="Elemental_Breakdown-Original6"/>
      <sheetName val="Co_info6"/>
      <sheetName val="ADJ_-_RATE6"/>
      <sheetName val="Company_Info6"/>
      <sheetName val="CA_Comp6"/>
      <sheetName val="Trial_Balance6"/>
      <sheetName val="Assump_(2)17"/>
      <sheetName val="Op_Ex17"/>
      <sheetName val="dep_cal17"/>
      <sheetName val="man_power17"/>
      <sheetName val="F1_Log_On9"/>
      <sheetName val="Stock_Aging7"/>
      <sheetName val="Sales_-_Report_First14"/>
      <sheetName val="Core_Act&amp;For03_vs_Plan0410"/>
      <sheetName val="Capital_Performance8"/>
      <sheetName val="Cash_Flow8"/>
      <sheetName val="Cost_Reductions8"/>
      <sheetName val="PK_Costs8"/>
      <sheetName val="Cover_Page8"/>
      <sheetName val="Labour_No_s8"/>
      <sheetName val="Market_Share8"/>
      <sheetName val="National_Sales8"/>
      <sheetName val="Packaging_Products8"/>
      <sheetName val="Pipe_and_Tube8"/>
      <sheetName val="Profit_Statement8"/>
      <sheetName val="Standing_data8"/>
      <sheetName val="U-2_18"/>
      <sheetName val="MTO_REV_08"/>
      <sheetName val="Sensitivity_Inputs8"/>
      <sheetName val="Elemental_Breakdown-Original7"/>
      <sheetName val="Co_info7"/>
      <sheetName val="ADJ_-_RATE7"/>
      <sheetName val="Company_Info7"/>
      <sheetName val="CA_Comp7"/>
      <sheetName val="Trial_Balance7"/>
      <sheetName val="Data Umum"/>
      <sheetName val="Interim --&gt; Top"/>
      <sheetName val="Base_1"/>
      <sheetName val="n-4_41"/>
      <sheetName val="Two_Step_Revenue_Testing_Maste1"/>
      <sheetName val="Financial_Summary1"/>
      <sheetName val="เงินกู้_MGC1"/>
      <sheetName val="พนง_ทุกคน1"/>
      <sheetName val="O4_CA1"/>
      <sheetName val="O2_TC1"/>
      <sheetName val="n-4_4"/>
      <sheetName val="Two_Step_Revenue_Testing_Master"/>
      <sheetName val="Financial_Summary"/>
      <sheetName val="เงินกู้_MGC"/>
      <sheetName val="พนง_ทุกคน"/>
      <sheetName val="O4_CA"/>
      <sheetName val="O2_TC"/>
      <sheetName val="Base_2"/>
      <sheetName val="n-4_42"/>
      <sheetName val="Two_Step_Revenue_Testing_Maste2"/>
      <sheetName val="Financial_Summary2"/>
      <sheetName val="เงินกู้_MGC2"/>
      <sheetName val="พนง_ทุกคน2"/>
      <sheetName val="O4_CA2"/>
      <sheetName val="O2_TC2"/>
      <sheetName val="CPF_Eqty"/>
      <sheetName val="addl cost"/>
      <sheetName val="FDR-Jan-99_"/>
      <sheetName val="FDR-Jan-99_1"/>
      <sheetName val="FDR-Jan-99_2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 refreshError="1"/>
      <sheetData sheetId="472" refreshError="1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 refreshError="1"/>
      <sheetData sheetId="497" refreshError="1"/>
      <sheetData sheetId="498"/>
      <sheetData sheetId="499"/>
      <sheetData sheetId="500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원배정"/>
      <sheetName val="인원산출"/>
      <sheetName val="노무비"/>
      <sheetName val="운영"/>
      <sheetName val="장비"/>
      <sheetName val="견적"/>
      <sheetName val="견적서"/>
      <sheetName val="견적내역"/>
      <sheetName val="산출기준"/>
      <sheetName val="인건"/>
      <sheetName val="근무"/>
      <sheetName val="붙임2-1  지급조서명세서(2001년분)"/>
      <sheetName val="목록"/>
      <sheetName val="중기"/>
      <sheetName val="인원계획-미화"/>
      <sheetName val="賃料等一覧"/>
      <sheetName val="회사정보"/>
      <sheetName val="상가매매0115"/>
      <sheetName val="상가임대0115"/>
      <sheetName val="K-4A"/>
      <sheetName val="K-4C"/>
      <sheetName val="K-4K"/>
      <sheetName val="K-4L"/>
      <sheetName val="K-4F"/>
      <sheetName val="K-4I"/>
      <sheetName val="K-4H"/>
      <sheetName val="K-4D"/>
      <sheetName val="K-4E"/>
      <sheetName val="K-4B"/>
      <sheetName val="K-4J"/>
      <sheetName val="ADJ - RATE"/>
      <sheetName val="재무가정"/>
      <sheetName val="업무용유지비실적"/>
      <sheetName val="1ST"/>
      <sheetName val="Template"/>
      <sheetName val="붙임2-1__지급조서명세서(2001년분)"/>
      <sheetName val="한국중공업시설"/>
      <sheetName val="Sheet1 (2)"/>
      <sheetName val="10월 급여"/>
      <sheetName val="익월작업계힉"/>
      <sheetName val="주요가정"/>
      <sheetName val="민감도"/>
      <sheetName val="Frame"/>
      <sheetName val="평당가_매매_유형별"/>
      <sheetName val="OPREV(대한)"/>
      <sheetName val="건재양식"/>
      <sheetName val="빌딩코드"/>
      <sheetName val="내역"/>
      <sheetName val="공사별5"/>
      <sheetName val="설-원가"/>
      <sheetName val="설치자재"/>
      <sheetName val="단중"/>
      <sheetName val="일위대가"/>
      <sheetName val="1월"/>
      <sheetName val="받을어음"/>
      <sheetName val="조건"/>
      <sheetName val="เงินกู้ MGC"/>
      <sheetName val="เงินกู้ธนชาติ"/>
      <sheetName val="FS-YTD"/>
      <sheetName val="PS1L(Most)"/>
      <sheetName val="DETAIL"/>
      <sheetName val="붙임2-1__지급조서명세서(2001년분)1"/>
      <sheetName val="ADJ_-_RATE"/>
      <sheetName val="Sheet1_(2)"/>
      <sheetName val="10월_급여"/>
      <sheetName val="เงินกู้_MGC"/>
      <sheetName val="붙임2-1__지급조서명세서(2001년분)2"/>
      <sheetName val="ADJ_-_RATE1"/>
      <sheetName val="Sheet1_(2)1"/>
      <sheetName val="10월_급여1"/>
      <sheetName val="เงินกู้_MGC1"/>
      <sheetName val="붙임2-1__지급조서명세서(2001년분)3"/>
      <sheetName val="ADJ_-_RATE2"/>
      <sheetName val="Sheet1_(2)2"/>
      <sheetName val="10월_급여2"/>
      <sheetName val="เงินกู้_MGC2"/>
      <sheetName val="JUNE1"/>
      <sheetName val="TrialBalance Q3-2002"/>
      <sheetName val="CODE"/>
      <sheetName val="Mat 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원배정"/>
      <sheetName val="인원산출"/>
      <sheetName val="노무비"/>
      <sheetName val="운영"/>
      <sheetName val="장비"/>
      <sheetName val="근무"/>
      <sheetName val="견적"/>
      <sheetName val="견적서"/>
      <sheetName val="견적내역"/>
      <sheetName val="산출기준"/>
      <sheetName val="인건"/>
      <sheetName val="소모품"/>
      <sheetName val="K-4A"/>
      <sheetName val="K-4C"/>
      <sheetName val="K-4K"/>
      <sheetName val="K-4L"/>
      <sheetName val="K-4F"/>
      <sheetName val="K-4I"/>
      <sheetName val="K-4H"/>
      <sheetName val="K-4D"/>
      <sheetName val="K-4E"/>
      <sheetName val="K-4B"/>
      <sheetName val="K-4J"/>
      <sheetName val="인원계획-미화"/>
      <sheetName val="Data(인원)"/>
      <sheetName val="PM-TE"/>
      <sheetName val="เงินกู้ธนชาติ"/>
      <sheetName val="เงินกู้ MGC"/>
      <sheetName val="Trial Balance"/>
      <sheetName val="anaysis_sheet"/>
      <sheetName val="한국중공업보안"/>
      <sheetName val="2004SS"/>
      <sheetName val="2004CJ"/>
      <sheetName val="BUILD95"/>
      <sheetName val="????-??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xt"/>
      <sheetName val="Factory"/>
      <sheetName val="Asset"/>
      <sheetName val="Cost center"/>
      <sheetName val="Data"/>
      <sheetName val="Data55X"/>
      <sheetName val="Ratio"/>
      <sheetName val="001"/>
      <sheetName val="013 - การสั่งการ"/>
      <sheetName val="BUILD95"/>
      <sheetName val="งบต้นทุนผลิต48"/>
      <sheetName val="SKA"/>
      <sheetName val="BS ATTACH"/>
      <sheetName val="Compงบต้นทุนผลิตAct&amp;Bud(จริง)"/>
      <sheetName val="TB SAP"/>
      <sheetName val="Smell complain"/>
      <sheetName val="CUSTOMER"/>
      <sheetName val="노무비"/>
      <sheetName val="Cost_center1"/>
      <sheetName val="013_-_การสั่งการ1"/>
      <sheetName val="BS_ATTACH1"/>
      <sheetName val="Smell_complain1"/>
      <sheetName val="TB_SAP1"/>
      <sheetName val="Cost_center"/>
      <sheetName val="013_-_การสั่งการ"/>
      <sheetName val="BS_ATTACH"/>
      <sheetName val="Smell_complain"/>
      <sheetName val="TB_SAP"/>
      <sheetName val="Cost_center2"/>
      <sheetName val="013_-_การสั่งการ2"/>
      <sheetName val="BS_ATTACH2"/>
      <sheetName val="Smell_complain2"/>
      <sheetName val="TB_SAP2"/>
      <sheetName val="B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กองบัญชาการ"/>
      <sheetName val="ตรวจสอบ-ต้นทุนขาย"/>
      <sheetName val="ยอดขาย"/>
      <sheetName val="DATA-MANU"/>
      <sheetName val="Discount"/>
      <sheetName val="Sheet1"/>
      <sheetName val="DATA-MANU-2"/>
      <sheetName val="Fixed-Cost"/>
      <sheetName val="Data"/>
      <sheetName val="สรุปต้นทุน"/>
      <sheetName val="Sheet2"/>
      <sheetName val="ตรวจสอบยอดน้ำโอน(ลัง)"/>
      <sheetName val="ตรวจสอบยอดน้ำโอน(เงิน)"/>
      <sheetName val="Stock-PT"/>
      <sheetName val="Stock-KR"/>
      <sheetName val="Stock-NS"/>
      <sheetName val="Stock-SR"/>
      <sheetName val="Stock-CH"/>
      <sheetName val="ขวด-ลัง-PT"/>
      <sheetName val="ขวด-ลัง-KR"/>
      <sheetName val="ขวด-ลัง-NS"/>
      <sheetName val="ขวด-ลัง-SR"/>
      <sheetName val="ขวด-ลัง-CH"/>
      <sheetName val="ขวด-ลัง-TOTAL"/>
      <sheetName val="Adj-PT"/>
      <sheetName val="Adj-KR"/>
      <sheetName val="Adj-NS"/>
      <sheetName val="Adj-SR"/>
      <sheetName val="Adj-CH"/>
      <sheetName val="Adj-Total"/>
      <sheetName val="ยอดขายรายสาขา"/>
      <sheetName val="Cost-PT"/>
      <sheetName val="Cost-KR"/>
      <sheetName val="Cost-NS"/>
      <sheetName val="Cost-SR"/>
      <sheetName val="Cost-CH"/>
      <sheetName val="Cost-Total"/>
      <sheetName val="ต้นทุนขายรายสาขา"/>
      <sheetName val="Std-PT"/>
      <sheetName val="Std-KR"/>
      <sheetName val="Std-NS"/>
      <sheetName val="Std-SR"/>
      <sheetName val="Std-CH"/>
      <sheetName val="JV-Q-BVR"/>
      <sheetName val="JV-Q-Crystal"/>
      <sheetName val="JV-FreeDrink"/>
      <sheetName val="JV-Stock-Adj-CSD"/>
      <sheetName val="JV-Stock-Adj-Crystal"/>
      <sheetName val="JV-Q-Lipton"/>
      <sheetName val="ยอดคงเหลือรวม5โรงงาน"/>
      <sheetName val="ยอดคงเหลือ"/>
      <sheetName val="น้ำเสื่อม"/>
      <sheetName val="Description"/>
      <sheetName val="ราคาถัวเฉลี่ย"/>
      <sheetName val="REPORT-DARUNEE"/>
      <sheetName val="ยอดขายจริง-PT"/>
      <sheetName val="ยอดขายจริง-KR"/>
      <sheetName val="ยอดขายจริง-NS"/>
      <sheetName val="ยอดขายจริง-SR"/>
      <sheetName val="ยอดขายจริง-CH"/>
      <sheetName val="ยอดขายจริง-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ตั๋วเงินรับ"/>
      <sheetName val="K-5"/>
      <sheetName val="BUILD95"/>
      <sheetName val="Asset 31-12-47"/>
      <sheetName val="노무비"/>
      <sheetName val="ค่าวัสดุ"/>
      <sheetName val="เงินกู้ธนชาติ"/>
      <sheetName val="เงินกู้ MGC"/>
      <sheetName val="K-4A"/>
      <sheetName val="K-4C"/>
      <sheetName val="K-4K"/>
      <sheetName val="K-4L"/>
      <sheetName val="K-4F"/>
      <sheetName val="K-4I"/>
      <sheetName val="K-4H"/>
      <sheetName val="K-4D"/>
      <sheetName val="K-4E"/>
      <sheetName val="K-4B"/>
      <sheetName val="K-4J"/>
      <sheetName val="Fattura"/>
      <sheetName val="CUSTOM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ner"/>
      <sheetName val="C002 cash cutoff"/>
      <sheetName val="Petty Cash"/>
      <sheetName val="C100"/>
      <sheetName val="C001_ADC"/>
      <sheetName val="C001 AD3"/>
      <sheetName val="C400-interest ADC"/>
      <sheetName val="C001-Lead"/>
      <sheetName val="C002-Nature of accountsADC"/>
      <sheetName val="C002-Nature of accounts AD3"/>
      <sheetName val="C100-Confirmations ADC"/>
      <sheetName val="Sheet2"/>
      <sheetName val="C100A-Confirmations AD3"/>
      <sheetName val="C500-Petty cash ADC"/>
      <sheetName val="C200-Reconciliations ADC"/>
      <sheetName val="C200A-Reconciliations AD3"/>
      <sheetName val="C300-Cutoff ADC"/>
      <sheetName val="C300-Cutoff AD3"/>
      <sheetName val="C400 interest AD3"/>
      <sheetName val="C400-ValuationADC"/>
      <sheetName val="C400-Valuation AD3"/>
      <sheetName val="C500-Cheque Cutoff ADC"/>
      <sheetName val="C500-Cheque Cutoff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"/>
      <sheetName val="BS"/>
      <sheetName val="CF"/>
      <sheetName val="Ratio"/>
      <sheetName val="Cost center"/>
      <sheetName val="InputPO_Del"/>
      <sheetName val="Sheet5"/>
      <sheetName val="Sheet2"/>
      <sheetName val="Sheet3"/>
      <sheetName val="รวม"/>
      <sheetName val="ecc_res"/>
      <sheetName val="data"/>
      <sheetName val="013 - การสั่งการ"/>
      <sheetName val="detail-mfgcost"/>
      <sheetName val="P2.รายรับ-ตท."/>
      <sheetName val="BS ATTACH"/>
      <sheetName val="K001 - Lead example"/>
      <sheetName val="001"/>
      <sheetName val="Sheet1"/>
      <sheetName val="Cost_center"/>
      <sheetName val="013_-_การสั่งการ"/>
      <sheetName val="P2_รายรับ-ตท_"/>
      <sheetName val="BS_ATTACH"/>
      <sheetName val="งบต้นทุนผลิต48"/>
      <sheetName val="3.CME Spending"/>
      <sheetName val="management report_SG.xls"/>
      <sheetName val="Compงบต้นทุนผลิตAct&amp;Bud(จริง)"/>
      <sheetName val="management report_SG"/>
      <sheetName val="FLASH"/>
      <sheetName val="34"/>
      <sheetName val="FRECEFECBAILEYS"/>
      <sheetName val="J - Leads"/>
      <sheetName val="Cost_center2"/>
      <sheetName val="013_-_การสั่งการ2"/>
      <sheetName val="P2_รายรับ-ตท_2"/>
      <sheetName val="BS_ATTACH2"/>
      <sheetName val="3_CME_Spending1"/>
      <sheetName val="management_report_SG_xls1"/>
      <sheetName val="management_report_SG1"/>
      <sheetName val="Cost_center1"/>
      <sheetName val="013_-_การสั่งการ1"/>
      <sheetName val="P2_รายรับ-ตท_1"/>
      <sheetName val="BS_ATTACH1"/>
      <sheetName val="3_CME_Spending"/>
      <sheetName val="management_report_SG_xls"/>
      <sheetName val="management_report_SG"/>
      <sheetName val="Sheet1 (2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R_NORMAL"/>
      <sheetName val="BB(ADO) (air)"/>
      <sheetName val="BB(ADO) (free)"/>
      <sheetName val="BB(BN) (air)"/>
      <sheetName val="BB(BN) (free)"/>
      <sheetName val="MB(BN) (2)"/>
      <sheetName val="MB(ADO) (2)"/>
      <sheetName val="MP (2)"/>
      <sheetName val="LR (2)"/>
      <sheetName val="LR"/>
      <sheetName val="MP"/>
      <sheetName val="MP_NORMAL"/>
      <sheetName val="SR_NORMAL"/>
      <sheetName val="WR_NORMAL"/>
      <sheetName val="WS"/>
      <sheetName val="WS (free)"/>
      <sheetName val="WS (cost)"/>
      <sheetName val="SR"/>
      <sheetName val="BB(ADO) NORMAL"/>
      <sheetName val="BB (BN) NORMAL"/>
      <sheetName val="SR (free)"/>
      <sheetName val="SR (cost)"/>
      <sheetName val="BB(ADO)"/>
      <sheetName val="BB(BN)"/>
      <sheetName val="MB(ADO)"/>
      <sheetName val="MB(BN)"/>
      <sheetName val="노무비"/>
      <sheetName val="Q001 Lead"/>
      <sheetName val="N - Leads"/>
      <sheetName val="K-5"/>
      <sheetName val="BB(ADO)_(air)"/>
      <sheetName val="BB(ADO)_(free)"/>
      <sheetName val="BB(BN)_(air)"/>
      <sheetName val="BB(BN)_(free)"/>
      <sheetName val="MB(BN)_(2)"/>
      <sheetName val="MB(ADO)_(2)"/>
      <sheetName val="MP_(2)"/>
      <sheetName val="LR_(2)"/>
      <sheetName val="WS_(free)"/>
      <sheetName val="WS_(cost)"/>
      <sheetName val="BB(ADO)_NORMAL"/>
      <sheetName val="BB_(BN)_NORMAL"/>
      <sheetName val="SR_(free)"/>
      <sheetName val="SR_(cost)"/>
      <sheetName val="Q001_Lead"/>
      <sheetName val="N_-_Leads"/>
      <sheetName val="BB(ADO)_(air)1"/>
      <sheetName val="BB(ADO)_(free)1"/>
      <sheetName val="BB(BN)_(air)1"/>
      <sheetName val="BB(BN)_(free)1"/>
      <sheetName val="MB(BN)_(2)1"/>
      <sheetName val="MB(ADO)_(2)1"/>
      <sheetName val="MP_(2)1"/>
      <sheetName val="LR_(2)1"/>
      <sheetName val="WS_(free)1"/>
      <sheetName val="WS_(cost)1"/>
      <sheetName val="BB(ADO)_NORMAL1"/>
      <sheetName val="BB_(BN)_NORMAL1"/>
      <sheetName val="SR_(free)1"/>
      <sheetName val="SR_(cost)1"/>
      <sheetName val="Q001_Lead1"/>
      <sheetName val="N_-_Leads1"/>
      <sheetName val="BB(ADO)_(air)2"/>
      <sheetName val="BB(ADO)_(free)2"/>
      <sheetName val="BB(BN)_(air)2"/>
      <sheetName val="BB(BN)_(free)2"/>
      <sheetName val="MB(BN)_(2)2"/>
      <sheetName val="MB(ADO)_(2)2"/>
      <sheetName val="MP_(2)2"/>
      <sheetName val="LR_(2)2"/>
      <sheetName val="WS_(free)2"/>
      <sheetName val="WS_(cost)2"/>
      <sheetName val="BB(ADO)_NORMAL2"/>
      <sheetName val="BB_(BN)_NORMAL2"/>
      <sheetName val="SR_(free)2"/>
      <sheetName val="SR_(cost)2"/>
      <sheetName val="Q001_Lead2"/>
      <sheetName val="N_-_Lead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Sale"/>
      <sheetName val="Update"/>
      <sheetName val="Cash from transfer"/>
      <sheetName val="% const."/>
      <sheetName val="% Sales Receipt"/>
      <sheetName val="BB(ADO)"/>
      <sheetName val="Cash_from_transfer"/>
      <sheetName val="%_const_"/>
      <sheetName val="%_Sales_Receipt"/>
      <sheetName val="Cash_from_transfer1"/>
      <sheetName val="%_const_1"/>
      <sheetName val="%_Sales_Receipt1"/>
      <sheetName val="Cash_from_transfer2"/>
      <sheetName val="%_const_2"/>
      <sheetName val="%_Sales_Receipt2"/>
      <sheetName val="Cash_from_transfer3"/>
      <sheetName val="%_const_3"/>
      <sheetName val="%_Sales_Receipt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"/>
      <sheetName val="Housing"/>
      <sheetName val="Business"/>
      <sheetName val="Sheet2"/>
      <sheetName val="earn&amp;young"/>
      <sheetName val="Confirm"/>
      <sheetName val="Cal_In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-Basics"/>
      <sheetName val="1-GenOverheads1"/>
      <sheetName val="2-GenOverheads2"/>
      <sheetName val="9"/>
      <sheetName val="???"/>
      <sheetName val="Data Sheet"/>
      <sheetName val="conso46"/>
      <sheetName val="Collars FAS"/>
      <sheetName val="Converts"/>
      <sheetName val="FAS"/>
      <sheetName val="Warrant FAS"/>
      <sheetName val="Instrument"/>
      <sheetName val="COLOMBIA"/>
      <sheetName val="Q001 Lead"/>
      <sheetName val="DET @ ACT"/>
      <sheetName val="Implementation Budget"/>
      <sheetName val="Input"/>
      <sheetName val="P&amp;L (HQ)"/>
      <sheetName val="BUILD95"/>
      <sheetName val="2083101 0999"/>
      <sheetName val="COGS"/>
      <sheetName val="Ist"/>
      <sheetName val="wk"/>
      <sheetName val="ADJ - RATE"/>
      <sheetName val="Data_Sheet"/>
      <sheetName val="Collars_FAS"/>
      <sheetName val="Warrant_FAS"/>
      <sheetName val="Q001_Lead"/>
      <sheetName val="DET_@_ACT"/>
      <sheetName val="Implementation_Budget"/>
      <sheetName val="P&amp;L_(HQ)"/>
      <sheetName val="Data_Sheet1"/>
      <sheetName val="Collars_FAS1"/>
      <sheetName val="Warrant_FAS1"/>
      <sheetName val="Q001_Lead1"/>
      <sheetName val="DET_@_ACT1"/>
      <sheetName val="Implementation_Budget1"/>
      <sheetName val="P&amp;L_(HQ)1"/>
      <sheetName val="head_code"/>
      <sheetName val="SUMMARY"/>
      <sheetName val="JOB RPT"/>
      <sheetName val="คำนวณ"/>
      <sheetName val="ADJ_-_RATE"/>
      <sheetName val="Trial Balance"/>
      <sheetName val="OVERHEAD.AUG"/>
      <sheetName val="INCOME STATEMENT"/>
      <sheetName val="Commodity Code&amp;purchase class"/>
      <sheetName val="CODE"/>
      <sheetName val="Comps"/>
      <sheetName val="Data_Sheet2"/>
      <sheetName val="Collars_FAS2"/>
      <sheetName val="Warrant_FAS2"/>
      <sheetName val="Q001_Lead2"/>
      <sheetName val="DET_@_ACT2"/>
      <sheetName val="Implementation_Budget2"/>
      <sheetName val="P&amp;L_(HQ)2"/>
      <sheetName val="2083101_0999"/>
      <sheetName val="Exp"/>
      <sheetName val="Sheet1"/>
      <sheetName val="DETAIL"/>
      <sheetName val="BS ATTACH"/>
      <sheetName val="ORC-TB"/>
      <sheetName val="ADJ_-_RATE1"/>
      <sheetName val="JOB_RPT"/>
      <sheetName val="ADJ_-_RATE2"/>
      <sheetName val="Data_Sheet3"/>
      <sheetName val="Collars_FAS3"/>
      <sheetName val="Warrant_FAS3"/>
      <sheetName val="Q001_Lead3"/>
      <sheetName val="DET_@_ACT3"/>
      <sheetName val="Implementation_Budget3"/>
      <sheetName val="P&amp;L_(HQ)3"/>
      <sheetName val="2083101_09991"/>
      <sheetName val="JOB_RPT1"/>
      <sheetName val="ADJ_-_RATE3"/>
      <sheetName val="Data_Sheet4"/>
      <sheetName val="Collars_FAS4"/>
      <sheetName val="Warrant_FAS4"/>
      <sheetName val="Q001_Lead4"/>
      <sheetName val="DET_@_ACT4"/>
      <sheetName val="Implementation_Budget4"/>
      <sheetName val="P&amp;L_(HQ)4"/>
      <sheetName val="2083101_09992"/>
      <sheetName val="JOB_RPT2"/>
      <sheetName val="ADJ_-_RATE4"/>
      <sheetName val="Data_Sheet5"/>
      <sheetName val="Collars_FAS5"/>
      <sheetName val="Warrant_FAS5"/>
      <sheetName val="Q001_Lead5"/>
      <sheetName val="DET_@_ACT5"/>
      <sheetName val="Implementation_Budget5"/>
      <sheetName val="P&amp;L_(HQ)5"/>
      <sheetName val="2083101_09993"/>
      <sheetName val="JOB_RPT3"/>
      <sheetName val="Constants"/>
      <sheetName val="tb_2002"/>
      <sheetName val="Du_lieu"/>
      <sheetName val="1.0"/>
      <sheetName val="TB1"/>
      <sheetName val="TB2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SCurve-Total"/>
      <sheetName val="RLG"/>
      <sheetName val="BND"/>
      <sheetName val="CD"/>
      <sheetName val="SC-RH"/>
      <sheetName val="SC-RK"/>
      <sheetName val="BSN"/>
      <sheetName val="HUD"/>
      <sheetName val="JP"/>
      <sheetName val="JPexclRL"/>
      <sheetName val="JP-RL"/>
      <sheetName val="RMS"/>
      <sheetName val="MDM-TOTAL"/>
      <sheetName val="MDM-RF "/>
      <sheetName val="MDM-RW"/>
      <sheetName val="PBMR"/>
      <sheetName val="BSD"/>
      <sheetName val="ROSData"/>
      <sheetName val="Input"/>
      <sheetName val="Data"/>
      <sheetName val="oresreqsum"/>
      <sheetName val="Ratio"/>
      <sheetName val="Sheet1"/>
      <sheetName val="Plot Information"/>
      <sheetName val="0-Basics"/>
      <sheetName val="Cover2"/>
      <sheetName val="เงินกู้ธนชาติ"/>
      <sheetName val="เงินกู้ MGC"/>
      <sheetName val="MDM-RF_"/>
      <sheetName val="Plot_Information"/>
      <sheetName val="เงินกู้_MGC"/>
      <sheetName val="BS"/>
      <sheetName val="sum_amt_mount"/>
      <sheetName val="MDM-RF_2"/>
      <sheetName val="Plot_Information2"/>
      <sheetName val="เงินกู้_MGC2"/>
      <sheetName val="MDM-RF_1"/>
      <sheetName val="Plot_Information1"/>
      <sheetName val="เงินกู้_MGC1"/>
      <sheetName val="InputPO_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Yearly Cash Flow"/>
      <sheetName val="phase1"/>
      <sheetName val="phase2"/>
      <sheetName val="Phase 3"/>
      <sheetName val="Phase 4"/>
      <sheetName val="Phase 5"/>
      <sheetName val="Sheet1"/>
      <sheetName val="Phase 6"/>
      <sheetName val="노무비"/>
      <sheetName val="BUILD95"/>
      <sheetName val="Q001 Lead"/>
      <sheetName val="K-4A"/>
      <sheetName val="K-4C"/>
      <sheetName val="K-4K"/>
      <sheetName val="K-4L"/>
      <sheetName val="K-4F"/>
      <sheetName val="K-4I"/>
      <sheetName val="K-4H"/>
      <sheetName val="K-4D"/>
      <sheetName val="K-4E"/>
      <sheetName val="K-4B"/>
      <sheetName val="K-4J"/>
      <sheetName val="Yearly_Cash_Flow"/>
      <sheetName val="Phase_3"/>
      <sheetName val="Phase_4"/>
      <sheetName val="Phase_5"/>
      <sheetName val="Phase_6"/>
      <sheetName val="Sheet2 (3)"/>
      <sheetName val="Q001_Lead"/>
      <sheetName val="Sheet2"/>
      <sheetName val="Kanapresent"/>
      <sheetName val="cov-estimate"/>
      <sheetName val="Q2-55"/>
      <sheetName val="Cost Assumption"/>
      <sheetName val="List"/>
      <sheetName val="data"/>
      <sheetName val="Detail-Sep"/>
      <sheetName val="Report"/>
      <sheetName val="code"/>
      <sheetName val="Yearly_Cash_Flow1"/>
      <sheetName val="Phase_31"/>
      <sheetName val="Phase_41"/>
      <sheetName val="Phase_51"/>
      <sheetName val="Phase_61"/>
      <sheetName val="Sheet2_(3)"/>
      <sheetName val="Yearly_Cash_Flow2"/>
      <sheetName val="Phase_32"/>
      <sheetName val="Phase_42"/>
      <sheetName val="Phase_52"/>
      <sheetName val="Phase_62"/>
      <sheetName val="Sheet2_(3)1"/>
      <sheetName val="Q001_Lead1"/>
      <sheetName val="Prod-1"/>
      <sheetName val="Cost_Assumption"/>
      <sheetName val="Construction cost assumption"/>
      <sheetName val="JLL Assumption"/>
      <sheetName val="Retail Program&amp;Rev Assumption"/>
      <sheetName val="SH-A"/>
      <sheetName val="SH-G"/>
      <sheetName val="SH-C"/>
      <sheetName val="SH-F"/>
      <sheetName val="Balance Sheet"/>
      <sheetName val="CONCRETE"/>
      <sheetName val="EDGES"/>
      <sheetName val="JOINTS"/>
      <sheetName val="SUPERSTRUCTURE"/>
      <sheetName val="Factor F Data"/>
      <sheetName val="Criteria"/>
      <sheetName val="Cost Data"/>
      <sheetName val="BPR"/>
      <sheetName val="SHT1-CONSOL"/>
      <sheetName val="BOX Cryostat Details"/>
      <sheetName val="Driver Linac Layout"/>
      <sheetName val="Inputs"/>
      <sheetName val="Magnet Details"/>
      <sheetName val="WORK"/>
      <sheetName val="DuctWork Summary"/>
      <sheetName val="Manpower"/>
      <sheetName val="PRICE LIST"/>
      <sheetName val="Definition"/>
      <sheetName val="CERT"/>
      <sheetName val="DETAIL "/>
      <sheetName val="schedule4"/>
      <sheetName val="Bill"/>
      <sheetName val="2.1.1Take pipe"/>
      <sheetName val="6.ข้อมูลวัสดุ-ค่าดำเนิน"/>
      <sheetName val="7.ข้อมูลงานCon+ไม้แบบ"/>
      <sheetName val="4.1.1 PRIME-4.2.2 DOUBLE"/>
      <sheetName val="5.1.1.1-5.1.1.2 NEW BRIDGE "/>
      <sheetName val="TRAFF.MANAGE"/>
      <sheetName val="B.O.Q"/>
      <sheetName val="ST (F)"/>
      <sheetName val="SUMMARY"/>
      <sheetName val="Pile"/>
      <sheetName val="Footing"/>
      <sheetName val="COL"/>
      <sheetName val="BEAM"/>
      <sheetName val="SLAB"/>
      <sheetName val="LIFT"/>
      <sheetName val="RC WALL"/>
      <sheetName val="STEEL"/>
      <sheetName val="ST-01"/>
      <sheetName val="ST-02"/>
      <sheetName val="ST-03,04"/>
      <sheetName val="Sheet6"/>
      <sheetName val="SUMMARY ()"/>
      <sheetName val="summary1-2"/>
      <sheetName val="summary1-3"/>
      <sheetName val="total"/>
      <sheetName val="3-145 input plan"/>
      <sheetName val="Yearly_Cash_Flow3"/>
      <sheetName val="Phase_33"/>
      <sheetName val="Phase_43"/>
      <sheetName val="Phase_53"/>
      <sheetName val="Phase_63"/>
      <sheetName val="Sheet2_(3)2"/>
      <sheetName val="Q001_Lead2"/>
      <sheetName val="Cost_Assumption1"/>
      <sheetName val="Construction_cost_assumption"/>
      <sheetName val="JLL_Assumption"/>
      <sheetName val="Retail_Program&amp;Rev_Assumption"/>
      <sheetName val="Yearly_Cash_Flow4"/>
      <sheetName val="Phase_34"/>
      <sheetName val="Phase_44"/>
      <sheetName val="Phase_54"/>
      <sheetName val="Phase_64"/>
      <sheetName val="Sheet2_(3)3"/>
      <sheetName val="Q001_Lead3"/>
      <sheetName val="Cost_Assumption2"/>
      <sheetName val="Construction_cost_assumption1"/>
      <sheetName val="JLL_Assumption1"/>
      <sheetName val="Retail_Program&amp;Rev_Assumption1"/>
      <sheetName val="สรุป"/>
      <sheetName val="FACTOR (%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X-Computer"/>
      <sheetName val="Department"/>
      <sheetName val="Sheet2"/>
      <sheetName val="Sheet3"/>
      <sheetName val="Computer"/>
      <sheetName val="cov-estimate"/>
      <sheetName val="Computer.xlsx"/>
    </sheetNames>
    <definedNames>
      <definedName name="COPY_YTD" refersTo="#REF!"/>
      <definedName name="hide" refersTo="#REF!"/>
      <definedName name="huppc" refersTo="#REF!"/>
      <definedName name="present" refersTo="#REF!"/>
      <definedName name="uhuppc" refersTo="#REF!"/>
      <definedName name="unhide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"/>
      <sheetName val="Input"/>
      <sheetName val="Detail"/>
      <sheetName val="BALANCE SHEET "/>
      <sheetName val="Data"/>
      <sheetName val="Sheet3"/>
      <sheetName val="TYPE"/>
      <sheetName val="Content"/>
      <sheetName val="Dt"/>
      <sheetName val="Ratio"/>
      <sheetName val="CUSTOMER (2)"/>
      <sheetName val="CUS.TANK"/>
      <sheetName val="CUS.SWS"/>
      <sheetName val="CUS.INT"/>
      <sheetName val="Cost center"/>
      <sheetName val="Definitions"/>
      <sheetName val="SEA"/>
      <sheetName val="frptolocal"/>
      <sheetName val="SVHK"/>
      <sheetName val="CCA"/>
      <sheetName val="Frontsheet"/>
      <sheetName val="Header"/>
      <sheetName val="SKA"/>
      <sheetName val="BS ATTACH"/>
      <sheetName val="เอกอุดร"/>
      <sheetName val="Mant.Fiberline"/>
      <sheetName val="Smell complain"/>
      <sheetName val="J2"/>
      <sheetName val="17. Non consolidated stock"/>
      <sheetName val="General Data"/>
      <sheetName val="Assets"/>
      <sheetName val="Liabilities"/>
      <sheetName val="P-L"/>
      <sheetName val="14. Fixed assets"/>
      <sheetName val="13. Intangible assets"/>
      <sheetName val="Age311299TAS"/>
      <sheetName val="TASintDec00"/>
      <sheetName val="P4DDBFTAS"/>
      <sheetName val="Result1"/>
      <sheetName val="Actual-Monthly"/>
      <sheetName val="Actual-ＹＴＤ"/>
      <sheetName val="Budget-Monthly"/>
      <sheetName val="Budget-YTD"/>
      <sheetName val="Group"/>
      <sheetName val="Calculation of end rates"/>
      <sheetName val="ACCODE"/>
      <sheetName val="Report"/>
      <sheetName val="Options"/>
      <sheetName val="Parameter"/>
      <sheetName val="Menu"/>
      <sheetName val="วิเคราะห์"/>
      <sheetName val="tra-vat-lieu"/>
      <sheetName val="SCB 1 - Current"/>
      <sheetName val="SCB 2 - Current"/>
      <sheetName val="SCB 1 _ Current"/>
      <sheetName val="SCB 2 _ Current"/>
      <sheetName val="oresreqsum"/>
      <sheetName val="Select"/>
      <sheetName val="Table"/>
      <sheetName val="Trial balance"/>
      <sheetName val="Month"/>
      <sheetName val="PLCONS07"/>
      <sheetName val="0-Basics"/>
      <sheetName val="Q001 Lead"/>
      <sheetName val="노무비"/>
      <sheetName val="PL _ ผลงานใหม่รวม"/>
      <sheetName val="jul04-dec04pnl"/>
      <sheetName val="fy05bsJul-dec04"/>
      <sheetName val="เงินกู้ MGC"/>
      <sheetName val="เงินกู้ธนชาติ"/>
      <sheetName val="conso46"/>
      <sheetName val="ตั๋วเงินรับ"/>
      <sheetName val="ยอดkill1005"/>
      <sheetName val="Sheet1"/>
      <sheetName val="Master"/>
      <sheetName val="Exp"/>
      <sheetName val="BALANCE_SHEET_1"/>
      <sheetName val="BS_ATTACH1"/>
      <sheetName val="Mant_Fiberline1"/>
      <sheetName val="Smell_complain1"/>
      <sheetName val="SCB_1_-_Current1"/>
      <sheetName val="SCB_2_-_Current1"/>
      <sheetName val="SCB_1___Current1"/>
      <sheetName val="SCB_2___Current1"/>
      <sheetName val="Cost_center1"/>
      <sheetName val="BALANCE_SHEET_"/>
      <sheetName val="BS_ATTACH"/>
      <sheetName val="Mant_Fiberline"/>
      <sheetName val="Smell_complain"/>
      <sheetName val="SCB_1_-_Current"/>
      <sheetName val="SCB_2_-_Current"/>
      <sheetName val="SCB_1___Current"/>
      <sheetName val="SCB_2___Current"/>
      <sheetName val="Cost_center"/>
      <sheetName val="TonPerDay"/>
      <sheetName val="PL_NO"/>
      <sheetName val="Index"/>
      <sheetName val="สรุปรวม"/>
      <sheetName val="7.production"/>
      <sheetName val="BALANCE_SHEET_2"/>
      <sheetName val="BS_ATTACH2"/>
      <sheetName val="Mant_Fiberline2"/>
      <sheetName val="Smell_complain2"/>
      <sheetName val="SCB_1_-_Current2"/>
      <sheetName val="SCB_2_-_Current2"/>
      <sheetName val="SCB_1___Current2"/>
      <sheetName val="SCB_2___Current2"/>
      <sheetName val="Cost_center2"/>
      <sheetName val=" Direct load "/>
      <sheetName val="เขตส่งออก"/>
      <sheetName val="BUILD95"/>
      <sheetName val="LOV"/>
      <sheetName val="Job"/>
      <sheetName val="Location"/>
      <sheetName val="Position"/>
      <sheetName val="ICM"/>
      <sheetName val="CIV"/>
      <sheetName val="เงินสดย่อย"/>
      <sheetName val="Bank CA&amp;SA"/>
      <sheetName val="เช็คฝากระหว่างทาง"/>
      <sheetName val="ลูกหนี้อื่นๆ"/>
      <sheetName val="AR -CID"/>
      <sheetName val="ดบ.ค้างรับ Tisco"/>
      <sheetName val="คชจ.ล่วงหน้า"/>
      <sheetName val="เงินทดรองจ่าย"/>
      <sheetName val="ก่อสร้าง.ล่วงหน้า"/>
      <sheetName val="ภาษีหัก ณ ที่จ่าย"/>
      <sheetName val="ลูกหนี้สรรพากร"/>
      <sheetName val="สินทรัพย์อื่น"/>
      <sheetName val="คชจ.รอเรียกเก็บ TDT"/>
      <sheetName val="อาคาร"/>
      <sheetName val="ค่าปรับปรุงอาคาร"/>
      <sheetName val="รถยนต์"/>
      <sheetName val="อุปกรณ์ฯ"/>
      <sheetName val="อุปกรณ์(หน่วยงาน) "/>
      <sheetName val="อุปกรณ์ตกแต่ง"/>
      <sheetName val="ลิขสิทธิ์"/>
      <sheetName val="เงินประกัน"/>
      <sheetName val="เงินมัดจำ,รับอื่นๆ"/>
      <sheetName val="สินค้าคงเหลือ(ซื้อคืน)"/>
      <sheetName val="ISV_Cost"/>
      <sheetName val="ICS_Budget&amp;Cost"/>
      <sheetName val="ICS_Cost by units"/>
      <sheetName val="ICM_Budget&amp;Cost Phase I"/>
      <sheetName val="ICM_Budget Cost Phase II"/>
      <sheetName val="ICm_Cost by units"/>
      <sheetName val="CIV_AP 2-131-00"/>
      <sheetName val="ICM_AP 2-131-00"/>
      <sheetName val="CIV_AP 2-133-00"/>
      <sheetName val="ICM_AP 2-133-00"/>
      <sheetName val="ICM_AP RPT"/>
      <sheetName val="CIV_AP RPT"/>
      <sheetName val="CHQระหว่างทาง.2-132-00"/>
      <sheetName val="ดอกผลเช่าชื้อ"/>
      <sheetName val="สรุปงวดผ่อนเช่าซื้อ"/>
      <sheetName val="ตั๋วเงินจ่าย"/>
      <sheetName val="ภาษีเงินได้หัก ณ ที่จ่าย"/>
      <sheetName val="ภาษีขาย"/>
      <sheetName val="เงินประกันสังคม"/>
      <sheetName val="ค่าใช้จ่ายค้างจ่าย"/>
      <sheetName val="ค้างจ่าย CID"/>
      <sheetName val="งานก่อสร้างค้างจ่าย"/>
      <sheetName val="เงินประกันก่อสร้าง"/>
      <sheetName val="เงินมัดจำอื่น"/>
      <sheetName val="เงินทดรองรับ 2-191-00"/>
      <sheetName val="เงินทดรองรับ 2-193-00"/>
      <sheetName val="เงินทดรองรับ 2-194-xx"/>
      <sheetName val="ดอกเบี้ยค้างจ่าย-ICM"/>
      <sheetName val="ดอกเบี้ยค้างจ่าย-ICS"/>
      <sheetName val="ดอกเบี้ยค้างจ่าย-TDT"/>
      <sheetName val="สรุปเงินมัดจำห้องชุด Agent"/>
      <sheetName val="Commission-Tiny (Chinese)"/>
      <sheetName val="Commission-Sky Pro (Thai)"/>
      <sheetName val="สรุปเงินมัดจำห้องชุด"/>
      <sheetName val="IV_เงินมัดจำ-ห้องชุด"/>
      <sheetName val="ICS_เงินมัดจำ-ห้องชุด"/>
      <sheetName val="ICM_เงินมัดจำ-ห้องชุด"/>
      <sheetName val="สำรองผลประโยชน์พนง."/>
      <sheetName val="รายได้ค่าเช่า"/>
      <sheetName val="รายได้ค่าบริการ"/>
      <sheetName val="รด.บริหาร"/>
      <sheetName val="รด.อื่น"/>
      <sheetName val="6-120-10 ค่าเช่า"/>
      <sheetName val="6-120-20 ค่าบริการ"/>
      <sheetName val="6-120-50 ค่าซ่อมแซม"/>
      <sheetName val="6-150-10 ค่าที่ปรึกษา"/>
      <sheetName val="6-130-20 ส่งเสริมการขาย"/>
      <sheetName val="6-130-30 คอมมิชชั่น-ICS"/>
      <sheetName val="6-130-30 คอมมิชชั่น-ICM"/>
      <sheetName val="ค่าธรรมเนียมโอน+ภาษีธุรกิจเฉพาะ"/>
      <sheetName val="#6-200-00 ดอกเบี้ยจ่าย"/>
      <sheetName val="รายละเอียดประกอบ"/>
      <sheetName val="งบค่าใช้จ่าย"/>
      <sheetName val="BS"/>
      <sheetName val="PL"/>
      <sheetName val="TB"/>
      <sheetName val="TB-CIV"/>
      <sheetName val="TB-ICM"/>
      <sheetName val="BALANCE_SHEET_3"/>
      <sheetName val="BS_ATTACH3"/>
      <sheetName val="Mant_Fiberline3"/>
      <sheetName val="Smell_complain3"/>
      <sheetName val="SCB_1_-_Current3"/>
      <sheetName val="SCB_2_-_Current3"/>
      <sheetName val="SCB_1___Current3"/>
      <sheetName val="SCB_2___Current3"/>
      <sheetName val="Cost_center3"/>
      <sheetName val="YTD-Actual"/>
      <sheetName val="Age311299TESP"/>
      <sheetName val="P4DDBFTESP"/>
      <sheetName val="IntDec00TespM&amp;B"/>
      <sheetName val="AX 2019."/>
      <sheetName val="111315"/>
      <sheetName val="111325"/>
      <sheetName val="115111"/>
      <sheetName val="115412 "/>
      <sheetName val="115412to115411"/>
      <sheetName val="115413"/>
      <sheetName val="125002_125102"/>
      <sheetName val="125003_125103 "/>
      <sheetName val="211101"/>
      <sheetName val="212201"/>
      <sheetName val="213101"/>
      <sheetName val="213106"/>
      <sheetName val="213107"/>
      <sheetName val="213113"/>
      <sheetName val="213321"/>
      <sheetName val="213322"/>
      <sheetName val="213323"/>
      <sheetName val="213324"/>
      <sheetName val="213328"/>
      <sheetName val="213401"/>
      <sheetName val="213412"/>
      <sheetName val="222103"/>
      <sheetName val="BN2_222101,213107"/>
      <sheetName val="223145, 226134"/>
      <sheetName val="310001"/>
      <sheetName val="Admin Use Only"/>
      <sheetName val="FY00"/>
      <sheetName val="Balance sheet"/>
      <sheetName val="Credit Processing B'mkg"/>
      <sheetName val="09_รายการระหว่างธนาคารฯ_asset"/>
      <sheetName val="11_เงินลงทุน"/>
      <sheetName val="4. Allocations par EJ - HYPER"/>
      <sheetName val="5. Allocations par EJ - SUPER"/>
      <sheetName val="COST"/>
      <sheetName val="CUSTOMER_(2)"/>
      <sheetName val="CUS_TANK"/>
      <sheetName val="CUS_SWS"/>
      <sheetName val="CUS_INT"/>
      <sheetName val="Trial_balance"/>
      <sheetName val="Credit_Processing_B'mkg"/>
      <sheetName val="6 Sigma"/>
      <sheetName val="DataSheet"/>
      <sheetName val="Standing Data"/>
      <sheetName val="Asset &amp; Liability"/>
      <sheetName val="Net asset value"/>
      <sheetName val="CustList"/>
      <sheetName val="7_production"/>
      <sheetName val="_Direct_load_"/>
      <sheetName val="Q001_Lead"/>
      <sheetName val="Admin_Use_Only"/>
      <sheetName val="Balance_sheet"/>
      <sheetName val="Standing_Data"/>
      <sheetName val="Asset_&amp;_Liability"/>
      <sheetName val="Net_asset_value"/>
      <sheetName val="17__Non_consolidated_stock"/>
      <sheetName val="General_Data"/>
      <sheetName val="14__Fixed_assets"/>
      <sheetName val="13__Intangible_assets"/>
      <sheetName val="Basic_Information"/>
      <sheetName val="REVENUE"/>
      <sheetName val="DEFECT PPM"/>
      <sheetName val="Table Master"/>
      <sheetName val="Monthlycal"/>
      <sheetName val=""/>
      <sheetName val="custommer"/>
      <sheetName val="งบต้นทุนผลิต48"/>
      <sheetName val="sum-air-submit"/>
      <sheetName val="TB "/>
      <sheetName val="accounts"/>
      <sheetName val="Cctmst"/>
      <sheetName val="jul03-jun04pnl"/>
      <sheetName val="LogChip"/>
      <sheetName val="อมตะciyt"/>
      <sheetName val="นิคม เวลโกรว์"/>
      <sheetName val="นิคม อีสเทิร์นชีบอร์ด"/>
      <sheetName val="TB SAP"/>
      <sheetName val="P&amp;L Mgt"/>
      <sheetName val="Input Page"/>
      <sheetName val="oct"/>
      <sheetName val="All_COM_STD"/>
      <sheetName val="YTD-Expand"/>
      <sheetName val="sheet1 (2)"/>
      <sheetName val="Feb"/>
      <sheetName val="CF04-Plan05"/>
      <sheetName val="Assumptions"/>
      <sheetName val="MS"/>
      <sheetName val="10-1 Media"/>
      <sheetName val="10-cut"/>
      <sheetName val="Trial_balance1"/>
      <sheetName val="CUSTOMER_(2)1"/>
      <sheetName val="CUS_TANK1"/>
      <sheetName val="CUS_SWS1"/>
      <sheetName val="CUS_INT1"/>
      <sheetName val="Q001_Lead1"/>
      <sheetName val="Schedule 10 Page 1"/>
      <sheetName val="Schedule 10 Page 2 "/>
      <sheetName val="summ_y"/>
      <sheetName val="BMCT2003"/>
      <sheetName val="TBA"/>
      <sheetName val="Sensitivity"/>
      <sheetName val="Cash Flow"/>
      <sheetName val="SUD 30.09.09"/>
      <sheetName val="Names"/>
      <sheetName val="Selection"/>
      <sheetName val="DEP12"/>
      <sheetName val="test 2"/>
      <sheetName val="03 posting doc with name"/>
      <sheetName val="BS_ATTACH4"/>
      <sheetName val="BALANCE_SHEET_4"/>
      <sheetName val="Mant_Fiberline4"/>
      <sheetName val="Smell_complain4"/>
      <sheetName val="SCB_1_-_Current4"/>
      <sheetName val="SCB_2_-_Current4"/>
      <sheetName val="SCB_1___Current4"/>
      <sheetName val="SCB_2___Current4"/>
      <sheetName val="Cost_center4"/>
      <sheetName val="7_production1"/>
      <sheetName val="_Direct_load_1"/>
      <sheetName val="Standing_Data1"/>
      <sheetName val="Asset_&amp;_Liability1"/>
      <sheetName val="Net_asset_value1"/>
      <sheetName val="นิคม_เวลโกรว์"/>
      <sheetName val="นิคม_อีสเทิร์นชีบอร์ด"/>
      <sheetName val="เงินกู้_MGC"/>
      <sheetName val="SUMMARY-COST"/>
      <sheetName val="BARTEC-DM"/>
      <sheetName val="Stores Network update"/>
      <sheetName val="Setup"/>
      <sheetName val="Company Info"/>
      <sheetName val="CA Comp"/>
      <sheetName val="BPR"/>
      <sheetName val="dloh10"/>
      <sheetName val="日程"/>
      <sheetName val="Param"/>
      <sheetName val="ListAcc"/>
      <sheetName val="510000"/>
      <sheetName val="PL___ผลงานใหม่รวม"/>
      <sheetName val="17__Non_consolidated_stock1"/>
      <sheetName val="General_Data1"/>
      <sheetName val="14__Fixed_assets1"/>
      <sheetName val="13__Intangible_assets1"/>
      <sheetName val="TB_SAP"/>
      <sheetName val="Calculation_of_end_rates"/>
      <sheetName val="Macro1"/>
      <sheetName val="MainSetup"/>
      <sheetName val="Waterg"/>
      <sheetName val="Backup"/>
      <sheetName val="Concretor"/>
      <sheetName val="NOPAT_VDF"/>
      <sheetName val="Invested capital_VDF"/>
      <sheetName val="DCF_VDF"/>
      <sheetName val="Summary Page_VDF"/>
      <sheetName val="WACC_VDF"/>
      <sheetName val="PV of Op Leases_VDF"/>
      <sheetName val="Income Statement_VDF"/>
      <sheetName val="AC_DATA"/>
      <sheetName val="ws"/>
      <sheetName val="CRJE"/>
      <sheetName val="CJEs"/>
      <sheetName val="ActAdj"/>
      <sheetName val="Account list"/>
      <sheetName val="Std.Yield"/>
      <sheetName val="Admin_Use_Only1"/>
      <sheetName val="Balance_sheet1"/>
      <sheetName val="6_Sigma"/>
      <sheetName val="4__Allocations_par_EJ_-_HYPER"/>
      <sheetName val="5__Allocations_par_EJ_-_SUPER"/>
      <sheetName val="Credit_Processing_B'mkg1"/>
      <sheetName val="Bank_CA&amp;SA"/>
      <sheetName val="AR_-CID"/>
      <sheetName val="ดบ_ค้างรับ_Tisco"/>
      <sheetName val="คชจ_ล่วงหน้า"/>
      <sheetName val="ก่อสร้าง_ล่วงหน้า"/>
      <sheetName val="ภาษีหัก_ณ_ที่จ่าย"/>
      <sheetName val="คชจ_รอเรียกเก็บ_TDT"/>
      <sheetName val="อุปกรณ์(หน่วยงาน)_"/>
      <sheetName val="ICS_Cost_by_units"/>
      <sheetName val="ICM_Budget&amp;Cost_Phase_I"/>
      <sheetName val="ICM_Budget_Cost_Phase_II"/>
      <sheetName val="ICm_Cost_by_units"/>
      <sheetName val="CIV_AP_2-131-00"/>
      <sheetName val="ICM_AP_2-131-00"/>
      <sheetName val="CIV_AP_2-133-00"/>
      <sheetName val="ICM_AP_2-133-00"/>
      <sheetName val="ICM_AP_RPT"/>
      <sheetName val="CIV_AP_RPT"/>
      <sheetName val="CHQระหว่างทาง_2-132-00"/>
      <sheetName val="ภาษีเงินได้หัก_ณ_ที่จ่าย"/>
      <sheetName val="ค้างจ่าย_CID"/>
      <sheetName val="เงินทดรองรับ_2-191-00"/>
      <sheetName val="เงินทดรองรับ_2-193-00"/>
      <sheetName val="เงินทดรองรับ_2-194-xx"/>
      <sheetName val="สรุปเงินมัดจำห้องชุด_Agent"/>
      <sheetName val="Commission-Tiny_(Chinese)"/>
      <sheetName val="Commission-Sky_Pro_(Thai)"/>
      <sheetName val="สำรองผลประโยชน์พนง_"/>
      <sheetName val="รด_บริหาร"/>
      <sheetName val="รด_อื่น"/>
      <sheetName val="6-120-10_ค่าเช่า"/>
      <sheetName val="6-120-20_ค่าบริการ"/>
      <sheetName val="6-120-50_ค่าซ่อมแซม"/>
      <sheetName val="6-150-10_ค่าที่ปรึกษา"/>
      <sheetName val="6-130-20_ส่งเสริมการขาย"/>
      <sheetName val="6-130-30_คอมมิชชั่น-ICS"/>
      <sheetName val="6-130-30_คอมมิชชั่น-ICM"/>
      <sheetName val="#6-200-00_ดอกเบี้ยจ่าย"/>
      <sheetName val="BALANCE_SHEET_5"/>
      <sheetName val="Q001_Lead2"/>
      <sheetName val="Trial_balance2"/>
      <sheetName val="BS_ATTACH5"/>
      <sheetName val="Mant_Fiberline5"/>
      <sheetName val="Smell_complain5"/>
      <sheetName val="SCB_1_-_Current5"/>
      <sheetName val="SCB_2_-_Current5"/>
      <sheetName val="SCB_1___Current5"/>
      <sheetName val="SCB_2___Current5"/>
      <sheetName val="CUSTOMER_(2)2"/>
      <sheetName val="CUS_TANK2"/>
      <sheetName val="CUS_SWS2"/>
      <sheetName val="CUS_INT2"/>
      <sheetName val="Cost_center5"/>
      <sheetName val="17__Non_consolidated_stock2"/>
      <sheetName val="General_Data2"/>
      <sheetName val="14__Fixed_assets2"/>
      <sheetName val="13__Intangible_assets2"/>
      <sheetName val="7_production2"/>
      <sheetName val="_Direct_load_2"/>
      <sheetName val="Standing_Data2"/>
      <sheetName val="Asset_&amp;_Liability2"/>
      <sheetName val="Net_asset_value2"/>
      <sheetName val="Admin_Use_Only2"/>
      <sheetName val="Balance_sheet2"/>
      <sheetName val="6_Sigma1"/>
      <sheetName val="Calculation_of_end_rates1"/>
      <sheetName val="4__Allocations_par_EJ_-_HYPER1"/>
      <sheetName val="5__Allocations_par_EJ_-_SUPER1"/>
      <sheetName val="Credit_Processing_B'mkg2"/>
      <sheetName val="Bank_CA&amp;SA1"/>
      <sheetName val="AR_-CID1"/>
      <sheetName val="ดบ_ค้างรับ_Tisco1"/>
      <sheetName val="คชจ_ล่วงหน้า1"/>
      <sheetName val="ก่อสร้าง_ล่วงหน้า1"/>
      <sheetName val="ภาษีหัก_ณ_ที่จ่าย1"/>
      <sheetName val="คชจ_รอเรียกเก็บ_TDT1"/>
      <sheetName val="อุปกรณ์(หน่วยงาน)_1"/>
      <sheetName val="ICS_Cost_by_units1"/>
      <sheetName val="ICM_Budget&amp;Cost_Phase_I1"/>
      <sheetName val="ICM_Budget_Cost_Phase_II1"/>
      <sheetName val="ICm_Cost_by_units1"/>
      <sheetName val="CIV_AP_2-131-001"/>
      <sheetName val="ICM_AP_2-131-001"/>
      <sheetName val="CIV_AP_2-133-001"/>
      <sheetName val="ICM_AP_2-133-001"/>
      <sheetName val="ICM_AP_RPT1"/>
      <sheetName val="CIV_AP_RPT1"/>
      <sheetName val="CHQระหว่างทาง_2-132-001"/>
      <sheetName val="ภาษีเงินได้หัก_ณ_ที่จ่าย1"/>
      <sheetName val="ค้างจ่าย_CID1"/>
      <sheetName val="เงินทดรองรับ_2-191-001"/>
      <sheetName val="เงินทดรองรับ_2-193-001"/>
      <sheetName val="เงินทดรองรับ_2-194-xx1"/>
      <sheetName val="สรุปเงินมัดจำห้องชุด_Agent1"/>
      <sheetName val="Commission-Tiny_(Chinese)1"/>
      <sheetName val="Commission-Sky_Pro_(Thai)1"/>
      <sheetName val="สำรองผลประโยชน์พนง_1"/>
      <sheetName val="รด_บริหาร1"/>
      <sheetName val="รด_อื่น1"/>
      <sheetName val="6-120-10_ค่าเช่า1"/>
      <sheetName val="6-120-20_ค่าบริการ1"/>
      <sheetName val="6-120-50_ค่าซ่อมแซม1"/>
      <sheetName val="6-150-10_ค่าที่ปรึกษา1"/>
      <sheetName val="6-130-20_ส่งเสริมการขาย1"/>
      <sheetName val="6-130-30_คอมมิชชั่น-ICS1"/>
      <sheetName val="6-130-30_คอมมิชชั่น-ICM1"/>
      <sheetName val="#6-200-00_ดอกเบี้ยจ่าย1"/>
      <sheetName val="BALANCE_SHEET_6"/>
      <sheetName val="Q001_Lead3"/>
      <sheetName val="Trial_balance3"/>
      <sheetName val="BS_ATTACH6"/>
      <sheetName val="Mant_Fiberline6"/>
      <sheetName val="Smell_complain6"/>
      <sheetName val="SCB_1_-_Current6"/>
      <sheetName val="SCB_2_-_Current6"/>
      <sheetName val="SCB_1___Current6"/>
      <sheetName val="SCB_2___Current6"/>
      <sheetName val="CUSTOMER_(2)3"/>
      <sheetName val="CUS_TANK3"/>
      <sheetName val="CUS_SWS3"/>
      <sheetName val="CUS_INT3"/>
      <sheetName val="Cost_center6"/>
      <sheetName val="17__Non_consolidated_stock3"/>
      <sheetName val="General_Data3"/>
      <sheetName val="14__Fixed_assets3"/>
      <sheetName val="13__Intangible_assets3"/>
      <sheetName val="7_production3"/>
      <sheetName val="_Direct_load_3"/>
      <sheetName val="Standing_Data3"/>
      <sheetName val="Asset_&amp;_Liability3"/>
      <sheetName val="Net_asset_value3"/>
      <sheetName val="Admin_Use_Only3"/>
      <sheetName val="Balance_sheet3"/>
      <sheetName val="6_Sigma2"/>
      <sheetName val="Calculation_of_end_rates2"/>
      <sheetName val="4__Allocations_par_EJ_-_HYPER2"/>
      <sheetName val="5__Allocations_par_EJ_-_SUPER2"/>
      <sheetName val="Credit_Processing_B'mkg3"/>
      <sheetName val="Bank_CA&amp;SA2"/>
      <sheetName val="AR_-CID2"/>
      <sheetName val="ดบ_ค้างรับ_Tisco2"/>
      <sheetName val="คชจ_ล่วงหน้า2"/>
      <sheetName val="ก่อสร้าง_ล่วงหน้า2"/>
      <sheetName val="ภาษีหัก_ณ_ที่จ่าย2"/>
      <sheetName val="คชจ_รอเรียกเก็บ_TDT2"/>
      <sheetName val="อุปกรณ์(หน่วยงาน)_2"/>
      <sheetName val="ICS_Cost_by_units2"/>
      <sheetName val="ICM_Budget&amp;Cost_Phase_I2"/>
      <sheetName val="ICM_Budget_Cost_Phase_II2"/>
      <sheetName val="ICm_Cost_by_units2"/>
      <sheetName val="CIV_AP_2-131-002"/>
      <sheetName val="ICM_AP_2-131-002"/>
      <sheetName val="CIV_AP_2-133-002"/>
      <sheetName val="ICM_AP_2-133-002"/>
      <sheetName val="ICM_AP_RPT2"/>
      <sheetName val="CIV_AP_RPT2"/>
      <sheetName val="CHQระหว่างทาง_2-132-002"/>
      <sheetName val="ภาษีเงินได้หัก_ณ_ที่จ่าย2"/>
      <sheetName val="ค้างจ่าย_CID2"/>
      <sheetName val="เงินทดรองรับ_2-191-002"/>
      <sheetName val="เงินทดรองรับ_2-193-002"/>
      <sheetName val="เงินทดรองรับ_2-194-xx2"/>
      <sheetName val="สรุปเงินมัดจำห้องชุด_Agent2"/>
      <sheetName val="Commission-Tiny_(Chinese)2"/>
      <sheetName val="Commission-Sky_Pro_(Thai)2"/>
      <sheetName val="สำรองผลประโยชน์พนง_2"/>
      <sheetName val="รด_บริหาร2"/>
      <sheetName val="รด_อื่น2"/>
      <sheetName val="6-120-10_ค่าเช่า2"/>
      <sheetName val="6-120-20_ค่าบริการ2"/>
      <sheetName val="6-120-50_ค่าซ่อมแซม2"/>
      <sheetName val="6-150-10_ค่าที่ปรึกษา2"/>
      <sheetName val="6-130-20_ส่งเสริมการขาย2"/>
      <sheetName val="6-130-30_คอมมิชชั่น-ICS2"/>
      <sheetName val="6-130-30_คอมมิชชั่น-ICM2"/>
      <sheetName val="#6-200-00_ดอกเบี้ยจ่าย2"/>
      <sheetName val="นิคม_เวลโกรว์1"/>
      <sheetName val="นิคม_อีสเทิร์นชีบอร์ด1"/>
      <sheetName val="เงินกู้_MGC1"/>
      <sheetName val="sheet1_(2)"/>
      <sheetName val="Schedule_10_Page_1"/>
      <sheetName val="Schedule_10_Page_2_"/>
      <sheetName val="DEFECT_PPM"/>
      <sheetName val="Table_Master"/>
      <sheetName val="BALANCE_SHEET_7"/>
      <sheetName val="Q001_Lead4"/>
      <sheetName val="Trial_balance4"/>
      <sheetName val="BS_ATTACH7"/>
      <sheetName val="Mant_Fiberline7"/>
      <sheetName val="Smell_complain7"/>
      <sheetName val="SCB_1_-_Current7"/>
      <sheetName val="SCB_2_-_Current7"/>
      <sheetName val="SCB_1___Current7"/>
      <sheetName val="SCB_2___Current7"/>
      <sheetName val="CUSTOMER_(2)4"/>
      <sheetName val="CUS_TANK4"/>
      <sheetName val="CUS_SWS4"/>
      <sheetName val="CUS_INT4"/>
      <sheetName val="Cost_center7"/>
      <sheetName val="17__Non_consolidated_stock4"/>
      <sheetName val="General_Data4"/>
      <sheetName val="14__Fixed_assets4"/>
      <sheetName val="13__Intangible_assets4"/>
      <sheetName val="7_production4"/>
      <sheetName val="_Direct_load_4"/>
      <sheetName val="Standing_Data4"/>
      <sheetName val="Asset_&amp;_Liability4"/>
      <sheetName val="Net_asset_value4"/>
      <sheetName val="Admin_Use_Only4"/>
      <sheetName val="Balance_sheet4"/>
      <sheetName val="6_Sigma3"/>
      <sheetName val="Calculation_of_end_rates3"/>
      <sheetName val="4__Allocations_par_EJ_-_HYPER3"/>
      <sheetName val="5__Allocations_par_EJ_-_SUPER3"/>
      <sheetName val="Credit_Processing_B'mkg4"/>
      <sheetName val="Bank_CA&amp;SA3"/>
      <sheetName val="AR_-CID3"/>
      <sheetName val="ดบ_ค้างรับ_Tisco3"/>
      <sheetName val="คชจ_ล่วงหน้า3"/>
      <sheetName val="ก่อสร้าง_ล่วงหน้า3"/>
      <sheetName val="ภาษีหัก_ณ_ที่จ่าย3"/>
      <sheetName val="คชจ_รอเรียกเก็บ_TDT3"/>
      <sheetName val="อุปกรณ์(หน่วยงาน)_3"/>
      <sheetName val="ICS_Cost_by_units3"/>
      <sheetName val="ICM_Budget&amp;Cost_Phase_I3"/>
      <sheetName val="ICM_Budget_Cost_Phase_II3"/>
      <sheetName val="ICm_Cost_by_units3"/>
      <sheetName val="CIV_AP_2-131-003"/>
      <sheetName val="ICM_AP_2-131-003"/>
      <sheetName val="CIV_AP_2-133-003"/>
      <sheetName val="ICM_AP_2-133-003"/>
      <sheetName val="ICM_AP_RPT3"/>
      <sheetName val="CIV_AP_RPT3"/>
      <sheetName val="CHQระหว่างทาง_2-132-003"/>
      <sheetName val="ภาษีเงินได้หัก_ณ_ที่จ่าย3"/>
      <sheetName val="ค้างจ่าย_CID3"/>
      <sheetName val="เงินทดรองรับ_2-191-003"/>
      <sheetName val="เงินทดรองรับ_2-193-003"/>
      <sheetName val="เงินทดรองรับ_2-194-xx3"/>
      <sheetName val="สรุปเงินมัดจำห้องชุด_Agent3"/>
      <sheetName val="Commission-Tiny_(Chinese)3"/>
      <sheetName val="Commission-Sky_Pro_(Thai)3"/>
      <sheetName val="สำรองผลประโยชน์พนง_3"/>
      <sheetName val="รด_บริหาร3"/>
      <sheetName val="รด_อื่น3"/>
      <sheetName val="6-120-10_ค่าเช่า3"/>
      <sheetName val="6-120-20_ค่าบริการ3"/>
      <sheetName val="6-120-50_ค่าซ่อมแซม3"/>
      <sheetName val="6-150-10_ค่าที่ปรึกษา3"/>
      <sheetName val="6-130-20_ส่งเสริมการขาย3"/>
      <sheetName val="6-130-30_คอมมิชชั่น-ICS3"/>
      <sheetName val="6-130-30_คอมมิชชั่น-ICM3"/>
      <sheetName val="#6-200-00_ดอกเบี้ยจ่าย3"/>
      <sheetName val="นิคม_เวลโกรว์2"/>
      <sheetName val="นิคม_อีสเทิร์นชีบอร์ด2"/>
      <sheetName val="เงินกู้_MGC2"/>
      <sheetName val="TB_SAP1"/>
      <sheetName val="sheet1_(2)1"/>
      <sheetName val="PL___ผลงานใหม่รวม1"/>
      <sheetName val="Schedule_10_Page_11"/>
      <sheetName val="Schedule_10_Page_2_1"/>
      <sheetName val="DEFECT_PPM1"/>
      <sheetName val="Table_Master1"/>
      <sheetName val="Capex 1"/>
      <sheetName val="NBCA_2001_Completed"/>
      <sheetName val="tb q3'08"/>
      <sheetName val="ORDERS"/>
      <sheetName val="WorkbookSettings"/>
      <sheetName val="tax10"/>
      <sheetName val="ATT5"/>
      <sheetName val="seal 1-07-04"/>
      <sheetName val="seal_1-07-04"/>
      <sheetName val="seal_1-07-041"/>
      <sheetName val="seal_1-07-042"/>
      <sheetName val="seal_1-07-043"/>
      <sheetName val="Structure2008"/>
      <sheetName val="2TUP"/>
      <sheetName val="Prft&amp;Loss"/>
      <sheetName val="FIN TB_SI"/>
      <sheetName val="Refer"/>
      <sheetName val="Detail-Sep"/>
      <sheetName val="SUMMARY"/>
      <sheetName val="A.Volume - 2022"/>
      <sheetName val="#REF!"/>
      <sheetName val="Std_Yield"/>
      <sheetName val="S3 Architectural"/>
      <sheetName val="201"/>
      <sheetName val="212"/>
      <sheetName val="Account_list"/>
      <sheetName val="7251-06540"/>
      <sheetName val="FRECEFECBAILEYS"/>
      <sheetName val="Plan"/>
      <sheetName val="HPL"/>
      <sheetName val="HBS"/>
      <sheetName val="I-Données_de_base"/>
      <sheetName val="Other Data"/>
      <sheetName val="A"/>
      <sheetName val="U201"/>
      <sheetName val="Order_Oct_w40"/>
      <sheetName val="Order_Oct_w41"/>
      <sheetName val="Order_Nov_w45"/>
      <sheetName val="Unit rate Architecture"/>
      <sheetName val="PM-TE"/>
      <sheetName val="Dec'09"/>
      <sheetName val="picture"/>
      <sheetName val="รายละเอียดทรัพย์สิน"/>
      <sheetName val="pnlJul-feb05"/>
      <sheetName val="OHS-OthersDec04"/>
      <sheetName val="bsJul-feb05"/>
      <sheetName val="Customize Your Invoice"/>
      <sheetName val="Navigation"/>
      <sheetName val="ADJ - RATE"/>
      <sheetName val="TrialBalance Q3-2002"/>
      <sheetName val=" Country"/>
      <sheetName val="Company_Info"/>
      <sheetName val="CA_Comp"/>
      <sheetName val="CODES"/>
      <sheetName val="PLANT251"/>
      <sheetName val="Salet 2005"/>
      <sheetName val="Cal_b"/>
      <sheetName val="INSTR"/>
      <sheetName val="AllInv"/>
      <sheetName val="Warr"/>
      <sheetName val="&lt;-Notes-&gt;"/>
      <sheetName val="Proj"/>
      <sheetName val="MRec"/>
      <sheetName val="Rec"/>
      <sheetName val="Inv"/>
      <sheetName val="Wait"/>
      <sheetName val="Summ"/>
      <sheetName val="List"/>
      <sheetName val="Newspaper"/>
      <sheetName val="M_Maincomp"/>
      <sheetName val="200-110"/>
      <sheetName val="TO - SP"/>
      <sheetName val="11-20"/>
      <sheetName val="part-import"/>
      <sheetName val="part-local"/>
      <sheetName val="FF_2 _1_"/>
      <sheetName val="FSA"/>
      <sheetName val="B"/>
      <sheetName val="currency"/>
      <sheetName val="StandingData"/>
      <sheetName val="New Item"/>
      <sheetName val="2553"/>
      <sheetName val="cost4-47"/>
      <sheetName val="CFP-BK2"/>
      <sheetName val="STATEMENT"/>
      <sheetName val="Adj&amp;Rje(Z820) "/>
      <sheetName val="finshing"/>
      <sheetName val="machining"/>
      <sheetName val="FF_3"/>
      <sheetName val="feature"/>
      <sheetName val="Bedrreceptuur"/>
      <sheetName val="invoiceStatus2005(as at Dec 31,"/>
      <sheetName val="DATA EXPEN.BG"/>
      <sheetName val="I"/>
      <sheetName val="CODE,NAME"/>
      <sheetName val="GL CB"/>
      <sheetName val="GL M"/>
      <sheetName val="InventTableModule_1-1"/>
      <sheetName val="IFS"/>
      <sheetName val="UF"/>
      <sheetName val="U"/>
      <sheetName val="Val_Ind"/>
      <sheetName val="Sparepart_Package_Jan'08"/>
      <sheetName val="B131 "/>
      <sheetName val="Sheet4"/>
      <sheetName val="FF_2"/>
      <sheetName val="addl cost"/>
      <sheetName val="accumdeprn"/>
      <sheetName val="อัตรามรณะ"/>
      <sheetName val="cal (2)"/>
      <sheetName val="E422_พนง.เข้าใหม่"/>
      <sheetName val="E420"/>
      <sheetName val="ใช้ sheet นี้ค่ะ"/>
      <sheetName val="Financial Summary"/>
      <sheetName val="Details"/>
      <sheetName val="D300"/>
      <sheetName val="gl"/>
      <sheetName val="COST (ACC.ขาย10-2005)"/>
      <sheetName val="ค่าขนส่ง"/>
      <sheetName val="มี.ค."/>
      <sheetName val="Energy(update)"/>
      <sheetName val="Norms SP"/>
      <sheetName val="จันทร์"/>
      <sheetName val="Anal"/>
      <sheetName val="Sheet2"/>
      <sheetName val="2"/>
      <sheetName val="Cost_BOM"/>
      <sheetName val="B-01b"/>
      <sheetName val="Invoice"/>
      <sheetName val="TB_LET_03"/>
      <sheetName val="Variables"/>
      <sheetName val="LC"/>
      <sheetName val="LC last year"/>
      <sheetName val="USD"/>
      <sheetName val="USD last year"/>
      <sheetName val="APCODE"/>
      <sheetName val="A461 "/>
      <sheetName val="EXRPTS"/>
      <sheetName val="U4-Recruitment"/>
      <sheetName val="CA Sheet"/>
      <sheetName val="AFA"/>
      <sheetName val="M-2"/>
      <sheetName val="Rates"/>
      <sheetName val="PS-1995"/>
      <sheetName val="CST1198"/>
      <sheetName val="PO"/>
      <sheetName val="แจกแจง _งบดุล_"/>
      <sheetName val="SSW_loan_OD"/>
      <sheetName val="Lists"/>
      <sheetName val="Parametres"/>
      <sheetName val="BD07"/>
      <sheetName val="List Data"/>
      <sheetName val="ยานพาหนะ"/>
      <sheetName val="cash flow 1"/>
      <sheetName val="Cover page"/>
      <sheetName val="Model"/>
      <sheetName val="LOT"/>
      <sheetName val="10-1_Media"/>
      <sheetName val="Stores_Network_update"/>
      <sheetName val="TB_SAP2"/>
      <sheetName val="10-1_Media1"/>
      <sheetName val="Stores_Network_updat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/>
      <sheetData sheetId="692" refreshError="1"/>
      <sheetData sheetId="693" refreshError="1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/>
      <sheetData sheetId="803"/>
      <sheetData sheetId="804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ตั๋วเงินรับ"/>
      <sheetName val="K-5"/>
      <sheetName val="Allocate96-98"/>
      <sheetName val="SH-D"/>
      <sheetName val="SH-C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กองบัญชาการ"/>
      <sheetName val="เตรียมข้อมูลSAP"/>
      <sheetName val="Sheet1"/>
      <sheetName val="เตรียมข้อมูล-โสหุ้ย-SAP "/>
      <sheetName val="JV-ปรับปรุง-PT"/>
      <sheetName val="JV-ปรับปรุง-KR"/>
      <sheetName val="JV-ปรับปรุง-NS"/>
      <sheetName val="JV-ปรับปรุง-SR"/>
      <sheetName val="JV-ปรับปรุง-CH"/>
      <sheetName val="PET"/>
      <sheetName val="ข้อมูลดิบ"/>
      <sheetName val="รายละเอียดข้อมูลดิบ"/>
      <sheetName val="Check"/>
      <sheetName val="ข้อมูลตรวจสอบระบบSAP"/>
      <sheetName val="DATA-PT"/>
      <sheetName val="DATA-KR"/>
      <sheetName val="DATA-NS"/>
      <sheetName val="DATA-SR"/>
      <sheetName val="DATA-CH"/>
      <sheetName val="TOTAL 5 PLANT"/>
      <sheetName val="ยอดใช้วัตถุดิบ"/>
      <sheetName val="ยอดผลิต-POSTMIX"/>
      <sheetName val="LINK-POSTMIX"/>
      <sheetName val="POSTMIX"/>
      <sheetName val="สูตรการผลิต"/>
      <sheetName val="ยอดผลิต"/>
      <sheetName val="RSยอดผลิต"/>
      <sheetName val="ยอดผลิต-SAP"/>
      <sheetName val="Crown"/>
      <sheetName val="ภาษีผาจุก"/>
      <sheetName val="ภาษีผาจุก (2)"/>
      <sheetName val="ภาษีจุกเสียหาย"/>
      <sheetName val="Chemical"/>
      <sheetName val="Gas"/>
      <sheetName val="DIFF-GAS"/>
      <sheetName val="Pepsi-PT"/>
      <sheetName val="Pepsi-KR"/>
      <sheetName val="Pepsi-NS"/>
      <sheetName val="Pepsi-SR"/>
      <sheetName val="Pepsi-CH"/>
      <sheetName val="น้ำสี-PT"/>
      <sheetName val="น้ำสี-KR"/>
      <sheetName val="น้ำสี-NS"/>
      <sheetName val="น้ำสี-SR"/>
      <sheetName val="น้ำสี-CH"/>
      <sheetName val="DIRECT-INDIRECT"/>
      <sheetName val="Depreciation"/>
      <sheetName val="Repair &amp; Maintenance"/>
      <sheetName val="FuelOil"/>
      <sheetName val="Utilities"/>
      <sheetName val="ฐานPC-Operation"/>
      <sheetName val="ขวดแตกWork1"/>
      <sheetName val="ขวดแตกWork2"/>
      <sheetName val="ขวดแตกWork3"/>
      <sheetName val="MANU-PT"/>
      <sheetName val="MANU-KR"/>
      <sheetName val="MANU-NS"/>
      <sheetName val="MANU-SR"/>
      <sheetName val="MANU-CH"/>
      <sheetName val="MANU-TOTAL"/>
      <sheetName val="MANU-PT-SAP"/>
      <sheetName val="MANU-KR-SAP"/>
      <sheetName val="MANU-NS-SAP"/>
      <sheetName val="MANU-SR-SAP"/>
      <sheetName val="MANU-CH-SAP"/>
      <sheetName val="MANU-TOTAL-SAP"/>
      <sheetName val="Variance"/>
      <sheetName val="โสหุ้ย-SAP"/>
      <sheetName val="โสหุ้ย-SAP (2)"/>
      <sheetName val="COST-PT"/>
      <sheetName val="COST-KR"/>
      <sheetName val="COST-NS"/>
      <sheetName val="COST-SR"/>
      <sheetName val="COST-CH"/>
      <sheetName val="TOTAL-COST"/>
      <sheetName val="Manu"/>
      <sheetName val="FIX-COST"/>
      <sheetName val="LINK-1  ต้นทุนการผลิต"/>
      <sheetName val="LINK-2 ต้นทุนคงที่"/>
      <sheetName val="Stock-Lipton"/>
      <sheetName val="JV-รับจ้างผลิต"/>
      <sheetName val="Manu-K.พนิดา"/>
      <sheetName val="LIPTON"/>
      <sheetName val="INV-LIPTON"/>
      <sheetName val="JV-FULLGOODS"/>
      <sheetName val="LIPTON-RE-PACK"/>
      <sheetName val="INV-LIPTON-RE-PACK"/>
      <sheetName val="JV-FULLGOODS-RE-PACK"/>
      <sheetName val="REPORT-DARUNEE"/>
      <sheetName val="รายละเอีย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0912_AL"/>
      <sheetName val="Sheet2"/>
      <sheetName val="CASE"/>
      <sheetName val="THB"/>
      <sheetName val="DB"/>
      <sheetName val="MASTER"/>
      <sheetName val="SALES_MASTER"/>
      <sheetName val="กองบัญชาการ"/>
      <sheetName val="ข้อมูลดิบ"/>
      <sheetName val="Sheet1"/>
      <sheetName val="SALE-PT"/>
      <sheetName val="SALE-KR"/>
      <sheetName val="SALE-NS"/>
      <sheetName val="SALE-SR"/>
      <sheetName val="SALE-CH"/>
      <sheetName val="SALE-TOTAL"/>
      <sheetName val="Cost"/>
      <sheetName val="Report"/>
      <sheetName val="Report 2"/>
      <sheetName val="Rev"/>
      <sheetName val="สรุปยอดขาย"/>
      <sheetName val="Cost-PT"/>
      <sheetName val="Cost-KR"/>
      <sheetName val="Cost-NS"/>
      <sheetName val="Cost-SR"/>
      <sheetName val="Cost-CH"/>
      <sheetName val="Cost-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ค่าวัสดุ"/>
      <sheetName val="สรุป"/>
      <sheetName val="เอกสารแนบ"/>
      <sheetName val="K-5"/>
      <sheetName val="CUSTOMER"/>
      <sheetName val="Sheet1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5)"/>
      <sheetName val="100090"/>
      <sheetName val="100661"/>
      <sheetName val="121710"/>
      <sheetName val="123100"/>
      <sheetName val="123110"/>
      <sheetName val="123200"/>
      <sheetName val="125110"/>
      <sheetName val="127130"/>
      <sheetName val="142000"/>
      <sheetName val="221120"/>
      <sheetName val="221409"/>
      <sheetName val="221414"/>
      <sheetName val="221471"/>
      <sheetName val="221630"/>
      <sheetName val="221900"/>
      <sheetName val="222180"/>
      <sheetName val="224140"/>
      <sheetName val="capex Commitment"/>
      <sheetName val="K-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ตั๋วเงินรับ"/>
      <sheetName val="K-5"/>
      <sheetName val="Trial Balance"/>
      <sheetName val="Loan Data"/>
      <sheetName val="Allocate96-98"/>
      <sheetName val="ค่าวัสดุ"/>
      <sheetName val="ADJ - RATE"/>
      <sheetName val="database"/>
      <sheetName val="K-5 YE"/>
      <sheetName val="Asset 31-12-47"/>
      <sheetName val="BUILD95"/>
      <sheetName val="CUSTOMER"/>
      <sheetName val="BMCT2003"/>
      <sheetName val="Invoice"/>
      <sheetName val="CODE"/>
      <sheetName val="Purchase Order"/>
      <sheetName val="Customize Your Purchase Order"/>
      <sheetName val="Customize Your Invoice"/>
      <sheetName val=" IB-PL-00-01 SUMMARY"/>
      <sheetName val="?????????????"/>
      <sheetName val="??????? MGC"/>
      <sheetName val="data"/>
      <sheetName val="TrialBalance Q3-2002"/>
      <sheetName val="Sheet1"/>
      <sheetName val="เงินกู้_MGC"/>
      <sheetName val="Trial_Balance"/>
      <sheetName val="ADJ_-_RATE"/>
      <sheetName val="Loan_Data"/>
      <sheetName val="เงินกู้_MGC1"/>
      <sheetName val="Trial_Balance1"/>
      <sheetName val="ADJ_-_RATE1"/>
      <sheetName val="Loan_Data1"/>
      <sheetName val="PA"/>
      <sheetName val="N-4 Patent right"/>
      <sheetName val="เงินกู้_MGC2"/>
      <sheetName val="ADJ_-_RATE2"/>
      <sheetName val="Trial_Balance2"/>
      <sheetName val="Loan_Data2"/>
      <sheetName val="K-5_YE"/>
      <sheetName val="Asset_31-12-47"/>
      <sheetName val="Purchase_Order"/>
      <sheetName val="Customize_Your_Purchase_Order"/>
      <sheetName val="Customize_Your_Invoice"/>
      <sheetName val="_IB-PL-00-01_SUMMARY"/>
      <sheetName val="???????_MGC"/>
      <sheetName val="TrialBalance_Q3-2002"/>
      <sheetName val="Parameters"/>
      <sheetName val="Database_PL"/>
      <sheetName val="Submit"/>
      <sheetName val="K-5_YE1"/>
      <sheetName val="Asset_31-12-471"/>
      <sheetName val="Purchase_Order1"/>
      <sheetName val="Customize_Your_Purchase_Order1"/>
      <sheetName val="Customize_Your_Invoice1"/>
      <sheetName val="_IB-PL-00-01_SUMMARY1"/>
      <sheetName val="???????_MGC1"/>
      <sheetName val="ADJ_-_RATE6"/>
      <sheetName val="Detail"/>
      <sheetName val="เงินกู้_MGC3"/>
      <sheetName val="ADJ_-_RATE3"/>
      <sheetName val="Trial_Balance3"/>
      <sheetName val="Loan_Data3"/>
      <sheetName val="TrialBalance_Q3-20021"/>
      <sheetName val="M-1-1"/>
      <sheetName val="ชื่อหุ้น"/>
      <sheetName val="B&amp;S 1999"/>
      <sheetName val="detail(sum)"/>
      <sheetName val="AP Interco."/>
      <sheetName val="Details for Keppel Sin"/>
      <sheetName val="Details for tri"/>
      <sheetName val="MajorAP"/>
      <sheetName val="Q1'04"/>
      <sheetName val="Q2'04"/>
      <sheetName val="เง_นก__ธนชาต_"/>
      <sheetName val="เง_นก__ MGC"/>
      <sheetName val="6 weeks rolling forecast"/>
      <sheetName val="Cash082002"/>
      <sheetName val="AP"/>
      <sheetName val="AR"/>
      <sheetName val="mbb"/>
      <sheetName val="mbb-us"/>
      <sheetName val="oub"/>
      <sheetName val="Recon-mbb"/>
      <sheetName val="Recon-oub"/>
      <sheetName val="M-1A"/>
      <sheetName val="FX rates"/>
      <sheetName val="table"/>
      <sheetName val="LS매입채무"/>
      <sheetName val="외상매입금명세"/>
      <sheetName val="지급어음명세"/>
      <sheetName val="Standing Data"/>
      <sheetName val="Asset &amp; Liability"/>
      <sheetName val="Net asset value"/>
      <sheetName val="_x0000_"/>
      <sheetName val=""/>
      <sheetName val="2002"/>
      <sheetName val="PM-TE"/>
      <sheetName val="NL+Lcombine"/>
      <sheetName val="PHSB-GL-TB"/>
      <sheetName val="P&amp;L_Conso"/>
      <sheetName val="P&amp;L_Express"/>
      <sheetName val="P&amp;L_Hyper"/>
      <sheetName val="P&amp;L_Super"/>
      <sheetName val="P&amp;L_Value"/>
      <sheetName val="Other"/>
      <sheetName val="Control"/>
      <sheetName val="Record CR"/>
      <sheetName val="Diffusion"/>
      <sheetName val="Register_Local"/>
      <sheetName val="112200-Y08"/>
      <sheetName val="ELEC45-01"/>
      <sheetName val="ADJ_-_RATE5"/>
      <sheetName val="DATE CELL &amp; Unassigned-1"/>
      <sheetName val="_x0000_._x0000__x0000__x0000__x0000__x0000__x0000__x0000__x0000__x0000_9_x0000_D_x0000__x0000__x0000__x0000__x0000_O_x0000_Z_x0000_e_x0000_p_x0000_{_x0000__x0000_"/>
      <sheetName val="Newspaper"/>
      <sheetName val="."/>
      <sheetName val="640600"/>
      <sheetName val="?"/>
      <sheetName val="?.?????????9?D?????O?Z?e?p?{??"/>
      <sheetName val=".?9?D?O?Z?e?p?{??_x000a_"/>
      <sheetName val="_____________"/>
      <sheetName val="_______ MGC"/>
      <sheetName val="Sheet2"/>
      <sheetName val="._x0000_9_x0000_D_x0000_O_x0000_Z_x0000_e_x0000_p_x0000_{_x0000__x0000__x000a_"/>
      <sheetName val="MENU"/>
      <sheetName val="เงินกู้_MGC4"/>
      <sheetName val="ADJ_-_RATE4"/>
      <sheetName val="Trial_Balance4"/>
      <sheetName val="Loan_Data4"/>
      <sheetName val="K-5_YE2"/>
      <sheetName val="Asset_31-12-472"/>
      <sheetName val="Purchase_Order2"/>
      <sheetName val="Customize_Your_Purchase_Order2"/>
      <sheetName val="Customize_Your_Invoice2"/>
      <sheetName val="_IB-PL-00-01_SUMMARY2"/>
      <sheetName val="???????_MGC2"/>
      <sheetName val="TrialBalance_Q3-20022"/>
      <sheetName val="N-4_Patent_right"/>
      <sheetName val="rough_work"/>
      <sheetName val="เงินกู้MGC"/>
      <sheetName val="Variables"/>
      <sheetName val="Date"/>
      <sheetName val="10-cut"/>
      <sheetName val="10-1 Media"/>
      <sheetName val="FIN"/>
      <sheetName val="Market Segment"/>
      <sheetName val="Owner Unit"/>
      <sheetName val="vendor name"/>
      <sheetName val="Parameter"/>
      <sheetName val="HQ"/>
      <sheetName val="MasterSheet"/>
      <sheetName val="INDEX"/>
      <sheetName val="Sheet10"/>
      <sheetName val="Content Page"/>
      <sheetName val="Basic_Information"/>
      <sheetName val="TB"/>
      <sheetName val="Setup"/>
      <sheetName val="PU+MSS+ESS"/>
      <sheetName val="PLSUMM"/>
      <sheetName val="Elim Seg LM"/>
      <sheetName val="Elim Seg BM"/>
      <sheetName val="Elim Seg AM"/>
      <sheetName val="Table Array"/>
      <sheetName val="Setup 2008"/>
      <sheetName val="Output"/>
      <sheetName val="Exp"/>
      <sheetName val="C-1"/>
      <sheetName val="Content"/>
      <sheetName val="Summary"/>
      <sheetName val="GMI"/>
      <sheetName val="list"/>
      <sheetName val="p***"/>
      <sheetName val="Setup 2009"/>
      <sheetName val="EBANOV96"/>
      <sheetName val="f&amp;b (2)"/>
      <sheetName val="P&amp;LSUM"/>
      <sheetName val="Template"/>
      <sheetName val="K-1A"/>
      <sheetName val="0506合并附注"/>
      <sheetName val="2动力设备"/>
      <sheetName val="Heads"/>
      <sheetName val="TB-2001-Apr'01"/>
      <sheetName val="TH00_12080000"/>
      <sheetName val="VariableII  period"/>
      <sheetName val="Dates"/>
      <sheetName val="노무비"/>
      <sheetName val="재무가정"/>
      <sheetName val="detail_profit&amp;loss"/>
      <sheetName val="SCB 1 - Current"/>
      <sheetName val="SCB 2 - Current"/>
      <sheetName val="?????"/>
      <sheetName val="????-??"/>
      <sheetName val="A"/>
      <sheetName val="GROUP1"/>
      <sheetName val="Data Sources"/>
      <sheetName val="XREF"/>
      <sheetName val="외상매출금현황-수정분 A2"/>
      <sheetName val="Master Updated(517)"/>
      <sheetName val="INFORM"/>
      <sheetName val="Tooling list T lite"/>
      <sheetName val="1"/>
      <sheetName val="7251-06540"/>
      <sheetName val="Asset41_42"/>
      <sheetName val="Casual2003"/>
      <sheetName val="1602-97"/>
      <sheetName val="@RISK Correlations"/>
      <sheetName val="NEW ZEALAND"/>
      <sheetName val="Detail-Sep"/>
      <sheetName val="_2_ส่งข้อมูลต้นทุนฉีดให้บัญชี"/>
      <sheetName val="Master table"/>
      <sheetName val="legal_h"/>
      <sheetName val="7Long term liabilities"/>
      <sheetName val="P&amp;L"/>
      <sheetName val="Nominal Wizard"/>
      <sheetName val="Jan.05"/>
      <sheetName val="BS-Q1'04"/>
      <sheetName val="set_"/>
      <sheetName val="FCT 2008 - HM ok"/>
      <sheetName val="ยานพาหนะ"/>
      <sheetName val="Lookup"/>
      <sheetName val="LJ Assumptions"/>
      <sheetName val="LJ Cost"/>
      <sheetName val="LJ His CF"/>
      <sheetName val="YS Loan "/>
      <sheetName val="YS Hotel Budget"/>
      <sheetName val="YS Assumptions"/>
      <sheetName val="YS Cost "/>
      <sheetName val="YS His CF"/>
      <sheetName val="Sheet4"/>
      <sheetName val="new IFS format"/>
      <sheetName val="TMF Draft"/>
      <sheetName val="Fill this out first..."/>
      <sheetName val="FE-1770.P1"/>
      <sheetName val="S-5"/>
      <sheetName val="Master"/>
      <sheetName val="03100(SS)"/>
      <sheetName val="RECY"/>
      <sheetName val="INV"/>
      <sheetName val="FA(NEW)"/>
      <sheetName val="???"/>
      <sheetName val="ADJ _ RATE"/>
      <sheetName val="E-1D"/>
      <sheetName val="GL"/>
      <sheetName val="Call Down Data OLD"/>
      <sheetName val="CANADA"/>
      <sheetName val="Assumption Data"/>
      <sheetName val="Links"/>
      <sheetName val="Lead"/>
      <sheetName val="BL - GL - RJ"/>
      <sheetName val="T&amp;E GL"/>
      <sheetName val="T&amp;E System"/>
      <sheetName val="BRAZIL"/>
      <sheetName val="1020 FF"/>
      <sheetName val="RFC-GRE"/>
      <sheetName val=" IBPL0001"/>
      <sheetName val="BS"/>
      <sheetName val="FY02 Fcst"/>
      <sheetName val="fxrates"/>
      <sheetName val="HR"/>
      <sheetName val="Aging"/>
      <sheetName val="P13-R"/>
      <sheetName val="Operational Plan"/>
      <sheetName val="CRITERIA1"/>
      <sheetName val="Summary Comparison SGD"/>
      <sheetName val="인원계획-미화"/>
      <sheetName val="U-5"/>
      <sheetName val="Consolidated"/>
      <sheetName val="U-7.1"/>
      <sheetName val="anaysis_sheet"/>
      <sheetName val="Ratchada"/>
      <sheetName val="N-4.4"/>
      <sheetName val="type"/>
      <sheetName val="7 Jan 02"/>
      <sheetName val="oresreqsum"/>
      <sheetName val="Tke"/>
      <sheetName val="DOMESTIC"/>
      <sheetName val="Mkt Dev 1291 ONL 1290 - 1010"/>
      <sheetName val="GAAP Pru"/>
      <sheetName val="PGMMNG"/>
      <sheetName val="SwapData"/>
      <sheetName val="31.12.04"/>
      <sheetName val="Bill No. 2 - Carpark"/>
      <sheetName val="FDR-Jan-99 "/>
      <sheetName val="TB_Hotel"/>
      <sheetName val="sum to LRH"/>
      <sheetName val="6เครื่อง"/>
      <sheetName val="Appendix E"/>
      <sheetName val="Submission Form"/>
      <sheetName val="interest income"/>
      <sheetName val="Procedures"/>
      <sheetName val="Tax Formulas"/>
      <sheetName val="Formulas&amp;Settings"/>
      <sheetName val="Setup Sheet"/>
      <sheetName val="K101 FA Lead"/>
      <sheetName val="N201"/>
      <sheetName val="数外余额"/>
      <sheetName val="Base Rental"/>
      <sheetName val="グラフデータ"/>
      <sheetName val="F_OH"/>
      <sheetName val="COST (ACC.ขาย10-2005)"/>
      <sheetName val="Book 1 Summary"/>
      <sheetName val="B1"/>
      <sheetName val="Month"/>
      <sheetName val="DEP12"/>
      <sheetName val="HO"/>
      <sheetName val="MA"/>
      <sheetName val="Lookups"/>
      <sheetName val="K2"/>
      <sheetName val="M_Maincomp"/>
      <sheetName val="J2"/>
      <sheetName val="group-expense"/>
      <sheetName val="Global Cover"/>
      <sheetName val="Anniversary at Multi Group"/>
      <sheetName val="TheMall_Empo_Sep04"/>
      <sheetName val="M_CT_OUT"/>
      <sheetName val="Burden exp"/>
      <sheetName val="Main Menu"/>
      <sheetName val="AOP Summary-2"/>
      <sheetName val="Header"/>
      <sheetName val="Thailand"/>
      <sheetName val="stockทุน"/>
      <sheetName val="AFEMAI"/>
      <sheetName val="BE"/>
      <sheetName val="MatMan"/>
      <sheetName val="FACTORS"/>
      <sheetName val="Purchase"/>
      <sheetName val="ALL KSFC RIGS EXCEPT R-5"/>
      <sheetName val="GLdownload"/>
      <sheetName val="Entity List"/>
      <sheetName val="เงินกู้ธนช"/>
      <sheetName val="Reest_Budget"/>
      <sheetName val="Product_Category_Input"/>
      <sheetName val="Drop Down Lists"/>
      <sheetName val="CAPEX Import"/>
      <sheetName val="Disposal"/>
      <sheetName val="IR66N"/>
      <sheetName val="เครื่องตกแต่ง"/>
      <sheetName val="อาคาร"/>
      <sheetName val="เครื่องมือ"/>
      <sheetName val="Value"/>
      <sheetName val="Rates Table"/>
      <sheetName val="PRODUCT"/>
      <sheetName val="Jung step down (60)"/>
      <sheetName val="BASIC"/>
      <sheetName val="lgth adj fine"/>
      <sheetName val="Gauge Accuracy"/>
      <sheetName val="PG8"/>
      <sheetName val="PG7"/>
      <sheetName val="Drop Down"/>
      <sheetName val="AUDIT FEE"/>
      <sheetName val="Download"/>
      <sheetName val="CASA-PLAN"/>
      <sheetName val="Accure"/>
      <sheetName val="V303"/>
      <sheetName val="W-현원가"/>
      <sheetName val="S8"/>
      <sheetName val="P&amp;L-RT"/>
      <sheetName val="Pkg"/>
      <sheetName val="Raw Mat"/>
      <sheetName val="99年度原単位"/>
      <sheetName val="Thai better foods"/>
      <sheetName val="Cross Ref"/>
      <sheetName val="SRO"/>
      <sheetName val="Stock"/>
      <sheetName val="10"/>
      <sheetName val="ACC_MASTER"/>
      <sheetName val="Link data"/>
      <sheetName val="Drop down list"/>
      <sheetName val="Assumptions"/>
      <sheetName val="Dimensions"/>
      <sheetName val="ctrl"/>
      <sheetName val="Tax Calculation"/>
      <sheetName val="RIG 134-ASSETS APR 97"/>
      <sheetName val="RIG 027-ASSETS-AFTER 30 JUN 97"/>
      <sheetName val="J1"/>
      <sheetName val="Home Page"/>
      <sheetName val="Interest Rate Projection"/>
      <sheetName val="Drop_Down_Lists"/>
      <sheetName val="CAPEX_Import"/>
      <sheetName val="_IBPL0001"/>
      <sheetName val="Rates_Table"/>
      <sheetName val="lgth_adj_fine"/>
      <sheetName val="Gauge_Accuracy"/>
      <sheetName val="Drop_Down"/>
      <sheetName val="AUDIT_FEE"/>
      <sheetName val="Raw_Mat"/>
      <sheetName val="Jung_step_down_(60)"/>
      <sheetName val="Thai_better_foods"/>
      <sheetName val="Cross_Ref"/>
      <sheetName val="Account_Map"/>
      <sheetName val="Table LL13"/>
      <sheetName val="Deckblatt"/>
      <sheetName val="FF7"/>
      <sheetName val="Data2"/>
      <sheetName val="ar_billwise_age"/>
      <sheetName val="BALANCE SHEET "/>
      <sheetName val="New Hire Input &amp; Calc"/>
      <sheetName val="On Board Headcount Changes"/>
      <sheetName val="Permanent info"/>
      <sheetName val="U-3"/>
      <sheetName val="Wkgs_BS Lead"/>
      <sheetName val="STart"/>
      <sheetName val="CST1198"/>
      <sheetName val="SAP COMPANY CODES"/>
      <sheetName val="Id"/>
      <sheetName val="Intro2"/>
      <sheetName val="IRELAND"/>
      <sheetName val="Cover2"/>
      <sheetName val="ana u5"/>
      <sheetName val="Genetica Molecular '07"/>
      <sheetName val="General"/>
      <sheetName val="A_TODDI &amp; B_TODDI"/>
      <sheetName val="Common"/>
      <sheetName val="SUM RV-November"/>
      <sheetName val="AP_Interco_"/>
      <sheetName val="Details_for_Keppel_Sin"/>
      <sheetName val="Details_for_tri"/>
      <sheetName val="เง_นก___MGC"/>
      <sheetName val="6_weeks_rolling_forecast"/>
      <sheetName val="FX_rates"/>
      <sheetName val="Standing_Data"/>
      <sheetName val="Asset_&amp;_Liability"/>
      <sheetName val="Net_asset_value"/>
      <sheetName val="FY04 budget vol"/>
      <sheetName val="desc"/>
      <sheetName val="p___"/>
      <sheetName val="VData"/>
      <sheetName val="STD_RESERVE"/>
      <sheetName val="DEP C2001"/>
      <sheetName val="Q_TS_AERP_MONTHLY"/>
      <sheetName val="LookupTable"/>
      <sheetName val="MCS_P&amp;L_By_Sub_ USD"/>
      <sheetName val="lab paced"/>
      <sheetName val="Main"/>
      <sheetName val="Elimination"/>
      <sheetName val="Cost Center"/>
      <sheetName val="03中"/>
      <sheetName val="AP-FAsb"/>
      <sheetName val="21 Ocl"/>
      <sheetName val="VALAS"/>
      <sheetName val="TOTAL"/>
      <sheetName val="SPART"/>
      <sheetName val="PACK"/>
      <sheetName val="LOKALEXP"/>
      <sheetName val="EXPPART"/>
      <sheetName val="KOMLOK"/>
      <sheetName val="SUPPLIES"/>
      <sheetName val="SA"/>
      <sheetName val="KAR"/>
      <sheetName val="ACCES"/>
      <sheetName val="SERV"/>
      <sheetName val="NONPPL"/>
      <sheetName val="Sheet11"/>
      <sheetName val="Macro5"/>
      <sheetName val="wch"/>
      <sheetName val="acc.depre-report-old"/>
      <sheetName val="FC"/>
      <sheetName val="Download Grp Branch"/>
      <sheetName val="Download Lcl Branch"/>
      <sheetName val="Supporting Tool"/>
      <sheetName val="Std 06"/>
      <sheetName val="E"/>
      <sheetName val="L3"/>
      <sheetName val="M"/>
      <sheetName val="U4"/>
      <sheetName val="U2"/>
      <sheetName val="PL"/>
      <sheetName val="Cover"/>
      <sheetName val="Debt Info"/>
      <sheetName val="DENMARK"/>
      <sheetName val="Currency"/>
      <sheetName val="6289105-"/>
      <sheetName val="Investment Database"/>
      <sheetName val="Final"/>
      <sheetName val="resumen"/>
      <sheetName val="CF RECONCILE - 1"/>
      <sheetName val="Config"/>
      <sheetName val="공사개요"/>
      <sheetName val="VariableII__period"/>
      <sheetName val="SCB_1_-_Current"/>
      <sheetName val="SCB_2_-_Current"/>
      <sheetName val="Market_Segment"/>
      <sheetName val="Owner_Unit"/>
      <sheetName val="vendor_name"/>
      <sheetName val="Content_Page"/>
      <sheetName val="Elim_Seg_LM"/>
      <sheetName val="Elim_Seg_BM"/>
      <sheetName val="Elim_Seg_AM"/>
      <sheetName val="Table_Array"/>
      <sheetName val="Plant_Overhead"/>
      <sheetName val="On hand - 31 Mar 03"/>
      <sheetName val="Saptco00"/>
      <sheetName val="COMPUTER HARDWARE(IFM)_(A)"/>
      <sheetName val="MHK"/>
      <sheetName val="summary of used bits"/>
      <sheetName val="Mapping table"/>
      <sheetName val="DEMO"/>
      <sheetName val="feb"/>
      <sheetName val="DropDown"/>
      <sheetName val="ARTT"/>
      <sheetName val="PRICE LIST MASTER"/>
      <sheetName val="Freight"/>
      <sheetName val="Input Price"/>
      <sheetName val="SPC"/>
      <sheetName val="Main Model"/>
      <sheetName val="FSST"/>
      <sheetName val="#ofclose"/>
      <sheetName val="Month v YTD"/>
      <sheetName val="ASSET339"/>
      <sheetName val="Project Detail "/>
      <sheetName val="97년추정손익계산서"/>
      <sheetName val="設計通知"/>
      <sheetName val="Metals"/>
      <sheetName val="Addition_AUC"/>
      <sheetName val="98FORECAST (1)"/>
      <sheetName val="Map"/>
      <sheetName val="Sheet3"/>
      <sheetName val="FS"/>
      <sheetName val="TB-Circuit ONE -12"/>
      <sheetName val="DataLookups"/>
      <sheetName val=" IB-PL-YTD"/>
      <sheetName val="recon"/>
      <sheetName val="Account List"/>
      <sheetName val="Company codes"/>
      <sheetName val="Stock Aging"/>
      <sheetName val="conso46"/>
      <sheetName val="JV"/>
      <sheetName val="TB Data base"/>
      <sheetName val="Purchases"/>
      <sheetName val="Scenarios"/>
      <sheetName val="Revenue"/>
      <sheetName val="ต้นฉบับ"/>
      <sheetName val="TEST"/>
      <sheetName val="NAR-Pistons (2)"/>
      <sheetName val="TAUX MONNAIES"/>
      <sheetName val="Equity Rec."/>
      <sheetName val="_0510"/>
      <sheetName val="Macro1"/>
      <sheetName val="#ofclose .xl"/>
      <sheetName val="OD"/>
      <sheetName val="N-4_4"/>
      <sheetName val="f&amp;b_(2)"/>
      <sheetName val="7_Jan_02"/>
      <sheetName val="Report_HR"/>
      <sheetName val="NBD1.1.01"/>
      <sheetName val="NBD2.1.02"/>
      <sheetName val="NBD2.1.03"/>
      <sheetName val="NBD2.1.04"/>
      <sheetName val="NBD2.2.02"/>
      <sheetName val="NBD6.2.01"/>
      <sheetName val="NBD6.2.02"/>
      <sheetName val="NBD8.2.01"/>
      <sheetName val="NBD8.2.08"/>
      <sheetName val="NBD8.2.09"/>
      <sheetName val="NBD8.2.11"/>
      <sheetName val="NBD8.2.12"/>
      <sheetName val="NBD8.2.16"/>
      <sheetName val="NBD8.2.18"/>
      <sheetName val="NBD8.2.20"/>
      <sheetName val="NBD8.2.21"/>
      <sheetName val="คชจ.ดำเนินงาน6-43"/>
      <sheetName val="Int.2010"/>
      <sheetName val="ALL"/>
      <sheetName val="Land 28101"/>
      <sheetName val="งบบริหาร PL-report"/>
      <sheetName val="เวลา"/>
      <sheetName val="PL12M"/>
      <sheetName val="OreType"/>
      <sheetName val="Inter co"/>
      <sheetName val="ADO_2552"/>
      <sheetName val="10Segment report"/>
      <sheetName val="1Cash for Interest"/>
      <sheetName val="3Detail of cash flow"/>
      <sheetName val="JAN08"/>
      <sheetName val="Income Tax Provision"/>
      <sheetName val="BKE"/>
      <sheetName val="EPR"/>
      <sheetName val="TaxCal"/>
      <sheetName val="Uskei（契約）"/>
      <sheetName val="ARP-U301"/>
      <sheetName val="U411"/>
      <sheetName val="_____"/>
      <sheetName val="____-__"/>
      <sheetName val="_"/>
      <sheetName val="_._________9_D_____O_Z_e_p_{__"/>
      <sheetName val="._9_D_O_Z_e_p_{___"/>
      <sheetName val="___"/>
      <sheetName val="________MGC"/>
      <sheetName val="NEW-PANEL"/>
      <sheetName val="FY00"/>
      <sheetName val="Submission_Form"/>
      <sheetName val="Wkgs_BS_Lead"/>
      <sheetName val="interest_income"/>
      <sheetName val="31_12_04"/>
      <sheetName val="Investment_Database"/>
      <sheetName val="Submission_Form1"/>
      <sheetName val="Wkgs_BS_Lead1"/>
      <sheetName val="interest_income1"/>
      <sheetName val="AP_Interco_1"/>
      <sheetName val="Details_for_Keppel_Sin1"/>
      <sheetName val="Details_for_tri1"/>
      <sheetName val="เง_นก___MGC1"/>
      <sheetName val="VariableII__period1"/>
      <sheetName val="6_weeks_rolling_forecast1"/>
      <sheetName val="FX_rates1"/>
      <sheetName val="Standing_Data1"/>
      <sheetName val="Asset_&amp;_Liability1"/>
      <sheetName val="Net_asset_value1"/>
      <sheetName val="31_12_041"/>
      <sheetName val="Investment_Database1"/>
      <sheetName val="SCB_1_-_Current1"/>
      <sheetName val="SCB_2_-_Current1"/>
      <sheetName val="Market_Segment1"/>
      <sheetName val="Owner_Unit1"/>
      <sheetName val="vendor_name1"/>
      <sheetName val="Content_Page1"/>
      <sheetName val="Elim_Seg_LM1"/>
      <sheetName val="Elim_Seg_BM1"/>
      <sheetName val="Elim_Seg_AM1"/>
      <sheetName val="Table_Array1"/>
      <sheetName val="CFROI"/>
      <sheetName val="deals above 20k"/>
      <sheetName val="MATT"/>
      <sheetName val="shi 00"/>
      <sheetName val="K-5_YE3"/>
      <sheetName val="Asset_31-12-473"/>
      <sheetName val="Purchase_Order3"/>
      <sheetName val="Customize_Your_Purchase_Order3"/>
      <sheetName val="Customize_Your_Invoice3"/>
      <sheetName val="_IB-PL-00-01_SUMMARY3"/>
      <sheetName val="???????_MGC3"/>
      <sheetName val="B&amp;S_1999"/>
      <sheetName val="Record_CR"/>
      <sheetName val="DATE_CELL_&amp;_Unassigned-1"/>
      <sheetName val="_9DOZep{"/>
      <sheetName val="?_?????????9?D?????O?Z?e?p?{??"/>
      <sheetName val="_?9?D?O?Z?e?p?{??_x000a_"/>
      <sheetName val="_9DOZep{_x000a_"/>
      <sheetName val="10-1_Media"/>
      <sheetName val="เงินกู้_MGC5"/>
      <sheetName val="Trial_Balance5"/>
      <sheetName val="Loan_Data5"/>
      <sheetName val="ADJ_-_RATE7"/>
      <sheetName val="K-5_YE4"/>
      <sheetName val="Asset_31-12-474"/>
      <sheetName val="Purchase_Order4"/>
      <sheetName val="Customize_Your_Purchase_Order4"/>
      <sheetName val="Customize_Your_Invoice4"/>
      <sheetName val="_IB-PL-00-01_SUMMARY4"/>
      <sheetName val="???????_MGC4"/>
      <sheetName val="TrialBalance_Q3-20023"/>
      <sheetName val="N-4_Patent_right1"/>
      <sheetName val="B&amp;S_19991"/>
      <sheetName val="Record_CR1"/>
      <sheetName val="DATE_CELL_&amp;_Unassigned-11"/>
      <sheetName val="_1"/>
      <sheetName val="?_?????????9?D?????O?Z?e?p?{?1"/>
      <sheetName val="_?9?D?O?Z?e?p?{??_x000a_1"/>
      <sheetName val="________MGC1"/>
      <sheetName val="10-1_Media1"/>
      <sheetName val="เงินกู้_MGC7"/>
      <sheetName val="Trial_Balance7"/>
      <sheetName val="Loan_Data7"/>
      <sheetName val="ADJ_-_RATE9"/>
      <sheetName val="K-5_YE5"/>
      <sheetName val="Asset_31-12-475"/>
      <sheetName val="Purchase_Order5"/>
      <sheetName val="Customize_Your_Purchase_Order5"/>
      <sheetName val="Customize_Your_Invoice5"/>
      <sheetName val="_IB-PL-00-01_SUMMARY5"/>
      <sheetName val="???????_MGC5"/>
      <sheetName val="TrialBalance_Q3-20025"/>
      <sheetName val="N-4_Patent_right3"/>
      <sheetName val="B&amp;S_19993"/>
      <sheetName val="AP_Interco_3"/>
      <sheetName val="Details_for_Keppel_Sin3"/>
      <sheetName val="Details_for_tri3"/>
      <sheetName val="เง_นก___MGC3"/>
      <sheetName val="6_weeks_rolling_forecast3"/>
      <sheetName val="FX_rates3"/>
      <sheetName val="Standing_Data3"/>
      <sheetName val="Asset_&amp;_Liability3"/>
      <sheetName val="Net_asset_value3"/>
      <sheetName val="Record_CR3"/>
      <sheetName val="DATE_CELL_&amp;_Unassigned-13"/>
      <sheetName val="_3"/>
      <sheetName val="?_?????????9?D?????O?Z?e?p?{?3"/>
      <sheetName val="_?9?D?O?Z?e?p?{??_x000a_3"/>
      <sheetName val="________MGC3"/>
      <sheetName val="เงินกู้_MGC6"/>
      <sheetName val="Trial_Balance6"/>
      <sheetName val="Loan_Data6"/>
      <sheetName val="ADJ_-_RATE8"/>
      <sheetName val="TrialBalance_Q3-20024"/>
      <sheetName val="N-4_Patent_right2"/>
      <sheetName val="B&amp;S_19992"/>
      <sheetName val="AP_Interco_2"/>
      <sheetName val="Details_for_Keppel_Sin2"/>
      <sheetName val="Details_for_tri2"/>
      <sheetName val="เง_นก___MGC2"/>
      <sheetName val="6_weeks_rolling_forecast2"/>
      <sheetName val="FX_rates2"/>
      <sheetName val="Standing_Data2"/>
      <sheetName val="Asset_&amp;_Liability2"/>
      <sheetName val="Net_asset_value2"/>
      <sheetName val="Record_CR2"/>
      <sheetName val="DATE_CELL_&amp;_Unassigned-12"/>
      <sheetName val="_2"/>
      <sheetName val="?_?????????9?D?????O?Z?e?p?{?2"/>
      <sheetName val="_?9?D?O?Z?e?p?{??_x000a_2"/>
      <sheetName val="________MGC2"/>
      <sheetName val="เงินกู้_MGC8"/>
      <sheetName val="Trial_Balance8"/>
      <sheetName val="Loan_Data8"/>
      <sheetName val="ADJ_-_RATE10"/>
      <sheetName val="K-5_YE6"/>
      <sheetName val="Asset_31-12-476"/>
      <sheetName val="Purchase_Order6"/>
      <sheetName val="Customize_Your_Purchase_Order6"/>
      <sheetName val="Customize_Your_Invoice6"/>
      <sheetName val="_IB-PL-00-01_SUMMARY6"/>
      <sheetName val="???????_MGC6"/>
      <sheetName val="TrialBalance_Q3-20026"/>
      <sheetName val="N-4_Patent_right4"/>
      <sheetName val="B&amp;S_19994"/>
      <sheetName val="AP_Interco_4"/>
      <sheetName val="Details_for_Keppel_Sin4"/>
      <sheetName val="Details_for_tri4"/>
      <sheetName val="เง_นก___MGC4"/>
      <sheetName val="6_weeks_rolling_forecast4"/>
      <sheetName val="FX_rates4"/>
      <sheetName val="Standing_Data4"/>
      <sheetName val="Asset_&amp;_Liability4"/>
      <sheetName val="Net_asset_value4"/>
      <sheetName val="Record_CR4"/>
      <sheetName val="DATE_CELL_&amp;_Unassigned-14"/>
      <sheetName val="_4"/>
      <sheetName val="?_?????????9?D?????O?Z?e?p?{?4"/>
      <sheetName val="_?9?D?O?Z?e?p?{??_x000a_4"/>
      <sheetName val="________MGC4"/>
      <sheetName val="FS-YTD"/>
      <sheetName val="Structure"/>
      <sheetName val="เงินกู้_MGC9"/>
      <sheetName val="Trial_Balance9"/>
      <sheetName val="Loan_Data9"/>
      <sheetName val="ADJ_-_RATE11"/>
      <sheetName val="K-5_YE7"/>
      <sheetName val="Asset_31-12-477"/>
      <sheetName val="Purchase_Order7"/>
      <sheetName val="Customize_Your_Purchase_Order7"/>
      <sheetName val="Customize_Your_Invoice7"/>
      <sheetName val="_IB-PL-00-01_SUMMARY7"/>
      <sheetName val="???????_MGC7"/>
      <sheetName val="TrialBalance_Q3-20027"/>
      <sheetName val="N-4_Patent_right5"/>
      <sheetName val="B&amp;S_19995"/>
      <sheetName val="AP_Interco_5"/>
      <sheetName val="Details_for_Keppel_Sin5"/>
      <sheetName val="Details_for_tri5"/>
      <sheetName val="เง_นก___MGC5"/>
      <sheetName val="6_weeks_rolling_forecast5"/>
      <sheetName val="FX_rates5"/>
      <sheetName val="Standing_Data5"/>
      <sheetName val="Asset_&amp;_Liability5"/>
      <sheetName val="Net_asset_value5"/>
      <sheetName val="Record_CR5"/>
      <sheetName val="DATE_CELL_&amp;_Unassigned-15"/>
      <sheetName val="_5"/>
      <sheetName val="?_?????????9?D?????O?Z?e?p?{?5"/>
      <sheetName val="_?9?D?O?Z?e?p?{??_x000a_5"/>
      <sheetName val="________MGC5"/>
      <sheetName val="10-1_Media2"/>
      <sheetName val="deals_above_20k"/>
      <sheetName val="N-2"/>
      <sheetName val="เงินกู้_MGC10"/>
      <sheetName val="Trial_Balance10"/>
      <sheetName val="Loan_Data10"/>
      <sheetName val="ADJ_-_RATE12"/>
      <sheetName val="K-5_YE8"/>
      <sheetName val="Asset_31-12-478"/>
      <sheetName val="Purchase_Order8"/>
      <sheetName val="Customize_Your_Purchase_Order8"/>
      <sheetName val="Customize_Your_Invoice8"/>
      <sheetName val="_IB-PL-00-01_SUMMARY8"/>
      <sheetName val="???????_MGC8"/>
      <sheetName val="TrialBalance_Q3-20028"/>
      <sheetName val="N-4_Patent_right6"/>
      <sheetName val="B&amp;S_19996"/>
      <sheetName val="AP_Interco_6"/>
      <sheetName val="Details_for_Keppel_Sin6"/>
      <sheetName val="Details_for_tri6"/>
      <sheetName val="เง_นก___MGC6"/>
      <sheetName val="6_weeks_rolling_forecast6"/>
      <sheetName val="FX_rates6"/>
      <sheetName val="Standing_Data6"/>
      <sheetName val="Asset_&amp;_Liability6"/>
      <sheetName val="Net_asset_value6"/>
      <sheetName val="Record_CR6"/>
      <sheetName val="DATE_CELL_&amp;_Unassigned-16"/>
      <sheetName val="_6"/>
      <sheetName val="?_?????????9?D?????O?Z?e?p?{?6"/>
      <sheetName val="_?9?D?O?Z?e?p?{??_x000a_6"/>
      <sheetName val="________MGC6"/>
      <sheetName val="N-4_Patent_right7"/>
      <sheetName val="B&amp;S_19997"/>
      <sheetName val="AP_Interco_7"/>
      <sheetName val="Details_for_Keppel_Sin7"/>
      <sheetName val="Details_for_tri7"/>
      <sheetName val="เง_นก___MGC7"/>
      <sheetName val="6_weeks_rolling_forecast7"/>
      <sheetName val="FX_rates7"/>
      <sheetName val="Standing_Data7"/>
      <sheetName val="Asset_&amp;_Liability7"/>
      <sheetName val="Net_asset_value7"/>
      <sheetName val="N-4_Patent_right8"/>
      <sheetName val="B&amp;S_19998"/>
      <sheetName val="AP_Interco_8"/>
      <sheetName val="Details_for_Keppel_Sin8"/>
      <sheetName val="Details_for_tri8"/>
      <sheetName val="เง_นก___MGC8"/>
      <sheetName val="6_weeks_rolling_forecast8"/>
      <sheetName val="FX_rates8"/>
      <sheetName val="Standing_Data8"/>
      <sheetName val="Asset_&amp;_Liability8"/>
      <sheetName val="Net_asset_value8"/>
      <sheetName val="เงินกู้_MGC11"/>
      <sheetName val="Trial_Balance11"/>
      <sheetName val="Loan_Data11"/>
      <sheetName val="K-5_YE9"/>
      <sheetName val="Asset_31-12-479"/>
      <sheetName val="Customize_Your_Invoice9"/>
      <sheetName val="Purchase_Order9"/>
      <sheetName val="Customize_Your_Purchase_Order9"/>
      <sheetName val="???????_MGC9"/>
      <sheetName val="_IB-PL-00-01_SUMMARY9"/>
      <sheetName val="N-4_Patent_right9"/>
      <sheetName val="TrialBalance_Q3-20029"/>
      <sheetName val="B&amp;S_19999"/>
      <sheetName val="AP_Interco_9"/>
      <sheetName val="Details_for_Keppel_Sin9"/>
      <sheetName val="Details_for_tri9"/>
      <sheetName val="เง_นก___MGC9"/>
      <sheetName val="6_weeks_rolling_forecast9"/>
      <sheetName val="FX_rates9"/>
      <sheetName val="Standing_Data9"/>
      <sheetName val="Asset_&amp;_Liability9"/>
      <sheetName val="Net_asset_value9"/>
      <sheetName val="เงินกู้_MGC12"/>
      <sheetName val="ADJ_-_RATE13"/>
      <sheetName val="Trial_Balance12"/>
      <sheetName val="Loan_Data12"/>
      <sheetName val="K-5_YE10"/>
      <sheetName val="Asset_31-12-4710"/>
      <sheetName val="Customize_Your_Invoice10"/>
      <sheetName val="Purchase_Order10"/>
      <sheetName val="Customize_Your_Purchase_Order10"/>
      <sheetName val="???????_MGC10"/>
      <sheetName val="_IB-PL-00-01_SUMMARY10"/>
      <sheetName val="N-4_Patent_right10"/>
      <sheetName val="TrialBalance_Q3-200210"/>
      <sheetName val="B&amp;S_199910"/>
      <sheetName val="AP_Interco_10"/>
      <sheetName val="Details_for_Keppel_Sin10"/>
      <sheetName val="Details_for_tri10"/>
      <sheetName val="เง_นก___MGC10"/>
      <sheetName val="6_weeks_rolling_forecast10"/>
      <sheetName val="FX_rates10"/>
      <sheetName val="Standing_Data10"/>
      <sheetName val="Asset_&amp;_Liability10"/>
      <sheetName val="Net_asset_value10"/>
      <sheetName val="เงินกู้_MGC13"/>
      <sheetName val="ADJ_-_RATE14"/>
      <sheetName val="Trial_Balance13"/>
      <sheetName val="Loan_Data13"/>
      <sheetName val="K-5_YE11"/>
      <sheetName val="Asset_31-12-4711"/>
      <sheetName val="Customize_Your_Invoice11"/>
      <sheetName val="Purchase_Order11"/>
      <sheetName val="Customize_Your_Purchase_Order11"/>
      <sheetName val="???????_MGC11"/>
      <sheetName val="_IB-PL-00-01_SUMMARY11"/>
      <sheetName val="N-4_Patent_right11"/>
      <sheetName val="TrialBalance_Q3-200211"/>
      <sheetName val="B&amp;S_199911"/>
      <sheetName val="AP_Interco_11"/>
      <sheetName val="Details_for_Keppel_Sin11"/>
      <sheetName val="Details_for_tri11"/>
      <sheetName val="เง_นก___MGC11"/>
      <sheetName val="6_weeks_rolling_forecast11"/>
      <sheetName val="FX_rates11"/>
      <sheetName val="Standing_Data11"/>
      <sheetName val="Asset_&amp;_Liability11"/>
      <sheetName val="Net_asset_value11"/>
      <sheetName val="เงินกู้_MGC14"/>
      <sheetName val="ADJ_-_RATE15"/>
      <sheetName val="Trial_Balance14"/>
      <sheetName val="Loan_Data14"/>
      <sheetName val="K-5_YE12"/>
      <sheetName val="Asset_31-12-4712"/>
      <sheetName val="Customize_Your_Invoice12"/>
      <sheetName val="Purchase_Order12"/>
      <sheetName val="Customize_Your_Purchase_Order12"/>
      <sheetName val="???????_MGC12"/>
      <sheetName val="_IB-PL-00-01_SUMMARY12"/>
      <sheetName val="N-4_Patent_right12"/>
      <sheetName val="TrialBalance_Q3-200212"/>
      <sheetName val="B&amp;S_199912"/>
      <sheetName val="AP_Interco_12"/>
      <sheetName val="Details_for_Keppel_Sin12"/>
      <sheetName val="Details_for_tri12"/>
      <sheetName val="เง_นก___MGC12"/>
      <sheetName val="6_weeks_rolling_forecast12"/>
      <sheetName val="FX_rates12"/>
      <sheetName val="Standing_Data12"/>
      <sheetName val="Asset_&amp;_Liability12"/>
      <sheetName val="Net_asset_value12"/>
      <sheetName val=".9DOZep{"/>
      <sheetName val=".9DOZep{_x000a_"/>
      <sheetName val="รายงาน_ลูกหนี้ค้างชำระรายบุคคล "/>
      <sheetName val="sale89"/>
      <sheetName val="Market_Segment2"/>
      <sheetName val="Owner_Unit2"/>
      <sheetName val="vendor_name2"/>
      <sheetName val="Content_Page2"/>
      <sheetName val="Elim_Seg_LM2"/>
      <sheetName val="Elim_Seg_BM2"/>
      <sheetName val="Elim_Seg_AM2"/>
      <sheetName val="Table_Array2"/>
      <sheetName val="Setup_2008"/>
      <sheetName val="Setup_2009"/>
      <sheetName val="f&amp;b_(2)1"/>
      <sheetName val="VariableII__period2"/>
      <sheetName val="SCB_1_-_Current2"/>
      <sheetName val="SCB_2_-_Current2"/>
      <sheetName val="Data_Sources"/>
      <sheetName val="외상매출금현황-수정분_A2"/>
      <sheetName val="Master_Updated(517)"/>
      <sheetName val="Tooling_list_T_lite"/>
      <sheetName val="@RISK_Correlations"/>
      <sheetName val="NEW_ZEALAND"/>
      <sheetName val="Master_table"/>
      <sheetName val="7Long_term_liabilities"/>
      <sheetName val="Nominal_Wizard"/>
      <sheetName val="Jan_05"/>
      <sheetName val="FCT_2008_-_HM_ok"/>
      <sheetName val="LJ_Assumptions"/>
      <sheetName val="LJ_Cost"/>
      <sheetName val="LJ_His_CF"/>
      <sheetName val="YS_Loan_"/>
      <sheetName val="YS_Hotel_Budget"/>
      <sheetName val="YS_Assumptions"/>
      <sheetName val="YS_Cost_"/>
      <sheetName val="YS_His_CF"/>
      <sheetName val="new_IFS_format"/>
      <sheetName val="TMF_Draft"/>
      <sheetName val="Fill_this_out_first___"/>
      <sheetName val="FE-1770_P1"/>
      <sheetName val="ADJ___RATE"/>
      <sheetName val="Call_Down_Data_OLD"/>
      <sheetName val="Assumption_Data"/>
      <sheetName val="BL_-_GL_-_RJ"/>
      <sheetName val="T&amp;E_GL"/>
      <sheetName val="T&amp;E_System"/>
      <sheetName val="1020_FF"/>
      <sheetName val="_IBPL00011"/>
      <sheetName val="FY02_Fcst"/>
      <sheetName val="Operational_Plan"/>
      <sheetName val="Summary_Comparison_SGD"/>
      <sheetName val="U-7_1"/>
      <sheetName val="N-4_41"/>
      <sheetName val="7_Jan_021"/>
      <sheetName val="Mkt_Dev_1291_ONL_1290_-_1010"/>
      <sheetName val="GAAP_Pru"/>
      <sheetName val="31_12_042"/>
      <sheetName val="Bill_No__2_-_Carpark"/>
      <sheetName val="FDR-Jan-99_"/>
      <sheetName val="sum_to_LRH"/>
      <sheetName val="Appendix_E"/>
      <sheetName val="Submission_Form2"/>
      <sheetName val="interest_income2"/>
      <sheetName val="Tax_Formulas"/>
      <sheetName val="Setup_Sheet"/>
      <sheetName val="K101_FA_Lead"/>
      <sheetName val="Base_Rental"/>
      <sheetName val="COST_(ACC_ขาย10-2005)"/>
      <sheetName val="Book_1_Summary"/>
      <sheetName val="Global_Cover"/>
      <sheetName val="Anniversary_at_Multi_Group"/>
      <sheetName val="Burden_exp"/>
      <sheetName val="Main_Menu"/>
      <sheetName val="AOP_Summary-2"/>
      <sheetName val="ALL_KSFC_RIGS_EXCEPT_R-5"/>
      <sheetName val="Entity_List"/>
      <sheetName val="Drop_Down_Lists1"/>
      <sheetName val="CAPEX_Import1"/>
      <sheetName val="Rates_Table1"/>
      <sheetName val="Jung_step_down_(60)1"/>
      <sheetName val="lgth_adj_fine1"/>
      <sheetName val="Gauge_Accuracy1"/>
      <sheetName val="Drop_Down1"/>
      <sheetName val="AUDIT_FEE1"/>
      <sheetName val="Raw_Mat1"/>
      <sheetName val="Thai_better_foods1"/>
      <sheetName val="Cross_Ref1"/>
      <sheetName val="Link_data"/>
      <sheetName val="Drop_down_list"/>
      <sheetName val="Tax_Calculation"/>
      <sheetName val="RIG_134-ASSETS_APR_97"/>
      <sheetName val="RIG_027-ASSETS-AFTER_30_JUN_97"/>
      <sheetName val="Home_Page"/>
      <sheetName val="Interest_Rate_Projection"/>
      <sheetName val="Table_LL13"/>
      <sheetName val="BALANCE_SHEET_"/>
      <sheetName val="New_Hire_Input_&amp;_Calc"/>
      <sheetName val="On_Board_Headcount_Changes"/>
      <sheetName val="Permanent_info"/>
      <sheetName val="Wkgs_BS_Lead2"/>
      <sheetName val="SAP_COMPANY_CODES"/>
      <sheetName val="ana_u5"/>
      <sheetName val="Genetica_Molecular_'07"/>
      <sheetName val="A_TODDI_&amp;_B_TODDI"/>
      <sheetName val="SUM_RV-November"/>
      <sheetName val="FY04_budget_vol"/>
      <sheetName val="DEP_C2001"/>
      <sheetName val="MCS_P&amp;L_By_Sub__USD"/>
      <sheetName val="lab_paced"/>
      <sheetName val="Cost_Center"/>
      <sheetName val="21_Ocl"/>
      <sheetName val="acc_depre-report-old"/>
      <sheetName val="Download_Grp_Branch"/>
      <sheetName val="Download_Lcl_Branch"/>
      <sheetName val="Supporting_Tool"/>
      <sheetName val="Std_06"/>
      <sheetName val="Debt_Info"/>
      <sheetName val="Investment_Database2"/>
      <sheetName val="CF_RECONCILE_-_1"/>
      <sheetName val="On_hand_-_31_Mar_03"/>
      <sheetName val="COMPUTER_HARDWARE(IFM)_(A)"/>
      <sheetName val="summary_of_used_bits"/>
      <sheetName val="Mapping_table"/>
      <sheetName val="PRICE_LIST_MASTER"/>
      <sheetName val="Input_Price"/>
      <sheetName val="Main_Model"/>
      <sheetName val="Month_v_YTD"/>
      <sheetName val="Project_Detail_"/>
      <sheetName val="98FORECAST_(1)"/>
      <sheetName val="TB-Circuit_ONE_-12"/>
      <sheetName val="_IB-PL-YTD"/>
      <sheetName val="Account_List"/>
      <sheetName val="Company_codes"/>
      <sheetName val="Stock_Aging"/>
      <sheetName val="TB_Data_base"/>
      <sheetName val="NAR-Pistons_(2)"/>
      <sheetName val="TAUX_MONNAIES"/>
      <sheetName val="Equity_Rec_"/>
      <sheetName val="#ofclose__xl"/>
      <sheetName val="NBD1_1_01"/>
      <sheetName val="NBD2_1_02"/>
      <sheetName val="NBD2_1_03"/>
      <sheetName val="NBD2_1_04"/>
      <sheetName val="NBD2_2_02"/>
      <sheetName val="NBD6_2_01"/>
      <sheetName val="NBD6_2_02"/>
      <sheetName val="NBD8_2_01"/>
      <sheetName val="NBD8_2_08"/>
      <sheetName val="NBD8_2_09"/>
      <sheetName val="NBD8_2_11"/>
      <sheetName val="NBD8_2_12"/>
      <sheetName val="NBD8_2_16"/>
      <sheetName val="NBD8_2_18"/>
      <sheetName val="NBD8_2_20"/>
      <sheetName val="NBD8_2_21"/>
      <sheetName val="คชจ_ดำเนินงาน6-43"/>
      <sheetName val="Int_2010"/>
      <sheetName val="Land_28101"/>
      <sheetName val="งบบริหาร_PL-report"/>
      <sheetName val="Inter_co"/>
      <sheetName val="10Segment_report"/>
      <sheetName val="1Cash_for_Interest"/>
      <sheetName val="3Detail_of_cash_flow"/>
      <sheetName val="Income_Tax_Provision"/>
      <sheetName val="___________9_D_____O_Z_e_p_{__"/>
      <sheetName val="__9_D_O_Z_e_p_{___"/>
      <sheetName val="10-1_Media3"/>
      <sheetName val="deals_above_20k1"/>
      <sheetName val="Market_Segment3"/>
      <sheetName val="Owner_Unit3"/>
      <sheetName val="vendor_name3"/>
      <sheetName val="Content_Page3"/>
      <sheetName val="Elim_Seg_LM3"/>
      <sheetName val="Elim_Seg_BM3"/>
      <sheetName val="Elim_Seg_AM3"/>
      <sheetName val="Table_Array3"/>
      <sheetName val="Setup_20081"/>
      <sheetName val="Setup_20091"/>
      <sheetName val="f&amp;b_(2)2"/>
      <sheetName val="VariableII__period3"/>
      <sheetName val="SCB_1_-_Current3"/>
      <sheetName val="SCB_2_-_Current3"/>
      <sheetName val="Data_Sources1"/>
      <sheetName val="외상매출금현황-수정분_A21"/>
      <sheetName val="Master_Updated(517)1"/>
      <sheetName val="Tooling_list_T_lite1"/>
      <sheetName val="@RISK_Correlations1"/>
      <sheetName val="NEW_ZEALAND1"/>
      <sheetName val="Master_table1"/>
      <sheetName val="7Long_term_liabilities1"/>
      <sheetName val="Nominal_Wizard1"/>
      <sheetName val="Jan_051"/>
      <sheetName val="FCT_2008_-_HM_ok1"/>
      <sheetName val="LJ_Assumptions1"/>
      <sheetName val="LJ_Cost1"/>
      <sheetName val="LJ_His_CF1"/>
      <sheetName val="YS_Loan_1"/>
      <sheetName val="YS_Hotel_Budget1"/>
      <sheetName val="YS_Assumptions1"/>
      <sheetName val="YS_Cost_1"/>
      <sheetName val="YS_His_CF1"/>
      <sheetName val="new_IFS_format1"/>
      <sheetName val="TMF_Draft1"/>
      <sheetName val="Fill_this_out_first___1"/>
      <sheetName val="FE-1770_P11"/>
      <sheetName val="ADJ___RATE1"/>
      <sheetName val="Call_Down_Data_OLD1"/>
      <sheetName val="Assumption_Data1"/>
      <sheetName val="BL_-_GL_-_RJ1"/>
      <sheetName val="T&amp;E_GL1"/>
      <sheetName val="T&amp;E_System1"/>
      <sheetName val="1020_FF1"/>
      <sheetName val="_IBPL00012"/>
      <sheetName val="FY02_Fcst1"/>
      <sheetName val="Operational_Plan1"/>
      <sheetName val="Summary_Comparison_SGD1"/>
      <sheetName val="U-7_11"/>
      <sheetName val="N-4_42"/>
      <sheetName val="7_Jan_022"/>
      <sheetName val="Mkt_Dev_1291_ONL_1290_-_10101"/>
      <sheetName val="GAAP_Pru1"/>
      <sheetName val="31_12_043"/>
      <sheetName val="Bill_No__2_-_Carpark1"/>
      <sheetName val="FDR-Jan-99_1"/>
      <sheetName val="sum_to_LRH1"/>
      <sheetName val="Appendix_E1"/>
      <sheetName val="Submission_Form3"/>
      <sheetName val="interest_income3"/>
      <sheetName val="Tax_Formulas1"/>
      <sheetName val="Setup_Sheet1"/>
      <sheetName val="K101_FA_Lead1"/>
      <sheetName val="Base_Rental1"/>
      <sheetName val="COST_(ACC_ขาย10-2005)1"/>
      <sheetName val="Book_1_Summary1"/>
      <sheetName val="Global_Cover1"/>
      <sheetName val="Anniversary_at_Multi_Group1"/>
      <sheetName val="Burden_exp1"/>
      <sheetName val="Main_Menu1"/>
      <sheetName val="AOP_Summary-21"/>
      <sheetName val="ALL_KSFC_RIGS_EXCEPT_R-51"/>
      <sheetName val="Entity_List1"/>
      <sheetName val="Drop_Down_Lists2"/>
      <sheetName val="CAPEX_Import2"/>
      <sheetName val="Rates_Table2"/>
      <sheetName val="Jung_step_down_(60)2"/>
      <sheetName val="lgth_adj_fine2"/>
      <sheetName val="Gauge_Accuracy2"/>
      <sheetName val="Drop_Down2"/>
      <sheetName val="AUDIT_FEE2"/>
      <sheetName val="Raw_Mat2"/>
      <sheetName val="Thai_better_foods2"/>
      <sheetName val="Cross_Ref2"/>
      <sheetName val="Link_data1"/>
      <sheetName val="Drop_down_list1"/>
      <sheetName val="Tax_Calculation1"/>
      <sheetName val="RIG_134-ASSETS_APR_971"/>
      <sheetName val="RIG_027-ASSETS-AFTER_30_JUN_971"/>
      <sheetName val="Home_Page1"/>
      <sheetName val="Interest_Rate_Projection1"/>
      <sheetName val="Table_LL131"/>
      <sheetName val="BALANCE_SHEET_1"/>
      <sheetName val="New_Hire_Input_&amp;_Calc1"/>
      <sheetName val="On_Board_Headcount_Changes1"/>
      <sheetName val="Permanent_info1"/>
      <sheetName val="Wkgs_BS_Lead3"/>
      <sheetName val="SAP_COMPANY_CODES1"/>
      <sheetName val="ana_u51"/>
      <sheetName val="Genetica_Molecular_'071"/>
      <sheetName val="A_TODDI_&amp;_B_TODDI1"/>
      <sheetName val="SUM_RV-November1"/>
      <sheetName val="FY04_budget_vol1"/>
      <sheetName val="DEP_C20011"/>
      <sheetName val="MCS_P&amp;L_By_Sub__USD1"/>
      <sheetName val="lab_paced1"/>
      <sheetName val="Cost_Center1"/>
      <sheetName val="21_Ocl1"/>
      <sheetName val="acc_depre-report-old1"/>
      <sheetName val="Download_Grp_Branch1"/>
      <sheetName val="Download_Lcl_Branch1"/>
      <sheetName val="Supporting_Tool1"/>
      <sheetName val="Std_061"/>
      <sheetName val="Debt_Info1"/>
      <sheetName val="Investment_Database3"/>
      <sheetName val="CF_RECONCILE_-_11"/>
      <sheetName val="On_hand_-_31_Mar_031"/>
      <sheetName val="COMPUTER_HARDWARE(IFM)_(A)1"/>
      <sheetName val="summary_of_used_bits1"/>
      <sheetName val="Mapping_table1"/>
      <sheetName val="PRICE_LIST_MASTER1"/>
      <sheetName val="Input_Price1"/>
      <sheetName val="Main_Model1"/>
      <sheetName val="Month_v_YTD1"/>
      <sheetName val="Project_Detail_1"/>
      <sheetName val="98FORECAST_(1)1"/>
      <sheetName val="TB-Circuit_ONE_-121"/>
      <sheetName val="_IB-PL-YTD1"/>
      <sheetName val="Account_List1"/>
      <sheetName val="Company_codes1"/>
      <sheetName val="Stock_Aging1"/>
      <sheetName val="TB_Data_base1"/>
      <sheetName val="NAR-Pistons_(2)1"/>
      <sheetName val="TAUX_MONNAIES1"/>
      <sheetName val="Equity_Rec_1"/>
      <sheetName val="#ofclose__xl1"/>
      <sheetName val="NBD1_1_011"/>
      <sheetName val="NBD2_1_021"/>
      <sheetName val="NBD2_1_031"/>
      <sheetName val="NBD2_1_041"/>
      <sheetName val="NBD2_2_021"/>
      <sheetName val="NBD6_2_011"/>
      <sheetName val="NBD6_2_021"/>
      <sheetName val="NBD8_2_011"/>
      <sheetName val="NBD8_2_081"/>
      <sheetName val="NBD8_2_091"/>
      <sheetName val="NBD8_2_111"/>
      <sheetName val="NBD8_2_121"/>
      <sheetName val="NBD8_2_161"/>
      <sheetName val="NBD8_2_181"/>
      <sheetName val="NBD8_2_201"/>
      <sheetName val="NBD8_2_211"/>
      <sheetName val="คชจ_ดำเนินงาน6-431"/>
      <sheetName val="Int_20101"/>
      <sheetName val="Land_281011"/>
      <sheetName val="งบบริหาร_PL-report1"/>
      <sheetName val="Inter_co1"/>
      <sheetName val="10Segment_report1"/>
      <sheetName val="1Cash_for_Interest1"/>
      <sheetName val="3Detail_of_cash_flow1"/>
      <sheetName val="Income_Tax_Provision1"/>
      <sheetName val="___________9_D_____O_Z_e_p_{_1"/>
      <sheetName val="__9_D_O_Z_e_p_{___1"/>
      <sheetName val="Record_CR8"/>
      <sheetName val="DATE_CELL_&amp;_Unassigned-18"/>
      <sheetName val="_8"/>
      <sheetName val="?_?????????9?D?????O?Z?e?p?{?8"/>
      <sheetName val="_?9?D?O?Z?e?p?{??_x000a_8"/>
      <sheetName val="________MGC8"/>
      <sheetName val="10-1_Media5"/>
      <sheetName val="deals_above_20k3"/>
      <sheetName val="Market_Segment5"/>
      <sheetName val="Owner_Unit5"/>
      <sheetName val="vendor_name5"/>
      <sheetName val="Content_Page5"/>
      <sheetName val="Elim_Seg_LM5"/>
      <sheetName val="Elim_Seg_BM5"/>
      <sheetName val="Elim_Seg_AM5"/>
      <sheetName val="Table_Array5"/>
      <sheetName val="Setup_20083"/>
      <sheetName val="Setup_20093"/>
      <sheetName val="f&amp;b_(2)4"/>
      <sheetName val="VariableII__period5"/>
      <sheetName val="SCB_1_-_Current5"/>
      <sheetName val="SCB_2_-_Current5"/>
      <sheetName val="Data_Sources3"/>
      <sheetName val="외상매출금현황-수정분_A23"/>
      <sheetName val="Master_Updated(517)3"/>
      <sheetName val="Tooling_list_T_lite3"/>
      <sheetName val="@RISK_Correlations3"/>
      <sheetName val="NEW_ZEALAND3"/>
      <sheetName val="Master_table3"/>
      <sheetName val="7Long_term_liabilities3"/>
      <sheetName val="Nominal_Wizard3"/>
      <sheetName val="Jan_053"/>
      <sheetName val="FCT_2008_-_HM_ok3"/>
      <sheetName val="LJ_Assumptions3"/>
      <sheetName val="LJ_Cost3"/>
      <sheetName val="LJ_His_CF3"/>
      <sheetName val="YS_Loan_3"/>
      <sheetName val="YS_Hotel_Budget3"/>
      <sheetName val="YS_Assumptions3"/>
      <sheetName val="YS_Cost_3"/>
      <sheetName val="YS_His_CF3"/>
      <sheetName val="new_IFS_format3"/>
      <sheetName val="TMF_Draft3"/>
      <sheetName val="Fill_this_out_first___3"/>
      <sheetName val="FE-1770_P13"/>
      <sheetName val="ADJ___RATE3"/>
      <sheetName val="Call_Down_Data_OLD3"/>
      <sheetName val="Assumption_Data3"/>
      <sheetName val="BL_-_GL_-_RJ3"/>
      <sheetName val="T&amp;E_GL3"/>
      <sheetName val="T&amp;E_System3"/>
      <sheetName val="1020_FF3"/>
      <sheetName val="_IBPL00014"/>
      <sheetName val="FY02_Fcst3"/>
      <sheetName val="Operational_Plan3"/>
      <sheetName val="Summary_Comparison_SGD3"/>
      <sheetName val="U-7_13"/>
      <sheetName val="N-4_44"/>
      <sheetName val="7_Jan_024"/>
      <sheetName val="Mkt_Dev_1291_ONL_1290_-_10103"/>
      <sheetName val="GAAP_Pru3"/>
      <sheetName val="31_12_045"/>
      <sheetName val="Bill_No__2_-_Carpark3"/>
      <sheetName val="FDR-Jan-99_3"/>
      <sheetName val="sum_to_LRH3"/>
      <sheetName val="Appendix_E3"/>
      <sheetName val="Submission_Form5"/>
      <sheetName val="interest_income5"/>
      <sheetName val="Tax_Formulas3"/>
      <sheetName val="Setup_Sheet3"/>
      <sheetName val="K101_FA_Lead3"/>
      <sheetName val="Base_Rental3"/>
      <sheetName val="COST_(ACC_ขาย10-2005)3"/>
      <sheetName val="Book_1_Summary3"/>
      <sheetName val="Global_Cover3"/>
      <sheetName val="Anniversary_at_Multi_Group3"/>
      <sheetName val="Burden_exp3"/>
      <sheetName val="Main_Menu3"/>
      <sheetName val="AOP_Summary-23"/>
      <sheetName val="ALL_KSFC_RIGS_EXCEPT_R-53"/>
      <sheetName val="Entity_List3"/>
      <sheetName val="Drop_Down_Lists4"/>
      <sheetName val="CAPEX_Import4"/>
      <sheetName val="Rates_Table4"/>
      <sheetName val="Jung_step_down_(60)4"/>
      <sheetName val="lgth_adj_fine4"/>
      <sheetName val="Gauge_Accuracy4"/>
      <sheetName val="Drop_Down4"/>
      <sheetName val="AUDIT_FEE4"/>
      <sheetName val="Raw_Mat4"/>
      <sheetName val="Thai_better_foods4"/>
      <sheetName val="Cross_Ref4"/>
      <sheetName val="Link_data3"/>
      <sheetName val="Drop_down_list3"/>
      <sheetName val="Tax_Calculation3"/>
      <sheetName val="RIG_134-ASSETS_APR_973"/>
      <sheetName val="RIG_027-ASSETS-AFTER_30_JUN_973"/>
      <sheetName val="Home_Page3"/>
      <sheetName val="Interest_Rate_Projection3"/>
      <sheetName val="Table_LL133"/>
      <sheetName val="BALANCE_SHEET_3"/>
      <sheetName val="New_Hire_Input_&amp;_Calc3"/>
      <sheetName val="On_Board_Headcount_Changes3"/>
      <sheetName val="Permanent_info3"/>
      <sheetName val="Wkgs_BS_Lead5"/>
      <sheetName val="SAP_COMPANY_CODES3"/>
      <sheetName val="ana_u53"/>
      <sheetName val="Genetica_Molecular_'073"/>
      <sheetName val="A_TODDI_&amp;_B_TODDI3"/>
      <sheetName val="SUM_RV-November3"/>
      <sheetName val="FY04_budget_vol3"/>
      <sheetName val="DEP_C20013"/>
      <sheetName val="MCS_P&amp;L_By_Sub__USD3"/>
      <sheetName val="lab_paced3"/>
      <sheetName val="Cost_Center3"/>
      <sheetName val="21_Ocl3"/>
      <sheetName val="acc_depre-report-old3"/>
      <sheetName val="Download_Grp_Branch3"/>
      <sheetName val="Download_Lcl_Branch3"/>
      <sheetName val="Supporting_Tool3"/>
      <sheetName val="Std_063"/>
      <sheetName val="Debt_Info3"/>
      <sheetName val="Investment_Database5"/>
      <sheetName val="CF_RECONCILE_-_13"/>
      <sheetName val="On_hand_-_31_Mar_033"/>
      <sheetName val="COMPUTER_HARDWARE(IFM)_(A)3"/>
      <sheetName val="summary_of_used_bits3"/>
      <sheetName val="Mapping_table3"/>
      <sheetName val="PRICE_LIST_MASTER3"/>
      <sheetName val="Input_Price3"/>
      <sheetName val="Main_Model3"/>
      <sheetName val="Month_v_YTD3"/>
      <sheetName val="Project_Detail_3"/>
      <sheetName val="98FORECAST_(1)3"/>
      <sheetName val="TB-Circuit_ONE_-123"/>
      <sheetName val="_IB-PL-YTD3"/>
      <sheetName val="Account_List3"/>
      <sheetName val="Company_codes3"/>
      <sheetName val="Stock_Aging3"/>
      <sheetName val="TB_Data_base3"/>
      <sheetName val="NAR-Pistons_(2)3"/>
      <sheetName val="TAUX_MONNAIES3"/>
      <sheetName val="Equity_Rec_3"/>
      <sheetName val="#ofclose__xl3"/>
      <sheetName val="NBD1_1_013"/>
      <sheetName val="NBD2_1_023"/>
      <sheetName val="NBD2_1_033"/>
      <sheetName val="NBD2_1_043"/>
      <sheetName val="NBD2_2_023"/>
      <sheetName val="NBD6_2_013"/>
      <sheetName val="NBD6_2_023"/>
      <sheetName val="NBD8_2_013"/>
      <sheetName val="NBD8_2_083"/>
      <sheetName val="NBD8_2_093"/>
      <sheetName val="NBD8_2_113"/>
      <sheetName val="NBD8_2_123"/>
      <sheetName val="NBD8_2_163"/>
      <sheetName val="NBD8_2_183"/>
      <sheetName val="NBD8_2_203"/>
      <sheetName val="NBD8_2_213"/>
      <sheetName val="คชจ_ดำเนินงาน6-433"/>
      <sheetName val="Int_20103"/>
      <sheetName val="Land_281013"/>
      <sheetName val="งบบริหาร_PL-report3"/>
      <sheetName val="Inter_co3"/>
      <sheetName val="10Segment_report3"/>
      <sheetName val="1Cash_for_Interest3"/>
      <sheetName val="3Detail_of_cash_flow3"/>
      <sheetName val="Income_Tax_Provision3"/>
      <sheetName val="___________9_D_____O_Z_e_p_{_3"/>
      <sheetName val="__9_D_O_Z_e_p_{___3"/>
      <sheetName val="Record_CR7"/>
      <sheetName val="DATE_CELL_&amp;_Unassigned-17"/>
      <sheetName val="_7"/>
      <sheetName val="?_?????????9?D?????O?Z?e?p?{?7"/>
      <sheetName val="_?9?D?O?Z?e?p?{??_x000a_7"/>
      <sheetName val="________MGC7"/>
      <sheetName val="10-1_Media4"/>
      <sheetName val="deals_above_20k2"/>
      <sheetName val="Market_Segment4"/>
      <sheetName val="Owner_Unit4"/>
      <sheetName val="vendor_name4"/>
      <sheetName val="Content_Page4"/>
      <sheetName val="Elim_Seg_LM4"/>
      <sheetName val="Elim_Seg_BM4"/>
      <sheetName val="Elim_Seg_AM4"/>
      <sheetName val="Table_Array4"/>
      <sheetName val="Setup_20082"/>
      <sheetName val="Setup_20092"/>
      <sheetName val="f&amp;b_(2)3"/>
      <sheetName val="VariableII__period4"/>
      <sheetName val="SCB_1_-_Current4"/>
      <sheetName val="SCB_2_-_Current4"/>
      <sheetName val="Data_Sources2"/>
      <sheetName val="외상매출금현황-수정분_A22"/>
      <sheetName val="Master_Updated(517)2"/>
      <sheetName val="Tooling_list_T_lite2"/>
      <sheetName val="@RISK_Correlations2"/>
      <sheetName val="NEW_ZEALAND2"/>
      <sheetName val="Master_table2"/>
      <sheetName val="7Long_term_liabilities2"/>
      <sheetName val="Nominal_Wizard2"/>
      <sheetName val="Jan_052"/>
      <sheetName val="FCT_2008_-_HM_ok2"/>
      <sheetName val="LJ_Assumptions2"/>
      <sheetName val="LJ_Cost2"/>
      <sheetName val="LJ_His_CF2"/>
      <sheetName val="YS_Loan_2"/>
      <sheetName val="YS_Hotel_Budget2"/>
      <sheetName val="YS_Assumptions2"/>
      <sheetName val="YS_Cost_2"/>
      <sheetName val="YS_His_CF2"/>
      <sheetName val="new_IFS_format2"/>
      <sheetName val="TMF_Draft2"/>
      <sheetName val="Fill_this_out_first___2"/>
      <sheetName val="FE-1770_P12"/>
      <sheetName val="ADJ___RATE2"/>
      <sheetName val="Call_Down_Data_OLD2"/>
      <sheetName val="Assumption_Data2"/>
      <sheetName val="BL_-_GL_-_RJ2"/>
      <sheetName val="T&amp;E_GL2"/>
      <sheetName val="T&amp;E_System2"/>
      <sheetName val="1020_FF2"/>
      <sheetName val="_IBPL00013"/>
      <sheetName val="FY02_Fcst2"/>
      <sheetName val="Operational_Plan2"/>
      <sheetName val="Summary_Comparison_SGD2"/>
      <sheetName val="U-7_12"/>
      <sheetName val="N-4_43"/>
      <sheetName val="7_Jan_023"/>
      <sheetName val="Mkt_Dev_1291_ONL_1290_-_10102"/>
      <sheetName val="GAAP_Pru2"/>
      <sheetName val="31_12_044"/>
      <sheetName val="Bill_No__2_-_Carpark2"/>
      <sheetName val="FDR-Jan-99_2"/>
      <sheetName val="sum_to_LRH2"/>
      <sheetName val="Appendix_E2"/>
      <sheetName val="Submission_Form4"/>
      <sheetName val="interest_income4"/>
      <sheetName val="Tax_Formulas2"/>
      <sheetName val="Setup_Sheet2"/>
      <sheetName val="K101_FA_Lead2"/>
      <sheetName val="Base_Rental2"/>
      <sheetName val="COST_(ACC_ขาย10-2005)2"/>
      <sheetName val="Book_1_Summary2"/>
      <sheetName val="Global_Cover2"/>
      <sheetName val="Anniversary_at_Multi_Group2"/>
      <sheetName val="Burden_exp2"/>
      <sheetName val="Main_Menu2"/>
      <sheetName val="AOP_Summary-22"/>
      <sheetName val="ALL_KSFC_RIGS_EXCEPT_R-52"/>
      <sheetName val="Entity_List2"/>
      <sheetName val="Drop_Down_Lists3"/>
      <sheetName val="CAPEX_Import3"/>
      <sheetName val="Rates_Table3"/>
      <sheetName val="Jung_step_down_(60)3"/>
      <sheetName val="lgth_adj_fine3"/>
      <sheetName val="Gauge_Accuracy3"/>
      <sheetName val="Drop_Down3"/>
      <sheetName val="AUDIT_FEE3"/>
      <sheetName val="Raw_Mat3"/>
      <sheetName val="Thai_better_foods3"/>
      <sheetName val="Cross_Ref3"/>
      <sheetName val="Link_data2"/>
      <sheetName val="Drop_down_list2"/>
      <sheetName val="Tax_Calculation2"/>
      <sheetName val="RIG_134-ASSETS_APR_972"/>
      <sheetName val="RIG_027-ASSETS-AFTER_30_JUN_972"/>
      <sheetName val="Home_Page2"/>
      <sheetName val="Interest_Rate_Projection2"/>
      <sheetName val="Table_LL132"/>
      <sheetName val="BALANCE_SHEET_2"/>
      <sheetName val="New_Hire_Input_&amp;_Calc2"/>
      <sheetName val="On_Board_Headcount_Changes2"/>
      <sheetName val="Permanent_info2"/>
      <sheetName val="Wkgs_BS_Lead4"/>
      <sheetName val="SAP_COMPANY_CODES2"/>
      <sheetName val="ana_u52"/>
      <sheetName val="Genetica_Molecular_'072"/>
      <sheetName val="A_TODDI_&amp;_B_TODDI2"/>
      <sheetName val="SUM_RV-November2"/>
      <sheetName val="FY04_budget_vol2"/>
      <sheetName val="DEP_C20012"/>
      <sheetName val="MCS_P&amp;L_By_Sub__USD2"/>
      <sheetName val="lab_paced2"/>
      <sheetName val="Cost_Center2"/>
      <sheetName val="21_Ocl2"/>
      <sheetName val="acc_depre-report-old2"/>
      <sheetName val="Download_Grp_Branch2"/>
      <sheetName val="Download_Lcl_Branch2"/>
      <sheetName val="Supporting_Tool2"/>
      <sheetName val="Std_062"/>
      <sheetName val="Debt_Info2"/>
      <sheetName val="Investment_Database4"/>
      <sheetName val="CF_RECONCILE_-_12"/>
      <sheetName val="On_hand_-_31_Mar_032"/>
      <sheetName val="COMPUTER_HARDWARE(IFM)_(A)2"/>
      <sheetName val="summary_of_used_bits2"/>
      <sheetName val="Mapping_table2"/>
      <sheetName val="PRICE_LIST_MASTER2"/>
      <sheetName val="Input_Price2"/>
      <sheetName val="Main_Model2"/>
      <sheetName val="Month_v_YTD2"/>
      <sheetName val="Project_Detail_2"/>
      <sheetName val="98FORECAST_(1)2"/>
      <sheetName val="TB-Circuit_ONE_-122"/>
      <sheetName val="_IB-PL-YTD2"/>
      <sheetName val="Account_List2"/>
      <sheetName val="Company_codes2"/>
      <sheetName val="Stock_Aging2"/>
      <sheetName val="TB_Data_base2"/>
      <sheetName val="NAR-Pistons_(2)2"/>
      <sheetName val="TAUX_MONNAIES2"/>
      <sheetName val="Equity_Rec_2"/>
      <sheetName val="#ofclose__xl2"/>
      <sheetName val="NBD1_1_012"/>
      <sheetName val="NBD2_1_022"/>
      <sheetName val="NBD2_1_032"/>
      <sheetName val="NBD2_1_042"/>
      <sheetName val="NBD2_2_022"/>
      <sheetName val="NBD6_2_012"/>
      <sheetName val="NBD6_2_022"/>
      <sheetName val="NBD8_2_012"/>
      <sheetName val="NBD8_2_082"/>
      <sheetName val="NBD8_2_092"/>
      <sheetName val="NBD8_2_112"/>
      <sheetName val="NBD8_2_122"/>
      <sheetName val="NBD8_2_162"/>
      <sheetName val="NBD8_2_182"/>
      <sheetName val="NBD8_2_202"/>
      <sheetName val="NBD8_2_212"/>
      <sheetName val="คชจ_ดำเนินงาน6-432"/>
      <sheetName val="Int_20102"/>
      <sheetName val="Land_281012"/>
      <sheetName val="งบบริหาร_PL-report2"/>
      <sheetName val="Inter_co2"/>
      <sheetName val="10Segment_report2"/>
      <sheetName val="1Cash_for_Interest2"/>
      <sheetName val="3Detail_of_cash_flow2"/>
      <sheetName val="Income_Tax_Provision2"/>
      <sheetName val="___________9_D_____O_Z_e_p_{_2"/>
      <sheetName val="__9_D_O_Z_e_p_{___2"/>
      <sheetName val="Record_CR9"/>
      <sheetName val="DATE_CELL_&amp;_Unassigned-19"/>
      <sheetName val="_9"/>
      <sheetName val="?_?????????9?D?????O?Z?e?p?{?9"/>
      <sheetName val="_?9?D?O?Z?e?p?{??_x000a_9"/>
      <sheetName val="________MGC9"/>
      <sheetName val="10-1_Media6"/>
      <sheetName val="deals_above_20k4"/>
      <sheetName val="Market_Segment6"/>
      <sheetName val="Owner_Unit6"/>
      <sheetName val="vendor_name6"/>
      <sheetName val="Content_Page6"/>
      <sheetName val="Elim_Seg_LM6"/>
      <sheetName val="Elim_Seg_BM6"/>
      <sheetName val="Elim_Seg_AM6"/>
      <sheetName val="Table_Array6"/>
      <sheetName val="Setup_20084"/>
      <sheetName val="Setup_20094"/>
      <sheetName val="f&amp;b_(2)5"/>
      <sheetName val="VariableII__period6"/>
      <sheetName val="SCB_1_-_Current6"/>
      <sheetName val="SCB_2_-_Current6"/>
      <sheetName val="Data_Sources4"/>
      <sheetName val="외상매출금현황-수정분_A24"/>
      <sheetName val="Master_Updated(517)4"/>
      <sheetName val="Tooling_list_T_lite4"/>
      <sheetName val="@RISK_Correlations4"/>
      <sheetName val="NEW_ZEALAND4"/>
      <sheetName val="Master_table4"/>
      <sheetName val="7Long_term_liabilities4"/>
      <sheetName val="Nominal_Wizard4"/>
      <sheetName val="Jan_054"/>
      <sheetName val="FCT_2008_-_HM_ok4"/>
      <sheetName val="LJ_Assumptions4"/>
      <sheetName val="LJ_Cost4"/>
      <sheetName val="LJ_His_CF4"/>
      <sheetName val="YS_Loan_4"/>
      <sheetName val="YS_Hotel_Budget4"/>
      <sheetName val="YS_Assumptions4"/>
      <sheetName val="YS_Cost_4"/>
      <sheetName val="YS_His_CF4"/>
      <sheetName val="new_IFS_format4"/>
      <sheetName val="TMF_Draft4"/>
      <sheetName val="Fill_this_out_first___4"/>
      <sheetName val="FE-1770_P14"/>
      <sheetName val="ADJ___RATE4"/>
      <sheetName val="Call_Down_Data_OLD4"/>
      <sheetName val="Assumption_Data4"/>
      <sheetName val="BL_-_GL_-_RJ4"/>
      <sheetName val="T&amp;E_GL4"/>
      <sheetName val="T&amp;E_System4"/>
      <sheetName val="1020_FF4"/>
      <sheetName val="_IBPL00015"/>
      <sheetName val="FY02_Fcst4"/>
      <sheetName val="Operational_Plan4"/>
      <sheetName val="Summary_Comparison_SGD4"/>
      <sheetName val="U-7_14"/>
      <sheetName val="N-4_45"/>
      <sheetName val="7_Jan_025"/>
      <sheetName val="Mkt_Dev_1291_ONL_1290_-_10104"/>
      <sheetName val="GAAP_Pru4"/>
      <sheetName val="31_12_046"/>
      <sheetName val="Bill_No__2_-_Carpark4"/>
      <sheetName val="FDR-Jan-99_4"/>
      <sheetName val="sum_to_LRH4"/>
      <sheetName val="Appendix_E4"/>
      <sheetName val="Submission_Form6"/>
      <sheetName val="interest_income6"/>
      <sheetName val="Tax_Formulas4"/>
      <sheetName val="Setup_Sheet4"/>
      <sheetName val="K101_FA_Lead4"/>
      <sheetName val="Base_Rental4"/>
      <sheetName val="COST_(ACC_ขาย10-2005)4"/>
      <sheetName val="Book_1_Summary4"/>
      <sheetName val="Global_Cover4"/>
      <sheetName val="Anniversary_at_Multi_Group4"/>
      <sheetName val="Burden_exp4"/>
      <sheetName val="Main_Menu4"/>
      <sheetName val="AOP_Summary-24"/>
      <sheetName val="ALL_KSFC_RIGS_EXCEPT_R-54"/>
      <sheetName val="Entity_List4"/>
      <sheetName val="Drop_Down_Lists5"/>
      <sheetName val="CAPEX_Import5"/>
      <sheetName val="Rates_Table5"/>
      <sheetName val="Jung_step_down_(60)5"/>
      <sheetName val="lgth_adj_fine5"/>
      <sheetName val="Gauge_Accuracy5"/>
      <sheetName val="Drop_Down5"/>
      <sheetName val="AUDIT_FEE5"/>
      <sheetName val="Raw_Mat5"/>
      <sheetName val="Thai_better_foods5"/>
      <sheetName val="Cross_Ref5"/>
      <sheetName val="Link_data4"/>
      <sheetName val="Drop_down_list4"/>
      <sheetName val="Tax_Calculation4"/>
      <sheetName val="RIG_134-ASSETS_APR_974"/>
      <sheetName val="RIG_027-ASSETS-AFTER_30_JUN_974"/>
      <sheetName val="Home_Page4"/>
      <sheetName val="Interest_Rate_Projection4"/>
      <sheetName val="Table_LL134"/>
      <sheetName val="BALANCE_SHEET_4"/>
      <sheetName val="New_Hire_Input_&amp;_Calc4"/>
      <sheetName val="On_Board_Headcount_Changes4"/>
      <sheetName val="Permanent_info4"/>
      <sheetName val="Wkgs_BS_Lead6"/>
      <sheetName val="SAP_COMPANY_CODES4"/>
      <sheetName val="ana_u54"/>
      <sheetName val="Genetica_Molecular_'074"/>
      <sheetName val="A_TODDI_&amp;_B_TODDI4"/>
      <sheetName val="SUM_RV-November4"/>
      <sheetName val="FY04_budget_vol4"/>
      <sheetName val="DEP_C20014"/>
      <sheetName val="MCS_P&amp;L_By_Sub__USD4"/>
      <sheetName val="lab_paced4"/>
      <sheetName val="Cost_Center4"/>
      <sheetName val="21_Ocl4"/>
      <sheetName val="acc_depre-report-old4"/>
      <sheetName val="Download_Grp_Branch4"/>
      <sheetName val="Download_Lcl_Branch4"/>
      <sheetName val="Supporting_Tool4"/>
      <sheetName val="Std_064"/>
      <sheetName val="Debt_Info4"/>
      <sheetName val="Investment_Database6"/>
      <sheetName val="CF_RECONCILE_-_14"/>
      <sheetName val="On_hand_-_31_Mar_034"/>
      <sheetName val="COMPUTER_HARDWARE(IFM)_(A)4"/>
      <sheetName val="summary_of_used_bits4"/>
      <sheetName val="Mapping_table4"/>
      <sheetName val="PRICE_LIST_MASTER4"/>
      <sheetName val="Input_Price4"/>
      <sheetName val="Main_Model4"/>
      <sheetName val="Month_v_YTD4"/>
      <sheetName val="Project_Detail_4"/>
      <sheetName val="98FORECAST_(1)4"/>
      <sheetName val="TB-Circuit_ONE_-124"/>
      <sheetName val="_IB-PL-YTD4"/>
      <sheetName val="Account_List4"/>
      <sheetName val="Company_codes4"/>
      <sheetName val="Stock_Aging4"/>
      <sheetName val="TB_Data_base4"/>
      <sheetName val="NAR-Pistons_(2)4"/>
      <sheetName val="TAUX_MONNAIES4"/>
      <sheetName val="Equity_Rec_4"/>
      <sheetName val="#ofclose__xl4"/>
      <sheetName val="NBD1_1_014"/>
      <sheetName val="NBD2_1_024"/>
      <sheetName val="NBD2_1_034"/>
      <sheetName val="NBD2_1_044"/>
      <sheetName val="NBD2_2_024"/>
      <sheetName val="NBD6_2_014"/>
      <sheetName val="NBD6_2_024"/>
      <sheetName val="NBD8_2_014"/>
      <sheetName val="NBD8_2_084"/>
      <sheetName val="NBD8_2_094"/>
      <sheetName val="NBD8_2_114"/>
      <sheetName val="NBD8_2_124"/>
      <sheetName val="NBD8_2_164"/>
      <sheetName val="NBD8_2_184"/>
      <sheetName val="NBD8_2_204"/>
      <sheetName val="NBD8_2_214"/>
      <sheetName val="คชจ_ดำเนินงาน6-434"/>
      <sheetName val="Int_20104"/>
      <sheetName val="Land_281014"/>
      <sheetName val="งบบริหาร_PL-report4"/>
      <sheetName val="Inter_co4"/>
      <sheetName val="10Segment_report4"/>
      <sheetName val="1Cash_for_Interest4"/>
      <sheetName val="3Detail_of_cash_flow4"/>
      <sheetName val="Income_Tax_Provision4"/>
      <sheetName val="___________9_D_____O_Z_e_p_{_4"/>
      <sheetName val="__9_D_O_Z_e_p_{___4"/>
      <sheetName val="shi_00"/>
      <sheetName val="E-Client Information"/>
      <sheetName val="BS_Revise"/>
      <sheetName val="IS_Revise"/>
      <sheetName val="Ex Hyp"/>
      <sheetName val="Actual"/>
      <sheetName val="Parameters2"/>
      <sheetName val="rate adj"/>
      <sheetName val="PKT_sales"/>
      <sheetName val="ALPL"/>
      <sheetName val="standard cost "/>
      <sheetName val="K-1"/>
      <sheetName val="ภาระผูกพันตามโครงการผลประโยชน์"/>
      <sheetName val="211901_คชจ.ค้างจ่าย"/>
      <sheetName val="BAX Export 25mar07 - 31mar07"/>
      <sheetName val="GL Code"/>
      <sheetName val="損益分岐点"/>
      <sheetName val="ocean voyage"/>
      <sheetName val="SF commitment "/>
      <sheetName val="Contract_service fee-other"/>
      <sheetName val="624270"/>
      <sheetName val="625120"/>
      <sheetName val="624230"/>
      <sheetName val="624220"/>
      <sheetName val="624210"/>
      <sheetName val="624110"/>
      <sheetName val="613010"/>
      <sheetName val="GL_SF Q3"/>
      <sheetName val="Co.26 Unfinished P&amp;E"/>
      <sheetName val="TO - SP"/>
      <sheetName val="_x005f_x0000_"/>
      <sheetName val="_x005f_x0000_._x005f_x0000__x005f_x0000__x005f_x0000__x"/>
      <sheetName val=".?9?D?O?Z?e?p?{??_x005f_x000a_"/>
      <sheetName val="16 P&amp;L by Mth"/>
      <sheetName val="MHK Rate"/>
      <sheetName val="MJD Rate"/>
      <sheetName val="MJS Rate"/>
      <sheetName val="4)Rate"/>
      <sheetName val="Babara"/>
      <sheetName val="lists"/>
      <sheetName val="JAN-NOV MFG"/>
      <sheetName val="Tables"/>
      <sheetName val="Thailand circuit-AGNS"/>
      <sheetName val="ME_Sale_Rate"/>
      <sheetName val="Sheet8"/>
      <sheetName val="名簿データ"/>
      <sheetName val="KPI48"/>
      <sheetName val="BSLA"/>
      <sheetName val="PDR (ORI)"/>
      <sheetName val="Landing Factors"/>
      <sheetName val="Agency Walker ID"/>
      <sheetName val="D-con-toll"/>
      <sheetName val="BS ATTACH"/>
      <sheetName val="CAPEX and HO"/>
      <sheetName val="CASH GRAPHS"/>
      <sheetName val="EBIT GRAPHS"/>
      <sheetName val="Dollar DOI"/>
      <sheetName val="Safety"/>
      <sheetName val="cho"/>
      <sheetName val="fac"/>
      <sheetName val="HOF"/>
      <sheetName val="mal"/>
      <sheetName val="mang"/>
      <sheetName val="LR23-986460-02"/>
      <sheetName val="CUSTOM"/>
      <sheetName val="CustList"/>
      <sheetName val="04.06.07_NO VENCIDO"/>
      <sheetName val="Vol del"/>
      <sheetName val="CPC form"/>
      <sheetName val="Dec 2001"/>
      <sheetName val="SKA"/>
      <sheetName val="H"/>
      <sheetName val="CF (Company only)"/>
      <sheetName val="Projection"/>
      <sheetName val="공사비 내역 (가)"/>
      <sheetName val="FRECEFECBAILEYS"/>
      <sheetName val="Twelve Month Cash Flow"/>
      <sheetName val="S33"/>
      <sheetName val="당초"/>
      <sheetName val="Assumption"/>
      <sheetName val="Front"/>
      <sheetName val="สัญญา A"/>
      <sheetName val="계정코드"/>
      <sheetName val="PDR_(ORI)"/>
      <sheetName val="TBActual_ERP"/>
      <sheetName val="SetUpTime"/>
      <sheetName val="Page1"/>
      <sheetName val="dmf 346-6162,63,64&amp;65"/>
      <sheetName val="GeneralInfo"/>
      <sheetName val="ANGGOTA"/>
      <sheetName val="Sheet1 (2)"/>
      <sheetName val="guarantee by mortgage"/>
      <sheetName val="SCORE_RC_Code"/>
      <sheetName val="Penyusutan Kendaraan"/>
      <sheetName val="TB P12"/>
      <sheetName val="INSTR"/>
      <sheetName val="Depn Assump"/>
      <sheetName val="Kind of Service"/>
      <sheetName val="2004 Labor"/>
      <sheetName val="Service Coming"/>
      <sheetName val="SALES&amp;COGS"/>
      <sheetName val="Test cost oversea"/>
      <sheetName val="intercocode"/>
      <sheetName val="关联交易-存款"/>
      <sheetName val=" aps  aps-di ing"/>
      <sheetName val="SRT"/>
      <sheetName val="Fidelio Input"/>
      <sheetName val="DAY"/>
      <sheetName val="Pln Pdt"/>
      <sheetName val="SPCSheet"/>
      <sheetName val="A-4Sum Lead "/>
      <sheetName val="Pivot_BS"/>
      <sheetName val="K001"/>
      <sheetName val="11_เงินลงทุน"/>
      <sheetName val="รายการกับบริษัทในเครือ "/>
      <sheetName val="ARAC99"/>
      <sheetName val="selling mec+msc"/>
      <sheetName val="DEC08"/>
      <sheetName val="Invoice Summary-Ops"/>
      <sheetName val="Chlorination"/>
      <sheetName val="Compounding"/>
      <sheetName val="Forming"/>
      <sheetName val="Packaging"/>
      <sheetName val="Original"/>
      <sheetName val="0-Basics"/>
      <sheetName val="___________9_D_____O_Z_e_p____2"/>
      <sheetName val="___________9_D_____O_Z_e_p____3"/>
      <sheetName val="LOOKUP_FY04"/>
      <sheetName val="CD-08"/>
      <sheetName val="Expense Claim"/>
      <sheetName val="Amort Table Building I"/>
      <sheetName val="standard_cost_"/>
      <sheetName val="211901_คชจ_ค้างจ่าย"/>
      <sheetName val="BAX_Export_25mar07_-_31mar07"/>
      <sheetName val="GL_Code"/>
      <sheetName val="ocean_voyage"/>
      <sheetName val="SF_commitment_"/>
      <sheetName val="Contract_service_fee-other"/>
      <sheetName val="GL_SF_Q3"/>
      <sheetName val="Landing_Factors"/>
      <sheetName val="Agency_Walker_ID"/>
      <sheetName val="BS_ATTACH"/>
      <sheetName val="TB_P12"/>
      <sheetName val="standard_cost_1"/>
      <sheetName val="211901_คชจ_ค้างจ่าย1"/>
      <sheetName val="BAX_Export_25mar07_-_31mar071"/>
      <sheetName val="GL_Code1"/>
      <sheetName val="ocean_voyage1"/>
      <sheetName val="SF_commitment_1"/>
      <sheetName val="Contract_service_fee-other1"/>
      <sheetName val="GL_SF_Q31"/>
      <sheetName val="PDR_(ORI)1"/>
      <sheetName val="Landing_Factors1"/>
      <sheetName val="Agency_Walker_ID1"/>
      <sheetName val="BS_ATTACH1"/>
      <sheetName val="TB_P121"/>
      <sheetName val="ADJ"/>
      <sheetName val="Haft year tax estimation 1"/>
      <sheetName val="Haft year tax estimation 2"/>
      <sheetName val="Haft year tax estimation (1)"/>
      <sheetName val="Haft year tax estimation (2)"/>
      <sheetName val="Taxcal 6 Month"/>
      <sheetName val="Data Last year"/>
      <sheetName val="FA_2019"/>
      <sheetName val="GL_2019"/>
      <sheetName val="C-3"/>
      <sheetName val="16_P&amp;L_by_Mth"/>
      <sheetName val="MHK_Rate"/>
      <sheetName val="MJD_Rate"/>
      <sheetName val="MJS_Rate"/>
      <sheetName val="JAN-NOV_MFG"/>
      <sheetName val="Thailand_circuit-AGNS"/>
      <sheetName val="Sheet1_(2)"/>
      <sheetName val="AC"/>
      <sheetName val="공사비_내역_(가)"/>
      <sheetName val="Twelve_Month_Cash_Flow"/>
      <sheetName val="BETON"/>
      <sheetName val="NHATKYC"/>
      <sheetName val="Sales Forecast Worksheet"/>
      <sheetName val="個品ﾘｽﾄ"/>
      <sheetName val="esxa"/>
      <sheetName val="FX and Date"/>
      <sheetName val="J&amp;Q"/>
      <sheetName val="gvl"/>
      <sheetName val="B1a"/>
      <sheetName val="B2b"/>
      <sheetName val="B2a"/>
      <sheetName val="B1b"/>
      <sheetName val="I4"/>
      <sheetName val="G3"/>
      <sheetName val="K1"/>
      <sheetName val="E2"/>
      <sheetName val="E3"/>
      <sheetName val="G1"/>
      <sheetName val="G2"/>
      <sheetName val="C"/>
      <sheetName val="I3"/>
      <sheetName val="E5"/>
      <sheetName val="E6"/>
      <sheetName val="G4"/>
      <sheetName val="D2"/>
      <sheetName val="aP (3)"/>
      <sheetName val="aP (2)"/>
      <sheetName val="PPh23"/>
      <sheetName val="PPh21"/>
      <sheetName val="PPN-in"/>
      <sheetName val=" PPN Out Mei"/>
      <sheetName val="6%"/>
      <sheetName val=" PPN Out Apr-N"/>
      <sheetName val="AN54"/>
      <sheetName val=" PPN Out Apr (2)"/>
      <sheetName val=" PPN Out Apr (3)"/>
      <sheetName val=" PPN Out Apr (4)"/>
      <sheetName val=" PPN Out Mar-N"/>
      <sheetName val="AA53"/>
      <sheetName val=" PPN Out Feb-n"/>
      <sheetName val="AN52"/>
      <sheetName val=" PPN Out Jan"/>
      <sheetName val="PPN out-Des"/>
      <sheetName val="PPN out-Nov"/>
      <sheetName val="PPN out-Aug"/>
      <sheetName val="PPN out-Jul "/>
      <sheetName val="PPN out-Jun"/>
      <sheetName val="PPN out-Mei"/>
      <sheetName val="LIST-TOT"/>
      <sheetName val="Rekapan"/>
      <sheetName val="List Tenant 6%"/>
      <sheetName val="01"/>
      <sheetName val="02"/>
      <sheetName val="03"/>
      <sheetName val="04"/>
      <sheetName val="05"/>
      <sheetName val="06"/>
      <sheetName val="07"/>
      <sheetName val="08"/>
      <sheetName val="09"/>
      <sheetName val="03?"/>
      <sheetName val="BS&amp;PL"/>
      <sheetName val="งบดุล"/>
      <sheetName val="Business Model"/>
      <sheetName val="Tariff"/>
      <sheetName val="Insurance"/>
      <sheetName val="Corp. sheet - Stress"/>
      <sheetName val="PR"/>
      <sheetName val="Bonds"/>
      <sheetName val="공사비_내역_(가)1"/>
      <sheetName val="Twelve_Month_Cash_Flow1"/>
      <sheetName val="CAPEX_and_HO"/>
      <sheetName val="CASH_GRAPHS"/>
      <sheetName val="EBIT_GRAPHS"/>
      <sheetName val="Dollar_DOI"/>
      <sheetName val="04_06_07_NO_VENCIDO"/>
      <sheetName val="TO_-_SP"/>
      <sheetName val="Vol_del"/>
      <sheetName val="CPC_form"/>
      <sheetName val="Dec_2001"/>
      <sheetName val="CF_(Company_only)"/>
      <sheetName val="Co_26_Unfinished_P&amp;E"/>
      <sheetName val="_x005f_x0000___x005f_x0000__x005f_x0000__x005f_x0000__x"/>
      <sheetName val="_?9?D?O?Z?e?p?{??_x005f_x000a_"/>
      <sheetName val="สัญญา_A"/>
      <sheetName val="공사비_내역_(가)2"/>
      <sheetName val="Twelve_Month_Cash_Flow2"/>
      <sheetName val="CAPEX_and_HO1"/>
      <sheetName val="CASH_GRAPHS1"/>
      <sheetName val="EBIT_GRAPHS1"/>
      <sheetName val="Dollar_DOI1"/>
      <sheetName val="04_06_07_NO_VENCIDO1"/>
      <sheetName val="TO_-_SP1"/>
      <sheetName val="Vol_del1"/>
      <sheetName val="CPC_form1"/>
      <sheetName val="Dec_20011"/>
      <sheetName val="CF_(Company_only)1"/>
      <sheetName val="Co_26_Unfinished_P&amp;E1"/>
      <sheetName val="_x005f_x0000___x005f_x0000__x005f_x0000__x005f_x0000__1"/>
      <sheetName val="_?9?D?O?Z?e?p?{??_x005f_x000a_1"/>
      <sheetName val="สัญญา_A1"/>
      <sheetName val="외상매출금현황-수정분_A25"/>
      <sheetName val="Data_Sources5"/>
      <sheetName val="Master_Updated(517)5"/>
      <sheetName val="Tooling_list_T_lite5"/>
      <sheetName val="Call_Down_Data_OLD5"/>
      <sheetName val="Assumption_Data5"/>
      <sheetName val="BL_-_GL_-_RJ5"/>
      <sheetName val="1020_FF5"/>
      <sheetName val="T&amp;E_GL5"/>
      <sheetName val="T&amp;E_System5"/>
      <sheetName val="FY02_Fcst5"/>
      <sheetName val="FY04_budget_vol5"/>
      <sheetName val="DEP_C20015"/>
      <sheetName val="Base_Rental5"/>
      <sheetName val="공사비_내역_(가)3"/>
      <sheetName val="Twelve_Month_Cash_Flow3"/>
      <sheetName val="CAPEX_and_HO3"/>
      <sheetName val="CASH_GRAPHS3"/>
      <sheetName val="EBIT_GRAPHS3"/>
      <sheetName val="Dollar_DOI3"/>
      <sheetName val="04_06_07_NO_VENCIDO3"/>
      <sheetName val="TO_-_SP3"/>
      <sheetName val="Vol_del3"/>
      <sheetName val="CPC_form3"/>
      <sheetName val="Dec_20013"/>
      <sheetName val="CF_(Company_only)3"/>
      <sheetName val="Co_26_Unfinished_P&amp;E3"/>
      <sheetName val="_x005f_x0000___x005f_x0000__x005f_x0000__x005f_x0000__3"/>
      <sheetName val="_?9?D?O?Z?e?p?{??_x005f_x000a_3"/>
      <sheetName val="สัญญา_A3"/>
      <sheetName val="CAPEX_and_HO2"/>
      <sheetName val="CASH_GRAPHS2"/>
      <sheetName val="EBIT_GRAPHS2"/>
      <sheetName val="Dollar_DOI2"/>
      <sheetName val="04_06_07_NO_VENCIDO2"/>
      <sheetName val="TO_-_SP2"/>
      <sheetName val="Vol_del2"/>
      <sheetName val="CPC_form2"/>
      <sheetName val="Dec_20012"/>
      <sheetName val="CF_(Company_only)2"/>
      <sheetName val="Co_26_Unfinished_P&amp;E2"/>
      <sheetName val="_x005f_x0000___x005f_x0000__x005f_x0000__x005f_x0000__2"/>
      <sheetName val="_?9?D?O?Z?e?p?{??_x005f_x000a_2"/>
      <sheetName val="สัญญา_A2"/>
      <sheetName val="외상매출금현황-수정분_A26"/>
      <sheetName val="Data_Sources6"/>
      <sheetName val="Master_Updated(517)6"/>
      <sheetName val="Tooling_list_T_lite6"/>
      <sheetName val="Call_Down_Data_OLD6"/>
      <sheetName val="Assumption_Data6"/>
      <sheetName val="BL_-_GL_-_RJ6"/>
      <sheetName val="1020_FF6"/>
      <sheetName val="T&amp;E_GL6"/>
      <sheetName val="T&amp;E_System6"/>
      <sheetName val="_IBPL00016"/>
      <sheetName val="FY02_Fcst6"/>
      <sheetName val="Drop_Down_Lists6"/>
      <sheetName val="CAPEX_Import6"/>
      <sheetName val="Rates_Table6"/>
      <sheetName val="lgth_adj_fine6"/>
      <sheetName val="Gauge_Accuracy6"/>
      <sheetName val="Drop_Down6"/>
      <sheetName val="Raw_Mat6"/>
      <sheetName val="AUDIT_FEE6"/>
      <sheetName val="Thai_better_foods6"/>
      <sheetName val="Cross_Ref6"/>
      <sheetName val="FY04_budget_vol6"/>
      <sheetName val="DEP_C20016"/>
      <sheetName val="Base_Rental6"/>
      <sheetName val="공사비_내역_(가)4"/>
      <sheetName val="Twelve_Month_Cash_Flow4"/>
      <sheetName val="CAPEX_and_HO4"/>
      <sheetName val="CASH_GRAPHS4"/>
      <sheetName val="EBIT_GRAPHS4"/>
      <sheetName val="Dollar_DOI4"/>
      <sheetName val="04_06_07_NO_VENCIDO4"/>
      <sheetName val="TO_-_SP4"/>
      <sheetName val="Vol_del4"/>
      <sheetName val="CPC_form4"/>
      <sheetName val="Dec_20014"/>
      <sheetName val="CF_(Company_only)4"/>
      <sheetName val="Co_26_Unfinished_P&amp;E4"/>
      <sheetName val="_x005f_x0000___x005f_x0000__x005f_x0000__x005f_x0000__4"/>
      <sheetName val="_?9?D?O?Z?e?p?{??_x005f_x000a_4"/>
      <sheetName val="สัญญา_A4"/>
      <sheetName val="Rates Increase &amp; Loading"/>
      <sheetName val="BTC Shifted (2)"/>
      <sheetName val="U"/>
      <sheetName val="feature"/>
      <sheetName val="ChangeHistory"/>
      <sheetName val="Graph"/>
      <sheetName val="Instruction"/>
      <sheetName val="Validation"/>
      <sheetName val="Texts"/>
      <sheetName val="._x005f_x0000_9_x005f_x0000_D_x005f_x0000_O_x0000"/>
      <sheetName val="Equipment"/>
      <sheetName val="gia vt,nc,may"/>
      <sheetName val="DataAllocate"/>
      <sheetName val="JV_Apr-Jun.07"/>
      <sheetName val="2300"/>
      <sheetName val="Quarterly P&amp;L"/>
      <sheetName val="listacccode"/>
      <sheetName val="Foremost 7 contract"/>
      <sheetName val="BNDDIR(BOND)"/>
      <sheetName val="TB47-12"/>
      <sheetName val="Expectation"/>
      <sheetName val="thisyear2011"/>
      <sheetName val="Sale 0502"/>
      <sheetName val="N5 related transactions (PL)"/>
      <sheetName val="N5 Related transactions (BS)"/>
      <sheetName val="dongia (2)"/>
      <sheetName val="ค่าไฟฟ้า (pdr )"/>
      <sheetName val="dmf_346-6162,63,64&amp;65"/>
      <sheetName val="Submission_Form7"/>
      <sheetName val="Wkgs_BS_Lead7"/>
      <sheetName val="interest_income7"/>
      <sheetName val="VariableII__period7"/>
      <sheetName val="Investment_Database7"/>
      <sheetName val="31_12_047"/>
      <sheetName val="SCB_1_-_Current7"/>
      <sheetName val="SCB_2_-_Current7"/>
      <sheetName val="Market_Segment7"/>
      <sheetName val="Owner_Unit7"/>
      <sheetName val="vendor_name7"/>
      <sheetName val="Content_Page7"/>
      <sheetName val="Elim_Seg_LM7"/>
      <sheetName val="Elim_Seg_BM7"/>
      <sheetName val="Elim_Seg_AM7"/>
      <sheetName val="Table_Array7"/>
      <sheetName val="dmf_346-6162,63,64&amp;653"/>
      <sheetName val="dmf_346-6162,63,64&amp;651"/>
      <sheetName val="dmf_346-6162,63,64&amp;652"/>
      <sheetName val="Submission_Form8"/>
      <sheetName val="Wkgs_BS_Lead8"/>
      <sheetName val="interest_income8"/>
      <sheetName val="VariableII__period8"/>
      <sheetName val="Investment_Database8"/>
      <sheetName val="31_12_048"/>
      <sheetName val="SCB_1_-_Current8"/>
      <sheetName val="SCB_2_-_Current8"/>
      <sheetName val="Market_Segment8"/>
      <sheetName val="Owner_Unit8"/>
      <sheetName val="vendor_name8"/>
      <sheetName val="Content_Page8"/>
      <sheetName val="Elim_Seg_LM8"/>
      <sheetName val="Elim_Seg_BM8"/>
      <sheetName val="Elim_Seg_AM8"/>
      <sheetName val="Table_Array8"/>
      <sheetName val="dmf_346-6162,63,64&amp;654"/>
      <sheetName val="Buyside P&amp;L"/>
      <sheetName val="Payroll_LOCAL"/>
      <sheetName val="Driver Info"/>
      <sheetName val="manreq"/>
      <sheetName val="smfix"/>
      <sheetName val="extra"/>
      <sheetName val="prf"/>
      <sheetName val="K-2"/>
      <sheetName val="US Exchange Rate"/>
      <sheetName val="065000"/>
      <sheetName val="065005s"/>
      <sheetName val="Dlrnames"/>
      <sheetName val="pov"/>
      <sheetName val="98PM1"/>
      <sheetName val="Cust"/>
      <sheetName val="เทียบเกิดจริง"/>
      <sheetName val="Liberty"/>
      <sheetName val="Audit "/>
      <sheetName val="bod"/>
      <sheetName val="Combine"/>
      <sheetName val="Calculations"/>
      <sheetName val="BANK"/>
      <sheetName val="#Lookup"/>
      <sheetName val="master plan "/>
      <sheetName val="2.Conso"/>
      <sheetName val="8.1|Invest in Equity"/>
      <sheetName val="6.5 rbe"/>
      <sheetName val="매출"/>
      <sheetName val="trfc02-26(Fes+Ses)"/>
      <sheetName val="Submission_Form9"/>
      <sheetName val="Wkgs_BS_Lead9"/>
      <sheetName val="interest_income9"/>
      <sheetName val="VariableII__period9"/>
      <sheetName val="Investment_Database9"/>
      <sheetName val="31_12_049"/>
      <sheetName val="SCB_1_-_Current9"/>
      <sheetName val="SCB_2_-_Current9"/>
      <sheetName val="Market_Segment9"/>
      <sheetName val="Owner_Unit9"/>
      <sheetName val="vendor_name9"/>
      <sheetName val="Content_Page9"/>
      <sheetName val="Elim_Seg_LM9"/>
      <sheetName val="Elim_Seg_BM9"/>
      <sheetName val="Elim_Seg_AM9"/>
      <sheetName val="Table_Array9"/>
      <sheetName val="Setup_20085"/>
      <sheetName val="Setup_20095"/>
      <sheetName val="@RISK_Correlations5"/>
      <sheetName val="NEW_ZEALAND5"/>
      <sheetName val="Master_table5"/>
      <sheetName val="7Long_term_liabilities5"/>
      <sheetName val="Nominal_Wizard5"/>
      <sheetName val="Jan_055"/>
      <sheetName val="FCT_2008_-_HM_ok5"/>
      <sheetName val="LJ_Assumptions5"/>
      <sheetName val="LJ_Cost5"/>
      <sheetName val="LJ_His_CF5"/>
      <sheetName val="YS_Loan_5"/>
      <sheetName val="YS_Hotel_Budget5"/>
      <sheetName val="YS_Assumptions5"/>
      <sheetName val="YS_Cost_5"/>
      <sheetName val="YS_His_CF5"/>
      <sheetName val="new_IFS_format5"/>
      <sheetName val="TMF_Draft5"/>
      <sheetName val="Fill_this_out_first___5"/>
      <sheetName val="FE-1770_P15"/>
      <sheetName val="ADJ___RATE5"/>
      <sheetName val="Operational_Plan5"/>
      <sheetName val="Summary_Comparison_SGD5"/>
      <sheetName val="U-7_15"/>
      <sheetName val="Mkt_Dev_1291_ONL_1290_-_10105"/>
      <sheetName val="GAAP_Pru5"/>
      <sheetName val="Bill_No__2_-_Carpark5"/>
      <sheetName val="FDR-Jan-99_5"/>
      <sheetName val="sum_to_LRH5"/>
      <sheetName val="Appendix_E5"/>
      <sheetName val="Tax_Formulas5"/>
      <sheetName val="Setup_Sheet5"/>
      <sheetName val="K101_FA_Lead5"/>
      <sheetName val="dmf_346-6162,63,64&amp;655"/>
      <sheetName val="K001 - Lead example"/>
      <sheetName val="details fee"/>
      <sheetName val="Download_Grp_Branch5"/>
      <sheetName val="Download_Lcl_Branch5"/>
      <sheetName val="Supporting_Tool5"/>
      <sheetName val="Std_065"/>
      <sheetName val="Debt_Info5"/>
      <sheetName val="Main_Menu5"/>
      <sheetName val="AOP_Summary-25"/>
      <sheetName val="Burden_exp5"/>
      <sheetName val="CF_RECONCILE_-_15"/>
      <sheetName val="ALL_KSFC_RIGS_EXCEPT_R-55"/>
      <sheetName val="COST_(ACC_ขาย10-2005)5"/>
      <sheetName val="Entity_List5"/>
      <sheetName val="ocean_voyage3"/>
      <sheetName val="standard_cost_3"/>
      <sheetName val="211901_คชจ_ค้างจ่าย3"/>
      <sheetName val="BAX_Export_25mar07_-_31mar073"/>
      <sheetName val="GL_Code3"/>
      <sheetName val="SF_commitment_3"/>
      <sheetName val="Contract_service_fee-other3"/>
      <sheetName val="GL_SF_Q33"/>
      <sheetName val="ocean_voyage2"/>
      <sheetName val="standard_cost_2"/>
      <sheetName val="211901_คชจ_ค้างจ่าย2"/>
      <sheetName val="BAX_Export_25mar07_-_31mar072"/>
      <sheetName val="GL_Code2"/>
      <sheetName val="SF_commitment_2"/>
      <sheetName val="Contract_service_fee-other2"/>
      <sheetName val="GL_SF_Q32"/>
      <sheetName val="Download_Grp_Branch6"/>
      <sheetName val="Download_Lcl_Branch6"/>
      <sheetName val="Supporting_Tool6"/>
      <sheetName val="Std_066"/>
      <sheetName val="Debt_Info6"/>
      <sheetName val="Operational_Plan6"/>
      <sheetName val="Main_Menu6"/>
      <sheetName val="AOP_Summary-26"/>
      <sheetName val="Burden_exp6"/>
      <sheetName val="CF_RECONCILE_-_16"/>
      <sheetName val="ALL_KSFC_RIGS_EXCEPT_R-56"/>
      <sheetName val="COST_(ACC_ขาย10-2005)6"/>
      <sheetName val="Entity_List6"/>
      <sheetName val="7Long_term_liabilities6"/>
      <sheetName val="Appendix_E6"/>
      <sheetName val="ocean_voyage4"/>
      <sheetName val="standard_cost_4"/>
      <sheetName val="211901_คชจ_ค้างจ่าย4"/>
      <sheetName val="BAX_Export_25mar07_-_31mar074"/>
      <sheetName val="GL_Code4"/>
      <sheetName val="SF_commitment_4"/>
      <sheetName val="Contract_service_fee-other4"/>
      <sheetName val="GL_SF_Q34"/>
      <sheetName val="Download_Grp_Branch7"/>
      <sheetName val="Download_Lcl_Branch7"/>
      <sheetName val="Supporting_Tool7"/>
      <sheetName val="Std_067"/>
      <sheetName val="Debt_Info7"/>
      <sheetName val="Call_Down_Data_OLD7"/>
      <sheetName val="Assumption_Data7"/>
      <sheetName val="BL_-_GL_-_RJ7"/>
      <sheetName val="T&amp;E_GL7"/>
      <sheetName val="T&amp;E_System7"/>
      <sheetName val="1020_FF7"/>
      <sheetName val="_IBPL00017"/>
      <sheetName val="FY02_Fcst7"/>
      <sheetName val="Operational_Plan7"/>
      <sheetName val="Main_Menu7"/>
      <sheetName val="AOP_Summary-27"/>
      <sheetName val="Burden_exp7"/>
      <sheetName val="CF_RECONCILE_-_17"/>
      <sheetName val="ALL_KSFC_RIGS_EXCEPT_R-57"/>
      <sheetName val="Base_Rental7"/>
      <sheetName val="10-1_Media7"/>
      <sheetName val="COST_(ACC_ขาย10-2005)7"/>
      <sheetName val="Entity_List7"/>
      <sheetName val="7Long_term_liabilities7"/>
      <sheetName val="Appendix_E7"/>
      <sheetName val="_IB-PL-YTD5"/>
      <sheetName val="Account_List5"/>
      <sheetName val="Company_codes5"/>
      <sheetName val="Stock_Aging5"/>
      <sheetName val="Jung_step_down_(60)6"/>
      <sheetName val="Link_data5"/>
      <sheetName val="Drop_down_list5"/>
      <sheetName val="Tax_Calculation5"/>
      <sheetName val="RIG_134-ASSETS_APR_975"/>
      <sheetName val="RIG_027-ASSETS-AFTER_30_JUN_975"/>
      <sheetName val="On_hand_-_31_Mar_035"/>
      <sheetName val="TB_Data_base5"/>
      <sheetName val="MCS_P&amp;L_By_Sub__USD5"/>
      <sheetName val="lab_paced5"/>
      <sheetName val="NAR-Pistons_(2)5"/>
      <sheetName val="TAUX_MONNAIES5"/>
      <sheetName val="Equity_Rec_5"/>
      <sheetName val="ocean_voyage5"/>
      <sheetName val="standard_cost_5"/>
      <sheetName val="211901_คชจ_ค้างจ่าย5"/>
      <sheetName val="Book_1_Summary5"/>
      <sheetName val="Global_Cover5"/>
      <sheetName val="Anniversary_at_Multi_Group5"/>
      <sheetName val="A_TODDI_&amp;_B_TODDI5"/>
      <sheetName val="Genetica_Molecular_'075"/>
      <sheetName val="SUM_RV-November5"/>
      <sheetName val="BAX_Export_25mar07_-_31mar075"/>
      <sheetName val="GL_Code5"/>
      <sheetName val="SF_commitment_5"/>
      <sheetName val="Contract_service_fee-other5"/>
      <sheetName val="GL_SF_Q35"/>
      <sheetName val="O_x0000_"/>
      <sheetName val="各社状況"/>
      <sheetName val="51"/>
      <sheetName val="PL _ACCT-MBK"/>
      <sheetName val="FOR PL_ACCT-MBK"/>
      <sheetName val="BARS"/>
      <sheetName val="AC日程"/>
      <sheetName val="Required"/>
      <sheetName val="FF-1"/>
      <sheetName val="BIL"/>
      <sheetName val="FA-LISTING"/>
      <sheetName val="INP"/>
      <sheetName val="①　BP vs SPR (TTL Impact)"/>
      <sheetName val="COST"/>
      <sheetName val="InputPO_Del"/>
      <sheetName val="Juta"/>
      <sheetName val="Miliar"/>
      <sheetName val="Ratus"/>
      <sheetName val="Ribu"/>
      <sheetName val="Locations"/>
      <sheetName val="Ldg"/>
      <sheetName val="S 708"/>
      <sheetName val="Testing"/>
      <sheetName val="TOC"/>
      <sheetName val="breakdown"/>
      <sheetName val="dg-VTu"/>
      <sheetName val="LCTT"/>
      <sheetName val="CDTK"/>
      <sheetName val="MA-CN"/>
      <sheetName val="LC"/>
      <sheetName val="LC last year"/>
      <sheetName val="USD"/>
      <sheetName val="USD last year"/>
      <sheetName val="FF_3"/>
      <sheetName val="Inputs"/>
      <sheetName val="P&amp;L by Mth"/>
      <sheetName val="Fecha"/>
      <sheetName val="RJE"/>
      <sheetName val="DATAMON"/>
      <sheetName val="DATAQTR"/>
      <sheetName val="AUG07"/>
      <sheetName val="IO list as at 23.11.09"/>
      <sheetName val="Up to 2002"/>
      <sheetName val="IS working"/>
      <sheetName val="name_formula"/>
      <sheetName val="JV_Apr-Jun_07"/>
      <sheetName val="TB MON VS Deloittle Grouping"/>
      <sheetName val="variance_template"/>
      <sheetName val="SomOpMonthly"/>
      <sheetName val="Bilan"/>
      <sheetName val="SomOpCumul"/>
      <sheetName val="MPL 技連"/>
      <sheetName val="342E BLOCK"/>
      <sheetName val="705"/>
      <sheetName val="group"/>
      <sheetName val="Outlook"/>
      <sheetName val="Input sheet"/>
      <sheetName val="Info"/>
      <sheetName val="Comps"/>
      <sheetName val="Balance Sheet"/>
      <sheetName val="70-1A"/>
      <sheetName val="70-2"/>
      <sheetName val="Actuals"/>
      <sheetName val="Week Commit"/>
      <sheetName val="JUNE 30 CONSOLIDATING BS"/>
      <sheetName val="current summary values"/>
      <sheetName val="assembled workforce summary"/>
      <sheetName val="Fixed Asset Summary"/>
      <sheetName val="physician databases"/>
      <sheetName val="consolidated inv summary"/>
      <sheetName val="iprd summary values"/>
      <sheetName val="trade name"/>
      <sheetName val="R15"/>
      <sheetName val="Evaluation grp 3"/>
      <sheetName val="Adjustments"/>
      <sheetName val="LYAT"/>
      <sheetName val="LYAW"/>
      <sheetName val="totalrep"/>
      <sheetName val="wagesrep"/>
      <sheetName val="Library Procedures"/>
      <sheetName val="BY Name"/>
      <sheetName val="#REF"/>
      <sheetName val="Adj&amp;Rcl06"/>
      <sheetName val="TB 2006"/>
      <sheetName val="USA"/>
      <sheetName val="Supplier Listing"/>
      <sheetName val="- 4 -"/>
      <sheetName val="Entity"/>
      <sheetName val="BCST271"/>
      <sheetName val="Sum"/>
      <sheetName val="CA NOV"/>
      <sheetName val="Vendor"/>
      <sheetName val="NameLookup"/>
      <sheetName val="FOB_Sale_Jan"/>
      <sheetName val="ActualAR"/>
      <sheetName val="System"/>
      <sheetName val="諸元表"/>
      <sheetName val="master data"/>
      <sheetName val="MatRatioCalcul"/>
      <sheetName val="Standard_Lists"/>
      <sheetName val="Co. Code"/>
      <sheetName val="Dim NBD"/>
      <sheetName val="AR3-Bank Rec"/>
      <sheetName val="GLTable"/>
      <sheetName val="Data 1"/>
      <sheetName val="Data 2"/>
      <sheetName val="options"/>
      <sheetName val="GS_STD"/>
      <sheetName val="OP_STD"/>
      <sheetName val="Trim &amp; Assy"/>
      <sheetName val="Global"/>
      <sheetName val="Ass"/>
      <sheetName val="BU-30"/>
      <sheetName val="Estm2005"/>
      <sheetName val="Furniture_Master"/>
      <sheetName val="MOTO"/>
      <sheetName val="L&amp;OH"/>
      <sheetName val="myData"/>
      <sheetName val="Input Area"/>
      <sheetName val="Detail Loan Move. &amp; Listing"/>
      <sheetName val="SEA"/>
      <sheetName val="SAP"/>
      <sheetName val="FA List FY10 Local GAAP"/>
      <sheetName val="Sales"/>
      <sheetName val="OT"/>
      <sheetName val="Indices"/>
      <sheetName val="TAB.Daten"/>
      <sheetName val="BEV"/>
      <sheetName val="Wht cur"/>
      <sheetName val="Bloomberg"/>
      <sheetName val="LC-PURCHASE TFB"/>
      <sheetName val="Volume"/>
      <sheetName val="PCS-JIT Yantai"/>
      <sheetName val="GPG + FWENC"/>
      <sheetName val="Globals"/>
      <sheetName val="Home"/>
      <sheetName val="ATO Company Details"/>
      <sheetName val="APSC SOA AP"/>
      <sheetName val="AIO"/>
      <sheetName val="REGCSTHC.XLS"/>
      <sheetName val="F-2"/>
      <sheetName val="Master TB"/>
      <sheetName val="F-1"/>
      <sheetName val="O300"/>
      <sheetName val="Breakeven Analysis"/>
      <sheetName val="SRP FH"/>
      <sheetName val="SUM RV"/>
      <sheetName val="U-7"/>
      <sheetName val="Cont_ Detail"/>
      <sheetName val="CJEs"/>
      <sheetName val="YSS31"/>
      <sheetName val="130530"/>
      <sheetName val="7 THAI NGUYEN"/>
      <sheetName val="Asset_Groups"/>
      <sheetName val="VALU"/>
      <sheetName val="Sector"/>
      <sheetName val="EQ4NTV"/>
      <sheetName val="Actual vs Plan AutEx"/>
      <sheetName val="Historical"/>
      <sheetName val="ACTABLE"/>
      <sheetName val="県別ﾏﾙﾁ"/>
      <sheetName val="Sch 7"/>
      <sheetName val="Market Num50"/>
      <sheetName val="Market Num75"/>
      <sheetName val="Market Val50"/>
      <sheetName val="Market Val75"/>
      <sheetName val="EU,2WD"/>
      <sheetName val="Returns"/>
      <sheetName val="W3 TOTAL"/>
      <sheetName val="Misc"/>
      <sheetName val="Database_Vehicles"/>
      <sheetName val="B"/>
      <sheetName val="コスト (4)"/>
      <sheetName val="Utilisation Pivot"/>
      <sheetName val="Movement (Non_THB)"/>
      <sheetName val="Minput"/>
      <sheetName val="Weekly"/>
      <sheetName val="1201"/>
      <sheetName val="Unearned_OLD"/>
      <sheetName val="stat local"/>
      <sheetName val="Operations Summary"/>
      <sheetName val="6000433"/>
      <sheetName val="Excluded Parts"/>
      <sheetName val="Accr JAN"/>
      <sheetName val="SWITZERLAND"/>
      <sheetName val="details"/>
      <sheetName val="Admin Use Only"/>
      <sheetName val="2009 Admin &amp; Cost"/>
      <sheetName val="RENEWALS"/>
      <sheetName val="admin exp."/>
      <sheetName val="TX-18.1Detail entertainment exp"/>
      <sheetName val="fx"/>
      <sheetName val="% C"/>
      <sheetName val="bl"/>
      <sheetName val="Revenue CSC"/>
      <sheetName val="0894 PC from Andy Lam"/>
      <sheetName val="Basics"/>
      <sheetName val="Model-Monthly_gold_or_payment"/>
      <sheetName val="Forecast-SGD"/>
      <sheetName val="MEXICO"/>
      <sheetName val="mes"/>
      <sheetName val="R_5"/>
      <sheetName val="Instructions"/>
      <sheetName val="MC3(main)"/>
      <sheetName val="MC1"/>
      <sheetName val="Gross"/>
      <sheetName val="Daily"/>
      <sheetName val="PMTE Year-end (Pre-audit)"/>
      <sheetName val="NPR_Forecast"/>
      <sheetName val="Summary_allowance"/>
      <sheetName val="Summary_Bonus"/>
      <sheetName val="Summary_other income"/>
      <sheetName val="Summary_netsal"/>
      <sheetName val="Final_summary"/>
      <sheetName val="Summary_taxpaid"/>
      <sheetName val="HK Based"/>
      <sheetName val="PLAN03"/>
      <sheetName val="114W2次設変部品確認（組立） (3)"/>
      <sheetName val="リストデータ"/>
      <sheetName val="2005 DATA"/>
      <sheetName val="2"/>
      <sheetName val="name"/>
      <sheetName val="total order"/>
      <sheetName val="Dry Mixes"/>
      <sheetName val="IC Sales Input Sheet"/>
      <sheetName val="Demonstr_ Gerenciais Input"/>
      <sheetName val="Evolução_Histórica"/>
      <sheetName val="Labor Rates"/>
      <sheetName val="Ref"/>
      <sheetName val="BAT Reserve data entry"/>
      <sheetName val="BAT data entry"/>
      <sheetName val="AR @ ACT"/>
      <sheetName val="Margins"/>
      <sheetName val="Eight"/>
      <sheetName val="Eleven"/>
      <sheetName val="Five"/>
      <sheetName val="Four"/>
      <sheetName val="Nine"/>
      <sheetName val="One"/>
      <sheetName val="Seven"/>
      <sheetName val="Six"/>
      <sheetName val="Ten"/>
      <sheetName val="Three"/>
      <sheetName val="Two"/>
      <sheetName val="Cost_Elements"/>
      <sheetName val="Exchange"/>
      <sheetName val="MONTHLY"/>
      <sheetName val="Inventory"/>
      <sheetName val="ValidationLists"/>
      <sheetName val="DATA VALIDATION"/>
      <sheetName val="Ageing of HypoTax"/>
      <sheetName val="Account Name &amp; Code"/>
      <sheetName val="Location &amp; Cost Centre"/>
      <sheetName val="X303"/>
      <sheetName val="Code_ABU"/>
      <sheetName val="Total_Data_Wash"/>
      <sheetName val="ANE_Data_Wash"/>
      <sheetName val="Departments"/>
      <sheetName val="Non-Statistical Sampling"/>
      <sheetName val="INCOME"/>
      <sheetName val="TRAINING"/>
      <sheetName val="Old"/>
      <sheetName val="names"/>
      <sheetName val="Mask"/>
      <sheetName val="Pivot Data"/>
      <sheetName val="Ratio Calc"/>
      <sheetName val="AnnualSense"/>
      <sheetName val="Entity Master"/>
      <sheetName val="Connection"/>
      <sheetName val="acintan"/>
      <sheetName val="G"/>
      <sheetName val="Wafer SJ"/>
      <sheetName val="Disk ODA"/>
      <sheetName val="Disk SJ"/>
      <sheetName val="Item"/>
      <sheetName val="JV_Disposal"/>
      <sheetName val="___________9_D_____O_Z_e_p____4"/>
      <sheetName val="___________9_D_____O_Z_e_p____5"/>
      <sheetName val="Variance"/>
      <sheetName val="ah-tooling"/>
      <sheetName val="AMATA"/>
      <sheetName val="SaleApr"/>
      <sheetName val="Resultado não realizado"/>
      <sheetName val="H0-Lead"/>
      <sheetName val="BS_FULL"/>
      <sheetName val="CODE,NAME"/>
      <sheetName val="PDR_(ORI)2"/>
      <sheetName val="Ex_Hyp"/>
      <sheetName val="rate_adj"/>
      <sheetName val="Landing_Factors2"/>
      <sheetName val="Agency_Walker_ID2"/>
      <sheetName val="BS_ATTACH2"/>
      <sheetName val="TB_P122"/>
      <sheetName val="_aps__aps-di_ing"/>
      <sheetName val="Fidelio_Input"/>
      <sheetName val="details_fee"/>
      <sheetName val="A-4Sum_Lead_"/>
      <sheetName val="guarantee_by_mortgage"/>
      <sheetName val="Penyusutan_Kendaraan"/>
      <sheetName val="Depn_Assump"/>
      <sheetName val="Kind_of_Service"/>
      <sheetName val="2004_Labor"/>
      <sheetName val="Service_Coming"/>
      <sheetName val="Test_cost_oversea"/>
      <sheetName val="Pln_Pdt"/>
      <sheetName val="รายการกับบริษัทในเครือ_"/>
      <sheetName val="selling_mec+msc"/>
      <sheetName val="Invoice_Summary-Ops"/>
      <sheetName val="PDR_(ORI)3"/>
      <sheetName val="Ex_Hyp1"/>
      <sheetName val="rate_adj1"/>
      <sheetName val="Landing_Factors3"/>
      <sheetName val="Agency_Walker_ID3"/>
      <sheetName val="BS_ATTACH3"/>
      <sheetName val="16_P&amp;L_by_Mth1"/>
      <sheetName val="MHK_Rate1"/>
      <sheetName val="MJD_Rate1"/>
      <sheetName val="MJS_Rate1"/>
      <sheetName val="JAN-NOV_MFG1"/>
      <sheetName val="Thailand_circuit-AGNS1"/>
      <sheetName val="TB_P123"/>
      <sheetName val="_aps__aps-di_ing1"/>
      <sheetName val="Fidelio_Input1"/>
      <sheetName val="details_fee1"/>
      <sheetName val="A-4Sum_Lead_1"/>
      <sheetName val="Sheet1_(2)1"/>
      <sheetName val="guarantee_by_mortgage1"/>
      <sheetName val="Penyusutan_Kendaraan1"/>
      <sheetName val="Depn_Assump1"/>
      <sheetName val="Kind_of_Service1"/>
      <sheetName val="2004_Labor1"/>
      <sheetName val="Service_Coming1"/>
      <sheetName val="Test_cost_oversea1"/>
      <sheetName val="Pln_Pdt1"/>
      <sheetName val="รายการกับบริษัทในเครือ_1"/>
      <sheetName val="selling_mec+msc1"/>
      <sheetName val="Invoice_Summary-Ops1"/>
      <sheetName val="data budget04"/>
      <sheetName val="TABLEQ204 "/>
      <sheetName val="4Q"/>
      <sheetName val="Documents"/>
      <sheetName val="BOI sum"/>
      <sheetName val="Update CIT_FY19"/>
      <sheetName val="TB_FY19"/>
      <sheetName val="Tax computation_BOI"/>
      <sheetName val="A) Provision schedule"/>
      <sheetName val="A2) 834 Inventory"/>
      <sheetName val="B1) 646 Retirement"/>
      <sheetName val="B2) 746 Retirement "/>
      <sheetName val="C1) 791-0000-20 Private exp."/>
      <sheetName val="TB (as of 31DEC)"/>
      <sheetName val="C2) 779-0000-20 Misc."/>
      <sheetName val="C1) 663 Car Lease"/>
      <sheetName val="C2) 758 Car Lease"/>
      <sheetName val="A)Entertainment"/>
      <sheetName val="D) Training"/>
      <sheetName val="WHT"/>
      <sheetName val="E) HY test_PwC"/>
      <sheetName val="F) RD 604"/>
      <sheetName val="G) RD 642"/>
      <sheetName val="Question"/>
      <sheetName val="Data_Sources7"/>
      <sheetName val="외상매출금현황-수정분_A27"/>
      <sheetName val="Master_Updated(517)7"/>
      <sheetName val="Tooling_list_T_lite7"/>
      <sheetName val="FY04_budget_vol7"/>
      <sheetName val="Drop_Down_Lists7"/>
      <sheetName val="CAPEX_Import7"/>
      <sheetName val="Rates_Table7"/>
      <sheetName val="lgth_adj_fine7"/>
      <sheetName val="Gauge_Accuracy7"/>
      <sheetName val="Drop_Down7"/>
      <sheetName val="Raw_Mat7"/>
      <sheetName val="AUDIT_FEE7"/>
      <sheetName val="Thai_better_foods7"/>
      <sheetName val="Cross_Ref7"/>
      <sheetName val="DEP_C20017"/>
      <sheetName val="f&amp;b_(2)6"/>
      <sheetName val="N-4_46"/>
      <sheetName val="7_Jan_026"/>
      <sheetName val="Home_Page5"/>
      <sheetName val="Interest_Rate_Projection5"/>
      <sheetName val="Table_LL135"/>
      <sheetName val="BALANCE_SHEET_5"/>
      <sheetName val="New_Hire_Input_&amp;_Calc5"/>
      <sheetName val="On_Board_Headcount_Changes5"/>
      <sheetName val="Permanent_info5"/>
      <sheetName val="SAP_COMPANY_CODES5"/>
      <sheetName val="ana_u55"/>
      <sheetName val="Cost_Center5"/>
      <sheetName val="21_Ocl5"/>
      <sheetName val="acc_depre-report-old5"/>
      <sheetName val="TO_-_SP5"/>
      <sheetName val="CAPEX_and_HO5"/>
      <sheetName val="CASH_GRAPHS5"/>
      <sheetName val="EBIT_GRAPHS5"/>
      <sheetName val="Dollar_DOI5"/>
      <sheetName val="deals_above_20k5"/>
      <sheetName val="04_06_07_NO_VENCIDO5"/>
      <sheetName val="Vol_del5"/>
      <sheetName val="CPC_form5"/>
      <sheetName val="Dec_20015"/>
      <sheetName val="CF_(Company_only)5"/>
      <sheetName val="___________9_D_____O_Z_e_p_{_5"/>
      <sheetName val="__9_D_O_Z_e_p_{___5"/>
      <sheetName val="공사비_내역_(가)5"/>
      <sheetName val="Twelve_Month_Cash_Flow5"/>
      <sheetName val="Co_26_Unfinished_P&amp;E5"/>
      <sheetName val="_x005f_x0000___x005f_x0000__x005f_x0000__x005f_x0000__5"/>
      <sheetName val="_?9?D?O?Z?e?p?{??_x005f_x000a_5"/>
      <sheetName val="สัญญา_A5"/>
      <sheetName val="COMPUTER_HARDWARE(IFM)_(A)5"/>
      <sheetName val="summary_of_used_bits5"/>
      <sheetName val="Mapping_table5"/>
      <sheetName val="PRICE_LIST_MASTER5"/>
      <sheetName val="Input_Price5"/>
      <sheetName val="Main_Model5"/>
      <sheetName val="Month_v_YTD5"/>
      <sheetName val="Project_Detail_5"/>
      <sheetName val="98FORECAST_(1)5"/>
      <sheetName val="TB-Circuit_ONE_-125"/>
      <sheetName val="#ofclose__xl5"/>
      <sheetName val="NBD1_1_015"/>
      <sheetName val="NBD2_1_025"/>
      <sheetName val="NBD2_1_035"/>
      <sheetName val="NBD2_1_045"/>
      <sheetName val="NBD2_2_025"/>
      <sheetName val="NBD6_2_015"/>
      <sheetName val="NBD6_2_025"/>
      <sheetName val="NBD8_2_015"/>
      <sheetName val="NBD8_2_085"/>
      <sheetName val="NBD8_2_095"/>
      <sheetName val="NBD8_2_115"/>
      <sheetName val="NBD8_2_125"/>
      <sheetName val="NBD8_2_165"/>
      <sheetName val="NBD8_2_185"/>
      <sheetName val="NBD8_2_205"/>
      <sheetName val="NBD8_2_215"/>
      <sheetName val="คชจ_ดำเนินงาน6-435"/>
      <sheetName val="Int_20105"/>
      <sheetName val="Land_281015"/>
      <sheetName val="งบบริหาร_PL-report5"/>
      <sheetName val="Inter_co5"/>
      <sheetName val="10Segment_report5"/>
      <sheetName val="1Cash_for_Interest5"/>
      <sheetName val="3Detail_of_cash_flow5"/>
      <sheetName val="Income_Tax_Provision5"/>
      <sheetName val="__x005f_x0000_9_x005f_x0000_D_x005f_x0000_O_x0000"/>
      <sheetName val="Corp__sheet_-_Stress"/>
      <sheetName val="Business_Model"/>
      <sheetName val="Rates_Increase_&amp;_Loading"/>
      <sheetName val="BTC_Shifted_(2)"/>
      <sheetName val="BOI_sum"/>
      <sheetName val="Update_CIT_FY19"/>
      <sheetName val="Tax_computation_BOI"/>
      <sheetName val="A)_Provision_schedule"/>
      <sheetName val="A2)_834_Inventory"/>
      <sheetName val="B1)_646_Retirement"/>
      <sheetName val="B2)_746_Retirement_"/>
      <sheetName val="C1)_791-0000-20_Private_exp_"/>
      <sheetName val="TB_(as_of_31DEC)"/>
      <sheetName val="C2)_779-0000-20_Misc_"/>
      <sheetName val="C1)_663_Car_Lease"/>
      <sheetName val="C2)_758_Car_Lease"/>
      <sheetName val="D)_Training"/>
      <sheetName val="E)_HY_test_PwC"/>
      <sheetName val="F)_RD_604"/>
      <sheetName val="G)_RD_642"/>
      <sheetName val="_9DOZep{1"/>
      <sheetName val="_9DOZep{_x000a_1"/>
      <sheetName val="gia_vt,nc,may"/>
      <sheetName val="Data_Sources8"/>
      <sheetName val="외상매출금현황-수정분_A28"/>
      <sheetName val="Master_Updated(517)8"/>
      <sheetName val="Tooling_list_T_lite8"/>
      <sheetName val="10-1_Media8"/>
      <sheetName val="FY04_budget_vol8"/>
      <sheetName val="Call_Down_Data_OLD8"/>
      <sheetName val="Assumption_Data8"/>
      <sheetName val="BL_-_GL_-_RJ8"/>
      <sheetName val="1020_FF8"/>
      <sheetName val="T&amp;E_GL8"/>
      <sheetName val="T&amp;E_System8"/>
      <sheetName val="_IBPL00018"/>
      <sheetName val="FY02_Fcst8"/>
      <sheetName val="Drop_Down_Lists8"/>
      <sheetName val="CAPEX_Import8"/>
      <sheetName val="Rates_Table8"/>
      <sheetName val="lgth_adj_fine8"/>
      <sheetName val="Gauge_Accuracy8"/>
      <sheetName val="Drop_Down8"/>
      <sheetName val="Raw_Mat8"/>
      <sheetName val="AUDIT_FEE8"/>
      <sheetName val="Thai_better_foods8"/>
      <sheetName val="Cross_Ref8"/>
      <sheetName val="DEP_C20018"/>
      <sheetName val="Base_Rental8"/>
      <sheetName val="Jung_step_down_(60)7"/>
      <sheetName val="Setup_20086"/>
      <sheetName val="Setup_20096"/>
      <sheetName val="f&amp;b_(2)7"/>
      <sheetName val="@RISK_Correlations6"/>
      <sheetName val="NEW_ZEALAND6"/>
      <sheetName val="Master_table6"/>
      <sheetName val="Nominal_Wizard6"/>
      <sheetName val="Jan_056"/>
      <sheetName val="FCT_2008_-_HM_ok6"/>
      <sheetName val="LJ_Assumptions6"/>
      <sheetName val="LJ_Cost6"/>
      <sheetName val="LJ_His_CF6"/>
      <sheetName val="YS_Loan_6"/>
      <sheetName val="YS_Hotel_Budget6"/>
      <sheetName val="YS_Assumptions6"/>
      <sheetName val="YS_Cost_6"/>
      <sheetName val="YS_His_CF6"/>
      <sheetName val="new_IFS_format6"/>
      <sheetName val="TMF_Draft6"/>
      <sheetName val="Fill_this_out_first___6"/>
      <sheetName val="FE-1770_P16"/>
      <sheetName val="ADJ___RATE6"/>
      <sheetName val="Summary_Comparison_SGD6"/>
      <sheetName val="U-7_16"/>
      <sheetName val="N-4_47"/>
      <sheetName val="7_Jan_027"/>
      <sheetName val="Mkt_Dev_1291_ONL_1290_-_10106"/>
      <sheetName val="GAAP_Pru6"/>
      <sheetName val="Bill_No__2_-_Carpark6"/>
      <sheetName val="FDR-Jan-99_6"/>
      <sheetName val="sum_to_LRH6"/>
      <sheetName val="Tax_Formulas6"/>
      <sheetName val="Setup_Sheet6"/>
      <sheetName val="K101_FA_Lead6"/>
      <sheetName val="Book_1_Summary6"/>
      <sheetName val="Global_Cover6"/>
      <sheetName val="Anniversary_at_Multi_Group6"/>
      <sheetName val="Link_data6"/>
      <sheetName val="Drop_down_list6"/>
      <sheetName val="Tax_Calculation6"/>
      <sheetName val="RIG_134-ASSETS_APR_976"/>
      <sheetName val="RIG_027-ASSETS-AFTER_30_JUN_976"/>
      <sheetName val="Home_Page6"/>
      <sheetName val="Interest_Rate_Projection6"/>
      <sheetName val="Table_LL136"/>
      <sheetName val="BALANCE_SHEET_6"/>
      <sheetName val="New_Hire_Input_&amp;_Calc6"/>
      <sheetName val="On_Board_Headcount_Changes6"/>
      <sheetName val="Permanent_info6"/>
      <sheetName val="SAP_COMPANY_CODES6"/>
      <sheetName val="ana_u56"/>
      <sheetName val="Genetica_Molecular_'076"/>
      <sheetName val="A_TODDI_&amp;_B_TODDI6"/>
      <sheetName val="SUM_RV-November6"/>
      <sheetName val="MCS_P&amp;L_By_Sub__USD6"/>
      <sheetName val="lab_paced6"/>
      <sheetName val="Cost_Center6"/>
      <sheetName val="21_Ocl6"/>
      <sheetName val="acc_depre-report-old6"/>
      <sheetName val="TB_Data_base6"/>
      <sheetName val="TO_-_SP6"/>
      <sheetName val="CAPEX_and_HO6"/>
      <sheetName val="CASH_GRAPHS6"/>
      <sheetName val="EBIT_GRAPHS6"/>
      <sheetName val="Dollar_DOI6"/>
      <sheetName val="Stock_Aging6"/>
      <sheetName val="deals_above_20k6"/>
      <sheetName val="04_06_07_NO_VENCIDO6"/>
      <sheetName val="Vol_del6"/>
      <sheetName val="CPC_form6"/>
      <sheetName val="Dec_20016"/>
      <sheetName val="CF_(Company_only)6"/>
      <sheetName val="___________9_D_____O_Z_e_p_{_6"/>
      <sheetName val="__9_D_O_Z_e_p_{___6"/>
      <sheetName val="공사비_내역_(가)6"/>
      <sheetName val="Twelve_Month_Cash_Flow6"/>
      <sheetName val="Co_26_Unfinished_P&amp;E6"/>
      <sheetName val="_x005f_x0000___x005f_x0000__x005f_x0000__x005f_x0000__6"/>
      <sheetName val="_?9?D?O?Z?e?p?{??_x005f_x000a_6"/>
      <sheetName val="สัญญา_A6"/>
      <sheetName val="On_hand_-_31_Mar_036"/>
      <sheetName val="COMPUTER_HARDWARE(IFM)_(A)6"/>
      <sheetName val="summary_of_used_bits6"/>
      <sheetName val="Mapping_table6"/>
      <sheetName val="PRICE_LIST_MASTER6"/>
      <sheetName val="Input_Price6"/>
      <sheetName val="Main_Model6"/>
      <sheetName val="Month_v_YTD6"/>
      <sheetName val="Project_Detail_6"/>
      <sheetName val="98FORECAST_(1)6"/>
      <sheetName val="TB-Circuit_ONE_-126"/>
      <sheetName val="_IB-PL-YTD6"/>
      <sheetName val="Account_List6"/>
      <sheetName val="Company_codes6"/>
      <sheetName val="NAR-Pistons_(2)6"/>
      <sheetName val="TAUX_MONNAIES6"/>
      <sheetName val="Equity_Rec_6"/>
      <sheetName val="#ofclose__xl6"/>
      <sheetName val="NBD1_1_016"/>
      <sheetName val="NBD2_1_026"/>
      <sheetName val="NBD2_1_036"/>
      <sheetName val="NBD2_1_046"/>
      <sheetName val="NBD2_2_026"/>
      <sheetName val="NBD6_2_016"/>
      <sheetName val="NBD6_2_026"/>
      <sheetName val="NBD8_2_016"/>
      <sheetName val="NBD8_2_086"/>
      <sheetName val="NBD8_2_096"/>
      <sheetName val="NBD8_2_116"/>
      <sheetName val="NBD8_2_126"/>
      <sheetName val="NBD8_2_166"/>
      <sheetName val="NBD8_2_186"/>
      <sheetName val="NBD8_2_206"/>
      <sheetName val="NBD8_2_216"/>
      <sheetName val="คชจ_ดำเนินงาน6-436"/>
      <sheetName val="Int_20106"/>
      <sheetName val="Land_281016"/>
      <sheetName val="งบบริหาร_PL-report6"/>
      <sheetName val="Inter_co6"/>
      <sheetName val="10Segment_report6"/>
      <sheetName val="1Cash_for_Interest6"/>
      <sheetName val="3Detail_of_cash_flow6"/>
      <sheetName val="Income_Tax_Provision6"/>
      <sheetName val="__x005f_x0000_9_x005f_x0000_D_x005f_x0000_O_x0001"/>
      <sheetName val="Corp__sheet_-_Stress1"/>
      <sheetName val="Business_Model1"/>
      <sheetName val="Rates_Increase_&amp;_Loading1"/>
      <sheetName val="BTC_Shifted_(2)1"/>
      <sheetName val="BOI_sum1"/>
      <sheetName val="Update_CIT_FY191"/>
      <sheetName val="Tax_computation_BOI1"/>
      <sheetName val="A)_Provision_schedule1"/>
      <sheetName val="A2)_834_Inventory1"/>
      <sheetName val="B1)_646_Retirement1"/>
      <sheetName val="B2)_746_Retirement_1"/>
      <sheetName val="C1)_791-0000-20_Private_exp_1"/>
      <sheetName val="TB_(as_of_31DEC)1"/>
      <sheetName val="C2)_779-0000-20_Misc_1"/>
      <sheetName val="C1)_663_Car_Lease1"/>
      <sheetName val="C2)_758_Car_Lease1"/>
      <sheetName val="D)_Training1"/>
      <sheetName val="E)_HY_test_PwC1"/>
      <sheetName val="F)_RD_6041"/>
      <sheetName val="G)_RD_6421"/>
      <sheetName val="_9DOZep{2"/>
      <sheetName val="_9DOZep{_x000a_2"/>
      <sheetName val="gia_vt,nc,may1"/>
      <sheetName val="EP2500 MS"/>
      <sheetName val="HYBRID"/>
      <sheetName val="POLYESTER"/>
      <sheetName val="EPAM-300"/>
      <sheetName val="TB_06"/>
      <sheetName val="acs"/>
      <sheetName val="BCS_G4_to_Sub-process"/>
      <sheetName val="Input"/>
      <sheetName val="Don't Delete"/>
      <sheetName val="Write off"/>
      <sheetName val="TO _ SP"/>
      <sheetName val="Coef"/>
      <sheetName val="k_5"/>
      <sheetName val="PDR15-03-54"/>
      <sheetName val="Audit_"/>
      <sheetName val="master_plan_"/>
      <sheetName val="2_Conso"/>
      <sheetName val="8_1|Invest_in_Equity"/>
      <sheetName val="6_5_rbe"/>
      <sheetName val="TON"/>
      <sheetName val="summary_p2"/>
      <sheetName val="New DYNA"/>
      <sheetName val="Controls"/>
      <sheetName val="เงินกู้_MGC15"/>
      <sheetName val="ADJ_-_RATE16"/>
      <sheetName val="Trial_Balance15"/>
      <sheetName val="Loan_Data15"/>
      <sheetName val="K-5_YE13"/>
      <sheetName val="Asset_31-12-4713"/>
      <sheetName val="Customize_Your_Invoice13"/>
      <sheetName val="Purchase_Order13"/>
      <sheetName val="Customize_Your_Purchase_Order13"/>
      <sheetName val="???????_MGC13"/>
      <sheetName val="_IB-PL-00-01_SUMMARY13"/>
      <sheetName val="N-4_Patent_right13"/>
      <sheetName val="TrialBalance_Q3-200213"/>
      <sheetName val="B&amp;S_199913"/>
      <sheetName val="AP_Interco_13"/>
      <sheetName val="Details_for_Keppel_Sin13"/>
      <sheetName val="Details_for_tri13"/>
      <sheetName val="เง_นก___MGC13"/>
      <sheetName val="6_weeks_rolling_forecast13"/>
      <sheetName val="FX_rates13"/>
      <sheetName val="Standing_Data13"/>
      <sheetName val="Asset_&amp;_Liability13"/>
      <sheetName val="Net_asset_value13"/>
      <sheetName val="เงินกู้_MGC16"/>
      <sheetName val="ADJ_-_RATE17"/>
      <sheetName val="Trial_Balance16"/>
      <sheetName val="Loan_Data16"/>
      <sheetName val="K-5_YE14"/>
      <sheetName val="Asset_31-12-4714"/>
      <sheetName val="Customize_Your_Invoice14"/>
      <sheetName val="Purchase_Order14"/>
      <sheetName val="Customize_Your_Purchase_Order14"/>
      <sheetName val="???????_MGC14"/>
      <sheetName val="_IB-PL-00-01_SUMMARY14"/>
      <sheetName val="N-4_Patent_right14"/>
      <sheetName val="TrialBalance_Q3-200214"/>
      <sheetName val="B&amp;S_199914"/>
      <sheetName val="AP_Interco_14"/>
      <sheetName val="Details_for_Keppel_Sin14"/>
      <sheetName val="Details_for_tri14"/>
      <sheetName val="เง_นก___MGC14"/>
      <sheetName val="6_weeks_rolling_forecast14"/>
      <sheetName val="FX_rates14"/>
      <sheetName val="Standing_Data14"/>
      <sheetName val="Asset_&amp;_Liability14"/>
      <sheetName val="Net_asset_value14"/>
      <sheetName val="Oct"/>
      <sheetName val="Overview status update"/>
      <sheetName val="Sales status update"/>
      <sheetName val="Transfer status update"/>
      <sheetName val="Transfer target"/>
      <sheetName val="deals_above_20k8"/>
      <sheetName val="Market_Segment10"/>
      <sheetName val="Owner_Unit10"/>
      <sheetName val="vendor_name10"/>
      <sheetName val="Content_Page10"/>
      <sheetName val="Elim_Seg_LM10"/>
      <sheetName val="Elim_Seg_BM10"/>
      <sheetName val="Elim_Seg_AM10"/>
      <sheetName val="Table_Array10"/>
      <sheetName val="Setup_20088"/>
      <sheetName val="Setup_20098"/>
      <sheetName val="f&amp;b_(2)9"/>
      <sheetName val="VariableII__period10"/>
      <sheetName val="SCB_1_-_Current10"/>
      <sheetName val="SCB_2_-_Current10"/>
      <sheetName val="@RISK_Correlations8"/>
      <sheetName val="NEW_ZEALAND8"/>
      <sheetName val="Master_table8"/>
      <sheetName val="7Long_term_liabilities8"/>
      <sheetName val="Nominal_Wizard8"/>
      <sheetName val="Jan_058"/>
      <sheetName val="FCT_2008_-_HM_ok8"/>
      <sheetName val="LJ_Assumptions8"/>
      <sheetName val="LJ_Cost8"/>
      <sheetName val="LJ_His_CF8"/>
      <sheetName val="YS_Loan_8"/>
      <sheetName val="YS_Hotel_Budget8"/>
      <sheetName val="YS_Assumptions8"/>
      <sheetName val="YS_Cost_8"/>
      <sheetName val="YS_His_CF8"/>
      <sheetName val="new_IFS_format8"/>
      <sheetName val="TMF_Draft8"/>
      <sheetName val="Fill_this_out_first___8"/>
      <sheetName val="FE-1770_P18"/>
      <sheetName val="ADJ___RATE8"/>
      <sheetName val="_IBPL00019"/>
      <sheetName val="Operational_Plan8"/>
      <sheetName val="Summary_Comparison_SGD8"/>
      <sheetName val="U-7_18"/>
      <sheetName val="N-4_49"/>
      <sheetName val="7_Jan_029"/>
      <sheetName val="Mkt_Dev_1291_ONL_1290_-_10108"/>
      <sheetName val="GAAP_Pru8"/>
      <sheetName val="31_12_0410"/>
      <sheetName val="Bill_No__2_-_Carpark8"/>
      <sheetName val="FDR-Jan-99_8"/>
      <sheetName val="sum_to_LRH8"/>
      <sheetName val="Appendix_E8"/>
      <sheetName val="Submission_Form10"/>
      <sheetName val="interest_income10"/>
      <sheetName val="Tax_Formulas8"/>
      <sheetName val="Setup_Sheet8"/>
      <sheetName val="K101_FA_Lead8"/>
      <sheetName val="COST_(ACC_ขาย10-2005)8"/>
      <sheetName val="Book_1_Summary8"/>
      <sheetName val="Global_Cover8"/>
      <sheetName val="Anniversary_at_Multi_Group8"/>
      <sheetName val="Burden_exp8"/>
      <sheetName val="Main_Menu8"/>
      <sheetName val="AOP_Summary-28"/>
      <sheetName val="ALL_KSFC_RIGS_EXCEPT_R-58"/>
      <sheetName val="Entity_List8"/>
      <sheetName val="Drop_Down_Lists9"/>
      <sheetName val="CAPEX_Import9"/>
      <sheetName val="Rates_Table9"/>
      <sheetName val="Jung_step_down_(60)9"/>
      <sheetName val="lgth_adj_fine9"/>
      <sheetName val="Gauge_Accuracy9"/>
      <sheetName val="Drop_Down9"/>
      <sheetName val="AUDIT_FEE9"/>
      <sheetName val="Raw_Mat9"/>
      <sheetName val="Thai_better_foods9"/>
      <sheetName val="Cross_Ref9"/>
      <sheetName val="Link_data8"/>
      <sheetName val="Drop_down_list8"/>
      <sheetName val="Tax_Calculation8"/>
      <sheetName val="RIG_134-ASSETS_APR_978"/>
      <sheetName val="RIG_027-ASSETS-AFTER_30_JUN_978"/>
      <sheetName val="Home_Page8"/>
      <sheetName val="Interest_Rate_Projection8"/>
      <sheetName val="Table_LL138"/>
      <sheetName val="BALANCE_SHEET_8"/>
      <sheetName val="New_Hire_Input_&amp;_Calc8"/>
      <sheetName val="On_Board_Headcount_Changes8"/>
      <sheetName val="Permanent_info8"/>
      <sheetName val="Wkgs_BS_Lead10"/>
      <sheetName val="SAP_COMPANY_CODES8"/>
      <sheetName val="ana_u58"/>
      <sheetName val="Genetica_Molecular_'078"/>
      <sheetName val="A_TODDI_&amp;_B_TODDI8"/>
      <sheetName val="SUM_RV-November8"/>
      <sheetName val="MCS_P&amp;L_By_Sub__USD8"/>
      <sheetName val="lab_paced8"/>
      <sheetName val="Cost_Center8"/>
      <sheetName val="21_Ocl8"/>
      <sheetName val="acc_depre-report-old8"/>
      <sheetName val="Download_Grp_Branch8"/>
      <sheetName val="Download_Lcl_Branch8"/>
      <sheetName val="Supporting_Tool8"/>
      <sheetName val="Std_068"/>
      <sheetName val="Debt_Info8"/>
      <sheetName val="Investment_Database10"/>
      <sheetName val="CF_RECONCILE_-_18"/>
      <sheetName val="On_hand_-_31_Mar_038"/>
      <sheetName val="COMPUTER_HARDWARE(IFM)_(A)8"/>
      <sheetName val="summary_of_used_bits8"/>
      <sheetName val="Mapping_table8"/>
      <sheetName val="PRICE_LIST_MASTER8"/>
      <sheetName val="Input_Price8"/>
      <sheetName val="Main_Model8"/>
      <sheetName val="Month_v_YTD8"/>
      <sheetName val="Project_Detail_8"/>
      <sheetName val="98FORECAST_(1)8"/>
      <sheetName val="TB-Circuit_ONE_-128"/>
      <sheetName val="_IB-PL-YTD8"/>
      <sheetName val="Account_List8"/>
      <sheetName val="Company_codes8"/>
      <sheetName val="Stock_Aging8"/>
      <sheetName val="TB_Data_base8"/>
      <sheetName val="NAR-Pistons_(2)8"/>
      <sheetName val="TAUX_MONNAIES8"/>
      <sheetName val="Equity_Rec_8"/>
      <sheetName val="#ofclose__xl8"/>
      <sheetName val="NBD1_1_018"/>
      <sheetName val="NBD2_1_028"/>
      <sheetName val="NBD2_1_038"/>
      <sheetName val="NBD2_1_048"/>
      <sheetName val="NBD2_2_028"/>
      <sheetName val="NBD6_2_018"/>
      <sheetName val="NBD6_2_028"/>
      <sheetName val="NBD8_2_018"/>
      <sheetName val="NBD8_2_088"/>
      <sheetName val="NBD8_2_098"/>
      <sheetName val="NBD8_2_118"/>
      <sheetName val="NBD8_2_128"/>
      <sheetName val="NBD8_2_168"/>
      <sheetName val="NBD8_2_188"/>
      <sheetName val="NBD8_2_208"/>
      <sheetName val="NBD8_2_218"/>
      <sheetName val="คชจ_ดำเนินงาน6-438"/>
      <sheetName val="Int_20108"/>
      <sheetName val="Land_281018"/>
      <sheetName val="งบบริหาร_PL-report8"/>
      <sheetName val="Inter_co8"/>
      <sheetName val="10Segment_report8"/>
      <sheetName val="1Cash_for_Interest8"/>
      <sheetName val="3Detail_of_cash_flow8"/>
      <sheetName val="Income_Tax_Provision8"/>
      <sheetName val="___________9_D_____O_Z_e_p_{_8"/>
      <sheetName val="__9_D_O_Z_e_p_{___8"/>
      <sheetName val="deals_above_20k7"/>
      <sheetName val="Setup_20087"/>
      <sheetName val="Setup_20097"/>
      <sheetName val="f&amp;b_(2)8"/>
      <sheetName val="@RISK_Correlations7"/>
      <sheetName val="NEW_ZEALAND7"/>
      <sheetName val="Master_table7"/>
      <sheetName val="Nominal_Wizard7"/>
      <sheetName val="Jan_057"/>
      <sheetName val="FCT_2008_-_HM_ok7"/>
      <sheetName val="LJ_Assumptions7"/>
      <sheetName val="LJ_Cost7"/>
      <sheetName val="LJ_His_CF7"/>
      <sheetName val="YS_Loan_7"/>
      <sheetName val="YS_Hotel_Budget7"/>
      <sheetName val="YS_Assumptions7"/>
      <sheetName val="YS_Cost_7"/>
      <sheetName val="YS_His_CF7"/>
      <sheetName val="new_IFS_format7"/>
      <sheetName val="TMF_Draft7"/>
      <sheetName val="Fill_this_out_first___7"/>
      <sheetName val="FE-1770_P17"/>
      <sheetName val="ADJ___RATE7"/>
      <sheetName val="Summary_Comparison_SGD7"/>
      <sheetName val="U-7_17"/>
      <sheetName val="N-4_48"/>
      <sheetName val="7_Jan_028"/>
      <sheetName val="Mkt_Dev_1291_ONL_1290_-_10107"/>
      <sheetName val="GAAP_Pru7"/>
      <sheetName val="Bill_No__2_-_Carpark7"/>
      <sheetName val="FDR-Jan-99_7"/>
      <sheetName val="sum_to_LRH7"/>
      <sheetName val="Tax_Formulas7"/>
      <sheetName val="Setup_Sheet7"/>
      <sheetName val="K101_FA_Lead7"/>
      <sheetName val="Book_1_Summary7"/>
      <sheetName val="Global_Cover7"/>
      <sheetName val="Anniversary_at_Multi_Group7"/>
      <sheetName val="Jung_step_down_(60)8"/>
      <sheetName val="Link_data7"/>
      <sheetName val="Drop_down_list7"/>
      <sheetName val="Tax_Calculation7"/>
      <sheetName val="RIG_134-ASSETS_APR_977"/>
      <sheetName val="RIG_027-ASSETS-AFTER_30_JUN_977"/>
      <sheetName val="Home_Page7"/>
      <sheetName val="Interest_Rate_Projection7"/>
      <sheetName val="Table_LL137"/>
      <sheetName val="BALANCE_SHEET_7"/>
      <sheetName val="New_Hire_Input_&amp;_Calc7"/>
      <sheetName val="On_Board_Headcount_Changes7"/>
      <sheetName val="Permanent_info7"/>
      <sheetName val="SAP_COMPANY_CODES7"/>
      <sheetName val="ana_u57"/>
      <sheetName val="Genetica_Molecular_'077"/>
      <sheetName val="A_TODDI_&amp;_B_TODDI7"/>
      <sheetName val="SUM_RV-November7"/>
      <sheetName val="MCS_P&amp;L_By_Sub__USD7"/>
      <sheetName val="lab_paced7"/>
      <sheetName val="Cost_Center7"/>
      <sheetName val="21_Ocl7"/>
      <sheetName val="acc_depre-report-old7"/>
      <sheetName val="On_hand_-_31_Mar_037"/>
      <sheetName val="COMPUTER_HARDWARE(IFM)_(A)7"/>
      <sheetName val="summary_of_used_bits7"/>
      <sheetName val="Mapping_table7"/>
      <sheetName val="PRICE_LIST_MASTER7"/>
      <sheetName val="Input_Price7"/>
      <sheetName val="Main_Model7"/>
      <sheetName val="Month_v_YTD7"/>
      <sheetName val="Project_Detail_7"/>
      <sheetName val="98FORECAST_(1)7"/>
      <sheetName val="TB-Circuit_ONE_-127"/>
      <sheetName val="_IB-PL-YTD7"/>
      <sheetName val="Account_List7"/>
      <sheetName val="Company_codes7"/>
      <sheetName val="Stock_Aging7"/>
      <sheetName val="TB_Data_base7"/>
      <sheetName val="NAR-Pistons_(2)7"/>
      <sheetName val="TAUX_MONNAIES7"/>
      <sheetName val="Equity_Rec_7"/>
      <sheetName val="#ofclose__xl7"/>
      <sheetName val="NBD1_1_017"/>
      <sheetName val="NBD2_1_027"/>
      <sheetName val="NBD2_1_037"/>
      <sheetName val="NBD2_1_047"/>
      <sheetName val="NBD2_2_027"/>
      <sheetName val="NBD6_2_017"/>
      <sheetName val="NBD6_2_027"/>
      <sheetName val="NBD8_2_017"/>
      <sheetName val="NBD8_2_087"/>
      <sheetName val="NBD8_2_097"/>
      <sheetName val="NBD8_2_117"/>
      <sheetName val="NBD8_2_127"/>
      <sheetName val="NBD8_2_167"/>
      <sheetName val="NBD8_2_187"/>
      <sheetName val="NBD8_2_207"/>
      <sheetName val="NBD8_2_217"/>
      <sheetName val="คชจ_ดำเนินงาน6-437"/>
      <sheetName val="Int_20107"/>
      <sheetName val="Land_281017"/>
      <sheetName val="งบบริหาร_PL-report7"/>
      <sheetName val="Inter_co7"/>
      <sheetName val="10Segment_report7"/>
      <sheetName val="1Cash_for_Interest7"/>
      <sheetName val="3Detail_of_cash_flow7"/>
      <sheetName val="Income_Tax_Provision7"/>
      <sheetName val="___________9_D_____O_Z_e_p_{_7"/>
      <sheetName val="__9_D_O_Z_e_p_{___7"/>
      <sheetName val="_10"/>
      <sheetName val="________MGC10"/>
      <sheetName val="10-1_Media9"/>
      <sheetName val="deals_above_20k9"/>
      <sheetName val="Market_Segment11"/>
      <sheetName val="Owner_Unit11"/>
      <sheetName val="vendor_name11"/>
      <sheetName val="Content_Page11"/>
      <sheetName val="Elim_Seg_LM11"/>
      <sheetName val="Elim_Seg_BM11"/>
      <sheetName val="Elim_Seg_AM11"/>
      <sheetName val="Table_Array11"/>
      <sheetName val="Setup_20089"/>
      <sheetName val="Setup_20099"/>
      <sheetName val="f&amp;b_(2)10"/>
      <sheetName val="VariableII__period11"/>
      <sheetName val="SCB_1_-_Current11"/>
      <sheetName val="SCB_2_-_Current11"/>
      <sheetName val="Data_Sources9"/>
      <sheetName val="외상매출금현황-수정분_A29"/>
      <sheetName val="Master_Updated(517)9"/>
      <sheetName val="Tooling_list_T_lite9"/>
      <sheetName val="@RISK_Correlations9"/>
      <sheetName val="NEW_ZEALAND9"/>
      <sheetName val="Master_table9"/>
      <sheetName val="7Long_term_liabilities9"/>
      <sheetName val="Nominal_Wizard9"/>
      <sheetName val="Jan_059"/>
      <sheetName val="FCT_2008_-_HM_ok9"/>
      <sheetName val="LJ_Assumptions9"/>
      <sheetName val="LJ_Cost9"/>
      <sheetName val="LJ_His_CF9"/>
      <sheetName val="YS_Loan_9"/>
      <sheetName val="YS_Hotel_Budget9"/>
      <sheetName val="YS_Assumptions9"/>
      <sheetName val="YS_Cost_9"/>
      <sheetName val="YS_His_CF9"/>
      <sheetName val="new_IFS_format9"/>
      <sheetName val="TMF_Draft9"/>
      <sheetName val="Fill_this_out_first___9"/>
      <sheetName val="FE-1770_P19"/>
      <sheetName val="ADJ___RATE9"/>
      <sheetName val="Call_Down_Data_OLD9"/>
      <sheetName val="Assumption_Data9"/>
      <sheetName val="BL_-_GL_-_RJ9"/>
      <sheetName val="T&amp;E_GL9"/>
      <sheetName val="T&amp;E_System9"/>
      <sheetName val="1020_FF9"/>
      <sheetName val="_IBPL000110"/>
      <sheetName val="FY02_Fcst9"/>
      <sheetName val="Operational_Plan9"/>
      <sheetName val="Summary_Comparison_SGD9"/>
      <sheetName val="U-7_19"/>
      <sheetName val="N-4_410"/>
      <sheetName val="7_Jan_0210"/>
      <sheetName val="Mkt_Dev_1291_ONL_1290_-_10109"/>
      <sheetName val="GAAP_Pru9"/>
      <sheetName val="31_12_0411"/>
      <sheetName val="Bill_No__2_-_Carpark9"/>
      <sheetName val="FDR-Jan-99_9"/>
      <sheetName val="sum_to_LRH9"/>
      <sheetName val="Appendix_E9"/>
      <sheetName val="Submission_Form11"/>
      <sheetName val="interest_income11"/>
      <sheetName val="Tax_Formulas9"/>
      <sheetName val="Setup_Sheet9"/>
      <sheetName val="K101_FA_Lead9"/>
      <sheetName val="Base_Rental9"/>
      <sheetName val="COST_(ACC_ขาย10-2005)9"/>
      <sheetName val="Book_1_Summary9"/>
      <sheetName val="Global_Cover9"/>
      <sheetName val="Anniversary_at_Multi_Group9"/>
      <sheetName val="Burden_exp9"/>
      <sheetName val="Main_Menu9"/>
      <sheetName val="AOP_Summary-29"/>
      <sheetName val="ALL_KSFC_RIGS_EXCEPT_R-59"/>
      <sheetName val="Entity_List9"/>
      <sheetName val="Drop_Down_Lists10"/>
      <sheetName val="CAPEX_Import10"/>
      <sheetName val="Rates_Table10"/>
      <sheetName val="Jung_step_down_(60)10"/>
      <sheetName val="lgth_adj_fine10"/>
      <sheetName val="Gauge_Accuracy10"/>
      <sheetName val="Drop_Down10"/>
      <sheetName val="AUDIT_FEE10"/>
      <sheetName val="Raw_Mat10"/>
      <sheetName val="Thai_better_foods10"/>
      <sheetName val="Cross_Ref10"/>
      <sheetName val="Link_data9"/>
      <sheetName val="Drop_down_list9"/>
      <sheetName val="Tax_Calculation9"/>
      <sheetName val="RIG_134-ASSETS_APR_979"/>
      <sheetName val="RIG_027-ASSETS-AFTER_30_JUN_979"/>
      <sheetName val="Home_Page9"/>
      <sheetName val="Interest_Rate_Projection9"/>
      <sheetName val="Table_LL139"/>
      <sheetName val="BALANCE_SHEET_9"/>
      <sheetName val="New_Hire_Input_&amp;_Calc9"/>
      <sheetName val="On_Board_Headcount_Changes9"/>
      <sheetName val="Permanent_info9"/>
      <sheetName val="Wkgs_BS_Lead11"/>
      <sheetName val="SAP_COMPANY_CODES9"/>
      <sheetName val="ana_u59"/>
      <sheetName val="Genetica_Molecular_'079"/>
      <sheetName val="A_TODDI_&amp;_B_TODDI9"/>
      <sheetName val="SUM_RV-November9"/>
      <sheetName val="FY04_budget_vol9"/>
      <sheetName val="DEP_C20019"/>
      <sheetName val="MCS_P&amp;L_By_Sub__USD9"/>
      <sheetName val="lab_paced9"/>
      <sheetName val="Cost_Center9"/>
      <sheetName val="21_Ocl9"/>
      <sheetName val="acc_depre-report-old9"/>
      <sheetName val="Download_Grp_Branch9"/>
      <sheetName val="Download_Lcl_Branch9"/>
      <sheetName val="Supporting_Tool9"/>
      <sheetName val="Std_069"/>
      <sheetName val="Debt_Info9"/>
      <sheetName val="Investment_Database11"/>
      <sheetName val="CF_RECONCILE_-_19"/>
      <sheetName val="On_hand_-_31_Mar_039"/>
      <sheetName val="COMPUTER_HARDWARE(IFM)_(A)9"/>
      <sheetName val="summary_of_used_bits9"/>
      <sheetName val="Mapping_table9"/>
      <sheetName val="PRICE_LIST_MASTER9"/>
      <sheetName val="Input_Price9"/>
      <sheetName val="Main_Model9"/>
      <sheetName val="Month_v_YTD9"/>
      <sheetName val="Project_Detail_9"/>
      <sheetName val="98FORECAST_(1)9"/>
      <sheetName val="TB-Circuit_ONE_-129"/>
      <sheetName val="_IB-PL-YTD9"/>
      <sheetName val="Account_List9"/>
      <sheetName val="Company_codes9"/>
      <sheetName val="Stock_Aging9"/>
      <sheetName val="TB_Data_base9"/>
      <sheetName val="NAR-Pistons_(2)9"/>
      <sheetName val="TAUX_MONNAIES9"/>
      <sheetName val="Equity_Rec_9"/>
      <sheetName val="#ofclose__xl9"/>
      <sheetName val="NBD1_1_019"/>
      <sheetName val="NBD2_1_029"/>
      <sheetName val="NBD2_1_039"/>
      <sheetName val="NBD2_1_049"/>
      <sheetName val="NBD2_2_029"/>
      <sheetName val="NBD6_2_019"/>
      <sheetName val="NBD6_2_029"/>
      <sheetName val="NBD8_2_019"/>
      <sheetName val="NBD8_2_089"/>
      <sheetName val="NBD8_2_099"/>
      <sheetName val="NBD8_2_119"/>
      <sheetName val="NBD8_2_129"/>
      <sheetName val="NBD8_2_169"/>
      <sheetName val="NBD8_2_189"/>
      <sheetName val="NBD8_2_209"/>
      <sheetName val="NBD8_2_219"/>
      <sheetName val="คชจ_ดำเนินงาน6-439"/>
      <sheetName val="Int_20109"/>
      <sheetName val="Land_281019"/>
      <sheetName val="งบบริหาร_PL-report9"/>
      <sheetName val="Inter_co9"/>
      <sheetName val="10Segment_report9"/>
      <sheetName val="1Cash_for_Interest9"/>
      <sheetName val="3Detail_of_cash_flow9"/>
      <sheetName val="Income_Tax_Provision9"/>
      <sheetName val="___________9_D_____O_Z_e_p_{_9"/>
      <sheetName val="__9_D_O_Z_e_p_{___9"/>
      <sheetName val="Record_CR10"/>
      <sheetName val="DATE_CELL_&amp;_Unassigned-110"/>
      <sheetName val="_11"/>
      <sheetName val="?_?????????9?D?????O?Z?e?p?{?10"/>
      <sheetName val="_?9?D?O?Z?e?p?{??_x000a_10"/>
      <sheetName val="________MGC11"/>
      <sheetName val="10-1_Media10"/>
      <sheetName val="deals_above_20k10"/>
      <sheetName val="Market_Segment12"/>
      <sheetName val="Owner_Unit12"/>
      <sheetName val="vendor_name12"/>
      <sheetName val="Content_Page12"/>
      <sheetName val="Elim_Seg_LM12"/>
      <sheetName val="Elim_Seg_BM12"/>
      <sheetName val="Elim_Seg_AM12"/>
      <sheetName val="Table_Array12"/>
      <sheetName val="Setup_200810"/>
      <sheetName val="Setup_200910"/>
      <sheetName val="f&amp;b_(2)11"/>
      <sheetName val="VariableII__period12"/>
      <sheetName val="SCB_1_-_Current12"/>
      <sheetName val="SCB_2_-_Current12"/>
      <sheetName val="Data_Sources10"/>
      <sheetName val="외상매출금현황-수정분_A210"/>
      <sheetName val="Master_Updated(517)10"/>
      <sheetName val="Tooling_list_T_lite10"/>
      <sheetName val="@RISK_Correlations10"/>
      <sheetName val="NEW_ZEALAND10"/>
      <sheetName val="Master_table10"/>
      <sheetName val="7Long_term_liabilities10"/>
      <sheetName val="Nominal_Wizard10"/>
      <sheetName val="Jan_0510"/>
      <sheetName val="FCT_2008_-_HM_ok10"/>
      <sheetName val="LJ_Assumptions10"/>
      <sheetName val="LJ_Cost10"/>
      <sheetName val="LJ_His_CF10"/>
      <sheetName val="YS_Loan_10"/>
      <sheetName val="YS_Hotel_Budget10"/>
      <sheetName val="YS_Assumptions10"/>
      <sheetName val="YS_Cost_10"/>
      <sheetName val="YS_His_CF10"/>
      <sheetName val="new_IFS_format10"/>
      <sheetName val="TMF_Draft10"/>
      <sheetName val="Fill_this_out_first___10"/>
      <sheetName val="FE-1770_P110"/>
      <sheetName val="ADJ___RATE10"/>
      <sheetName val="Call_Down_Data_OLD10"/>
      <sheetName val="Assumption_Data10"/>
      <sheetName val="BL_-_GL_-_RJ10"/>
      <sheetName val="T&amp;E_GL10"/>
      <sheetName val="T&amp;E_System10"/>
      <sheetName val="1020_FF10"/>
      <sheetName val="_IBPL000111"/>
      <sheetName val="FY02_Fcst10"/>
      <sheetName val="Operational_Plan10"/>
      <sheetName val="Summary_Comparison_SGD10"/>
      <sheetName val="U-7_110"/>
      <sheetName val="N-4_411"/>
      <sheetName val="7_Jan_0211"/>
      <sheetName val="Mkt_Dev_1291_ONL_1290_-_101010"/>
      <sheetName val="GAAP_Pru10"/>
      <sheetName val="31_12_0412"/>
      <sheetName val="Bill_No__2_-_Carpark10"/>
      <sheetName val="FDR-Jan-99_10"/>
      <sheetName val="sum_to_LRH10"/>
      <sheetName val="Appendix_E10"/>
      <sheetName val="Submission_Form12"/>
      <sheetName val="interest_income12"/>
      <sheetName val="Tax_Formulas10"/>
      <sheetName val="Setup_Sheet10"/>
      <sheetName val="K101_FA_Lead10"/>
      <sheetName val="Base_Rental10"/>
      <sheetName val="COST_(ACC_ขาย10-2005)10"/>
      <sheetName val="Book_1_Summary10"/>
      <sheetName val="Global_Cover10"/>
      <sheetName val="Anniversary_at_Multi_Group10"/>
      <sheetName val="Burden_exp10"/>
      <sheetName val="Main_Menu10"/>
      <sheetName val="AOP_Summary-210"/>
      <sheetName val="ALL_KSFC_RIGS_EXCEPT_R-510"/>
      <sheetName val="Entity_List10"/>
      <sheetName val="Drop_Down_Lists11"/>
      <sheetName val="CAPEX_Import11"/>
      <sheetName val="Rates_Table11"/>
      <sheetName val="Jung_step_down_(60)11"/>
      <sheetName val="lgth_adj_fine11"/>
      <sheetName val="Gauge_Accuracy11"/>
      <sheetName val="Drop_Down11"/>
      <sheetName val="AUDIT_FEE11"/>
      <sheetName val="Raw_Mat11"/>
      <sheetName val="Thai_better_foods11"/>
      <sheetName val="Cross_Ref11"/>
      <sheetName val="Link_data10"/>
      <sheetName val="Drop_down_list10"/>
      <sheetName val="Tax_Calculation10"/>
      <sheetName val="RIG_134-ASSETS_APR_9710"/>
      <sheetName val="RIG_027-ASSETS-AFTER_30_JUN_910"/>
      <sheetName val="Home_Page10"/>
      <sheetName val="Interest_Rate_Projection10"/>
      <sheetName val="Table_LL1310"/>
      <sheetName val="BALANCE_SHEET_10"/>
      <sheetName val="New_Hire_Input_&amp;_Calc10"/>
      <sheetName val="On_Board_Headcount_Changes10"/>
      <sheetName val="Permanent_info10"/>
      <sheetName val="Wkgs_BS_Lead12"/>
      <sheetName val="SAP_COMPANY_CODES10"/>
      <sheetName val="ana_u510"/>
      <sheetName val="Genetica_Molecular_'0710"/>
      <sheetName val="A_TODDI_&amp;_B_TODDI10"/>
      <sheetName val="SUM_RV-November10"/>
      <sheetName val="FY04_budget_vol10"/>
      <sheetName val="DEP_C200110"/>
      <sheetName val="MCS_P&amp;L_By_Sub__USD10"/>
      <sheetName val="lab_paced10"/>
      <sheetName val="Cost_Center10"/>
      <sheetName val="21_Ocl10"/>
      <sheetName val="acc_depre-report-old10"/>
      <sheetName val="Download_Grp_Branch10"/>
      <sheetName val="Download_Lcl_Branch10"/>
      <sheetName val="Supporting_Tool10"/>
      <sheetName val="Std_0610"/>
      <sheetName val="Debt_Info10"/>
      <sheetName val="Investment_Database12"/>
      <sheetName val="CF_RECONCILE_-_110"/>
      <sheetName val="On_hand_-_31_Mar_0310"/>
      <sheetName val="COMPUTER_HARDWARE(IFM)_(A)10"/>
      <sheetName val="summary_of_used_bits10"/>
      <sheetName val="Mapping_table10"/>
      <sheetName val="PRICE_LIST_MASTER10"/>
      <sheetName val="Input_Price10"/>
      <sheetName val="Main_Model10"/>
      <sheetName val="Month_v_YTD10"/>
      <sheetName val="Project_Detail_10"/>
      <sheetName val="98FORECAST_(1)10"/>
      <sheetName val="TB-Circuit_ONE_-1210"/>
      <sheetName val="_IB-PL-YTD10"/>
      <sheetName val="Account_List10"/>
      <sheetName val="Company_codes10"/>
      <sheetName val="Stock_Aging10"/>
      <sheetName val="TB_Data_base10"/>
      <sheetName val="NAR-Pistons_(2)10"/>
      <sheetName val="TAUX_MONNAIES10"/>
      <sheetName val="Equity_Rec_10"/>
      <sheetName val="#ofclose__xl10"/>
      <sheetName val="NBD1_1_0110"/>
      <sheetName val="NBD2_1_0210"/>
      <sheetName val="NBD2_1_0310"/>
      <sheetName val="NBD2_1_0410"/>
      <sheetName val="NBD2_2_0210"/>
      <sheetName val="NBD6_2_0110"/>
      <sheetName val="NBD6_2_0210"/>
      <sheetName val="NBD8_2_0110"/>
      <sheetName val="NBD8_2_0810"/>
      <sheetName val="NBD8_2_0910"/>
      <sheetName val="NBD8_2_1110"/>
      <sheetName val="NBD8_2_1210"/>
      <sheetName val="NBD8_2_1610"/>
      <sheetName val="NBD8_2_1810"/>
      <sheetName val="NBD8_2_2010"/>
      <sheetName val="NBD8_2_2110"/>
      <sheetName val="คชจ_ดำเนินงาน6-4310"/>
      <sheetName val="Int_201010"/>
      <sheetName val="Land_2810110"/>
      <sheetName val="งบบริหาร_PL-report10"/>
      <sheetName val="Inter_co10"/>
      <sheetName val="10Segment_report10"/>
      <sheetName val="1Cash_for_Interest10"/>
      <sheetName val="3Detail_of_cash_flow10"/>
      <sheetName val="Income_Tax_Provision10"/>
      <sheetName val="___________9_D_____O_Z_e_p_{_10"/>
      <sheetName val="__9_D_O_Z_e_p_{___10"/>
      <sheetName val="ADJ_-_RATE18"/>
      <sheetName val="Record_CR11"/>
      <sheetName val="DATE_CELL_&amp;_Unassigned-111"/>
      <sheetName val="_12"/>
      <sheetName val="?_?????????9?D?????O?Z?e?p?{?11"/>
      <sheetName val="_?9?D?O?Z?e?p?{??_x000a_11"/>
      <sheetName val="________MGC12"/>
      <sheetName val="10-1_Media11"/>
      <sheetName val="deals_above_20k11"/>
      <sheetName val="Market_Segment13"/>
      <sheetName val="Owner_Unit13"/>
      <sheetName val="vendor_name13"/>
      <sheetName val="Content_Page13"/>
      <sheetName val="Elim_Seg_LM13"/>
      <sheetName val="Elim_Seg_BM13"/>
      <sheetName val="Elim_Seg_AM13"/>
      <sheetName val="Table_Array13"/>
      <sheetName val="Setup_200811"/>
      <sheetName val="Setup_200911"/>
      <sheetName val="f&amp;b_(2)12"/>
      <sheetName val="VariableII__period13"/>
      <sheetName val="SCB_1_-_Current13"/>
      <sheetName val="SCB_2_-_Current13"/>
      <sheetName val="Data_Sources11"/>
      <sheetName val="외상매출금현황-수정분_A211"/>
      <sheetName val="Master_Updated(517)11"/>
      <sheetName val="Tooling_list_T_lite11"/>
      <sheetName val="@RISK_Correlations11"/>
      <sheetName val="NEW_ZEALAND11"/>
      <sheetName val="Master_table11"/>
      <sheetName val="7Long_term_liabilities11"/>
      <sheetName val="Nominal_Wizard11"/>
      <sheetName val="Jan_0511"/>
      <sheetName val="FCT_2008_-_HM_ok11"/>
      <sheetName val="LJ_Assumptions11"/>
      <sheetName val="LJ_Cost11"/>
      <sheetName val="LJ_His_CF11"/>
      <sheetName val="YS_Loan_11"/>
      <sheetName val="YS_Hotel_Budget11"/>
      <sheetName val="YS_Assumptions11"/>
      <sheetName val="YS_Cost_11"/>
      <sheetName val="YS_His_CF11"/>
      <sheetName val="new_IFS_format11"/>
      <sheetName val="TMF_Draft11"/>
      <sheetName val="Fill_this_out_first___11"/>
      <sheetName val="FE-1770_P111"/>
      <sheetName val="ADJ___RATE11"/>
      <sheetName val="Call_Down_Data_OLD11"/>
      <sheetName val="Assumption_Data11"/>
      <sheetName val="BL_-_GL_-_RJ11"/>
      <sheetName val="T&amp;E_GL11"/>
      <sheetName val="T&amp;E_System11"/>
      <sheetName val="1020_FF11"/>
      <sheetName val="_IBPL000112"/>
      <sheetName val="FY02_Fcst11"/>
      <sheetName val="Operational_Plan11"/>
      <sheetName val="Summary_Comparison_SGD11"/>
      <sheetName val="U-7_111"/>
      <sheetName val="N-4_412"/>
      <sheetName val="7_Jan_0212"/>
      <sheetName val="Mkt_Dev_1291_ONL_1290_-_101011"/>
      <sheetName val="GAAP_Pru11"/>
      <sheetName val="31_12_0413"/>
      <sheetName val="Bill_No__2_-_Carpark11"/>
      <sheetName val="FDR-Jan-99_11"/>
      <sheetName val="sum_to_LRH11"/>
      <sheetName val="Appendix_E11"/>
      <sheetName val="Submission_Form13"/>
      <sheetName val="interest_income13"/>
      <sheetName val="Tax_Formulas11"/>
      <sheetName val="Setup_Sheet11"/>
      <sheetName val="K101_FA_Lead11"/>
      <sheetName val="Base_Rental11"/>
      <sheetName val="COST_(ACC_ขาย10-2005)11"/>
      <sheetName val="Book_1_Summary11"/>
      <sheetName val="Global_Cover11"/>
      <sheetName val="Anniversary_at_Multi_Group11"/>
      <sheetName val="Burden_exp11"/>
      <sheetName val="Main_Menu11"/>
      <sheetName val="AOP_Summary-211"/>
      <sheetName val="ALL_KSFC_RIGS_EXCEPT_R-511"/>
      <sheetName val="Entity_List11"/>
      <sheetName val="Drop_Down_Lists12"/>
      <sheetName val="CAPEX_Import12"/>
      <sheetName val="Rates_Table12"/>
      <sheetName val="Jung_step_down_(60)12"/>
      <sheetName val="lgth_adj_fine12"/>
      <sheetName val="Gauge_Accuracy12"/>
      <sheetName val="Drop_Down12"/>
      <sheetName val="AUDIT_FEE12"/>
      <sheetName val="Raw_Mat12"/>
      <sheetName val="Thai_better_foods12"/>
      <sheetName val="Cross_Ref12"/>
      <sheetName val="Link_data11"/>
      <sheetName val="Drop_down_list11"/>
      <sheetName val="Tax_Calculation11"/>
      <sheetName val="RIG_134-ASSETS_APR_9711"/>
      <sheetName val="RIG_027-ASSETS-AFTER_30_JUN_911"/>
      <sheetName val="Home_Page11"/>
      <sheetName val="Interest_Rate_Projection11"/>
      <sheetName val="Table_LL1311"/>
      <sheetName val="BALANCE_SHEET_11"/>
      <sheetName val="New_Hire_Input_&amp;_Calc11"/>
      <sheetName val="On_Board_Headcount_Changes11"/>
      <sheetName val="Permanent_info11"/>
      <sheetName val="Wkgs_BS_Lead13"/>
      <sheetName val="SAP_COMPANY_CODES11"/>
      <sheetName val="ana_u511"/>
      <sheetName val="Genetica_Molecular_'0711"/>
      <sheetName val="A_TODDI_&amp;_B_TODDI11"/>
      <sheetName val="SUM_RV-November11"/>
      <sheetName val="FY04_budget_vol11"/>
      <sheetName val="DEP_C200111"/>
      <sheetName val="MCS_P&amp;L_By_Sub__USD11"/>
      <sheetName val="lab_paced11"/>
      <sheetName val="Cost_Center11"/>
      <sheetName val="21_Ocl11"/>
      <sheetName val="acc_depre-report-old11"/>
      <sheetName val="Download_Grp_Branch11"/>
      <sheetName val="Download_Lcl_Branch11"/>
      <sheetName val="Supporting_Tool11"/>
      <sheetName val="Std_0611"/>
      <sheetName val="Debt_Info11"/>
      <sheetName val="Investment_Database13"/>
      <sheetName val="CF_RECONCILE_-_111"/>
      <sheetName val="On_hand_-_31_Mar_0311"/>
      <sheetName val="COMPUTER_HARDWARE(IFM)_(A)11"/>
      <sheetName val="summary_of_used_bits11"/>
      <sheetName val="Mapping_table11"/>
      <sheetName val="PRICE_LIST_MASTER11"/>
      <sheetName val="Input_Price11"/>
      <sheetName val="Main_Model11"/>
      <sheetName val="Month_v_YTD11"/>
      <sheetName val="Project_Detail_11"/>
      <sheetName val="98FORECAST_(1)11"/>
      <sheetName val="TB-Circuit_ONE_-1211"/>
      <sheetName val="_IB-PL-YTD11"/>
      <sheetName val="Account_List11"/>
      <sheetName val="Company_codes11"/>
      <sheetName val="Stock_Aging11"/>
      <sheetName val="TB_Data_base11"/>
      <sheetName val="NAR-Pistons_(2)11"/>
      <sheetName val="TAUX_MONNAIES11"/>
      <sheetName val="Equity_Rec_11"/>
      <sheetName val="#ofclose__xl11"/>
      <sheetName val="NBD1_1_0111"/>
      <sheetName val="NBD2_1_0211"/>
      <sheetName val="NBD2_1_0311"/>
      <sheetName val="NBD2_1_0411"/>
      <sheetName val="NBD2_2_0211"/>
      <sheetName val="NBD6_2_0111"/>
      <sheetName val="NBD6_2_0211"/>
      <sheetName val="NBD8_2_0111"/>
      <sheetName val="NBD8_2_0811"/>
      <sheetName val="NBD8_2_0911"/>
      <sheetName val="NBD8_2_1111"/>
      <sheetName val="NBD8_2_1211"/>
      <sheetName val="NBD8_2_1611"/>
      <sheetName val="NBD8_2_1811"/>
      <sheetName val="NBD8_2_2011"/>
      <sheetName val="NBD8_2_2111"/>
      <sheetName val="คชจ_ดำเนินงาน6-4311"/>
      <sheetName val="Int_201011"/>
      <sheetName val="Land_2810111"/>
      <sheetName val="งบบริหาร_PL-report11"/>
      <sheetName val="Inter_co11"/>
      <sheetName val="10Segment_report11"/>
      <sheetName val="1Cash_for_Interest11"/>
      <sheetName val="3Detail_of_cash_flow11"/>
      <sheetName val="Income_Tax_Provision11"/>
      <sheetName val="___________9_D_____O_Z_e_p_{_11"/>
      <sheetName val="__9_D_O_Z_e_p_{___11"/>
      <sheetName val="เงินกู้_MGC17"/>
      <sheetName val="ADJ_-_RATE19"/>
      <sheetName val="Trial_Balance17"/>
      <sheetName val="Loan_Data17"/>
      <sheetName val="K-5_YE15"/>
      <sheetName val="Asset_31-12-4715"/>
      <sheetName val="Customize_Your_Invoice15"/>
      <sheetName val="Purchase_Order15"/>
      <sheetName val="Customize_Your_Purchase_Order15"/>
      <sheetName val="???????_MGC15"/>
      <sheetName val="_IB-PL-00-01_SUMMARY15"/>
      <sheetName val="TrialBalance_Q3-200215"/>
      <sheetName val="Record_CR12"/>
      <sheetName val="DATE_CELL_&amp;_Unassigned-112"/>
      <sheetName val="_13"/>
      <sheetName val="?_?????????9?D?????O?Z?e?p?{?12"/>
      <sheetName val="_?9?D?O?Z?e?p?{??_x000a_12"/>
      <sheetName val="________MGC13"/>
      <sheetName val="10-1_Media12"/>
      <sheetName val="deals_above_20k12"/>
      <sheetName val="Market_Segment14"/>
      <sheetName val="Owner_Unit14"/>
      <sheetName val="vendor_name14"/>
      <sheetName val="Content_Page14"/>
      <sheetName val="Elim_Seg_LM14"/>
      <sheetName val="Elim_Seg_BM14"/>
      <sheetName val="Elim_Seg_AM14"/>
      <sheetName val="Table_Array14"/>
      <sheetName val="Setup_200812"/>
      <sheetName val="Setup_200912"/>
      <sheetName val="f&amp;b_(2)13"/>
      <sheetName val="VariableII__period14"/>
      <sheetName val="SCB_1_-_Current14"/>
      <sheetName val="SCB_2_-_Current14"/>
      <sheetName val="Data_Sources12"/>
      <sheetName val="외상매출금현황-수정분_A212"/>
      <sheetName val="Master_Updated(517)12"/>
      <sheetName val="Tooling_list_T_lite12"/>
      <sheetName val="@RISK_Correlations12"/>
      <sheetName val="NEW_ZEALAND12"/>
      <sheetName val="Master_table12"/>
      <sheetName val="7Long_term_liabilities12"/>
      <sheetName val="Nominal_Wizard12"/>
      <sheetName val="Jan_0512"/>
      <sheetName val="FCT_2008_-_HM_ok12"/>
      <sheetName val="LJ_Assumptions12"/>
      <sheetName val="LJ_Cost12"/>
      <sheetName val="LJ_His_CF12"/>
      <sheetName val="YS_Loan_12"/>
      <sheetName val="YS_Hotel_Budget12"/>
      <sheetName val="YS_Assumptions12"/>
      <sheetName val="YS_Cost_12"/>
      <sheetName val="YS_His_CF12"/>
      <sheetName val="new_IFS_format12"/>
      <sheetName val="TMF_Draft12"/>
      <sheetName val="Fill_this_out_first___12"/>
      <sheetName val="FE-1770_P112"/>
      <sheetName val="ADJ___RATE12"/>
      <sheetName val="Call_Down_Data_OLD12"/>
      <sheetName val="Assumption_Data12"/>
      <sheetName val="BL_-_GL_-_RJ12"/>
      <sheetName val="T&amp;E_GL12"/>
      <sheetName val="T&amp;E_System12"/>
      <sheetName val="1020_FF12"/>
      <sheetName val="_IBPL000113"/>
      <sheetName val="FY02_Fcst12"/>
      <sheetName val="Operational_Plan12"/>
      <sheetName val="Summary_Comparison_SGD12"/>
      <sheetName val="U-7_112"/>
      <sheetName val="N-4_413"/>
      <sheetName val="7_Jan_0213"/>
      <sheetName val="Mkt_Dev_1291_ONL_1290_-_101012"/>
      <sheetName val="GAAP_Pru12"/>
      <sheetName val="31_12_0414"/>
      <sheetName val="Bill_No__2_-_Carpark12"/>
      <sheetName val="FDR-Jan-99_12"/>
      <sheetName val="sum_to_LRH12"/>
      <sheetName val="Appendix_E12"/>
      <sheetName val="Submission_Form14"/>
      <sheetName val="interest_income14"/>
      <sheetName val="Tax_Formulas12"/>
      <sheetName val="Setup_Sheet12"/>
      <sheetName val="K101_FA_Lead12"/>
      <sheetName val="Base_Rental12"/>
      <sheetName val="COST_(ACC_ขาย10-2005)12"/>
      <sheetName val="Book_1_Summary12"/>
      <sheetName val="Global_Cover12"/>
      <sheetName val="Anniversary_at_Multi_Group12"/>
      <sheetName val="Burden_exp12"/>
      <sheetName val="Main_Menu12"/>
      <sheetName val="AOP_Summary-212"/>
      <sheetName val="ALL_KSFC_RIGS_EXCEPT_R-512"/>
      <sheetName val="Entity_List12"/>
      <sheetName val="Drop_Down_Lists13"/>
      <sheetName val="CAPEX_Import13"/>
      <sheetName val="Rates_Table13"/>
      <sheetName val="Jung_step_down_(60)13"/>
      <sheetName val="lgth_adj_fine13"/>
      <sheetName val="Gauge_Accuracy13"/>
      <sheetName val="Drop_Down13"/>
      <sheetName val="AUDIT_FEE13"/>
      <sheetName val="Raw_Mat13"/>
      <sheetName val="Thai_better_foods13"/>
      <sheetName val="Cross_Ref13"/>
      <sheetName val="Link_data12"/>
      <sheetName val="Drop_down_list12"/>
      <sheetName val="Tax_Calculation12"/>
      <sheetName val="RIG_134-ASSETS_APR_9712"/>
      <sheetName val="RIG_027-ASSETS-AFTER_30_JUN_912"/>
      <sheetName val="Home_Page12"/>
      <sheetName val="Interest_Rate_Projection12"/>
      <sheetName val="Table_LL1312"/>
      <sheetName val="BALANCE_SHEET_12"/>
      <sheetName val="New_Hire_Input_&amp;_Calc12"/>
      <sheetName val="On_Board_Headcount_Changes12"/>
      <sheetName val="Permanent_info12"/>
      <sheetName val="Wkgs_BS_Lead14"/>
      <sheetName val="SAP_COMPANY_CODES12"/>
      <sheetName val="ana_u512"/>
      <sheetName val="Genetica_Molecular_'0712"/>
      <sheetName val="A_TODDI_&amp;_B_TODDI12"/>
      <sheetName val="SUM_RV-November12"/>
      <sheetName val="FY04_budget_vol12"/>
      <sheetName val="DEP_C200112"/>
      <sheetName val="MCS_P&amp;L_By_Sub__USD12"/>
      <sheetName val="lab_paced12"/>
      <sheetName val="Cost_Center12"/>
      <sheetName val="21_Ocl12"/>
      <sheetName val="acc_depre-report-old12"/>
      <sheetName val="Download_Grp_Branch12"/>
      <sheetName val="Download_Lcl_Branch12"/>
      <sheetName val="Supporting_Tool12"/>
      <sheetName val="Std_0612"/>
      <sheetName val="Debt_Info12"/>
      <sheetName val="Investment_Database14"/>
      <sheetName val="CF_RECONCILE_-_112"/>
      <sheetName val="On_hand_-_31_Mar_0312"/>
      <sheetName val="COMPUTER_HARDWARE(IFM)_(A)12"/>
      <sheetName val="summary_of_used_bits12"/>
      <sheetName val="Mapping_table12"/>
      <sheetName val="PRICE_LIST_MASTER12"/>
      <sheetName val="Input_Price12"/>
      <sheetName val="Main_Model12"/>
      <sheetName val="Month_v_YTD12"/>
      <sheetName val="Project_Detail_12"/>
      <sheetName val="98FORECAST_(1)12"/>
      <sheetName val="TB-Circuit_ONE_-1212"/>
      <sheetName val="_IB-PL-YTD12"/>
      <sheetName val="Account_List12"/>
      <sheetName val="Company_codes12"/>
      <sheetName val="Stock_Aging12"/>
      <sheetName val="TB_Data_base12"/>
      <sheetName val="NAR-Pistons_(2)12"/>
      <sheetName val="TAUX_MONNAIES12"/>
      <sheetName val="Equity_Rec_12"/>
      <sheetName val="#ofclose__xl12"/>
      <sheetName val="NBD1_1_0112"/>
      <sheetName val="NBD2_1_0212"/>
      <sheetName val="NBD2_1_0312"/>
      <sheetName val="NBD2_1_0412"/>
      <sheetName val="NBD2_2_0212"/>
      <sheetName val="NBD6_2_0112"/>
      <sheetName val="NBD6_2_0212"/>
      <sheetName val="NBD8_2_0112"/>
      <sheetName val="NBD8_2_0812"/>
      <sheetName val="NBD8_2_0912"/>
      <sheetName val="NBD8_2_1112"/>
      <sheetName val="NBD8_2_1212"/>
      <sheetName val="NBD8_2_1612"/>
      <sheetName val="NBD8_2_1812"/>
      <sheetName val="NBD8_2_2012"/>
      <sheetName val="NBD8_2_2112"/>
      <sheetName val="คชจ_ดำเนินงาน6-4312"/>
      <sheetName val="Int_201012"/>
      <sheetName val="Land_2810112"/>
      <sheetName val="งบบริหาร_PL-report12"/>
      <sheetName val="Inter_co12"/>
      <sheetName val="10Segment_report12"/>
      <sheetName val="1Cash_for_Interest12"/>
      <sheetName val="3Detail_of_cash_flow12"/>
      <sheetName val="Income_Tax_Provision12"/>
      <sheetName val="___________9_D_____O_Z_e_p_{_12"/>
      <sheetName val="__9_D_O_Z_e_p_{___12"/>
      <sheetName val="เงินกู้_MGC19"/>
      <sheetName val="ADJ_-_RATE21"/>
      <sheetName val="Trial_Balance19"/>
      <sheetName val="Loan_Data19"/>
      <sheetName val="K-5_YE17"/>
      <sheetName val="Asset_31-12-4717"/>
      <sheetName val="Customize_Your_Invoice17"/>
      <sheetName val="Purchase_Order17"/>
      <sheetName val="Customize_Your_Purchase_Order17"/>
      <sheetName val="???????_MGC17"/>
      <sheetName val="_IB-PL-00-01_SUMMARY17"/>
      <sheetName val="TrialBalance_Q3-200217"/>
      <sheetName val="N-4_Patent_right15"/>
      <sheetName val="AP_Interco_16"/>
      <sheetName val="Details_for_Keppel_Sin16"/>
      <sheetName val="Details_for_tri16"/>
      <sheetName val="เง_นก___MGC16"/>
      <sheetName val="6_weeks_rolling_forecast16"/>
      <sheetName val="FX_rates16"/>
      <sheetName val="Standing_Data16"/>
      <sheetName val="Asset_&amp;_Liability16"/>
      <sheetName val="Net_asset_value16"/>
      <sheetName val="Record_CR14"/>
      <sheetName val="DATE_CELL_&amp;_Unassigned-114"/>
      <sheetName val="_15"/>
      <sheetName val="?_?????????9?D?????O?Z?e?p?{?14"/>
      <sheetName val="_?9?D?O?Z?e?p?{??_x000a_14"/>
      <sheetName val="________MGC15"/>
      <sheetName val="10-1_Media14"/>
      <sheetName val="deals_above_20k14"/>
      <sheetName val="Market_Segment16"/>
      <sheetName val="Owner_Unit16"/>
      <sheetName val="vendor_name16"/>
      <sheetName val="Content_Page16"/>
      <sheetName val="Elim_Seg_LM16"/>
      <sheetName val="Elim_Seg_BM16"/>
      <sheetName val="Elim_Seg_AM16"/>
      <sheetName val="Table_Array16"/>
      <sheetName val="Setup_200814"/>
      <sheetName val="Setup_200914"/>
      <sheetName val="f&amp;b_(2)15"/>
      <sheetName val="VariableII__period16"/>
      <sheetName val="SCB_1_-_Current16"/>
      <sheetName val="SCB_2_-_Current16"/>
      <sheetName val="Data_Sources14"/>
      <sheetName val="외상매출금현황-수정분_A214"/>
      <sheetName val="Master_Updated(517)14"/>
      <sheetName val="Tooling_list_T_lite14"/>
      <sheetName val="@RISK_Correlations14"/>
      <sheetName val="NEW_ZEALAND14"/>
      <sheetName val="Master_table14"/>
      <sheetName val="7Long_term_liabilities14"/>
      <sheetName val="Nominal_Wizard14"/>
      <sheetName val="Jan_0514"/>
      <sheetName val="FCT_2008_-_HM_ok14"/>
      <sheetName val="LJ_Assumptions14"/>
      <sheetName val="LJ_Cost14"/>
      <sheetName val="LJ_His_CF14"/>
      <sheetName val="YS_Loan_14"/>
      <sheetName val="YS_Hotel_Budget14"/>
      <sheetName val="YS_Assumptions14"/>
      <sheetName val="YS_Cost_14"/>
      <sheetName val="YS_His_CF14"/>
      <sheetName val="new_IFS_format14"/>
      <sheetName val="TMF_Draft14"/>
      <sheetName val="Fill_this_out_first___14"/>
      <sheetName val="FE-1770_P114"/>
      <sheetName val="ADJ___RATE14"/>
      <sheetName val="Call_Down_Data_OLD14"/>
      <sheetName val="Assumption_Data14"/>
      <sheetName val="BL_-_GL_-_RJ14"/>
      <sheetName val="T&amp;E_GL14"/>
      <sheetName val="T&amp;E_System14"/>
      <sheetName val="1020_FF14"/>
      <sheetName val="_IBPL000115"/>
      <sheetName val="FY02_Fcst14"/>
      <sheetName val="Operational_Plan14"/>
      <sheetName val="Summary_Comparison_SGD14"/>
      <sheetName val="U-7_114"/>
      <sheetName val="N-4_415"/>
      <sheetName val="7_Jan_0215"/>
      <sheetName val="Mkt_Dev_1291_ONL_1290_-_101014"/>
      <sheetName val="GAAP_Pru14"/>
      <sheetName val="31_12_0416"/>
      <sheetName val="Bill_No__2_-_Carpark14"/>
      <sheetName val="FDR-Jan-99_14"/>
      <sheetName val="sum_to_LRH14"/>
      <sheetName val="Appendix_E14"/>
      <sheetName val="Submission_Form16"/>
      <sheetName val="interest_income16"/>
      <sheetName val="Tax_Formulas14"/>
      <sheetName val="Setup_Sheet14"/>
      <sheetName val="K101_FA_Lead14"/>
      <sheetName val="Base_Rental14"/>
      <sheetName val="COST_(ACC_ขาย10-2005)14"/>
      <sheetName val="Book_1_Summary14"/>
      <sheetName val="Global_Cover14"/>
      <sheetName val="Anniversary_at_Multi_Group14"/>
      <sheetName val="Burden_exp14"/>
      <sheetName val="Main_Menu14"/>
      <sheetName val="AOP_Summary-214"/>
      <sheetName val="ALL_KSFC_RIGS_EXCEPT_R-514"/>
      <sheetName val="Entity_List14"/>
      <sheetName val="Drop_Down_Lists15"/>
      <sheetName val="CAPEX_Import15"/>
      <sheetName val="Rates_Table15"/>
      <sheetName val="Jung_step_down_(60)15"/>
      <sheetName val="lgth_adj_fine15"/>
      <sheetName val="Gauge_Accuracy15"/>
      <sheetName val="Drop_Down15"/>
      <sheetName val="AUDIT_FEE15"/>
      <sheetName val="Raw_Mat15"/>
      <sheetName val="Thai_better_foods15"/>
      <sheetName val="Cross_Ref15"/>
      <sheetName val="Link_data14"/>
      <sheetName val="Drop_down_list14"/>
      <sheetName val="Tax_Calculation14"/>
      <sheetName val="RIG_134-ASSETS_APR_9714"/>
      <sheetName val="RIG_027-ASSETS-AFTER_30_JUN_914"/>
      <sheetName val="Home_Page14"/>
      <sheetName val="Interest_Rate_Projection14"/>
      <sheetName val="Table_LL1314"/>
      <sheetName val="BALANCE_SHEET_14"/>
      <sheetName val="New_Hire_Input_&amp;_Calc14"/>
      <sheetName val="On_Board_Headcount_Changes14"/>
      <sheetName val="Permanent_info14"/>
      <sheetName val="Wkgs_BS_Lead16"/>
      <sheetName val="SAP_COMPANY_CODES14"/>
      <sheetName val="ana_u514"/>
      <sheetName val="Genetica_Molecular_'0714"/>
      <sheetName val="A_TODDI_&amp;_B_TODDI14"/>
      <sheetName val="SUM_RV-November14"/>
      <sheetName val="FY04_budget_vol14"/>
      <sheetName val="DEP_C200114"/>
      <sheetName val="MCS_P&amp;L_By_Sub__USD14"/>
      <sheetName val="lab_paced14"/>
      <sheetName val="Cost_Center14"/>
      <sheetName val="21_Ocl14"/>
      <sheetName val="acc_depre-report-old14"/>
      <sheetName val="Download_Grp_Branch14"/>
      <sheetName val="Download_Lcl_Branch14"/>
      <sheetName val="Supporting_Tool14"/>
      <sheetName val="Std_0614"/>
      <sheetName val="Debt_Info14"/>
      <sheetName val="Investment_Database16"/>
      <sheetName val="CF_RECONCILE_-_114"/>
      <sheetName val="On_hand_-_31_Mar_0314"/>
      <sheetName val="COMPUTER_HARDWARE(IFM)_(A)14"/>
      <sheetName val="summary_of_used_bits14"/>
      <sheetName val="Mapping_table14"/>
      <sheetName val="PRICE_LIST_MASTER14"/>
      <sheetName val="Input_Price14"/>
      <sheetName val="Main_Model14"/>
      <sheetName val="Month_v_YTD14"/>
      <sheetName val="Project_Detail_14"/>
      <sheetName val="98FORECAST_(1)14"/>
      <sheetName val="TB-Circuit_ONE_-1214"/>
      <sheetName val="_IB-PL-YTD14"/>
      <sheetName val="Account_List14"/>
      <sheetName val="Company_codes14"/>
      <sheetName val="Stock_Aging14"/>
      <sheetName val="TB_Data_base14"/>
      <sheetName val="NAR-Pistons_(2)14"/>
      <sheetName val="TAUX_MONNAIES14"/>
      <sheetName val="Equity_Rec_14"/>
      <sheetName val="#ofclose__xl14"/>
      <sheetName val="NBD1_1_0114"/>
      <sheetName val="NBD2_1_0214"/>
      <sheetName val="NBD2_1_0314"/>
      <sheetName val="NBD2_1_0414"/>
      <sheetName val="NBD2_2_0214"/>
      <sheetName val="NBD6_2_0114"/>
      <sheetName val="NBD6_2_0214"/>
      <sheetName val="NBD8_2_0114"/>
      <sheetName val="NBD8_2_0814"/>
      <sheetName val="NBD8_2_0914"/>
      <sheetName val="NBD8_2_1114"/>
      <sheetName val="NBD8_2_1214"/>
      <sheetName val="NBD8_2_1614"/>
      <sheetName val="NBD8_2_1814"/>
      <sheetName val="NBD8_2_2014"/>
      <sheetName val="NBD8_2_2114"/>
      <sheetName val="คชจ_ดำเนินงาน6-4314"/>
      <sheetName val="Int_201014"/>
      <sheetName val="Land_2810114"/>
      <sheetName val="งบบริหาร_PL-report14"/>
      <sheetName val="Inter_co14"/>
      <sheetName val="10Segment_report14"/>
      <sheetName val="1Cash_for_Interest14"/>
      <sheetName val="3Detail_of_cash_flow14"/>
      <sheetName val="Income_Tax_Provision14"/>
      <sheetName val="___________9_D_____O_Z_e_p_{_14"/>
      <sheetName val="__9_D_O_Z_e_p_{___14"/>
      <sheetName val="เงินกู้_MGC18"/>
      <sheetName val="ADJ_-_RATE20"/>
      <sheetName val="Trial_Balance18"/>
      <sheetName val="Loan_Data18"/>
      <sheetName val="K-5_YE16"/>
      <sheetName val="Asset_31-12-4716"/>
      <sheetName val="Customize_Your_Invoice16"/>
      <sheetName val="Purchase_Order16"/>
      <sheetName val="Customize_Your_Purchase_Order16"/>
      <sheetName val="???????_MGC16"/>
      <sheetName val="_IB-PL-00-01_SUMMARY16"/>
      <sheetName val="TrialBalance_Q3-200216"/>
      <sheetName val="AP_Interco_15"/>
      <sheetName val="Details_for_Keppel_Sin15"/>
      <sheetName val="Details_for_tri15"/>
      <sheetName val="เง_นก___MGC15"/>
      <sheetName val="6_weeks_rolling_forecast15"/>
      <sheetName val="FX_rates15"/>
      <sheetName val="Standing_Data15"/>
      <sheetName val="Asset_&amp;_Liability15"/>
      <sheetName val="Net_asset_value15"/>
      <sheetName val="Record_CR13"/>
      <sheetName val="DATE_CELL_&amp;_Unassigned-113"/>
      <sheetName val="_14"/>
      <sheetName val="?_?????????9?D?????O?Z?e?p?{?13"/>
      <sheetName val="_?9?D?O?Z?e?p?{??_x000a_13"/>
      <sheetName val="________MGC14"/>
      <sheetName val="10-1_Media13"/>
      <sheetName val="deals_above_20k13"/>
      <sheetName val="Market_Segment15"/>
      <sheetName val="Owner_Unit15"/>
      <sheetName val="vendor_name15"/>
      <sheetName val="Content_Page15"/>
      <sheetName val="Elim_Seg_LM15"/>
      <sheetName val="Elim_Seg_BM15"/>
      <sheetName val="Elim_Seg_AM15"/>
      <sheetName val="Table_Array15"/>
      <sheetName val="Setup_200813"/>
      <sheetName val="Setup_200913"/>
      <sheetName val="f&amp;b_(2)14"/>
      <sheetName val="VariableII__period15"/>
      <sheetName val="SCB_1_-_Current15"/>
      <sheetName val="SCB_2_-_Current15"/>
      <sheetName val="Data_Sources13"/>
      <sheetName val="외상매출금현황-수정분_A213"/>
      <sheetName val="Master_Updated(517)13"/>
      <sheetName val="Tooling_list_T_lite13"/>
      <sheetName val="@RISK_Correlations13"/>
      <sheetName val="NEW_ZEALAND13"/>
      <sheetName val="Master_table13"/>
      <sheetName val="7Long_term_liabilities13"/>
      <sheetName val="Nominal_Wizard13"/>
      <sheetName val="Jan_0513"/>
      <sheetName val="FCT_2008_-_HM_ok13"/>
      <sheetName val="LJ_Assumptions13"/>
      <sheetName val="LJ_Cost13"/>
      <sheetName val="LJ_His_CF13"/>
      <sheetName val="YS_Loan_13"/>
      <sheetName val="YS_Hotel_Budget13"/>
      <sheetName val="YS_Assumptions13"/>
      <sheetName val="YS_Cost_13"/>
      <sheetName val="YS_His_CF13"/>
      <sheetName val="new_IFS_format13"/>
      <sheetName val="TMF_Draft13"/>
      <sheetName val="Fill_this_out_first___13"/>
      <sheetName val="FE-1770_P113"/>
      <sheetName val="ADJ___RATE13"/>
      <sheetName val="Call_Down_Data_OLD13"/>
      <sheetName val="Assumption_Data13"/>
      <sheetName val="BL_-_GL_-_RJ13"/>
      <sheetName val="T&amp;E_GL13"/>
      <sheetName val="T&amp;E_System13"/>
      <sheetName val="1020_FF13"/>
      <sheetName val="_IBPL000114"/>
      <sheetName val="FY02_Fcst13"/>
      <sheetName val="Operational_Plan13"/>
      <sheetName val="Summary_Comparison_SGD13"/>
      <sheetName val="U-7_113"/>
      <sheetName val="N-4_414"/>
      <sheetName val="7_Jan_0214"/>
      <sheetName val="Mkt_Dev_1291_ONL_1290_-_101013"/>
      <sheetName val="GAAP_Pru13"/>
      <sheetName val="31_12_0415"/>
      <sheetName val="Bill_No__2_-_Carpark13"/>
      <sheetName val="FDR-Jan-99_13"/>
      <sheetName val="sum_to_LRH13"/>
      <sheetName val="Appendix_E13"/>
      <sheetName val="Submission_Form15"/>
      <sheetName val="interest_income15"/>
      <sheetName val="Tax_Formulas13"/>
      <sheetName val="Setup_Sheet13"/>
      <sheetName val="K101_FA_Lead13"/>
      <sheetName val="Base_Rental13"/>
      <sheetName val="COST_(ACC_ขาย10-2005)13"/>
      <sheetName val="Book_1_Summary13"/>
      <sheetName val="Global_Cover13"/>
      <sheetName val="Anniversary_at_Multi_Group13"/>
      <sheetName val="Burden_exp13"/>
      <sheetName val="Main_Menu13"/>
      <sheetName val="AOP_Summary-213"/>
      <sheetName val="ALL_KSFC_RIGS_EXCEPT_R-513"/>
      <sheetName val="Entity_List13"/>
      <sheetName val="Drop_Down_Lists14"/>
      <sheetName val="CAPEX_Import14"/>
      <sheetName val="Rates_Table14"/>
      <sheetName val="Jung_step_down_(60)14"/>
      <sheetName val="lgth_adj_fine14"/>
      <sheetName val="Gauge_Accuracy14"/>
      <sheetName val="Drop_Down14"/>
      <sheetName val="AUDIT_FEE14"/>
      <sheetName val="Raw_Mat14"/>
      <sheetName val="Thai_better_foods14"/>
      <sheetName val="Cross_Ref14"/>
      <sheetName val="Link_data13"/>
      <sheetName val="Drop_down_list13"/>
      <sheetName val="Tax_Calculation13"/>
      <sheetName val="RIG_134-ASSETS_APR_9713"/>
      <sheetName val="RIG_027-ASSETS-AFTER_30_JUN_913"/>
      <sheetName val="Home_Page13"/>
      <sheetName val="Interest_Rate_Projection13"/>
      <sheetName val="Table_LL1313"/>
      <sheetName val="BALANCE_SHEET_13"/>
      <sheetName val="New_Hire_Input_&amp;_Calc13"/>
      <sheetName val="On_Board_Headcount_Changes13"/>
      <sheetName val="Permanent_info13"/>
      <sheetName val="Wkgs_BS_Lead15"/>
      <sheetName val="SAP_COMPANY_CODES13"/>
      <sheetName val="ana_u513"/>
      <sheetName val="Genetica_Molecular_'0713"/>
      <sheetName val="A_TODDI_&amp;_B_TODDI13"/>
      <sheetName val="SUM_RV-November13"/>
      <sheetName val="FY04_budget_vol13"/>
      <sheetName val="DEP_C200113"/>
      <sheetName val="MCS_P&amp;L_By_Sub__USD13"/>
      <sheetName val="lab_paced13"/>
      <sheetName val="Cost_Center13"/>
      <sheetName val="21_Ocl13"/>
      <sheetName val="acc_depre-report-old13"/>
      <sheetName val="Download_Grp_Branch13"/>
      <sheetName val="Download_Lcl_Branch13"/>
      <sheetName val="Supporting_Tool13"/>
      <sheetName val="Std_0613"/>
      <sheetName val="Debt_Info13"/>
      <sheetName val="Investment_Database15"/>
      <sheetName val="CF_RECONCILE_-_113"/>
      <sheetName val="On_hand_-_31_Mar_0313"/>
      <sheetName val="COMPUTER_HARDWARE(IFM)_(A)13"/>
      <sheetName val="summary_of_used_bits13"/>
      <sheetName val="Mapping_table13"/>
      <sheetName val="PRICE_LIST_MASTER13"/>
      <sheetName val="Input_Price13"/>
      <sheetName val="Main_Model13"/>
      <sheetName val="Month_v_YTD13"/>
      <sheetName val="Project_Detail_13"/>
      <sheetName val="98FORECAST_(1)13"/>
      <sheetName val="TB-Circuit_ONE_-1213"/>
      <sheetName val="_IB-PL-YTD13"/>
      <sheetName val="Account_List13"/>
      <sheetName val="Company_codes13"/>
      <sheetName val="Stock_Aging13"/>
      <sheetName val="TB_Data_base13"/>
      <sheetName val="NAR-Pistons_(2)13"/>
      <sheetName val="TAUX_MONNAIES13"/>
      <sheetName val="Equity_Rec_13"/>
      <sheetName val="#ofclose__xl13"/>
      <sheetName val="NBD1_1_0113"/>
      <sheetName val="NBD2_1_0213"/>
      <sheetName val="NBD2_1_0313"/>
      <sheetName val="NBD2_1_0413"/>
      <sheetName val="NBD2_2_0213"/>
      <sheetName val="NBD6_2_0113"/>
      <sheetName val="NBD6_2_0213"/>
      <sheetName val="NBD8_2_0113"/>
      <sheetName val="NBD8_2_0813"/>
      <sheetName val="NBD8_2_0913"/>
      <sheetName val="NBD8_2_1113"/>
      <sheetName val="NBD8_2_1213"/>
      <sheetName val="NBD8_2_1613"/>
      <sheetName val="NBD8_2_1813"/>
      <sheetName val="NBD8_2_2013"/>
      <sheetName val="NBD8_2_2113"/>
      <sheetName val="คชจ_ดำเนินงาน6-4313"/>
      <sheetName val="Int_201013"/>
      <sheetName val="Land_2810113"/>
      <sheetName val="งบบริหาร_PL-report13"/>
      <sheetName val="Inter_co13"/>
      <sheetName val="10Segment_report13"/>
      <sheetName val="1Cash_for_Interest13"/>
      <sheetName val="3Detail_of_cash_flow13"/>
      <sheetName val="Income_Tax_Provision13"/>
      <sheetName val="___________9_D_____O_Z_e_p_{_13"/>
      <sheetName val="__9_D_O_Z_e_p_{___13"/>
      <sheetName val="เงินกู้_MGC21"/>
      <sheetName val="ADJ_-_RATE23"/>
      <sheetName val="Trial_Balance21"/>
      <sheetName val="Loan_Data21"/>
      <sheetName val="K-5_YE19"/>
      <sheetName val="Asset_31-12-4719"/>
      <sheetName val="Customize_Your_Invoice19"/>
      <sheetName val="Purchase_Order19"/>
      <sheetName val="Customize_Your_Purchase_Order19"/>
      <sheetName val="???????_MGC19"/>
      <sheetName val="_IB-PL-00-01_SUMMARY19"/>
      <sheetName val="TrialBalance_Q3-200219"/>
      <sheetName val="N-4_Patent_right17"/>
      <sheetName val="B&amp;S_199916"/>
      <sheetName val="AP_Interco_18"/>
      <sheetName val="Details_for_Keppel_Sin18"/>
      <sheetName val="Details_for_tri18"/>
      <sheetName val="เง_นก___MGC18"/>
      <sheetName val="6_weeks_rolling_forecast18"/>
      <sheetName val="FX_rates18"/>
      <sheetName val="Standing_Data18"/>
      <sheetName val="Asset_&amp;_Liability18"/>
      <sheetName val="Net_asset_value18"/>
      <sheetName val="Record_CR16"/>
      <sheetName val="DATE_CELL_&amp;_Unassigned-116"/>
      <sheetName val="_17"/>
      <sheetName val="?_?????????9?D?????O?Z?e?p?{?16"/>
      <sheetName val="_?9?D?O?Z?e?p?{??_x000a_16"/>
      <sheetName val="________MGC17"/>
      <sheetName val="10-1_Media16"/>
      <sheetName val="deals_above_20k16"/>
      <sheetName val="Market_Segment18"/>
      <sheetName val="Owner_Unit18"/>
      <sheetName val="vendor_name18"/>
      <sheetName val="Content_Page18"/>
      <sheetName val="Elim_Seg_LM18"/>
      <sheetName val="Elim_Seg_BM18"/>
      <sheetName val="Elim_Seg_AM18"/>
      <sheetName val="Table_Array18"/>
      <sheetName val="Setup_200816"/>
      <sheetName val="Setup_200916"/>
      <sheetName val="f&amp;b_(2)17"/>
      <sheetName val="VariableII__period18"/>
      <sheetName val="SCB_1_-_Current18"/>
      <sheetName val="SCB_2_-_Current18"/>
      <sheetName val="Data_Sources16"/>
      <sheetName val="외상매출금현황-수정분_A216"/>
      <sheetName val="Master_Updated(517)16"/>
      <sheetName val="Tooling_list_T_lite16"/>
      <sheetName val="@RISK_Correlations16"/>
      <sheetName val="NEW_ZEALAND16"/>
      <sheetName val="Master_table16"/>
      <sheetName val="7Long_term_liabilities16"/>
      <sheetName val="Nominal_Wizard16"/>
      <sheetName val="Jan_0516"/>
      <sheetName val="FCT_2008_-_HM_ok16"/>
      <sheetName val="LJ_Assumptions16"/>
      <sheetName val="LJ_Cost16"/>
      <sheetName val="LJ_His_CF16"/>
      <sheetName val="YS_Loan_16"/>
      <sheetName val="YS_Hotel_Budget16"/>
      <sheetName val="YS_Assumptions16"/>
      <sheetName val="YS_Cost_16"/>
      <sheetName val="YS_His_CF16"/>
      <sheetName val="new_IFS_format16"/>
      <sheetName val="TMF_Draft16"/>
      <sheetName val="Fill_this_out_first___16"/>
      <sheetName val="FE-1770_P116"/>
      <sheetName val="ADJ___RATE16"/>
      <sheetName val="Call_Down_Data_OLD16"/>
      <sheetName val="Assumption_Data16"/>
      <sheetName val="BL_-_GL_-_RJ16"/>
      <sheetName val="T&amp;E_GL16"/>
      <sheetName val="T&amp;E_System16"/>
      <sheetName val="1020_FF16"/>
      <sheetName val="_IBPL000117"/>
      <sheetName val="FY02_Fcst16"/>
      <sheetName val="Operational_Plan16"/>
      <sheetName val="Summary_Comparison_SGD16"/>
      <sheetName val="U-7_116"/>
      <sheetName val="N-4_417"/>
      <sheetName val="7_Jan_0217"/>
      <sheetName val="Mkt_Dev_1291_ONL_1290_-_101016"/>
      <sheetName val="GAAP_Pru16"/>
      <sheetName val="31_12_0418"/>
      <sheetName val="Bill_No__2_-_Carpark16"/>
      <sheetName val="FDR-Jan-99_16"/>
      <sheetName val="sum_to_LRH16"/>
      <sheetName val="Appendix_E16"/>
      <sheetName val="Submission_Form18"/>
      <sheetName val="interest_income18"/>
      <sheetName val="Tax_Formulas16"/>
      <sheetName val="Setup_Sheet16"/>
      <sheetName val="K101_FA_Lead16"/>
      <sheetName val="Base_Rental16"/>
      <sheetName val="COST_(ACC_ขาย10-2005)16"/>
      <sheetName val="Book_1_Summary16"/>
      <sheetName val="Global_Cover16"/>
      <sheetName val="Anniversary_at_Multi_Group16"/>
      <sheetName val="Burden_exp16"/>
      <sheetName val="Main_Menu16"/>
      <sheetName val="AOP_Summary-216"/>
      <sheetName val="ALL_KSFC_RIGS_EXCEPT_R-516"/>
      <sheetName val="Entity_List16"/>
      <sheetName val="Drop_Down_Lists17"/>
      <sheetName val="CAPEX_Import17"/>
      <sheetName val="Rates_Table17"/>
      <sheetName val="Jung_step_down_(60)17"/>
      <sheetName val="lgth_adj_fine17"/>
      <sheetName val="Gauge_Accuracy17"/>
      <sheetName val="Drop_Down17"/>
      <sheetName val="AUDIT_FEE17"/>
      <sheetName val="Raw_Mat17"/>
      <sheetName val="Thai_better_foods17"/>
      <sheetName val="Cross_Ref17"/>
      <sheetName val="Link_data16"/>
      <sheetName val="Drop_down_list16"/>
      <sheetName val="Tax_Calculation16"/>
      <sheetName val="RIG_134-ASSETS_APR_9716"/>
      <sheetName val="RIG_027-ASSETS-AFTER_30_JUN_916"/>
      <sheetName val="Home_Page16"/>
      <sheetName val="Interest_Rate_Projection16"/>
      <sheetName val="Table_LL1316"/>
      <sheetName val="BALANCE_SHEET_16"/>
      <sheetName val="New_Hire_Input_&amp;_Calc16"/>
      <sheetName val="On_Board_Headcount_Changes16"/>
      <sheetName val="Permanent_info16"/>
      <sheetName val="Wkgs_BS_Lead18"/>
      <sheetName val="SAP_COMPANY_CODES16"/>
      <sheetName val="ana_u516"/>
      <sheetName val="Genetica_Molecular_'0716"/>
      <sheetName val="A_TODDI_&amp;_B_TODDI16"/>
      <sheetName val="SUM_RV-November16"/>
      <sheetName val="FY04_budget_vol16"/>
      <sheetName val="DEP_C200116"/>
      <sheetName val="MCS_P&amp;L_By_Sub__USD16"/>
      <sheetName val="lab_paced16"/>
      <sheetName val="Cost_Center16"/>
      <sheetName val="21_Ocl16"/>
      <sheetName val="acc_depre-report-old16"/>
      <sheetName val="Download_Grp_Branch16"/>
      <sheetName val="Download_Lcl_Branch16"/>
      <sheetName val="Supporting_Tool16"/>
      <sheetName val="Std_0616"/>
      <sheetName val="Debt_Info16"/>
      <sheetName val="Investment_Database18"/>
      <sheetName val="CF_RECONCILE_-_116"/>
      <sheetName val="On_hand_-_31_Mar_0316"/>
      <sheetName val="COMPUTER_HARDWARE(IFM)_(A)16"/>
      <sheetName val="summary_of_used_bits16"/>
      <sheetName val="Mapping_table16"/>
      <sheetName val="PRICE_LIST_MASTER16"/>
      <sheetName val="Input_Price16"/>
      <sheetName val="Main_Model16"/>
      <sheetName val="Month_v_YTD16"/>
      <sheetName val="Project_Detail_16"/>
      <sheetName val="98FORECAST_(1)16"/>
      <sheetName val="TB-Circuit_ONE_-1216"/>
      <sheetName val="_IB-PL-YTD16"/>
      <sheetName val="Account_List16"/>
      <sheetName val="Company_codes16"/>
      <sheetName val="Stock_Aging16"/>
      <sheetName val="TB_Data_base16"/>
      <sheetName val="NAR-Pistons_(2)16"/>
      <sheetName val="TAUX_MONNAIES16"/>
      <sheetName val="Equity_Rec_16"/>
      <sheetName val="#ofclose__xl16"/>
      <sheetName val="NBD1_1_0116"/>
      <sheetName val="NBD2_1_0216"/>
      <sheetName val="NBD2_1_0316"/>
      <sheetName val="NBD2_1_0416"/>
      <sheetName val="NBD2_2_0216"/>
      <sheetName val="NBD6_2_0116"/>
      <sheetName val="NBD6_2_0216"/>
      <sheetName val="NBD8_2_0116"/>
      <sheetName val="NBD8_2_0816"/>
      <sheetName val="NBD8_2_0916"/>
      <sheetName val="NBD8_2_1116"/>
      <sheetName val="NBD8_2_1216"/>
      <sheetName val="NBD8_2_1616"/>
      <sheetName val="NBD8_2_1816"/>
      <sheetName val="NBD8_2_2016"/>
      <sheetName val="NBD8_2_2116"/>
      <sheetName val="คชจ_ดำเนินงาน6-4316"/>
      <sheetName val="Int_201016"/>
      <sheetName val="Land_2810116"/>
      <sheetName val="งบบริหาร_PL-report16"/>
      <sheetName val="Inter_co16"/>
      <sheetName val="10Segment_report16"/>
      <sheetName val="1Cash_for_Interest16"/>
      <sheetName val="3Detail_of_cash_flow16"/>
      <sheetName val="Income_Tax_Provision16"/>
      <sheetName val="___________9_D_____O_Z_e_p_{_16"/>
      <sheetName val="__9_D_O_Z_e_p_{___16"/>
      <sheetName val="เงินกู้_MGC20"/>
      <sheetName val="ADJ_-_RATE22"/>
      <sheetName val="Trial_Balance20"/>
      <sheetName val="Loan_Data20"/>
      <sheetName val="K-5_YE18"/>
      <sheetName val="Asset_31-12-4718"/>
      <sheetName val="Customize_Your_Invoice18"/>
      <sheetName val="Purchase_Order18"/>
      <sheetName val="Customize_Your_Purchase_Order18"/>
      <sheetName val="???????_MGC18"/>
      <sheetName val="_IB-PL-00-01_SUMMARY18"/>
      <sheetName val="TrialBalance_Q3-200218"/>
      <sheetName val="N-4_Patent_right16"/>
      <sheetName val="B&amp;S_199915"/>
      <sheetName val="AP_Interco_17"/>
      <sheetName val="Details_for_Keppel_Sin17"/>
      <sheetName val="Details_for_tri17"/>
      <sheetName val="เง_นก___MGC17"/>
      <sheetName val="6_weeks_rolling_forecast17"/>
      <sheetName val="FX_rates17"/>
      <sheetName val="Standing_Data17"/>
      <sheetName val="Asset_&amp;_Liability17"/>
      <sheetName val="Net_asset_value17"/>
      <sheetName val="Record_CR15"/>
      <sheetName val="DATE_CELL_&amp;_Unassigned-115"/>
      <sheetName val="_16"/>
      <sheetName val="?_?????????9?D?????O?Z?e?p?{?15"/>
      <sheetName val="_?9?D?O?Z?e?p?{??_x000a_15"/>
      <sheetName val="________MGC16"/>
      <sheetName val="10-1_Media15"/>
      <sheetName val="deals_above_20k15"/>
      <sheetName val="Market_Segment17"/>
      <sheetName val="Owner_Unit17"/>
      <sheetName val="vendor_name17"/>
      <sheetName val="Content_Page17"/>
      <sheetName val="Elim_Seg_LM17"/>
      <sheetName val="Elim_Seg_BM17"/>
      <sheetName val="Elim_Seg_AM17"/>
      <sheetName val="Table_Array17"/>
      <sheetName val="Setup_200815"/>
      <sheetName val="Setup_200915"/>
      <sheetName val="f&amp;b_(2)16"/>
      <sheetName val="VariableII__period17"/>
      <sheetName val="SCB_1_-_Current17"/>
      <sheetName val="SCB_2_-_Current17"/>
      <sheetName val="Data_Sources15"/>
      <sheetName val="외상매출금현황-수정분_A215"/>
      <sheetName val="Master_Updated(517)15"/>
      <sheetName val="Tooling_list_T_lite15"/>
      <sheetName val="@RISK_Correlations15"/>
      <sheetName val="NEW_ZEALAND15"/>
      <sheetName val="Master_table15"/>
      <sheetName val="7Long_term_liabilities15"/>
      <sheetName val="Nominal_Wizard15"/>
      <sheetName val="Jan_0515"/>
      <sheetName val="FCT_2008_-_HM_ok15"/>
      <sheetName val="LJ_Assumptions15"/>
      <sheetName val="LJ_Cost15"/>
      <sheetName val="LJ_His_CF15"/>
      <sheetName val="YS_Loan_15"/>
      <sheetName val="YS_Hotel_Budget15"/>
      <sheetName val="YS_Assumptions15"/>
      <sheetName val="YS_Cost_15"/>
      <sheetName val="YS_His_CF15"/>
      <sheetName val="new_IFS_format15"/>
      <sheetName val="TMF_Draft15"/>
      <sheetName val="Fill_this_out_first___15"/>
      <sheetName val="FE-1770_P115"/>
      <sheetName val="ADJ___RATE15"/>
      <sheetName val="Call_Down_Data_OLD15"/>
      <sheetName val="Assumption_Data15"/>
      <sheetName val="BL_-_GL_-_RJ15"/>
      <sheetName val="T&amp;E_GL15"/>
      <sheetName val="T&amp;E_System15"/>
      <sheetName val="1020_FF15"/>
      <sheetName val="_IBPL000116"/>
      <sheetName val="FY02_Fcst15"/>
      <sheetName val="Operational_Plan15"/>
      <sheetName val="Summary_Comparison_SGD15"/>
      <sheetName val="U-7_115"/>
      <sheetName val="N-4_416"/>
      <sheetName val="7_Jan_0216"/>
      <sheetName val="Mkt_Dev_1291_ONL_1290_-_101015"/>
      <sheetName val="GAAP_Pru15"/>
      <sheetName val="31_12_0417"/>
      <sheetName val="Bill_No__2_-_Carpark15"/>
      <sheetName val="FDR-Jan-99_15"/>
      <sheetName val="sum_to_LRH15"/>
      <sheetName val="Appendix_E15"/>
      <sheetName val="Submission_Form17"/>
      <sheetName val="interest_income17"/>
      <sheetName val="Tax_Formulas15"/>
      <sheetName val="Setup_Sheet15"/>
      <sheetName val="K101_FA_Lead15"/>
      <sheetName val="Base_Rental15"/>
      <sheetName val="COST_(ACC_ขาย10-2005)15"/>
      <sheetName val="Book_1_Summary15"/>
      <sheetName val="Global_Cover15"/>
      <sheetName val="Anniversary_at_Multi_Group15"/>
      <sheetName val="Burden_exp15"/>
      <sheetName val="Main_Menu15"/>
      <sheetName val="AOP_Summary-215"/>
      <sheetName val="ALL_KSFC_RIGS_EXCEPT_R-515"/>
      <sheetName val="Entity_List15"/>
      <sheetName val="Drop_Down_Lists16"/>
      <sheetName val="CAPEX_Import16"/>
      <sheetName val="Rates_Table16"/>
      <sheetName val="Jung_step_down_(60)16"/>
      <sheetName val="lgth_adj_fine16"/>
      <sheetName val="Gauge_Accuracy16"/>
      <sheetName val="Drop_Down16"/>
      <sheetName val="AUDIT_FEE16"/>
      <sheetName val="Raw_Mat16"/>
      <sheetName val="Thai_better_foods16"/>
      <sheetName val="Cross_Ref16"/>
      <sheetName val="Link_data15"/>
      <sheetName val="Drop_down_list15"/>
      <sheetName val="Tax_Calculation15"/>
      <sheetName val="RIG_134-ASSETS_APR_9715"/>
      <sheetName val="RIG_027-ASSETS-AFTER_30_JUN_915"/>
      <sheetName val="Home_Page15"/>
      <sheetName val="Interest_Rate_Projection15"/>
      <sheetName val="Table_LL1315"/>
      <sheetName val="BALANCE_SHEET_15"/>
      <sheetName val="New_Hire_Input_&amp;_Calc15"/>
      <sheetName val="On_Board_Headcount_Changes15"/>
      <sheetName val="Permanent_info15"/>
      <sheetName val="Wkgs_BS_Lead17"/>
      <sheetName val="SAP_COMPANY_CODES15"/>
      <sheetName val="ana_u515"/>
      <sheetName val="Genetica_Molecular_'0715"/>
      <sheetName val="A_TODDI_&amp;_B_TODDI15"/>
      <sheetName val="SUM_RV-November15"/>
      <sheetName val="FY04_budget_vol15"/>
      <sheetName val="DEP_C200115"/>
      <sheetName val="MCS_P&amp;L_By_Sub__USD15"/>
      <sheetName val="lab_paced15"/>
      <sheetName val="Cost_Center15"/>
      <sheetName val="21_Ocl15"/>
      <sheetName val="acc_depre-report-old15"/>
      <sheetName val="Download_Grp_Branch15"/>
      <sheetName val="Download_Lcl_Branch15"/>
      <sheetName val="Supporting_Tool15"/>
      <sheetName val="Std_0615"/>
      <sheetName val="Debt_Info15"/>
      <sheetName val="Investment_Database17"/>
      <sheetName val="CF_RECONCILE_-_115"/>
      <sheetName val="On_hand_-_31_Mar_0315"/>
      <sheetName val="COMPUTER_HARDWARE(IFM)_(A)15"/>
      <sheetName val="summary_of_used_bits15"/>
      <sheetName val="Mapping_table15"/>
      <sheetName val="PRICE_LIST_MASTER15"/>
      <sheetName val="Input_Price15"/>
      <sheetName val="Main_Model15"/>
      <sheetName val="Month_v_YTD15"/>
      <sheetName val="Project_Detail_15"/>
      <sheetName val="98FORECAST_(1)15"/>
      <sheetName val="TB-Circuit_ONE_-1215"/>
      <sheetName val="_IB-PL-YTD15"/>
      <sheetName val="Account_List15"/>
      <sheetName val="Company_codes15"/>
      <sheetName val="Stock_Aging15"/>
      <sheetName val="TB_Data_base15"/>
      <sheetName val="NAR-Pistons_(2)15"/>
      <sheetName val="TAUX_MONNAIES15"/>
      <sheetName val="Equity_Rec_15"/>
      <sheetName val="#ofclose__xl15"/>
      <sheetName val="NBD1_1_0115"/>
      <sheetName val="NBD2_1_0215"/>
      <sheetName val="NBD2_1_0315"/>
      <sheetName val="NBD2_1_0415"/>
      <sheetName val="NBD2_2_0215"/>
      <sheetName val="NBD6_2_0115"/>
      <sheetName val="NBD6_2_0215"/>
      <sheetName val="NBD8_2_0115"/>
      <sheetName val="NBD8_2_0815"/>
      <sheetName val="NBD8_2_0915"/>
      <sheetName val="NBD8_2_1115"/>
      <sheetName val="NBD8_2_1215"/>
      <sheetName val="NBD8_2_1615"/>
      <sheetName val="NBD8_2_1815"/>
      <sheetName val="NBD8_2_2015"/>
      <sheetName val="NBD8_2_2115"/>
      <sheetName val="คชจ_ดำเนินงาน6-4315"/>
      <sheetName val="Int_201015"/>
      <sheetName val="Land_2810115"/>
      <sheetName val="งบบริหาร_PL-report15"/>
      <sheetName val="Inter_co15"/>
      <sheetName val="10Segment_report15"/>
      <sheetName val="1Cash_for_Interest15"/>
      <sheetName val="3Detail_of_cash_flow15"/>
      <sheetName val="Income_Tax_Provision15"/>
      <sheetName val="___________9_D_____O_Z_e_p_{_15"/>
      <sheetName val="__9_D_O_Z_e_p_{___15"/>
      <sheetName val="เงินกู้_MGC22"/>
      <sheetName val="ADJ_-_RATE24"/>
      <sheetName val="Trial_Balance22"/>
      <sheetName val="Loan_Data22"/>
      <sheetName val="K-5_YE20"/>
      <sheetName val="Asset_31-12-4720"/>
      <sheetName val="Customize_Your_Invoice20"/>
      <sheetName val="Purchase_Order20"/>
      <sheetName val="Customize_Your_Purchase_Order20"/>
      <sheetName val="???????_MGC20"/>
      <sheetName val="_IB-PL-00-01_SUMMARY20"/>
      <sheetName val="TrialBalance_Q3-200220"/>
      <sheetName val="N-4_Patent_right18"/>
      <sheetName val="B&amp;S_199917"/>
      <sheetName val="AP_Interco_19"/>
      <sheetName val="Details_for_Keppel_Sin19"/>
      <sheetName val="Details_for_tri19"/>
      <sheetName val="เง_นก___MGC19"/>
      <sheetName val="6_weeks_rolling_forecast19"/>
      <sheetName val="FX_rates19"/>
      <sheetName val="Standing_Data19"/>
      <sheetName val="Asset_&amp;_Liability19"/>
      <sheetName val="Net_asset_value19"/>
      <sheetName val="Record_CR17"/>
      <sheetName val="DATE_CELL_&amp;_Unassigned-117"/>
      <sheetName val="_18"/>
      <sheetName val="?_?????????9?D?????O?Z?e?p?{?17"/>
      <sheetName val="_?9?D?O?Z?e?p?{??_x000a_17"/>
      <sheetName val="________MGC18"/>
      <sheetName val="10-1_Media17"/>
      <sheetName val="deals_above_20k17"/>
      <sheetName val="Market_Segment19"/>
      <sheetName val="Owner_Unit19"/>
      <sheetName val="vendor_name19"/>
      <sheetName val="Content_Page19"/>
      <sheetName val="Elim_Seg_LM19"/>
      <sheetName val="Elim_Seg_BM19"/>
      <sheetName val="Elim_Seg_AM19"/>
      <sheetName val="Table_Array19"/>
      <sheetName val="Setup_200817"/>
      <sheetName val="Setup_200917"/>
      <sheetName val="f&amp;b_(2)18"/>
      <sheetName val="VariableII__period19"/>
      <sheetName val="SCB_1_-_Current19"/>
      <sheetName val="SCB_2_-_Current19"/>
      <sheetName val="Data_Sources17"/>
      <sheetName val="외상매출금현황-수정분_A217"/>
      <sheetName val="Master_Updated(517)17"/>
      <sheetName val="Tooling_list_T_lite17"/>
      <sheetName val="@RISK_Correlations17"/>
      <sheetName val="NEW_ZEALAND17"/>
      <sheetName val="Master_table17"/>
      <sheetName val="7Long_term_liabilities17"/>
      <sheetName val="Nominal_Wizard17"/>
      <sheetName val="Jan_0517"/>
      <sheetName val="FCT_2008_-_HM_ok17"/>
      <sheetName val="LJ_Assumptions17"/>
      <sheetName val="LJ_Cost17"/>
      <sheetName val="LJ_His_CF17"/>
      <sheetName val="YS_Loan_17"/>
      <sheetName val="YS_Hotel_Budget17"/>
      <sheetName val="YS_Assumptions17"/>
      <sheetName val="YS_Cost_17"/>
      <sheetName val="YS_His_CF17"/>
      <sheetName val="new_IFS_format17"/>
      <sheetName val="TMF_Draft17"/>
      <sheetName val="Fill_this_out_first___17"/>
      <sheetName val="FE-1770_P117"/>
      <sheetName val="ADJ___RATE17"/>
      <sheetName val="Call_Down_Data_OLD17"/>
      <sheetName val="Assumption_Data17"/>
      <sheetName val="BL_-_GL_-_RJ17"/>
      <sheetName val="T&amp;E_GL17"/>
      <sheetName val="T&amp;E_System17"/>
      <sheetName val="1020_FF17"/>
      <sheetName val="_IBPL000118"/>
      <sheetName val="FY02_Fcst17"/>
      <sheetName val="Operational_Plan17"/>
      <sheetName val="Summary_Comparison_SGD17"/>
      <sheetName val="U-7_117"/>
      <sheetName val="N-4_418"/>
      <sheetName val="7_Jan_0218"/>
      <sheetName val="Mkt_Dev_1291_ONL_1290_-_101017"/>
      <sheetName val="GAAP_Pru17"/>
      <sheetName val="31_12_0419"/>
      <sheetName val="Bill_No__2_-_Carpark17"/>
      <sheetName val="FDR-Jan-99_17"/>
      <sheetName val="sum_to_LRH17"/>
      <sheetName val="Appendix_E17"/>
      <sheetName val="Submission_Form19"/>
      <sheetName val="interest_income19"/>
      <sheetName val="Tax_Formulas17"/>
      <sheetName val="Setup_Sheet17"/>
      <sheetName val="K101_FA_Lead17"/>
      <sheetName val="Base_Rental17"/>
      <sheetName val="COST_(ACC_ขาย10-2005)17"/>
      <sheetName val="Book_1_Summary17"/>
      <sheetName val="Global_Cover17"/>
      <sheetName val="Anniversary_at_Multi_Group17"/>
      <sheetName val="Burden_exp17"/>
      <sheetName val="Main_Menu17"/>
      <sheetName val="AOP_Summary-217"/>
      <sheetName val="ALL_KSFC_RIGS_EXCEPT_R-517"/>
      <sheetName val="Entity_List17"/>
      <sheetName val="Drop_Down_Lists18"/>
      <sheetName val="CAPEX_Import18"/>
      <sheetName val="Rates_Table18"/>
      <sheetName val="Jung_step_down_(60)18"/>
      <sheetName val="lgth_adj_fine18"/>
      <sheetName val="Gauge_Accuracy18"/>
      <sheetName val="Drop_Down18"/>
      <sheetName val="AUDIT_FEE18"/>
      <sheetName val="Raw_Mat18"/>
      <sheetName val="Thai_better_foods18"/>
      <sheetName val="Cross_Ref18"/>
      <sheetName val="Link_data17"/>
      <sheetName val="Drop_down_list17"/>
      <sheetName val="Tax_Calculation17"/>
      <sheetName val="RIG_134-ASSETS_APR_9717"/>
      <sheetName val="RIG_027-ASSETS-AFTER_30_JUN_917"/>
      <sheetName val="Home_Page17"/>
      <sheetName val="Interest_Rate_Projection17"/>
      <sheetName val="Table_LL1317"/>
      <sheetName val="BALANCE_SHEET_17"/>
      <sheetName val="New_Hire_Input_&amp;_Calc17"/>
      <sheetName val="On_Board_Headcount_Changes17"/>
      <sheetName val="Permanent_info17"/>
      <sheetName val="Wkgs_BS_Lead19"/>
      <sheetName val="SAP_COMPANY_CODES17"/>
      <sheetName val="ana_u517"/>
      <sheetName val="Genetica_Molecular_'0717"/>
      <sheetName val="A_TODDI_&amp;_B_TODDI17"/>
      <sheetName val="SUM_RV-November17"/>
      <sheetName val="FY04_budget_vol17"/>
      <sheetName val="DEP_C200117"/>
      <sheetName val="MCS_P&amp;L_By_Sub__USD17"/>
      <sheetName val="lab_paced17"/>
      <sheetName val="Cost_Center17"/>
      <sheetName val="21_Ocl17"/>
      <sheetName val="acc_depre-report-old17"/>
      <sheetName val="Download_Grp_Branch17"/>
      <sheetName val="Download_Lcl_Branch17"/>
      <sheetName val="Supporting_Tool17"/>
      <sheetName val="Std_0617"/>
      <sheetName val="Debt_Info17"/>
      <sheetName val="Investment_Database19"/>
      <sheetName val="CF_RECONCILE_-_117"/>
      <sheetName val="On_hand_-_31_Mar_0317"/>
      <sheetName val="COMPUTER_HARDWARE(IFM)_(A)17"/>
      <sheetName val="summary_of_used_bits17"/>
      <sheetName val="Mapping_table17"/>
      <sheetName val="PRICE_LIST_MASTER17"/>
      <sheetName val="Input_Price17"/>
      <sheetName val="Main_Model17"/>
      <sheetName val="Month_v_YTD17"/>
      <sheetName val="Project_Detail_17"/>
      <sheetName val="98FORECAST_(1)17"/>
      <sheetName val="TB-Circuit_ONE_-1217"/>
      <sheetName val="_IB-PL-YTD17"/>
      <sheetName val="Account_List17"/>
      <sheetName val="Company_codes17"/>
      <sheetName val="Stock_Aging17"/>
      <sheetName val="TB_Data_base17"/>
      <sheetName val="NAR-Pistons_(2)17"/>
      <sheetName val="TAUX_MONNAIES17"/>
      <sheetName val="Equity_Rec_17"/>
      <sheetName val="#ofclose__xl17"/>
      <sheetName val="NBD1_1_0117"/>
      <sheetName val="NBD2_1_0217"/>
      <sheetName val="NBD2_1_0317"/>
      <sheetName val="NBD2_1_0417"/>
      <sheetName val="NBD2_2_0217"/>
      <sheetName val="NBD6_2_0117"/>
      <sheetName val="NBD6_2_0217"/>
      <sheetName val="NBD8_2_0117"/>
      <sheetName val="NBD8_2_0817"/>
      <sheetName val="NBD8_2_0917"/>
      <sheetName val="NBD8_2_1117"/>
      <sheetName val="NBD8_2_1217"/>
      <sheetName val="NBD8_2_1617"/>
      <sheetName val="NBD8_2_1817"/>
      <sheetName val="NBD8_2_2017"/>
      <sheetName val="NBD8_2_2117"/>
      <sheetName val="คชจ_ดำเนินงาน6-4317"/>
      <sheetName val="Int_201017"/>
      <sheetName val="Land_2810117"/>
      <sheetName val="งบบริหาร_PL-report17"/>
      <sheetName val="Inter_co17"/>
      <sheetName val="10Segment_report17"/>
      <sheetName val="1Cash_for_Interest17"/>
      <sheetName val="3Detail_of_cash_flow17"/>
      <sheetName val="Income_Tax_Provision17"/>
      <sheetName val="___________9_D_____O_Z_e_p_{_17"/>
      <sheetName val="__9_D_O_Z_e_p_{___17"/>
      <sheetName val="เงินกู้_MGC23"/>
      <sheetName val="ADJ_-_RATE25"/>
      <sheetName val="Trial_Balance23"/>
      <sheetName val="Loan_Data23"/>
      <sheetName val="K-5_YE21"/>
      <sheetName val="Asset_31-12-4721"/>
      <sheetName val="Customize_Your_Invoice21"/>
      <sheetName val="Purchase_Order21"/>
      <sheetName val="Customize_Your_Purchase_Order21"/>
      <sheetName val="???????_MGC21"/>
      <sheetName val="_IB-PL-00-01_SUMMARY21"/>
      <sheetName val="TrialBalance_Q3-200221"/>
      <sheetName val="N-4_Patent_right19"/>
      <sheetName val="B&amp;S_199918"/>
      <sheetName val="AP_Interco_20"/>
      <sheetName val="Details_for_Keppel_Sin20"/>
      <sheetName val="Details_for_tri20"/>
      <sheetName val="เง_นก___MGC20"/>
      <sheetName val="6_weeks_rolling_forecast20"/>
      <sheetName val="FX_rates20"/>
      <sheetName val="Standing_Data20"/>
      <sheetName val="Asset_&amp;_Liability20"/>
      <sheetName val="Net_asset_value20"/>
      <sheetName val="Record_CR18"/>
      <sheetName val="DATE_CELL_&amp;_Unassigned-118"/>
      <sheetName val="_19"/>
      <sheetName val="?_?????????9?D?????O?Z?e?p?{?18"/>
      <sheetName val="_?9?D?O?Z?e?p?{??_x000a_18"/>
      <sheetName val="________MGC19"/>
      <sheetName val="10-1_Media18"/>
      <sheetName val="deals_above_20k18"/>
      <sheetName val="Market_Segment20"/>
      <sheetName val="Owner_Unit20"/>
      <sheetName val="vendor_name20"/>
      <sheetName val="Content_Page20"/>
      <sheetName val="Elim_Seg_LM20"/>
      <sheetName val="Elim_Seg_BM20"/>
      <sheetName val="Elim_Seg_AM20"/>
      <sheetName val="Table_Array20"/>
      <sheetName val="Setup_200818"/>
      <sheetName val="Setup_200918"/>
      <sheetName val="f&amp;b_(2)19"/>
      <sheetName val="VariableII__period20"/>
      <sheetName val="SCB_1_-_Current20"/>
      <sheetName val="SCB_2_-_Current20"/>
      <sheetName val="Data_Sources18"/>
      <sheetName val="외상매출금현황-수정분_A218"/>
      <sheetName val="Master_Updated(517)18"/>
      <sheetName val="Tooling_list_T_lite18"/>
      <sheetName val="@RISK_Correlations18"/>
      <sheetName val="NEW_ZEALAND18"/>
      <sheetName val="Master_table18"/>
      <sheetName val="7Long_term_liabilities18"/>
      <sheetName val="Nominal_Wizard18"/>
      <sheetName val="Jan_0518"/>
      <sheetName val="FCT_2008_-_HM_ok18"/>
      <sheetName val="LJ_Assumptions18"/>
      <sheetName val="LJ_Cost18"/>
      <sheetName val="LJ_His_CF18"/>
      <sheetName val="YS_Loan_18"/>
      <sheetName val="YS_Hotel_Budget18"/>
      <sheetName val="YS_Assumptions18"/>
      <sheetName val="YS_Cost_18"/>
      <sheetName val="YS_His_CF18"/>
      <sheetName val="new_IFS_format18"/>
      <sheetName val="TMF_Draft18"/>
      <sheetName val="Fill_this_out_first___18"/>
      <sheetName val="FE-1770_P118"/>
      <sheetName val="ADJ___RATE18"/>
      <sheetName val="Call_Down_Data_OLD18"/>
      <sheetName val="Assumption_Data18"/>
      <sheetName val="BL_-_GL_-_RJ18"/>
      <sheetName val="T&amp;E_GL18"/>
      <sheetName val="T&amp;E_System18"/>
      <sheetName val="1020_FF18"/>
      <sheetName val="_IBPL000119"/>
      <sheetName val="FY02_Fcst18"/>
      <sheetName val="Operational_Plan18"/>
      <sheetName val="Summary_Comparison_SGD18"/>
      <sheetName val="U-7_118"/>
      <sheetName val="N-4_419"/>
      <sheetName val="7_Jan_0219"/>
      <sheetName val="Mkt_Dev_1291_ONL_1290_-_101018"/>
      <sheetName val="GAAP_Pru18"/>
      <sheetName val="31_12_0420"/>
      <sheetName val="Bill_No__2_-_Carpark18"/>
      <sheetName val="FDR-Jan-99_18"/>
      <sheetName val="sum_to_LRH18"/>
      <sheetName val="Appendix_E18"/>
      <sheetName val="Submission_Form20"/>
      <sheetName val="interest_income20"/>
      <sheetName val="Tax_Formulas18"/>
      <sheetName val="Setup_Sheet18"/>
      <sheetName val="K101_FA_Lead18"/>
      <sheetName val="Base_Rental18"/>
      <sheetName val="COST_(ACC_ขาย10-2005)18"/>
      <sheetName val="Book_1_Summary18"/>
      <sheetName val="Global_Cover18"/>
      <sheetName val="Anniversary_at_Multi_Group18"/>
      <sheetName val="Burden_exp18"/>
      <sheetName val="Main_Menu18"/>
      <sheetName val="AOP_Summary-218"/>
      <sheetName val="ALL_KSFC_RIGS_EXCEPT_R-518"/>
      <sheetName val="Entity_List18"/>
      <sheetName val="Drop_Down_Lists19"/>
      <sheetName val="CAPEX_Import19"/>
      <sheetName val="Rates_Table19"/>
      <sheetName val="Jung_step_down_(60)19"/>
      <sheetName val="lgth_adj_fine19"/>
      <sheetName val="Gauge_Accuracy19"/>
      <sheetName val="Drop_Down19"/>
      <sheetName val="AUDIT_FEE19"/>
      <sheetName val="Raw_Mat19"/>
      <sheetName val="Thai_better_foods19"/>
      <sheetName val="Cross_Ref19"/>
      <sheetName val="Link_data18"/>
      <sheetName val="Drop_down_list18"/>
      <sheetName val="Tax_Calculation18"/>
      <sheetName val="RIG_134-ASSETS_APR_9718"/>
      <sheetName val="RIG_027-ASSETS-AFTER_30_JUN_918"/>
      <sheetName val="Home_Page18"/>
      <sheetName val="Interest_Rate_Projection18"/>
      <sheetName val="Table_LL1318"/>
      <sheetName val="BALANCE_SHEET_18"/>
      <sheetName val="New_Hire_Input_&amp;_Calc18"/>
      <sheetName val="On_Board_Headcount_Changes18"/>
      <sheetName val="Permanent_info18"/>
      <sheetName val="Wkgs_BS_Lead20"/>
      <sheetName val="SAP_COMPANY_CODES18"/>
      <sheetName val="ana_u518"/>
      <sheetName val="Genetica_Molecular_'0718"/>
      <sheetName val="A_TODDI_&amp;_B_TODDI18"/>
      <sheetName val="SUM_RV-November18"/>
      <sheetName val="FY04_budget_vol18"/>
      <sheetName val="DEP_C200118"/>
      <sheetName val="MCS_P&amp;L_By_Sub__USD18"/>
      <sheetName val="lab_paced18"/>
      <sheetName val="Cost_Center18"/>
      <sheetName val="21_Ocl18"/>
      <sheetName val="acc_depre-report-old18"/>
      <sheetName val="Download_Grp_Branch18"/>
      <sheetName val="Download_Lcl_Branch18"/>
      <sheetName val="Supporting_Tool18"/>
      <sheetName val="Std_0618"/>
      <sheetName val="Debt_Info18"/>
      <sheetName val="Investment_Database20"/>
      <sheetName val="CF_RECONCILE_-_118"/>
      <sheetName val="On_hand_-_31_Mar_0318"/>
      <sheetName val="COMPUTER_HARDWARE(IFM)_(A)18"/>
      <sheetName val="summary_of_used_bits18"/>
      <sheetName val="Mapping_table18"/>
      <sheetName val="PRICE_LIST_MASTER18"/>
      <sheetName val="Input_Price18"/>
      <sheetName val="Main_Model18"/>
      <sheetName val="Month_v_YTD18"/>
      <sheetName val="Project_Detail_18"/>
      <sheetName val="98FORECAST_(1)18"/>
      <sheetName val="TB-Circuit_ONE_-1218"/>
      <sheetName val="_IB-PL-YTD18"/>
      <sheetName val="Account_List18"/>
      <sheetName val="Company_codes18"/>
      <sheetName val="Stock_Aging18"/>
      <sheetName val="TB_Data_base18"/>
      <sheetName val="NAR-Pistons_(2)18"/>
      <sheetName val="TAUX_MONNAIES18"/>
      <sheetName val="Equity_Rec_18"/>
      <sheetName val="#ofclose__xl18"/>
      <sheetName val="NBD1_1_0118"/>
      <sheetName val="NBD2_1_0218"/>
      <sheetName val="NBD2_1_0318"/>
      <sheetName val="NBD2_1_0418"/>
      <sheetName val="NBD2_2_0218"/>
      <sheetName val="NBD6_2_0118"/>
      <sheetName val="NBD6_2_0218"/>
      <sheetName val="NBD8_2_0118"/>
      <sheetName val="NBD8_2_0818"/>
      <sheetName val="NBD8_2_0918"/>
      <sheetName val="NBD8_2_1118"/>
      <sheetName val="NBD8_2_1218"/>
      <sheetName val="NBD8_2_1618"/>
      <sheetName val="NBD8_2_1818"/>
      <sheetName val="NBD8_2_2018"/>
      <sheetName val="NBD8_2_2118"/>
      <sheetName val="คชจ_ดำเนินงาน6-4318"/>
      <sheetName val="Int_201018"/>
      <sheetName val="Land_2810118"/>
      <sheetName val="งบบริหาร_PL-report18"/>
      <sheetName val="Inter_co18"/>
      <sheetName val="10Segment_report18"/>
      <sheetName val="1Cash_for_Interest18"/>
      <sheetName val="3Detail_of_cash_flow18"/>
      <sheetName val="Income_Tax_Provision18"/>
      <sheetName val="___________9_D_____O_Z_e_p_{_18"/>
      <sheetName val="__9_D_O_Z_e_p_{___18"/>
      <sheetName val="เงินกู้_MGC24"/>
      <sheetName val="ADJ_-_RATE26"/>
      <sheetName val="Trial_Balance24"/>
      <sheetName val="Loan_Data24"/>
      <sheetName val="K-5_YE22"/>
      <sheetName val="Asset_31-12-4722"/>
      <sheetName val="Customize_Your_Invoice22"/>
      <sheetName val="Purchase_Order22"/>
      <sheetName val="Customize_Your_Purchase_Order22"/>
      <sheetName val="???????_MGC22"/>
      <sheetName val="_IB-PL-00-01_SUMMARY22"/>
      <sheetName val="TrialBalance_Q3-200222"/>
      <sheetName val="N-4_Patent_right20"/>
      <sheetName val="B&amp;S_199919"/>
      <sheetName val="AP_Interco_21"/>
      <sheetName val="Details_for_Keppel_Sin21"/>
      <sheetName val="Details_for_tri21"/>
      <sheetName val="เง_นก___MGC21"/>
      <sheetName val="6_weeks_rolling_forecast21"/>
      <sheetName val="FX_rates21"/>
      <sheetName val="Standing_Data21"/>
      <sheetName val="Asset_&amp;_Liability21"/>
      <sheetName val="Net_asset_value21"/>
      <sheetName val="Record_CR19"/>
      <sheetName val="DATE_CELL_&amp;_Unassigned-119"/>
      <sheetName val="_20"/>
      <sheetName val="?_?????????9?D?????O?Z?e?p?{?19"/>
      <sheetName val="_?9?D?O?Z?e?p?{??_x000a_19"/>
      <sheetName val="________MGC20"/>
      <sheetName val="10-1_Media19"/>
      <sheetName val="deals_above_20k19"/>
      <sheetName val="Market_Segment21"/>
      <sheetName val="Owner_Unit21"/>
      <sheetName val="vendor_name21"/>
      <sheetName val="Content_Page21"/>
      <sheetName val="Elim_Seg_LM21"/>
      <sheetName val="Elim_Seg_BM21"/>
      <sheetName val="Elim_Seg_AM21"/>
      <sheetName val="Table_Array21"/>
      <sheetName val="Setup_200819"/>
      <sheetName val="Setup_200919"/>
      <sheetName val="f&amp;b_(2)20"/>
      <sheetName val="VariableII__period21"/>
      <sheetName val="SCB_1_-_Current21"/>
      <sheetName val="SCB_2_-_Current21"/>
      <sheetName val="Data_Sources19"/>
      <sheetName val="외상매출금현황-수정분_A219"/>
      <sheetName val="Master_Updated(517)19"/>
      <sheetName val="Tooling_list_T_lite19"/>
      <sheetName val="@RISK_Correlations19"/>
      <sheetName val="NEW_ZEALAND19"/>
      <sheetName val="Master_table19"/>
      <sheetName val="7Long_term_liabilities19"/>
      <sheetName val="Nominal_Wizard19"/>
      <sheetName val="Jan_0519"/>
      <sheetName val="FCT_2008_-_HM_ok19"/>
      <sheetName val="LJ_Assumptions19"/>
      <sheetName val="LJ_Cost19"/>
      <sheetName val="LJ_His_CF19"/>
      <sheetName val="YS_Loan_19"/>
      <sheetName val="YS_Hotel_Budget19"/>
      <sheetName val="YS_Assumptions19"/>
      <sheetName val="YS_Cost_19"/>
      <sheetName val="YS_His_CF19"/>
      <sheetName val="new_IFS_format19"/>
      <sheetName val="TMF_Draft19"/>
      <sheetName val="Fill_this_out_first___19"/>
      <sheetName val="FE-1770_P119"/>
      <sheetName val="ADJ___RATE19"/>
      <sheetName val="Call_Down_Data_OLD19"/>
      <sheetName val="Assumption_Data19"/>
      <sheetName val="BL_-_GL_-_RJ19"/>
      <sheetName val="T&amp;E_GL19"/>
      <sheetName val="T&amp;E_System19"/>
      <sheetName val="1020_FF19"/>
      <sheetName val="_IBPL000120"/>
      <sheetName val="FY02_Fcst19"/>
      <sheetName val="Operational_Plan19"/>
      <sheetName val="Summary_Comparison_SGD19"/>
      <sheetName val="U-7_119"/>
      <sheetName val="N-4_420"/>
      <sheetName val="7_Jan_0220"/>
      <sheetName val="Mkt_Dev_1291_ONL_1290_-_101019"/>
      <sheetName val="GAAP_Pru19"/>
      <sheetName val="31_12_0421"/>
      <sheetName val="Bill_No__2_-_Carpark19"/>
      <sheetName val="FDR-Jan-99_19"/>
      <sheetName val="sum_to_LRH19"/>
      <sheetName val="Appendix_E19"/>
      <sheetName val="Submission_Form21"/>
      <sheetName val="interest_income21"/>
      <sheetName val="Tax_Formulas19"/>
      <sheetName val="Setup_Sheet19"/>
      <sheetName val="K101_FA_Lead19"/>
      <sheetName val="Base_Rental19"/>
      <sheetName val="COST_(ACC_ขาย10-2005)19"/>
      <sheetName val="Book_1_Summary19"/>
      <sheetName val="Global_Cover19"/>
      <sheetName val="Anniversary_at_Multi_Group19"/>
      <sheetName val="Burden_exp19"/>
      <sheetName val="Main_Menu19"/>
      <sheetName val="AOP_Summary-219"/>
      <sheetName val="ALL_KSFC_RIGS_EXCEPT_R-519"/>
      <sheetName val="Entity_List19"/>
      <sheetName val="Drop_Down_Lists20"/>
      <sheetName val="CAPEX_Import20"/>
      <sheetName val="Rates_Table20"/>
      <sheetName val="Jung_step_down_(60)20"/>
      <sheetName val="lgth_adj_fine20"/>
      <sheetName val="Gauge_Accuracy20"/>
      <sheetName val="Drop_Down20"/>
      <sheetName val="AUDIT_FEE20"/>
      <sheetName val="Raw_Mat20"/>
      <sheetName val="Thai_better_foods20"/>
      <sheetName val="Cross_Ref20"/>
      <sheetName val="Link_data19"/>
      <sheetName val="Drop_down_list19"/>
      <sheetName val="Tax_Calculation19"/>
      <sheetName val="RIG_134-ASSETS_APR_9719"/>
      <sheetName val="RIG_027-ASSETS-AFTER_30_JUN_919"/>
      <sheetName val="Home_Page19"/>
      <sheetName val="Interest_Rate_Projection19"/>
      <sheetName val="Table_LL1319"/>
      <sheetName val="BALANCE_SHEET_19"/>
      <sheetName val="New_Hire_Input_&amp;_Calc19"/>
      <sheetName val="On_Board_Headcount_Changes19"/>
      <sheetName val="Permanent_info19"/>
      <sheetName val="Wkgs_BS_Lead21"/>
      <sheetName val="SAP_COMPANY_CODES19"/>
      <sheetName val="ana_u519"/>
      <sheetName val="Genetica_Molecular_'0719"/>
      <sheetName val="A_TODDI_&amp;_B_TODDI19"/>
      <sheetName val="SUM_RV-November19"/>
      <sheetName val="FY04_budget_vol19"/>
      <sheetName val="DEP_C200119"/>
      <sheetName val="MCS_P&amp;L_By_Sub__USD19"/>
      <sheetName val="lab_paced19"/>
      <sheetName val="Cost_Center19"/>
      <sheetName val="21_Ocl19"/>
      <sheetName val="acc_depre-report-old19"/>
      <sheetName val="Download_Grp_Branch19"/>
      <sheetName val="Download_Lcl_Branch19"/>
      <sheetName val="Supporting_Tool19"/>
      <sheetName val="Std_0619"/>
      <sheetName val="Debt_Info19"/>
      <sheetName val="Investment_Database21"/>
      <sheetName val="CF_RECONCILE_-_119"/>
      <sheetName val="On_hand_-_31_Mar_0319"/>
      <sheetName val="COMPUTER_HARDWARE(IFM)_(A)19"/>
      <sheetName val="summary_of_used_bits19"/>
      <sheetName val="Mapping_table19"/>
      <sheetName val="PRICE_LIST_MASTER19"/>
      <sheetName val="Input_Price19"/>
      <sheetName val="Main_Model19"/>
      <sheetName val="Month_v_YTD19"/>
      <sheetName val="Project_Detail_19"/>
      <sheetName val="98FORECAST_(1)19"/>
      <sheetName val="TB-Circuit_ONE_-1219"/>
      <sheetName val="_IB-PL-YTD19"/>
      <sheetName val="Account_List19"/>
      <sheetName val="Company_codes19"/>
      <sheetName val="Stock_Aging19"/>
      <sheetName val="TB_Data_base19"/>
      <sheetName val="NAR-Pistons_(2)19"/>
      <sheetName val="TAUX_MONNAIES19"/>
      <sheetName val="Equity_Rec_19"/>
      <sheetName val="#ofclose__xl19"/>
      <sheetName val="NBD1_1_0119"/>
      <sheetName val="NBD2_1_0219"/>
      <sheetName val="NBD2_1_0319"/>
      <sheetName val="NBD2_1_0419"/>
      <sheetName val="NBD2_2_0219"/>
      <sheetName val="NBD6_2_0119"/>
      <sheetName val="NBD6_2_0219"/>
      <sheetName val="NBD8_2_0119"/>
      <sheetName val="NBD8_2_0819"/>
      <sheetName val="NBD8_2_0919"/>
      <sheetName val="NBD8_2_1119"/>
      <sheetName val="NBD8_2_1219"/>
      <sheetName val="NBD8_2_1619"/>
      <sheetName val="NBD8_2_1819"/>
      <sheetName val="NBD8_2_2019"/>
      <sheetName val="NBD8_2_2119"/>
      <sheetName val="คชจ_ดำเนินงาน6-4319"/>
      <sheetName val="Int_201019"/>
      <sheetName val="Land_2810119"/>
      <sheetName val="งบบริหาร_PL-report19"/>
      <sheetName val="Inter_co19"/>
      <sheetName val="10Segment_report19"/>
      <sheetName val="1Cash_for_Interest19"/>
      <sheetName val="3Detail_of_cash_flow19"/>
      <sheetName val="Income_Tax_Provision19"/>
      <sheetName val="___________9_D_____O_Z_e_p_{_19"/>
      <sheetName val="__9_D_O_Z_e_p_{___19"/>
      <sheetName val="เงินกู้_MGC25"/>
      <sheetName val="ADJ_-_RATE27"/>
      <sheetName val="Trial_Balance25"/>
      <sheetName val="Loan_Data25"/>
      <sheetName val="K-5_YE23"/>
      <sheetName val="Asset_31-12-4723"/>
      <sheetName val="Customize_Your_Invoice23"/>
      <sheetName val="Purchase_Order23"/>
      <sheetName val="Customize_Your_Purchase_Order23"/>
      <sheetName val="???????_MGC23"/>
      <sheetName val="_IB-PL-00-01_SUMMARY23"/>
      <sheetName val="TrialBalance_Q3-200223"/>
      <sheetName val="N-4_Patent_right21"/>
      <sheetName val="B&amp;S_199920"/>
      <sheetName val="AP_Interco_22"/>
      <sheetName val="Details_for_Keppel_Sin22"/>
      <sheetName val="Details_for_tri22"/>
      <sheetName val="เง_นก___MGC22"/>
      <sheetName val="6_weeks_rolling_forecast22"/>
      <sheetName val="FX_rates22"/>
      <sheetName val="Standing_Data22"/>
      <sheetName val="Asset_&amp;_Liability22"/>
      <sheetName val="Net_asset_value22"/>
      <sheetName val="Record_CR20"/>
      <sheetName val="DATE_CELL_&amp;_Unassigned-120"/>
      <sheetName val="_21"/>
      <sheetName val="?_?????????9?D?????O?Z?e?p?{?20"/>
      <sheetName val="_?9?D?O?Z?e?p?{??_x000a_20"/>
      <sheetName val="________MGC21"/>
      <sheetName val="10-1_Media20"/>
      <sheetName val="deals_above_20k20"/>
      <sheetName val="Market_Segment22"/>
      <sheetName val="Owner_Unit22"/>
      <sheetName val="vendor_name22"/>
      <sheetName val="Content_Page22"/>
      <sheetName val="Elim_Seg_LM22"/>
      <sheetName val="Elim_Seg_BM22"/>
      <sheetName val="Elim_Seg_AM22"/>
      <sheetName val="Table_Array22"/>
      <sheetName val="Setup_200820"/>
      <sheetName val="Setup_200920"/>
      <sheetName val="f&amp;b_(2)21"/>
      <sheetName val="VariableII__period22"/>
      <sheetName val="SCB_1_-_Current22"/>
      <sheetName val="SCB_2_-_Current22"/>
      <sheetName val="Data_Sources20"/>
      <sheetName val="외상매출금현황-수정분_A220"/>
      <sheetName val="Master_Updated(517)20"/>
      <sheetName val="Tooling_list_T_lite20"/>
      <sheetName val="@RISK_Correlations20"/>
      <sheetName val="NEW_ZEALAND20"/>
      <sheetName val="Master_table20"/>
      <sheetName val="7Long_term_liabilities20"/>
      <sheetName val="Nominal_Wizard20"/>
      <sheetName val="Jan_0520"/>
      <sheetName val="FCT_2008_-_HM_ok20"/>
      <sheetName val="LJ_Assumptions20"/>
      <sheetName val="LJ_Cost20"/>
      <sheetName val="LJ_His_CF20"/>
      <sheetName val="YS_Loan_20"/>
      <sheetName val="YS_Hotel_Budget20"/>
      <sheetName val="YS_Assumptions20"/>
      <sheetName val="YS_Cost_20"/>
      <sheetName val="YS_His_CF20"/>
      <sheetName val="new_IFS_format20"/>
      <sheetName val="TMF_Draft20"/>
      <sheetName val="Fill_this_out_first___20"/>
      <sheetName val="FE-1770_P120"/>
      <sheetName val="ADJ___RATE20"/>
      <sheetName val="Call_Down_Data_OLD20"/>
      <sheetName val="Assumption_Data20"/>
      <sheetName val="BL_-_GL_-_RJ20"/>
      <sheetName val="T&amp;E_GL20"/>
      <sheetName val="T&amp;E_System20"/>
      <sheetName val="1020_FF20"/>
      <sheetName val="_IBPL000121"/>
      <sheetName val="FY02_Fcst20"/>
      <sheetName val="Operational_Plan20"/>
      <sheetName val="Summary_Comparison_SGD20"/>
      <sheetName val="U-7_120"/>
      <sheetName val="N-4_421"/>
      <sheetName val="7_Jan_0221"/>
      <sheetName val="Mkt_Dev_1291_ONL_1290_-_101020"/>
      <sheetName val="GAAP_Pru20"/>
      <sheetName val="31_12_0422"/>
      <sheetName val="Bill_No__2_-_Carpark20"/>
      <sheetName val="FDR-Jan-99_20"/>
      <sheetName val="sum_to_LRH20"/>
      <sheetName val="Appendix_E20"/>
      <sheetName val="Submission_Form22"/>
      <sheetName val="interest_income22"/>
      <sheetName val="Tax_Formulas20"/>
      <sheetName val="Setup_Sheet20"/>
      <sheetName val="K101_FA_Lead20"/>
      <sheetName val="Base_Rental20"/>
      <sheetName val="COST_(ACC_ขาย10-2005)20"/>
      <sheetName val="Book_1_Summary20"/>
      <sheetName val="Global_Cover20"/>
      <sheetName val="Anniversary_at_Multi_Group20"/>
      <sheetName val="Burden_exp20"/>
      <sheetName val="Main_Menu20"/>
      <sheetName val="AOP_Summary-220"/>
      <sheetName val="ALL_KSFC_RIGS_EXCEPT_R-520"/>
      <sheetName val="Entity_List20"/>
      <sheetName val="Drop_Down_Lists21"/>
      <sheetName val="CAPEX_Import21"/>
      <sheetName val="Rates_Table21"/>
      <sheetName val="Jung_step_down_(60)21"/>
      <sheetName val="lgth_adj_fine21"/>
      <sheetName val="Gauge_Accuracy21"/>
      <sheetName val="Drop_Down21"/>
      <sheetName val="AUDIT_FEE21"/>
      <sheetName val="Raw_Mat21"/>
      <sheetName val="Thai_better_foods21"/>
      <sheetName val="Cross_Ref21"/>
      <sheetName val="Link_data20"/>
      <sheetName val="Drop_down_list20"/>
      <sheetName val="Tax_Calculation20"/>
      <sheetName val="RIG_134-ASSETS_APR_9720"/>
      <sheetName val="RIG_027-ASSETS-AFTER_30_JUN_920"/>
      <sheetName val="Home_Page20"/>
      <sheetName val="Interest_Rate_Projection20"/>
      <sheetName val="Table_LL1320"/>
      <sheetName val="BALANCE_SHEET_20"/>
      <sheetName val="New_Hire_Input_&amp;_Calc20"/>
      <sheetName val="On_Board_Headcount_Changes20"/>
      <sheetName val="Permanent_info20"/>
      <sheetName val="Wkgs_BS_Lead22"/>
      <sheetName val="SAP_COMPANY_CODES20"/>
      <sheetName val="ana_u520"/>
      <sheetName val="Genetica_Molecular_'0720"/>
      <sheetName val="A_TODDI_&amp;_B_TODDI20"/>
      <sheetName val="SUM_RV-November20"/>
      <sheetName val="FY04_budget_vol20"/>
      <sheetName val="DEP_C200120"/>
      <sheetName val="MCS_P&amp;L_By_Sub__USD20"/>
      <sheetName val="lab_paced20"/>
      <sheetName val="Cost_Center20"/>
      <sheetName val="21_Ocl20"/>
      <sheetName val="acc_depre-report-old20"/>
      <sheetName val="Download_Grp_Branch20"/>
      <sheetName val="Download_Lcl_Branch20"/>
      <sheetName val="Supporting_Tool20"/>
      <sheetName val="Std_0620"/>
      <sheetName val="Debt_Info20"/>
      <sheetName val="Investment_Database22"/>
      <sheetName val="CF_RECONCILE_-_120"/>
      <sheetName val="On_hand_-_31_Mar_0320"/>
      <sheetName val="COMPUTER_HARDWARE(IFM)_(A)20"/>
      <sheetName val="summary_of_used_bits20"/>
      <sheetName val="Mapping_table20"/>
      <sheetName val="PRICE_LIST_MASTER20"/>
      <sheetName val="Input_Price20"/>
      <sheetName val="Main_Model20"/>
      <sheetName val="Month_v_YTD20"/>
      <sheetName val="Project_Detail_20"/>
      <sheetName val="98FORECAST_(1)20"/>
      <sheetName val="TB-Circuit_ONE_-1220"/>
      <sheetName val="_IB-PL-YTD20"/>
      <sheetName val="Account_List20"/>
      <sheetName val="Company_codes20"/>
      <sheetName val="Stock_Aging20"/>
      <sheetName val="TB_Data_base20"/>
      <sheetName val="NAR-Pistons_(2)20"/>
      <sheetName val="TAUX_MONNAIES20"/>
      <sheetName val="Equity_Rec_20"/>
      <sheetName val="#ofclose__xl20"/>
      <sheetName val="NBD1_1_0120"/>
      <sheetName val="NBD2_1_0220"/>
      <sheetName val="NBD2_1_0320"/>
      <sheetName val="NBD2_1_0420"/>
      <sheetName val="NBD2_2_0220"/>
      <sheetName val="NBD6_2_0120"/>
      <sheetName val="NBD6_2_0220"/>
      <sheetName val="NBD8_2_0120"/>
      <sheetName val="NBD8_2_0820"/>
      <sheetName val="NBD8_2_0920"/>
      <sheetName val="NBD8_2_1120"/>
      <sheetName val="NBD8_2_1220"/>
      <sheetName val="NBD8_2_1620"/>
      <sheetName val="NBD8_2_1820"/>
      <sheetName val="NBD8_2_2020"/>
      <sheetName val="NBD8_2_2120"/>
      <sheetName val="คชจ_ดำเนินงาน6-4320"/>
      <sheetName val="Int_201020"/>
      <sheetName val="Land_2810120"/>
      <sheetName val="งบบริหาร_PL-report20"/>
      <sheetName val="Inter_co20"/>
      <sheetName val="10Segment_report20"/>
      <sheetName val="1Cash_for_Interest20"/>
      <sheetName val="3Detail_of_cash_flow20"/>
      <sheetName val="Income_Tax_Provision20"/>
      <sheetName val="___________9_D_____O_Z_e_p_{_20"/>
      <sheetName val="__9_D_O_Z_e_p_{___20"/>
      <sheetName val="เงินกู้_MGC26"/>
      <sheetName val="ADJ_-_RATE28"/>
      <sheetName val="Trial_Balance26"/>
      <sheetName val="Loan_Data26"/>
      <sheetName val="K-5_YE24"/>
      <sheetName val="Asset_31-12-4724"/>
      <sheetName val="Customize_Your_Invoice24"/>
      <sheetName val="Purchase_Order24"/>
      <sheetName val="Customize_Your_Purchase_Order24"/>
      <sheetName val="???????_MGC24"/>
      <sheetName val="_IB-PL-00-01_SUMMARY24"/>
      <sheetName val="TrialBalance_Q3-200224"/>
      <sheetName val="N-4_Patent_right22"/>
      <sheetName val="B&amp;S_199921"/>
      <sheetName val="AP_Interco_23"/>
      <sheetName val="Details_for_Keppel_Sin23"/>
      <sheetName val="Details_for_tri23"/>
      <sheetName val="เง_นก___MGC23"/>
      <sheetName val="6_weeks_rolling_forecast23"/>
      <sheetName val="FX_rates23"/>
      <sheetName val="Standing_Data23"/>
      <sheetName val="Asset_&amp;_Liability23"/>
      <sheetName val="Net_asset_value23"/>
      <sheetName val="Record_CR21"/>
      <sheetName val="DATE_CELL_&amp;_Unassigned-121"/>
      <sheetName val="_22"/>
      <sheetName val="?_?????????9?D?????O?Z?e?p?{?21"/>
      <sheetName val="_?9?D?O?Z?e?p?{??_x000a_21"/>
      <sheetName val="________MGC22"/>
      <sheetName val="10-1_Media21"/>
      <sheetName val="deals_above_20k21"/>
      <sheetName val="Market_Segment23"/>
      <sheetName val="Owner_Unit23"/>
      <sheetName val="vendor_name23"/>
      <sheetName val="Content_Page23"/>
      <sheetName val="Elim_Seg_LM23"/>
      <sheetName val="Elim_Seg_BM23"/>
      <sheetName val="Elim_Seg_AM23"/>
      <sheetName val="Table_Array23"/>
      <sheetName val="Setup_200821"/>
      <sheetName val="Setup_200921"/>
      <sheetName val="f&amp;b_(2)22"/>
      <sheetName val="VariableII__period23"/>
      <sheetName val="SCB_1_-_Current23"/>
      <sheetName val="SCB_2_-_Current23"/>
      <sheetName val="Data_Sources21"/>
      <sheetName val="외상매출금현황-수정분_A221"/>
      <sheetName val="Master_Updated(517)21"/>
      <sheetName val="Tooling_list_T_lite21"/>
      <sheetName val="@RISK_Correlations21"/>
      <sheetName val="NEW_ZEALAND21"/>
      <sheetName val="Master_table21"/>
      <sheetName val="7Long_term_liabilities21"/>
      <sheetName val="Nominal_Wizard21"/>
      <sheetName val="Jan_0521"/>
      <sheetName val="FCT_2008_-_HM_ok21"/>
      <sheetName val="LJ_Assumptions21"/>
      <sheetName val="LJ_Cost21"/>
      <sheetName val="LJ_His_CF21"/>
      <sheetName val="YS_Loan_21"/>
      <sheetName val="YS_Hotel_Budget21"/>
      <sheetName val="YS_Assumptions21"/>
      <sheetName val="YS_Cost_21"/>
      <sheetName val="YS_His_CF21"/>
      <sheetName val="new_IFS_format21"/>
      <sheetName val="TMF_Draft21"/>
      <sheetName val="Fill_this_out_first___21"/>
      <sheetName val="FE-1770_P121"/>
      <sheetName val="ADJ___RATE21"/>
      <sheetName val="Call_Down_Data_OLD21"/>
      <sheetName val="Assumption_Data21"/>
      <sheetName val="BL_-_GL_-_RJ21"/>
      <sheetName val="T&amp;E_GL21"/>
      <sheetName val="T&amp;E_System21"/>
      <sheetName val="1020_FF21"/>
      <sheetName val="_IBPL000122"/>
      <sheetName val="FY02_Fcst21"/>
      <sheetName val="Operational_Plan21"/>
      <sheetName val="Summary_Comparison_SGD21"/>
      <sheetName val="U-7_121"/>
      <sheetName val="N-4_422"/>
      <sheetName val="7_Jan_0222"/>
      <sheetName val="Mkt_Dev_1291_ONL_1290_-_101021"/>
      <sheetName val="GAAP_Pru21"/>
      <sheetName val="31_12_0423"/>
      <sheetName val="Bill_No__2_-_Carpark21"/>
      <sheetName val="FDR-Jan-99_21"/>
      <sheetName val="sum_to_LRH21"/>
      <sheetName val="Appendix_E21"/>
      <sheetName val="Submission_Form23"/>
      <sheetName val="interest_income23"/>
      <sheetName val="Tax_Formulas21"/>
      <sheetName val="Setup_Sheet21"/>
      <sheetName val="K101_FA_Lead21"/>
      <sheetName val="Base_Rental21"/>
      <sheetName val="COST_(ACC_ขาย10-2005)21"/>
      <sheetName val="Book_1_Summary21"/>
      <sheetName val="Global_Cover21"/>
      <sheetName val="Anniversary_at_Multi_Group21"/>
      <sheetName val="Burden_exp21"/>
      <sheetName val="Main_Menu21"/>
      <sheetName val="AOP_Summary-221"/>
      <sheetName val="ALL_KSFC_RIGS_EXCEPT_R-521"/>
      <sheetName val="Entity_List21"/>
      <sheetName val="Drop_Down_Lists22"/>
      <sheetName val="CAPEX_Import22"/>
      <sheetName val="Rates_Table22"/>
      <sheetName val="Jung_step_down_(60)22"/>
      <sheetName val="lgth_adj_fine22"/>
      <sheetName val="Gauge_Accuracy22"/>
      <sheetName val="Drop_Down22"/>
      <sheetName val="AUDIT_FEE22"/>
      <sheetName val="Raw_Mat22"/>
      <sheetName val="Thai_better_foods22"/>
      <sheetName val="Cross_Ref22"/>
      <sheetName val="Link_data21"/>
      <sheetName val="Drop_down_list21"/>
      <sheetName val="Tax_Calculation21"/>
      <sheetName val="RIG_134-ASSETS_APR_9721"/>
      <sheetName val="RIG_027-ASSETS-AFTER_30_JUN_921"/>
      <sheetName val="Home_Page21"/>
      <sheetName val="Interest_Rate_Projection21"/>
      <sheetName val="Table_LL1321"/>
      <sheetName val="BALANCE_SHEET_21"/>
      <sheetName val="New_Hire_Input_&amp;_Calc21"/>
      <sheetName val="On_Board_Headcount_Changes21"/>
      <sheetName val="Permanent_info21"/>
      <sheetName val="Wkgs_BS_Lead23"/>
      <sheetName val="SAP_COMPANY_CODES21"/>
      <sheetName val="ana_u521"/>
      <sheetName val="Genetica_Molecular_'0721"/>
      <sheetName val="A_TODDI_&amp;_B_TODDI21"/>
      <sheetName val="SUM_RV-November21"/>
      <sheetName val="FY04_budget_vol21"/>
      <sheetName val="DEP_C200121"/>
      <sheetName val="MCS_P&amp;L_By_Sub__USD21"/>
      <sheetName val="lab_paced21"/>
      <sheetName val="Cost_Center21"/>
      <sheetName val="21_Ocl21"/>
      <sheetName val="acc_depre-report-old21"/>
      <sheetName val="Download_Grp_Branch21"/>
      <sheetName val="Download_Lcl_Branch21"/>
      <sheetName val="Supporting_Tool21"/>
      <sheetName val="Std_0621"/>
      <sheetName val="Debt_Info21"/>
      <sheetName val="Investment_Database23"/>
      <sheetName val="CF_RECONCILE_-_121"/>
      <sheetName val="On_hand_-_31_Mar_0321"/>
      <sheetName val="COMPUTER_HARDWARE(IFM)_(A)21"/>
      <sheetName val="summary_of_used_bits21"/>
      <sheetName val="Mapping_table21"/>
      <sheetName val="PRICE_LIST_MASTER21"/>
      <sheetName val="Input_Price21"/>
      <sheetName val="Main_Model21"/>
      <sheetName val="Month_v_YTD21"/>
      <sheetName val="Project_Detail_21"/>
      <sheetName val="98FORECAST_(1)21"/>
      <sheetName val="TB-Circuit_ONE_-1221"/>
      <sheetName val="_IB-PL-YTD21"/>
      <sheetName val="Account_List21"/>
      <sheetName val="Company_codes21"/>
      <sheetName val="Stock_Aging21"/>
      <sheetName val="TB_Data_base21"/>
      <sheetName val="NAR-Pistons_(2)21"/>
      <sheetName val="TAUX_MONNAIES21"/>
      <sheetName val="Equity_Rec_21"/>
      <sheetName val="#ofclose__xl21"/>
      <sheetName val="NBD1_1_0121"/>
      <sheetName val="NBD2_1_0221"/>
      <sheetName val="NBD2_1_0321"/>
      <sheetName val="NBD2_1_0421"/>
      <sheetName val="NBD2_2_0221"/>
      <sheetName val="NBD6_2_0121"/>
      <sheetName val="NBD6_2_0221"/>
      <sheetName val="NBD8_2_0121"/>
      <sheetName val="NBD8_2_0821"/>
      <sheetName val="NBD8_2_0921"/>
      <sheetName val="NBD8_2_1121"/>
      <sheetName val="NBD8_2_1221"/>
      <sheetName val="NBD8_2_1621"/>
      <sheetName val="NBD8_2_1821"/>
      <sheetName val="NBD8_2_2021"/>
      <sheetName val="NBD8_2_2121"/>
      <sheetName val="คชจ_ดำเนินงาน6-4321"/>
      <sheetName val="Int_201021"/>
      <sheetName val="Land_2810121"/>
      <sheetName val="งบบริหาร_PL-report21"/>
      <sheetName val="Inter_co21"/>
      <sheetName val="10Segment_report21"/>
      <sheetName val="1Cash_for_Interest21"/>
      <sheetName val="3Detail_of_cash_flow21"/>
      <sheetName val="Income_Tax_Provision21"/>
      <sheetName val="___________9_D_____O_Z_e_p_{_21"/>
      <sheetName val="__9_D_O_Z_e_p_{___21"/>
      <sheetName val="เงินกู้_MGC27"/>
      <sheetName val="ADJ_-_RATE29"/>
      <sheetName val="Trial_Balance27"/>
      <sheetName val="Loan_Data27"/>
      <sheetName val="K-5_YE25"/>
      <sheetName val="Asset_31-12-4725"/>
      <sheetName val="Customize_Your_Invoice25"/>
      <sheetName val="Purchase_Order25"/>
      <sheetName val="Customize_Your_Purchase_Order25"/>
      <sheetName val="???????_MGC25"/>
      <sheetName val="_IB-PL-00-01_SUMMARY25"/>
      <sheetName val="TrialBalance_Q3-200225"/>
      <sheetName val="N-4_Patent_right23"/>
      <sheetName val="B&amp;S_199922"/>
      <sheetName val="AP_Interco_24"/>
      <sheetName val="Details_for_Keppel_Sin24"/>
      <sheetName val="Details_for_tri24"/>
      <sheetName val="เง_นก___MGC24"/>
      <sheetName val="6_weeks_rolling_forecast24"/>
      <sheetName val="FX_rates24"/>
      <sheetName val="Standing_Data24"/>
      <sheetName val="Asset_&amp;_Liability24"/>
      <sheetName val="Net_asset_value24"/>
      <sheetName val="Record_CR22"/>
      <sheetName val="DATE_CELL_&amp;_Unassigned-122"/>
      <sheetName val="_23"/>
      <sheetName val="?_?????????9?D?????O?Z?e?p?{?22"/>
      <sheetName val="_?9?D?O?Z?e?p?{??_x000a_22"/>
      <sheetName val="________MGC23"/>
      <sheetName val="10-1_Media22"/>
      <sheetName val="deals_above_20k22"/>
      <sheetName val="Market_Segment24"/>
      <sheetName val="Owner_Unit24"/>
      <sheetName val="vendor_name24"/>
      <sheetName val="Content_Page24"/>
      <sheetName val="Elim_Seg_LM24"/>
      <sheetName val="Elim_Seg_BM24"/>
      <sheetName val="Elim_Seg_AM24"/>
      <sheetName val="Table_Array24"/>
      <sheetName val="Setup_200822"/>
      <sheetName val="Setup_200922"/>
      <sheetName val="f&amp;b_(2)23"/>
      <sheetName val="VariableII__period24"/>
      <sheetName val="SCB_1_-_Current24"/>
      <sheetName val="SCB_2_-_Current24"/>
      <sheetName val="Data_Sources22"/>
      <sheetName val="외상매출금현황-수정분_A222"/>
      <sheetName val="Master_Updated(517)22"/>
      <sheetName val="Tooling_list_T_lite22"/>
      <sheetName val="@RISK_Correlations22"/>
      <sheetName val="NEW_ZEALAND22"/>
      <sheetName val="Master_table22"/>
      <sheetName val="7Long_term_liabilities22"/>
      <sheetName val="Nominal_Wizard22"/>
      <sheetName val="Jan_0522"/>
      <sheetName val="FCT_2008_-_HM_ok22"/>
      <sheetName val="LJ_Assumptions22"/>
      <sheetName val="LJ_Cost22"/>
      <sheetName val="LJ_His_CF22"/>
      <sheetName val="YS_Loan_22"/>
      <sheetName val="YS_Hotel_Budget22"/>
      <sheetName val="YS_Assumptions22"/>
      <sheetName val="YS_Cost_22"/>
      <sheetName val="YS_His_CF22"/>
      <sheetName val="new_IFS_format22"/>
      <sheetName val="TMF_Draft22"/>
      <sheetName val="Fill_this_out_first___22"/>
      <sheetName val="FE-1770_P122"/>
      <sheetName val="ADJ___RATE22"/>
      <sheetName val="Call_Down_Data_OLD22"/>
      <sheetName val="Assumption_Data22"/>
      <sheetName val="BL_-_GL_-_RJ22"/>
      <sheetName val="T&amp;E_GL22"/>
      <sheetName val="T&amp;E_System22"/>
      <sheetName val="1020_FF22"/>
      <sheetName val="_IBPL000123"/>
      <sheetName val="FY02_Fcst22"/>
      <sheetName val="Operational_Plan22"/>
      <sheetName val="Summary_Comparison_SGD22"/>
      <sheetName val="U-7_122"/>
      <sheetName val="N-4_423"/>
      <sheetName val="7_Jan_0223"/>
      <sheetName val="Mkt_Dev_1291_ONL_1290_-_101022"/>
      <sheetName val="GAAP_Pru22"/>
      <sheetName val="31_12_0424"/>
      <sheetName val="Bill_No__2_-_Carpark22"/>
      <sheetName val="FDR-Jan-99_22"/>
      <sheetName val="sum_to_LRH22"/>
      <sheetName val="Appendix_E22"/>
      <sheetName val="Submission_Form24"/>
      <sheetName val="interest_income24"/>
      <sheetName val="Tax_Formulas22"/>
      <sheetName val="Setup_Sheet22"/>
      <sheetName val="K101_FA_Lead22"/>
      <sheetName val="Base_Rental22"/>
      <sheetName val="COST_(ACC_ขาย10-2005)22"/>
      <sheetName val="Book_1_Summary22"/>
      <sheetName val="Global_Cover22"/>
      <sheetName val="Anniversary_at_Multi_Group22"/>
      <sheetName val="Burden_exp22"/>
      <sheetName val="Main_Menu22"/>
      <sheetName val="AOP_Summary-222"/>
      <sheetName val="ALL_KSFC_RIGS_EXCEPT_R-522"/>
      <sheetName val="Entity_List22"/>
      <sheetName val="Drop_Down_Lists23"/>
      <sheetName val="CAPEX_Import23"/>
      <sheetName val="Rates_Table23"/>
      <sheetName val="Jung_step_down_(60)23"/>
      <sheetName val="lgth_adj_fine23"/>
      <sheetName val="Gauge_Accuracy23"/>
      <sheetName val="Drop_Down23"/>
      <sheetName val="AUDIT_FEE23"/>
      <sheetName val="Raw_Mat23"/>
      <sheetName val="Thai_better_foods23"/>
      <sheetName val="Cross_Ref23"/>
      <sheetName val="Link_data22"/>
      <sheetName val="Drop_down_list22"/>
      <sheetName val="Tax_Calculation22"/>
      <sheetName val="RIG_134-ASSETS_APR_9722"/>
      <sheetName val="RIG_027-ASSETS-AFTER_30_JUN_922"/>
      <sheetName val="Home_Page22"/>
      <sheetName val="Interest_Rate_Projection22"/>
      <sheetName val="Table_LL1322"/>
      <sheetName val="BALANCE_SHEET_22"/>
      <sheetName val="New_Hire_Input_&amp;_Calc22"/>
      <sheetName val="On_Board_Headcount_Changes22"/>
      <sheetName val="Permanent_info22"/>
      <sheetName val="Wkgs_BS_Lead24"/>
      <sheetName val="SAP_COMPANY_CODES22"/>
      <sheetName val="ana_u522"/>
      <sheetName val="Genetica_Molecular_'0722"/>
      <sheetName val="A_TODDI_&amp;_B_TODDI22"/>
      <sheetName val="SUM_RV-November22"/>
      <sheetName val="FY04_budget_vol22"/>
      <sheetName val="DEP_C200122"/>
      <sheetName val="MCS_P&amp;L_By_Sub__USD22"/>
      <sheetName val="lab_paced22"/>
      <sheetName val="Cost_Center22"/>
      <sheetName val="21_Ocl22"/>
      <sheetName val="acc_depre-report-old22"/>
      <sheetName val="Download_Grp_Branch22"/>
      <sheetName val="Download_Lcl_Branch22"/>
      <sheetName val="Supporting_Tool22"/>
      <sheetName val="Std_0622"/>
      <sheetName val="Debt_Info22"/>
      <sheetName val="Investment_Database24"/>
      <sheetName val="CF_RECONCILE_-_122"/>
      <sheetName val="On_hand_-_31_Mar_0322"/>
      <sheetName val="COMPUTER_HARDWARE(IFM)_(A)22"/>
      <sheetName val="summary_of_used_bits22"/>
      <sheetName val="Mapping_table22"/>
      <sheetName val="PRICE_LIST_MASTER22"/>
      <sheetName val="Input_Price22"/>
      <sheetName val="Main_Model22"/>
      <sheetName val="Month_v_YTD22"/>
      <sheetName val="Project_Detail_22"/>
      <sheetName val="98FORECAST_(1)22"/>
      <sheetName val="TB-Circuit_ONE_-1222"/>
      <sheetName val="_IB-PL-YTD22"/>
      <sheetName val="Account_List22"/>
      <sheetName val="Company_codes22"/>
      <sheetName val="Stock_Aging22"/>
      <sheetName val="TB_Data_base22"/>
      <sheetName val="NAR-Pistons_(2)22"/>
      <sheetName val="TAUX_MONNAIES22"/>
      <sheetName val="Equity_Rec_22"/>
      <sheetName val="#ofclose__xl22"/>
      <sheetName val="NBD1_1_0122"/>
      <sheetName val="NBD2_1_0222"/>
      <sheetName val="NBD2_1_0322"/>
      <sheetName val="NBD2_1_0422"/>
      <sheetName val="NBD2_2_0222"/>
      <sheetName val="NBD6_2_0122"/>
      <sheetName val="NBD6_2_0222"/>
      <sheetName val="NBD8_2_0122"/>
      <sheetName val="NBD8_2_0822"/>
      <sheetName val="NBD8_2_0922"/>
      <sheetName val="NBD8_2_1122"/>
      <sheetName val="NBD8_2_1222"/>
      <sheetName val="NBD8_2_1622"/>
      <sheetName val="NBD8_2_1822"/>
      <sheetName val="NBD8_2_2022"/>
      <sheetName val="NBD8_2_2122"/>
      <sheetName val="คชจ_ดำเนินงาน6-4322"/>
      <sheetName val="Int_201022"/>
      <sheetName val="Land_2810122"/>
      <sheetName val="งบบริหาร_PL-report22"/>
      <sheetName val="Inter_co22"/>
      <sheetName val="10Segment_report22"/>
      <sheetName val="1Cash_for_Interest22"/>
      <sheetName val="3Detail_of_cash_flow22"/>
      <sheetName val="Income_Tax_Provision22"/>
      <sheetName val="___________9_D_____O_Z_e_p_{_22"/>
      <sheetName val="__9_D_O_Z_e_p_{___22"/>
      <sheetName val="Income Statement"/>
      <sheetName val="Thyssenkru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 refreshError="1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 refreshError="1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 refreshError="1"/>
      <sheetData sheetId="919" refreshError="1"/>
      <sheetData sheetId="920" refreshError="1"/>
      <sheetData sheetId="921" refreshError="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 refreshError="1"/>
      <sheetData sheetId="1929"/>
      <sheetData sheetId="1930"/>
      <sheetData sheetId="1931"/>
      <sheetData sheetId="1932"/>
      <sheetData sheetId="1933"/>
      <sheetData sheetId="1934"/>
      <sheetData sheetId="1935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 refreshError="1"/>
      <sheetData sheetId="2126" refreshError="1"/>
      <sheetData sheetId="2127" refreshError="1"/>
      <sheetData sheetId="2128" refreshError="1"/>
      <sheetData sheetId="2129"/>
      <sheetData sheetId="2130"/>
      <sheetData sheetId="2131"/>
      <sheetData sheetId="2132"/>
      <sheetData sheetId="2133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/>
      <sheetData sheetId="2212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/>
      <sheetData sheetId="3038"/>
      <sheetData sheetId="3039"/>
      <sheetData sheetId="3040"/>
      <sheetData sheetId="3041"/>
      <sheetData sheetId="3042" refreshError="1"/>
      <sheetData sheetId="3043" refreshError="1"/>
      <sheetData sheetId="3044" refreshError="1"/>
      <sheetData sheetId="3045" refreshError="1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 refreshError="1"/>
      <sheetData sheetId="5986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ตั๋วเงินรับ"/>
      <sheetName val="เงินกู้ธนชาติ"/>
      <sheetName val="เงินกู้ MGC"/>
      <sheetName val="K-5"/>
      <sheetName val="Newspaper"/>
      <sheetName val="AdFIF"/>
      <sheetName val="Allocate96-98"/>
      <sheetName val="Invoice"/>
      <sheetName val="Customize Your Invoice"/>
      <sheetName val="224140"/>
      <sheetName val="เงินกู้_MGC"/>
      <sheetName val="Dates"/>
      <sheetName val="เงินกู้_MGC1"/>
      <sheetName val="Customize_Your_Invoice"/>
      <sheetName val="เงินกู้_MGC2"/>
      <sheetName val="Customize_Your_Invoice1"/>
      <sheetName val="L52A国内台当り"/>
      <sheetName val="Menu"/>
      <sheetName val="worksheet"/>
      <sheetName val="MHK Rate"/>
      <sheetName val="MJD Rate"/>
      <sheetName val="MJS Rate"/>
      <sheetName val="ADJ - RATE"/>
      <sheetName val="data"/>
      <sheetName val="เงินกู้_MGC3"/>
      <sheetName val="Customize_Your_Invoice2"/>
      <sheetName val="Cal_b"/>
      <sheetName val="Links"/>
      <sheetName val="Record CR"/>
      <sheetName val="Date"/>
      <sheetName val="2002"/>
      <sheetName val="Parameters"/>
      <sheetName val="Job header"/>
      <sheetName val="Babara"/>
      <sheetName val="1201"/>
      <sheetName val="bmct2003"/>
      <sheetName val="กระจายบอร์ด"/>
      <sheetName val="N-4 Patent right"/>
      <sheetName val="AUD"/>
      <sheetName val="List Data"/>
      <sheetName val="Operating"/>
      <sheetName val="MHK_Rate"/>
      <sheetName val="MJD_Rate"/>
      <sheetName val="MJS_Rate"/>
      <sheetName val="ADJ_-_RATE"/>
      <sheetName val="เงินกู้_MGC4"/>
      <sheetName val="Customize_Your_Invoice3"/>
      <sheetName val="MHK_Rate1"/>
      <sheetName val="MJD_Rate1"/>
      <sheetName val="MJS_Rate1"/>
      <sheetName val="ADJ_-_RATE1"/>
      <sheetName val="SCB 1 - Current"/>
      <sheetName val="SCB 2 - Current"/>
      <sheetName val="BOM.EXSM"/>
      <sheetName val="Trial Balance"/>
      <sheetName val="Code"/>
      <sheetName val="Account List"/>
      <sheetName val="Company codes"/>
      <sheetName val="???????????"/>
      <sheetName val="Stock Aging"/>
      <sheetName val="OceMenuSheet"/>
      <sheetName val="OUTLK%"/>
      <sheetName val="RANGES"/>
      <sheetName val="Sample size"/>
      <sheetName val="NEW ZEALAND"/>
      <sheetName val="S-5"/>
      <sheetName val="ต__วเง_นร_บ"/>
      <sheetName val="Product Return Detail"/>
      <sheetName val="Consolidated"/>
      <sheetName val="Lead"/>
      <sheetName val="PA"/>
      <sheetName val="FF7"/>
      <sheetName val="LABOUR"/>
      <sheetName val="매출"/>
      <sheetName val="Sheet1"/>
      <sheetName val="Account Name &amp; Code"/>
      <sheetName val="Location &amp; Cost Centre"/>
      <sheetName val="Salaries-CGR OB-2.1"/>
      <sheetName val="Balance sheet"/>
      <sheetName val=" IB-PL-YTD"/>
      <sheetName val="U-5"/>
      <sheetName val="Master"/>
      <sheetName val="Metals"/>
      <sheetName val="GST Recon-Workings"/>
      <sheetName val="Drop Down"/>
      <sheetName val="Igw Model"/>
      <sheetName val="SALES&amp;COGS"/>
      <sheetName val="MONTHLY"/>
      <sheetName val="IMV"/>
      <sheetName val="Thailand"/>
      <sheetName val="Parm"/>
      <sheetName val="PM-TE"/>
      <sheetName val="Purchases"/>
      <sheetName val="เงินกู้_MGC6"/>
      <sheetName val="Customize_Your_Invoice5"/>
      <sheetName val="MHK_Rate3"/>
      <sheetName val="MJD_Rate3"/>
      <sheetName val="MJS_Rate3"/>
      <sheetName val="ADJ_-_RATE3"/>
      <sheetName val="เงินกู้_MGC5"/>
      <sheetName val="Customize_Your_Invoice4"/>
      <sheetName val="MHK_Rate2"/>
      <sheetName val="MJD_Rate2"/>
      <sheetName val="MJS_Rate2"/>
      <sheetName val="ADJ_-_RATE2"/>
      <sheetName val="เงินกู้_MGC7"/>
      <sheetName val="Customize_Your_Invoice6"/>
      <sheetName val="MHK_Rate4"/>
      <sheetName val="MJD_Rate4"/>
      <sheetName val="MJS_Rate4"/>
      <sheetName val="ADJ_-_RATE4"/>
      <sheetName val="เงินกู้_MGC8"/>
      <sheetName val="Customize_Your_Invoice7"/>
      <sheetName val="MHK_Rate5"/>
      <sheetName val="MJD_Rate5"/>
      <sheetName val="MJS_Rate5"/>
      <sheetName val="ADJ_-_RATE5"/>
      <sheetName val="HRSG #1 Emission"/>
      <sheetName val="HRSG #2 Emission "/>
      <sheetName val="Daily Energy Export"/>
      <sheetName val="Fuel Gas"/>
      <sheetName val="Plant Heat Rate"/>
      <sheetName val="Plant Avail Factor"/>
      <sheetName val="Disturbance(G)"/>
      <sheetName val="Net HeatRate"/>
      <sheetName val="Project P&amp;L"/>
      <sheetName val="Record_CR"/>
      <sheetName val="Project_P&amp;L"/>
      <sheetName val="Job_header"/>
      <sheetName val="Record_CR1"/>
      <sheetName val="Project_P&amp;L1"/>
      <sheetName val="Job_header1"/>
      <sheetName val="SCB_1_-_Current"/>
      <sheetName val="SCB_2_-_Current"/>
      <sheetName val="BOM_EXSM"/>
      <sheetName val="Trial_Balance"/>
      <sheetName val="Account_List"/>
      <sheetName val="Company_codes"/>
      <sheetName val="Stock_Aging"/>
      <sheetName val="Sample_size"/>
      <sheetName val="NEW_ZEALAND"/>
      <sheetName val="Product_Return_Detail"/>
      <sheetName val="Account_Name_&amp;_Code"/>
      <sheetName val="Location_&amp;_Cost_Centre"/>
      <sheetName val="Salaries-CGR_OB-2_1"/>
      <sheetName val="Balance_sheet"/>
      <sheetName val="_IB-PL-YTD"/>
      <sheetName val="GST_Recon-Workings"/>
      <sheetName val="Drop_Down"/>
      <sheetName val="Igw_Model"/>
      <sheetName val="N-4_Patent_right"/>
      <sheetName val="เงินกู้_MGC9"/>
      <sheetName val="Customize_Your_Invoice8"/>
      <sheetName val="MHK_Rate6"/>
      <sheetName val="MJD_Rate6"/>
      <sheetName val="MJS_Rate6"/>
      <sheetName val="ADJ_-_RATE6"/>
      <sheetName val="FA(NEW)"/>
      <sheetName val="TB"/>
      <sheetName val="รายงาน_ลูกหนี้ค้างชำระรายบุคคล "/>
      <sheetName val="HOTEL "/>
      <sheetName val="CUSTOMER"/>
      <sheetName val="Jan_Dec02"/>
      <sheetName val="TrialBalance Q3-2002"/>
      <sheetName val="Input"/>
      <sheetName val="Operations"/>
      <sheetName val="ROOMS_ST"/>
      <sheetName val="TELEPHONE"/>
      <sheetName val="Account Code_E"/>
      <sheetName val="BS_Revise"/>
      <sheetName val="IS_Revise"/>
      <sheetName val="Mapping table"/>
      <sheetName val="Record_CR2"/>
      <sheetName val="Project_P&amp;L2"/>
      <sheetName val="Job_header2"/>
      <sheetName val="SCB_1_-_Current1"/>
      <sheetName val="SCB_2_-_Current1"/>
      <sheetName val="BOM_EXSM1"/>
      <sheetName val="Trial_Balance1"/>
      <sheetName val="Account_List1"/>
      <sheetName val="Company_codes1"/>
      <sheetName val="Stock_Aging1"/>
      <sheetName val="Sample_size1"/>
      <sheetName val="NEW_ZEALAND1"/>
      <sheetName val="Product_Return_Detail1"/>
      <sheetName val="Account_Name_&amp;_Code1"/>
      <sheetName val="Location_&amp;_Cost_Centre1"/>
      <sheetName val="Salaries-CGR_OB-2_11"/>
      <sheetName val="Balance_sheet1"/>
      <sheetName val="_IB-PL-YTD1"/>
      <sheetName val="GST_Recon-Workings1"/>
      <sheetName val="Drop_Down1"/>
      <sheetName val="Igw_Model1"/>
      <sheetName val="N-4_Patent_right1"/>
      <sheetName val="Record_CR3"/>
      <sheetName val="Project_P&amp;L3"/>
      <sheetName val="Job_header3"/>
      <sheetName val="SCB_1_-_Current2"/>
      <sheetName val="SCB_2_-_Current2"/>
      <sheetName val="BOM_EXSM2"/>
      <sheetName val="Trial_Balance2"/>
      <sheetName val="Account_List2"/>
      <sheetName val="Company_codes2"/>
      <sheetName val="Stock_Aging2"/>
      <sheetName val="Sample_size2"/>
      <sheetName val="NEW_ZEALAND2"/>
      <sheetName val="Product_Return_Detail2"/>
      <sheetName val="Account_Name_&amp;_Code2"/>
      <sheetName val="Location_&amp;_Cost_Centre2"/>
      <sheetName val="Salaries-CGR_OB-2_12"/>
      <sheetName val="Balance_sheet2"/>
      <sheetName val="_IB-PL-YTD2"/>
      <sheetName val="GST_Recon-Workings2"/>
      <sheetName val="Drop_Down2"/>
      <sheetName val="Igw_Model2"/>
      <sheetName val="N-4_Patent_right2"/>
      <sheetName val="H0-Lead"/>
      <sheetName val="10"/>
      <sheetName val="Machine2,3'04"/>
      <sheetName val="Title"/>
      <sheetName val="Assumptions"/>
      <sheetName val="PLANT251"/>
      <sheetName val="Income Statement"/>
      <sheetName val="CRITERIA1"/>
      <sheetName val="TO - SP"/>
      <sheetName val="TO _ SP"/>
      <sheetName val="CST1198"/>
      <sheetName val="SwapData"/>
      <sheetName val="DETAILAC"/>
      <sheetName val="PL12M"/>
      <sheetName val="N-2"/>
      <sheetName val="Tenants"/>
      <sheetName val="FSST"/>
      <sheetName val="#REF"/>
      <sheetName val="Model"/>
      <sheetName val="P&amp;L Rates"/>
      <sheetName val="Detail-Sep"/>
      <sheetName val="TOTAL"/>
      <sheetName val="1602-97"/>
      <sheetName val="anaysis_sheet"/>
      <sheetName val="GAAP Pru"/>
      <sheetName val="TB-2001-Apr'01"/>
      <sheetName val="A"/>
      <sheetName val="Retail 1291 Press on 1010"/>
      <sheetName val="BSLA"/>
      <sheetName val="RATE"/>
      <sheetName val="加藤(評)"/>
      <sheetName val="Master table"/>
      <sheetName val="N-4.4"/>
      <sheetName val="PL(U-1)"/>
      <sheetName val="stockทุน"/>
      <sheetName val="K-1A"/>
      <sheetName val="trfc02-26(Fes+Ses)"/>
      <sheetName val="Chi tiet"/>
      <sheetName val="B20"/>
      <sheetName val="00-1"/>
      <sheetName val="Reconcile Exc. Rate"/>
      <sheetName val="TrialBalance_Q3-2002"/>
      <sheetName val="Reconcile_Exc__Rate"/>
      <sheetName val="Chi_tiet"/>
      <sheetName val="Loan Data"/>
      <sheetName val="Cashflow"/>
      <sheetName val="D-con-toll"/>
      <sheetName val="PL"/>
      <sheetName val="収益予実"/>
      <sheetName val="AP-FAsb"/>
      <sheetName val="FOT"/>
      <sheetName val="1"/>
      <sheetName val="ESTI."/>
      <sheetName val="DI-ESTI"/>
      <sheetName val="proforma"/>
      <sheetName val="เงินกู้_MGC10"/>
      <sheetName val="Customize_Your_Invoice9"/>
      <sheetName val="ADJ_-_RATE7"/>
      <sheetName val="MHK_Rate7"/>
      <sheetName val="MJD_Rate7"/>
      <sheetName val="MJS_Rate7"/>
      <sheetName val="Record_CR4"/>
      <sheetName val="Project_P&amp;L4"/>
      <sheetName val="Job_header4"/>
      <sheetName val="SCB_1_-_Current3"/>
      <sheetName val="SCB_2_-_Current3"/>
      <sheetName val="BOM_EXSM3"/>
      <sheetName val="Trial_Balance3"/>
      <sheetName val="Account_List3"/>
      <sheetName val="Company_codes3"/>
      <sheetName val="Stock_Aging3"/>
      <sheetName val="Sample_size3"/>
      <sheetName val="NEW_ZEALAND3"/>
      <sheetName val="Product_Return_Detail3"/>
      <sheetName val="Account_Name_&amp;_Code3"/>
      <sheetName val="Location_&amp;_Cost_Centre3"/>
      <sheetName val="Salaries-CGR_OB-2_13"/>
      <sheetName val="Balance_sheet3"/>
      <sheetName val="_IB-PL-YTD3"/>
      <sheetName val="GST_Recon-Workings3"/>
      <sheetName val="Drop_Down3"/>
      <sheetName val="Igw_Model3"/>
      <sheetName val="N-4_Patent_right3"/>
      <sheetName val="HRSG_#1_Emission"/>
      <sheetName val="HRSG_#2_Emission_"/>
      <sheetName val="Daily_Energy_Export"/>
      <sheetName val="Fuel_Gas"/>
      <sheetName val="Plant_Heat_Rate"/>
      <sheetName val="Plant_Avail_Factor"/>
      <sheetName val="Net_HeatRate"/>
      <sheetName val="รายงาน_ลูกหนี้ค้างชำระรายบุคคล_"/>
      <sheetName val="List_Data"/>
      <sheetName val="HOTEL_"/>
      <sheetName val="Account_Code_E"/>
      <sheetName val="Mapping_tabl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Invoice"/>
      <sheetName val="Macros"/>
      <sheetName val="ATW"/>
      <sheetName val="Lock"/>
      <sheetName val="Intl Data Table"/>
      <sheetName val="TemplateInformation"/>
      <sheetName val="ตั๋วเงินรับ"/>
      <sheetName val="เงินกู้ธนชาติ"/>
      <sheetName val="เงินกู้ MGC"/>
      <sheetName val="desc"/>
      <sheetName val="type"/>
      <sheetName val="TrialBalance Q3-2002"/>
      <sheetName val="Seg-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 2005 LOCATION as at 15MAR200"/>
      <sheetName val="data"/>
      <sheetName val="desc"/>
      <sheetName val="ADMIN52..."/>
      <sheetName val="type"/>
      <sheetName val="Pivot"/>
      <sheetName val="ตั๋วเงินรับ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"/>
      <sheetName val="SAD"/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Balance Q3-2002"/>
      <sheetName val="TrialBalance Q3_2002"/>
      <sheetName val="TB0906"/>
      <sheetName val="TB0903"/>
      <sheetName val="TB-12-08A"/>
      <sheetName val="TB-12-08"/>
      <sheetName val="TB-09-08"/>
      <sheetName val="TB-06-08"/>
      <sheetName val="TOP_Q4'07"/>
      <sheetName val="CJE"/>
      <sheetName val="SUMLEAD"/>
      <sheetName val="C-1"/>
      <sheetName val="E-1"/>
      <sheetName val="F-1"/>
      <sheetName val="G-1"/>
      <sheetName val="I-1"/>
      <sheetName val="J-1"/>
      <sheetName val="K-1"/>
      <sheetName val="M-1"/>
      <sheetName val="N-1"/>
      <sheetName val="P-1"/>
      <sheetName val="Q-1"/>
      <sheetName val="T-1"/>
      <sheetName val="U-1"/>
      <sheetName val="K-5"/>
      <sheetName val="เงินกู้ธนชาติ"/>
      <sheetName val="acc.depre-report-old"/>
      <sheetName val="Exp"/>
      <sheetName val="desc"/>
      <sheetName val="type"/>
      <sheetName val="2002"/>
      <sheetName val="Trial Balance"/>
      <sheetName val="ELEC45-01"/>
      <sheetName val="ตั๋วเงินรับ"/>
      <sheetName val="K-1A"/>
      <sheetName val="ADJ - RATE"/>
      <sheetName val="C-3"/>
      <sheetName val="K-5 YE"/>
      <sheetName val="SCB 1 - Current"/>
      <sheetName val="SCB 2 - Current"/>
      <sheetName val="เงินกู้ MGC"/>
      <sheetName val="Seg-rent"/>
      <sheetName val="TB010307..310307"/>
      <sheetName val="TB-MAR07(NET)"/>
      <sheetName val="TB-2001-Apr'01"/>
      <sheetName val="BS-Q1'04"/>
      <sheetName val="AP-FAsb"/>
      <sheetName val="TB"/>
      <sheetName val="노무비"/>
      <sheetName val="7Long term liabilities"/>
      <sheetName val="ARTT"/>
      <sheetName val="set_"/>
      <sheetName val="03中"/>
      <sheetName val="7 Jan 02"/>
      <sheetName val="PM-TE"/>
      <sheetName val="Exchange"/>
      <sheetName val="TB MON VS Deloittle Grouping"/>
      <sheetName val="ExRate"/>
      <sheetName val="CIPA"/>
      <sheetName val="ana u5"/>
      <sheetName val="key"/>
      <sheetName val="BS"/>
      <sheetName val="สรุปรวม"/>
      <sheetName val="BS ATTACH"/>
      <sheetName val="EL1"/>
      <sheetName val=" APS  APS-DI ING"/>
      <sheetName val="Orig Study for PPAP"/>
      <sheetName val="Lead"/>
      <sheetName val="UTC Profit Consolidation"/>
      <sheetName val="Two Step Revenue Testing Master"/>
      <sheetName val="Mkt Dev 1291 ONL 1290 - 1010"/>
      <sheetName val="Sheet1"/>
      <sheetName val="LeadQ3_2002"/>
      <sheetName val="no.7"/>
      <sheetName val="REC GROUP"/>
      <sheetName val="CRITERIA1"/>
      <sheetName val="Summary_lead"/>
      <sheetName val="Account_Receivable"/>
      <sheetName val="Other_CA"/>
      <sheetName val="Other_assets"/>
      <sheetName val="Fixed_assets"/>
      <sheetName val="Account_payable"/>
      <sheetName val="Other_CL"/>
      <sheetName val="Other_liabilities"/>
      <sheetName val="Other_income"/>
      <sheetName val="Cost_of_service"/>
      <sheetName val="Selling_&amp;_admin"/>
      <sheetName val="Interest_exp_"/>
      <sheetName val="TrialBalance_Q3-2002"/>
      <sheetName val="TrialBalance_Q3_2002"/>
      <sheetName val="SCB_1_-_Current"/>
      <sheetName val="SCB_2_-_Current"/>
      <sheetName val="เงินกู้_MGC"/>
      <sheetName val="Trial_Balance"/>
      <sheetName val="ADJ_-_RATE"/>
      <sheetName val="acc_depre-report-old"/>
      <sheetName val="Sol-Other"/>
      <sheetName val="std.cost"/>
      <sheetName val="115円ﾍﾞｰｽ"/>
      <sheetName val="ALL"/>
      <sheetName val="Currencies"/>
      <sheetName val="CODE"/>
      <sheetName val="New DYNA"/>
      <sheetName val="Summary_lead1"/>
      <sheetName val="Account_Receivable1"/>
      <sheetName val="Other_CA1"/>
      <sheetName val="Other_assets1"/>
      <sheetName val="Fixed_assets1"/>
      <sheetName val="Account_payable1"/>
      <sheetName val="Other_CL1"/>
      <sheetName val="Other_liabilities1"/>
      <sheetName val="Other_income1"/>
      <sheetName val="Cost_of_service1"/>
      <sheetName val="Selling_&amp;_admin1"/>
      <sheetName val="Interest_exp_1"/>
      <sheetName val="TrialBalance_Q3-20021"/>
      <sheetName val="TrialBalance_Q3_20021"/>
      <sheetName val="acc_depre-report-old1"/>
      <sheetName val="Trial_Balance1"/>
      <sheetName val="SCB_1_-_Current1"/>
      <sheetName val="SCB_2_-_Current1"/>
      <sheetName val="เงินกู้_MGC1"/>
      <sheetName val="ADJ_-_RATE1"/>
      <sheetName val="TB_MON_VS_Deloittle_Grouping"/>
      <sheetName val="K-5_YE"/>
      <sheetName val="TB010307__310307"/>
      <sheetName val="7Long_term_liabilities"/>
      <sheetName val="BS_ATTACH"/>
      <sheetName val="7_Jan_02"/>
      <sheetName val="_APS__APS-DI_ING"/>
      <sheetName val="ana_u5"/>
      <sheetName val="Orig_Study_for_PPAP"/>
      <sheetName val="UTC_Profit_Consolidation"/>
      <sheetName val="Two_Step_Revenue_Testing_Master"/>
      <sheetName val="Mkt_Dev_1291_ONL_1290_-_1010"/>
      <sheetName val="no_7"/>
      <sheetName val="REC_GROUP"/>
      <sheetName val="std_cost"/>
      <sheetName val="revenue"/>
      <sheetName val="Sales"/>
      <sheetName val="Dep"/>
      <sheetName val="OT"/>
      <sheetName val="New Code"/>
      <sheetName val="Summary_lead2"/>
      <sheetName val="Account_Receivable2"/>
      <sheetName val="Other_CA2"/>
      <sheetName val="Other_assets2"/>
      <sheetName val="Fixed_assets2"/>
      <sheetName val="Account_payable2"/>
      <sheetName val="Other_CL2"/>
      <sheetName val="Other_liabilities2"/>
      <sheetName val="Other_income2"/>
      <sheetName val="Cost_of_service2"/>
      <sheetName val="Selling_&amp;_admin2"/>
      <sheetName val="Interest_exp_2"/>
      <sheetName val="TrialBalance_Q3-20022"/>
      <sheetName val="TrialBalance_Q3_20022"/>
      <sheetName val="ADJ_-_RATE2"/>
      <sheetName val="acc_depre-report-old2"/>
      <sheetName val="Trial_Balance2"/>
      <sheetName val="TB_MON_VS_Deloittle_Grouping1"/>
      <sheetName val="เงินกู้_MGC2"/>
      <sheetName val="SCB_1_-_Current2"/>
      <sheetName val="SCB_2_-_Current2"/>
      <sheetName val="K-5_YE1"/>
      <sheetName val="TB010307__3103071"/>
      <sheetName val="7Long_term_liabilities1"/>
      <sheetName val="7_Jan_021"/>
      <sheetName val="BS_ATTACH1"/>
      <sheetName val="_APS__APS-DI_ING1"/>
      <sheetName val="ana_u51"/>
      <sheetName val="Orig_Study_for_PPAP1"/>
      <sheetName val="UTC_Profit_Consolidation1"/>
      <sheetName val="Two_Step_Revenue_Testing_Maste1"/>
      <sheetName val="Mkt_Dev_1291_ONL_1290_-_10101"/>
      <sheetName val="no_71"/>
      <sheetName val="REC_GROUP1"/>
      <sheetName val="std_cost1"/>
      <sheetName val="CRITERIA2"/>
      <sheetName val="Master"/>
      <sheetName val="งบทดลองปภพ 4-47"/>
      <sheetName val="งบบริหาร PL-report"/>
      <sheetName val="CUSTOMER"/>
      <sheetName val="Setup"/>
      <sheetName val="General Info"/>
      <sheetName val="SE"/>
      <sheetName val="Pre Opening - IHG"/>
      <sheetName val="GRAPH"/>
      <sheetName val="EYAR"/>
      <sheetName val="sum to LRH"/>
      <sheetName val="FA(NEW)"/>
      <sheetName val="Loan Data"/>
      <sheetName val="Implementation Effort"/>
      <sheetName val="5.FCT RMO GZ"/>
      <sheetName val="31.12.04"/>
      <sheetName val="SwapData"/>
      <sheetName val="P&amp;LFINAL - 44"/>
      <sheetName val="VariableII  period"/>
      <sheetName val="TCBARRE"/>
      <sheetName val="Cashflow"/>
      <sheetName val="detail_profit&amp;loss"/>
      <sheetName val=""/>
      <sheetName val="Submission Form"/>
      <sheetName val="Detail-Sep"/>
      <sheetName val="Investment Database"/>
      <sheetName val="คชจ.ดำเนินงาน6-43"/>
      <sheetName val="_2_ส่งข้อมูลต้นทุนฉีดให้บัญชี"/>
      <sheetName val="Permanent info"/>
      <sheetName val="BS-after AJE"/>
      <sheetName val="License"/>
      <sheetName val="A-4"/>
      <sheetName val="Template for lead"/>
      <sheetName val="Rec#54-Q2"/>
      <sheetName val="Rec#54-Q1"/>
      <sheetName val="TB Data base"/>
      <sheetName val="LBOSHEL5"/>
      <sheetName val="DISK歯型面圧"/>
      <sheetName val="INTEREST"/>
      <sheetName val="CODE,NAME"/>
      <sheetName val="TB SAP"/>
      <sheetName val="Oct_06"/>
      <sheetName val="10-1 Media"/>
      <sheetName val="10-cut"/>
      <sheetName val="dec'04"/>
      <sheetName val="data"/>
      <sheetName val="Metals"/>
      <sheetName val="Content"/>
      <sheetName val="収益予実"/>
      <sheetName val="DATA SHEET"/>
      <sheetName val="공사개요"/>
      <sheetName val="재무가정"/>
      <sheetName val="FIXED ASSET"/>
      <sheetName val="2-asi-00"/>
      <sheetName val="Header"/>
      <sheetName val="19"/>
      <sheetName val="Format"/>
      <sheetName val="BALANCE SHEET"/>
      <sheetName val="PROFIT(LOSS)"/>
      <sheetName val="wls"/>
      <sheetName val="B"/>
      <sheetName val="STart"/>
      <sheetName val="PL"/>
      <sheetName val="Sale 0502"/>
      <sheetName val="Details"/>
      <sheetName val="FSA"/>
      <sheetName val="11922"/>
      <sheetName val="Newspaper"/>
      <sheetName val="#REF"/>
      <sheetName val="total"/>
      <sheetName val="SCB 1 _ Current"/>
      <sheetName val="SCB 2 _ Current"/>
      <sheetName val="PA"/>
      <sheetName val="31_12_04"/>
      <sheetName val="งบบริหาร_PL-report"/>
      <sheetName val="VariableII__period"/>
      <sheetName val="P&amp;LFINAL_-_44"/>
      <sheetName val="Summary"/>
      <sheetName val="TB_Group"/>
      <sheetName val="Financial Statistics"/>
      <sheetName val="pdc 31.3.58"/>
      <sheetName val="BS_FULL"/>
      <sheetName val="JUNE"/>
      <sheetName val="ADM_A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WAF + SSLO"/>
      <sheetName val="WAF"/>
      <sheetName val="SSLO"/>
      <sheetName val="Output"/>
      <sheetName val="Demand"/>
      <sheetName val="BUILD95"/>
      <sheetName val="TB-All Book"/>
      <sheetName val="4.CL"/>
      <sheetName val="PIPE-HOT"/>
      <sheetName val="TAX_BOI."/>
      <sheetName val="Nominal Accounts"/>
      <sheetName val="J1"/>
      <sheetName val="หักกลบ-ลบหนี้"/>
      <sheetName val="new product"/>
      <sheetName val="New_DYNA"/>
      <sheetName val="New_Code"/>
      <sheetName val="New_DYNA1"/>
      <sheetName val="New_Code1"/>
      <sheetName val="Summary_lead3"/>
      <sheetName val="Account_Receivable3"/>
      <sheetName val="Other_CA3"/>
      <sheetName val="Other_assets3"/>
      <sheetName val="Fixed_assets3"/>
      <sheetName val="Account_payable3"/>
      <sheetName val="Other_CL3"/>
      <sheetName val="Other_liabilities3"/>
      <sheetName val="Other_income3"/>
      <sheetName val="Cost_of_service3"/>
      <sheetName val="Selling_&amp;_admin3"/>
      <sheetName val="Interest_exp_3"/>
      <sheetName val="TrialBalance_Q3-20023"/>
      <sheetName val="TrialBalance_Q3_20023"/>
      <sheetName val="Trial_Balance3"/>
      <sheetName val="acc_depre-report-old3"/>
      <sheetName val="SCB_1_-_Current3"/>
      <sheetName val="SCB_2_-_Current3"/>
      <sheetName val="เงินกู้_MGC3"/>
      <sheetName val="ADJ_-_RATE3"/>
      <sheetName val="Orig_Study_for_PPAP2"/>
      <sheetName val="TB_MON_VS_Deloittle_Grouping2"/>
      <sheetName val="K-5_YE2"/>
      <sheetName val="std_cost2"/>
      <sheetName val="BS_ATTACH2"/>
      <sheetName val="New_DYNA2"/>
      <sheetName val="TB010307__3103072"/>
      <sheetName val="7Long_term_liabilities2"/>
      <sheetName val="7_Jan_022"/>
      <sheetName val="_APS__APS-DI_ING2"/>
      <sheetName val="ana_u52"/>
      <sheetName val="New_Code2"/>
      <sheetName val="LC-KBANK"/>
      <sheetName val="Thyssenkru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xz"/>
      <sheetName val="สรุปลัง"/>
      <sheetName val="สรุปเงิน"/>
      <sheetName val="น้ำเชื่อม"/>
      <sheetName val="น้าเชื่อมเงิน"/>
      <sheetName val="Vat"/>
      <sheetName val="Vatน้ำเชื่อม"/>
      <sheetName val="บริการ"/>
      <sheetName val="บริการภายนอก"/>
      <sheetName val="ปรัปปรุง"/>
      <sheetName val="สมนาคุณ"/>
      <sheetName val="เบ็ดเตล็ด"/>
      <sheetName val="เบ็ดเตล็ตดเงิน"/>
      <sheetName val="Vat เบ็ดเตล็ด"/>
      <sheetName val="บริการ."/>
      <sheetName val="total"/>
      <sheetName val="reprot"/>
      <sheetName val="tast"/>
      <sheetName val="Module2"/>
      <sheetName val="Module4"/>
      <sheetName val="Module6"/>
      <sheetName val="Module8"/>
      <sheetName val="Module10"/>
      <sheetName val="Module3"/>
      <sheetName val="Module7"/>
      <sheetName val="Module5"/>
      <sheetName val="Module1"/>
      <sheetName val="Module9"/>
      <sheetName val="Modul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Paper"/>
      <sheetName val="Balance Sheets"/>
      <sheetName val="VariableI BS"/>
      <sheetName val="Earning Statement ACC"/>
      <sheetName val="Earning Statement period"/>
      <sheetName val="VariableII ended"/>
      <sheetName val="VariableII  period"/>
      <sheetName val="Retained Earings"/>
      <sheetName val="Affiliated Company's TransAXN"/>
      <sheetName val="Invoice"/>
      <sheetName val="ตั๋วเงินรับ"/>
      <sheetName val="เงินกู้ธนชาติ"/>
      <sheetName val="เงินกู้ MGC"/>
      <sheetName val="Sheet1"/>
      <sheetName val="Working_Paper"/>
      <sheetName val="Balance_Sheets"/>
      <sheetName val="VariableI_BS"/>
      <sheetName val="Earning_Statement_ACC"/>
      <sheetName val="Earning_Statement_period"/>
      <sheetName val="VariableII_ended"/>
      <sheetName val="VariableII__period"/>
      <sheetName val="Retained_Earings"/>
      <sheetName val="Affiliated_Company's_TransAXN"/>
      <sheetName val="consolidated Financial Statemen"/>
      <sheetName val="C-3"/>
      <sheetName val="LC _ TR Listing"/>
      <sheetName val="Data"/>
      <sheetName val="DIRECT SELLING"/>
      <sheetName val="DISCOUNT"/>
      <sheetName val="GROSS SALES"/>
      <sheetName val="RESERVE"/>
      <sheetName val="WEIGHT"/>
      <sheetName val="VC"/>
      <sheetName val="Dec15"/>
      <sheetName val="DEC31"/>
      <sheetName val="??????? MGC"/>
      <sheetName val="?????????????"/>
      <sheetName val="เงินกู้_MGC"/>
      <sheetName val="consolidated_Financial_Statemen"/>
      <sheetName val="DAY"/>
      <sheetName val="TABLE"/>
      <sheetName val="Control 1999"/>
      <sheetName val="Trial Balance"/>
      <sheetName val="BUILD95"/>
      <sheetName val="ADJ - RATE"/>
      <sheetName val="Customize Your Invoice"/>
      <sheetName val="TB"/>
      <sheetName val="E"/>
      <sheetName val="L3"/>
      <sheetName val="M"/>
      <sheetName val="U4"/>
      <sheetName val="U2"/>
      <sheetName val="detail"/>
      <sheetName val="(13) EIE Benefit"/>
      <sheetName val="#¡REF"/>
      <sheetName val="DEC PIVOT"/>
      <sheetName val="Wht cur"/>
      <sheetName val="Op Plan Sales"/>
      <sheetName val="SEA"/>
      <sheetName val="基本データ"/>
      <sheetName val="PTGTHANH1"/>
      <sheetName val="VariableII__period1"/>
      <sheetName val="Working_Paper1"/>
      <sheetName val="Balance_Sheets1"/>
      <sheetName val="VariableI_BS1"/>
      <sheetName val="Earning_Statement_ACC1"/>
      <sheetName val="Earning_Statement_period1"/>
      <sheetName val="VariableII_ended1"/>
      <sheetName val="Retained_Earings1"/>
      <sheetName val="Affiliated_Company's_TransAXN1"/>
      <sheetName val="DIRECT_SELLING"/>
      <sheetName val="GROSS_SALES"/>
      <sheetName val="Trial_Balance"/>
      <sheetName val="ADJ_-_RATE"/>
      <sheetName val="LC___TR_Listing"/>
      <sheetName val="เงินกู้_MGC1"/>
      <sheetName val="consolidated_Financial_Stateme1"/>
      <sheetName val="Working_Paper2"/>
      <sheetName val="Balance_Sheets2"/>
      <sheetName val="VariableI_BS2"/>
      <sheetName val="Earning_Statement_ACC2"/>
      <sheetName val="Earning_Statement_period2"/>
      <sheetName val="VariableII_ended2"/>
      <sheetName val="VariableII__period2"/>
      <sheetName val="Retained_Earings2"/>
      <sheetName val="Affiliated_Company's_TransAXN2"/>
      <sheetName val="เงินกู้_MGC2"/>
      <sheetName val="consolidated_Financial_Stateme2"/>
      <sheetName val="Working_Paper3"/>
      <sheetName val="Balance_Sheets3"/>
      <sheetName val="VariableI_BS3"/>
      <sheetName val="Earning_Statement_ACC3"/>
      <sheetName val="Earning_Statement_period3"/>
      <sheetName val="VariableII_ended3"/>
      <sheetName val="VariableII__period3"/>
      <sheetName val="Retained_Earings3"/>
      <sheetName val="Affiliated_Company's_TransAXN3"/>
      <sheetName val="เงินกู้_MGC3"/>
      <sheetName val="consolidated_Financial_Stateme3"/>
      <sheetName val="TrialBalance Q3-2002"/>
      <sheetName val="คชจ.ดำเนินงาน6-43"/>
      <sheetName val="CF RECONCILE - 1"/>
      <sheetName val="Detail-Sep"/>
      <sheetName val="Asset41_42"/>
      <sheetName val="TB-2001-Apr'01"/>
      <sheetName val="LEGAL GUJ"/>
      <sheetName val="look up table"/>
      <sheetName val="K-5"/>
      <sheetName val="V.c noi bo"/>
      <sheetName val="DG"/>
      <sheetName val="10-1 Media"/>
      <sheetName val="10-cut"/>
      <sheetName val="???????_MGC"/>
      <sheetName val="LC___TR_Listing1"/>
      <sheetName val="DIRECT_SELLING1"/>
      <sheetName val="GROSS_SALES1"/>
      <sheetName val="???????_MGC1"/>
      <sheetName val="Control_19991"/>
      <sheetName val="Customize_Your_Invoice1"/>
      <sheetName val="ADJ_-_RATE1"/>
      <sheetName val="Trial_Balance1"/>
      <sheetName val="(13)_EIE_Benefit1"/>
      <sheetName val="DEC_PIVOT1"/>
      <sheetName val="Wht_cur1"/>
      <sheetName val="Op_Plan_Sales1"/>
      <sheetName val="Control_1999"/>
      <sheetName val="Customize_Your_Invoice"/>
      <sheetName val="(13)_EIE_Benefit"/>
      <sheetName val="DEC_PIVOT"/>
      <sheetName val="Wht_cur"/>
      <sheetName val="Op_Plan_Sales"/>
      <sheetName val="LC___TR_Listing2"/>
      <sheetName val="DIRECT_SELLING2"/>
      <sheetName val="GROSS_SALES2"/>
      <sheetName val="???????_MGC2"/>
      <sheetName val="Control_19992"/>
      <sheetName val="Trial_Balance2"/>
      <sheetName val="ADJ_-_RATE2"/>
      <sheetName val="Customize_Your_Invoice2"/>
      <sheetName val="(13)_EIE_Benefit2"/>
      <sheetName val="DEC_PIVOT2"/>
      <sheetName val="Wht_cur2"/>
      <sheetName val="Op_Plan_Sales2"/>
      <sheetName val="Working_Paper4"/>
      <sheetName val="Balance_Sheets4"/>
      <sheetName val="VariableI_BS4"/>
      <sheetName val="Earning_Statement_ACC4"/>
      <sheetName val="Earning_Statement_period4"/>
      <sheetName val="VariableII_ended4"/>
      <sheetName val="VariableII__period4"/>
      <sheetName val="Retained_Earings4"/>
      <sheetName val="Affiliated_Company's_TransAXN4"/>
      <sheetName val="เงินกู้_MGC4"/>
      <sheetName val="consolidated_Financial_Stateme4"/>
      <sheetName val="LC___TR_Listing3"/>
      <sheetName val="DIRECT_SELLING3"/>
      <sheetName val="GROSS_SALES3"/>
      <sheetName val="???????_MGC3"/>
      <sheetName val="Control_19993"/>
      <sheetName val="Trial_Balance3"/>
      <sheetName val="ADJ_-_RATE3"/>
      <sheetName val="Customize_Your_Invoice3"/>
      <sheetName val="(13)_EIE_Benefit3"/>
      <sheetName val="DEC_PIVOT3"/>
      <sheetName val="Wht_cur3"/>
      <sheetName val="Op_Plan_Sales3"/>
      <sheetName val="Working_Paper5"/>
      <sheetName val="Balance_Sheets5"/>
      <sheetName val="VariableI_BS5"/>
      <sheetName val="Earning_Statement_ACC5"/>
      <sheetName val="Earning_Statement_period5"/>
      <sheetName val="VariableII_ended5"/>
      <sheetName val="VariableII__period5"/>
      <sheetName val="Retained_Earings5"/>
      <sheetName val="Affiliated_Company's_TransAXN5"/>
      <sheetName val="เงินกู้_MGC5"/>
      <sheetName val="consolidated_Financial_Stateme5"/>
      <sheetName val="LC___TR_Listing4"/>
      <sheetName val="DIRECT_SELLING4"/>
      <sheetName val="GROSS_SALES4"/>
      <sheetName val="???????_MGC4"/>
      <sheetName val="Control_19994"/>
      <sheetName val="Trial_Balance4"/>
      <sheetName val="ADJ_-_RATE4"/>
      <sheetName val="Customize_Your_Invoice4"/>
      <sheetName val="(13)_EIE_Benefit4"/>
      <sheetName val="DEC_PIVOT4"/>
      <sheetName val="Wht_cur4"/>
      <sheetName val="Op_Plan_Sales4"/>
      <sheetName val="Lists of data"/>
      <sheetName val="TrialBalance_Q3-2002"/>
      <sheetName val="Working_Paper6"/>
      <sheetName val="Balance_Sheets6"/>
      <sheetName val="VariableI_BS6"/>
      <sheetName val="Earning_Statement_ACC6"/>
      <sheetName val="Earning_Statement_period6"/>
      <sheetName val="VariableII_ended6"/>
      <sheetName val="VariableII__period6"/>
      <sheetName val="Retained_Earings6"/>
      <sheetName val="Affiliated_Company's_TransAXN6"/>
      <sheetName val="เงินกู้_MGC6"/>
      <sheetName val="consolidated_Financial_Stateme6"/>
      <sheetName val="LC___TR_Listing5"/>
      <sheetName val="DIRECT_SELLING5"/>
      <sheetName val="GROSS_SALES5"/>
      <sheetName val="???????_MGC5"/>
      <sheetName val="Control_19995"/>
      <sheetName val="Trial_Balance5"/>
      <sheetName val="ADJ_-_RATE5"/>
      <sheetName val="Customize_Your_Invoice5"/>
      <sheetName val="(13)_EIE_Benefit5"/>
      <sheetName val="DEC_PIVOT5"/>
      <sheetName val="Wht_cur5"/>
      <sheetName val="Op_Plan_Sales5"/>
      <sheetName val="CF_RECONCILE_-_1"/>
      <sheetName val="TrialBalance_Q3-20021"/>
      <sheetName val="LEGAL_GUJ"/>
      <sheetName val="look_up_table"/>
      <sheetName val="V_c_noi_bo"/>
      <sheetName val="10-1_Media"/>
      <sheetName val="คชจ_ดำเนินงาน6-43"/>
      <sheetName val="Lists_of_data"/>
      <sheetName val="CAN DOI - KET QUA"/>
      <sheetName val="nkc"/>
      <sheetName val="Machine2,3'04"/>
      <sheetName val="Manpower"/>
      <sheetName val="desc"/>
      <sheetName val="type"/>
      <sheetName val="JUNE1"/>
      <sheetName val="Map"/>
      <sheetName val="M_Maincomp"/>
      <sheetName val="Links"/>
      <sheetName val="_______ MGC"/>
      <sheetName val="_____________"/>
      <sheetName val="CWIP Register"/>
      <sheetName val="List of entities"/>
      <sheetName val="Library Procedures"/>
      <sheetName val="09"/>
      <sheetName val="Assumptions"/>
      <sheetName val="cost0405"/>
      <sheetName val="AC- Employment Wk"/>
      <sheetName val="Header"/>
      <sheetName val="TBQ3 2005"/>
      <sheetName val="n-4.4"/>
      <sheetName val="ELEC45-01"/>
      <sheetName val="Title"/>
      <sheetName val="DEP12"/>
      <sheetName val="Basic_Information"/>
      <sheetName val="CompanyList"/>
      <sheetName val="TMS2000"/>
      <sheetName val="10"/>
      <sheetName val="AccpacTB"/>
      <sheetName val="BUDGET original"/>
      <sheetName val="InputItem"/>
      <sheetName val="③F-List"/>
      <sheetName val="deviant"/>
      <sheetName val="CF_RECONCILE_-_11"/>
      <sheetName val="Working_Paper8"/>
      <sheetName val="Balance_Sheets8"/>
      <sheetName val="VariableI_BS8"/>
      <sheetName val="Earning_Statement_ACC8"/>
      <sheetName val="Earning_Statement_period8"/>
      <sheetName val="VariableII_ended8"/>
      <sheetName val="VariableII__period8"/>
      <sheetName val="Retained_Earings8"/>
      <sheetName val="Affiliated_Company's_TransAXN8"/>
      <sheetName val="เงินกู้_MGC8"/>
      <sheetName val="consolidated_Financial_Stateme8"/>
      <sheetName val="TrialBalance_Q3-20024"/>
      <sheetName val="CF_RECONCILE_-_14"/>
      <sheetName val="Working_Paper7"/>
      <sheetName val="Balance_Sheets7"/>
      <sheetName val="VariableI_BS7"/>
      <sheetName val="Earning_Statement_ACC7"/>
      <sheetName val="Earning_Statement_period7"/>
      <sheetName val="VariableII_ended7"/>
      <sheetName val="VariableII__period7"/>
      <sheetName val="Retained_Earings7"/>
      <sheetName val="Affiliated_Company's_TransAXN7"/>
      <sheetName val="เงินกู้_MGC7"/>
      <sheetName val="consolidated_Financial_Stateme7"/>
      <sheetName val="TrialBalance_Q3-20023"/>
      <sheetName val="CF_RECONCILE_-_13"/>
      <sheetName val="TrialBalance_Q3-20022"/>
      <sheetName val="CF_RECONCILE_-_12"/>
      <sheetName val="Working_Paper12"/>
      <sheetName val="Balance_Sheets12"/>
      <sheetName val="VariableI_BS12"/>
      <sheetName val="Earning_Statement_ACC12"/>
      <sheetName val="Earning_Statement_period12"/>
      <sheetName val="VariableII_ended12"/>
      <sheetName val="VariableII__period12"/>
      <sheetName val="Retained_Earings12"/>
      <sheetName val="Affiliated_Company's_TransAXN12"/>
      <sheetName val="เงินกู้_MGC12"/>
      <sheetName val="consolidated_Financial_Statem12"/>
      <sheetName val="LC___TR_Listing9"/>
      <sheetName val="DIRECT_SELLING9"/>
      <sheetName val="GROSS_SALES9"/>
      <sheetName val="???????_MGC8"/>
      <sheetName val="Trial_Balance9"/>
      <sheetName val="Customize_Your_Invoice8"/>
      <sheetName val="ADJ_-_RATE9"/>
      <sheetName val="Control_19998"/>
      <sheetName val="(13)_EIE_Benefit8"/>
      <sheetName val="DEC_PIVOT8"/>
      <sheetName val="Wht_cur8"/>
      <sheetName val="Op_Plan_Sales8"/>
      <sheetName val="TrialBalance_Q3-20028"/>
      <sheetName val="CF_RECONCILE_-_18"/>
      <sheetName val="Working_Paper9"/>
      <sheetName val="Balance_Sheets9"/>
      <sheetName val="VariableI_BS9"/>
      <sheetName val="Earning_Statement_ACC9"/>
      <sheetName val="Earning_Statement_period9"/>
      <sheetName val="VariableII_ended9"/>
      <sheetName val="VariableII__period9"/>
      <sheetName val="Retained_Earings9"/>
      <sheetName val="Affiliated_Company's_TransAXN9"/>
      <sheetName val="เงินกู้_MGC9"/>
      <sheetName val="consolidated_Financial_Stateme9"/>
      <sheetName val="LC___TR_Listing6"/>
      <sheetName val="DIRECT_SELLING6"/>
      <sheetName val="GROSS_SALES6"/>
      <sheetName val="Trial_Balance6"/>
      <sheetName val="ADJ_-_RATE6"/>
      <sheetName val="TrialBalance_Q3-20025"/>
      <sheetName val="CF_RECONCILE_-_15"/>
      <sheetName val="Working_Paper10"/>
      <sheetName val="Balance_Sheets10"/>
      <sheetName val="VariableI_BS10"/>
      <sheetName val="Earning_Statement_ACC10"/>
      <sheetName val="Earning_Statement_period10"/>
      <sheetName val="VariableII_ended10"/>
      <sheetName val="VariableII__period10"/>
      <sheetName val="Retained_Earings10"/>
      <sheetName val="Affiliated_Company's_TransAXN10"/>
      <sheetName val="เงินกู้_MGC10"/>
      <sheetName val="consolidated_Financial_Statem10"/>
      <sheetName val="LC___TR_Listing7"/>
      <sheetName val="DIRECT_SELLING7"/>
      <sheetName val="GROSS_SALES7"/>
      <sheetName val="???????_MGC6"/>
      <sheetName val="Trial_Balance7"/>
      <sheetName val="Customize_Your_Invoice6"/>
      <sheetName val="ADJ_-_RATE7"/>
      <sheetName val="Control_19996"/>
      <sheetName val="(13)_EIE_Benefit6"/>
      <sheetName val="DEC_PIVOT6"/>
      <sheetName val="Wht_cur6"/>
      <sheetName val="Op_Plan_Sales6"/>
      <sheetName val="TrialBalance_Q3-20026"/>
      <sheetName val="CF_RECONCILE_-_16"/>
      <sheetName val="Working_Paper11"/>
      <sheetName val="Balance_Sheets11"/>
      <sheetName val="VariableI_BS11"/>
      <sheetName val="Earning_Statement_ACC11"/>
      <sheetName val="Earning_Statement_period11"/>
      <sheetName val="VariableII_ended11"/>
      <sheetName val="VariableII__period11"/>
      <sheetName val="Retained_Earings11"/>
      <sheetName val="Affiliated_Company's_TransAXN11"/>
      <sheetName val="เงินกู้_MGC11"/>
      <sheetName val="consolidated_Financial_Statem11"/>
      <sheetName val="LC___TR_Listing8"/>
      <sheetName val="DIRECT_SELLING8"/>
      <sheetName val="GROSS_SALES8"/>
      <sheetName val="???????_MGC7"/>
      <sheetName val="Trial_Balance8"/>
      <sheetName val="Customize_Your_Invoice7"/>
      <sheetName val="ADJ_-_RATE8"/>
      <sheetName val="Control_19997"/>
      <sheetName val="(13)_EIE_Benefit7"/>
      <sheetName val="DEC_PIVOT7"/>
      <sheetName val="Wht_cur7"/>
      <sheetName val="Op_Plan_Sales7"/>
      <sheetName val="TrialBalance_Q3-20027"/>
      <sheetName val="CF_RECONCILE_-_17"/>
      <sheetName val="Working_Paper13"/>
      <sheetName val="Balance_Sheets13"/>
      <sheetName val="VariableI_BS13"/>
      <sheetName val="Earning_Statement_ACC13"/>
      <sheetName val="Earning_Statement_period13"/>
      <sheetName val="VariableII_ended13"/>
      <sheetName val="VariableII__period13"/>
      <sheetName val="Retained_Earings13"/>
      <sheetName val="Affiliated_Company's_TransAXN13"/>
      <sheetName val="เงินกู้_MGC13"/>
      <sheetName val="consolidated_Financial_Statem13"/>
      <sheetName val="LC___TR_Listing10"/>
      <sheetName val="DIRECT_SELLING10"/>
      <sheetName val="GROSS_SALES10"/>
      <sheetName val="???????_MGC9"/>
      <sheetName val="Trial_Balance10"/>
      <sheetName val="Customize_Your_Invoice9"/>
      <sheetName val="ADJ_-_RATE10"/>
      <sheetName val="Control_19999"/>
      <sheetName val="(13)_EIE_Benefit9"/>
      <sheetName val="DEC_PIVOT9"/>
      <sheetName val="Wht_cur9"/>
      <sheetName val="Op_Plan_Sales9"/>
      <sheetName val="TrialBalance_Q3-20029"/>
      <sheetName val="CF_RECONCILE_-_19"/>
      <sheetName val="Working_Paper14"/>
      <sheetName val="Balance_Sheets14"/>
      <sheetName val="VariableI_BS14"/>
      <sheetName val="Earning_Statement_ACC14"/>
      <sheetName val="Earning_Statement_period14"/>
      <sheetName val="VariableII_ended14"/>
      <sheetName val="VariableII__period14"/>
      <sheetName val="Retained_Earings14"/>
      <sheetName val="Affiliated_Company's_TransAXN14"/>
      <sheetName val="เงินกู้_MGC14"/>
      <sheetName val="consolidated_Financial_Statem14"/>
      <sheetName val="LC___TR_Listing11"/>
      <sheetName val="DIRECT_SELLING11"/>
      <sheetName val="GROSS_SALES11"/>
      <sheetName val="???????_MGC10"/>
      <sheetName val="Trial_Balance11"/>
      <sheetName val="Customize_Your_Invoice10"/>
      <sheetName val="ADJ_-_RATE11"/>
      <sheetName val="Control_199910"/>
      <sheetName val="(13)_EIE_Benefit10"/>
      <sheetName val="DEC_PIVOT10"/>
      <sheetName val="Wht_cur10"/>
      <sheetName val="Op_Plan_Sales10"/>
      <sheetName val="TrialBalance_Q3-200210"/>
      <sheetName val="CF_RECONCILE_-_110"/>
      <sheetName val="Working_Paper15"/>
      <sheetName val="Balance_Sheets15"/>
      <sheetName val="VariableI_BS15"/>
      <sheetName val="Earning_Statement_ACC15"/>
      <sheetName val="Earning_Statement_period15"/>
      <sheetName val="VariableII_ended15"/>
      <sheetName val="VariableII__period15"/>
      <sheetName val="Retained_Earings15"/>
      <sheetName val="Affiliated_Company's_TransAXN15"/>
      <sheetName val="เงินกู้_MGC15"/>
      <sheetName val="consolidated_Financial_Statem15"/>
      <sheetName val="LC___TR_Listing12"/>
      <sheetName val="DIRECT_SELLING12"/>
      <sheetName val="GROSS_SALES12"/>
      <sheetName val="???????_MGC11"/>
      <sheetName val="Trial_Balance12"/>
      <sheetName val="Customize_Your_Invoice11"/>
      <sheetName val="ADJ_-_RATE12"/>
      <sheetName val="Control_199911"/>
      <sheetName val="(13)_EIE_Benefit11"/>
      <sheetName val="DEC_PIVOT11"/>
      <sheetName val="Wht_cur11"/>
      <sheetName val="Op_Plan_Sales11"/>
      <sheetName val="TrialBalance_Q3-200211"/>
      <sheetName val="CF_RECONCILE_-_111"/>
      <sheetName val="Working_Paper16"/>
      <sheetName val="Balance_Sheets16"/>
      <sheetName val="VariableI_BS16"/>
      <sheetName val="Earning_Statement_ACC16"/>
      <sheetName val="Earning_Statement_period16"/>
      <sheetName val="VariableII_ended16"/>
      <sheetName val="VariableII__period16"/>
      <sheetName val="Retained_Earings16"/>
      <sheetName val="Affiliated_Company's_TransAXN16"/>
      <sheetName val="เงินกู้_MGC16"/>
      <sheetName val="consolidated_Financial_Statem16"/>
      <sheetName val="LC___TR_Listing13"/>
      <sheetName val="DIRECT_SELLING13"/>
      <sheetName val="GROSS_SALES13"/>
      <sheetName val="???????_MGC12"/>
      <sheetName val="Trial_Balance13"/>
      <sheetName val="Customize_Your_Invoice12"/>
      <sheetName val="ADJ_-_RATE13"/>
      <sheetName val="Control_199912"/>
      <sheetName val="(13)_EIE_Benefit12"/>
      <sheetName val="DEC_PIVOT12"/>
      <sheetName val="Wht_cur12"/>
      <sheetName val="Op_Plan_Sales12"/>
      <sheetName val="TrialBalance_Q3-200212"/>
      <sheetName val="CF_RECONCILE_-_112"/>
      <sheetName val="Working_Paper18"/>
      <sheetName val="Balance_Sheets18"/>
      <sheetName val="VariableI_BS18"/>
      <sheetName val="Earning_Statement_ACC18"/>
      <sheetName val="Earning_Statement_period18"/>
      <sheetName val="VariableII_ended18"/>
      <sheetName val="VariableII__period18"/>
      <sheetName val="Retained_Earings18"/>
      <sheetName val="Affiliated_Company's_TransAXN18"/>
      <sheetName val="เงินกู้_MGC18"/>
      <sheetName val="consolidated_Financial_Statem18"/>
      <sheetName val="LC___TR_Listing15"/>
      <sheetName val="DIRECT_SELLING15"/>
      <sheetName val="GROSS_SALES15"/>
      <sheetName val="???????_MGC14"/>
      <sheetName val="Trial_Balance15"/>
      <sheetName val="Customize_Your_Invoice14"/>
      <sheetName val="ADJ_-_RATE15"/>
      <sheetName val="Control_199914"/>
      <sheetName val="(13)_EIE_Benefit14"/>
      <sheetName val="DEC_PIVOT14"/>
      <sheetName val="Wht_cur14"/>
      <sheetName val="Op_Plan_Sales14"/>
      <sheetName val="TrialBalance_Q3-200214"/>
      <sheetName val="CF_RECONCILE_-_114"/>
      <sheetName val="Working_Paper17"/>
      <sheetName val="Balance_Sheets17"/>
      <sheetName val="VariableI_BS17"/>
      <sheetName val="Earning_Statement_ACC17"/>
      <sheetName val="Earning_Statement_period17"/>
      <sheetName val="VariableII_ended17"/>
      <sheetName val="VariableII__period17"/>
      <sheetName val="Retained_Earings17"/>
      <sheetName val="Affiliated_Company's_TransAXN17"/>
      <sheetName val="เงินกู้_MGC17"/>
      <sheetName val="consolidated_Financial_Statem17"/>
      <sheetName val="LC___TR_Listing14"/>
      <sheetName val="DIRECT_SELLING14"/>
      <sheetName val="GROSS_SALES14"/>
      <sheetName val="???????_MGC13"/>
      <sheetName val="Trial_Balance14"/>
      <sheetName val="Customize_Your_Invoice13"/>
      <sheetName val="ADJ_-_RATE14"/>
      <sheetName val="Control_199913"/>
      <sheetName val="(13)_EIE_Benefit13"/>
      <sheetName val="DEC_PIVOT13"/>
      <sheetName val="Wht_cur13"/>
      <sheetName val="Op_Plan_Sales13"/>
      <sheetName val="TrialBalance_Q3-200213"/>
      <sheetName val="CF_RECONCILE_-_113"/>
      <sheetName val="Working_Paper20"/>
      <sheetName val="Balance_Sheets20"/>
      <sheetName val="VariableI_BS20"/>
      <sheetName val="Earning_Statement_ACC20"/>
      <sheetName val="Earning_Statement_period20"/>
      <sheetName val="VariableII_ended20"/>
      <sheetName val="VariableII__period20"/>
      <sheetName val="Retained_Earings20"/>
      <sheetName val="Affiliated_Company's_TransAXN20"/>
      <sheetName val="เงินกู้_MGC20"/>
      <sheetName val="consolidated_Financial_Statem20"/>
      <sheetName val="LC___TR_Listing17"/>
      <sheetName val="DIRECT_SELLING17"/>
      <sheetName val="GROSS_SALES17"/>
      <sheetName val="???????_MGC16"/>
      <sheetName val="Trial_Balance17"/>
      <sheetName val="Customize_Your_Invoice16"/>
      <sheetName val="ADJ_-_RATE17"/>
      <sheetName val="Control_199916"/>
      <sheetName val="(13)_EIE_Benefit16"/>
      <sheetName val="DEC_PIVOT16"/>
      <sheetName val="Wht_cur16"/>
      <sheetName val="Op_Plan_Sales16"/>
      <sheetName val="TrialBalance_Q3-200216"/>
      <sheetName val="CF_RECONCILE_-_116"/>
      <sheetName val="Working_Paper19"/>
      <sheetName val="Balance_Sheets19"/>
      <sheetName val="VariableI_BS19"/>
      <sheetName val="Earning_Statement_ACC19"/>
      <sheetName val="Earning_Statement_period19"/>
      <sheetName val="VariableII_ended19"/>
      <sheetName val="VariableII__period19"/>
      <sheetName val="Retained_Earings19"/>
      <sheetName val="Affiliated_Company's_TransAXN19"/>
      <sheetName val="เงินกู้_MGC19"/>
      <sheetName val="consolidated_Financial_Statem19"/>
      <sheetName val="LC___TR_Listing16"/>
      <sheetName val="DIRECT_SELLING16"/>
      <sheetName val="GROSS_SALES16"/>
      <sheetName val="???????_MGC15"/>
      <sheetName val="Trial_Balance16"/>
      <sheetName val="Customize_Your_Invoice15"/>
      <sheetName val="ADJ_-_RATE16"/>
      <sheetName val="Control_199915"/>
      <sheetName val="(13)_EIE_Benefit15"/>
      <sheetName val="DEC_PIVOT15"/>
      <sheetName val="Wht_cur15"/>
      <sheetName val="Op_Plan_Sales15"/>
      <sheetName val="TrialBalance_Q3-200215"/>
      <sheetName val="CF_RECONCILE_-_115"/>
      <sheetName val="Working_Paper21"/>
      <sheetName val="Balance_Sheets21"/>
      <sheetName val="VariableI_BS21"/>
      <sheetName val="Earning_Statement_ACC21"/>
      <sheetName val="Earning_Statement_period21"/>
      <sheetName val="VariableII_ended21"/>
      <sheetName val="VariableII__period21"/>
      <sheetName val="Retained_Earings21"/>
      <sheetName val="Affiliated_Company's_TransAXN21"/>
      <sheetName val="เงินกู้_MGC21"/>
      <sheetName val="consolidated_Financial_Statem21"/>
      <sheetName val="LC___TR_Listing18"/>
      <sheetName val="DIRECT_SELLING18"/>
      <sheetName val="GROSS_SALES18"/>
      <sheetName val="???????_MGC17"/>
      <sheetName val="Trial_Balance18"/>
      <sheetName val="Customize_Your_Invoice17"/>
      <sheetName val="ADJ_-_RATE18"/>
      <sheetName val="Control_199917"/>
      <sheetName val="(13)_EIE_Benefit17"/>
      <sheetName val="DEC_PIVOT17"/>
      <sheetName val="Wht_cur17"/>
      <sheetName val="Op_Plan_Sales17"/>
      <sheetName val="TrialBalance_Q3-200217"/>
      <sheetName val="CF_RECONCILE_-_117"/>
      <sheetName val="Working_Paper22"/>
      <sheetName val="Balance_Sheets22"/>
      <sheetName val="VariableI_BS22"/>
      <sheetName val="Earning_Statement_ACC22"/>
      <sheetName val="Earning_Statement_period22"/>
      <sheetName val="VariableII_ended22"/>
      <sheetName val="VariableII__period22"/>
      <sheetName val="Retained_Earings22"/>
      <sheetName val="Affiliated_Company's_TransAXN22"/>
      <sheetName val="เงินกู้_MGC22"/>
      <sheetName val="consolidated_Financial_Statem22"/>
      <sheetName val="LC___TR_Listing19"/>
      <sheetName val="DIRECT_SELLING19"/>
      <sheetName val="GROSS_SALES19"/>
      <sheetName val="???????_MGC18"/>
      <sheetName val="Trial_Balance19"/>
      <sheetName val="Customize_Your_Invoice18"/>
      <sheetName val="ADJ_-_RATE19"/>
      <sheetName val="Control_199918"/>
      <sheetName val="(13)_EIE_Benefit18"/>
      <sheetName val="DEC_PIVOT18"/>
      <sheetName val="Wht_cur18"/>
      <sheetName val="Op_Plan_Sales18"/>
      <sheetName val="TrialBalance_Q3-200218"/>
      <sheetName val="CF_RECONCILE_-_118"/>
      <sheetName val="Working_Paper23"/>
      <sheetName val="Balance_Sheets23"/>
      <sheetName val="VariableI_BS23"/>
      <sheetName val="Earning_Statement_ACC23"/>
      <sheetName val="Earning_Statement_period23"/>
      <sheetName val="VariableII_ended23"/>
      <sheetName val="VariableII__period23"/>
      <sheetName val="Retained_Earings23"/>
      <sheetName val="Affiliated_Company's_TransAXN23"/>
      <sheetName val="เงินกู้_MGC23"/>
      <sheetName val="consolidated_Financial_Statem23"/>
      <sheetName val="LC___TR_Listing20"/>
      <sheetName val="DIRECT_SELLING20"/>
      <sheetName val="GROSS_SALES20"/>
      <sheetName val="???????_MGC19"/>
      <sheetName val="Trial_Balance20"/>
      <sheetName val="Customize_Your_Invoice19"/>
      <sheetName val="ADJ_-_RATE20"/>
      <sheetName val="Control_199919"/>
      <sheetName val="(13)_EIE_Benefit19"/>
      <sheetName val="DEC_PIVOT19"/>
      <sheetName val="Wht_cur19"/>
      <sheetName val="Op_Plan_Sales19"/>
      <sheetName val="TrialBalance_Q3-200219"/>
      <sheetName val="CF_RECONCILE_-_119"/>
      <sheetName val="Working_Paper24"/>
      <sheetName val="Balance_Sheets24"/>
      <sheetName val="VariableI_BS24"/>
      <sheetName val="Earning_Statement_ACC24"/>
      <sheetName val="Earning_Statement_period24"/>
      <sheetName val="VariableII_ended24"/>
      <sheetName val="VariableII__period24"/>
      <sheetName val="Retained_Earings24"/>
      <sheetName val="Affiliated_Company's_TransAXN24"/>
      <sheetName val="เงินกู้_MGC24"/>
      <sheetName val="consolidated_Financial_Statem24"/>
      <sheetName val="LC___TR_Listing21"/>
      <sheetName val="DIRECT_SELLING21"/>
      <sheetName val="GROSS_SALES21"/>
      <sheetName val="???????_MGC20"/>
      <sheetName val="Trial_Balance21"/>
      <sheetName val="Customize_Your_Invoice20"/>
      <sheetName val="ADJ_-_RATE21"/>
      <sheetName val="Control_199920"/>
      <sheetName val="(13)_EIE_Benefit20"/>
      <sheetName val="DEC_PIVOT20"/>
      <sheetName val="Wht_cur20"/>
      <sheetName val="Op_Plan_Sales20"/>
      <sheetName val="TrialBalance_Q3-200220"/>
      <sheetName val="CF_RECONCILE_-_120"/>
      <sheetName val="Working_Paper25"/>
      <sheetName val="Balance_Sheets25"/>
      <sheetName val="VariableI_BS25"/>
      <sheetName val="Earning_Statement_ACC25"/>
      <sheetName val="Earning_Statement_period25"/>
      <sheetName val="VariableII_ended25"/>
      <sheetName val="VariableII__period25"/>
      <sheetName val="Retained_Earings25"/>
      <sheetName val="Affiliated_Company's_TransAXN25"/>
      <sheetName val="เงินกู้_MGC25"/>
      <sheetName val="consolidated_Financial_Statem25"/>
      <sheetName val="LC___TR_Listing22"/>
      <sheetName val="DIRECT_SELLING22"/>
      <sheetName val="GROSS_SALES22"/>
      <sheetName val="???????_MGC21"/>
      <sheetName val="Trial_Balance22"/>
      <sheetName val="Customize_Your_Invoice21"/>
      <sheetName val="ADJ_-_RATE22"/>
      <sheetName val="Control_199921"/>
      <sheetName val="(13)_EIE_Benefit21"/>
      <sheetName val="DEC_PIVOT21"/>
      <sheetName val="Wht_cur21"/>
      <sheetName val="Op_Plan_Sales21"/>
      <sheetName val="TrialBalance_Q3-200221"/>
      <sheetName val="CF_RECONCILE_-_121"/>
      <sheetName val="Working_Paper26"/>
      <sheetName val="Balance_Sheets26"/>
      <sheetName val="VariableI_BS26"/>
      <sheetName val="Earning_Statement_ACC26"/>
      <sheetName val="Earning_Statement_period26"/>
      <sheetName val="VariableII_ended26"/>
      <sheetName val="VariableII__period26"/>
      <sheetName val="Retained_Earings26"/>
      <sheetName val="Affiliated_Company's_TransAXN26"/>
      <sheetName val="เงินกู้_MGC26"/>
      <sheetName val="consolidated_Financial_Statem26"/>
      <sheetName val="LC___TR_Listing23"/>
      <sheetName val="DIRECT_SELLING23"/>
      <sheetName val="GROSS_SALES23"/>
      <sheetName val="???????_MGC22"/>
      <sheetName val="Trial_Balance23"/>
      <sheetName val="Customize_Your_Invoice22"/>
      <sheetName val="ADJ_-_RATE23"/>
      <sheetName val="Control_199922"/>
      <sheetName val="(13)_EIE_Benefit22"/>
      <sheetName val="DEC_PIVOT22"/>
      <sheetName val="Wht_cur22"/>
      <sheetName val="Op_Plan_Sales22"/>
      <sheetName val="TrialBalance_Q3-200222"/>
      <sheetName val="CF_RECONCILE_-_1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MajorAP"/>
      <sheetName val="Invoic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J - RATE"/>
      <sheetName val="ADJ _ RATE"/>
      <sheetName val="SCB 1 - Current"/>
      <sheetName val="SCB 2 - Current"/>
      <sheetName val="Master"/>
      <sheetName val="เงินกู้ MGC"/>
      <sheetName val="เงินกู้ธนชาติ"/>
      <sheetName val="Invoice"/>
      <sheetName val="ตั๋วเงินรับ"/>
      <sheetName val="BALANCE SHEET "/>
      <sheetName val="BS ATTACH"/>
      <sheetName val="เขตการค้าย่อย"/>
      <sheetName val="Customize Your Invoice"/>
      <sheetName val="TR_AP"/>
      <sheetName val="LC _ TR Listing"/>
      <sheetName val="VariableII  period"/>
      <sheetName val="desc"/>
      <sheetName val="type"/>
      <sheetName val="DIV186"/>
      <sheetName val="1"/>
      <sheetName val="Detail-Sep"/>
      <sheetName val="Stock Aging"/>
      <sheetName val="6"/>
      <sheetName val="9"/>
      <sheetName val="CRITERIA1"/>
      <sheetName val="Dec 2001"/>
      <sheetName val="Sheet1 (2)"/>
      <sheetName val="Input"/>
      <sheetName val="Data"/>
      <sheetName val="MENU"/>
      <sheetName val="CF RECONCILE - 1"/>
      <sheetName val="Final"/>
      <sheetName val="Sal"/>
      <sheetName val="CIPA"/>
      <sheetName val="03中"/>
      <sheetName val="DEPT"/>
      <sheetName val="Currency"/>
      <sheetName val="Cost Centers"/>
      <sheetName val=" IB-PL-00-01 SUMMARY"/>
      <sheetName val="Saptco00"/>
      <sheetName val="DAT"/>
      <sheetName val="K-5"/>
      <sheetName val="M_Maincomp"/>
      <sheetName val="Locations"/>
      <sheetName val="Summary"/>
      <sheetName val="Update_041110"/>
      <sheetName val="sub-mat2011"/>
      <sheetName val="Sheet1"/>
      <sheetName val="Sheet2"/>
      <sheetName val="Sheet3"/>
      <sheetName val="DataInput1"/>
      <sheetName val="D03"/>
      <sheetName val="S01"/>
      <sheetName val="S02"/>
      <sheetName val="S03"/>
      <sheetName val="S04"/>
      <sheetName val="S05"/>
      <sheetName val="S06"/>
      <sheetName val="S13"/>
      <sheetName val="ﾕｰｻﾞｰ設定"/>
      <sheetName val="Customize Your Purchase Order"/>
      <sheetName val="Budgets"/>
      <sheetName val="resumen"/>
      <sheetName val="Assumptions"/>
      <sheetName val="M_CT_OUT"/>
      <sheetName val="10-1 Media"/>
      <sheetName val="10-cut"/>
      <sheetName val="DCF"/>
      <sheetName val="SKA"/>
      <sheetName val="ADJ_-_RATE"/>
      <sheetName val="ADJ___RATE"/>
      <sheetName val="SCB_1_-_Current"/>
      <sheetName val="SCB_2_-_Current"/>
      <sheetName val="เงินกู้_MGC"/>
      <sheetName val="LC___TR_Listing"/>
      <sheetName val="BALANCE_SHEET_"/>
      <sheetName val="BS_ATTACH"/>
      <sheetName val="VariableII__period"/>
      <sheetName val="Customize_Your_Invoice"/>
      <sheetName val="Stock_Aging"/>
      <sheetName val="Dec_2001"/>
      <sheetName val="Sheet1_(2)"/>
      <sheetName val="CF_RECONCILE_-_1"/>
      <sheetName val="REVISED_VERSION1"/>
      <sheetName val="Parameters"/>
      <sheetName val="Family"/>
      <sheetName val="ALL KSFC RIGS EXCEPT R-5"/>
      <sheetName val="CONTROL"/>
      <sheetName val="SBM"/>
      <sheetName val="FP Friends Other"/>
      <sheetName val="163040 LC_TR"/>
      <sheetName val="ADJ_-_RATE1"/>
      <sheetName val="ADJ___RATE1"/>
      <sheetName val="Cost_Centers"/>
      <sheetName val="_IB-PL-00-01_SUMMARY"/>
      <sheetName val="10-1_Media"/>
      <sheetName val="Customize_Your_Purchase_Order"/>
      <sheetName val="Header"/>
      <sheetName val="FF-3"/>
      <sheetName val="CUSTOMER"/>
      <sheetName val="Disposal"/>
      <sheetName val="Seg-rent"/>
      <sheetName val="INDEX"/>
      <sheetName val="3645-9_1_96"/>
      <sheetName val="163040 LC-TR"/>
      <sheetName val="อมตะCiyt"/>
      <sheetName val="Exp"/>
      <sheetName val="ADJ_-_RATE2"/>
      <sheetName val="ADJ___RATE2"/>
      <sheetName val="SCB_1_-_Current2"/>
      <sheetName val="SCB_2_-_Current2"/>
      <sheetName val="BALANCE_SHEET_2"/>
      <sheetName val="BS_ATTACH2"/>
      <sheetName val="Sheet1_(2)2"/>
      <sheetName val="เงินกู้_MGC1"/>
      <sheetName val="LC___TR_Listing1"/>
      <sheetName val="Customize_Your_Invoice1"/>
      <sheetName val="Stock_Aging1"/>
      <sheetName val="VariableII__period1"/>
      <sheetName val="Dec_20011"/>
      <sheetName val="CF_RECONCILE_-_11"/>
      <sheetName val="SCB_1_-_Current1"/>
      <sheetName val="SCB_2_-_Current1"/>
      <sheetName val="BALANCE_SHEET_1"/>
      <sheetName val="BS_ATTACH1"/>
      <sheetName val="Sheet1_(2)1"/>
      <sheetName val="CJEs"/>
      <sheetName val="PL"/>
      <sheetName val="CRJE"/>
      <sheetName val="Discontinue_Item"/>
      <sheetName val="DEPSYS47"/>
      <sheetName val="DEP12"/>
      <sheetName val="Trial Balance"/>
      <sheetName val=" IBPL0001"/>
      <sheetName val="인원계획-미화"/>
      <sheetName val="TrialBalance Q3-2002"/>
      <sheetName val="Workbook Inputs"/>
      <sheetName val="D"/>
      <sheetName val="F9 Parameters"/>
      <sheetName val="CA Sheet"/>
      <sheetName val="?????????????"/>
      <sheetName val="19"/>
      <sheetName val="MA"/>
      <sheetName val="A6"/>
      <sheetName val="FY10-Loss"/>
      <sheetName val="SWDV"/>
      <sheetName val="ADJ_-_RATE3"/>
      <sheetName val="ADJ___RATE3"/>
      <sheetName val="SCB_1_-_Current3"/>
      <sheetName val="SCB_2_-_Current3"/>
      <sheetName val="เงินกู้_MGC2"/>
      <sheetName val="BALANCE_SHEET_3"/>
      <sheetName val="BS_ATTACH3"/>
      <sheetName val="LC___TR_Listing2"/>
      <sheetName val="VariableII__period2"/>
      <sheetName val="Customize_Your_Invoice2"/>
      <sheetName val="Stock_Aging2"/>
      <sheetName val="Dec_20012"/>
      <sheetName val="Sheet1_(2)3"/>
      <sheetName val="CF_RECONCILE_-_12"/>
      <sheetName val="ALL_KSFC_RIGS_EXCEPT_R-5"/>
      <sheetName val="FP_Friends_Other"/>
      <sheetName val="163040_LC_TR"/>
      <sheetName val="Total Inventory"/>
      <sheetName val="RM&amp;Sparepart"/>
      <sheetName val="Semi FG&amp;FG"/>
      <sheetName val="GL_Dec'14"/>
      <sheetName val="AHP_MASTER_ITEM(P%)06-Apr-2015_"/>
      <sheetName val="Provision NRV"/>
      <sheetName val="PPR50"/>
      <sheetName val="Inputs"/>
      <sheetName val="BS"/>
      <sheetName val="ADJ_-_RATE4"/>
      <sheetName val="ADJ___RATE4"/>
      <sheetName val="SCB_1_-_Current4"/>
      <sheetName val="SCB_2_-_Current4"/>
      <sheetName val="เงินกู้_MGC3"/>
      <sheetName val="BALANCE_SHEET_4"/>
      <sheetName val="BS_ATTACH4"/>
      <sheetName val="LC___TR_Listing3"/>
      <sheetName val="VariableII__period3"/>
      <sheetName val="Customize_Your_Invoice3"/>
      <sheetName val="Stock_Aging3"/>
      <sheetName val="Dec_20013"/>
      <sheetName val="Sheet1_(2)4"/>
      <sheetName val="CF_RECONCILE_-_13"/>
      <sheetName val="Cost_Centers1"/>
      <sheetName val="_IB-PL-00-01_SUMMARY1"/>
      <sheetName val="Customize_Your_Purchase_Order1"/>
      <sheetName val="10-1_Media1"/>
      <sheetName val="ALL_KSFC_RIGS_EXCEPT_R-51"/>
      <sheetName val="FP_Friends_Other1"/>
      <sheetName val="163040_LC_TR1"/>
      <sheetName val="Total_Inventory"/>
      <sheetName val="Semi_FG&amp;FG"/>
      <sheetName val="Provision_NRV"/>
      <sheetName val="Trial_Balance"/>
      <sheetName val="_IBPL0001"/>
      <sheetName val="163040_LC-TR"/>
      <sheetName val="TrialBalance_Q3-2002"/>
      <sheetName val="Workbook_Inputs"/>
      <sheetName val="CA_Sheet"/>
      <sheetName val="F9_Parameters"/>
      <sheetName val="table"/>
      <sheetName val="Depr"/>
      <sheetName val="LC"/>
      <sheetName val="MD&amp;A"/>
      <sheetName val="Bloomberg"/>
      <sheetName val="Model-Monthly"/>
      <sheetName val="D190.2"/>
      <sheetName val="Variance"/>
      <sheetName val="Bang chiet tinh TBA"/>
      <sheetName val="DI"/>
      <sheetName val="CA_Sheet1"/>
      <sheetName val="Customize Your Loan Manager"/>
      <sheetName val="???????????"/>
      <sheetName val="By Person"/>
      <sheetName val="Data Entry"/>
      <sheetName val="input data"/>
      <sheetName val="Valo DCF"/>
      <sheetName val="Energy(update)"/>
      <sheetName val="List info"/>
      <sheetName val="D190_2"/>
      <sheetName val="head Jan"/>
      <sheetName val="ADJ_-_RATE5"/>
      <sheetName val="ADJ___RATE5"/>
      <sheetName val="SCB_1_-_Current5"/>
      <sheetName val="SCB_2_-_Current5"/>
      <sheetName val="เงินกู้_MGC4"/>
      <sheetName val="BALANCE_SHEET_5"/>
      <sheetName val="BS_ATTACH5"/>
      <sheetName val="LC___TR_Listing4"/>
      <sheetName val="VariableII__period4"/>
      <sheetName val="Customize_Your_Invoice4"/>
      <sheetName val="Stock_Aging4"/>
      <sheetName val="Sheet1_(2)5"/>
      <sheetName val="Dec_20014"/>
      <sheetName val="CF_RECONCILE_-_14"/>
      <sheetName val="Cost_Centers2"/>
      <sheetName val="_IB-PL-00-01_SUMMARY2"/>
      <sheetName val="Customize_Your_Purchase_Order2"/>
      <sheetName val="10-1_Media2"/>
      <sheetName val="ALL_KSFC_RIGS_EXCEPT_R-52"/>
      <sheetName val="FP_Friends_Other2"/>
      <sheetName val="163040_LC_TR2"/>
      <sheetName val="Total_Inventory1"/>
      <sheetName val="Semi_FG&amp;FG1"/>
      <sheetName val="Provision_NRV1"/>
      <sheetName val="CA_Sheet2"/>
      <sheetName val="Trial_Balance1"/>
      <sheetName val="_IBPL00011"/>
      <sheetName val="163040_LC-TR1"/>
      <sheetName val="TrialBalance_Q3-20021"/>
      <sheetName val="Workbook_Inputs1"/>
      <sheetName val="Bang_chiet_tinh_TBA"/>
      <sheetName val="Customize_Your_Loan_Manager"/>
      <sheetName val="Sal07"/>
      <sheetName val="_____________"/>
      <sheetName val="テーブル"/>
      <sheetName val="Demand"/>
      <sheetName val="Quote"/>
      <sheetName val="ADJ_-_RATE6"/>
      <sheetName val="ADJ___RATE6"/>
      <sheetName val="SCB_1_-_Current6"/>
      <sheetName val="SCB_2_-_Current6"/>
      <sheetName val="เงินกู้_MGC5"/>
      <sheetName val="BALANCE_SHEET_6"/>
      <sheetName val="BS_ATTACH6"/>
      <sheetName val="LC___TR_Listing5"/>
      <sheetName val="VariableII__period5"/>
      <sheetName val="Customize_Your_Invoice5"/>
      <sheetName val="Stock_Aging5"/>
      <sheetName val="Sheet1_(2)6"/>
      <sheetName val="Dec_20015"/>
      <sheetName val="CF_RECONCILE_-_15"/>
      <sheetName val="Cost_Centers3"/>
      <sheetName val="_IB-PL-00-01_SUMMARY3"/>
      <sheetName val="Customize_Your_Purchase_Order3"/>
      <sheetName val="10-1_Media3"/>
      <sheetName val="ALL_KSFC_RIGS_EXCEPT_R-53"/>
      <sheetName val="FP_Friends_Other3"/>
      <sheetName val="163040_LC_TR3"/>
      <sheetName val="Total_Inventory2"/>
      <sheetName val="Semi_FG&amp;FG2"/>
      <sheetName val="Provision_NRV2"/>
      <sheetName val="CA_Sheet3"/>
      <sheetName val="Trial_Balance2"/>
      <sheetName val="_IBPL00012"/>
      <sheetName val="163040_LC-TR2"/>
      <sheetName val="TrialBalance_Q3-20022"/>
      <sheetName val="Workbook_Inputs2"/>
      <sheetName val="F9_Parameters1"/>
      <sheetName val="D190_21"/>
      <sheetName val="Bang_chiet_tinh_TBA1"/>
      <sheetName val="Customize_Your_Loan_Manager1"/>
      <sheetName val="DB PPC PSF"/>
      <sheetName val="OCT-2001"/>
      <sheetName val="Plan-02"/>
      <sheetName val="CONSTANTS"/>
      <sheetName val="요인분석"/>
      <sheetName val="ng 12"/>
      <sheetName val="YSS31"/>
      <sheetName val="Record CR"/>
      <sheetName val="LOOSECHKLIST"/>
      <sheetName val="Cost center"/>
      <sheetName val="Asset41_42"/>
      <sheetName val="Co. Code"/>
      <sheetName val="Note"/>
      <sheetName val="Sheet5"/>
      <sheetName val="Incident  NP 2017"/>
      <sheetName val="ADJ_-_RATE7"/>
      <sheetName val="ADJ___RATE7"/>
      <sheetName val="SCB_1_-_Current7"/>
      <sheetName val="SCB_2_-_Current7"/>
      <sheetName val="เงินกู้_MGC6"/>
      <sheetName val="BALANCE_SHEET_7"/>
      <sheetName val="BS_ATTACH7"/>
      <sheetName val="LC___TR_Listing6"/>
      <sheetName val="VariableII__period6"/>
      <sheetName val="Customize_Your_Invoice6"/>
      <sheetName val="Stock_Aging6"/>
      <sheetName val="Dec_20016"/>
      <sheetName val="Sheet1_(2)7"/>
      <sheetName val="CF_RECONCILE_-_16"/>
      <sheetName val="Cost_Centers4"/>
      <sheetName val="_IB-PL-00-01_SUMMARY4"/>
      <sheetName val="Customize_Your_Purchase_Order4"/>
      <sheetName val="10-1_Media4"/>
      <sheetName val="ALL_KSFC_RIGS_EXCEPT_R-54"/>
      <sheetName val="FP_Friends_Other4"/>
      <sheetName val="163040_LC_TR4"/>
      <sheetName val="163040_LC-TR3"/>
      <sheetName val="Trial_Balance3"/>
      <sheetName val="_IBPL00013"/>
      <sheetName val="TrialBalance_Q3-20023"/>
      <sheetName val="Workbook_Inputs3"/>
      <sheetName val="CA_Sheet4"/>
      <sheetName val="F9_Parameters2"/>
      <sheetName val="Total_Inventory3"/>
      <sheetName val="Semi_FG&amp;FG3"/>
      <sheetName val="Provision_NRV3"/>
      <sheetName val="Customize_Your_Loan_Manager2"/>
      <sheetName val="D190_22"/>
      <sheetName val="Bang_chiet_tinh_TBA2"/>
      <sheetName val="Data_Entry"/>
      <sheetName val="input_data"/>
      <sheetName val="Valo_DCF"/>
      <sheetName val="head_Jan"/>
      <sheetName val="List_info"/>
      <sheetName val="By_Person"/>
      <sheetName val="DB_PPC_PSF"/>
      <sheetName val="ADJ_-_RATE8"/>
      <sheetName val="ADJ___RATE8"/>
      <sheetName val="SCB_1_-_Current8"/>
      <sheetName val="SCB_2_-_Current8"/>
      <sheetName val="เงินกู้_MGC7"/>
      <sheetName val="BALANCE_SHEET_8"/>
      <sheetName val="BS_ATTACH8"/>
      <sheetName val="LC___TR_Listing7"/>
      <sheetName val="VariableII__period7"/>
      <sheetName val="Customize_Your_Invoice7"/>
      <sheetName val="Stock_Aging7"/>
      <sheetName val="Dec_20017"/>
      <sheetName val="Sheet1_(2)8"/>
      <sheetName val="CF_RECONCILE_-_17"/>
      <sheetName val="Cost_Centers5"/>
      <sheetName val="_IB-PL-00-01_SUMMARY5"/>
      <sheetName val="Customize_Your_Purchase_Order5"/>
      <sheetName val="10-1_Media5"/>
      <sheetName val="ALL_KSFC_RIGS_EXCEPT_R-55"/>
      <sheetName val="FP_Friends_Other5"/>
      <sheetName val="163040_LC_TR5"/>
      <sheetName val="163040_LC-TR4"/>
      <sheetName val="Trial_Balance4"/>
      <sheetName val="_IBPL00014"/>
      <sheetName val="TrialBalance_Q3-20024"/>
      <sheetName val="Workbook_Inputs4"/>
      <sheetName val="CA_Sheet5"/>
      <sheetName val="F9_Parameters3"/>
      <sheetName val="Total_Inventory4"/>
      <sheetName val="Semi_FG&amp;FG4"/>
      <sheetName val="Provision_NRV4"/>
      <sheetName val="Customize_Your_Loan_Manager3"/>
      <sheetName val="D190_23"/>
      <sheetName val="Bang_chiet_tinh_TBA3"/>
      <sheetName val="Data_Entry1"/>
      <sheetName val="input_data1"/>
      <sheetName val="Valo_DCF1"/>
      <sheetName val="head_Jan1"/>
      <sheetName val="List_info1"/>
      <sheetName val="By_Person1"/>
      <sheetName val="DB_PPC_PSF1"/>
      <sheetName val="0"/>
      <sheetName val="Standing Data"/>
      <sheetName val="Asset &amp; Liability"/>
      <sheetName val="Net asset value"/>
      <sheetName val="Drop List"/>
      <sheetName val="สรุปรวม"/>
      <sheetName val="oresreqsum"/>
      <sheetName val="การหาผลรวม"/>
      <sheetName val="DealerData"/>
      <sheetName val="detail"/>
      <sheetName val="Input_TB"/>
      <sheetName val="Input_MV"/>
      <sheetName val="Parameter"/>
      <sheetName val="BUDGET"/>
      <sheetName val="NOV"/>
      <sheetName val="CAN DOI - KET QUA"/>
      <sheetName val="COVER"/>
      <sheetName val="Month v YTD"/>
      <sheetName val=" IB-PL-YTD"/>
      <sheetName val="F1771-2"/>
      <sheetName val="FF_3"/>
      <sheetName val="manreq"/>
      <sheetName val="MAT"/>
      <sheetName val="datalist"/>
      <sheetName val="load"/>
      <sheetName val="DAY"/>
      <sheetName val="Setup"/>
      <sheetName val="Database"/>
      <sheetName val="A"/>
      <sheetName val="PG7"/>
      <sheetName val="PG8"/>
      <sheetName val="Manual"/>
      <sheetName val="Combine"/>
      <sheetName val="ELEC45-01"/>
      <sheetName val="Sales"/>
      <sheetName val="4Q"/>
      <sheetName val="Documents"/>
      <sheetName val="BOI sum"/>
      <sheetName val="Update CIT_FY19"/>
      <sheetName val="TB_FY19"/>
      <sheetName val="Tax computation_BOI"/>
      <sheetName val="A) Provision schedule"/>
      <sheetName val="A2) 834 Inventory"/>
      <sheetName val="B1) 646 Retirement"/>
      <sheetName val="B2) 746 Retirement "/>
      <sheetName val="C1) 791-0000-20 Private exp."/>
      <sheetName val="TB (as of 31DEC)"/>
      <sheetName val="C2) 779-0000-20 Misc."/>
      <sheetName val="C1) 663 Car Lease"/>
      <sheetName val="C2) 758 Car Lease"/>
      <sheetName val="A)Entertainment"/>
      <sheetName val="D) Training"/>
      <sheetName val="WHT"/>
      <sheetName val="E) HY test_PwC"/>
      <sheetName val="F) RD 604"/>
      <sheetName val="G) RD 642"/>
      <sheetName val="Question"/>
      <sheetName val="CA"/>
      <sheetName val="งบดุล"/>
      <sheetName val="Lead"/>
      <sheetName val="Links"/>
      <sheetName val="สัญญาบริการอื่น"/>
      <sheetName val="ค่าที่ปรึกษา"/>
      <sheetName val="สัญญาเช่าสนง"/>
      <sheetName val="選酋表"/>
      <sheetName val="forecast-sgd"/>
      <sheetName val="P&amp;L"/>
      <sheetName val="Delta"/>
      <sheetName val="Manpower"/>
      <sheetName val="Tabelas"/>
      <sheetName val="Sheet"/>
      <sheetName val="head_Jan2"/>
      <sheetName val="liste"/>
      <sheetName val="___________"/>
      <sheetName val="Sep"/>
      <sheetName val="n-4.4"/>
      <sheetName val="WT_Util 99 LE"/>
      <sheetName val="PTA P&amp;S"/>
      <sheetName val="Waste Treatment Variable "/>
      <sheetName val="total"/>
      <sheetName val="Plant_Overhead"/>
      <sheetName val="Newspaper"/>
      <sheetName val="TO - SP"/>
      <sheetName val="Company Info"/>
      <sheetName val="CA Comp"/>
      <sheetName val="BPR"/>
      <sheetName val="cost4-47"/>
      <sheetName val="10"/>
      <sheetName val="FF_4"/>
      <sheetName val="Group"/>
      <sheetName val="ADJ_-_RATE9"/>
      <sheetName val="ADJ___RATE9"/>
      <sheetName val="SCB_1_-_Current9"/>
      <sheetName val="SCB_2_-_Current9"/>
      <sheetName val="เงินกู้_MGC8"/>
      <sheetName val="BALANCE_SHEET_9"/>
      <sheetName val="BS_ATTACH9"/>
      <sheetName val="LC___TR_Listing8"/>
      <sheetName val="Customize_Your_Invoice8"/>
      <sheetName val="VariableII__period8"/>
      <sheetName val="Stock_Aging8"/>
      <sheetName val="Dec_20018"/>
      <sheetName val="Sheet1_(2)9"/>
      <sheetName val="CF_RECONCILE_-_18"/>
      <sheetName val="Cost_Centers6"/>
      <sheetName val="_IB-PL-00-01_SUMMARY6"/>
      <sheetName val="10-1_Media6"/>
      <sheetName val="ALL_KSFC_RIGS_EXCEPT_R-56"/>
      <sheetName val="Customize_Your_Purchase_Order6"/>
      <sheetName val="FP_Friends_Other6"/>
      <sheetName val="163040_LC_TR6"/>
      <sheetName val="Trial_Balance5"/>
      <sheetName val="_IBPL00015"/>
      <sheetName val="163040_LC-TR5"/>
      <sheetName val="CA_Sheet6"/>
      <sheetName val="D190_24"/>
      <sheetName val="F9_Parameters4"/>
      <sheetName val="TrialBalance_Q3-20025"/>
      <sheetName val="Workbook_Inputs5"/>
      <sheetName val="Total_Inventory5"/>
      <sheetName val="Semi_FG&amp;FG5"/>
      <sheetName val="Provision_NRV5"/>
      <sheetName val="Customize_Your_Loan_Manager4"/>
      <sheetName val="Bang_chiet_tinh_TBA4"/>
      <sheetName val="Data_Entry2"/>
      <sheetName val="input_data2"/>
      <sheetName val="Valo_DCF2"/>
      <sheetName val="List_info2"/>
      <sheetName val="By_Person2"/>
      <sheetName val="DB_PPC_PSF2"/>
      <sheetName val="ng_12"/>
      <sheetName val="Record_CR"/>
      <sheetName val="Incident__NP_2017"/>
      <sheetName val="Co__Code"/>
      <sheetName val="ADJ_-_RATE10"/>
      <sheetName val="ADJ___RATE10"/>
      <sheetName val="SCB_1_-_Current10"/>
      <sheetName val="SCB_2_-_Current10"/>
      <sheetName val="เงินกู้_MGC9"/>
      <sheetName val="BALANCE_SHEET_10"/>
      <sheetName val="BS_ATTACH10"/>
      <sheetName val="LC___TR_Listing9"/>
      <sheetName val="Customize_Your_Invoice9"/>
      <sheetName val="VariableII__period9"/>
      <sheetName val="Stock_Aging9"/>
      <sheetName val="Dec_20019"/>
      <sheetName val="Sheet1_(2)10"/>
      <sheetName val="CF_RECONCILE_-_19"/>
      <sheetName val="Cost_Centers7"/>
      <sheetName val="_IB-PL-00-01_SUMMARY7"/>
      <sheetName val="10-1_Media7"/>
      <sheetName val="ALL_KSFC_RIGS_EXCEPT_R-57"/>
      <sheetName val="Customize_Your_Purchase_Order7"/>
      <sheetName val="FP_Friends_Other7"/>
      <sheetName val="163040_LC_TR7"/>
      <sheetName val="Trial_Balance6"/>
      <sheetName val="_IBPL00016"/>
      <sheetName val="163040_LC-TR6"/>
      <sheetName val="CA_Sheet7"/>
      <sheetName val="D190_25"/>
      <sheetName val="F9_Parameters5"/>
      <sheetName val="TrialBalance_Q3-20026"/>
      <sheetName val="Workbook_Inputs6"/>
      <sheetName val="Total_Inventory6"/>
      <sheetName val="Semi_FG&amp;FG6"/>
      <sheetName val="Provision_NRV6"/>
      <sheetName val="Customize_Your_Loan_Manager5"/>
      <sheetName val="Bang_chiet_tinh_TBA5"/>
      <sheetName val="Data_Entry3"/>
      <sheetName val="input_data3"/>
      <sheetName val="head_Jan3"/>
      <sheetName val="Valo_DCF3"/>
      <sheetName val="List_info3"/>
      <sheetName val="By_Person3"/>
      <sheetName val="DB_PPC_PSF3"/>
      <sheetName val="ng_121"/>
      <sheetName val="Record_CR1"/>
      <sheetName val="Incident__NP_20171"/>
      <sheetName val="Co__Code1"/>
      <sheetName val="ADJ_-_RATE11"/>
      <sheetName val="ADJ___RATE11"/>
      <sheetName val="SCB_1_-_Current11"/>
      <sheetName val="SCB_2_-_Current11"/>
      <sheetName val="เงินกู้_MGC10"/>
      <sheetName val="BALANCE_SHEET_11"/>
      <sheetName val="BS_ATTACH11"/>
      <sheetName val="LC___TR_Listing10"/>
      <sheetName val="Customize_Your_Invoice10"/>
      <sheetName val="VariableII__period10"/>
      <sheetName val="Stock_Aging10"/>
      <sheetName val="Dec_200110"/>
      <sheetName val="Sheet1_(2)11"/>
      <sheetName val="CF_RECONCILE_-_110"/>
      <sheetName val="Cost_Centers8"/>
      <sheetName val="_IB-PL-00-01_SUMMARY8"/>
      <sheetName val="10-1_Media8"/>
      <sheetName val="ALL_KSFC_RIGS_EXCEPT_R-58"/>
      <sheetName val="Customize_Your_Purchase_Order8"/>
      <sheetName val="FP_Friends_Other8"/>
      <sheetName val="163040_LC_TR8"/>
      <sheetName val="Trial_Balance7"/>
      <sheetName val="_IBPL00017"/>
      <sheetName val="163040_LC-TR7"/>
      <sheetName val="CA_Sheet8"/>
      <sheetName val="D190_26"/>
      <sheetName val="F9_Parameters6"/>
      <sheetName val="TrialBalance_Q3-20027"/>
      <sheetName val="Workbook_Inputs7"/>
      <sheetName val="Total_Inventory7"/>
      <sheetName val="Semi_FG&amp;FG7"/>
      <sheetName val="Provision_NRV7"/>
      <sheetName val="Customize_Your_Loan_Manager6"/>
      <sheetName val="Bang_chiet_tinh_TBA6"/>
      <sheetName val="Data_Entry4"/>
      <sheetName val="input_data4"/>
      <sheetName val="head_Jan4"/>
      <sheetName val="Valo_DCF4"/>
      <sheetName val="List_info4"/>
      <sheetName val="By_Person4"/>
      <sheetName val="DB_PPC_PSF4"/>
      <sheetName val="ng_122"/>
      <sheetName val="Record_CR2"/>
      <sheetName val="Incident__NP_20172"/>
      <sheetName val="Co__Code2"/>
      <sheetName val="ADJ_-_RATE12"/>
      <sheetName val="ADJ___RATE12"/>
      <sheetName val="SCB_1_-_Current12"/>
      <sheetName val="SCB_2_-_Current12"/>
      <sheetName val="เงินกู้_MGC11"/>
      <sheetName val="BALANCE_SHEET_12"/>
      <sheetName val="BS_ATTACH12"/>
      <sheetName val="LC___TR_Listing11"/>
      <sheetName val="Customize_Your_Invoice11"/>
      <sheetName val="VariableII__period11"/>
      <sheetName val="Stock_Aging11"/>
      <sheetName val="Dec_200111"/>
      <sheetName val="Sheet1_(2)12"/>
      <sheetName val="CF_RECONCILE_-_111"/>
      <sheetName val="Cost_Centers9"/>
      <sheetName val="_IB-PL-00-01_SUMMARY9"/>
      <sheetName val="10-1_Media9"/>
      <sheetName val="ALL_KSFC_RIGS_EXCEPT_R-59"/>
      <sheetName val="Customize_Your_Purchase_Order9"/>
      <sheetName val="FP_Friends_Other9"/>
      <sheetName val="163040_LC_TR9"/>
      <sheetName val="Trial_Balance8"/>
      <sheetName val="_IBPL00018"/>
      <sheetName val="163040_LC-TR8"/>
      <sheetName val="CA_Sheet9"/>
      <sheetName val="D190_27"/>
      <sheetName val="F9_Parameters7"/>
      <sheetName val="TrialBalance_Q3-20028"/>
      <sheetName val="Workbook_Inputs8"/>
      <sheetName val="Total_Inventory8"/>
      <sheetName val="Semi_FG&amp;FG8"/>
      <sheetName val="Provision_NRV8"/>
      <sheetName val="Customize_Your_Loan_Manager7"/>
      <sheetName val="Bang_chiet_tinh_TBA7"/>
      <sheetName val="Data_Entry5"/>
      <sheetName val="input_data5"/>
      <sheetName val="head_Jan5"/>
      <sheetName val="Valo_DCF5"/>
      <sheetName val="List_info5"/>
      <sheetName val="By_Person5"/>
      <sheetName val="DB_PPC_PSF5"/>
      <sheetName val="ng_123"/>
      <sheetName val="Record_CR3"/>
      <sheetName val="Incident__NP_20173"/>
      <sheetName val="Co__Code3"/>
      <sheetName val="ADJ_-_RATE13"/>
      <sheetName val="ADJ___RATE13"/>
      <sheetName val="SCB_1_-_Current13"/>
      <sheetName val="SCB_2_-_Current13"/>
      <sheetName val="เงินกู้_MGC12"/>
      <sheetName val="BALANCE_SHEET_13"/>
      <sheetName val="BS_ATTACH13"/>
      <sheetName val="LC___TR_Listing12"/>
      <sheetName val="Customize_Your_Invoice12"/>
      <sheetName val="VariableII__period12"/>
      <sheetName val="Stock_Aging12"/>
      <sheetName val="Dec_200112"/>
      <sheetName val="Sheet1_(2)13"/>
      <sheetName val="CF_RECONCILE_-_112"/>
      <sheetName val="Cost_Centers10"/>
      <sheetName val="_IB-PL-00-01_SUMMARY10"/>
      <sheetName val="10-1_Media10"/>
      <sheetName val="ALL_KSFC_RIGS_EXCEPT_R-510"/>
      <sheetName val="Customize_Your_Purchase_Order10"/>
      <sheetName val="FP_Friends_Other10"/>
      <sheetName val="163040_LC_TR10"/>
      <sheetName val="Trial_Balance9"/>
      <sheetName val="_IBPL00019"/>
      <sheetName val="163040_LC-TR9"/>
      <sheetName val="CA_Sheet10"/>
      <sheetName val="D190_28"/>
      <sheetName val="F9_Parameters8"/>
      <sheetName val="TrialBalance_Q3-20029"/>
      <sheetName val="Workbook_Inputs9"/>
      <sheetName val="Total_Inventory9"/>
      <sheetName val="Semi_FG&amp;FG9"/>
      <sheetName val="Provision_NRV9"/>
      <sheetName val="Customize_Your_Loan_Manager8"/>
      <sheetName val="Bang_chiet_tinh_TBA8"/>
      <sheetName val="Data_Entry6"/>
      <sheetName val="input_data6"/>
      <sheetName val="head_Jan6"/>
      <sheetName val="Valo_DCF6"/>
      <sheetName val="List_info6"/>
      <sheetName val="By_Person6"/>
      <sheetName val="DB_PPC_PSF6"/>
      <sheetName val="ng_124"/>
      <sheetName val="Record_CR4"/>
      <sheetName val="Incident__NP_20174"/>
      <sheetName val="Co__Code4"/>
      <sheetName val="ADJ_-_RATE14"/>
      <sheetName val="ADJ___RATE14"/>
      <sheetName val="SCB_1_-_Current14"/>
      <sheetName val="SCB_2_-_Current14"/>
      <sheetName val="เงินกู้_MGC13"/>
      <sheetName val="BALANCE_SHEET_14"/>
      <sheetName val="BS_ATTACH14"/>
      <sheetName val="LC___TR_Listing13"/>
      <sheetName val="Customize_Your_Invoice13"/>
      <sheetName val="VariableII__period13"/>
      <sheetName val="Stock_Aging13"/>
      <sheetName val="Dec_200113"/>
      <sheetName val="Sheet1_(2)14"/>
      <sheetName val="CF_RECONCILE_-_113"/>
      <sheetName val="Cost_Centers11"/>
      <sheetName val="_IB-PL-00-01_SUMMARY11"/>
      <sheetName val="10-1_Media11"/>
      <sheetName val="ALL_KSFC_RIGS_EXCEPT_R-511"/>
      <sheetName val="Customize_Your_Purchase_Order11"/>
      <sheetName val="FP_Friends_Other11"/>
      <sheetName val="163040_LC_TR11"/>
      <sheetName val="Trial_Balance10"/>
      <sheetName val="_IBPL000110"/>
      <sheetName val="163040_LC-TR10"/>
      <sheetName val="CA_Sheet11"/>
      <sheetName val="D190_29"/>
      <sheetName val="F9_Parameters9"/>
      <sheetName val="TrialBalance_Q3-200210"/>
      <sheetName val="Workbook_Inputs10"/>
      <sheetName val="Total_Inventory10"/>
      <sheetName val="Semi_FG&amp;FG10"/>
      <sheetName val="Provision_NRV10"/>
      <sheetName val="Customize_Your_Loan_Manager9"/>
      <sheetName val="Bang_chiet_tinh_TBA9"/>
      <sheetName val="Data_Entry7"/>
      <sheetName val="input_data7"/>
      <sheetName val="head_Jan7"/>
      <sheetName val="Valo_DCF7"/>
      <sheetName val="List_info7"/>
      <sheetName val="By_Person7"/>
      <sheetName val="DB_PPC_PSF7"/>
      <sheetName val="ng_125"/>
      <sheetName val="Record_CR5"/>
      <sheetName val="Incident__NP_20175"/>
      <sheetName val="Co__Code5"/>
      <sheetName val="Y"/>
      <sheetName val="J&amp;Q"/>
      <sheetName val="ref"/>
      <sheetName val="Drop down list"/>
      <sheetName val="Conso"/>
      <sheetName val="Write off"/>
      <sheetName val="Cost centre expenditure"/>
      <sheetName val="addl cost"/>
      <sheetName val="accumdeprn"/>
      <sheetName val="APCODE"/>
      <sheetName val="AA-1"/>
      <sheetName val="Cash Flow"/>
      <sheetName val="Co info"/>
      <sheetName val="Financial Summary"/>
      <sheetName val="Adj&amp;Rje(Z820) "/>
      <sheetName val="note_defect"/>
      <sheetName val="Spec 22104"/>
      <sheetName val="Balance Sheet"/>
      <sheetName val="FS-YTD"/>
      <sheetName val="unitcostรวม"/>
      <sheetName val="ค่าขนส่ง"/>
      <sheetName val="CAN_DOI_-_KET_QUA"/>
      <sheetName val="MJFT"/>
      <sheetName val="Wellhrs"/>
      <sheetName val="Ass"/>
      <sheetName val="BudgetInput"/>
      <sheetName val="DISCOUNT (2)"/>
      <sheetName val="ICM"/>
      <sheetName val="CIV"/>
      <sheetName val="เงินสดย่อย"/>
      <sheetName val="Bank CA&amp;SA"/>
      <sheetName val="เช็คฝากระหว่างทาง"/>
      <sheetName val="ลูกหนี้อื่นๆ"/>
      <sheetName val="AR -CID"/>
      <sheetName val="ดบ.ค้างรับ Tisco"/>
      <sheetName val="คชจ.ล่วงหน้า"/>
      <sheetName val="เงินทดรองจ่าย"/>
      <sheetName val="ก่อสร้าง.ล่วงหน้า"/>
      <sheetName val="ภาษีหัก ณ ที่จ่าย"/>
      <sheetName val="ลูกหนี้สรรพากร"/>
      <sheetName val="สินทรัพย์อื่น"/>
      <sheetName val="คชจ.รอเรียกเก็บ TDT"/>
      <sheetName val="อาคาร"/>
      <sheetName val="ค่าปรับปรุงอาคาร"/>
      <sheetName val="รถยนต์"/>
      <sheetName val="อุปกรณ์ฯ"/>
      <sheetName val="อุปกรณ์(หน่วยงาน) "/>
      <sheetName val="อุปกรณ์ตกแต่ง"/>
      <sheetName val="ลิขสิทธิ์"/>
      <sheetName val="เงินประกัน"/>
      <sheetName val="เงินมัดจำ,รับอื่นๆ"/>
      <sheetName val="สินค้าคงเหลือ(ซื้อคืน)"/>
      <sheetName val="ISV_Cost"/>
      <sheetName val="ICS_Budget&amp;Cost"/>
      <sheetName val="ICS_Cost by units"/>
      <sheetName val="ICM_Budget&amp;Cost Phase I"/>
      <sheetName val="ICM_Budget Cost Phase II"/>
      <sheetName val="ICm_Cost by units"/>
      <sheetName val="CIV_AP 2-131-00"/>
      <sheetName val="ICM_AP 2-131-00"/>
      <sheetName val="CIV_AP 2-133-00"/>
      <sheetName val="ICM_AP 2-133-00"/>
      <sheetName val="ICM_AP RPT"/>
      <sheetName val="CIV_AP RPT"/>
      <sheetName val="FORMC94"/>
      <sheetName val="Details"/>
      <sheetName val="BGT97STAFF"/>
      <sheetName val="16jun12"/>
      <sheetName val="9jun12"/>
      <sheetName val="12jun12"/>
      <sheetName val="15jun12"/>
      <sheetName val="7251-02000-02252"/>
      <sheetName val="7251-01xxxx"/>
      <sheetName val="PX"/>
      <sheetName val="PRODUCT"/>
      <sheetName val="All employee"/>
      <sheetName val="GL CB"/>
      <sheetName val="GL M"/>
      <sheetName val="Gain Loss Calculation"/>
      <sheetName val="TB_55(6M)"/>
      <sheetName val="Deferred Charge"/>
      <sheetName val="Detail รายบุคคลปี 58"/>
      <sheetName val="F-3"/>
      <sheetName val="CST1198"/>
      <sheetName val="BAL42"/>
      <sheetName val="FF_2"/>
      <sheetName val="Val_Ind"/>
      <sheetName val="IFS"/>
      <sheetName val="UF"/>
      <sheetName val="HH"/>
      <sheetName val="boq"/>
      <sheetName val="Sale 0404"/>
      <sheetName val="Sale0311"/>
      <sheetName val="Sale0309"/>
      <sheetName val="IBA &lt;O3&gt;"/>
      <sheetName val="Loan Amortization Table"/>
      <sheetName val="Linkage Quote"/>
      <sheetName val="ZD300"/>
      <sheetName val="OthCode"/>
      <sheetName val="Datasheet"/>
      <sheetName val="Cost_center"/>
      <sheetName val="Cost_center1"/>
      <sheetName val="Cost_center2"/>
      <sheetName val="Cost_center3"/>
      <sheetName val="ADJ"/>
      <sheetName val="Haft year tax estimation 1"/>
      <sheetName val="Haft year tax estimation 2"/>
      <sheetName val="Haft year tax estimation (1)"/>
      <sheetName val="Haft year tax estimation (2)"/>
      <sheetName val="Taxcal 6 Month"/>
      <sheetName val="TB"/>
      <sheetName val="Data Last year"/>
      <sheetName val="FA_2019"/>
      <sheetName val="GL_2019"/>
      <sheetName val="แบบฟอร์มที่ 7 original"/>
      <sheetName val="แบบฟอร์มที่ 7 Project Base"/>
      <sheetName val="detailitems_159"/>
      <sheetName val="NL+Lcombine"/>
      <sheetName val="Instruction"/>
      <sheetName val="Tables"/>
      <sheetName val="Standing_Data"/>
      <sheetName val="Asset_&amp;_Liability"/>
      <sheetName val="Net_asset_value"/>
      <sheetName val="Drop_List"/>
      <sheetName val="Month_v_YTD"/>
      <sheetName val="_IB-PL-YTD"/>
      <sheetName val="Register Cal Mar_04_July_05 "/>
      <sheetName val="QR_4.1"/>
      <sheetName val="Weights"/>
      <sheetName val="_Lookup"/>
      <sheetName val="CODE,NAME"/>
      <sheetName val="RATE"/>
      <sheetName val="AFA"/>
      <sheetName val="คชจ.ดำเนินงาน6-43"/>
      <sheetName val="200-110"/>
      <sheetName val="Sale0402"/>
      <sheetName val="description"/>
      <sheetName val="Norms SP"/>
      <sheetName val="Backup"/>
      <sheetName val="จันทร์"/>
      <sheetName val="gl"/>
      <sheetName val="SPARES"/>
      <sheetName val="BSI"/>
      <sheetName val="CHQระหว่างทาง.2-132-00"/>
      <sheetName val="ดอกผลเช่าชื้อ"/>
      <sheetName val="สรุปงวดผ่อนเช่าซื้อ"/>
      <sheetName val="ตั๋วเงินจ่าย"/>
      <sheetName val="ภาษีเงินได้หัก ณ ที่จ่าย"/>
      <sheetName val="ภาษีขาย"/>
      <sheetName val="เงินประกันสังคม"/>
      <sheetName val="ค่าใช้จ่ายค้างจ่าย"/>
      <sheetName val="ค้างจ่าย CID"/>
      <sheetName val="งานก่อสร้างค้างจ่าย"/>
      <sheetName val="เงินประกันก่อสร้าง"/>
      <sheetName val="เงินมัดจำอื่น"/>
      <sheetName val="เงินทดรองรับ 2-191-00"/>
      <sheetName val="เงินทดรองรับ 2-193-00"/>
      <sheetName val="เงินทดรองรับ 2-194-xx"/>
      <sheetName val="ดอกเบี้ยค้างจ่าย-ICM"/>
      <sheetName val="ดอกเบี้ยค้างจ่าย-ICS"/>
      <sheetName val="ดอกเบี้ยค้างจ่าย-TDT"/>
      <sheetName val="สรุปเงินมัดจำห้องชุด Agent"/>
      <sheetName val="Commission-Tiny (Chinese)"/>
      <sheetName val="Commission-Sky Pro (Thai)"/>
      <sheetName val="สรุปเงินมัดจำห้องชุด"/>
      <sheetName val="IV_เงินมัดจำ-ห้องชุด"/>
      <sheetName val="ICS_เงินมัดจำ-ห้องชุด"/>
      <sheetName val="ICM_เงินมัดจำ-ห้องชุด"/>
      <sheetName val="สำรองผลประโยชน์พนง."/>
      <sheetName val="รายได้ค่าเช่า"/>
      <sheetName val="รายได้ค่าบริการ"/>
      <sheetName val="รด.บริหาร"/>
      <sheetName val="รด.อื่น"/>
      <sheetName val="6-120-10 ค่าเช่า"/>
      <sheetName val="6-120-20 ค่าบริการ"/>
      <sheetName val="6-120-50 ค่าซ่อมแซม"/>
      <sheetName val="6-150-10 ค่าที่ปรึกษา"/>
      <sheetName val="6-130-20 ส่งเสริมการขาย"/>
      <sheetName val="6-130-30 คอมมิชชั่น-ICS"/>
      <sheetName val="6-130-30 คอมมิชชั่น-ICM"/>
      <sheetName val="ค่าธรรมเนียมโอน+ภาษีธุรกิจเฉพาะ"/>
      <sheetName val="#6-200-00 ดอกเบี้ยจ่าย"/>
      <sheetName val="รายละเอียดประกอบ"/>
      <sheetName val="งบค่าใช้จ่าย"/>
      <sheetName val="TB-CIV"/>
      <sheetName val="TB-ICM"/>
      <sheetName val="WT_Util_99_LE"/>
      <sheetName val="PTA_P&amp;S"/>
      <sheetName val="Waste_Treatment_Variable_"/>
      <sheetName val="Cost_center4"/>
      <sheetName val="Bank_CA&amp;SA"/>
      <sheetName val="AR_-CID"/>
      <sheetName val="ดบ_ค้างรับ_Tisco"/>
      <sheetName val="คชจ_ล่วงหน้า"/>
      <sheetName val="ก่อสร้าง_ล่วงหน้า"/>
      <sheetName val="ภาษีหัก_ณ_ที่จ่าย"/>
      <sheetName val="คชจ_รอเรียกเก็บ_TDT"/>
      <sheetName val="อุปกรณ์(หน่วยงาน)_"/>
      <sheetName val="ICS_Cost_by_units"/>
      <sheetName val="ICM_Budget&amp;Cost_Phase_I"/>
      <sheetName val="ICM_Budget_Cost_Phase_II"/>
      <sheetName val="ICm_Cost_by_units"/>
      <sheetName val="CIV_AP_2-131-00"/>
      <sheetName val="ICM_AP_2-131-00"/>
      <sheetName val="CIV_AP_2-133-00"/>
      <sheetName val="ICM_AP_2-133-00"/>
      <sheetName val="ICM_AP_RPT"/>
      <sheetName val="CIV_AP_RPT"/>
      <sheetName val="CHQระหว่างทาง_2-132-00"/>
      <sheetName val="ภาษีเงินได้หัก_ณ_ที่จ่าย"/>
      <sheetName val="ค้างจ่าย_CID"/>
      <sheetName val="เงินทดรองรับ_2-191-00"/>
      <sheetName val="เงินทดรองรับ_2-193-00"/>
      <sheetName val="เงินทดรองรับ_2-194-xx"/>
      <sheetName val="สรุปเงินมัดจำห้องชุด_Agent"/>
      <sheetName val="Commission-Tiny_(Chinese)"/>
      <sheetName val="Commission-Sky_Pro_(Thai)"/>
      <sheetName val="สำรองผลประโยชน์พนง_"/>
      <sheetName val="รด_บริหาร"/>
      <sheetName val="รด_อื่น"/>
      <sheetName val="6-120-10_ค่าเช่า"/>
      <sheetName val="6-120-20_ค่าบริการ"/>
      <sheetName val="6-120-50_ค่าซ่อมแซม"/>
      <sheetName val="6-150-10_ค่าที่ปรึกษา"/>
      <sheetName val="6-130-20_ส่งเสริมการขาย"/>
      <sheetName val="6-130-30_คอมมิชชั่น-ICS"/>
      <sheetName val="6-130-30_คอมมิชชั่น-ICM"/>
      <sheetName val="#6-200-00_ดอกเบี้ยจ่าย"/>
      <sheetName val="TO_-_SP"/>
      <sheetName val="Company_Info"/>
      <sheetName val="CA_Comp"/>
      <sheetName val="All_employee"/>
      <sheetName val="summary_p2"/>
      <sheetName val="กระจายบอร์ด"/>
      <sheetName val="PUF"/>
      <sheetName val="Retire 2015-2017"/>
      <sheetName val="New Item"/>
      <sheetName val="Machine2,3'04"/>
      <sheetName val="B131 "/>
      <sheetName val="CAN_DOI_-_KET_QUA3"/>
      <sheetName val="CAN_DOI_-_KET_QUA1"/>
      <sheetName val="CAN_DOI_-_KET_QUA2"/>
      <sheetName val="DIST"/>
      <sheetName val="Customer(Farm)"/>
      <sheetName val="คีย์ข้อมูลรายละเอียดต่างๆ"/>
      <sheetName val="9109"/>
      <sheetName val="Jul.02"/>
      <sheetName val="ENG_SUM_SBM3_2007"/>
      <sheetName val="REV2_ENG-SUM_SBM2_FOR_AGM_CO"/>
      <sheetName val="frptolocal"/>
      <sheetName val="Age311299TESP"/>
      <sheetName val="P4DDBFTESP"/>
      <sheetName val="IntDec00TespM&amp;B"/>
      <sheetName val="Defer_ร่วม"/>
      <sheetName val="CBO0497"/>
      <sheetName val="Seagate _share_in_units"/>
      <sheetName val="HP"/>
      <sheetName val="PAYROLL"/>
      <sheetName val="Reimbursements"/>
      <sheetName val="3 P&amp;L "/>
      <sheetName val="Disposition"/>
      <sheetName val="2.Conso"/>
      <sheetName val="bod"/>
      <sheetName val="Summary by Machine Type MAR"/>
      <sheetName val="AccpacTB"/>
      <sheetName val="stat local"/>
      <sheetName val="Run"/>
      <sheetName val="ORGANIZATION PLASTIC GROUP "/>
      <sheetName val="ORGANIZATION PLASTIC GROUP  2"/>
      <sheetName val="IMPROVE MAN POWER"/>
      <sheetName val="ฟอล์ม B2"/>
      <sheetName val="Man power SPEC"/>
      <sheetName val="Man power SPEC (2)"/>
      <sheetName val="Current ORG"/>
      <sheetName val="ปรับโครงสร้าง"/>
      <sheetName val="Blank ORG"/>
      <sheetName val="DLOT Calculate"/>
      <sheetName val="ประเมิน "/>
      <sheetName val="Improvement Plan"/>
      <sheetName val="รายชื่อพนักงาน "/>
      <sheetName val="Machine capacity"/>
      <sheetName val="DLOT Current"/>
      <sheetName val="ORG (2)"/>
      <sheetName val="Injection new"/>
      <sheetName val="Injection new "/>
      <sheetName val="A+B"/>
      <sheetName val="บังคับเป็น"/>
      <sheetName val="ปรับปรุง"/>
      <sheetName val="A1"/>
      <sheetName val="Arch"/>
      <sheetName val="Data 2"/>
      <sheetName val="FF_6"/>
      <sheetName val="FF-1"/>
      <sheetName val="SAME"/>
      <sheetName val="#Lookup"/>
      <sheetName val="InventTableModule_1-1"/>
      <sheetName val="สำนักงาน"/>
      <sheetName val="FF_2 _1_"/>
      <sheetName val="FSA"/>
      <sheetName val="B"/>
      <sheetName val="cal (2)"/>
      <sheetName val="B_Sheet"/>
      <sheetName val="Notes"/>
      <sheetName val="TBal"/>
      <sheetName val="Age311299TAS"/>
      <sheetName val="TASintDec00"/>
      <sheetName val="P4DDBFTAS"/>
      <sheetName val="FF_21_a_"/>
      <sheetName val="Non-Statistical Sampling Master"/>
      <sheetName val="Two Step Revenue Testing Master"/>
      <sheetName val="Global Data"/>
      <sheetName val="STart"/>
      <sheetName val="Scoping"/>
      <sheetName val="0100"/>
      <sheetName val="Expense Summary"/>
      <sheetName val="ดอกเบี้ยรับ"/>
      <sheetName val="SSW"/>
      <sheetName val="ชื่อหุ้น"/>
      <sheetName val="B&amp;S 1999"/>
      <sheetName val="อัตราค่าบรรทุก"/>
      <sheetName val="Standing_Data2"/>
      <sheetName val="Asset_&amp;_Liability2"/>
      <sheetName val="Net_asset_value2"/>
      <sheetName val="Drop_List2"/>
      <sheetName val="Standing_Data1"/>
      <sheetName val="Asset_&amp;_Liability1"/>
      <sheetName val="Net_asset_value1"/>
      <sheetName val="Drop_List1"/>
      <sheetName val="Standing_Data3"/>
      <sheetName val="Asset_&amp;_Liability3"/>
      <sheetName val="Net_asset_value3"/>
      <sheetName val="Drop_List3"/>
      <sheetName val="Standing_Data4"/>
      <sheetName val="Asset_&amp;_Liability4"/>
      <sheetName val="Net_asset_value4"/>
      <sheetName val="Drop_List4"/>
      <sheetName val="Drop_down_list"/>
      <sheetName val="Write_off"/>
      <sheetName val="Cost_centre_expenditure"/>
      <sheetName val="addl_cost"/>
      <sheetName val="Cash_Flow"/>
      <sheetName val="Co_info"/>
      <sheetName val="Financial_Summary"/>
      <sheetName val="Adj&amp;Rje(Z820)_"/>
      <sheetName val="Spec_22104"/>
      <sheetName val="BOI_sum"/>
      <sheetName val="Update_CIT_FY19"/>
      <sheetName val="Tax_computation_BOI"/>
      <sheetName val="A)_Provision_schedule"/>
      <sheetName val="A2)_834_Inventory"/>
      <sheetName val="B1)_646_Retirement"/>
      <sheetName val="B2)_746_Retirement_"/>
      <sheetName val="C1)_791-0000-20_Private_exp_"/>
      <sheetName val="TB_(as_of_31DEC)"/>
      <sheetName val="C2)_779-0000-20_Misc_"/>
      <sheetName val="C1)_663_Car_Lease"/>
      <sheetName val="C2)_758_Car_Lease"/>
      <sheetName val="ADJ_-_RATE16"/>
      <sheetName val="ADJ___RATE16"/>
      <sheetName val="SCB_1_-_Current16"/>
      <sheetName val="SCB_2_-_Current16"/>
      <sheetName val="เงินกู้_MGC15"/>
      <sheetName val="BALANCE_SHEET_16"/>
      <sheetName val="BS_ATTACH16"/>
      <sheetName val="LC___TR_Listing15"/>
      <sheetName val="Stock_Aging15"/>
      <sheetName val="VariableII__period15"/>
      <sheetName val="Customize_Your_Invoice15"/>
      <sheetName val="Dec_200115"/>
      <sheetName val="Sheet1_(2)16"/>
      <sheetName val="CF_RECONCILE_-_115"/>
      <sheetName val="Cost_Centers13"/>
      <sheetName val="_IB-PL-00-01_SUMMARY13"/>
      <sheetName val="Customize_Your_Purchase_Order13"/>
      <sheetName val="10-1_Media13"/>
      <sheetName val="163040_LC_TR13"/>
      <sheetName val="FP_Friends_Other13"/>
      <sheetName val="ALL_KSFC_RIGS_EXCEPT_R-513"/>
      <sheetName val="Trial_Balance12"/>
      <sheetName val="_IBPL000112"/>
      <sheetName val="163040_LC-TR12"/>
      <sheetName val="TrialBalance_Q3-200212"/>
      <sheetName val="Workbook_Inputs12"/>
      <sheetName val="CA_Sheet13"/>
      <sheetName val="F9_Parameters11"/>
      <sheetName val="Total_Inventory12"/>
      <sheetName val="Semi_FG&amp;FG12"/>
      <sheetName val="Provision_NRV12"/>
      <sheetName val="Customize_Your_Loan_Manager11"/>
      <sheetName val="D190_211"/>
      <sheetName val="Bang_chiet_tinh_TBA11"/>
      <sheetName val="Data_Entry9"/>
      <sheetName val="input_data9"/>
      <sheetName val="Valo_DCF9"/>
      <sheetName val="List_info9"/>
      <sheetName val="head_Jan9"/>
      <sheetName val="By_Person9"/>
      <sheetName val="DB_PPC_PSF9"/>
      <sheetName val="ng_127"/>
      <sheetName val="Record_CR7"/>
      <sheetName val="Incident__NP_20177"/>
      <sheetName val="Co__Code7"/>
      <sheetName val="Cost_center6"/>
      <sheetName val="Standing_Data6"/>
      <sheetName val="Asset_&amp;_Liability6"/>
      <sheetName val="Net_asset_value6"/>
      <sheetName val="Drop_List6"/>
      <sheetName val="CAN_DOI_-_KET_QUA5"/>
      <sheetName val="Month_v_YTD2"/>
      <sheetName val="_IB-PL-YTD2"/>
      <sheetName val="Drop_down_list2"/>
      <sheetName val="Write_off2"/>
      <sheetName val="Cost_centre_expenditure2"/>
      <sheetName val="addl_cost2"/>
      <sheetName val="Cash_Flow2"/>
      <sheetName val="Co_info2"/>
      <sheetName val="Financial_Summary2"/>
      <sheetName val="Adj&amp;Rje(Z820)_2"/>
      <sheetName val="Spec_221042"/>
      <sheetName val="WT_Util_99_LE2"/>
      <sheetName val="PTA_P&amp;S2"/>
      <sheetName val="Waste_Treatment_Variable_2"/>
      <sheetName val="BOI_sum2"/>
      <sheetName val="Update_CIT_FY192"/>
      <sheetName val="Tax_computation_BOI2"/>
      <sheetName val="A)_Provision_schedule2"/>
      <sheetName val="A2)_834_Inventory2"/>
      <sheetName val="B1)_646_Retirement2"/>
      <sheetName val="B2)_746_Retirement_2"/>
      <sheetName val="C1)_791-0000-20_Private_exp_2"/>
      <sheetName val="TB_(as_of_31DEC)2"/>
      <sheetName val="C2)_779-0000-20_Misc_2"/>
      <sheetName val="C1)_663_Car_Lease2"/>
      <sheetName val="C2)_758_Car_Lease2"/>
      <sheetName val="ADJ_-_RATE15"/>
      <sheetName val="ADJ___RATE15"/>
      <sheetName val="SCB_1_-_Current15"/>
      <sheetName val="SCB_2_-_Current15"/>
      <sheetName val="เงินกู้_MGC14"/>
      <sheetName val="BALANCE_SHEET_15"/>
      <sheetName val="BS_ATTACH15"/>
      <sheetName val="LC___TR_Listing14"/>
      <sheetName val="Stock_Aging14"/>
      <sheetName val="VariableII__period14"/>
      <sheetName val="Customize_Your_Invoice14"/>
      <sheetName val="Dec_200114"/>
      <sheetName val="Sheet1_(2)15"/>
      <sheetName val="CF_RECONCILE_-_114"/>
      <sheetName val="Cost_Centers12"/>
      <sheetName val="_IB-PL-00-01_SUMMARY12"/>
      <sheetName val="Customize_Your_Purchase_Order12"/>
      <sheetName val="10-1_Media12"/>
      <sheetName val="163040_LC_TR12"/>
      <sheetName val="FP_Friends_Other12"/>
      <sheetName val="ALL_KSFC_RIGS_EXCEPT_R-512"/>
      <sheetName val="Trial_Balance11"/>
      <sheetName val="_IBPL000111"/>
      <sheetName val="163040_LC-TR11"/>
      <sheetName val="TrialBalance_Q3-200211"/>
      <sheetName val="Workbook_Inputs11"/>
      <sheetName val="CA_Sheet12"/>
      <sheetName val="F9_Parameters10"/>
      <sheetName val="Total_Inventory11"/>
      <sheetName val="Semi_FG&amp;FG11"/>
      <sheetName val="Provision_NRV11"/>
      <sheetName val="Customize_Your_Loan_Manager10"/>
      <sheetName val="D190_210"/>
      <sheetName val="Bang_chiet_tinh_TBA10"/>
      <sheetName val="Data_Entry8"/>
      <sheetName val="input_data8"/>
      <sheetName val="Valo_DCF8"/>
      <sheetName val="List_info8"/>
      <sheetName val="head_Jan8"/>
      <sheetName val="By_Person8"/>
      <sheetName val="DB_PPC_PSF8"/>
      <sheetName val="ng_126"/>
      <sheetName val="Record_CR6"/>
      <sheetName val="Incident__NP_20176"/>
      <sheetName val="Co__Code6"/>
      <sheetName val="Cost_center5"/>
      <sheetName val="Standing_Data5"/>
      <sheetName val="Asset_&amp;_Liability5"/>
      <sheetName val="Net_asset_value5"/>
      <sheetName val="Drop_List5"/>
      <sheetName val="CAN_DOI_-_KET_QUA4"/>
      <sheetName val="Month_v_YTD1"/>
      <sheetName val="_IB-PL-YTD1"/>
      <sheetName val="Drop_down_list1"/>
      <sheetName val="Write_off1"/>
      <sheetName val="Cost_centre_expenditure1"/>
      <sheetName val="addl_cost1"/>
      <sheetName val="Cash_Flow1"/>
      <sheetName val="Co_info1"/>
      <sheetName val="Financial_Summary1"/>
      <sheetName val="Adj&amp;Rje(Z820)_1"/>
      <sheetName val="Spec_221041"/>
      <sheetName val="WT_Util_99_LE1"/>
      <sheetName val="PTA_P&amp;S1"/>
      <sheetName val="Waste_Treatment_Variable_1"/>
      <sheetName val="BOI_sum1"/>
      <sheetName val="Update_CIT_FY191"/>
      <sheetName val="Tax_computation_BOI1"/>
      <sheetName val="A)_Provision_schedule1"/>
      <sheetName val="A2)_834_Inventory1"/>
      <sheetName val="B1)_646_Retirement1"/>
      <sheetName val="B2)_746_Retirement_1"/>
      <sheetName val="C1)_791-0000-20_Private_exp_1"/>
      <sheetName val="TB_(as_of_31DEC)1"/>
      <sheetName val="C2)_779-0000-20_Misc_1"/>
      <sheetName val="C1)_663_Car_Lease1"/>
      <sheetName val="C2)_758_Car_Lease1"/>
      <sheetName val="D)_Training"/>
      <sheetName val="E)_HY_test_PwC"/>
      <sheetName val="F)_RD_604"/>
      <sheetName val="G)_RD_642"/>
      <sheetName val="TO_-_SP1"/>
      <sheetName val="Company_Info1"/>
      <sheetName val="CA_Comp1"/>
      <sheetName val="Balance_Sheet"/>
      <sheetName val="DISCOUNT_(2)"/>
      <sheetName val="Haft_year_tax_estimation_1"/>
      <sheetName val="Haft_year_tax_estimation_2"/>
      <sheetName val="Haft_year_tax_estimation_(1)"/>
      <sheetName val="Haft_year_tax_estimation_(2)"/>
      <sheetName val="Taxcal_6_Month"/>
      <sheetName val="Data_Last_year"/>
      <sheetName val="GL_CB"/>
      <sheetName val="GL_M"/>
      <sheetName val="Gain_Loss_Calculation"/>
      <sheetName val="Deferred_Charge"/>
      <sheetName val="Detail_รายบุคคลปี_58"/>
      <sheetName val="Sale_0404"/>
      <sheetName val="IBA_&lt;O3&gt;"/>
      <sheetName val="Loan_Amortization_Table"/>
      <sheetName val="Linkage_Quote"/>
      <sheetName val="Register_Cal_Mar_04_July_05_"/>
      <sheetName val="QR_4_1"/>
      <sheetName val="คชจ_ดำเนินงาน6-43"/>
      <sheetName val="Norms_SP"/>
      <sheetName val="แบบฟอร์มที่_7_original"/>
      <sheetName val="แบบฟอร์มที่_7_Project_Base"/>
      <sheetName val="n-4_4"/>
      <sheetName val="Bank_CA&amp;SA1"/>
      <sheetName val="AR_-CID1"/>
      <sheetName val="ดบ_ค้างรับ_Tisco1"/>
      <sheetName val="คชจ_ล่วงหน้า1"/>
      <sheetName val="ก่อสร้าง_ล่วงหน้า1"/>
      <sheetName val="ภาษีหัก_ณ_ที่จ่าย1"/>
      <sheetName val="คชจ_รอเรียกเก็บ_TDT1"/>
      <sheetName val="อุปกรณ์(หน่วยงาน)_1"/>
      <sheetName val="ICS_Cost_by_units1"/>
      <sheetName val="ICM_Budget&amp;Cost_Phase_I1"/>
      <sheetName val="ICM_Budget_Cost_Phase_II1"/>
      <sheetName val="ICm_Cost_by_units1"/>
      <sheetName val="CIV_AP_2-131-001"/>
      <sheetName val="ICM_AP_2-131-001"/>
      <sheetName val="CIV_AP_2-133-001"/>
      <sheetName val="ICM_AP_2-133-001"/>
      <sheetName val="ICM_AP_RPT1"/>
      <sheetName val="CIV_AP_RPT1"/>
      <sheetName val="CHQระหว่างทาง_2-132-001"/>
      <sheetName val="ภาษีเงินได้หัก_ณ_ที่จ่าย1"/>
      <sheetName val="ค้างจ่าย_CID1"/>
      <sheetName val="เงินทดรองรับ_2-191-001"/>
      <sheetName val="เงินทดรองรับ_2-193-001"/>
      <sheetName val="เงินทดรองรับ_2-194-xx1"/>
      <sheetName val="สรุปเงินมัดจำห้องชุด_Agent1"/>
      <sheetName val="Commission-Tiny_(Chinese)1"/>
      <sheetName val="Commission-Sky_Pro_(Thai)1"/>
      <sheetName val="สำรองผลประโยชน์พนง_1"/>
      <sheetName val="รด_บริหาร1"/>
      <sheetName val="รด_อื่น1"/>
      <sheetName val="6-120-10_ค่าเช่า1"/>
      <sheetName val="6-120-20_ค่าบริการ1"/>
      <sheetName val="6-120-50_ค่าซ่อมแซม1"/>
      <sheetName val="6-150-10_ค่าที่ปรึกษา1"/>
      <sheetName val="6-130-20_ส่งเสริมการขาย1"/>
      <sheetName val="6-130-30_คอมมิชชั่น-ICS1"/>
      <sheetName val="6-130-30_คอมมิชชั่น-ICM1"/>
      <sheetName val="#6-200-00_ดอกเบี้ยจ่าย1"/>
      <sheetName val="All_employee1"/>
      <sheetName val="2_Conso"/>
      <sheetName val="Summary_by_Machine_Type_MAR"/>
      <sheetName val="stat_local"/>
      <sheetName val="Jul_02"/>
      <sheetName val="Retire_2015-2017"/>
      <sheetName val="New_Item"/>
      <sheetName val="B131_"/>
      <sheetName val="Seagate__share_in_units"/>
      <sheetName val="3_P&amp;L_"/>
      <sheetName val="D)_Training1"/>
      <sheetName val="E)_HY_test_PwC1"/>
      <sheetName val="F)_RD_6041"/>
      <sheetName val="G)_RD_6421"/>
      <sheetName val="TO_-_SP2"/>
      <sheetName val="Company_Info2"/>
      <sheetName val="CA_Comp2"/>
      <sheetName val="Balance_Sheet1"/>
      <sheetName val="DISCOUNT_(2)1"/>
      <sheetName val="Haft_year_tax_estimation_11"/>
      <sheetName val="Haft_year_tax_estimation_21"/>
      <sheetName val="Haft_year_tax_estimation_(1)1"/>
      <sheetName val="Haft_year_tax_estimation_(2)1"/>
      <sheetName val="Taxcal_6_Month1"/>
      <sheetName val="Data_Last_year1"/>
      <sheetName val="GL_CB1"/>
      <sheetName val="GL_M1"/>
      <sheetName val="Gain_Loss_Calculation1"/>
      <sheetName val="Deferred_Charge1"/>
      <sheetName val="Detail_รายบุคคลปี_581"/>
      <sheetName val="Sale_04041"/>
      <sheetName val="IBA_&lt;O3&gt;1"/>
      <sheetName val="Loan_Amortization_Table1"/>
      <sheetName val="Linkage_Quote1"/>
      <sheetName val="Register_Cal_Mar_04_July_05_1"/>
      <sheetName val="QR_4_11"/>
      <sheetName val="คชจ_ดำเนินงาน6-431"/>
      <sheetName val="Norms_SP1"/>
      <sheetName val="แบบฟอร์มที่_7_original1"/>
      <sheetName val="แบบฟอร์มที่_7_Project_Base1"/>
      <sheetName val="n-4_41"/>
      <sheetName val="Bank_CA&amp;SA2"/>
      <sheetName val="AR_-CID2"/>
      <sheetName val="ดบ_ค้างรับ_Tisco2"/>
      <sheetName val="คชจ_ล่วงหน้า2"/>
      <sheetName val="ก่อสร้าง_ล่วงหน้า2"/>
      <sheetName val="ภาษีหัก_ณ_ที่จ่าย2"/>
      <sheetName val="คชจ_รอเรียกเก็บ_TDT2"/>
      <sheetName val="อุปกรณ์(หน่วยงาน)_2"/>
      <sheetName val="ICS_Cost_by_units2"/>
      <sheetName val="ICM_Budget&amp;Cost_Phase_I2"/>
      <sheetName val="ICM_Budget_Cost_Phase_II2"/>
      <sheetName val="ICm_Cost_by_units2"/>
      <sheetName val="CIV_AP_2-131-002"/>
      <sheetName val="ICM_AP_2-131-002"/>
      <sheetName val="CIV_AP_2-133-002"/>
      <sheetName val="ICM_AP_2-133-002"/>
      <sheetName val="ICM_AP_RPT2"/>
      <sheetName val="CIV_AP_RPT2"/>
      <sheetName val="CHQระหว่างทาง_2-132-002"/>
      <sheetName val="ภาษีเงินได้หัก_ณ_ที่จ่าย2"/>
      <sheetName val="ค้างจ่าย_CID2"/>
      <sheetName val="เงินทดรองรับ_2-191-002"/>
      <sheetName val="เงินทดรองรับ_2-193-002"/>
      <sheetName val="เงินทดรองรับ_2-194-xx2"/>
      <sheetName val="สรุปเงินมัดจำห้องชุด_Agent2"/>
      <sheetName val="Commission-Tiny_(Chinese)2"/>
      <sheetName val="Commission-Sky_Pro_(Thai)2"/>
      <sheetName val="สำรองผลประโยชน์พนง_2"/>
      <sheetName val="รด_บริหาร2"/>
      <sheetName val="รด_อื่น2"/>
      <sheetName val="6-120-10_ค่าเช่า2"/>
      <sheetName val="6-120-20_ค่าบริการ2"/>
      <sheetName val="6-120-50_ค่าซ่อมแซม2"/>
      <sheetName val="6-150-10_ค่าที่ปรึกษา2"/>
      <sheetName val="6-130-20_ส่งเสริมการขาย2"/>
      <sheetName val="6-130-30_คอมมิชชั่น-ICS2"/>
      <sheetName val="6-130-30_คอมมิชชั่น-ICM2"/>
      <sheetName val="#6-200-00_ดอกเบี้ยจ่าย2"/>
      <sheetName val="All_employee2"/>
      <sheetName val="2_Conso1"/>
      <sheetName val="Summary_by_Machine_Type_MAR1"/>
      <sheetName val="stat_local1"/>
      <sheetName val="Jul_021"/>
      <sheetName val="Retire_2015-20171"/>
      <sheetName val="New_Item1"/>
      <sheetName val="B131_1"/>
      <sheetName val="Seagate__share_in_units1"/>
      <sheetName val="3_P&amp;L_1"/>
      <sheetName val="Non Movement"/>
      <sheetName val="แบบประเมิน"/>
      <sheetName val="conso46"/>
      <sheetName val="master plan "/>
      <sheetName val="Map"/>
      <sheetName val="PR4"/>
      <sheetName val="CMM-AU_Validation-Dom"/>
      <sheetName val="Control_BS"/>
      <sheetName val="BOS Commodity"/>
      <sheetName val="Macro1"/>
      <sheetName val="Dormants"/>
      <sheetName val="SSD Plant Incremental Projects"/>
      <sheetName val="BOS02TC"/>
      <sheetName val="ERP 7_06"/>
      <sheetName val="Consensus"/>
      <sheetName val="Variables"/>
      <sheetName val="Tbom-tot"/>
      <sheetName val="Pareto Top RPN"/>
      <sheetName val="FDR BUDGET 2001 EISENACH"/>
      <sheetName val="Cost Reduction Programs"/>
      <sheetName val="format"/>
      <sheetName val="LCQ"/>
      <sheetName val="analysis"/>
      <sheetName val="COMPARISON SHEET (1)"/>
      <sheetName val="January"/>
      <sheetName val="TON"/>
      <sheetName val="Lenders_Ratios juneseptnov"/>
      <sheetName val="Listeverdier"/>
      <sheetName val="K2"/>
      <sheetName val="OSM"/>
      <sheetName val="C.A.Add1 (App III)"/>
      <sheetName val="R&amp;M confirmation (App A)"/>
      <sheetName val="Marine insurance (App B)"/>
      <sheetName val="Reinvestment Allowance"/>
      <sheetName val="Q_Charts"/>
      <sheetName val="A_Charts"/>
      <sheetName val="Q_A1"/>
      <sheetName val="Q_A2"/>
      <sheetName val="Q_BS"/>
      <sheetName val="Q_CF"/>
      <sheetName val="Q_PL"/>
      <sheetName val="Text"/>
      <sheetName val="Calc"/>
      <sheetName val="M_C"/>
      <sheetName val="Q_PR"/>
      <sheetName val="45_A"/>
      <sheetName val="Quik"/>
      <sheetName val="Front"/>
      <sheetName val="Sens"/>
      <sheetName val="Upgrade"/>
      <sheetName val="Prod"/>
      <sheetName val="600"/>
      <sheetName val="TC"/>
      <sheetName val="ADD"/>
      <sheetName val="SCH"/>
      <sheetName val="INFO"/>
      <sheetName val="1 LeadSchedule"/>
      <sheetName val="Sch18-34"/>
      <sheetName val="U"/>
      <sheetName val="Validation"/>
      <sheetName val="CA99"/>
      <sheetName val="TC YA2000 cyb (R)"/>
      <sheetName val="TaxComp"/>
      <sheetName val="CA Sum"/>
      <sheetName val="Exempt"/>
      <sheetName val="ACCLIST"/>
      <sheetName val="Stat A"/>
      <sheetName val="Addition"/>
      <sheetName val="SSP HOURS"/>
      <sheetName val="C_A_Add1_(App_III)"/>
      <sheetName val="R&amp;M_confirmation_(App_A)"/>
      <sheetName val="Marine_insurance_(App_B)"/>
      <sheetName val="Reinvestment_Allowance"/>
      <sheetName val="MainComp"/>
      <sheetName val="MFA"/>
      <sheetName val="P_L"/>
      <sheetName val="structure"/>
      <sheetName val="income"/>
      <sheetName val="2.A2.L Fixed Assets"/>
      <sheetName val="C_A_Add1_(App_III)1"/>
      <sheetName val="R&amp;M_confirmation_(App_A)1"/>
      <sheetName val="Marine_insurance_(App_B)1"/>
      <sheetName val="Reinvestment_Allowance1"/>
      <sheetName val="kk"/>
      <sheetName val="#REF"/>
      <sheetName val="HEADCOUNT WORKSHEET"/>
      <sheetName val="ACLSHL96"/>
      <sheetName val="Mat'l Pareto"/>
      <sheetName val="Details_ACT"/>
      <sheetName val="AJE"/>
      <sheetName val="RJE"/>
      <sheetName val="A3"/>
      <sheetName val="C"/>
      <sheetName val="E"/>
      <sheetName val="E3"/>
      <sheetName val="F"/>
      <sheetName val="F1"/>
      <sheetName val="F2"/>
      <sheetName val="G"/>
      <sheetName val="K"/>
      <sheetName val="M"/>
      <sheetName val="M2"/>
      <sheetName val="N"/>
      <sheetName val="N2"/>
      <sheetName val="Q"/>
      <sheetName val="Q1"/>
      <sheetName val="U1"/>
      <sheetName val="U3"/>
      <sheetName val="U3-1"/>
      <sheetName val="U4"/>
      <sheetName val="U5"/>
      <sheetName val="U6"/>
      <sheetName val="U6-1"/>
      <sheetName val="U7"/>
      <sheetName val="U8"/>
      <sheetName val="Template"/>
      <sheetName val="tax-ss"/>
      <sheetName val="U3|1"/>
      <sheetName val="C4"/>
      <sheetName val="Inventory Valuation-detail- (2)"/>
      <sheetName val="price"/>
      <sheetName val="Tax"/>
      <sheetName val="FS"/>
      <sheetName val="BPCOR DETAILS"/>
      <sheetName val="BPMKT DETAILS"/>
      <sheetName val="JV"/>
      <sheetName val="ACT-MTH"/>
      <sheetName val="K4. F&amp;F"/>
      <sheetName val="Format (2)"/>
      <sheetName val="Riskk"/>
      <sheetName val="InterFund"/>
      <sheetName val="InTB"/>
      <sheetName val="Main"/>
      <sheetName val="NewUnit"/>
      <sheetName val="InStock"/>
      <sheetName val="Bal"/>
      <sheetName val="List"/>
      <sheetName val="Excess Calc"/>
      <sheetName val="TY"/>
      <sheetName val="PL3"/>
      <sheetName val="TC_YA2000_cyb_(R)"/>
      <sheetName val="F-1"/>
      <sheetName val="F-2"/>
      <sheetName val="F-4"/>
      <sheetName val="F-5"/>
      <sheetName val="F-11"/>
      <sheetName val="F-11a"/>
      <sheetName val="F-22"/>
      <sheetName val="B-40"/>
      <sheetName val="B-50"/>
      <sheetName val="U "/>
      <sheetName val="U-10"/>
      <sheetName val="U-30"/>
      <sheetName val="BB-30"/>
      <sheetName val="CC-30"/>
      <sheetName val="FF-2"/>
      <sheetName val="FF-4"/>
      <sheetName val="FF-4a"/>
      <sheetName val="FF-5"/>
      <sheetName val="FF-6"/>
      <sheetName val="FF-7"/>
      <sheetName val="FF-8"/>
      <sheetName val="11"/>
      <sheetName val="20"/>
      <sheetName val="21"/>
      <sheetName val="30"/>
      <sheetName val="40"/>
      <sheetName val="50"/>
      <sheetName val="DD-10"/>
      <sheetName val="IntDec00TespM_B"/>
      <sheetName val="JAN"/>
      <sheetName val="Criteria"/>
      <sheetName val="BB1-2(ss)"/>
      <sheetName val="BGI - Interco wkg"/>
      <sheetName val="FAMS Adj."/>
      <sheetName val="Client Adj.- BGI"/>
      <sheetName val="Client Adj.-BGM"/>
      <sheetName val="Breakdown"/>
      <sheetName val="BGM BS"/>
      <sheetName val="BGM STAT"/>
      <sheetName val="BGI BS"/>
      <sheetName val="BGI STAT"/>
      <sheetName val="TB_300605"/>
      <sheetName val="TB_311205"/>
      <sheetName val="Spliting Balance Sheet - 1204( "/>
      <sheetName val="01.0"/>
      <sheetName val="대차대조표-공시형"/>
      <sheetName val="BGI_-_Interco_wkg"/>
      <sheetName val="FAMS_Adj_"/>
      <sheetName val="Client_Adj_-_BGI"/>
      <sheetName val="Client_Adj_-BGM"/>
      <sheetName val="BGM_BS"/>
      <sheetName val="BGM_STAT"/>
      <sheetName val="BGI_BS"/>
      <sheetName val="BGI_STAT"/>
      <sheetName val="Spliting_Balance_Sheet_-_1204(_"/>
      <sheetName val="IntBS"/>
      <sheetName val="BalSht"/>
      <sheetName val="Cash (new)"/>
      <sheetName val="Equity"/>
      <sheetName val="Module1"/>
      <sheetName val="P&amp;L-sch1"/>
      <sheetName val="B1-2"/>
      <sheetName val="青岛海尔"/>
      <sheetName val="广州汉林"/>
      <sheetName val="Int-Sch5"/>
      <sheetName val="MCMD95"/>
      <sheetName val="MCMD95 (1)"/>
      <sheetName val="NAMD95"/>
      <sheetName val="NCSD95"/>
      <sheetName val="Cash_(new)"/>
      <sheetName val="TMS2000"/>
      <sheetName val="FF-2 (1)"/>
      <sheetName val="FF-21"/>
      <sheetName val="Register"/>
      <sheetName val="K5-1"/>
      <sheetName val="FB1 (2)"/>
      <sheetName val="BS (3)"/>
      <sheetName val="D1 (3)"/>
      <sheetName val="E1  (3)"/>
      <sheetName val="F1  (3)"/>
      <sheetName val="G1  (3)"/>
      <sheetName val="J1 (3)"/>
      <sheetName val="J3 (3)"/>
      <sheetName val="M1 (3)"/>
      <sheetName val="M1-1 (3)"/>
      <sheetName val="M1-2 (3)"/>
      <sheetName val="N1 (3)"/>
      <sheetName val="General info"/>
      <sheetName val="PBSE BS"/>
      <sheetName val="comp of re pack"/>
      <sheetName val="CF Statements"/>
      <sheetName val="Stmt of equity"/>
      <sheetName val="SUAD"/>
      <sheetName val="A5-1"/>
      <sheetName val="A13"/>
      <sheetName val="FB1"/>
      <sheetName val="FB2"/>
      <sheetName val="GP analysis"/>
      <sheetName val="FB3"/>
      <sheetName val="PBSE PL"/>
      <sheetName val="FB4 Sch9 Disclosure"/>
      <sheetName val="HCC1"/>
      <sheetName val="HCC4"/>
      <sheetName val="HCC5"/>
      <sheetName val="HHH1"/>
      <sheetName val="D1"/>
      <sheetName val="D1-1"/>
      <sheetName val="E1 "/>
      <sheetName val="FE3"/>
      <sheetName val="FE3-1"/>
      <sheetName val="HLL1"/>
      <sheetName val="E4"/>
      <sheetName val="HE1"/>
      <sheetName val="HE2-1"/>
      <sheetName val="HE2"/>
      <sheetName val="F1 "/>
      <sheetName val="G1 "/>
      <sheetName val="J1"/>
      <sheetName val="J3"/>
      <sheetName val="M1"/>
      <sheetName val="M1-1"/>
      <sheetName val="M1-2"/>
      <sheetName val="N1"/>
      <sheetName val="General info (2)"/>
      <sheetName val="BS (2)"/>
      <sheetName val="CF Statements (2)"/>
      <sheetName val="Stmt of equity (2)"/>
      <sheetName val="B1"/>
      <sheetName val="D1 (2)"/>
      <sheetName val="D1-1 (2)"/>
      <sheetName val="E1  (2)"/>
      <sheetName val="F1  (2)"/>
      <sheetName val="G1  (2)"/>
      <sheetName val="J1 (2)"/>
      <sheetName val="J3 (2)"/>
      <sheetName val="Tax (2)"/>
      <sheetName val="L1 (2)"/>
      <sheetName val="L1-1"/>
      <sheetName val="M1 (2)"/>
      <sheetName val="M1-1 (2)"/>
      <sheetName val="M1-2 (2)"/>
      <sheetName val="N1 (2)"/>
      <sheetName val="X Rates"/>
      <sheetName val="FA-LISTING"/>
      <sheetName val="(R&amp;D"/>
      <sheetName val="itc"/>
      <sheetName val="U101"/>
      <sheetName val="C101"/>
      <sheetName val="I101"/>
      <sheetName val="M101"/>
      <sheetName val="G101"/>
      <sheetName val="T101 "/>
      <sheetName val="WTB"/>
      <sheetName val="Adm97"/>
      <sheetName val="B7"/>
      <sheetName val="AP-PL"/>
      <sheetName val="AP-BS"/>
      <sheetName val="AA"/>
      <sheetName val="Reclassification"/>
      <sheetName val="G1"/>
      <sheetName val="G2"/>
      <sheetName val="G3"/>
      <sheetName val="G4"/>
      <sheetName val="G5"/>
      <sheetName val="G6"/>
      <sheetName val="G(GL)"/>
      <sheetName val="Posting entries"/>
      <sheetName val="H1"/>
      <sheetName val="H2"/>
      <sheetName val="J2"/>
      <sheetName val="J4"/>
      <sheetName val="K1"/>
      <sheetName val="K4"/>
      <sheetName val="L1"/>
      <sheetName val="O1"/>
      <sheetName val="P1"/>
      <sheetName val="P2"/>
      <sheetName val="P3"/>
      <sheetName val="R1"/>
      <sheetName val="R1-1"/>
      <sheetName val="RR2"/>
      <sheetName val="R3"/>
      <sheetName val="R7"/>
      <sheetName val="tec"/>
      <sheetName val="P3(Ameded"/>
      <sheetName val="P3(Sch)"/>
      <sheetName val="P4"/>
      <sheetName val="R2"/>
      <sheetName val="R4"/>
      <sheetName val="R5-1"/>
      <sheetName val="R6"/>
      <sheetName val="GL-Andy current ac"/>
      <sheetName val="S1"/>
      <sheetName val="S3"/>
      <sheetName val="S2"/>
      <sheetName val="S4"/>
      <sheetName val="S5"/>
      <sheetName val="T1"/>
      <sheetName val="T2"/>
      <sheetName val="6A CA"/>
      <sheetName val="C_A_Add1_(App_III)2"/>
      <sheetName val="R&amp;M_confirmation_(App_A)2"/>
      <sheetName val="Marine_insurance_(App_B)2"/>
      <sheetName val="Reinvestment_Allowance2"/>
      <sheetName val="F1.2"/>
      <sheetName val="Nhapxuat"/>
      <sheetName val="A3-1"/>
      <sheetName val="Q(HP)"/>
      <sheetName val="Q-HP-14"/>
      <sheetName val="Q-HP-31"/>
      <sheetName val="P101"/>
      <sheetName val="H101"/>
      <sheetName val="P501"/>
      <sheetName val=" Balance Sheet"/>
      <sheetName val=" Profit Projection sum"/>
      <sheetName val="DPLA"/>
      <sheetName val="Capacity"/>
      <sheetName val="Product segment"/>
      <sheetName val="TBCS-BS"/>
      <sheetName val="Profit &amp; Loss Yr 1"/>
      <sheetName val="Profit &amp; Loss Yr 2"/>
      <sheetName val="Profit &amp; Loss Yr 3"/>
      <sheetName val="Staff cost"/>
      <sheetName val="Calculations"/>
      <sheetName val="Fixed Assets Sum(2005)"/>
      <sheetName val="Fixed Assets Sum(2006)"/>
      <sheetName val="Fixed Assets Sum(2007)"/>
      <sheetName val="Cash Flow Yr 1"/>
      <sheetName val="Cash Flow Yr 2"/>
      <sheetName val="Cash Flow Yr 3"/>
      <sheetName val="Bal Sheet Yr 1"/>
      <sheetName val="Bal Sheet Yr 2"/>
      <sheetName val="Bal Sheet Yr 3"/>
      <sheetName val="TBS"/>
      <sheetName val="TPL"/>
      <sheetName val="TRecon"/>
      <sheetName val="Deferred taxation (1)"/>
      <sheetName val="Deferred taxation (2)"/>
      <sheetName val="Recon of FA"/>
      <sheetName val="Reasonableness test"/>
      <sheetName val="NQ Asset Summary"/>
      <sheetName val="Graphs"/>
      <sheetName val="UserDefined"/>
      <sheetName val="S.DEBTOR07"/>
      <sheetName val="S_DEBTOR07"/>
      <sheetName val="jubm-red"/>
      <sheetName val="C2"/>
      <sheetName val="chart 1"/>
      <sheetName val="TC_YA2000_cyb_(R)1"/>
      <sheetName val="SSP_HOURS"/>
      <sheetName val="Stat_A"/>
      <sheetName val="HEADCOUNT_WORKSHEET"/>
      <sheetName val="Mat'l_Pareto"/>
      <sheetName val="Inventory_Valuation-detail-_(2)"/>
      <sheetName val="BPCOR_DETAILS"/>
      <sheetName val="BPMKT_DETAILS"/>
      <sheetName val="1_LeadSchedule"/>
      <sheetName val="K4__F&amp;F"/>
      <sheetName val="Format_(2)"/>
      <sheetName val="Excess_Calc"/>
      <sheetName val="BGI_-_Interco_wkg1"/>
      <sheetName val="FAMS_Adj_1"/>
      <sheetName val="Client_Adj_-_BGI1"/>
      <sheetName val="Client_Adj_-BGM1"/>
      <sheetName val="BGM_BS1"/>
      <sheetName val="BGM_STAT1"/>
      <sheetName val="BGI_BS1"/>
      <sheetName val="BGI_STAT1"/>
      <sheetName val="Spliting_Balance_Sheet_-_1204(1"/>
      <sheetName val="01_0"/>
      <sheetName val="U_"/>
      <sheetName val="Expense_Summary"/>
      <sheetName val="FF-2_(1)"/>
      <sheetName val="_Balance_Sheet"/>
      <sheetName val="_Profit_Projection_sum"/>
      <sheetName val="Product_segment"/>
      <sheetName val="Profit_&amp;_Loss_Yr_1"/>
      <sheetName val="Profit_&amp;_Loss_Yr_2"/>
      <sheetName val="Profit_&amp;_Loss_Yr_3"/>
      <sheetName val="Staff_cost"/>
      <sheetName val="Fixed_Assets_Sum(2005)"/>
      <sheetName val="Fixed_Assets_Sum(2006)"/>
      <sheetName val="Fixed_Assets_Sum(2007)"/>
      <sheetName val="Cash_Flow_Yr_1"/>
      <sheetName val="Cash_Flow_Yr_2"/>
      <sheetName val="Cash_Flow_Yr_3"/>
      <sheetName val="Bal_Sheet_Yr_1"/>
      <sheetName val="Bal_Sheet_Yr_2"/>
      <sheetName val="Bal_Sheet_Yr_3"/>
      <sheetName val="Deferred_taxation_(1)"/>
      <sheetName val="Deferred_taxation_(2)"/>
      <sheetName val="Recon_of_FA"/>
      <sheetName val="Reasonableness_test"/>
      <sheetName val="NQ_Asset_Summary"/>
      <sheetName val="S_DEBTOR071"/>
      <sheetName val="FB1_(2)"/>
      <sheetName val="BS_(3)"/>
      <sheetName val="D1_(3)"/>
      <sheetName val="E1__(3)"/>
      <sheetName val="F1__(3)"/>
      <sheetName val="G1__(3)"/>
      <sheetName val="J1_(3)"/>
      <sheetName val="J3_(3)"/>
      <sheetName val="M1_(3)"/>
      <sheetName val="M1-1_(3)"/>
      <sheetName val="M1-2_(3)"/>
      <sheetName val="N1_(3)"/>
      <sheetName val="General_info"/>
      <sheetName val="PBSE_BS"/>
      <sheetName val="comp_of_re_pack"/>
      <sheetName val="CF_Statements"/>
      <sheetName val="Stmt_of_equity"/>
      <sheetName val="GP_analysis"/>
      <sheetName val="PBSE_PL"/>
      <sheetName val="FB4_Sch9_Disclosure"/>
      <sheetName val="E1_"/>
      <sheetName val="F1_"/>
      <sheetName val="G1_"/>
      <sheetName val="General_info_(2)"/>
      <sheetName val="BS_(2)"/>
      <sheetName val="CF_Statements_(2)"/>
      <sheetName val="Stmt_of_equity_(2)"/>
      <sheetName val="D1_(2)"/>
      <sheetName val="D1-1_(2)"/>
      <sheetName val="E1__(2)"/>
      <sheetName val="F1__(2)"/>
      <sheetName val="G1__(2)"/>
      <sheetName val="J1_(2)"/>
      <sheetName val="J3_(2)"/>
      <sheetName val="Tax_(2)"/>
      <sheetName val="L1_(2)"/>
      <sheetName val="M1_(2)"/>
      <sheetName val="M1-1_(2)"/>
      <sheetName val="M1-2_(2)"/>
      <sheetName val="N1_(2)"/>
      <sheetName val="X_Rates"/>
      <sheetName val="C_A_Add1_(App_III)3"/>
      <sheetName val="R&amp;M_confirmation_(App_A)3"/>
      <sheetName val="Marine_insurance_(App_B)3"/>
      <sheetName val="Reinvestment_Allowance3"/>
      <sheetName val="TC_YA2000_cyb_(R)2"/>
      <sheetName val="SSP_HOURS1"/>
      <sheetName val="Stat_A1"/>
      <sheetName val="HEADCOUNT_WORKSHEET1"/>
      <sheetName val="Mat'l_Pareto1"/>
      <sheetName val="Inventory_Valuation-detail-_(21"/>
      <sheetName val="BPCOR_DETAILS1"/>
      <sheetName val="BPMKT_DETAILS1"/>
      <sheetName val="1_LeadSchedule1"/>
      <sheetName val="K4__F&amp;F1"/>
      <sheetName val="Format_(2)1"/>
      <sheetName val="Excess_Calc1"/>
      <sheetName val="Balance_Sheet2"/>
      <sheetName val="BGI_-_Interco_wkg2"/>
      <sheetName val="FAMS_Adj_2"/>
      <sheetName val="Client_Adj_-_BGI2"/>
      <sheetName val="Client_Adj_-BGM2"/>
      <sheetName val="BGM_BS2"/>
      <sheetName val="BGM_STAT2"/>
      <sheetName val="BGI_BS2"/>
      <sheetName val="BGI_STAT2"/>
      <sheetName val="Spliting_Balance_Sheet_-_1204(2"/>
      <sheetName val="01_01"/>
      <sheetName val="U_1"/>
      <sheetName val="Expense_Summary1"/>
      <sheetName val="FF-2_(1)1"/>
      <sheetName val="_Balance_Sheet1"/>
      <sheetName val="_Profit_Projection_sum1"/>
      <sheetName val="Product_segment1"/>
      <sheetName val="Profit_&amp;_Loss_Yr_11"/>
      <sheetName val="Profit_&amp;_Loss_Yr_21"/>
      <sheetName val="Profit_&amp;_Loss_Yr_31"/>
      <sheetName val="Staff_cost1"/>
      <sheetName val="Fixed_Assets_Sum(2005)1"/>
      <sheetName val="Fixed_Assets_Sum(2006)1"/>
      <sheetName val="Fixed_Assets_Sum(2007)1"/>
      <sheetName val="Cash_Flow_Yr_11"/>
      <sheetName val="Cash_Flow_Yr_21"/>
      <sheetName val="Cash_Flow_Yr_31"/>
      <sheetName val="Bal_Sheet_Yr_11"/>
      <sheetName val="Bal_Sheet_Yr_21"/>
      <sheetName val="Bal_Sheet_Yr_31"/>
      <sheetName val="Deferred_taxation_(1)1"/>
      <sheetName val="Deferred_taxation_(2)1"/>
      <sheetName val="Recon_of_FA1"/>
      <sheetName val="Reasonableness_test1"/>
      <sheetName val="NQ_Asset_Summary1"/>
      <sheetName val="S_DEBTOR072"/>
      <sheetName val="FB1_(2)1"/>
      <sheetName val="BS_(3)1"/>
      <sheetName val="D1_(3)1"/>
      <sheetName val="E1__(3)1"/>
      <sheetName val="F1__(3)1"/>
      <sheetName val="G1__(3)1"/>
      <sheetName val="J1_(3)1"/>
      <sheetName val="J3_(3)1"/>
      <sheetName val="M1_(3)1"/>
      <sheetName val="M1-1_(3)1"/>
      <sheetName val="M1-2_(3)1"/>
      <sheetName val="N1_(3)1"/>
      <sheetName val="General_info1"/>
      <sheetName val="PBSE_BS1"/>
      <sheetName val="comp_of_re_pack1"/>
      <sheetName val="CF_Statements1"/>
      <sheetName val="Stmt_of_equity1"/>
      <sheetName val="GP_analysis1"/>
      <sheetName val="PBSE_PL1"/>
      <sheetName val="FB4_Sch9_Disclosure1"/>
      <sheetName val="E1_1"/>
      <sheetName val="F1_1"/>
      <sheetName val="G1_1"/>
      <sheetName val="General_info_(2)1"/>
      <sheetName val="BS_(2)1"/>
      <sheetName val="CF_Statements_(2)1"/>
      <sheetName val="Stmt_of_equity_(2)1"/>
      <sheetName val="D1_(2)1"/>
      <sheetName val="D1-1_(2)1"/>
      <sheetName val="E1__(2)1"/>
      <sheetName val="F1__(2)1"/>
      <sheetName val="G1__(2)1"/>
      <sheetName val="J1_(2)1"/>
      <sheetName val="J3_(2)1"/>
      <sheetName val="Tax_(2)1"/>
      <sheetName val="L1_(2)1"/>
      <sheetName val="M1_(2)1"/>
      <sheetName val="M1-1_(2)1"/>
      <sheetName val="M1-2_(2)1"/>
      <sheetName val="N1_(2)1"/>
      <sheetName val="X_Rates1"/>
      <sheetName val="A2.02 Fixed Assets"/>
      <sheetName val=""/>
      <sheetName val="现金清单"/>
      <sheetName val="Acs"/>
      <sheetName val="disc rate"/>
      <sheetName val="AG"/>
      <sheetName val="BI"/>
      <sheetName val="BT"/>
      <sheetName val="OT"/>
      <sheetName val="TA"/>
      <sheetName val="TM"/>
      <sheetName val="WS"/>
      <sheetName val="Rawdata"/>
      <sheetName val="Details 2002"/>
      <sheetName val="Sale Expectation (2)"/>
      <sheetName val="PDR_PL _ACCT-MBK"/>
      <sheetName val="TB1"/>
      <sheetName val="TB2"/>
      <sheetName val="Slide_Performance_Shopping"/>
      <sheetName val="ADJ_-_RATE17"/>
      <sheetName val="ADJ___RATE17"/>
      <sheetName val="SCB_1_-_Current17"/>
      <sheetName val="SCB_2_-_Current17"/>
      <sheetName val="เงินกู้_MGC16"/>
      <sheetName val="LC___TR_Listing16"/>
      <sheetName val="BALANCE_SHEET_17"/>
      <sheetName val="BS_ATTACH17"/>
      <sheetName val="Stock_Aging16"/>
      <sheetName val="VariableII__period16"/>
      <sheetName val="Customize_Your_Invoice16"/>
      <sheetName val="Dec_200116"/>
      <sheetName val="Sheet1_(2)17"/>
      <sheetName val="CF_RECONCILE_-_116"/>
      <sheetName val="Cost_Centers14"/>
      <sheetName val="_IB-PL-00-01_SUMMARY14"/>
      <sheetName val="Customize_Your_Purchase_Order14"/>
      <sheetName val="10-1_Media14"/>
      <sheetName val="163040_LC_TR14"/>
      <sheetName val="FP_Friends_Other14"/>
      <sheetName val="ALL_KSFC_RIGS_EXCEPT_R-514"/>
      <sheetName val="Trial_Balance13"/>
      <sheetName val="_IBPL000113"/>
      <sheetName val="163040_LC-TR13"/>
      <sheetName val="TrialBalance_Q3-200213"/>
      <sheetName val="Workbook_Inputs13"/>
      <sheetName val="CA_Sheet14"/>
      <sheetName val="F9_Parameters12"/>
      <sheetName val="Total_Inventory13"/>
      <sheetName val="Semi_FG&amp;FG13"/>
      <sheetName val="Provision_NRV13"/>
      <sheetName val="Customize_Your_Loan_Manager12"/>
      <sheetName val="D190_212"/>
      <sheetName val="Bang_chiet_tinh_TBA12"/>
      <sheetName val="Data_Entry10"/>
      <sheetName val="input_data10"/>
      <sheetName val="Valo_DCF10"/>
      <sheetName val="List_info10"/>
      <sheetName val="head_Jan10"/>
      <sheetName val="By_Person10"/>
      <sheetName val="DB_PPC_PSF10"/>
      <sheetName val="ng_128"/>
      <sheetName val="Record_CR8"/>
      <sheetName val="Incident__NP_20178"/>
      <sheetName val="Co__Code8"/>
      <sheetName val="Cost_center7"/>
      <sheetName val="Standing_Data7"/>
      <sheetName val="Asset_&amp;_Liability7"/>
      <sheetName val="Net_asset_value7"/>
      <sheetName val="Drop_List7"/>
      <sheetName val="CAN_DOI_-_KET_QUA6"/>
      <sheetName val="Month_v_YTD3"/>
      <sheetName val="_IB-PL-YTD3"/>
      <sheetName val="Drop_down_list3"/>
      <sheetName val="Write_off3"/>
      <sheetName val="Cost_centre_expenditure3"/>
      <sheetName val="addl_cost3"/>
      <sheetName val="Cash_Flow3"/>
      <sheetName val="Co_info3"/>
      <sheetName val="Financial_Summary3"/>
      <sheetName val="Adj&amp;Rje(Z820)_3"/>
      <sheetName val="Spec_221043"/>
      <sheetName val="WT_Util_99_LE3"/>
      <sheetName val="PTA_P&amp;S3"/>
      <sheetName val="Waste_Treatment_Variable_3"/>
      <sheetName val="BOI_sum3"/>
      <sheetName val="Update_CIT_FY193"/>
      <sheetName val="Tax_computation_BOI3"/>
      <sheetName val="A)_Provision_schedule3"/>
      <sheetName val="A2)_834_Inventory3"/>
      <sheetName val="B1)_646_Retirement3"/>
      <sheetName val="B2)_746_Retirement_3"/>
      <sheetName val="C1)_791-0000-20_Private_exp_3"/>
      <sheetName val="TB_(as_of_31DEC)3"/>
      <sheetName val="C2)_779-0000-20_Misc_3"/>
      <sheetName val="C1)_663_Car_Lease3"/>
      <sheetName val="C2)_758_Car_Lease3"/>
      <sheetName val="D)_Training2"/>
      <sheetName val="E)_HY_test_PwC2"/>
      <sheetName val="F)_RD_6042"/>
      <sheetName val="G)_RD_6422"/>
      <sheetName val="TO_-_SP3"/>
      <sheetName val="Company_Info3"/>
      <sheetName val="CA_Comp3"/>
      <sheetName val="DISCOUNT_(2)2"/>
      <sheetName val="Haft_year_tax_estimation_12"/>
      <sheetName val="Haft_year_tax_estimation_22"/>
      <sheetName val="Haft_year_tax_estimation_(1)2"/>
      <sheetName val="Haft_year_tax_estimation_(2)2"/>
      <sheetName val="Taxcal_6_Month2"/>
      <sheetName val="Data_Last_year2"/>
      <sheetName val="GL_CB2"/>
      <sheetName val="GL_M2"/>
      <sheetName val="Gain_Loss_Calculation2"/>
      <sheetName val="Deferred_Charge2"/>
      <sheetName val="Detail_รายบุคคลปี_582"/>
      <sheetName val="Sale_04042"/>
      <sheetName val="IBA_&lt;O3&gt;2"/>
      <sheetName val="Loan_Amortization_Table2"/>
      <sheetName val="Linkage_Quote2"/>
      <sheetName val="Register_Cal_Mar_04_July_05_2"/>
      <sheetName val="QR_4_12"/>
      <sheetName val="คชจ_ดำเนินงาน6-432"/>
      <sheetName val="Norms_SP2"/>
      <sheetName val="แบบฟอร์มที่_7_original2"/>
      <sheetName val="แบบฟอร์มที่_7_Project_Base2"/>
      <sheetName val="n-4_42"/>
      <sheetName val="Bank_CA&amp;SA3"/>
      <sheetName val="AR_-CID3"/>
      <sheetName val="ดบ_ค้างรับ_Tisco3"/>
      <sheetName val="คชจ_ล่วงหน้า3"/>
      <sheetName val="ก่อสร้าง_ล่วงหน้า3"/>
      <sheetName val="ภาษีหัก_ณ_ที่จ่าย3"/>
      <sheetName val="คชจ_รอเรียกเก็บ_TDT3"/>
      <sheetName val="อุปกรณ์(หน่วยงาน)_3"/>
      <sheetName val="ICS_Cost_by_units3"/>
      <sheetName val="ICM_Budget&amp;Cost_Phase_I3"/>
      <sheetName val="ICM_Budget_Cost_Phase_II3"/>
      <sheetName val="ICm_Cost_by_units3"/>
      <sheetName val="CIV_AP_2-131-003"/>
      <sheetName val="ICM_AP_2-131-003"/>
      <sheetName val="CIV_AP_2-133-003"/>
      <sheetName val="ICM_AP_2-133-003"/>
      <sheetName val="ICM_AP_RPT3"/>
      <sheetName val="CIV_AP_RPT3"/>
      <sheetName val="CHQระหว่างทาง_2-132-003"/>
      <sheetName val="ภาษีเงินได้หัก_ณ_ที่จ่าย3"/>
      <sheetName val="ค้างจ่าย_CID3"/>
      <sheetName val="เงินทดรองรับ_2-191-003"/>
      <sheetName val="เงินทดรองรับ_2-193-003"/>
      <sheetName val="เงินทดรองรับ_2-194-xx3"/>
      <sheetName val="สรุปเงินมัดจำห้องชุด_Agent3"/>
      <sheetName val="Commission-Tiny_(Chinese)3"/>
      <sheetName val="Commission-Sky_Pro_(Thai)3"/>
      <sheetName val="สำรองผลประโยชน์พนง_3"/>
      <sheetName val="รด_บริหาร3"/>
      <sheetName val="รด_อื่น3"/>
      <sheetName val="6-120-10_ค่าเช่า3"/>
      <sheetName val="6-120-20_ค่าบริการ3"/>
      <sheetName val="6-120-50_ค่าซ่อมแซม3"/>
      <sheetName val="6-150-10_ค่าที่ปรึกษา3"/>
      <sheetName val="6-130-20_ส่งเสริมการขาย3"/>
      <sheetName val="6-130-30_คอมมิชชั่น-ICS3"/>
      <sheetName val="6-130-30_คอมมิชชั่น-ICM3"/>
      <sheetName val="#6-200-00_ดอกเบี้ยจ่าย3"/>
      <sheetName val="All_employee3"/>
      <sheetName val="Seagate__share_in_units2"/>
      <sheetName val="3_P&amp;L_2"/>
      <sheetName val="Retire_2015-20172"/>
      <sheetName val="New_Item2"/>
      <sheetName val="B131_2"/>
      <sheetName val="Jul_022"/>
      <sheetName val="2_Conso2"/>
      <sheetName val="Summary_by_Machine_Type_MAR2"/>
      <sheetName val="stat_local2"/>
      <sheetName val="ADJ_-_RATE18"/>
      <sheetName val="ADJ___RATE18"/>
      <sheetName val="SCB_1_-_Current18"/>
      <sheetName val="SCB_2_-_Current18"/>
      <sheetName val="เงินกู้_MGC17"/>
      <sheetName val="LC___TR_Listing17"/>
      <sheetName val="BALANCE_SHEET_18"/>
      <sheetName val="BS_ATTACH18"/>
      <sheetName val="Stock_Aging17"/>
      <sheetName val="VariableII__period17"/>
      <sheetName val="Customize_Your_Invoice17"/>
      <sheetName val="Dec_200117"/>
      <sheetName val="Sheet1_(2)18"/>
      <sheetName val="CF_RECONCILE_-_117"/>
      <sheetName val="Cost_Centers15"/>
      <sheetName val="_IB-PL-00-01_SUMMARY15"/>
      <sheetName val="Customize_Your_Purchase_Order15"/>
      <sheetName val="10-1_Media15"/>
      <sheetName val="163040_LC_TR15"/>
      <sheetName val="FP_Friends_Other15"/>
      <sheetName val="ALL_KSFC_RIGS_EXCEPT_R-515"/>
      <sheetName val="Trial_Balance14"/>
      <sheetName val="_IBPL000114"/>
      <sheetName val="163040_LC-TR14"/>
      <sheetName val="TrialBalance_Q3-200214"/>
      <sheetName val="Workbook_Inputs14"/>
      <sheetName val="CA_Sheet15"/>
      <sheetName val="F9_Parameters13"/>
      <sheetName val="Total_Inventory14"/>
      <sheetName val="Semi_FG&amp;FG14"/>
      <sheetName val="Provision_NRV14"/>
      <sheetName val="Customize_Your_Loan_Manager13"/>
      <sheetName val="D190_213"/>
      <sheetName val="Bang_chiet_tinh_TBA13"/>
      <sheetName val="Data_Entry11"/>
      <sheetName val="input_data11"/>
      <sheetName val="List_info11"/>
      <sheetName val="Valo_DCF11"/>
      <sheetName val="By_Person11"/>
      <sheetName val="head_Jan11"/>
      <sheetName val="DB_PPC_PSF11"/>
      <sheetName val="ng_129"/>
      <sheetName val="Record_CR9"/>
      <sheetName val="Incident__NP_20179"/>
      <sheetName val="Co__Code9"/>
      <sheetName val="Cost_center8"/>
      <sheetName val="Standing_Data8"/>
      <sheetName val="Asset_&amp;_Liability8"/>
      <sheetName val="Net_asset_value8"/>
      <sheetName val="Drop_List8"/>
      <sheetName val="CAN_DOI_-_KET_QUA7"/>
      <sheetName val="Month_v_YTD4"/>
      <sheetName val="_IB-PL-YTD4"/>
      <sheetName val="BOI_sum4"/>
      <sheetName val="Update_CIT_FY194"/>
      <sheetName val="Tax_computation_BOI4"/>
      <sheetName val="A)_Provision_schedule4"/>
      <sheetName val="A2)_834_Inventory4"/>
      <sheetName val="B1)_646_Retirement4"/>
      <sheetName val="B2)_746_Retirement_4"/>
      <sheetName val="C1)_791-0000-20_Private_exp_4"/>
      <sheetName val="TB_(as_of_31DEC)4"/>
      <sheetName val="C2)_779-0000-20_Misc_4"/>
      <sheetName val="C1)_663_Car_Lease4"/>
      <sheetName val="C2)_758_Car_Lease4"/>
      <sheetName val="D)_Training3"/>
      <sheetName val="E)_HY_test_PwC3"/>
      <sheetName val="F)_RD_6043"/>
      <sheetName val="G)_RD_6423"/>
      <sheetName val="TO_-_SP4"/>
      <sheetName val="Company_Info4"/>
      <sheetName val="CA_Comp4"/>
      <sheetName val="Balance_Sheet3"/>
      <sheetName val="Drop_down_list4"/>
      <sheetName val="Write_off4"/>
      <sheetName val="Cost_centre_expenditure4"/>
      <sheetName val="addl_cost4"/>
      <sheetName val="Cash_Flow4"/>
      <sheetName val="Co_info4"/>
      <sheetName val="Financial_Summary4"/>
      <sheetName val="Adj&amp;Rje(Z820)_4"/>
      <sheetName val="Spec_221044"/>
      <sheetName val="WT_Util_99_LE4"/>
      <sheetName val="PTA_P&amp;S4"/>
      <sheetName val="Waste_Treatment_Variable_4"/>
      <sheetName val="DISCOUNT_(2)3"/>
      <sheetName val="Haft_year_tax_estimation_13"/>
      <sheetName val="Haft_year_tax_estimation_23"/>
      <sheetName val="Haft_year_tax_estimation_(1)3"/>
      <sheetName val="Haft_year_tax_estimation_(2)3"/>
      <sheetName val="Taxcal_6_Month3"/>
      <sheetName val="Data_Last_year3"/>
      <sheetName val="GL_CB3"/>
      <sheetName val="GL_M3"/>
      <sheetName val="Gain_Loss_Calculation3"/>
      <sheetName val="Deferred_Charge3"/>
      <sheetName val="Detail_รายบุคคลปี_583"/>
      <sheetName val="Sale_04043"/>
      <sheetName val="IBA_&lt;O3&gt;3"/>
      <sheetName val="Loan_Amortization_Table3"/>
      <sheetName val="Linkage_Quote3"/>
      <sheetName val="Register_Cal_Mar_04_July_05_3"/>
      <sheetName val="QR_4_13"/>
      <sheetName val="คชจ_ดำเนินงาน6-433"/>
      <sheetName val="Norms_SP3"/>
      <sheetName val="แบบฟอร์มที่_7_original3"/>
      <sheetName val="แบบฟอร์มที่_7_Project_Base3"/>
      <sheetName val="n-4_43"/>
      <sheetName val="Bank_CA&amp;SA4"/>
      <sheetName val="AR_-CID4"/>
      <sheetName val="ดบ_ค้างรับ_Tisco4"/>
      <sheetName val="คชจ_ล่วงหน้า4"/>
      <sheetName val="ก่อสร้าง_ล่วงหน้า4"/>
      <sheetName val="ภาษีหัก_ณ_ที่จ่าย4"/>
      <sheetName val="คชจ_รอเรียกเก็บ_TDT4"/>
      <sheetName val="อุปกรณ์(หน่วยงาน)_4"/>
      <sheetName val="ICS_Cost_by_units4"/>
      <sheetName val="ICM_Budget&amp;Cost_Phase_I4"/>
      <sheetName val="ICM_Budget_Cost_Phase_II4"/>
      <sheetName val="ICm_Cost_by_units4"/>
      <sheetName val="CIV_AP_2-131-004"/>
      <sheetName val="ICM_AP_2-131-004"/>
      <sheetName val="CIV_AP_2-133-004"/>
      <sheetName val="ICM_AP_2-133-004"/>
      <sheetName val="ICM_AP_RPT4"/>
      <sheetName val="CIV_AP_RPT4"/>
      <sheetName val="CHQระหว่างทาง_2-132-004"/>
      <sheetName val="ภาษีเงินได้หัก_ณ_ที่จ่าย4"/>
      <sheetName val="ค้างจ่าย_CID4"/>
      <sheetName val="เงินทดรองรับ_2-191-004"/>
      <sheetName val="เงินทดรองรับ_2-193-004"/>
      <sheetName val="เงินทดรองรับ_2-194-xx4"/>
      <sheetName val="สรุปเงินมัดจำห้องชุด_Agent4"/>
      <sheetName val="Commission-Tiny_(Chinese)4"/>
      <sheetName val="Commission-Sky_Pro_(Thai)4"/>
      <sheetName val="สำรองผลประโยชน์พนง_4"/>
      <sheetName val="รด_บริหาร4"/>
      <sheetName val="รด_อื่น4"/>
      <sheetName val="6-120-10_ค่าเช่า4"/>
      <sheetName val="6-120-20_ค่าบริการ4"/>
      <sheetName val="6-120-50_ค่าซ่อมแซม4"/>
      <sheetName val="6-150-10_ค่าที่ปรึกษา4"/>
      <sheetName val="6-130-20_ส่งเสริมการขาย4"/>
      <sheetName val="6-130-30_คอมมิชชั่น-ICS4"/>
      <sheetName val="6-130-30_คอมมิชชั่น-ICM4"/>
      <sheetName val="#6-200-00_ดอกเบี้ยจ่าย4"/>
      <sheetName val="All_employee4"/>
      <sheetName val="Retire_2015-20173"/>
      <sheetName val="New_Item3"/>
      <sheetName val="B131_3"/>
      <sheetName val="Seagate__share_in_units3"/>
      <sheetName val="2_Conso3"/>
      <sheetName val="Summary_by_Machine_Type_MAR3"/>
      <sheetName val="stat_local3"/>
      <sheetName val="Jul_023"/>
      <sheetName val="3_P&amp;L_3"/>
      <sheetName val="Configuration"/>
      <sheetName val="SoKTMay"/>
      <sheetName val="DGiaT"/>
      <sheetName val="DGiaTN"/>
      <sheetName val="TT"/>
      <sheetName val="ADJ_-_RATE19"/>
      <sheetName val="ADJ___RATE19"/>
      <sheetName val="SCB_1_-_Current19"/>
      <sheetName val="SCB_2_-_Current19"/>
      <sheetName val="เงินกู้_MGC18"/>
      <sheetName val="BALANCE_SHEET_19"/>
      <sheetName val="BS_ATTACH19"/>
      <sheetName val="LC___TR_Listing18"/>
      <sheetName val="Stock_Aging18"/>
      <sheetName val="VariableII__period18"/>
      <sheetName val="Customize_Your_Invoice18"/>
      <sheetName val="Dec_200118"/>
      <sheetName val="Sheet1_(2)19"/>
      <sheetName val="CF_RECONCILE_-_118"/>
      <sheetName val="Cost_Centers16"/>
      <sheetName val="_IB-PL-00-01_SUMMARY16"/>
      <sheetName val="Customize_Your_Purchase_Order16"/>
      <sheetName val="10-1_Media16"/>
      <sheetName val="ALL_KSFC_RIGS_EXCEPT_R-516"/>
      <sheetName val="FP_Friends_Other16"/>
      <sheetName val="163040_LC_TR16"/>
      <sheetName val="Total_Inventory15"/>
      <sheetName val="Semi_FG&amp;FG15"/>
      <sheetName val="Provision_NRV15"/>
      <sheetName val="CA_Sheet16"/>
      <sheetName val="Trial_Balance15"/>
      <sheetName val="_IBPL000115"/>
      <sheetName val="163040_LC-TR15"/>
      <sheetName val="Workbook_Inputs15"/>
      <sheetName val="TrialBalance_Q3-200215"/>
      <sheetName val="F9_Parameters14"/>
      <sheetName val="D190_214"/>
      <sheetName val="Bang_chiet_tinh_TBA14"/>
      <sheetName val="Customize_Your_Loan_Manager14"/>
      <sheetName val="input_data12"/>
      <sheetName val="Data_Entry12"/>
      <sheetName val="Valo_DCF12"/>
      <sheetName val="head_Jan12"/>
      <sheetName val="List_info12"/>
      <sheetName val="By_Person12"/>
      <sheetName val="DB_PPC_PSF12"/>
      <sheetName val="Record_CR10"/>
      <sheetName val="ng_1210"/>
      <sheetName val="Co__Code10"/>
      <sheetName val="CAN_DOI_-_KET_QUA8"/>
      <sheetName val="Incident__NP_201710"/>
      <sheetName val="D)_Training4"/>
      <sheetName val="E)_HY_test_PwC4"/>
      <sheetName val="F)_RD_6044"/>
      <sheetName val="G)_RD_6424"/>
      <sheetName val="Balance_Sheet4"/>
      <sheetName val="ADJ_-_RATE20"/>
      <sheetName val="ADJ___RATE20"/>
      <sheetName val="SCB_1_-_Current20"/>
      <sheetName val="SCB_2_-_Current20"/>
      <sheetName val="เงินกู้_MGC19"/>
      <sheetName val="BALANCE_SHEET_20"/>
      <sheetName val="BS_ATTACH20"/>
      <sheetName val="LC___TR_Listing19"/>
      <sheetName val="Stock_Aging19"/>
      <sheetName val="VariableII__period19"/>
      <sheetName val="Customize_Your_Invoice19"/>
      <sheetName val="Dec_200119"/>
      <sheetName val="Sheet1_(2)20"/>
      <sheetName val="CF_RECONCILE_-_119"/>
      <sheetName val="Cost_Centers17"/>
      <sheetName val="_IB-PL-00-01_SUMMARY17"/>
      <sheetName val="Customize_Your_Purchase_Order17"/>
      <sheetName val="10-1_Media17"/>
      <sheetName val="ALL_KSFC_RIGS_EXCEPT_R-517"/>
      <sheetName val="FP_Friends_Other17"/>
      <sheetName val="163040_LC_TR17"/>
      <sheetName val="Total_Inventory16"/>
      <sheetName val="Semi_FG&amp;FG16"/>
      <sheetName val="Provision_NRV16"/>
      <sheetName val="CA_Sheet17"/>
      <sheetName val="Trial_Balance16"/>
      <sheetName val="_IBPL000116"/>
      <sheetName val="163040_LC-TR16"/>
      <sheetName val="Workbook_Inputs16"/>
      <sheetName val="TrialBalance_Q3-200216"/>
      <sheetName val="F9_Parameters15"/>
      <sheetName val="D190_215"/>
      <sheetName val="Bang_chiet_tinh_TBA15"/>
      <sheetName val="Customize_Your_Loan_Manager15"/>
      <sheetName val="input_data13"/>
      <sheetName val="Data_Entry13"/>
      <sheetName val="Valo_DCF13"/>
      <sheetName val="head_Jan13"/>
      <sheetName val="List_info13"/>
      <sheetName val="By_Person13"/>
      <sheetName val="DB_PPC_PSF13"/>
      <sheetName val="Record_CR11"/>
      <sheetName val="ng_1211"/>
      <sheetName val="Co__Code11"/>
      <sheetName val="CAN_DOI_-_KET_QUA9"/>
      <sheetName val="Incident__NP_201711"/>
      <sheetName val="WT_Util_99_LE5"/>
      <sheetName val="PTA_P&amp;S5"/>
      <sheetName val="Waste_Treatment_Variable_5"/>
      <sheetName val="Month_v_YTD5"/>
      <sheetName val="_IB-PL-YTD5"/>
      <sheetName val="Drop_down_list5"/>
      <sheetName val="Write_off5"/>
      <sheetName val="Cost_centre_expenditure5"/>
      <sheetName val="addl_cost5"/>
      <sheetName val="Cash_Flow5"/>
      <sheetName val="Co_info5"/>
      <sheetName val="Financial_Summary5"/>
      <sheetName val="Adj&amp;Rje(Z820)_5"/>
      <sheetName val="Spec_221045"/>
      <sheetName val="BOI_sum5"/>
      <sheetName val="Update_CIT_FY195"/>
      <sheetName val="Tax_computation_BOI5"/>
      <sheetName val="A)_Provision_schedule5"/>
      <sheetName val="A2)_834_Inventory5"/>
      <sheetName val="B1)_646_Retirement5"/>
      <sheetName val="B2)_746_Retirement_5"/>
      <sheetName val="C1)_791-0000-20_Private_exp_5"/>
      <sheetName val="TB_(as_of_31DEC)5"/>
      <sheetName val="C2)_779-0000-20_Misc_5"/>
      <sheetName val="C1)_663_Car_Lease5"/>
      <sheetName val="C2)_758_Car_Lease5"/>
      <sheetName val="D)_Training5"/>
      <sheetName val="E)_HY_test_PwC5"/>
      <sheetName val="F)_RD_6045"/>
      <sheetName val="G)_RD_6425"/>
      <sheetName val="TO_-_SP5"/>
      <sheetName val="Company_Info5"/>
      <sheetName val="CA_Comp5"/>
      <sheetName val="Balance_Sheet5"/>
      <sheetName val="ADJ_-_RATE21"/>
      <sheetName val="ADJ___RATE21"/>
      <sheetName val="SCB_1_-_Current21"/>
      <sheetName val="SCB_2_-_Current21"/>
      <sheetName val="เงินกู้_MGC20"/>
      <sheetName val="BALANCE_SHEET_21"/>
      <sheetName val="BS_ATTACH21"/>
      <sheetName val="LC___TR_Listing20"/>
      <sheetName val="Stock_Aging20"/>
      <sheetName val="VariableII__period20"/>
      <sheetName val="Customize_Your_Invoice20"/>
      <sheetName val="Dec_200120"/>
      <sheetName val="Sheet1_(2)21"/>
      <sheetName val="CF_RECONCILE_-_120"/>
      <sheetName val="Cost_Centers18"/>
      <sheetName val="_IB-PL-00-01_SUMMARY18"/>
      <sheetName val="Customize_Your_Purchase_Order18"/>
      <sheetName val="10-1_Media18"/>
      <sheetName val="ALL_KSFC_RIGS_EXCEPT_R-518"/>
      <sheetName val="FP_Friends_Other18"/>
      <sheetName val="163040_LC_TR18"/>
      <sheetName val="Total_Inventory17"/>
      <sheetName val="Semi_FG&amp;FG17"/>
      <sheetName val="Provision_NRV17"/>
      <sheetName val="CA_Sheet18"/>
      <sheetName val="Trial_Balance17"/>
      <sheetName val="_IBPL000117"/>
      <sheetName val="163040_LC-TR17"/>
      <sheetName val="Workbook_Inputs17"/>
      <sheetName val="TrialBalance_Q3-200217"/>
      <sheetName val="F9_Parameters16"/>
      <sheetName val="D190_216"/>
      <sheetName val="Bang_chiet_tinh_TBA16"/>
      <sheetName val="Customize_Your_Loan_Manager16"/>
      <sheetName val="input_data14"/>
      <sheetName val="Data_Entry14"/>
      <sheetName val="Valo_DCF14"/>
      <sheetName val="head_Jan14"/>
      <sheetName val="List_info14"/>
      <sheetName val="By_Person14"/>
      <sheetName val="DB_PPC_PSF14"/>
      <sheetName val="Record_CR12"/>
      <sheetName val="ng_1212"/>
      <sheetName val="Co__Code12"/>
      <sheetName val="CAN_DOI_-_KET_QUA10"/>
      <sheetName val="Incident__NP_201712"/>
      <sheetName val="WT_Util_99_LE6"/>
      <sheetName val="PTA_P&amp;S6"/>
      <sheetName val="Waste_Treatment_Variable_6"/>
      <sheetName val="Month_v_YTD6"/>
      <sheetName val="_IB-PL-YTD6"/>
      <sheetName val="Drop_down_list6"/>
      <sheetName val="Write_off6"/>
      <sheetName val="Cost_centre_expenditure6"/>
      <sheetName val="addl_cost6"/>
      <sheetName val="Cash_Flow6"/>
      <sheetName val="Co_info6"/>
      <sheetName val="Financial_Summary6"/>
      <sheetName val="Adj&amp;Rje(Z820)_6"/>
      <sheetName val="Spec_221046"/>
      <sheetName val="BOI_sum6"/>
      <sheetName val="Update_CIT_FY196"/>
      <sheetName val="Tax_computation_BOI6"/>
      <sheetName val="A)_Provision_schedule6"/>
      <sheetName val="A2)_834_Inventory6"/>
      <sheetName val="B1)_646_Retirement6"/>
      <sheetName val="B2)_746_Retirement_6"/>
      <sheetName val="C1)_791-0000-20_Private_exp_6"/>
      <sheetName val="TB_(as_of_31DEC)6"/>
      <sheetName val="C2)_779-0000-20_Misc_6"/>
      <sheetName val="C1)_663_Car_Lease6"/>
      <sheetName val="C2)_758_Car_Lease6"/>
      <sheetName val="D)_Training6"/>
      <sheetName val="E)_HY_test_PwC6"/>
      <sheetName val="F)_RD_6046"/>
      <sheetName val="G)_RD_6426"/>
      <sheetName val="TO_-_SP6"/>
      <sheetName val="Company_Info6"/>
      <sheetName val="CA_Comp6"/>
      <sheetName val="Balance_Sheet6"/>
      <sheetName val="ADJ_-_RATE22"/>
      <sheetName val="ADJ___RATE22"/>
      <sheetName val="SCB_1_-_Current22"/>
      <sheetName val="SCB_2_-_Current22"/>
      <sheetName val="เงินกู้_MGC21"/>
      <sheetName val="BALANCE_SHEET_22"/>
      <sheetName val="BS_ATTACH22"/>
      <sheetName val="LC___TR_Listing21"/>
      <sheetName val="Stock_Aging21"/>
      <sheetName val="VariableII__period21"/>
      <sheetName val="Customize_Your_Invoice21"/>
      <sheetName val="Dec_200121"/>
      <sheetName val="Sheet1_(2)22"/>
      <sheetName val="CF_RECONCILE_-_121"/>
      <sheetName val="Cost_Centers19"/>
      <sheetName val="_IB-PL-00-01_SUMMARY19"/>
      <sheetName val="Customize_Your_Purchase_Order19"/>
      <sheetName val="10-1_Media19"/>
      <sheetName val="ALL_KSFC_RIGS_EXCEPT_R-519"/>
      <sheetName val="FP_Friends_Other19"/>
      <sheetName val="163040_LC_TR19"/>
      <sheetName val="Total_Inventory18"/>
      <sheetName val="Semi_FG&amp;FG18"/>
      <sheetName val="Provision_NRV18"/>
      <sheetName val="CA_Sheet19"/>
      <sheetName val="Trial_Balance18"/>
      <sheetName val="_IBPL000118"/>
      <sheetName val="163040_LC-TR18"/>
      <sheetName val="Workbook_Inputs18"/>
      <sheetName val="TrialBalance_Q3-200218"/>
      <sheetName val="F9_Parameters17"/>
      <sheetName val="D190_217"/>
      <sheetName val="Bang_chiet_tinh_TBA17"/>
      <sheetName val="Customize_Your_Loan_Manager17"/>
      <sheetName val="input_data15"/>
      <sheetName val="Data_Entry15"/>
      <sheetName val="Valo_DCF15"/>
      <sheetName val="head_Jan15"/>
      <sheetName val="List_info15"/>
      <sheetName val="By_Person15"/>
      <sheetName val="DB_PPC_PSF15"/>
      <sheetName val="Record_CR13"/>
      <sheetName val="ng_1213"/>
      <sheetName val="Co__Code13"/>
      <sheetName val="CAN_DOI_-_KET_QUA11"/>
      <sheetName val="Incident__NP_201713"/>
      <sheetName val="WT_Util_99_LE7"/>
      <sheetName val="PTA_P&amp;S7"/>
      <sheetName val="Waste_Treatment_Variable_7"/>
      <sheetName val="Month_v_YTD7"/>
      <sheetName val="_IB-PL-YTD7"/>
      <sheetName val="Drop_down_list7"/>
      <sheetName val="Write_off7"/>
      <sheetName val="Cost_centre_expenditure7"/>
      <sheetName val="addl_cost7"/>
      <sheetName val="Cash_Flow7"/>
      <sheetName val="Co_info7"/>
      <sheetName val="Financial_Summary7"/>
      <sheetName val="Adj&amp;Rje(Z820)_7"/>
      <sheetName val="Spec_221047"/>
      <sheetName val="BOI_sum7"/>
      <sheetName val="Update_CIT_FY197"/>
      <sheetName val="Tax_computation_BOI7"/>
      <sheetName val="A)_Provision_schedule7"/>
      <sheetName val="A2)_834_Inventory7"/>
      <sheetName val="B1)_646_Retirement7"/>
      <sheetName val="B2)_746_Retirement_7"/>
      <sheetName val="C1)_791-0000-20_Private_exp_7"/>
      <sheetName val="TB_(as_of_31DEC)7"/>
      <sheetName val="C2)_779-0000-20_Misc_7"/>
      <sheetName val="C1)_663_Car_Lease7"/>
      <sheetName val="C2)_758_Car_Lease7"/>
      <sheetName val="D)_Training7"/>
      <sheetName val="E)_HY_test_PwC7"/>
      <sheetName val="F)_RD_6047"/>
      <sheetName val="G)_RD_6427"/>
      <sheetName val="TO_-_SP7"/>
      <sheetName val="Company_Info7"/>
      <sheetName val="CA_Comp7"/>
      <sheetName val="Balance_Sheet7"/>
      <sheetName val="ADJ_-_RATE23"/>
      <sheetName val="ADJ___RATE23"/>
      <sheetName val="SCB_1_-_Current23"/>
      <sheetName val="SCB_2_-_Current23"/>
      <sheetName val="เงินกู้_MGC22"/>
      <sheetName val="BALANCE_SHEET_23"/>
      <sheetName val="BS_ATTACH23"/>
      <sheetName val="LC___TR_Listing22"/>
      <sheetName val="Stock_Aging22"/>
      <sheetName val="VariableII__period22"/>
      <sheetName val="Customize_Your_Invoice22"/>
      <sheetName val="Dec_200122"/>
      <sheetName val="Sheet1_(2)23"/>
      <sheetName val="CF_RECONCILE_-_122"/>
      <sheetName val="Cost_Centers20"/>
      <sheetName val="_IB-PL-00-01_SUMMARY20"/>
      <sheetName val="Customize_Your_Purchase_Order20"/>
      <sheetName val="10-1_Media20"/>
      <sheetName val="ALL_KSFC_RIGS_EXCEPT_R-520"/>
      <sheetName val="FP_Friends_Other20"/>
      <sheetName val="163040_LC_TR20"/>
      <sheetName val="Total_Inventory19"/>
      <sheetName val="Semi_FG&amp;FG19"/>
      <sheetName val="Provision_NRV19"/>
      <sheetName val="CA_Sheet20"/>
      <sheetName val="Trial_Balance19"/>
      <sheetName val="_IBPL000119"/>
      <sheetName val="163040_LC-TR19"/>
      <sheetName val="Workbook_Inputs19"/>
      <sheetName val="TrialBalance_Q3-200219"/>
      <sheetName val="F9_Parameters18"/>
      <sheetName val="D190_218"/>
      <sheetName val="Bang_chiet_tinh_TBA18"/>
      <sheetName val="Customize_Your_Loan_Manager18"/>
      <sheetName val="input_data16"/>
      <sheetName val="Data_Entry16"/>
      <sheetName val="Valo_DCF16"/>
      <sheetName val="head_Jan16"/>
      <sheetName val="List_info16"/>
      <sheetName val="By_Person16"/>
      <sheetName val="DB_PPC_PSF16"/>
      <sheetName val="Record_CR14"/>
      <sheetName val="ng_1214"/>
      <sheetName val="Co__Code14"/>
      <sheetName val="CAN_DOI_-_KET_QUA12"/>
      <sheetName val="Incident__NP_201714"/>
      <sheetName val="WT_Util_99_LE8"/>
      <sheetName val="PTA_P&amp;S8"/>
      <sheetName val="Waste_Treatment_Variable_8"/>
      <sheetName val="Month_v_YTD8"/>
      <sheetName val="_IB-PL-YTD8"/>
      <sheetName val="Drop_down_list8"/>
      <sheetName val="Write_off8"/>
      <sheetName val="Cost_centre_expenditure8"/>
      <sheetName val="addl_cost8"/>
      <sheetName val="Cash_Flow8"/>
      <sheetName val="Co_info8"/>
      <sheetName val="Financial_Summary8"/>
      <sheetName val="Adj&amp;Rje(Z820)_8"/>
      <sheetName val="Spec_221048"/>
      <sheetName val="BOI_sum8"/>
      <sheetName val="Update_CIT_FY198"/>
      <sheetName val="Tax_computation_BOI8"/>
      <sheetName val="A)_Provision_schedule8"/>
      <sheetName val="A2)_834_Inventory8"/>
      <sheetName val="B1)_646_Retirement8"/>
      <sheetName val="B2)_746_Retirement_8"/>
      <sheetName val="C1)_791-0000-20_Private_exp_8"/>
      <sheetName val="TB_(as_of_31DEC)8"/>
      <sheetName val="C2)_779-0000-20_Misc_8"/>
      <sheetName val="C1)_663_Car_Lease8"/>
      <sheetName val="C2)_758_Car_Lease8"/>
      <sheetName val="D)_Training8"/>
      <sheetName val="E)_HY_test_PwC8"/>
      <sheetName val="F)_RD_6048"/>
      <sheetName val="G)_RD_6428"/>
      <sheetName val="TO_-_SP8"/>
      <sheetName val="Company_Info8"/>
      <sheetName val="CA_Comp8"/>
      <sheetName val="Balance_Sheet8"/>
      <sheetName val="DaysInMonth"/>
      <sheetName val="Sale 0407"/>
      <sheetName val="LE1(act3mth)"/>
      <sheetName val="LTX"/>
      <sheetName val="B- 1"/>
      <sheetName val="งบทดลอง - ต.ค.2547"/>
      <sheetName val="G-35-3"/>
      <sheetName val="Corp. sheet"/>
      <sheetName val="013 - การสั่งการ"/>
      <sheetName val="Job List1"/>
      <sheetName val="計画値"/>
      <sheetName val="_2__xls__2__xls_COV"/>
      <sheetName val="dBase"/>
      <sheetName val="Home"/>
      <sheetName val="Capital"/>
      <sheetName val="BARS"/>
      <sheetName val="JB"/>
      <sheetName val="COA"/>
      <sheetName val="ytd fty (DG) oh 12-2016"/>
      <sheetName val="11-20"/>
      <sheetName val="NAV Base"/>
      <sheetName val="AC"/>
      <sheetName val="A5 Code"/>
      <sheetName val="ซื้อขาย"/>
      <sheetName val="Vat7% ภายในเดือน_Junต้นฉบับ"/>
      <sheetName val="TBA"/>
      <sheetName val="Rates"/>
      <sheetName val="Report"/>
      <sheetName val="ProductName"/>
      <sheetName val="Rateil Pages"/>
      <sheetName val="BUILD95"/>
      <sheetName val="master_plan_"/>
      <sheetName val="ValuationInput"/>
      <sheetName val="ORGANIZATION_PLASTIC_GROUP_"/>
      <sheetName val="ORGANIZATION_PLASTIC_GROUP__2"/>
      <sheetName val="IMPROVE_MAN_POWER"/>
      <sheetName val="ฟอล์ม_B2"/>
      <sheetName val="Man_power_SPEC"/>
      <sheetName val="Man_power_SPEC_(2)"/>
      <sheetName val="Current_ORG"/>
      <sheetName val="Blank_ORG"/>
      <sheetName val="DLOT_Calculate"/>
      <sheetName val="ประเมิน_"/>
      <sheetName val="Improvement_Plan"/>
      <sheetName val="รายชื่อพนักงาน_"/>
      <sheetName val="Machine_capacity"/>
      <sheetName val="DLOT_Current"/>
      <sheetName val="ORG_(2)"/>
      <sheetName val="Injection_new"/>
      <sheetName val="Injection_new_"/>
      <sheetName val="PDR15-03-54"/>
      <sheetName val="Non_Movement"/>
      <sheetName val="Non_Movement1"/>
      <sheetName val="ORGANIZATION_PLASTIC_GROUP_1"/>
      <sheetName val="ORGANIZATION_PLASTIC_GROUP__21"/>
      <sheetName val="IMPROVE_MAN_POWER1"/>
      <sheetName val="ฟอล์ม_B21"/>
      <sheetName val="Man_power_SPEC1"/>
      <sheetName val="Man_power_SPEC_(2)1"/>
      <sheetName val="Current_ORG1"/>
      <sheetName val="Blank_ORG1"/>
      <sheetName val="DLOT_Calculate1"/>
      <sheetName val="ประเมิน_1"/>
      <sheetName val="Improvement_Plan1"/>
      <sheetName val="รายชื่อพนักงาน_1"/>
      <sheetName val="Machine_capacity1"/>
      <sheetName val="DLOT_Current1"/>
      <sheetName val="ORG_(2)1"/>
      <sheetName val="Injection_new1"/>
      <sheetName val="Injection_new_1"/>
      <sheetName val="HR Budget"/>
      <sheetName val="Erection"/>
      <sheetName val="ADJ_-_RATE35"/>
      <sheetName val="ADJ___RATE35"/>
      <sheetName val="SCB_1_-_Current35"/>
      <sheetName val="SCB_2_-_Current35"/>
      <sheetName val="BALANCE_SHEET_35"/>
      <sheetName val="BS_ATTACH35"/>
      <sheetName val="Sheet1_(2)35"/>
      <sheetName val="เงินกู้_MGC34"/>
      <sheetName val="LC___TR_Listing34"/>
      <sheetName val="Customize_Your_Invoice34"/>
      <sheetName val="Stock_Aging34"/>
      <sheetName val="VariableII__period34"/>
      <sheetName val="Dec_200134"/>
      <sheetName val="CF_RECONCILE_-_134"/>
      <sheetName val="Cost_Centers32"/>
      <sheetName val="_IB-PL-00-01_SUMMARY32"/>
      <sheetName val="10-1_Media32"/>
      <sheetName val="Customize_Your_Purchase_Order32"/>
      <sheetName val="ALL_KSFC_RIGS_EXCEPT_R-532"/>
      <sheetName val="FP_Friends_Other32"/>
      <sheetName val="163040_LC_TR32"/>
      <sheetName val="ng_1226"/>
      <sheetName val="Trial_Balance31"/>
      <sheetName val="_IBPL000131"/>
      <sheetName val="TrialBalance_Q3-200231"/>
      <sheetName val="Workbook_Inputs31"/>
      <sheetName val="163040_LC-TR31"/>
      <sheetName val="CA_Sheet32"/>
      <sheetName val="F9_Parameters30"/>
      <sheetName val="Total_Inventory31"/>
      <sheetName val="Semi_FG&amp;FG31"/>
      <sheetName val="Provision_NRV31"/>
      <sheetName val="Customize_Your_Loan_Manager30"/>
      <sheetName val="D190_230"/>
      <sheetName val="Bang_chiet_tinh_TBA30"/>
      <sheetName val="Data_Entry28"/>
      <sheetName val="input_data28"/>
      <sheetName val="Valo_DCF28"/>
      <sheetName val="List_info28"/>
      <sheetName val="By_Person28"/>
      <sheetName val="head_Jan28"/>
      <sheetName val="Cost_center23"/>
      <sheetName val="DB_PPC_PSF28"/>
      <sheetName val="Record_CR26"/>
      <sheetName val="Co__Code26"/>
      <sheetName val="Incident__NP_201726"/>
      <sheetName val="Standing_Data20"/>
      <sheetName val="Asset_&amp;_Liability20"/>
      <sheetName val="Net_asset_value20"/>
      <sheetName val="Drop_List20"/>
      <sheetName val="CAN_DOI_-_KET_QUA22"/>
      <sheetName val="Month_v_YTD20"/>
      <sheetName val="_IB-PL-YTD20"/>
      <sheetName val="BOI_sum20"/>
      <sheetName val="Update_CIT_FY1920"/>
      <sheetName val="Tax_computation_BOI20"/>
      <sheetName val="A)_Provision_schedule20"/>
      <sheetName val="A2)_834_Inventory20"/>
      <sheetName val="B1)_646_Retirement20"/>
      <sheetName val="B2)_746_Retirement_20"/>
      <sheetName val="C1)_791-0000-20_Private_exp_20"/>
      <sheetName val="TB_(as_of_31DEC)20"/>
      <sheetName val="C2)_779-0000-20_Misc_20"/>
      <sheetName val="C1)_663_Car_Lease20"/>
      <sheetName val="C2)_758_Car_Lease20"/>
      <sheetName val="D)_Training20"/>
      <sheetName val="E)_HY_test_PwC20"/>
      <sheetName val="F)_RD_60420"/>
      <sheetName val="G)_RD_64220"/>
      <sheetName val="TO_-_SP20"/>
      <sheetName val="Company_Info20"/>
      <sheetName val="CA_Comp20"/>
      <sheetName val="Balance_Sheet20"/>
      <sheetName val="Drop_down_list20"/>
      <sheetName val="Write_off20"/>
      <sheetName val="Cost_centre_expenditure20"/>
      <sheetName val="addl_cost20"/>
      <sheetName val="Cash_Flow20"/>
      <sheetName val="Co_info20"/>
      <sheetName val="Financial_Summary20"/>
      <sheetName val="Adj&amp;Rje(Z820)_20"/>
      <sheetName val="Spec_2210420"/>
      <sheetName val="WT_Util_99_LE20"/>
      <sheetName val="PTA_P&amp;S20"/>
      <sheetName val="Waste_Treatment_Variable_20"/>
      <sheetName val="แบบฟอร์มที่_7_original20"/>
      <sheetName val="แบบฟอร์มที่_7_Project_Base20"/>
      <sheetName val="All_employee20"/>
      <sheetName val="n-4_420"/>
      <sheetName val="แบบฟอร์มที่_7_original4"/>
      <sheetName val="แบบฟอร์มที่_7_Project_Base4"/>
      <sheetName val="n-4_44"/>
      <sheetName val="แบบฟอร์มที่_7_original5"/>
      <sheetName val="แบบฟอร์มที่_7_Project_Base5"/>
      <sheetName val="All_employee5"/>
      <sheetName val="n-4_45"/>
      <sheetName val="Cost_center9"/>
      <sheetName val="แบบฟอร์มที่_7_original6"/>
      <sheetName val="แบบฟอร์มที่_7_Project_Base6"/>
      <sheetName val="All_employee6"/>
      <sheetName val="n-4_46"/>
      <sheetName val="Cost_center10"/>
      <sheetName val="แบบฟอร์มที่_7_original7"/>
      <sheetName val="แบบฟอร์มที่_7_Project_Base7"/>
      <sheetName val="All_employee7"/>
      <sheetName val="n-4_47"/>
      <sheetName val="Cost_center11"/>
      <sheetName val="แบบฟอร์มที่_7_original8"/>
      <sheetName val="แบบฟอร์มที่_7_Project_Base8"/>
      <sheetName val="All_employee8"/>
      <sheetName val="n-4_48"/>
      <sheetName val="ADJ_-_RATE24"/>
      <sheetName val="ADJ___RATE24"/>
      <sheetName val="SCB_1_-_Current24"/>
      <sheetName val="SCB_2_-_Current24"/>
      <sheetName val="BALANCE_SHEET_24"/>
      <sheetName val="BS_ATTACH24"/>
      <sheetName val="Sheet1_(2)24"/>
      <sheetName val="เงินกู้_MGC23"/>
      <sheetName val="LC___TR_Listing23"/>
      <sheetName val="Customize_Your_Invoice23"/>
      <sheetName val="Stock_Aging23"/>
      <sheetName val="VariableII__period23"/>
      <sheetName val="Dec_200123"/>
      <sheetName val="CF_RECONCILE_-_123"/>
      <sheetName val="Cost_Centers21"/>
      <sheetName val="_IB-PL-00-01_SUMMARY21"/>
      <sheetName val="10-1_Media21"/>
      <sheetName val="Customize_Your_Purchase_Order21"/>
      <sheetName val="ALL_KSFC_RIGS_EXCEPT_R-521"/>
      <sheetName val="FP_Friends_Other21"/>
      <sheetName val="163040_LC_TR21"/>
      <sheetName val="ng_1215"/>
      <sheetName val="Trial_Balance20"/>
      <sheetName val="_IBPL000120"/>
      <sheetName val="TrialBalance_Q3-200220"/>
      <sheetName val="Workbook_Inputs20"/>
      <sheetName val="163040_LC-TR20"/>
      <sheetName val="CA_Sheet21"/>
      <sheetName val="F9_Parameters19"/>
      <sheetName val="Total_Inventory20"/>
      <sheetName val="Semi_FG&amp;FG20"/>
      <sheetName val="Provision_NRV20"/>
      <sheetName val="Customize_Your_Loan_Manager19"/>
      <sheetName val="D190_219"/>
      <sheetName val="Bang_chiet_tinh_TBA19"/>
      <sheetName val="Data_Entry17"/>
      <sheetName val="input_data17"/>
      <sheetName val="Valo_DCF17"/>
      <sheetName val="List_info17"/>
      <sheetName val="By_Person17"/>
      <sheetName val="head_Jan17"/>
      <sheetName val="Cost_center12"/>
      <sheetName val="DB_PPC_PSF17"/>
      <sheetName val="Record_CR15"/>
      <sheetName val="Co__Code15"/>
      <sheetName val="Incident__NP_201715"/>
      <sheetName val="Standing_Data9"/>
      <sheetName val="Asset_&amp;_Liability9"/>
      <sheetName val="Net_asset_value9"/>
      <sheetName val="Drop_List9"/>
      <sheetName val="Month_v_YTD9"/>
      <sheetName val="_IB-PL-YTD9"/>
      <sheetName val="BOI_sum9"/>
      <sheetName val="Update_CIT_FY199"/>
      <sheetName val="Tax_computation_BOI9"/>
      <sheetName val="A)_Provision_schedule9"/>
      <sheetName val="A2)_834_Inventory9"/>
      <sheetName val="B1)_646_Retirement9"/>
      <sheetName val="B2)_746_Retirement_9"/>
      <sheetName val="C1)_791-0000-20_Private_exp_9"/>
      <sheetName val="TB_(as_of_31DEC)9"/>
      <sheetName val="C2)_779-0000-20_Misc_9"/>
      <sheetName val="C1)_663_Car_Lease9"/>
      <sheetName val="C2)_758_Car_Lease9"/>
      <sheetName val="D)_Training9"/>
      <sheetName val="E)_HY_test_PwC9"/>
      <sheetName val="F)_RD_6049"/>
      <sheetName val="G)_RD_6429"/>
      <sheetName val="TO_-_SP9"/>
      <sheetName val="Company_Info9"/>
      <sheetName val="CA_Comp9"/>
      <sheetName val="Balance_Sheet9"/>
      <sheetName val="Drop_down_list9"/>
      <sheetName val="Write_off9"/>
      <sheetName val="Cost_centre_expenditure9"/>
      <sheetName val="addl_cost9"/>
      <sheetName val="Cash_Flow9"/>
      <sheetName val="Co_info9"/>
      <sheetName val="Financial_Summary9"/>
      <sheetName val="Adj&amp;Rje(Z820)_9"/>
      <sheetName val="Spec_221049"/>
      <sheetName val="WT_Util_99_LE9"/>
      <sheetName val="PTA_P&amp;S9"/>
      <sheetName val="Waste_Treatment_Variable_9"/>
      <sheetName val="แบบฟอร์มที่_7_original9"/>
      <sheetName val="แบบฟอร์มที่_7_Project_Base9"/>
      <sheetName val="All_employee9"/>
      <sheetName val="n-4_49"/>
      <sheetName val="ADJ_-_RATE25"/>
      <sheetName val="ADJ___RATE25"/>
      <sheetName val="SCB_1_-_Current25"/>
      <sheetName val="SCB_2_-_Current25"/>
      <sheetName val="BALANCE_SHEET_25"/>
      <sheetName val="BS_ATTACH25"/>
      <sheetName val="Sheet1_(2)25"/>
      <sheetName val="เงินกู้_MGC24"/>
      <sheetName val="LC___TR_Listing24"/>
      <sheetName val="Customize_Your_Invoice24"/>
      <sheetName val="Stock_Aging24"/>
      <sheetName val="VariableII__period24"/>
      <sheetName val="Dec_200124"/>
      <sheetName val="CF_RECONCILE_-_124"/>
      <sheetName val="Cost_Centers22"/>
      <sheetName val="_IB-PL-00-01_SUMMARY22"/>
      <sheetName val="10-1_Media22"/>
      <sheetName val="Customize_Your_Purchase_Order22"/>
      <sheetName val="ALL_KSFC_RIGS_EXCEPT_R-522"/>
      <sheetName val="FP_Friends_Other22"/>
      <sheetName val="163040_LC_TR22"/>
      <sheetName val="ng_1216"/>
      <sheetName val="Trial_Balance21"/>
      <sheetName val="_IBPL000121"/>
      <sheetName val="TrialBalance_Q3-200221"/>
      <sheetName val="Workbook_Inputs21"/>
      <sheetName val="163040_LC-TR21"/>
      <sheetName val="CA_Sheet22"/>
      <sheetName val="F9_Parameters20"/>
      <sheetName val="Total_Inventory21"/>
      <sheetName val="Semi_FG&amp;FG21"/>
      <sheetName val="Provision_NRV21"/>
      <sheetName val="Customize_Your_Loan_Manager20"/>
      <sheetName val="D190_220"/>
      <sheetName val="Bang_chiet_tinh_TBA20"/>
      <sheetName val="Data_Entry18"/>
      <sheetName val="input_data18"/>
      <sheetName val="Valo_DCF18"/>
      <sheetName val="List_info18"/>
      <sheetName val="By_Person18"/>
      <sheetName val="head_Jan18"/>
      <sheetName val="Cost_center13"/>
      <sheetName val="DB_PPC_PSF18"/>
      <sheetName val="Record_CR16"/>
      <sheetName val="Co__Code16"/>
      <sheetName val="Incident__NP_201716"/>
      <sheetName val="Standing_Data10"/>
      <sheetName val="Asset_&amp;_Liability10"/>
      <sheetName val="Net_asset_value10"/>
      <sheetName val="Drop_List10"/>
      <sheetName val="Month_v_YTD10"/>
      <sheetName val="_IB-PL-YTD10"/>
      <sheetName val="BOI_sum10"/>
      <sheetName val="Update_CIT_FY1910"/>
      <sheetName val="Tax_computation_BOI10"/>
      <sheetName val="A)_Provision_schedule10"/>
      <sheetName val="A2)_834_Inventory10"/>
      <sheetName val="B1)_646_Retirement10"/>
      <sheetName val="B2)_746_Retirement_10"/>
      <sheetName val="C1)_791-0000-20_Private_exp_10"/>
      <sheetName val="TB_(as_of_31DEC)10"/>
      <sheetName val="C2)_779-0000-20_Misc_10"/>
      <sheetName val="C1)_663_Car_Lease10"/>
      <sheetName val="C2)_758_Car_Lease10"/>
      <sheetName val="D)_Training10"/>
      <sheetName val="E)_HY_test_PwC10"/>
      <sheetName val="F)_RD_60410"/>
      <sheetName val="G)_RD_64210"/>
      <sheetName val="TO_-_SP10"/>
      <sheetName val="Company_Info10"/>
      <sheetName val="CA_Comp10"/>
      <sheetName val="Balance_Sheet10"/>
      <sheetName val="Drop_down_list10"/>
      <sheetName val="Write_off10"/>
      <sheetName val="Cost_centre_expenditure10"/>
      <sheetName val="addl_cost10"/>
      <sheetName val="Cash_Flow10"/>
      <sheetName val="Co_info10"/>
      <sheetName val="Financial_Summary10"/>
      <sheetName val="Adj&amp;Rje(Z820)_10"/>
      <sheetName val="Spec_2210410"/>
      <sheetName val="WT_Util_99_LE10"/>
      <sheetName val="PTA_P&amp;S10"/>
      <sheetName val="Waste_Treatment_Variable_10"/>
      <sheetName val="แบบฟอร์มที่_7_original10"/>
      <sheetName val="แบบฟอร์มที่_7_Project_Base10"/>
      <sheetName val="All_employee10"/>
      <sheetName val="n-4_410"/>
      <sheetName val="ADJ_-_RATE26"/>
      <sheetName val="ADJ___RATE26"/>
      <sheetName val="SCB_1_-_Current26"/>
      <sheetName val="SCB_2_-_Current26"/>
      <sheetName val="BALANCE_SHEET_26"/>
      <sheetName val="BS_ATTACH26"/>
      <sheetName val="Sheet1_(2)26"/>
      <sheetName val="เงินกู้_MGC25"/>
      <sheetName val="LC___TR_Listing25"/>
      <sheetName val="Customize_Your_Invoice25"/>
      <sheetName val="Stock_Aging25"/>
      <sheetName val="VariableII__period25"/>
      <sheetName val="Dec_200125"/>
      <sheetName val="CF_RECONCILE_-_125"/>
      <sheetName val="Cost_Centers23"/>
      <sheetName val="_IB-PL-00-01_SUMMARY23"/>
      <sheetName val="10-1_Media23"/>
      <sheetName val="Customize_Your_Purchase_Order23"/>
      <sheetName val="ALL_KSFC_RIGS_EXCEPT_R-523"/>
      <sheetName val="FP_Friends_Other23"/>
      <sheetName val="163040_LC_TR23"/>
      <sheetName val="ng_1217"/>
      <sheetName val="Trial_Balance22"/>
      <sheetName val="_IBPL000122"/>
      <sheetName val="TrialBalance_Q3-200222"/>
      <sheetName val="Workbook_Inputs22"/>
      <sheetName val="163040_LC-TR22"/>
      <sheetName val="CA_Sheet23"/>
      <sheetName val="F9_Parameters21"/>
      <sheetName val="Total_Inventory22"/>
      <sheetName val="Semi_FG&amp;FG22"/>
      <sheetName val="Provision_NRV22"/>
      <sheetName val="Customize_Your_Loan_Manager21"/>
      <sheetName val="D190_221"/>
      <sheetName val="Bang_chiet_tinh_TBA21"/>
      <sheetName val="Data_Entry19"/>
      <sheetName val="input_data19"/>
      <sheetName val="Valo_DCF19"/>
      <sheetName val="List_info19"/>
      <sheetName val="By_Person19"/>
      <sheetName val="head_Jan19"/>
      <sheetName val="Cost_center14"/>
      <sheetName val="DB_PPC_PSF19"/>
      <sheetName val="Record_CR17"/>
      <sheetName val="Co__Code17"/>
      <sheetName val="Incident__NP_201717"/>
      <sheetName val="Standing_Data11"/>
      <sheetName val="Asset_&amp;_Liability11"/>
      <sheetName val="Net_asset_value11"/>
      <sheetName val="Drop_List11"/>
      <sheetName val="CAN_DOI_-_KET_QUA13"/>
      <sheetName val="Month_v_YTD11"/>
      <sheetName val="_IB-PL-YTD11"/>
      <sheetName val="BOI_sum11"/>
      <sheetName val="Update_CIT_FY1911"/>
      <sheetName val="Tax_computation_BOI11"/>
      <sheetName val="A)_Provision_schedule11"/>
      <sheetName val="A2)_834_Inventory11"/>
      <sheetName val="B1)_646_Retirement11"/>
      <sheetName val="B2)_746_Retirement_11"/>
      <sheetName val="C1)_791-0000-20_Private_exp_11"/>
      <sheetName val="TB_(as_of_31DEC)11"/>
      <sheetName val="C2)_779-0000-20_Misc_11"/>
      <sheetName val="C1)_663_Car_Lease11"/>
      <sheetName val="C2)_758_Car_Lease11"/>
      <sheetName val="D)_Training11"/>
      <sheetName val="E)_HY_test_PwC11"/>
      <sheetName val="F)_RD_60411"/>
      <sheetName val="G)_RD_64211"/>
      <sheetName val="TO_-_SP11"/>
      <sheetName val="Company_Info11"/>
      <sheetName val="CA_Comp11"/>
      <sheetName val="Balance_Sheet11"/>
      <sheetName val="Drop_down_list11"/>
      <sheetName val="Write_off11"/>
      <sheetName val="Cost_centre_expenditure11"/>
      <sheetName val="addl_cost11"/>
      <sheetName val="Cash_Flow11"/>
      <sheetName val="Co_info11"/>
      <sheetName val="Financial_Summary11"/>
      <sheetName val="Adj&amp;Rje(Z820)_11"/>
      <sheetName val="Spec_2210411"/>
      <sheetName val="WT_Util_99_LE11"/>
      <sheetName val="PTA_P&amp;S11"/>
      <sheetName val="Waste_Treatment_Variable_11"/>
      <sheetName val="แบบฟอร์มที่_7_original11"/>
      <sheetName val="แบบฟอร์มที่_7_Project_Base11"/>
      <sheetName val="All_employee11"/>
      <sheetName val="n-4_411"/>
      <sheetName val="Non_Movement3"/>
      <sheetName val="Non_Movement2"/>
      <sheetName val="ADJ_-_RATE27"/>
      <sheetName val="ADJ___RATE27"/>
      <sheetName val="SCB_1_-_Current27"/>
      <sheetName val="SCB_2_-_Current27"/>
      <sheetName val="BALANCE_SHEET_27"/>
      <sheetName val="BS_ATTACH27"/>
      <sheetName val="Sheet1_(2)27"/>
      <sheetName val="เงินกู้_MGC26"/>
      <sheetName val="LC___TR_Listing26"/>
      <sheetName val="Customize_Your_Invoice26"/>
      <sheetName val="Stock_Aging26"/>
      <sheetName val="VariableII__period26"/>
      <sheetName val="Dec_200126"/>
      <sheetName val="CF_RECONCILE_-_126"/>
      <sheetName val="Cost_Centers24"/>
      <sheetName val="_IB-PL-00-01_SUMMARY24"/>
      <sheetName val="10-1_Media24"/>
      <sheetName val="Customize_Your_Purchase_Order24"/>
      <sheetName val="ALL_KSFC_RIGS_EXCEPT_R-524"/>
      <sheetName val="FP_Friends_Other24"/>
      <sheetName val="163040_LC_TR24"/>
      <sheetName val="ng_1218"/>
      <sheetName val="Trial_Balance23"/>
      <sheetName val="_IBPL000123"/>
      <sheetName val="TrialBalance_Q3-200223"/>
      <sheetName val="Workbook_Inputs23"/>
      <sheetName val="163040_LC-TR23"/>
      <sheetName val="CA_Sheet24"/>
      <sheetName val="F9_Parameters22"/>
      <sheetName val="Total_Inventory23"/>
      <sheetName val="Semi_FG&amp;FG23"/>
      <sheetName val="Provision_NRV23"/>
      <sheetName val="Customize_Your_Loan_Manager22"/>
      <sheetName val="D190_222"/>
      <sheetName val="Bang_chiet_tinh_TBA22"/>
      <sheetName val="Data_Entry20"/>
      <sheetName val="input_data20"/>
      <sheetName val="Valo_DCF20"/>
      <sheetName val="List_info20"/>
      <sheetName val="By_Person20"/>
      <sheetName val="head_Jan20"/>
      <sheetName val="Cost_center15"/>
      <sheetName val="DB_PPC_PSF20"/>
      <sheetName val="Record_CR18"/>
      <sheetName val="Co__Code18"/>
      <sheetName val="Incident__NP_201718"/>
      <sheetName val="Standing_Data12"/>
      <sheetName val="Asset_&amp;_Liability12"/>
      <sheetName val="Net_asset_value12"/>
      <sheetName val="Drop_List12"/>
      <sheetName val="CAN_DOI_-_KET_QUA14"/>
      <sheetName val="Month_v_YTD12"/>
      <sheetName val="_IB-PL-YTD12"/>
      <sheetName val="BOI_sum12"/>
      <sheetName val="Update_CIT_FY1912"/>
      <sheetName val="Tax_computation_BOI12"/>
      <sheetName val="A)_Provision_schedule12"/>
      <sheetName val="A2)_834_Inventory12"/>
      <sheetName val="B1)_646_Retirement12"/>
      <sheetName val="B2)_746_Retirement_12"/>
      <sheetName val="C1)_791-0000-20_Private_exp_12"/>
      <sheetName val="TB_(as_of_31DEC)12"/>
      <sheetName val="C2)_779-0000-20_Misc_12"/>
      <sheetName val="C1)_663_Car_Lease12"/>
      <sheetName val="C2)_758_Car_Lease12"/>
      <sheetName val="D)_Training12"/>
      <sheetName val="E)_HY_test_PwC12"/>
      <sheetName val="F)_RD_60412"/>
      <sheetName val="G)_RD_64212"/>
      <sheetName val="TO_-_SP12"/>
      <sheetName val="Company_Info12"/>
      <sheetName val="CA_Comp12"/>
      <sheetName val="Balance_Sheet12"/>
      <sheetName val="Drop_down_list12"/>
      <sheetName val="Write_off12"/>
      <sheetName val="Cost_centre_expenditure12"/>
      <sheetName val="addl_cost12"/>
      <sheetName val="Cash_Flow12"/>
      <sheetName val="Co_info12"/>
      <sheetName val="Financial_Summary12"/>
      <sheetName val="Adj&amp;Rje(Z820)_12"/>
      <sheetName val="Spec_2210412"/>
      <sheetName val="WT_Util_99_LE12"/>
      <sheetName val="PTA_P&amp;S12"/>
      <sheetName val="Waste_Treatment_Variable_12"/>
      <sheetName val="แบบฟอร์มที่_7_original12"/>
      <sheetName val="แบบฟอร์มที่_7_Project_Base12"/>
      <sheetName val="All_employee12"/>
      <sheetName val="n-4_412"/>
      <sheetName val="ADJ_-_RATE28"/>
      <sheetName val="ADJ___RATE28"/>
      <sheetName val="SCB_1_-_Current28"/>
      <sheetName val="SCB_2_-_Current28"/>
      <sheetName val="BALANCE_SHEET_28"/>
      <sheetName val="BS_ATTACH28"/>
      <sheetName val="Sheet1_(2)28"/>
      <sheetName val="เงินกู้_MGC27"/>
      <sheetName val="LC___TR_Listing27"/>
      <sheetName val="Customize_Your_Invoice27"/>
      <sheetName val="Stock_Aging27"/>
      <sheetName val="VariableII__period27"/>
      <sheetName val="Dec_200127"/>
      <sheetName val="CF_RECONCILE_-_127"/>
      <sheetName val="Cost_Centers25"/>
      <sheetName val="_IB-PL-00-01_SUMMARY25"/>
      <sheetName val="10-1_Media25"/>
      <sheetName val="Customize_Your_Purchase_Order25"/>
      <sheetName val="ALL_KSFC_RIGS_EXCEPT_R-525"/>
      <sheetName val="FP_Friends_Other25"/>
      <sheetName val="163040_LC_TR25"/>
      <sheetName val="ng_1219"/>
      <sheetName val="Trial_Balance24"/>
      <sheetName val="_IBPL000124"/>
      <sheetName val="TrialBalance_Q3-200224"/>
      <sheetName val="Workbook_Inputs24"/>
      <sheetName val="163040_LC-TR24"/>
      <sheetName val="CA_Sheet25"/>
      <sheetName val="F9_Parameters23"/>
      <sheetName val="Total_Inventory24"/>
      <sheetName val="Semi_FG&amp;FG24"/>
      <sheetName val="Provision_NRV24"/>
      <sheetName val="Customize_Your_Loan_Manager23"/>
      <sheetName val="D190_223"/>
      <sheetName val="Bang_chiet_tinh_TBA23"/>
      <sheetName val="Data_Entry21"/>
      <sheetName val="input_data21"/>
      <sheetName val="Valo_DCF21"/>
      <sheetName val="List_info21"/>
      <sheetName val="By_Person21"/>
      <sheetName val="head_Jan21"/>
      <sheetName val="Cost_center16"/>
      <sheetName val="DB_PPC_PSF21"/>
      <sheetName val="Record_CR19"/>
      <sheetName val="Co__Code19"/>
      <sheetName val="Incident__NP_201719"/>
      <sheetName val="Standing_Data13"/>
      <sheetName val="Asset_&amp;_Liability13"/>
      <sheetName val="Net_asset_value13"/>
      <sheetName val="Drop_List13"/>
      <sheetName val="CAN_DOI_-_KET_QUA15"/>
      <sheetName val="Month_v_YTD13"/>
      <sheetName val="_IB-PL-YTD13"/>
      <sheetName val="BOI_sum13"/>
      <sheetName val="Update_CIT_FY1913"/>
      <sheetName val="Tax_computation_BOI13"/>
      <sheetName val="A)_Provision_schedule13"/>
      <sheetName val="A2)_834_Inventory13"/>
      <sheetName val="B1)_646_Retirement13"/>
      <sheetName val="B2)_746_Retirement_13"/>
      <sheetName val="C1)_791-0000-20_Private_exp_13"/>
      <sheetName val="TB_(as_of_31DEC)13"/>
      <sheetName val="C2)_779-0000-20_Misc_13"/>
      <sheetName val="C1)_663_Car_Lease13"/>
      <sheetName val="C2)_758_Car_Lease13"/>
      <sheetName val="D)_Training13"/>
      <sheetName val="E)_HY_test_PwC13"/>
      <sheetName val="F)_RD_60413"/>
      <sheetName val="G)_RD_64213"/>
      <sheetName val="TO_-_SP13"/>
      <sheetName val="Company_Info13"/>
      <sheetName val="CA_Comp13"/>
      <sheetName val="Balance_Sheet13"/>
      <sheetName val="Drop_down_list13"/>
      <sheetName val="Write_off13"/>
      <sheetName val="Cost_centre_expenditure13"/>
      <sheetName val="addl_cost13"/>
      <sheetName val="Cash_Flow13"/>
      <sheetName val="Co_info13"/>
      <sheetName val="Financial_Summary13"/>
      <sheetName val="Adj&amp;Rje(Z820)_13"/>
      <sheetName val="Spec_2210413"/>
      <sheetName val="WT_Util_99_LE13"/>
      <sheetName val="PTA_P&amp;S13"/>
      <sheetName val="Waste_Treatment_Variable_13"/>
      <sheetName val="แบบฟอร์มที่_7_original13"/>
      <sheetName val="แบบฟอร์มที่_7_Project_Base13"/>
      <sheetName val="All_employee13"/>
      <sheetName val="n-4_413"/>
      <sheetName val="ADJ_-_RATE29"/>
      <sheetName val="ADJ___RATE29"/>
      <sheetName val="SCB_1_-_Current29"/>
      <sheetName val="SCB_2_-_Current29"/>
      <sheetName val="BALANCE_SHEET_29"/>
      <sheetName val="BS_ATTACH29"/>
      <sheetName val="Sheet1_(2)29"/>
      <sheetName val="เงินกู้_MGC28"/>
      <sheetName val="LC___TR_Listing28"/>
      <sheetName val="Customize_Your_Invoice28"/>
      <sheetName val="Stock_Aging28"/>
      <sheetName val="VariableII__period28"/>
      <sheetName val="Dec_200128"/>
      <sheetName val="CF_RECONCILE_-_128"/>
      <sheetName val="Cost_Centers26"/>
      <sheetName val="_IB-PL-00-01_SUMMARY26"/>
      <sheetName val="10-1_Media26"/>
      <sheetName val="Customize_Your_Purchase_Order26"/>
      <sheetName val="ALL_KSFC_RIGS_EXCEPT_R-526"/>
      <sheetName val="FP_Friends_Other26"/>
      <sheetName val="163040_LC_TR26"/>
      <sheetName val="ng_1220"/>
      <sheetName val="Trial_Balance25"/>
      <sheetName val="_IBPL000125"/>
      <sheetName val="TrialBalance_Q3-200225"/>
      <sheetName val="Workbook_Inputs25"/>
      <sheetName val="163040_LC-TR25"/>
      <sheetName val="CA_Sheet26"/>
      <sheetName val="F9_Parameters24"/>
      <sheetName val="Total_Inventory25"/>
      <sheetName val="Semi_FG&amp;FG25"/>
      <sheetName val="Provision_NRV25"/>
      <sheetName val="Customize_Your_Loan_Manager24"/>
      <sheetName val="D190_224"/>
      <sheetName val="Bang_chiet_tinh_TBA24"/>
      <sheetName val="Data_Entry22"/>
      <sheetName val="input_data22"/>
      <sheetName val="Valo_DCF22"/>
      <sheetName val="List_info22"/>
      <sheetName val="By_Person22"/>
      <sheetName val="head_Jan22"/>
      <sheetName val="Cost_center17"/>
      <sheetName val="DB_PPC_PSF22"/>
      <sheetName val="Record_CR20"/>
      <sheetName val="Co__Code20"/>
      <sheetName val="Incident__NP_201720"/>
      <sheetName val="Standing_Data14"/>
      <sheetName val="Asset_&amp;_Liability14"/>
      <sheetName val="Net_asset_value14"/>
      <sheetName val="Drop_List14"/>
      <sheetName val="CAN_DOI_-_KET_QUA16"/>
      <sheetName val="Month_v_YTD14"/>
      <sheetName val="_IB-PL-YTD14"/>
      <sheetName val="BOI_sum14"/>
      <sheetName val="Update_CIT_FY1914"/>
      <sheetName val="Tax_computation_BOI14"/>
      <sheetName val="A)_Provision_schedule14"/>
      <sheetName val="A2)_834_Inventory14"/>
      <sheetName val="B1)_646_Retirement14"/>
      <sheetName val="B2)_746_Retirement_14"/>
      <sheetName val="C1)_791-0000-20_Private_exp_14"/>
      <sheetName val="TB_(as_of_31DEC)14"/>
      <sheetName val="C2)_779-0000-20_Misc_14"/>
      <sheetName val="C1)_663_Car_Lease14"/>
      <sheetName val="C2)_758_Car_Lease14"/>
      <sheetName val="D)_Training14"/>
      <sheetName val="E)_HY_test_PwC14"/>
      <sheetName val="F)_RD_60414"/>
      <sheetName val="G)_RD_64214"/>
      <sheetName val="TO_-_SP14"/>
      <sheetName val="Company_Info14"/>
      <sheetName val="CA_Comp14"/>
      <sheetName val="Balance_Sheet14"/>
      <sheetName val="Drop_down_list14"/>
      <sheetName val="Write_off14"/>
      <sheetName val="Cost_centre_expenditure14"/>
      <sheetName val="addl_cost14"/>
      <sheetName val="Cash_Flow14"/>
      <sheetName val="Co_info14"/>
      <sheetName val="Financial_Summary14"/>
      <sheetName val="Adj&amp;Rje(Z820)_14"/>
      <sheetName val="Spec_2210414"/>
      <sheetName val="WT_Util_99_LE14"/>
      <sheetName val="PTA_P&amp;S14"/>
      <sheetName val="Waste_Treatment_Variable_14"/>
      <sheetName val="แบบฟอร์มที่_7_original14"/>
      <sheetName val="แบบฟอร์มที่_7_Project_Base14"/>
      <sheetName val="All_employee14"/>
      <sheetName val="n-4_414"/>
      <sheetName val="ADJ_-_RATE30"/>
      <sheetName val="ADJ___RATE30"/>
      <sheetName val="SCB_1_-_Current30"/>
      <sheetName val="SCB_2_-_Current30"/>
      <sheetName val="BALANCE_SHEET_30"/>
      <sheetName val="BS_ATTACH30"/>
      <sheetName val="Sheet1_(2)30"/>
      <sheetName val="เงินกู้_MGC29"/>
      <sheetName val="LC___TR_Listing29"/>
      <sheetName val="Customize_Your_Invoice29"/>
      <sheetName val="Stock_Aging29"/>
      <sheetName val="VariableII__period29"/>
      <sheetName val="Dec_200129"/>
      <sheetName val="CF_RECONCILE_-_129"/>
      <sheetName val="Cost_Centers27"/>
      <sheetName val="_IB-PL-00-01_SUMMARY27"/>
      <sheetName val="10-1_Media27"/>
      <sheetName val="Customize_Your_Purchase_Order27"/>
      <sheetName val="ALL_KSFC_RIGS_EXCEPT_R-527"/>
      <sheetName val="FP_Friends_Other27"/>
      <sheetName val="163040_LC_TR27"/>
      <sheetName val="ng_1221"/>
      <sheetName val="Trial_Balance26"/>
      <sheetName val="_IBPL000126"/>
      <sheetName val="TrialBalance_Q3-200226"/>
      <sheetName val="Workbook_Inputs26"/>
      <sheetName val="163040_LC-TR26"/>
      <sheetName val="CA_Sheet27"/>
      <sheetName val="F9_Parameters25"/>
      <sheetName val="Total_Inventory26"/>
      <sheetName val="Semi_FG&amp;FG26"/>
      <sheetName val="Provision_NRV26"/>
      <sheetName val="Customize_Your_Loan_Manager25"/>
      <sheetName val="D190_225"/>
      <sheetName val="Bang_chiet_tinh_TBA25"/>
      <sheetName val="Data_Entry23"/>
      <sheetName val="input_data23"/>
      <sheetName val="Valo_DCF23"/>
      <sheetName val="List_info23"/>
      <sheetName val="By_Person23"/>
      <sheetName val="head_Jan23"/>
      <sheetName val="Cost_center18"/>
      <sheetName val="DB_PPC_PSF23"/>
      <sheetName val="Record_CR21"/>
      <sheetName val="Co__Code21"/>
      <sheetName val="Incident__NP_201721"/>
      <sheetName val="Standing_Data15"/>
      <sheetName val="Asset_&amp;_Liability15"/>
      <sheetName val="Net_asset_value15"/>
      <sheetName val="Drop_List15"/>
      <sheetName val="CAN_DOI_-_KET_QUA17"/>
      <sheetName val="Month_v_YTD15"/>
      <sheetName val="_IB-PL-YTD15"/>
      <sheetName val="BOI_sum15"/>
      <sheetName val="Update_CIT_FY1915"/>
      <sheetName val="Tax_computation_BOI15"/>
      <sheetName val="A)_Provision_schedule15"/>
      <sheetName val="A2)_834_Inventory15"/>
      <sheetName val="B1)_646_Retirement15"/>
      <sheetName val="B2)_746_Retirement_15"/>
      <sheetName val="C1)_791-0000-20_Private_exp_15"/>
      <sheetName val="TB_(as_of_31DEC)15"/>
      <sheetName val="C2)_779-0000-20_Misc_15"/>
      <sheetName val="C1)_663_Car_Lease15"/>
      <sheetName val="C2)_758_Car_Lease15"/>
      <sheetName val="D)_Training15"/>
      <sheetName val="E)_HY_test_PwC15"/>
      <sheetName val="F)_RD_60415"/>
      <sheetName val="G)_RD_64215"/>
      <sheetName val="TO_-_SP15"/>
      <sheetName val="Company_Info15"/>
      <sheetName val="CA_Comp15"/>
      <sheetName val="Balance_Sheet15"/>
      <sheetName val="Drop_down_list15"/>
      <sheetName val="Write_off15"/>
      <sheetName val="Cost_centre_expenditure15"/>
      <sheetName val="addl_cost15"/>
      <sheetName val="Cash_Flow15"/>
      <sheetName val="Co_info15"/>
      <sheetName val="Financial_Summary15"/>
      <sheetName val="Adj&amp;Rje(Z820)_15"/>
      <sheetName val="Spec_2210415"/>
      <sheetName val="WT_Util_99_LE15"/>
      <sheetName val="PTA_P&amp;S15"/>
      <sheetName val="Waste_Treatment_Variable_15"/>
      <sheetName val="แบบฟอร์มที่_7_original15"/>
      <sheetName val="แบบฟอร์มที่_7_Project_Base15"/>
      <sheetName val="All_employee15"/>
      <sheetName val="n-4_415"/>
      <sheetName val="ADJ_-_RATE32"/>
      <sheetName val="ADJ___RATE32"/>
      <sheetName val="SCB_1_-_Current32"/>
      <sheetName val="SCB_2_-_Current32"/>
      <sheetName val="BALANCE_SHEET_32"/>
      <sheetName val="BS_ATTACH32"/>
      <sheetName val="Sheet1_(2)32"/>
      <sheetName val="เงินกู้_MGC31"/>
      <sheetName val="LC___TR_Listing31"/>
      <sheetName val="Customize_Your_Invoice31"/>
      <sheetName val="Stock_Aging31"/>
      <sheetName val="VariableII__period31"/>
      <sheetName val="Dec_200131"/>
      <sheetName val="CF_RECONCILE_-_131"/>
      <sheetName val="Cost_Centers29"/>
      <sheetName val="_IB-PL-00-01_SUMMARY29"/>
      <sheetName val="10-1_Media29"/>
      <sheetName val="Customize_Your_Purchase_Order29"/>
      <sheetName val="ALL_KSFC_RIGS_EXCEPT_R-529"/>
      <sheetName val="FP_Friends_Other29"/>
      <sheetName val="163040_LC_TR29"/>
      <sheetName val="ng_1223"/>
      <sheetName val="Trial_Balance28"/>
      <sheetName val="_IBPL000128"/>
      <sheetName val="TrialBalance_Q3-200228"/>
      <sheetName val="Workbook_Inputs28"/>
      <sheetName val="163040_LC-TR28"/>
      <sheetName val="CA_Sheet29"/>
      <sheetName val="F9_Parameters27"/>
      <sheetName val="Total_Inventory28"/>
      <sheetName val="Semi_FG&amp;FG28"/>
      <sheetName val="Provision_NRV28"/>
      <sheetName val="Customize_Your_Loan_Manager27"/>
      <sheetName val="D190_227"/>
      <sheetName val="Bang_chiet_tinh_TBA27"/>
      <sheetName val="Data_Entry25"/>
      <sheetName val="input_data25"/>
      <sheetName val="Valo_DCF25"/>
      <sheetName val="List_info25"/>
      <sheetName val="By_Person25"/>
      <sheetName val="head_Jan25"/>
      <sheetName val="Cost_center20"/>
      <sheetName val="DB_PPC_PSF25"/>
      <sheetName val="Record_CR23"/>
      <sheetName val="Co__Code23"/>
      <sheetName val="Incident__NP_201723"/>
      <sheetName val="Standing_Data17"/>
      <sheetName val="Asset_&amp;_Liability17"/>
      <sheetName val="Net_asset_value17"/>
      <sheetName val="Drop_List17"/>
      <sheetName val="CAN_DOI_-_KET_QUA19"/>
      <sheetName val="Month_v_YTD17"/>
      <sheetName val="_IB-PL-YTD17"/>
      <sheetName val="BOI_sum17"/>
      <sheetName val="Update_CIT_FY1917"/>
      <sheetName val="Tax_computation_BOI17"/>
      <sheetName val="A)_Provision_schedule17"/>
      <sheetName val="A2)_834_Inventory17"/>
      <sheetName val="B1)_646_Retirement17"/>
      <sheetName val="B2)_746_Retirement_17"/>
      <sheetName val="C1)_791-0000-20_Private_exp_17"/>
      <sheetName val="TB_(as_of_31DEC)17"/>
      <sheetName val="C2)_779-0000-20_Misc_17"/>
      <sheetName val="C1)_663_Car_Lease17"/>
      <sheetName val="C2)_758_Car_Lease17"/>
      <sheetName val="D)_Training17"/>
      <sheetName val="E)_HY_test_PwC17"/>
      <sheetName val="F)_RD_60417"/>
      <sheetName val="G)_RD_64217"/>
      <sheetName val="TO_-_SP17"/>
      <sheetName val="Company_Info17"/>
      <sheetName val="CA_Comp17"/>
      <sheetName val="Balance_Sheet17"/>
      <sheetName val="Drop_down_list17"/>
      <sheetName val="Write_off17"/>
      <sheetName val="Cost_centre_expenditure17"/>
      <sheetName val="addl_cost17"/>
      <sheetName val="Cash_Flow17"/>
      <sheetName val="Co_info17"/>
      <sheetName val="Financial_Summary17"/>
      <sheetName val="Adj&amp;Rje(Z820)_17"/>
      <sheetName val="Spec_2210417"/>
      <sheetName val="WT_Util_99_LE17"/>
      <sheetName val="PTA_P&amp;S17"/>
      <sheetName val="Waste_Treatment_Variable_17"/>
      <sheetName val="แบบฟอร์มที่_7_original17"/>
      <sheetName val="แบบฟอร์มที่_7_Project_Base17"/>
      <sheetName val="All_employee17"/>
      <sheetName val="n-4_417"/>
      <sheetName val="ADJ_-_RATE31"/>
      <sheetName val="ADJ___RATE31"/>
      <sheetName val="SCB_1_-_Current31"/>
      <sheetName val="SCB_2_-_Current31"/>
      <sheetName val="BALANCE_SHEET_31"/>
      <sheetName val="BS_ATTACH31"/>
      <sheetName val="Sheet1_(2)31"/>
      <sheetName val="เงินกู้_MGC30"/>
      <sheetName val="LC___TR_Listing30"/>
      <sheetName val="Customize_Your_Invoice30"/>
      <sheetName val="Stock_Aging30"/>
      <sheetName val="VariableII__period30"/>
      <sheetName val="Dec_200130"/>
      <sheetName val="CF_RECONCILE_-_130"/>
      <sheetName val="Cost_Centers28"/>
      <sheetName val="_IB-PL-00-01_SUMMARY28"/>
      <sheetName val="10-1_Media28"/>
      <sheetName val="Customize_Your_Purchase_Order28"/>
      <sheetName val="ALL_KSFC_RIGS_EXCEPT_R-528"/>
      <sheetName val="FP_Friends_Other28"/>
      <sheetName val="163040_LC_TR28"/>
      <sheetName val="ng_1222"/>
      <sheetName val="Trial_Balance27"/>
      <sheetName val="_IBPL000127"/>
      <sheetName val="TrialBalance_Q3-200227"/>
      <sheetName val="Workbook_Inputs27"/>
      <sheetName val="163040_LC-TR27"/>
      <sheetName val="CA_Sheet28"/>
      <sheetName val="F9_Parameters26"/>
      <sheetName val="Total_Inventory27"/>
      <sheetName val="Semi_FG&amp;FG27"/>
      <sheetName val="Provision_NRV27"/>
      <sheetName val="Customize_Your_Loan_Manager26"/>
      <sheetName val="D190_226"/>
      <sheetName val="Bang_chiet_tinh_TBA26"/>
      <sheetName val="Data_Entry24"/>
      <sheetName val="input_data24"/>
      <sheetName val="Valo_DCF24"/>
      <sheetName val="List_info24"/>
      <sheetName val="By_Person24"/>
      <sheetName val="head_Jan24"/>
      <sheetName val="Cost_center19"/>
      <sheetName val="DB_PPC_PSF24"/>
      <sheetName val="Record_CR22"/>
      <sheetName val="Co__Code22"/>
      <sheetName val="Incident__NP_201722"/>
      <sheetName val="Standing_Data16"/>
      <sheetName val="Asset_&amp;_Liability16"/>
      <sheetName val="Net_asset_value16"/>
      <sheetName val="Drop_List16"/>
      <sheetName val="CAN_DOI_-_KET_QUA18"/>
      <sheetName val="Month_v_YTD16"/>
      <sheetName val="_IB-PL-YTD16"/>
      <sheetName val="BOI_sum16"/>
      <sheetName val="Update_CIT_FY1916"/>
      <sheetName val="Tax_computation_BOI16"/>
      <sheetName val="A)_Provision_schedule16"/>
      <sheetName val="A2)_834_Inventory16"/>
      <sheetName val="B1)_646_Retirement16"/>
      <sheetName val="B2)_746_Retirement_16"/>
      <sheetName val="C1)_791-0000-20_Private_exp_16"/>
      <sheetName val="TB_(as_of_31DEC)16"/>
      <sheetName val="C2)_779-0000-20_Misc_16"/>
      <sheetName val="C1)_663_Car_Lease16"/>
      <sheetName val="C2)_758_Car_Lease16"/>
      <sheetName val="D)_Training16"/>
      <sheetName val="E)_HY_test_PwC16"/>
      <sheetName val="F)_RD_60416"/>
      <sheetName val="G)_RD_64216"/>
      <sheetName val="TO_-_SP16"/>
      <sheetName val="Company_Info16"/>
      <sheetName val="CA_Comp16"/>
      <sheetName val="Balance_Sheet16"/>
      <sheetName val="Drop_down_list16"/>
      <sheetName val="Write_off16"/>
      <sheetName val="Cost_centre_expenditure16"/>
      <sheetName val="addl_cost16"/>
      <sheetName val="Cash_Flow16"/>
      <sheetName val="Co_info16"/>
      <sheetName val="Financial_Summary16"/>
      <sheetName val="Adj&amp;Rje(Z820)_16"/>
      <sheetName val="Spec_2210416"/>
      <sheetName val="WT_Util_99_LE16"/>
      <sheetName val="PTA_P&amp;S16"/>
      <sheetName val="Waste_Treatment_Variable_16"/>
      <sheetName val="แบบฟอร์มที่_7_original16"/>
      <sheetName val="แบบฟอร์มที่_7_Project_Base16"/>
      <sheetName val="All_employee16"/>
      <sheetName val="n-4_416"/>
      <sheetName val="ADJ_-_RATE33"/>
      <sheetName val="ADJ___RATE33"/>
      <sheetName val="SCB_1_-_Current33"/>
      <sheetName val="SCB_2_-_Current33"/>
      <sheetName val="BALANCE_SHEET_33"/>
      <sheetName val="BS_ATTACH33"/>
      <sheetName val="Sheet1_(2)33"/>
      <sheetName val="เงินกู้_MGC32"/>
      <sheetName val="LC___TR_Listing32"/>
      <sheetName val="Customize_Your_Invoice32"/>
      <sheetName val="Stock_Aging32"/>
      <sheetName val="VariableII__period32"/>
      <sheetName val="Dec_200132"/>
      <sheetName val="CF_RECONCILE_-_132"/>
      <sheetName val="Cost_Centers30"/>
      <sheetName val="_IB-PL-00-01_SUMMARY30"/>
      <sheetName val="10-1_Media30"/>
      <sheetName val="Customize_Your_Purchase_Order30"/>
      <sheetName val="ALL_KSFC_RIGS_EXCEPT_R-530"/>
      <sheetName val="FP_Friends_Other30"/>
      <sheetName val="163040_LC_TR30"/>
      <sheetName val="ng_1224"/>
      <sheetName val="Trial_Balance29"/>
      <sheetName val="_IBPL000129"/>
      <sheetName val="TrialBalance_Q3-200229"/>
      <sheetName val="Workbook_Inputs29"/>
      <sheetName val="163040_LC-TR29"/>
      <sheetName val="CA_Sheet30"/>
      <sheetName val="F9_Parameters28"/>
      <sheetName val="Total_Inventory29"/>
      <sheetName val="Semi_FG&amp;FG29"/>
      <sheetName val="Provision_NRV29"/>
      <sheetName val="Customize_Your_Loan_Manager28"/>
      <sheetName val="D190_228"/>
      <sheetName val="Bang_chiet_tinh_TBA28"/>
      <sheetName val="Data_Entry26"/>
      <sheetName val="input_data26"/>
      <sheetName val="Valo_DCF26"/>
      <sheetName val="List_info26"/>
      <sheetName val="By_Person26"/>
      <sheetName val="head_Jan26"/>
      <sheetName val="Cost_center21"/>
      <sheetName val="DB_PPC_PSF26"/>
      <sheetName val="Record_CR24"/>
      <sheetName val="Co__Code24"/>
      <sheetName val="Incident__NP_201724"/>
      <sheetName val="Standing_Data18"/>
      <sheetName val="Asset_&amp;_Liability18"/>
      <sheetName val="Net_asset_value18"/>
      <sheetName val="Drop_List18"/>
      <sheetName val="CAN_DOI_-_KET_QUA20"/>
      <sheetName val="Month_v_YTD18"/>
      <sheetName val="_IB-PL-YTD18"/>
      <sheetName val="BOI_sum18"/>
      <sheetName val="Update_CIT_FY1918"/>
      <sheetName val="Tax_computation_BOI18"/>
      <sheetName val="A)_Provision_schedule18"/>
      <sheetName val="A2)_834_Inventory18"/>
      <sheetName val="B1)_646_Retirement18"/>
      <sheetName val="B2)_746_Retirement_18"/>
      <sheetName val="C1)_791-0000-20_Private_exp_18"/>
      <sheetName val="TB_(as_of_31DEC)18"/>
      <sheetName val="C2)_779-0000-20_Misc_18"/>
      <sheetName val="C1)_663_Car_Lease18"/>
      <sheetName val="C2)_758_Car_Lease18"/>
      <sheetName val="D)_Training18"/>
      <sheetName val="E)_HY_test_PwC18"/>
      <sheetName val="F)_RD_60418"/>
      <sheetName val="G)_RD_64218"/>
      <sheetName val="TO_-_SP18"/>
      <sheetName val="Company_Info18"/>
      <sheetName val="CA_Comp18"/>
      <sheetName val="Balance_Sheet18"/>
      <sheetName val="Drop_down_list18"/>
      <sheetName val="Write_off18"/>
      <sheetName val="Cost_centre_expenditure18"/>
      <sheetName val="addl_cost18"/>
      <sheetName val="Cash_Flow18"/>
      <sheetName val="Co_info18"/>
      <sheetName val="Financial_Summary18"/>
      <sheetName val="Adj&amp;Rje(Z820)_18"/>
      <sheetName val="Spec_2210418"/>
      <sheetName val="WT_Util_99_LE18"/>
      <sheetName val="PTA_P&amp;S18"/>
      <sheetName val="Waste_Treatment_Variable_18"/>
      <sheetName val="แบบฟอร์มที่_7_original18"/>
      <sheetName val="แบบฟอร์มที่_7_Project_Base18"/>
      <sheetName val="All_employee18"/>
      <sheetName val="n-4_418"/>
      <sheetName val="ADJ_-_RATE34"/>
      <sheetName val="ADJ___RATE34"/>
      <sheetName val="SCB_1_-_Current34"/>
      <sheetName val="SCB_2_-_Current34"/>
      <sheetName val="BALANCE_SHEET_34"/>
      <sheetName val="BS_ATTACH34"/>
      <sheetName val="Sheet1_(2)34"/>
      <sheetName val="เงินกู้_MGC33"/>
      <sheetName val="LC___TR_Listing33"/>
      <sheetName val="Customize_Your_Invoice33"/>
      <sheetName val="Stock_Aging33"/>
      <sheetName val="VariableII__period33"/>
      <sheetName val="Dec_200133"/>
      <sheetName val="CF_RECONCILE_-_133"/>
      <sheetName val="Cost_Centers31"/>
      <sheetName val="_IB-PL-00-01_SUMMARY31"/>
      <sheetName val="10-1_Media31"/>
      <sheetName val="Customize_Your_Purchase_Order31"/>
      <sheetName val="ALL_KSFC_RIGS_EXCEPT_R-531"/>
      <sheetName val="FP_Friends_Other31"/>
      <sheetName val="163040_LC_TR31"/>
      <sheetName val="ng_1225"/>
      <sheetName val="Trial_Balance30"/>
      <sheetName val="_IBPL000130"/>
      <sheetName val="TrialBalance_Q3-200230"/>
      <sheetName val="Workbook_Inputs30"/>
      <sheetName val="163040_LC-TR30"/>
      <sheetName val="CA_Sheet31"/>
      <sheetName val="F9_Parameters29"/>
      <sheetName val="Total_Inventory30"/>
      <sheetName val="Semi_FG&amp;FG30"/>
      <sheetName val="Provision_NRV30"/>
      <sheetName val="Customize_Your_Loan_Manager29"/>
      <sheetName val="D190_229"/>
      <sheetName val="Bang_chiet_tinh_TBA29"/>
      <sheetName val="Data_Entry27"/>
      <sheetName val="input_data27"/>
      <sheetName val="Valo_DCF27"/>
      <sheetName val="List_info27"/>
      <sheetName val="By_Person27"/>
      <sheetName val="head_Jan27"/>
      <sheetName val="Cost_center22"/>
      <sheetName val="DB_PPC_PSF27"/>
      <sheetName val="Record_CR25"/>
      <sheetName val="Co__Code25"/>
      <sheetName val="Incident__NP_201725"/>
      <sheetName val="Standing_Data19"/>
      <sheetName val="Asset_&amp;_Liability19"/>
      <sheetName val="Net_asset_value19"/>
      <sheetName val="Drop_List19"/>
      <sheetName val="CAN_DOI_-_KET_QUA21"/>
      <sheetName val="Month_v_YTD19"/>
      <sheetName val="_IB-PL-YTD19"/>
      <sheetName val="BOI_sum19"/>
      <sheetName val="Update_CIT_FY1919"/>
      <sheetName val="Tax_computation_BOI19"/>
      <sheetName val="A)_Provision_schedule19"/>
      <sheetName val="A2)_834_Inventory19"/>
      <sheetName val="B1)_646_Retirement19"/>
      <sheetName val="B2)_746_Retirement_19"/>
      <sheetName val="C1)_791-0000-20_Private_exp_19"/>
      <sheetName val="TB_(as_of_31DEC)19"/>
      <sheetName val="C2)_779-0000-20_Misc_19"/>
      <sheetName val="C1)_663_Car_Lease19"/>
      <sheetName val="C2)_758_Car_Lease19"/>
      <sheetName val="D)_Training19"/>
      <sheetName val="E)_HY_test_PwC19"/>
      <sheetName val="F)_RD_60419"/>
      <sheetName val="G)_RD_64219"/>
      <sheetName val="TO_-_SP19"/>
      <sheetName val="Company_Info19"/>
      <sheetName val="CA_Comp19"/>
      <sheetName val="Balance_Sheet19"/>
      <sheetName val="Drop_down_list19"/>
      <sheetName val="Write_off19"/>
      <sheetName val="Cost_centre_expenditure19"/>
      <sheetName val="addl_cost19"/>
      <sheetName val="Cash_Flow19"/>
      <sheetName val="Co_info19"/>
      <sheetName val="Financial_Summary19"/>
      <sheetName val="Adj&amp;Rje(Z820)_19"/>
      <sheetName val="Spec_2210419"/>
      <sheetName val="WT_Util_99_LE19"/>
      <sheetName val="PTA_P&amp;S19"/>
      <sheetName val="Waste_Treatment_Variable_19"/>
      <sheetName val="แบบฟอร์มที่_7_original19"/>
      <sheetName val="แบบฟอร์มที่_7_Project_Base19"/>
      <sheetName val="All_employee19"/>
      <sheetName val="n-4_419"/>
      <sheetName val="ADJ_-_RATE36"/>
      <sheetName val="ADJ___RATE36"/>
      <sheetName val="SCB_1_-_Current36"/>
      <sheetName val="SCB_2_-_Current36"/>
      <sheetName val="BALANCE_SHEET_36"/>
      <sheetName val="BS_ATTACH36"/>
      <sheetName val="Sheet1_(2)36"/>
      <sheetName val="เงินกู้_MGC35"/>
      <sheetName val="LC___TR_Listing35"/>
      <sheetName val="Customize_Your_Invoice35"/>
      <sheetName val="Stock_Aging35"/>
      <sheetName val="VariableII__period35"/>
      <sheetName val="Dec_200135"/>
      <sheetName val="CF_RECONCILE_-_135"/>
      <sheetName val="Cost_Centers33"/>
      <sheetName val="_IB-PL-00-01_SUMMARY33"/>
      <sheetName val="10-1_Media33"/>
      <sheetName val="Customize_Your_Purchase_Order33"/>
      <sheetName val="ALL_KSFC_RIGS_EXCEPT_R-533"/>
      <sheetName val="FP_Friends_Other33"/>
      <sheetName val="163040_LC_TR33"/>
      <sheetName val="ng_1227"/>
      <sheetName val="Trial_Balance32"/>
      <sheetName val="_IBPL000132"/>
      <sheetName val="TrialBalance_Q3-200232"/>
      <sheetName val="Workbook_Inputs32"/>
      <sheetName val="163040_LC-TR32"/>
      <sheetName val="CA_Sheet33"/>
      <sheetName val="F9_Parameters31"/>
      <sheetName val="Total_Inventory32"/>
      <sheetName val="Semi_FG&amp;FG32"/>
      <sheetName val="Provision_NRV32"/>
      <sheetName val="Customize_Your_Loan_Manager31"/>
      <sheetName val="D190_231"/>
      <sheetName val="Bang_chiet_tinh_TBA31"/>
      <sheetName val="Data_Entry29"/>
      <sheetName val="input_data29"/>
      <sheetName val="Valo_DCF29"/>
      <sheetName val="List_info29"/>
      <sheetName val="By_Person29"/>
      <sheetName val="head_Jan29"/>
      <sheetName val="Cost_center24"/>
      <sheetName val="DB_PPC_PSF29"/>
      <sheetName val="Record_CR27"/>
      <sheetName val="Co__Code27"/>
      <sheetName val="Incident__NP_201727"/>
      <sheetName val="Standing_Data21"/>
      <sheetName val="Asset_&amp;_Liability21"/>
      <sheetName val="Net_asset_value21"/>
      <sheetName val="Drop_List21"/>
      <sheetName val="CAN_DOI_-_KET_QUA23"/>
      <sheetName val="Month_v_YTD21"/>
      <sheetName val="_IB-PL-YTD21"/>
      <sheetName val="BOI_sum21"/>
      <sheetName val="Update_CIT_FY1921"/>
      <sheetName val="Tax_computation_BOI21"/>
      <sheetName val="A)_Provision_schedule21"/>
      <sheetName val="A2)_834_Inventory21"/>
      <sheetName val="B1)_646_Retirement21"/>
      <sheetName val="B2)_746_Retirement_21"/>
      <sheetName val="C1)_791-0000-20_Private_exp_21"/>
      <sheetName val="TB_(as_of_31DEC)21"/>
      <sheetName val="C2)_779-0000-20_Misc_21"/>
      <sheetName val="C1)_663_Car_Lease21"/>
      <sheetName val="C2)_758_Car_Lease21"/>
      <sheetName val="D)_Training21"/>
      <sheetName val="E)_HY_test_PwC21"/>
      <sheetName val="F)_RD_60421"/>
      <sheetName val="G)_RD_64221"/>
      <sheetName val="TO_-_SP21"/>
      <sheetName val="Company_Info21"/>
      <sheetName val="CA_Comp21"/>
      <sheetName val="Balance_Sheet21"/>
      <sheetName val="Drop_down_list21"/>
      <sheetName val="Write_off21"/>
      <sheetName val="Cost_centre_expenditure21"/>
      <sheetName val="addl_cost21"/>
      <sheetName val="Cash_Flow21"/>
      <sheetName val="Co_info21"/>
      <sheetName val="Financial_Summary21"/>
      <sheetName val="Adj&amp;Rje(Z820)_21"/>
      <sheetName val="Spec_2210421"/>
      <sheetName val="WT_Util_99_LE21"/>
      <sheetName val="PTA_P&amp;S21"/>
      <sheetName val="Waste_Treatment_Variable_21"/>
      <sheetName val="แบบฟอร์มที่_7_original21"/>
      <sheetName val="แบบฟอร์มที่_7_Project_Base21"/>
      <sheetName val="All_employee21"/>
      <sheetName val="n-4_421"/>
      <sheetName val="ADJ_-_RATE37"/>
      <sheetName val="ADJ___RATE37"/>
      <sheetName val="SCB_1_-_Current37"/>
      <sheetName val="SCB_2_-_Current37"/>
      <sheetName val="BALANCE_SHEET_37"/>
      <sheetName val="BS_ATTACH37"/>
      <sheetName val="Sheet1_(2)37"/>
      <sheetName val="เงินกู้_MGC36"/>
      <sheetName val="LC___TR_Listing36"/>
      <sheetName val="Customize_Your_Invoice36"/>
      <sheetName val="Stock_Aging36"/>
      <sheetName val="VariableII__period36"/>
      <sheetName val="Dec_200136"/>
      <sheetName val="CF_RECONCILE_-_136"/>
      <sheetName val="Cost_Centers34"/>
      <sheetName val="_IB-PL-00-01_SUMMARY34"/>
      <sheetName val="10-1_Media34"/>
      <sheetName val="Customize_Your_Purchase_Order34"/>
      <sheetName val="ALL_KSFC_RIGS_EXCEPT_R-534"/>
      <sheetName val="FP_Friends_Other34"/>
      <sheetName val="163040_LC_TR34"/>
      <sheetName val="ng_1228"/>
      <sheetName val="Trial_Balance33"/>
      <sheetName val="_IBPL000133"/>
      <sheetName val="TrialBalance_Q3-200233"/>
      <sheetName val="Workbook_Inputs33"/>
      <sheetName val="163040_LC-TR33"/>
      <sheetName val="CA_Sheet34"/>
      <sheetName val="F9_Parameters32"/>
      <sheetName val="Total_Inventory33"/>
      <sheetName val="Semi_FG&amp;FG33"/>
      <sheetName val="Provision_NRV33"/>
      <sheetName val="Customize_Your_Loan_Manager32"/>
      <sheetName val="D190_232"/>
      <sheetName val="Bang_chiet_tinh_TBA32"/>
      <sheetName val="Data_Entry30"/>
      <sheetName val="input_data30"/>
      <sheetName val="Valo_DCF30"/>
      <sheetName val="List_info30"/>
      <sheetName val="By_Person30"/>
      <sheetName val="head_Jan30"/>
      <sheetName val="Cost_center25"/>
      <sheetName val="DB_PPC_PSF30"/>
      <sheetName val="Record_CR28"/>
      <sheetName val="Co__Code28"/>
      <sheetName val="Incident__NP_201728"/>
      <sheetName val="Standing_Data22"/>
      <sheetName val="Asset_&amp;_Liability22"/>
      <sheetName val="Net_asset_value22"/>
      <sheetName val="Drop_List22"/>
      <sheetName val="CAN_DOI_-_KET_QUA24"/>
      <sheetName val="Month_v_YTD22"/>
      <sheetName val="_IB-PL-YTD22"/>
      <sheetName val="BOI_sum22"/>
      <sheetName val="Update_CIT_FY1922"/>
      <sheetName val="Tax_computation_BOI22"/>
      <sheetName val="A)_Provision_schedule22"/>
      <sheetName val="A2)_834_Inventory22"/>
      <sheetName val="B1)_646_Retirement22"/>
      <sheetName val="B2)_746_Retirement_22"/>
      <sheetName val="C1)_791-0000-20_Private_exp_22"/>
      <sheetName val="TB_(as_of_31DEC)22"/>
      <sheetName val="C2)_779-0000-20_Misc_22"/>
      <sheetName val="C1)_663_Car_Lease22"/>
      <sheetName val="C2)_758_Car_Lease22"/>
      <sheetName val="D)_Training22"/>
      <sheetName val="E)_HY_test_PwC22"/>
      <sheetName val="F)_RD_60422"/>
      <sheetName val="G)_RD_64222"/>
      <sheetName val="TO_-_SP22"/>
      <sheetName val="Company_Info22"/>
      <sheetName val="CA_Comp22"/>
      <sheetName val="Balance_Sheet22"/>
      <sheetName val="Drop_down_list22"/>
      <sheetName val="Write_off22"/>
      <sheetName val="Cost_centre_expenditure22"/>
      <sheetName val="addl_cost22"/>
      <sheetName val="Cash_Flow22"/>
      <sheetName val="Co_info22"/>
      <sheetName val="Financial_Summary22"/>
      <sheetName val="Adj&amp;Rje(Z820)_22"/>
      <sheetName val="Spec_2210422"/>
      <sheetName val="WT_Util_99_LE22"/>
      <sheetName val="PTA_P&amp;S22"/>
      <sheetName val="Waste_Treatment_Variable_22"/>
      <sheetName val="แบบฟอร์มที่_7_original22"/>
      <sheetName val="แบบฟอร์มที่_7_Project_Base22"/>
      <sheetName val="All_employee22"/>
      <sheetName val="n-4_422"/>
      <sheetName val="ADJ_-_RATE41"/>
      <sheetName val="ADJ___RATE41"/>
      <sheetName val="SCB_1_-_Current41"/>
      <sheetName val="SCB_2_-_Current41"/>
      <sheetName val="BALANCE_SHEET_41"/>
      <sheetName val="BS_ATTACH41"/>
      <sheetName val="Sheet1_(2)41"/>
      <sheetName val="เงินกู้_MGC40"/>
      <sheetName val="LC___TR_Listing40"/>
      <sheetName val="Customize_Your_Invoice40"/>
      <sheetName val="Stock_Aging40"/>
      <sheetName val="VariableII__period40"/>
      <sheetName val="Dec_200140"/>
      <sheetName val="CF_RECONCILE_-_140"/>
      <sheetName val="Cost_Centers38"/>
      <sheetName val="_IB-PL-00-01_SUMMARY38"/>
      <sheetName val="10-1_Media38"/>
      <sheetName val="Customize_Your_Purchase_Order38"/>
      <sheetName val="ALL_KSFC_RIGS_EXCEPT_R-538"/>
      <sheetName val="FP_Friends_Other38"/>
      <sheetName val="163040_LC_TR38"/>
      <sheetName val="ng_1232"/>
      <sheetName val="Trial_Balance37"/>
      <sheetName val="_IBPL000137"/>
      <sheetName val="TrialBalance_Q3-200237"/>
      <sheetName val="Workbook_Inputs37"/>
      <sheetName val="163040_LC-TR37"/>
      <sheetName val="CA_Sheet38"/>
      <sheetName val="F9_Parameters36"/>
      <sheetName val="Total_Inventory37"/>
      <sheetName val="Semi_FG&amp;FG37"/>
      <sheetName val="Provision_NRV37"/>
      <sheetName val="Customize_Your_Loan_Manager36"/>
      <sheetName val="D190_236"/>
      <sheetName val="Bang_chiet_tinh_TBA36"/>
      <sheetName val="Data_Entry34"/>
      <sheetName val="input_data34"/>
      <sheetName val="Valo_DCF34"/>
      <sheetName val="List_info34"/>
      <sheetName val="By_Person34"/>
      <sheetName val="head_Jan34"/>
      <sheetName val="Cost_center29"/>
      <sheetName val="DB_PPC_PSF34"/>
      <sheetName val="Record_CR32"/>
      <sheetName val="Co__Code32"/>
      <sheetName val="Incident__NP_201732"/>
      <sheetName val="Standing_Data26"/>
      <sheetName val="Asset_&amp;_Liability26"/>
      <sheetName val="Net_asset_value26"/>
      <sheetName val="Drop_List26"/>
      <sheetName val="CAN_DOI_-_KET_QUA28"/>
      <sheetName val="Month_v_YTD26"/>
      <sheetName val="_IB-PL-YTD26"/>
      <sheetName val="BOI_sum26"/>
      <sheetName val="Update_CIT_FY1926"/>
      <sheetName val="Tax_computation_BOI26"/>
      <sheetName val="A)_Provision_schedule26"/>
      <sheetName val="A2)_834_Inventory26"/>
      <sheetName val="B1)_646_Retirement26"/>
      <sheetName val="B2)_746_Retirement_26"/>
      <sheetName val="C1)_791-0000-20_Private_exp_26"/>
      <sheetName val="TB_(as_of_31DEC)26"/>
      <sheetName val="C2)_779-0000-20_Misc_26"/>
      <sheetName val="C1)_663_Car_Lease26"/>
      <sheetName val="C2)_758_Car_Lease26"/>
      <sheetName val="D)_Training26"/>
      <sheetName val="E)_HY_test_PwC26"/>
      <sheetName val="F)_RD_60426"/>
      <sheetName val="G)_RD_64226"/>
      <sheetName val="TO_-_SP26"/>
      <sheetName val="Company_Info26"/>
      <sheetName val="CA_Comp26"/>
      <sheetName val="Balance_Sheet26"/>
      <sheetName val="Drop_down_list26"/>
      <sheetName val="Write_off26"/>
      <sheetName val="Cost_centre_expenditure26"/>
      <sheetName val="addl_cost26"/>
      <sheetName val="Cash_Flow26"/>
      <sheetName val="Co_info26"/>
      <sheetName val="Financial_Summary26"/>
      <sheetName val="Adj&amp;Rje(Z820)_26"/>
      <sheetName val="Spec_2210426"/>
      <sheetName val="WT_Util_99_LE26"/>
      <sheetName val="PTA_P&amp;S26"/>
      <sheetName val="Waste_Treatment_Variable_26"/>
      <sheetName val="แบบฟอร์มที่_7_original26"/>
      <sheetName val="แบบฟอร์มที่_7_Project_Base26"/>
      <sheetName val="All_employee26"/>
      <sheetName val="n-4_426"/>
      <sheetName val="ADJ_-_RATE39"/>
      <sheetName val="ADJ___RATE39"/>
      <sheetName val="SCB_1_-_Current39"/>
      <sheetName val="SCB_2_-_Current39"/>
      <sheetName val="BALANCE_SHEET_39"/>
      <sheetName val="BS_ATTACH39"/>
      <sheetName val="Sheet1_(2)39"/>
      <sheetName val="เงินกู้_MGC38"/>
      <sheetName val="LC___TR_Listing38"/>
      <sheetName val="Customize_Your_Invoice38"/>
      <sheetName val="Stock_Aging38"/>
      <sheetName val="VariableII__period38"/>
      <sheetName val="Dec_200138"/>
      <sheetName val="CF_RECONCILE_-_138"/>
      <sheetName val="Cost_Centers36"/>
      <sheetName val="_IB-PL-00-01_SUMMARY36"/>
      <sheetName val="10-1_Media36"/>
      <sheetName val="Customize_Your_Purchase_Order36"/>
      <sheetName val="ALL_KSFC_RIGS_EXCEPT_R-536"/>
      <sheetName val="FP_Friends_Other36"/>
      <sheetName val="163040_LC_TR36"/>
      <sheetName val="ng_1230"/>
      <sheetName val="Trial_Balance35"/>
      <sheetName val="_IBPL000135"/>
      <sheetName val="TrialBalance_Q3-200235"/>
      <sheetName val="Workbook_Inputs35"/>
      <sheetName val="163040_LC-TR35"/>
      <sheetName val="CA_Sheet36"/>
      <sheetName val="F9_Parameters34"/>
      <sheetName val="Total_Inventory35"/>
      <sheetName val="Semi_FG&amp;FG35"/>
      <sheetName val="Provision_NRV35"/>
      <sheetName val="Customize_Your_Loan_Manager34"/>
      <sheetName val="D190_234"/>
      <sheetName val="Bang_chiet_tinh_TBA34"/>
      <sheetName val="Data_Entry32"/>
      <sheetName val="input_data32"/>
      <sheetName val="Valo_DCF32"/>
      <sheetName val="List_info32"/>
      <sheetName val="By_Person32"/>
      <sheetName val="head_Jan32"/>
      <sheetName val="Cost_center27"/>
      <sheetName val="DB_PPC_PSF32"/>
      <sheetName val="Record_CR30"/>
      <sheetName val="Co__Code30"/>
      <sheetName val="Incident__NP_201730"/>
      <sheetName val="Standing_Data24"/>
      <sheetName val="Asset_&amp;_Liability24"/>
      <sheetName val="Net_asset_value24"/>
      <sheetName val="Drop_List24"/>
      <sheetName val="CAN_DOI_-_KET_QUA26"/>
      <sheetName val="Month_v_YTD24"/>
      <sheetName val="_IB-PL-YTD24"/>
      <sheetName val="BOI_sum24"/>
      <sheetName val="Update_CIT_FY1924"/>
      <sheetName val="Tax_computation_BOI24"/>
      <sheetName val="A)_Provision_schedule24"/>
      <sheetName val="A2)_834_Inventory24"/>
      <sheetName val="B1)_646_Retirement24"/>
      <sheetName val="B2)_746_Retirement_24"/>
      <sheetName val="C1)_791-0000-20_Private_exp_24"/>
      <sheetName val="TB_(as_of_31DEC)24"/>
      <sheetName val="C2)_779-0000-20_Misc_24"/>
      <sheetName val="C1)_663_Car_Lease24"/>
      <sheetName val="C2)_758_Car_Lease24"/>
      <sheetName val="D)_Training24"/>
      <sheetName val="E)_HY_test_PwC24"/>
      <sheetName val="F)_RD_60424"/>
      <sheetName val="G)_RD_64224"/>
      <sheetName val="TO_-_SP24"/>
      <sheetName val="Company_Info24"/>
      <sheetName val="CA_Comp24"/>
      <sheetName val="Balance_Sheet24"/>
      <sheetName val="Drop_down_list24"/>
      <sheetName val="Write_off24"/>
      <sheetName val="Cost_centre_expenditure24"/>
      <sheetName val="addl_cost24"/>
      <sheetName val="Cash_Flow24"/>
      <sheetName val="Co_info24"/>
      <sheetName val="Financial_Summary24"/>
      <sheetName val="Adj&amp;Rje(Z820)_24"/>
      <sheetName val="Spec_2210424"/>
      <sheetName val="WT_Util_99_LE24"/>
      <sheetName val="PTA_P&amp;S24"/>
      <sheetName val="Waste_Treatment_Variable_24"/>
      <sheetName val="แบบฟอร์มที่_7_original24"/>
      <sheetName val="แบบฟอร์มที่_7_Project_Base24"/>
      <sheetName val="All_employee24"/>
      <sheetName val="n-4_424"/>
      <sheetName val="ADJ_-_RATE38"/>
      <sheetName val="ADJ___RATE38"/>
      <sheetName val="SCB_1_-_Current38"/>
      <sheetName val="SCB_2_-_Current38"/>
      <sheetName val="BALANCE_SHEET_38"/>
      <sheetName val="BS_ATTACH38"/>
      <sheetName val="Sheet1_(2)38"/>
      <sheetName val="เงินกู้_MGC37"/>
      <sheetName val="LC___TR_Listing37"/>
      <sheetName val="Customize_Your_Invoice37"/>
      <sheetName val="Stock_Aging37"/>
      <sheetName val="VariableII__period37"/>
      <sheetName val="Dec_200137"/>
      <sheetName val="CF_RECONCILE_-_137"/>
      <sheetName val="Cost_Centers35"/>
      <sheetName val="_IB-PL-00-01_SUMMARY35"/>
      <sheetName val="10-1_Media35"/>
      <sheetName val="Customize_Your_Purchase_Order35"/>
      <sheetName val="ALL_KSFC_RIGS_EXCEPT_R-535"/>
      <sheetName val="FP_Friends_Other35"/>
      <sheetName val="163040_LC_TR35"/>
      <sheetName val="ng_1229"/>
      <sheetName val="Trial_Balance34"/>
      <sheetName val="_IBPL000134"/>
      <sheetName val="TrialBalance_Q3-200234"/>
      <sheetName val="Workbook_Inputs34"/>
      <sheetName val="163040_LC-TR34"/>
      <sheetName val="CA_Sheet35"/>
      <sheetName val="F9_Parameters33"/>
      <sheetName val="Total_Inventory34"/>
      <sheetName val="Semi_FG&amp;FG34"/>
      <sheetName val="Provision_NRV34"/>
      <sheetName val="Customize_Your_Loan_Manager33"/>
      <sheetName val="D190_233"/>
      <sheetName val="Bang_chiet_tinh_TBA33"/>
      <sheetName val="Data_Entry31"/>
      <sheetName val="input_data31"/>
      <sheetName val="Valo_DCF31"/>
      <sheetName val="List_info31"/>
      <sheetName val="By_Person31"/>
      <sheetName val="head_Jan31"/>
      <sheetName val="Cost_center26"/>
      <sheetName val="DB_PPC_PSF31"/>
      <sheetName val="Record_CR29"/>
      <sheetName val="Co__Code29"/>
      <sheetName val="Incident__NP_201729"/>
      <sheetName val="Standing_Data23"/>
      <sheetName val="Asset_&amp;_Liability23"/>
      <sheetName val="Net_asset_value23"/>
      <sheetName val="Drop_List23"/>
      <sheetName val="CAN_DOI_-_KET_QUA25"/>
      <sheetName val="Month_v_YTD23"/>
      <sheetName val="_IB-PL-YTD23"/>
      <sheetName val="BOI_sum23"/>
      <sheetName val="Update_CIT_FY1923"/>
      <sheetName val="Tax_computation_BOI23"/>
      <sheetName val="A)_Provision_schedule23"/>
      <sheetName val="A2)_834_Inventory23"/>
      <sheetName val="B1)_646_Retirement23"/>
      <sheetName val="B2)_746_Retirement_23"/>
      <sheetName val="C1)_791-0000-20_Private_exp_23"/>
      <sheetName val="TB_(as_of_31DEC)23"/>
      <sheetName val="C2)_779-0000-20_Misc_23"/>
      <sheetName val="C1)_663_Car_Lease23"/>
      <sheetName val="C2)_758_Car_Lease23"/>
      <sheetName val="D)_Training23"/>
      <sheetName val="E)_HY_test_PwC23"/>
      <sheetName val="F)_RD_60423"/>
      <sheetName val="G)_RD_64223"/>
      <sheetName val="TO_-_SP23"/>
      <sheetName val="Company_Info23"/>
      <sheetName val="CA_Comp23"/>
      <sheetName val="Balance_Sheet23"/>
      <sheetName val="Drop_down_list23"/>
      <sheetName val="Write_off23"/>
      <sheetName val="Cost_centre_expenditure23"/>
      <sheetName val="addl_cost23"/>
      <sheetName val="Cash_Flow23"/>
      <sheetName val="Co_info23"/>
      <sheetName val="Financial_Summary23"/>
      <sheetName val="Adj&amp;Rje(Z820)_23"/>
      <sheetName val="Spec_2210423"/>
      <sheetName val="WT_Util_99_LE23"/>
      <sheetName val="PTA_P&amp;S23"/>
      <sheetName val="Waste_Treatment_Variable_23"/>
      <sheetName val="แบบฟอร์มที่_7_original23"/>
      <sheetName val="แบบฟอร์มที่_7_Project_Base23"/>
      <sheetName val="All_employee23"/>
      <sheetName val="n-4_423"/>
      <sheetName val="ADJ_-_RATE40"/>
      <sheetName val="ADJ___RATE40"/>
      <sheetName val="SCB_1_-_Current40"/>
      <sheetName val="SCB_2_-_Current40"/>
      <sheetName val="BALANCE_SHEET_40"/>
      <sheetName val="BS_ATTACH40"/>
      <sheetName val="Sheet1_(2)40"/>
      <sheetName val="เงินกู้_MGC39"/>
      <sheetName val="LC___TR_Listing39"/>
      <sheetName val="Customize_Your_Invoice39"/>
      <sheetName val="Stock_Aging39"/>
      <sheetName val="VariableII__period39"/>
      <sheetName val="Dec_200139"/>
      <sheetName val="CF_RECONCILE_-_139"/>
      <sheetName val="Cost_Centers37"/>
      <sheetName val="_IB-PL-00-01_SUMMARY37"/>
      <sheetName val="10-1_Media37"/>
      <sheetName val="Customize_Your_Purchase_Order37"/>
      <sheetName val="ALL_KSFC_RIGS_EXCEPT_R-537"/>
      <sheetName val="FP_Friends_Other37"/>
      <sheetName val="163040_LC_TR37"/>
      <sheetName val="ng_1231"/>
      <sheetName val="Trial_Balance36"/>
      <sheetName val="_IBPL000136"/>
      <sheetName val="TrialBalance_Q3-200236"/>
      <sheetName val="Workbook_Inputs36"/>
      <sheetName val="163040_LC-TR36"/>
      <sheetName val="CA_Sheet37"/>
      <sheetName val="F9_Parameters35"/>
      <sheetName val="Total_Inventory36"/>
      <sheetName val="Semi_FG&amp;FG36"/>
      <sheetName val="Provision_NRV36"/>
      <sheetName val="Customize_Your_Loan_Manager35"/>
      <sheetName val="D190_235"/>
      <sheetName val="Bang_chiet_tinh_TBA35"/>
      <sheetName val="Data_Entry33"/>
      <sheetName val="input_data33"/>
      <sheetName val="Valo_DCF33"/>
      <sheetName val="List_info33"/>
      <sheetName val="By_Person33"/>
      <sheetName val="head_Jan33"/>
      <sheetName val="Cost_center28"/>
      <sheetName val="DB_PPC_PSF33"/>
      <sheetName val="Record_CR31"/>
      <sheetName val="Co__Code31"/>
      <sheetName val="Incident__NP_201731"/>
      <sheetName val="Standing_Data25"/>
      <sheetName val="Asset_&amp;_Liability25"/>
      <sheetName val="Net_asset_value25"/>
      <sheetName val="Drop_List25"/>
      <sheetName val="CAN_DOI_-_KET_QUA27"/>
      <sheetName val="Month_v_YTD25"/>
      <sheetName val="_IB-PL-YTD25"/>
      <sheetName val="BOI_sum25"/>
      <sheetName val="Update_CIT_FY1925"/>
      <sheetName val="Tax_computation_BOI25"/>
      <sheetName val="A)_Provision_schedule25"/>
      <sheetName val="A2)_834_Inventory25"/>
      <sheetName val="B1)_646_Retirement25"/>
      <sheetName val="B2)_746_Retirement_25"/>
      <sheetName val="C1)_791-0000-20_Private_exp_25"/>
      <sheetName val="TB_(as_of_31DEC)25"/>
      <sheetName val="C2)_779-0000-20_Misc_25"/>
      <sheetName val="C1)_663_Car_Lease25"/>
      <sheetName val="C2)_758_Car_Lease25"/>
      <sheetName val="D)_Training25"/>
      <sheetName val="E)_HY_test_PwC25"/>
      <sheetName val="F)_RD_60425"/>
      <sheetName val="G)_RD_64225"/>
      <sheetName val="TO_-_SP25"/>
      <sheetName val="Company_Info25"/>
      <sheetName val="CA_Comp25"/>
      <sheetName val="Balance_Sheet25"/>
      <sheetName val="Drop_down_list25"/>
      <sheetName val="Write_off25"/>
      <sheetName val="Cost_centre_expenditure25"/>
      <sheetName val="addl_cost25"/>
      <sheetName val="Cash_Flow25"/>
      <sheetName val="Co_info25"/>
      <sheetName val="Financial_Summary25"/>
      <sheetName val="Adj&amp;Rje(Z820)_25"/>
      <sheetName val="Spec_2210425"/>
      <sheetName val="WT_Util_99_LE25"/>
      <sheetName val="PTA_P&amp;S25"/>
      <sheetName val="Waste_Treatment_Variable_25"/>
      <sheetName val="แบบฟอร์มที่_7_original25"/>
      <sheetName val="แบบฟอร์มที่_7_Project_Base25"/>
      <sheetName val="All_employee25"/>
      <sheetName val="n-4_425"/>
      <sheetName val="ADJ_-_RATE44"/>
      <sheetName val="ADJ___RATE44"/>
      <sheetName val="SCB_1_-_Current44"/>
      <sheetName val="SCB_2_-_Current44"/>
      <sheetName val="BALANCE_SHEET_44"/>
      <sheetName val="BS_ATTACH44"/>
      <sheetName val="Sheet1_(2)44"/>
      <sheetName val="เงินกู้_MGC43"/>
      <sheetName val="LC___TR_Listing43"/>
      <sheetName val="Customize_Your_Invoice43"/>
      <sheetName val="Stock_Aging43"/>
      <sheetName val="VariableII__period43"/>
      <sheetName val="Dec_200143"/>
      <sheetName val="CF_RECONCILE_-_143"/>
      <sheetName val="Cost_Centers41"/>
      <sheetName val="_IB-PL-00-01_SUMMARY41"/>
      <sheetName val="10-1_Media41"/>
      <sheetName val="Customize_Your_Purchase_Order41"/>
      <sheetName val="ALL_KSFC_RIGS_EXCEPT_R-541"/>
      <sheetName val="FP_Friends_Other41"/>
      <sheetName val="163040_LC_TR41"/>
      <sheetName val="ng_1235"/>
      <sheetName val="Trial_Balance40"/>
      <sheetName val="_IBPL000140"/>
      <sheetName val="TrialBalance_Q3-200240"/>
      <sheetName val="Workbook_Inputs40"/>
      <sheetName val="163040_LC-TR40"/>
      <sheetName val="CA_Sheet41"/>
      <sheetName val="F9_Parameters39"/>
      <sheetName val="Total_Inventory40"/>
      <sheetName val="Semi_FG&amp;FG40"/>
      <sheetName val="Provision_NRV40"/>
      <sheetName val="Customize_Your_Loan_Manager39"/>
      <sheetName val="D190_239"/>
      <sheetName val="Bang_chiet_tinh_TBA39"/>
      <sheetName val="Data_Entry37"/>
      <sheetName val="input_data37"/>
      <sheetName val="Valo_DCF37"/>
      <sheetName val="List_info37"/>
      <sheetName val="By_Person37"/>
      <sheetName val="head_Jan37"/>
      <sheetName val="Cost_center32"/>
      <sheetName val="DB_PPC_PSF37"/>
      <sheetName val="Record_CR35"/>
      <sheetName val="Co__Code35"/>
      <sheetName val="Incident__NP_201735"/>
      <sheetName val="Standing_Data29"/>
      <sheetName val="Asset_&amp;_Liability29"/>
      <sheetName val="Net_asset_value29"/>
      <sheetName val="Drop_List29"/>
      <sheetName val="CAN_DOI_-_KET_QUA31"/>
      <sheetName val="Month_v_YTD29"/>
      <sheetName val="_IB-PL-YTD29"/>
      <sheetName val="BOI_sum29"/>
      <sheetName val="Update_CIT_FY1929"/>
      <sheetName val="Tax_computation_BOI29"/>
      <sheetName val="A)_Provision_schedule29"/>
      <sheetName val="A2)_834_Inventory29"/>
      <sheetName val="B1)_646_Retirement29"/>
      <sheetName val="B2)_746_Retirement_29"/>
      <sheetName val="C1)_791-0000-20_Private_exp_29"/>
      <sheetName val="TB_(as_of_31DEC)29"/>
      <sheetName val="C2)_779-0000-20_Misc_29"/>
      <sheetName val="C1)_663_Car_Lease29"/>
      <sheetName val="C2)_758_Car_Lease29"/>
      <sheetName val="D)_Training29"/>
      <sheetName val="E)_HY_test_PwC29"/>
      <sheetName val="F)_RD_60429"/>
      <sheetName val="G)_RD_64229"/>
      <sheetName val="TO_-_SP29"/>
      <sheetName val="Company_Info29"/>
      <sheetName val="CA_Comp29"/>
      <sheetName val="Balance_Sheet29"/>
      <sheetName val="Drop_down_list29"/>
      <sheetName val="Write_off29"/>
      <sheetName val="Cost_centre_expenditure29"/>
      <sheetName val="addl_cost29"/>
      <sheetName val="Cash_Flow29"/>
      <sheetName val="Co_info29"/>
      <sheetName val="Financial_Summary29"/>
      <sheetName val="Adj&amp;Rje(Z820)_29"/>
      <sheetName val="Spec_2210429"/>
      <sheetName val="WT_Util_99_LE29"/>
      <sheetName val="PTA_P&amp;S29"/>
      <sheetName val="Waste_Treatment_Variable_29"/>
      <sheetName val="แบบฟอร์มที่_7_original29"/>
      <sheetName val="แบบฟอร์มที่_7_Project_Base29"/>
      <sheetName val="All_employee29"/>
      <sheetName val="n-4_429"/>
      <sheetName val="ADJ_-_RATE42"/>
      <sheetName val="ADJ___RATE42"/>
      <sheetName val="SCB_1_-_Current42"/>
      <sheetName val="SCB_2_-_Current42"/>
      <sheetName val="BALANCE_SHEET_42"/>
      <sheetName val="BS_ATTACH42"/>
      <sheetName val="Sheet1_(2)42"/>
      <sheetName val="เงินกู้_MGC41"/>
      <sheetName val="LC___TR_Listing41"/>
      <sheetName val="Customize_Your_Invoice41"/>
      <sheetName val="Stock_Aging41"/>
      <sheetName val="VariableII__period41"/>
      <sheetName val="Dec_200141"/>
      <sheetName val="CF_RECONCILE_-_141"/>
      <sheetName val="Cost_Centers39"/>
      <sheetName val="_IB-PL-00-01_SUMMARY39"/>
      <sheetName val="10-1_Media39"/>
      <sheetName val="Customize_Your_Purchase_Order39"/>
      <sheetName val="ALL_KSFC_RIGS_EXCEPT_R-539"/>
      <sheetName val="FP_Friends_Other39"/>
      <sheetName val="163040_LC_TR39"/>
      <sheetName val="ng_1233"/>
      <sheetName val="Trial_Balance38"/>
      <sheetName val="_IBPL000138"/>
      <sheetName val="TrialBalance_Q3-200238"/>
      <sheetName val="Workbook_Inputs38"/>
      <sheetName val="163040_LC-TR38"/>
      <sheetName val="CA_Sheet39"/>
      <sheetName val="F9_Parameters37"/>
      <sheetName val="Total_Inventory38"/>
      <sheetName val="Semi_FG&amp;FG38"/>
      <sheetName val="Provision_NRV38"/>
      <sheetName val="Customize_Your_Loan_Manager37"/>
      <sheetName val="D190_237"/>
      <sheetName val="Bang_chiet_tinh_TBA37"/>
      <sheetName val="Data_Entry35"/>
      <sheetName val="input_data35"/>
      <sheetName val="Valo_DCF35"/>
      <sheetName val="List_info35"/>
      <sheetName val="By_Person35"/>
      <sheetName val="head_Jan35"/>
      <sheetName val="Cost_center30"/>
      <sheetName val="DB_PPC_PSF35"/>
      <sheetName val="Record_CR33"/>
      <sheetName val="Co__Code33"/>
      <sheetName val="Incident__NP_201733"/>
      <sheetName val="Standing_Data27"/>
      <sheetName val="Asset_&amp;_Liability27"/>
      <sheetName val="Net_asset_value27"/>
      <sheetName val="Drop_List27"/>
      <sheetName val="CAN_DOI_-_KET_QUA29"/>
      <sheetName val="Month_v_YTD27"/>
      <sheetName val="_IB-PL-YTD27"/>
      <sheetName val="BOI_sum27"/>
      <sheetName val="Update_CIT_FY1927"/>
      <sheetName val="Tax_computation_BOI27"/>
      <sheetName val="A)_Provision_schedule27"/>
      <sheetName val="A2)_834_Inventory27"/>
      <sheetName val="B1)_646_Retirement27"/>
      <sheetName val="B2)_746_Retirement_27"/>
      <sheetName val="C1)_791-0000-20_Private_exp_27"/>
      <sheetName val="TB_(as_of_31DEC)27"/>
      <sheetName val="C2)_779-0000-20_Misc_27"/>
      <sheetName val="C1)_663_Car_Lease27"/>
      <sheetName val="C2)_758_Car_Lease27"/>
      <sheetName val="D)_Training27"/>
      <sheetName val="E)_HY_test_PwC27"/>
      <sheetName val="F)_RD_60427"/>
      <sheetName val="G)_RD_64227"/>
      <sheetName val="TO_-_SP27"/>
      <sheetName val="Company_Info27"/>
      <sheetName val="CA_Comp27"/>
      <sheetName val="Balance_Sheet27"/>
      <sheetName val="Drop_down_list27"/>
      <sheetName val="Write_off27"/>
      <sheetName val="Cost_centre_expenditure27"/>
      <sheetName val="addl_cost27"/>
      <sheetName val="Cash_Flow27"/>
      <sheetName val="Co_info27"/>
      <sheetName val="Financial_Summary27"/>
      <sheetName val="Adj&amp;Rje(Z820)_27"/>
      <sheetName val="Spec_2210427"/>
      <sheetName val="WT_Util_99_LE27"/>
      <sheetName val="PTA_P&amp;S27"/>
      <sheetName val="Waste_Treatment_Variable_27"/>
      <sheetName val="แบบฟอร์มที่_7_original27"/>
      <sheetName val="แบบฟอร์มที่_7_Project_Base27"/>
      <sheetName val="All_employee27"/>
      <sheetName val="n-4_427"/>
      <sheetName val="ADJ_-_RATE43"/>
      <sheetName val="ADJ___RATE43"/>
      <sheetName val="SCB_1_-_Current43"/>
      <sheetName val="SCB_2_-_Current43"/>
      <sheetName val="BALANCE_SHEET_43"/>
      <sheetName val="BS_ATTACH43"/>
      <sheetName val="Sheet1_(2)43"/>
      <sheetName val="เงินกู้_MGC42"/>
      <sheetName val="LC___TR_Listing42"/>
      <sheetName val="Customize_Your_Invoice42"/>
      <sheetName val="Stock_Aging42"/>
      <sheetName val="VariableII__period42"/>
      <sheetName val="Dec_200142"/>
      <sheetName val="CF_RECONCILE_-_142"/>
      <sheetName val="Cost_Centers40"/>
      <sheetName val="_IB-PL-00-01_SUMMARY40"/>
      <sheetName val="10-1_Media40"/>
      <sheetName val="Customize_Your_Purchase_Order40"/>
      <sheetName val="ALL_KSFC_RIGS_EXCEPT_R-540"/>
      <sheetName val="FP_Friends_Other40"/>
      <sheetName val="163040_LC_TR40"/>
      <sheetName val="ng_1234"/>
      <sheetName val="Trial_Balance39"/>
      <sheetName val="_IBPL000139"/>
      <sheetName val="TrialBalance_Q3-200239"/>
      <sheetName val="Workbook_Inputs39"/>
      <sheetName val="163040_LC-TR39"/>
      <sheetName val="CA_Sheet40"/>
      <sheetName val="F9_Parameters38"/>
      <sheetName val="Total_Inventory39"/>
      <sheetName val="Semi_FG&amp;FG39"/>
      <sheetName val="Provision_NRV39"/>
      <sheetName val="Customize_Your_Loan_Manager38"/>
      <sheetName val="D190_238"/>
      <sheetName val="Bang_chiet_tinh_TBA38"/>
      <sheetName val="Data_Entry36"/>
      <sheetName val="input_data36"/>
      <sheetName val="Valo_DCF36"/>
      <sheetName val="List_info36"/>
      <sheetName val="By_Person36"/>
      <sheetName val="head_Jan36"/>
      <sheetName val="Cost_center31"/>
      <sheetName val="DB_PPC_PSF36"/>
      <sheetName val="Record_CR34"/>
      <sheetName val="Co__Code34"/>
      <sheetName val="Incident__NP_201734"/>
      <sheetName val="Standing_Data28"/>
      <sheetName val="Asset_&amp;_Liability28"/>
      <sheetName val="Net_asset_value28"/>
      <sheetName val="Drop_List28"/>
      <sheetName val="CAN_DOI_-_KET_QUA30"/>
      <sheetName val="Month_v_YTD28"/>
      <sheetName val="_IB-PL-YTD28"/>
      <sheetName val="BOI_sum28"/>
      <sheetName val="Update_CIT_FY1928"/>
      <sheetName val="Tax_computation_BOI28"/>
      <sheetName val="A)_Provision_schedule28"/>
      <sheetName val="A2)_834_Inventory28"/>
      <sheetName val="B1)_646_Retirement28"/>
      <sheetName val="B2)_746_Retirement_28"/>
      <sheetName val="C1)_791-0000-20_Private_exp_28"/>
      <sheetName val="TB_(as_of_31DEC)28"/>
      <sheetName val="C2)_779-0000-20_Misc_28"/>
      <sheetName val="C1)_663_Car_Lease28"/>
      <sheetName val="C2)_758_Car_Lease28"/>
      <sheetName val="D)_Training28"/>
      <sheetName val="E)_HY_test_PwC28"/>
      <sheetName val="F)_RD_60428"/>
      <sheetName val="G)_RD_64228"/>
      <sheetName val="TO_-_SP28"/>
      <sheetName val="Company_Info28"/>
      <sheetName val="CA_Comp28"/>
      <sheetName val="Balance_Sheet28"/>
      <sheetName val="Drop_down_list28"/>
      <sheetName val="Write_off28"/>
      <sheetName val="Cost_centre_expenditure28"/>
      <sheetName val="addl_cost28"/>
      <sheetName val="Cash_Flow28"/>
      <sheetName val="Co_info28"/>
      <sheetName val="Financial_Summary28"/>
      <sheetName val="Adj&amp;Rje(Z820)_28"/>
      <sheetName val="Spec_2210428"/>
      <sheetName val="WT_Util_99_LE28"/>
      <sheetName val="PTA_P&amp;S28"/>
      <sheetName val="Waste_Treatment_Variable_28"/>
      <sheetName val="แบบฟอร์มที่_7_original28"/>
      <sheetName val="แบบฟอร์มที่_7_Project_Base28"/>
      <sheetName val="All_employee28"/>
      <sheetName val="n-4_428"/>
      <sheetName val="ADJ_-_RATE48"/>
      <sheetName val="ADJ___RATE48"/>
      <sheetName val="SCB_1_-_Current48"/>
      <sheetName val="SCB_2_-_Current48"/>
      <sheetName val="BALANCE_SHEET_48"/>
      <sheetName val="BS_ATTACH48"/>
      <sheetName val="Sheet1_(2)48"/>
      <sheetName val="เงินกู้_MGC47"/>
      <sheetName val="LC___TR_Listing47"/>
      <sheetName val="Customize_Your_Invoice47"/>
      <sheetName val="Stock_Aging47"/>
      <sheetName val="VariableII__period47"/>
      <sheetName val="Dec_200147"/>
      <sheetName val="CF_RECONCILE_-_147"/>
      <sheetName val="Cost_Centers45"/>
      <sheetName val="_IB-PL-00-01_SUMMARY45"/>
      <sheetName val="10-1_Media45"/>
      <sheetName val="Customize_Your_Purchase_Order45"/>
      <sheetName val="ALL_KSFC_RIGS_EXCEPT_R-545"/>
      <sheetName val="FP_Friends_Other45"/>
      <sheetName val="163040_LC_TR45"/>
      <sheetName val="ng_1239"/>
      <sheetName val="Trial_Balance44"/>
      <sheetName val="_IBPL000144"/>
      <sheetName val="TrialBalance_Q3-200244"/>
      <sheetName val="Workbook_Inputs44"/>
      <sheetName val="163040_LC-TR44"/>
      <sheetName val="CA_Sheet45"/>
      <sheetName val="F9_Parameters43"/>
      <sheetName val="Total_Inventory44"/>
      <sheetName val="Semi_FG&amp;FG44"/>
      <sheetName val="Provision_NRV44"/>
      <sheetName val="Customize_Your_Loan_Manager43"/>
      <sheetName val="D190_243"/>
      <sheetName val="Bang_chiet_tinh_TBA43"/>
      <sheetName val="Data_Entry41"/>
      <sheetName val="input_data41"/>
      <sheetName val="Valo_DCF41"/>
      <sheetName val="List_info41"/>
      <sheetName val="By_Person41"/>
      <sheetName val="head_Jan41"/>
      <sheetName val="Cost_center36"/>
      <sheetName val="DB_PPC_PSF41"/>
      <sheetName val="Record_CR39"/>
      <sheetName val="Co__Code39"/>
      <sheetName val="Incident__NP_201739"/>
      <sheetName val="Standing_Data33"/>
      <sheetName val="Asset_&amp;_Liability33"/>
      <sheetName val="Net_asset_value33"/>
      <sheetName val="Drop_List33"/>
      <sheetName val="CAN_DOI_-_KET_QUA35"/>
      <sheetName val="Month_v_YTD33"/>
      <sheetName val="_IB-PL-YTD33"/>
      <sheetName val="BOI_sum33"/>
      <sheetName val="Update_CIT_FY1933"/>
      <sheetName val="Tax_computation_BOI33"/>
      <sheetName val="A)_Provision_schedule33"/>
      <sheetName val="A2)_834_Inventory33"/>
      <sheetName val="B1)_646_Retirement33"/>
      <sheetName val="B2)_746_Retirement_33"/>
      <sheetName val="C1)_791-0000-20_Private_exp_33"/>
      <sheetName val="TB_(as_of_31DEC)33"/>
      <sheetName val="C2)_779-0000-20_Misc_33"/>
      <sheetName val="C1)_663_Car_Lease33"/>
      <sheetName val="C2)_758_Car_Lease33"/>
      <sheetName val="D)_Training33"/>
      <sheetName val="E)_HY_test_PwC33"/>
      <sheetName val="F)_RD_60433"/>
      <sheetName val="G)_RD_64233"/>
      <sheetName val="TO_-_SP33"/>
      <sheetName val="Company_Info33"/>
      <sheetName val="CA_Comp33"/>
      <sheetName val="Balance_Sheet33"/>
      <sheetName val="Drop_down_list33"/>
      <sheetName val="Write_off33"/>
      <sheetName val="Cost_centre_expenditure33"/>
      <sheetName val="addl_cost33"/>
      <sheetName val="Cash_Flow33"/>
      <sheetName val="Co_info33"/>
      <sheetName val="Financial_Summary33"/>
      <sheetName val="Adj&amp;Rje(Z820)_33"/>
      <sheetName val="Spec_2210433"/>
      <sheetName val="WT_Util_99_LE33"/>
      <sheetName val="PTA_P&amp;S33"/>
      <sheetName val="Waste_Treatment_Variable_33"/>
      <sheetName val="แบบฟอร์มที่_7_original33"/>
      <sheetName val="แบบฟอร์มที่_7_Project_Base33"/>
      <sheetName val="All_employee33"/>
      <sheetName val="n-4_433"/>
      <sheetName val="DISCOUNT_(2)5"/>
      <sheetName val="Bank_CA&amp;SA6"/>
      <sheetName val="AR_-CID6"/>
      <sheetName val="ดบ_ค้างรับ_Tisco6"/>
      <sheetName val="คชจ_ล่วงหน้า6"/>
      <sheetName val="ก่อสร้าง_ล่วงหน้า6"/>
      <sheetName val="ภาษีหัก_ณ_ที่จ่าย6"/>
      <sheetName val="คชจ_รอเรียกเก็บ_TDT6"/>
      <sheetName val="อุปกรณ์(หน่วยงาน)_6"/>
      <sheetName val="ICS_Cost_by_units6"/>
      <sheetName val="ICM_Budget&amp;Cost_Phase_I6"/>
      <sheetName val="ICM_Budget_Cost_Phase_II6"/>
      <sheetName val="ICm_Cost_by_units6"/>
      <sheetName val="CIV_AP_2-131-006"/>
      <sheetName val="ICM_AP_2-131-006"/>
      <sheetName val="CIV_AP_2-133-006"/>
      <sheetName val="ICM_AP_2-133-006"/>
      <sheetName val="ICM_AP_RPT6"/>
      <sheetName val="CIV_AP_RPT6"/>
      <sheetName val="CHQระหว่างทาง_2-132-006"/>
      <sheetName val="ภาษีเงินได้หัก_ณ_ที่จ่าย6"/>
      <sheetName val="ค้างจ่าย_CID6"/>
      <sheetName val="เงินทดรองรับ_2-191-006"/>
      <sheetName val="เงินทดรองรับ_2-193-006"/>
      <sheetName val="เงินทดรองรับ_2-194-xx6"/>
      <sheetName val="สรุปเงินมัดจำห้องชุด_Agent6"/>
      <sheetName val="Commission-Tiny_(Chinese)6"/>
      <sheetName val="Commission-Sky_Pro_(Thai)6"/>
      <sheetName val="สำรองผลประโยชน์พนง_6"/>
      <sheetName val="รด_บริหาร6"/>
      <sheetName val="รด_อื่น6"/>
      <sheetName val="6-120-10_ค่าเช่า6"/>
      <sheetName val="6-120-20_ค่าบริการ6"/>
      <sheetName val="6-120-50_ค่าซ่อมแซม6"/>
      <sheetName val="6-150-10_ค่าที่ปรึกษา6"/>
      <sheetName val="6-130-20_ส่งเสริมการขาย6"/>
      <sheetName val="6-130-30_คอมมิชชั่น-ICS6"/>
      <sheetName val="6-130-30_คอมมิชชั่น-ICM6"/>
      <sheetName val="#6-200-00_ดอกเบี้ยจ่าย6"/>
      <sheetName val="Haft_year_tax_estimation_15"/>
      <sheetName val="Haft_year_tax_estimation_25"/>
      <sheetName val="Haft_year_tax_estimation_(1)5"/>
      <sheetName val="Haft_year_tax_estimation_(2)5"/>
      <sheetName val="Taxcal_6_Month5"/>
      <sheetName val="Data_Last_year5"/>
      <sheetName val="GL_CB5"/>
      <sheetName val="GL_M5"/>
      <sheetName val="Gain_Loss_Calculation5"/>
      <sheetName val="Deferred_Charge5"/>
      <sheetName val="Detail_รายบุคคลปี_585"/>
      <sheetName val="Sale_04045"/>
      <sheetName val="IBA_&lt;O3&gt;5"/>
      <sheetName val="Loan_Amortization_Table5"/>
      <sheetName val="Linkage_Quote5"/>
      <sheetName val="Register_Cal_Mar_04_July_05_5"/>
      <sheetName val="QR_4_15"/>
      <sheetName val="คชจ_ดำเนินงาน6-435"/>
      <sheetName val="Norms_SP5"/>
      <sheetName val="Jul_025"/>
      <sheetName val="Non_Movement5"/>
      <sheetName val="Retire_2015-20175"/>
      <sheetName val="New_Item5"/>
      <sheetName val="B131_5"/>
      <sheetName val="HR_Budget1"/>
      <sheetName val="BOS_Commodity1"/>
      <sheetName val="SSD_Plant_Incremental_Projects1"/>
      <sheetName val="ERP_7_061"/>
      <sheetName val="Pareto_Top_RPN1"/>
      <sheetName val="FDR_BUDGET_2001_EISENACH1"/>
      <sheetName val="Cost_Reduction_Programs1"/>
      <sheetName val="COMPARISON_SHEET_(1)1"/>
      <sheetName val="ADJ_-_RATE45"/>
      <sheetName val="ADJ___RATE45"/>
      <sheetName val="SCB_1_-_Current45"/>
      <sheetName val="SCB_2_-_Current45"/>
      <sheetName val="BALANCE_SHEET_45"/>
      <sheetName val="BS_ATTACH45"/>
      <sheetName val="Sheet1_(2)45"/>
      <sheetName val="เงินกู้_MGC44"/>
      <sheetName val="LC___TR_Listing44"/>
      <sheetName val="Customize_Your_Invoice44"/>
      <sheetName val="Stock_Aging44"/>
      <sheetName val="VariableII__period44"/>
      <sheetName val="Dec_200144"/>
      <sheetName val="CF_RECONCILE_-_144"/>
      <sheetName val="Cost_Centers42"/>
      <sheetName val="_IB-PL-00-01_SUMMARY42"/>
      <sheetName val="10-1_Media42"/>
      <sheetName val="Customize_Your_Purchase_Order42"/>
      <sheetName val="ALL_KSFC_RIGS_EXCEPT_R-542"/>
      <sheetName val="FP_Friends_Other42"/>
      <sheetName val="163040_LC_TR42"/>
      <sheetName val="ng_1236"/>
      <sheetName val="Trial_Balance41"/>
      <sheetName val="_IBPL000141"/>
      <sheetName val="TrialBalance_Q3-200241"/>
      <sheetName val="Workbook_Inputs41"/>
      <sheetName val="163040_LC-TR41"/>
      <sheetName val="CA_Sheet42"/>
      <sheetName val="F9_Parameters40"/>
      <sheetName val="Total_Inventory41"/>
      <sheetName val="Semi_FG&amp;FG41"/>
      <sheetName val="Provision_NRV41"/>
      <sheetName val="Customize_Your_Loan_Manager40"/>
      <sheetName val="D190_240"/>
      <sheetName val="Bang_chiet_tinh_TBA40"/>
      <sheetName val="Data_Entry38"/>
      <sheetName val="input_data38"/>
      <sheetName val="Valo_DCF38"/>
      <sheetName val="List_info38"/>
      <sheetName val="By_Person38"/>
      <sheetName val="head_Jan38"/>
      <sheetName val="Cost_center33"/>
      <sheetName val="DB_PPC_PSF38"/>
      <sheetName val="Record_CR36"/>
      <sheetName val="Co__Code36"/>
      <sheetName val="Incident__NP_201736"/>
      <sheetName val="Standing_Data30"/>
      <sheetName val="Asset_&amp;_Liability30"/>
      <sheetName val="Net_asset_value30"/>
      <sheetName val="Drop_List30"/>
      <sheetName val="CAN_DOI_-_KET_QUA32"/>
      <sheetName val="Month_v_YTD30"/>
      <sheetName val="_IB-PL-YTD30"/>
      <sheetName val="BOI_sum30"/>
      <sheetName val="Update_CIT_FY1930"/>
      <sheetName val="Tax_computation_BOI30"/>
      <sheetName val="A)_Provision_schedule30"/>
      <sheetName val="A2)_834_Inventory30"/>
      <sheetName val="B1)_646_Retirement30"/>
      <sheetName val="B2)_746_Retirement_30"/>
      <sheetName val="C1)_791-0000-20_Private_exp_30"/>
      <sheetName val="TB_(as_of_31DEC)30"/>
      <sheetName val="C2)_779-0000-20_Misc_30"/>
      <sheetName val="C1)_663_Car_Lease30"/>
      <sheetName val="C2)_758_Car_Lease30"/>
      <sheetName val="D)_Training30"/>
      <sheetName val="E)_HY_test_PwC30"/>
      <sheetName val="F)_RD_60430"/>
      <sheetName val="G)_RD_64230"/>
      <sheetName val="TO_-_SP30"/>
      <sheetName val="Company_Info30"/>
      <sheetName val="CA_Comp30"/>
      <sheetName val="Balance_Sheet30"/>
      <sheetName val="Drop_down_list30"/>
      <sheetName val="Write_off30"/>
      <sheetName val="Cost_centre_expenditure30"/>
      <sheetName val="addl_cost30"/>
      <sheetName val="Cash_Flow30"/>
      <sheetName val="Co_info30"/>
      <sheetName val="Financial_Summary30"/>
      <sheetName val="Adj&amp;Rje(Z820)_30"/>
      <sheetName val="Spec_2210430"/>
      <sheetName val="WT_Util_99_LE30"/>
      <sheetName val="PTA_P&amp;S30"/>
      <sheetName val="Waste_Treatment_Variable_30"/>
      <sheetName val="แบบฟอร์มที่_7_original30"/>
      <sheetName val="แบบฟอร์มที่_7_Project_Base30"/>
      <sheetName val="All_employee30"/>
      <sheetName val="n-4_430"/>
      <sheetName val="ADJ_-_RATE46"/>
      <sheetName val="ADJ___RATE46"/>
      <sheetName val="SCB_1_-_Current46"/>
      <sheetName val="SCB_2_-_Current46"/>
      <sheetName val="BALANCE_SHEET_46"/>
      <sheetName val="BS_ATTACH46"/>
      <sheetName val="Sheet1_(2)46"/>
      <sheetName val="เงินกู้_MGC45"/>
      <sheetName val="LC___TR_Listing45"/>
      <sheetName val="Customize_Your_Invoice45"/>
      <sheetName val="Stock_Aging45"/>
      <sheetName val="VariableII__period45"/>
      <sheetName val="Dec_200145"/>
      <sheetName val="CF_RECONCILE_-_145"/>
      <sheetName val="Cost_Centers43"/>
      <sheetName val="_IB-PL-00-01_SUMMARY43"/>
      <sheetName val="10-1_Media43"/>
      <sheetName val="Customize_Your_Purchase_Order43"/>
      <sheetName val="ALL_KSFC_RIGS_EXCEPT_R-543"/>
      <sheetName val="FP_Friends_Other43"/>
      <sheetName val="163040_LC_TR43"/>
      <sheetName val="ng_1237"/>
      <sheetName val="Trial_Balance42"/>
      <sheetName val="_IBPL000142"/>
      <sheetName val="TrialBalance_Q3-200242"/>
      <sheetName val="Workbook_Inputs42"/>
      <sheetName val="163040_LC-TR42"/>
      <sheetName val="CA_Sheet43"/>
      <sheetName val="F9_Parameters41"/>
      <sheetName val="Total_Inventory42"/>
      <sheetName val="Semi_FG&amp;FG42"/>
      <sheetName val="Provision_NRV42"/>
      <sheetName val="Customize_Your_Loan_Manager41"/>
      <sheetName val="D190_241"/>
      <sheetName val="Bang_chiet_tinh_TBA41"/>
      <sheetName val="Data_Entry39"/>
      <sheetName val="input_data39"/>
      <sheetName val="Valo_DCF39"/>
      <sheetName val="List_info39"/>
      <sheetName val="By_Person39"/>
      <sheetName val="head_Jan39"/>
      <sheetName val="Cost_center34"/>
      <sheetName val="DB_PPC_PSF39"/>
      <sheetName val="Record_CR37"/>
      <sheetName val="Co__Code37"/>
      <sheetName val="Incident__NP_201737"/>
      <sheetName val="Standing_Data31"/>
      <sheetName val="Asset_&amp;_Liability31"/>
      <sheetName val="Net_asset_value31"/>
      <sheetName val="Drop_List31"/>
      <sheetName val="CAN_DOI_-_KET_QUA33"/>
      <sheetName val="Month_v_YTD31"/>
      <sheetName val="_IB-PL-YTD31"/>
      <sheetName val="BOI_sum31"/>
      <sheetName val="Update_CIT_FY1931"/>
      <sheetName val="Tax_computation_BOI31"/>
      <sheetName val="A)_Provision_schedule31"/>
      <sheetName val="A2)_834_Inventory31"/>
      <sheetName val="B1)_646_Retirement31"/>
      <sheetName val="B2)_746_Retirement_31"/>
      <sheetName val="C1)_791-0000-20_Private_exp_31"/>
      <sheetName val="TB_(as_of_31DEC)31"/>
      <sheetName val="C2)_779-0000-20_Misc_31"/>
      <sheetName val="C1)_663_Car_Lease31"/>
      <sheetName val="C2)_758_Car_Lease31"/>
      <sheetName val="D)_Training31"/>
      <sheetName val="E)_HY_test_PwC31"/>
      <sheetName val="F)_RD_60431"/>
      <sheetName val="G)_RD_64231"/>
      <sheetName val="TO_-_SP31"/>
      <sheetName val="Company_Info31"/>
      <sheetName val="CA_Comp31"/>
      <sheetName val="Balance_Sheet31"/>
      <sheetName val="Drop_down_list31"/>
      <sheetName val="Write_off31"/>
      <sheetName val="Cost_centre_expenditure31"/>
      <sheetName val="addl_cost31"/>
      <sheetName val="Cash_Flow31"/>
      <sheetName val="Co_info31"/>
      <sheetName val="Financial_Summary31"/>
      <sheetName val="Adj&amp;Rje(Z820)_31"/>
      <sheetName val="Spec_2210431"/>
      <sheetName val="WT_Util_99_LE31"/>
      <sheetName val="PTA_P&amp;S31"/>
      <sheetName val="Waste_Treatment_Variable_31"/>
      <sheetName val="แบบฟอร์มที่_7_original31"/>
      <sheetName val="แบบฟอร์มที่_7_Project_Base31"/>
      <sheetName val="All_employee31"/>
      <sheetName val="n-4_431"/>
      <sheetName val="ADJ_-_RATE47"/>
      <sheetName val="ADJ___RATE47"/>
      <sheetName val="SCB_1_-_Current47"/>
      <sheetName val="SCB_2_-_Current47"/>
      <sheetName val="BALANCE_SHEET_47"/>
      <sheetName val="BS_ATTACH47"/>
      <sheetName val="Sheet1_(2)47"/>
      <sheetName val="เงินกู้_MGC46"/>
      <sheetName val="LC___TR_Listing46"/>
      <sheetName val="Customize_Your_Invoice46"/>
      <sheetName val="Stock_Aging46"/>
      <sheetName val="VariableII__period46"/>
      <sheetName val="Dec_200146"/>
      <sheetName val="CF_RECONCILE_-_146"/>
      <sheetName val="Cost_Centers44"/>
      <sheetName val="_IB-PL-00-01_SUMMARY44"/>
      <sheetName val="10-1_Media44"/>
      <sheetName val="Customize_Your_Purchase_Order44"/>
      <sheetName val="ALL_KSFC_RIGS_EXCEPT_R-544"/>
      <sheetName val="FP_Friends_Other44"/>
      <sheetName val="163040_LC_TR44"/>
      <sheetName val="ng_1238"/>
      <sheetName val="Trial_Balance43"/>
      <sheetName val="_IBPL000143"/>
      <sheetName val="TrialBalance_Q3-200243"/>
      <sheetName val="Workbook_Inputs43"/>
      <sheetName val="163040_LC-TR43"/>
      <sheetName val="CA_Sheet44"/>
      <sheetName val="F9_Parameters42"/>
      <sheetName val="Total_Inventory43"/>
      <sheetName val="Semi_FG&amp;FG43"/>
      <sheetName val="Provision_NRV43"/>
      <sheetName val="Customize_Your_Loan_Manager42"/>
      <sheetName val="D190_242"/>
      <sheetName val="Bang_chiet_tinh_TBA42"/>
      <sheetName val="Data_Entry40"/>
      <sheetName val="input_data40"/>
      <sheetName val="Valo_DCF40"/>
      <sheetName val="List_info40"/>
      <sheetName val="By_Person40"/>
      <sheetName val="head_Jan40"/>
      <sheetName val="Cost_center35"/>
      <sheetName val="DB_PPC_PSF40"/>
      <sheetName val="Record_CR38"/>
      <sheetName val="Co__Code38"/>
      <sheetName val="Incident__NP_201738"/>
      <sheetName val="Standing_Data32"/>
      <sheetName val="Asset_&amp;_Liability32"/>
      <sheetName val="Net_asset_value32"/>
      <sheetName val="Drop_List32"/>
      <sheetName val="CAN_DOI_-_KET_QUA34"/>
      <sheetName val="Month_v_YTD32"/>
      <sheetName val="_IB-PL-YTD32"/>
      <sheetName val="BOI_sum32"/>
      <sheetName val="Update_CIT_FY1932"/>
      <sheetName val="Tax_computation_BOI32"/>
      <sheetName val="A)_Provision_schedule32"/>
      <sheetName val="A2)_834_Inventory32"/>
      <sheetName val="B1)_646_Retirement32"/>
      <sheetName val="B2)_746_Retirement_32"/>
      <sheetName val="C1)_791-0000-20_Private_exp_32"/>
      <sheetName val="TB_(as_of_31DEC)32"/>
      <sheetName val="C2)_779-0000-20_Misc_32"/>
      <sheetName val="C1)_663_Car_Lease32"/>
      <sheetName val="C2)_758_Car_Lease32"/>
      <sheetName val="D)_Training32"/>
      <sheetName val="E)_HY_test_PwC32"/>
      <sheetName val="F)_RD_60432"/>
      <sheetName val="G)_RD_64232"/>
      <sheetName val="TO_-_SP32"/>
      <sheetName val="Company_Info32"/>
      <sheetName val="CA_Comp32"/>
      <sheetName val="Balance_Sheet32"/>
      <sheetName val="Drop_down_list32"/>
      <sheetName val="Write_off32"/>
      <sheetName val="Cost_centre_expenditure32"/>
      <sheetName val="addl_cost32"/>
      <sheetName val="Cash_Flow32"/>
      <sheetName val="Co_info32"/>
      <sheetName val="Financial_Summary32"/>
      <sheetName val="Adj&amp;Rje(Z820)_32"/>
      <sheetName val="Spec_2210432"/>
      <sheetName val="WT_Util_99_LE32"/>
      <sheetName val="PTA_P&amp;S32"/>
      <sheetName val="Waste_Treatment_Variable_32"/>
      <sheetName val="แบบฟอร์มที่_7_original32"/>
      <sheetName val="แบบฟอร์มที่_7_Project_Base32"/>
      <sheetName val="All_employee32"/>
      <sheetName val="n-4_432"/>
      <sheetName val="DISCOUNT_(2)4"/>
      <sheetName val="Bank_CA&amp;SA5"/>
      <sheetName val="AR_-CID5"/>
      <sheetName val="ดบ_ค้างรับ_Tisco5"/>
      <sheetName val="คชจ_ล่วงหน้า5"/>
      <sheetName val="ก่อสร้าง_ล่วงหน้า5"/>
      <sheetName val="ภาษีหัก_ณ_ที่จ่าย5"/>
      <sheetName val="คชจ_รอเรียกเก็บ_TDT5"/>
      <sheetName val="อุปกรณ์(หน่วยงาน)_5"/>
      <sheetName val="ICS_Cost_by_units5"/>
      <sheetName val="ICM_Budget&amp;Cost_Phase_I5"/>
      <sheetName val="ICM_Budget_Cost_Phase_II5"/>
      <sheetName val="ICm_Cost_by_units5"/>
      <sheetName val="CIV_AP_2-131-005"/>
      <sheetName val="ICM_AP_2-131-005"/>
      <sheetName val="CIV_AP_2-133-005"/>
      <sheetName val="ICM_AP_2-133-005"/>
      <sheetName val="ICM_AP_RPT5"/>
      <sheetName val="CIV_AP_RPT5"/>
      <sheetName val="CHQระหว่างทาง_2-132-005"/>
      <sheetName val="ภาษีเงินได้หัก_ณ_ที่จ่าย5"/>
      <sheetName val="ค้างจ่าย_CID5"/>
      <sheetName val="เงินทดรองรับ_2-191-005"/>
      <sheetName val="เงินทดรองรับ_2-193-005"/>
      <sheetName val="เงินทดรองรับ_2-194-xx5"/>
      <sheetName val="สรุปเงินมัดจำห้องชุด_Agent5"/>
      <sheetName val="Commission-Tiny_(Chinese)5"/>
      <sheetName val="Commission-Sky_Pro_(Thai)5"/>
      <sheetName val="สำรองผลประโยชน์พนง_5"/>
      <sheetName val="รด_บริหาร5"/>
      <sheetName val="รด_อื่น5"/>
      <sheetName val="6-120-10_ค่าเช่า5"/>
      <sheetName val="6-120-20_ค่าบริการ5"/>
      <sheetName val="6-120-50_ค่าซ่อมแซม5"/>
      <sheetName val="6-150-10_ค่าที่ปรึกษา5"/>
      <sheetName val="6-130-20_ส่งเสริมการขาย5"/>
      <sheetName val="6-130-30_คอมมิชชั่น-ICS5"/>
      <sheetName val="6-130-30_คอมมิชชั่น-ICM5"/>
      <sheetName val="#6-200-00_ดอกเบี้ยจ่าย5"/>
      <sheetName val="Haft_year_tax_estimation_14"/>
      <sheetName val="Haft_year_tax_estimation_24"/>
      <sheetName val="Haft_year_tax_estimation_(1)4"/>
      <sheetName val="Haft_year_tax_estimation_(2)4"/>
      <sheetName val="Taxcal_6_Month4"/>
      <sheetName val="Data_Last_year4"/>
      <sheetName val="GL_CB4"/>
      <sheetName val="GL_M4"/>
      <sheetName val="Gain_Loss_Calculation4"/>
      <sheetName val="Deferred_Charge4"/>
      <sheetName val="Detail_รายบุคคลปี_584"/>
      <sheetName val="Sale_04044"/>
      <sheetName val="IBA_&lt;O3&gt;4"/>
      <sheetName val="Loan_Amortization_Table4"/>
      <sheetName val="Linkage_Quote4"/>
      <sheetName val="Register_Cal_Mar_04_July_05_4"/>
      <sheetName val="QR_4_14"/>
      <sheetName val="คชจ_ดำเนินงาน6-434"/>
      <sheetName val="Norms_SP4"/>
      <sheetName val="Jul_024"/>
      <sheetName val="Non_Movement4"/>
      <sheetName val="Retire_2015-20174"/>
      <sheetName val="New_Item4"/>
      <sheetName val="B131_4"/>
      <sheetName val="HR_Budget"/>
      <sheetName val="BOS_Commodity"/>
      <sheetName val="SSD_Plant_Incremental_Projects"/>
      <sheetName val="ERP_7_06"/>
      <sheetName val="Pareto_Top_RPN"/>
      <sheetName val="FDR_BUDGET_2001_EISENACH"/>
      <sheetName val="Cost_Reduction_Programs"/>
      <sheetName val="COMPARISON_SHEET_(1)"/>
      <sheetName val="ADJ_-_RATE57"/>
      <sheetName val="ADJ___RATE57"/>
      <sheetName val="SCB_1_-_Current57"/>
      <sheetName val="SCB_2_-_Current57"/>
      <sheetName val="BALANCE_SHEET_57"/>
      <sheetName val="BS_ATTACH57"/>
      <sheetName val="Sheet1_(2)57"/>
      <sheetName val="เงินกู้_MGC56"/>
      <sheetName val="LC___TR_Listing56"/>
      <sheetName val="Customize_Your_Invoice56"/>
      <sheetName val="Stock_Aging56"/>
      <sheetName val="VariableII__period56"/>
      <sheetName val="Dec_200156"/>
      <sheetName val="CF_RECONCILE_-_156"/>
      <sheetName val="Cost_Centers54"/>
      <sheetName val="_IB-PL-00-01_SUMMARY54"/>
      <sheetName val="10-1_Media54"/>
      <sheetName val="Customize_Your_Purchase_Order54"/>
      <sheetName val="ALL_KSFC_RIGS_EXCEPT_R-554"/>
      <sheetName val="FP_Friends_Other54"/>
      <sheetName val="163040_LC_TR54"/>
      <sheetName val="ng_1248"/>
      <sheetName val="Trial_Balance53"/>
      <sheetName val="_IBPL000153"/>
      <sheetName val="TrialBalance_Q3-200253"/>
      <sheetName val="Workbook_Inputs53"/>
      <sheetName val="163040_LC-TR53"/>
      <sheetName val="CA_Sheet54"/>
      <sheetName val="F9_Parameters52"/>
      <sheetName val="Total_Inventory53"/>
      <sheetName val="Semi_FG&amp;FG53"/>
      <sheetName val="Provision_NRV53"/>
      <sheetName val="Customize_Your_Loan_Manager52"/>
      <sheetName val="D190_252"/>
      <sheetName val="Bang_chiet_tinh_TBA52"/>
      <sheetName val="Data_Entry50"/>
      <sheetName val="input_data50"/>
      <sheetName val="Valo_DCF50"/>
      <sheetName val="List_info50"/>
      <sheetName val="By_Person50"/>
      <sheetName val="head_Jan50"/>
      <sheetName val="Cost_center45"/>
      <sheetName val="DB_PPC_PSF50"/>
      <sheetName val="Record_CR48"/>
      <sheetName val="Co__Code48"/>
      <sheetName val="Incident__NP_201748"/>
      <sheetName val="Standing_Data42"/>
      <sheetName val="Asset_&amp;_Liability42"/>
      <sheetName val="Net_asset_value42"/>
      <sheetName val="Drop_List42"/>
      <sheetName val="CAN_DOI_-_KET_QUA44"/>
      <sheetName val="Month_v_YTD42"/>
      <sheetName val="_IB-PL-YTD42"/>
      <sheetName val="BOI_sum42"/>
      <sheetName val="Update_CIT_FY1942"/>
      <sheetName val="Tax_computation_BOI42"/>
      <sheetName val="A)_Provision_schedule42"/>
      <sheetName val="A2)_834_Inventory42"/>
      <sheetName val="B1)_646_Retirement42"/>
      <sheetName val="B2)_746_Retirement_42"/>
      <sheetName val="C1)_791-0000-20_Private_exp_42"/>
      <sheetName val="TB_(as_of_31DEC)42"/>
      <sheetName val="C2)_779-0000-20_Misc_42"/>
      <sheetName val="C1)_663_Car_Lease42"/>
      <sheetName val="C2)_758_Car_Lease42"/>
      <sheetName val="D)_Training42"/>
      <sheetName val="E)_HY_test_PwC42"/>
      <sheetName val="F)_RD_60442"/>
      <sheetName val="G)_RD_64242"/>
      <sheetName val="TO_-_SP42"/>
      <sheetName val="Company_Info42"/>
      <sheetName val="CA_Comp42"/>
      <sheetName val="Balance_Sheet42"/>
      <sheetName val="Drop_down_list42"/>
      <sheetName val="Write_off42"/>
      <sheetName val="Cost_centre_expenditure42"/>
      <sheetName val="addl_cost42"/>
      <sheetName val="Cash_Flow42"/>
      <sheetName val="Co_info42"/>
      <sheetName val="Financial_Summary42"/>
      <sheetName val="Adj&amp;Rje(Z820)_42"/>
      <sheetName val="Spec_2210442"/>
      <sheetName val="WT_Util_99_LE42"/>
      <sheetName val="PTA_P&amp;S42"/>
      <sheetName val="Waste_Treatment_Variable_42"/>
      <sheetName val="แบบฟอร์มที่_7_original42"/>
      <sheetName val="แบบฟอร์มที่_7_Project_Base42"/>
      <sheetName val="All_employee42"/>
      <sheetName val="n-4_442"/>
      <sheetName val="DISCOUNT_(2)14"/>
      <sheetName val="Bank_CA&amp;SA15"/>
      <sheetName val="AR_-CID15"/>
      <sheetName val="ดบ_ค้างรับ_Tisco15"/>
      <sheetName val="คชจ_ล่วงหน้า15"/>
      <sheetName val="ก่อสร้าง_ล่วงหน้า15"/>
      <sheetName val="ภาษีหัก_ณ_ที่จ่าย15"/>
      <sheetName val="คชจ_รอเรียกเก็บ_TDT15"/>
      <sheetName val="อุปกรณ์(หน่วยงาน)_15"/>
      <sheetName val="ICS_Cost_by_units15"/>
      <sheetName val="ICM_Budget&amp;Cost_Phase_I15"/>
      <sheetName val="ICM_Budget_Cost_Phase_II15"/>
      <sheetName val="ICm_Cost_by_units15"/>
      <sheetName val="CIV_AP_2-131-0015"/>
      <sheetName val="ICM_AP_2-131-0015"/>
      <sheetName val="CIV_AP_2-133-0015"/>
      <sheetName val="ICM_AP_2-133-0015"/>
      <sheetName val="ICM_AP_RPT15"/>
      <sheetName val="CIV_AP_RPT15"/>
      <sheetName val="CHQระหว่างทาง_2-132-0015"/>
      <sheetName val="ภาษีเงินได้หัก_ณ_ที่จ่าย15"/>
      <sheetName val="ค้างจ่าย_CID15"/>
      <sheetName val="เงินทดรองรับ_2-191-0015"/>
      <sheetName val="เงินทดรองรับ_2-193-0015"/>
      <sheetName val="เงินทดรองรับ_2-194-xx15"/>
      <sheetName val="สรุปเงินมัดจำห้องชุด_Agent15"/>
      <sheetName val="Commission-Tiny_(Chinese)15"/>
      <sheetName val="Commission-Sky_Pro_(Thai)15"/>
      <sheetName val="สำรองผลประโยชน์พนง_15"/>
      <sheetName val="รด_บริหาร15"/>
      <sheetName val="รด_อื่น15"/>
      <sheetName val="6-120-10_ค่าเช่า15"/>
      <sheetName val="6-120-20_ค่าบริการ15"/>
      <sheetName val="6-120-50_ค่าซ่อมแซม15"/>
      <sheetName val="6-150-10_ค่าที่ปรึกษา15"/>
      <sheetName val="6-130-20_ส่งเสริมการขาย15"/>
      <sheetName val="6-130-30_คอมมิชชั่น-ICS15"/>
      <sheetName val="6-130-30_คอมมิชชั่น-ICM15"/>
      <sheetName val="#6-200-00_ดอกเบี้ยจ่าย15"/>
      <sheetName val="Haft_year_tax_estimation_114"/>
      <sheetName val="Haft_year_tax_estimation_214"/>
      <sheetName val="Haft_year_tax_estimation_(1)14"/>
      <sheetName val="Haft_year_tax_estimation_(2)14"/>
      <sheetName val="Taxcal_6_Month14"/>
      <sheetName val="Data_Last_year14"/>
      <sheetName val="GL_CB14"/>
      <sheetName val="GL_M14"/>
      <sheetName val="Gain_Loss_Calculation14"/>
      <sheetName val="Deferred_Charge14"/>
      <sheetName val="Detail_รายบุคคลปี_5814"/>
      <sheetName val="Sale_040414"/>
      <sheetName val="IBA_&lt;O3&gt;14"/>
      <sheetName val="Loan_Amortization_Table14"/>
      <sheetName val="Linkage_Quote14"/>
      <sheetName val="Register_Cal_Mar_04_July_05_14"/>
      <sheetName val="QR_4_114"/>
      <sheetName val="คชจ_ดำเนินงาน6-4314"/>
      <sheetName val="Norms_SP14"/>
      <sheetName val="Jul_0214"/>
      <sheetName val="Non_Movement14"/>
      <sheetName val="Retire_2015-201714"/>
      <sheetName val="New_Item14"/>
      <sheetName val="B131_14"/>
      <sheetName val="HR_Budget10"/>
      <sheetName val="BOS_Commodity10"/>
      <sheetName val="SSD_Plant_Incremental_Project10"/>
      <sheetName val="ERP_7_0610"/>
      <sheetName val="Pareto_Top_RPN10"/>
      <sheetName val="FDR_BUDGET_2001_EISENACH10"/>
      <sheetName val="Cost_Reduction_Programs10"/>
      <sheetName val="COMPARISON_SHEET_(1)10"/>
      <sheetName val="2_Conso10"/>
      <sheetName val="Summary_by_Machine_Type_MAR10"/>
      <sheetName val="stat_local10"/>
      <sheetName val="ORGANIZATION_PLASTIC_GROUP_10"/>
      <sheetName val="ORGANIZATION_PLASTIC_GROUP__210"/>
      <sheetName val="IMPROVE_MAN_POWER10"/>
      <sheetName val="ฟอล์ม_B210"/>
      <sheetName val="Man_power_SPEC10"/>
      <sheetName val="Man_power_SPEC_(2)10"/>
      <sheetName val="Current_ORG10"/>
      <sheetName val="Blank_ORG10"/>
      <sheetName val="DLOT_Calculate10"/>
      <sheetName val="ประเมิน_10"/>
      <sheetName val="Improvement_Plan10"/>
      <sheetName val="รายชื่อพนักงาน_10"/>
      <sheetName val="Machine_capacity10"/>
      <sheetName val="DLOT_Current10"/>
      <sheetName val="ORG_(2)10"/>
      <sheetName val="Injection_new10"/>
      <sheetName val="Injection_new_10"/>
      <sheetName val="ADJ_-_RATE51"/>
      <sheetName val="ADJ___RATE51"/>
      <sheetName val="SCB_1_-_Current51"/>
      <sheetName val="SCB_2_-_Current51"/>
      <sheetName val="BALANCE_SHEET_51"/>
      <sheetName val="BS_ATTACH51"/>
      <sheetName val="Sheet1_(2)51"/>
      <sheetName val="เงินกู้_MGC50"/>
      <sheetName val="LC___TR_Listing50"/>
      <sheetName val="Customize_Your_Invoice50"/>
      <sheetName val="Stock_Aging50"/>
      <sheetName val="VariableII__period50"/>
      <sheetName val="Dec_200150"/>
      <sheetName val="CF_RECONCILE_-_150"/>
      <sheetName val="Cost_Centers48"/>
      <sheetName val="_IB-PL-00-01_SUMMARY48"/>
      <sheetName val="10-1_Media48"/>
      <sheetName val="Customize_Your_Purchase_Order48"/>
      <sheetName val="ALL_KSFC_RIGS_EXCEPT_R-548"/>
      <sheetName val="FP_Friends_Other48"/>
      <sheetName val="163040_LC_TR48"/>
      <sheetName val="ng_1242"/>
      <sheetName val="Trial_Balance47"/>
      <sheetName val="_IBPL000147"/>
      <sheetName val="TrialBalance_Q3-200247"/>
      <sheetName val="Workbook_Inputs47"/>
      <sheetName val="163040_LC-TR47"/>
      <sheetName val="CA_Sheet48"/>
      <sheetName val="F9_Parameters46"/>
      <sheetName val="Total_Inventory47"/>
      <sheetName val="Semi_FG&amp;FG47"/>
      <sheetName val="Provision_NRV47"/>
      <sheetName val="Customize_Your_Loan_Manager46"/>
      <sheetName val="D190_246"/>
      <sheetName val="Bang_chiet_tinh_TBA46"/>
      <sheetName val="Data_Entry44"/>
      <sheetName val="input_data44"/>
      <sheetName val="Valo_DCF44"/>
      <sheetName val="List_info44"/>
      <sheetName val="By_Person44"/>
      <sheetName val="head_Jan44"/>
      <sheetName val="Cost_center39"/>
      <sheetName val="DB_PPC_PSF44"/>
      <sheetName val="Record_CR42"/>
      <sheetName val="Co__Code42"/>
      <sheetName val="Incident__NP_201742"/>
      <sheetName val="Standing_Data36"/>
      <sheetName val="Asset_&amp;_Liability36"/>
      <sheetName val="Net_asset_value36"/>
      <sheetName val="Drop_List36"/>
      <sheetName val="CAN_DOI_-_KET_QUA38"/>
      <sheetName val="Month_v_YTD36"/>
      <sheetName val="_IB-PL-YTD36"/>
      <sheetName val="BOI_sum36"/>
      <sheetName val="Update_CIT_FY1936"/>
      <sheetName val="Tax_computation_BOI36"/>
      <sheetName val="A)_Provision_schedule36"/>
      <sheetName val="A2)_834_Inventory36"/>
      <sheetName val="B1)_646_Retirement36"/>
      <sheetName val="B2)_746_Retirement_36"/>
      <sheetName val="C1)_791-0000-20_Private_exp_36"/>
      <sheetName val="TB_(as_of_31DEC)36"/>
      <sheetName val="C2)_779-0000-20_Misc_36"/>
      <sheetName val="C1)_663_Car_Lease36"/>
      <sheetName val="C2)_758_Car_Lease36"/>
      <sheetName val="D)_Training36"/>
      <sheetName val="E)_HY_test_PwC36"/>
      <sheetName val="F)_RD_60436"/>
      <sheetName val="G)_RD_64236"/>
      <sheetName val="TO_-_SP36"/>
      <sheetName val="Company_Info36"/>
      <sheetName val="CA_Comp36"/>
      <sheetName val="Balance_Sheet36"/>
      <sheetName val="Drop_down_list36"/>
      <sheetName val="Write_off36"/>
      <sheetName val="Cost_centre_expenditure36"/>
      <sheetName val="addl_cost36"/>
      <sheetName val="Cash_Flow36"/>
      <sheetName val="Co_info36"/>
      <sheetName val="Financial_Summary36"/>
      <sheetName val="Adj&amp;Rje(Z820)_36"/>
      <sheetName val="Spec_2210436"/>
      <sheetName val="WT_Util_99_LE36"/>
      <sheetName val="PTA_P&amp;S36"/>
      <sheetName val="Waste_Treatment_Variable_36"/>
      <sheetName val="แบบฟอร์มที่_7_original36"/>
      <sheetName val="แบบฟอร์มที่_7_Project_Base36"/>
      <sheetName val="All_employee36"/>
      <sheetName val="n-4_436"/>
      <sheetName val="DISCOUNT_(2)8"/>
      <sheetName val="Bank_CA&amp;SA9"/>
      <sheetName val="AR_-CID9"/>
      <sheetName val="ดบ_ค้างรับ_Tisco9"/>
      <sheetName val="คชจ_ล่วงหน้า9"/>
      <sheetName val="ก่อสร้าง_ล่วงหน้า9"/>
      <sheetName val="ภาษีหัก_ณ_ที่จ่าย9"/>
      <sheetName val="คชจ_รอเรียกเก็บ_TDT9"/>
      <sheetName val="อุปกรณ์(หน่วยงาน)_9"/>
      <sheetName val="ICS_Cost_by_units9"/>
      <sheetName val="ICM_Budget&amp;Cost_Phase_I9"/>
      <sheetName val="ICM_Budget_Cost_Phase_II9"/>
      <sheetName val="ICm_Cost_by_units9"/>
      <sheetName val="CIV_AP_2-131-009"/>
      <sheetName val="ICM_AP_2-131-009"/>
      <sheetName val="CIV_AP_2-133-009"/>
      <sheetName val="ICM_AP_2-133-009"/>
      <sheetName val="ICM_AP_RPT9"/>
      <sheetName val="CIV_AP_RPT9"/>
      <sheetName val="CHQระหว่างทาง_2-132-009"/>
      <sheetName val="ภาษีเงินได้หัก_ณ_ที่จ่าย9"/>
      <sheetName val="ค้างจ่าย_CID9"/>
      <sheetName val="เงินทดรองรับ_2-191-009"/>
      <sheetName val="เงินทดรองรับ_2-193-009"/>
      <sheetName val="เงินทดรองรับ_2-194-xx9"/>
      <sheetName val="สรุปเงินมัดจำห้องชุด_Agent9"/>
      <sheetName val="Commission-Tiny_(Chinese)9"/>
      <sheetName val="Commission-Sky_Pro_(Thai)9"/>
      <sheetName val="สำรองผลประโยชน์พนง_9"/>
      <sheetName val="รด_บริหาร9"/>
      <sheetName val="รด_อื่น9"/>
      <sheetName val="6-120-10_ค่าเช่า9"/>
      <sheetName val="6-120-20_ค่าบริการ9"/>
      <sheetName val="6-120-50_ค่าซ่อมแซม9"/>
      <sheetName val="6-150-10_ค่าที่ปรึกษา9"/>
      <sheetName val="6-130-20_ส่งเสริมการขาย9"/>
      <sheetName val="6-130-30_คอมมิชชั่น-ICS9"/>
      <sheetName val="6-130-30_คอมมิชชั่น-ICM9"/>
      <sheetName val="#6-200-00_ดอกเบี้ยจ่าย9"/>
      <sheetName val="Haft_year_tax_estimation_18"/>
      <sheetName val="Haft_year_tax_estimation_28"/>
      <sheetName val="Haft_year_tax_estimation_(1)8"/>
      <sheetName val="Haft_year_tax_estimation_(2)8"/>
      <sheetName val="Taxcal_6_Month8"/>
      <sheetName val="Data_Last_year8"/>
      <sheetName val="GL_CB8"/>
      <sheetName val="GL_M8"/>
      <sheetName val="Gain_Loss_Calculation8"/>
      <sheetName val="Deferred_Charge8"/>
      <sheetName val="Detail_รายบุคคลปี_588"/>
      <sheetName val="Sale_04048"/>
      <sheetName val="IBA_&lt;O3&gt;8"/>
      <sheetName val="Loan_Amortization_Table8"/>
      <sheetName val="Linkage_Quote8"/>
      <sheetName val="Register_Cal_Mar_04_July_05_8"/>
      <sheetName val="QR_4_18"/>
      <sheetName val="คชจ_ดำเนินงาน6-438"/>
      <sheetName val="Norms_SP8"/>
      <sheetName val="Jul_028"/>
      <sheetName val="Non_Movement8"/>
      <sheetName val="Retire_2015-20178"/>
      <sheetName val="New_Item8"/>
      <sheetName val="B131_8"/>
      <sheetName val="HR_Budget4"/>
      <sheetName val="BOS_Commodity4"/>
      <sheetName val="SSD_Plant_Incremental_Projects4"/>
      <sheetName val="ERP_7_064"/>
      <sheetName val="Pareto_Top_RPN4"/>
      <sheetName val="FDR_BUDGET_2001_EISENACH4"/>
      <sheetName val="Cost_Reduction_Programs4"/>
      <sheetName val="COMPARISON_SHEET_(1)4"/>
      <sheetName val="2_Conso4"/>
      <sheetName val="Summary_by_Machine_Type_MAR4"/>
      <sheetName val="stat_local4"/>
      <sheetName val="ORGANIZATION_PLASTIC_GROUP_4"/>
      <sheetName val="ORGANIZATION_PLASTIC_GROUP__24"/>
      <sheetName val="IMPROVE_MAN_POWER4"/>
      <sheetName val="ฟอล์ม_B24"/>
      <sheetName val="Man_power_SPEC4"/>
      <sheetName val="Man_power_SPEC_(2)4"/>
      <sheetName val="Current_ORG4"/>
      <sheetName val="Blank_ORG4"/>
      <sheetName val="DLOT_Calculate4"/>
      <sheetName val="ประเมิน_4"/>
      <sheetName val="Improvement_Plan4"/>
      <sheetName val="รายชื่อพนักงาน_4"/>
      <sheetName val="Machine_capacity4"/>
      <sheetName val="DLOT_Current4"/>
      <sheetName val="ORG_(2)4"/>
      <sheetName val="Injection_new4"/>
      <sheetName val="Injection_new_4"/>
      <sheetName val="ADJ_-_RATE49"/>
      <sheetName val="ADJ___RATE49"/>
      <sheetName val="SCB_1_-_Current49"/>
      <sheetName val="SCB_2_-_Current49"/>
      <sheetName val="BALANCE_SHEET_49"/>
      <sheetName val="BS_ATTACH49"/>
      <sheetName val="Sheet1_(2)49"/>
      <sheetName val="เงินกู้_MGC48"/>
      <sheetName val="LC___TR_Listing48"/>
      <sheetName val="Customize_Your_Invoice48"/>
      <sheetName val="Stock_Aging48"/>
      <sheetName val="VariableII__period48"/>
      <sheetName val="Dec_200148"/>
      <sheetName val="CF_RECONCILE_-_148"/>
      <sheetName val="Cost_Centers46"/>
      <sheetName val="_IB-PL-00-01_SUMMARY46"/>
      <sheetName val="10-1_Media46"/>
      <sheetName val="Customize_Your_Purchase_Order46"/>
      <sheetName val="ALL_KSFC_RIGS_EXCEPT_R-546"/>
      <sheetName val="FP_Friends_Other46"/>
      <sheetName val="163040_LC_TR46"/>
      <sheetName val="ng_1240"/>
      <sheetName val="Trial_Balance45"/>
      <sheetName val="_IBPL000145"/>
      <sheetName val="TrialBalance_Q3-200245"/>
      <sheetName val="Workbook_Inputs45"/>
      <sheetName val="163040_LC-TR45"/>
      <sheetName val="CA_Sheet46"/>
      <sheetName val="F9_Parameters44"/>
      <sheetName val="Total_Inventory45"/>
      <sheetName val="Semi_FG&amp;FG45"/>
      <sheetName val="Provision_NRV45"/>
      <sheetName val="Customize_Your_Loan_Manager44"/>
      <sheetName val="D190_244"/>
      <sheetName val="Bang_chiet_tinh_TBA44"/>
      <sheetName val="Data_Entry42"/>
      <sheetName val="input_data42"/>
      <sheetName val="Valo_DCF42"/>
      <sheetName val="List_info42"/>
      <sheetName val="By_Person42"/>
      <sheetName val="head_Jan42"/>
      <sheetName val="Cost_center37"/>
      <sheetName val="DB_PPC_PSF42"/>
      <sheetName val="Record_CR40"/>
      <sheetName val="Co__Code40"/>
      <sheetName val="Incident__NP_201740"/>
      <sheetName val="Standing_Data34"/>
      <sheetName val="Asset_&amp;_Liability34"/>
      <sheetName val="Net_asset_value34"/>
      <sheetName val="Drop_List34"/>
      <sheetName val="CAN_DOI_-_KET_QUA36"/>
      <sheetName val="Month_v_YTD34"/>
      <sheetName val="_IB-PL-YTD34"/>
      <sheetName val="BOI_sum34"/>
      <sheetName val="Update_CIT_FY1934"/>
      <sheetName val="Tax_computation_BOI34"/>
      <sheetName val="A)_Provision_schedule34"/>
      <sheetName val="A2)_834_Inventory34"/>
      <sheetName val="B1)_646_Retirement34"/>
      <sheetName val="B2)_746_Retirement_34"/>
      <sheetName val="C1)_791-0000-20_Private_exp_34"/>
      <sheetName val="TB_(as_of_31DEC)34"/>
      <sheetName val="C2)_779-0000-20_Misc_34"/>
      <sheetName val="C1)_663_Car_Lease34"/>
      <sheetName val="C2)_758_Car_Lease34"/>
      <sheetName val="D)_Training34"/>
      <sheetName val="E)_HY_test_PwC34"/>
      <sheetName val="F)_RD_60434"/>
      <sheetName val="G)_RD_64234"/>
      <sheetName val="TO_-_SP34"/>
      <sheetName val="Company_Info34"/>
      <sheetName val="CA_Comp34"/>
      <sheetName val="Balance_Sheet34"/>
      <sheetName val="Drop_down_list34"/>
      <sheetName val="Write_off34"/>
      <sheetName val="Cost_centre_expenditure34"/>
      <sheetName val="addl_cost34"/>
      <sheetName val="Cash_Flow34"/>
      <sheetName val="Co_info34"/>
      <sheetName val="Financial_Summary34"/>
      <sheetName val="Adj&amp;Rje(Z820)_34"/>
      <sheetName val="Spec_2210434"/>
      <sheetName val="WT_Util_99_LE34"/>
      <sheetName val="PTA_P&amp;S34"/>
      <sheetName val="Waste_Treatment_Variable_34"/>
      <sheetName val="แบบฟอร์มที่_7_original34"/>
      <sheetName val="แบบฟอร์มที่_7_Project_Base34"/>
      <sheetName val="All_employee34"/>
      <sheetName val="n-4_434"/>
      <sheetName val="DISCOUNT_(2)6"/>
      <sheetName val="Bank_CA&amp;SA7"/>
      <sheetName val="AR_-CID7"/>
      <sheetName val="ดบ_ค้างรับ_Tisco7"/>
      <sheetName val="คชจ_ล่วงหน้า7"/>
      <sheetName val="ก่อสร้าง_ล่วงหน้า7"/>
      <sheetName val="ภาษีหัก_ณ_ที่จ่าย7"/>
      <sheetName val="คชจ_รอเรียกเก็บ_TDT7"/>
      <sheetName val="อุปกรณ์(หน่วยงาน)_7"/>
      <sheetName val="ICS_Cost_by_units7"/>
      <sheetName val="ICM_Budget&amp;Cost_Phase_I7"/>
      <sheetName val="ICM_Budget_Cost_Phase_II7"/>
      <sheetName val="ICm_Cost_by_units7"/>
      <sheetName val="CIV_AP_2-131-007"/>
      <sheetName val="ICM_AP_2-131-007"/>
      <sheetName val="CIV_AP_2-133-007"/>
      <sheetName val="ICM_AP_2-133-007"/>
      <sheetName val="ICM_AP_RPT7"/>
      <sheetName val="CIV_AP_RPT7"/>
      <sheetName val="CHQระหว่างทาง_2-132-007"/>
      <sheetName val="ภาษีเงินได้หัก_ณ_ที่จ่าย7"/>
      <sheetName val="ค้างจ่าย_CID7"/>
      <sheetName val="เงินทดรองรับ_2-191-007"/>
      <sheetName val="เงินทดรองรับ_2-193-007"/>
      <sheetName val="เงินทดรองรับ_2-194-xx7"/>
      <sheetName val="สรุปเงินมัดจำห้องชุด_Agent7"/>
      <sheetName val="Commission-Tiny_(Chinese)7"/>
      <sheetName val="Commission-Sky_Pro_(Thai)7"/>
      <sheetName val="สำรองผลประโยชน์พนง_7"/>
      <sheetName val="รด_บริหาร7"/>
      <sheetName val="รด_อื่น7"/>
      <sheetName val="6-120-10_ค่าเช่า7"/>
      <sheetName val="6-120-20_ค่าบริการ7"/>
      <sheetName val="6-120-50_ค่าซ่อมแซม7"/>
      <sheetName val="6-150-10_ค่าที่ปรึกษา7"/>
      <sheetName val="6-130-20_ส่งเสริมการขาย7"/>
      <sheetName val="6-130-30_คอมมิชชั่น-ICS7"/>
      <sheetName val="6-130-30_คอมมิชชั่น-ICM7"/>
      <sheetName val="#6-200-00_ดอกเบี้ยจ่าย7"/>
      <sheetName val="Haft_year_tax_estimation_16"/>
      <sheetName val="Haft_year_tax_estimation_26"/>
      <sheetName val="Haft_year_tax_estimation_(1)6"/>
      <sheetName val="Haft_year_tax_estimation_(2)6"/>
      <sheetName val="Taxcal_6_Month6"/>
      <sheetName val="Data_Last_year6"/>
      <sheetName val="GL_CB6"/>
      <sheetName val="GL_M6"/>
      <sheetName val="Gain_Loss_Calculation6"/>
      <sheetName val="Deferred_Charge6"/>
      <sheetName val="Detail_รายบุคคลปี_586"/>
      <sheetName val="Sale_04046"/>
      <sheetName val="IBA_&lt;O3&gt;6"/>
      <sheetName val="Loan_Amortization_Table6"/>
      <sheetName val="Linkage_Quote6"/>
      <sheetName val="Register_Cal_Mar_04_July_05_6"/>
      <sheetName val="QR_4_16"/>
      <sheetName val="คชจ_ดำเนินงาน6-436"/>
      <sheetName val="Norms_SP6"/>
      <sheetName val="Jul_026"/>
      <sheetName val="Non_Movement6"/>
      <sheetName val="Retire_2015-20176"/>
      <sheetName val="New_Item6"/>
      <sheetName val="B131_6"/>
      <sheetName val="HR_Budget2"/>
      <sheetName val="BOS_Commodity2"/>
      <sheetName val="SSD_Plant_Incremental_Projects2"/>
      <sheetName val="ERP_7_062"/>
      <sheetName val="Pareto_Top_RPN2"/>
      <sheetName val="FDR_BUDGET_2001_EISENACH2"/>
      <sheetName val="Cost_Reduction_Programs2"/>
      <sheetName val="COMPARISON_SHEET_(1)2"/>
      <sheetName val="ORGANIZATION_PLASTIC_GROUP_2"/>
      <sheetName val="ORGANIZATION_PLASTIC_GROUP__22"/>
      <sheetName val="IMPROVE_MAN_POWER2"/>
      <sheetName val="ฟอล์ม_B22"/>
      <sheetName val="Man_power_SPEC2"/>
      <sheetName val="Man_power_SPEC_(2)2"/>
      <sheetName val="Current_ORG2"/>
      <sheetName val="Blank_ORG2"/>
      <sheetName val="DLOT_Calculate2"/>
      <sheetName val="ประเมิน_2"/>
      <sheetName val="Improvement_Plan2"/>
      <sheetName val="รายชื่อพนักงาน_2"/>
      <sheetName val="Machine_capacity2"/>
      <sheetName val="DLOT_Current2"/>
      <sheetName val="ORG_(2)2"/>
      <sheetName val="Injection_new2"/>
      <sheetName val="Injection_new_2"/>
      <sheetName val="ADJ_-_RATE50"/>
      <sheetName val="ADJ___RATE50"/>
      <sheetName val="SCB_1_-_Current50"/>
      <sheetName val="SCB_2_-_Current50"/>
      <sheetName val="BALANCE_SHEET_50"/>
      <sheetName val="BS_ATTACH50"/>
      <sheetName val="Sheet1_(2)50"/>
      <sheetName val="เงินกู้_MGC49"/>
      <sheetName val="LC___TR_Listing49"/>
      <sheetName val="Customize_Your_Invoice49"/>
      <sheetName val="Stock_Aging49"/>
      <sheetName val="VariableII__period49"/>
      <sheetName val="Dec_200149"/>
      <sheetName val="CF_RECONCILE_-_149"/>
      <sheetName val="Cost_Centers47"/>
      <sheetName val="_IB-PL-00-01_SUMMARY47"/>
      <sheetName val="10-1_Media47"/>
      <sheetName val="Customize_Your_Purchase_Order47"/>
      <sheetName val="ALL_KSFC_RIGS_EXCEPT_R-547"/>
      <sheetName val="FP_Friends_Other47"/>
      <sheetName val="163040_LC_TR47"/>
      <sheetName val="ng_1241"/>
      <sheetName val="Trial_Balance46"/>
      <sheetName val="_IBPL000146"/>
      <sheetName val="TrialBalance_Q3-200246"/>
      <sheetName val="Workbook_Inputs46"/>
      <sheetName val="163040_LC-TR46"/>
      <sheetName val="CA_Sheet47"/>
      <sheetName val="F9_Parameters45"/>
      <sheetName val="Total_Inventory46"/>
      <sheetName val="Semi_FG&amp;FG46"/>
      <sheetName val="Provision_NRV46"/>
      <sheetName val="Customize_Your_Loan_Manager45"/>
      <sheetName val="D190_245"/>
      <sheetName val="Bang_chiet_tinh_TBA45"/>
      <sheetName val="Data_Entry43"/>
      <sheetName val="input_data43"/>
      <sheetName val="Valo_DCF43"/>
      <sheetName val="List_info43"/>
      <sheetName val="By_Person43"/>
      <sheetName val="head_Jan43"/>
      <sheetName val="Cost_center38"/>
      <sheetName val="DB_PPC_PSF43"/>
      <sheetName val="Record_CR41"/>
      <sheetName val="Co__Code41"/>
      <sheetName val="Incident__NP_201741"/>
      <sheetName val="Standing_Data35"/>
      <sheetName val="Asset_&amp;_Liability35"/>
      <sheetName val="Net_asset_value35"/>
      <sheetName val="Drop_List35"/>
      <sheetName val="CAN_DOI_-_KET_QUA37"/>
      <sheetName val="Month_v_YTD35"/>
      <sheetName val="_IB-PL-YTD35"/>
      <sheetName val="BOI_sum35"/>
      <sheetName val="Update_CIT_FY1935"/>
      <sheetName val="Tax_computation_BOI35"/>
      <sheetName val="A)_Provision_schedule35"/>
      <sheetName val="A2)_834_Inventory35"/>
      <sheetName val="B1)_646_Retirement35"/>
      <sheetName val="B2)_746_Retirement_35"/>
      <sheetName val="C1)_791-0000-20_Private_exp_35"/>
      <sheetName val="TB_(as_of_31DEC)35"/>
      <sheetName val="C2)_779-0000-20_Misc_35"/>
      <sheetName val="C1)_663_Car_Lease35"/>
      <sheetName val="C2)_758_Car_Lease35"/>
      <sheetName val="D)_Training35"/>
      <sheetName val="E)_HY_test_PwC35"/>
      <sheetName val="F)_RD_60435"/>
      <sheetName val="G)_RD_64235"/>
      <sheetName val="TO_-_SP35"/>
      <sheetName val="Company_Info35"/>
      <sheetName val="CA_Comp35"/>
      <sheetName val="Balance_Sheet35"/>
      <sheetName val="Drop_down_list35"/>
      <sheetName val="Write_off35"/>
      <sheetName val="Cost_centre_expenditure35"/>
      <sheetName val="addl_cost35"/>
      <sheetName val="Cash_Flow35"/>
      <sheetName val="Co_info35"/>
      <sheetName val="Financial_Summary35"/>
      <sheetName val="Adj&amp;Rje(Z820)_35"/>
      <sheetName val="Spec_2210435"/>
      <sheetName val="WT_Util_99_LE35"/>
      <sheetName val="PTA_P&amp;S35"/>
      <sheetName val="Waste_Treatment_Variable_35"/>
      <sheetName val="แบบฟอร์มที่_7_original35"/>
      <sheetName val="แบบฟอร์มที่_7_Project_Base35"/>
      <sheetName val="All_employee35"/>
      <sheetName val="n-4_435"/>
      <sheetName val="DISCOUNT_(2)7"/>
      <sheetName val="Bank_CA&amp;SA8"/>
      <sheetName val="AR_-CID8"/>
      <sheetName val="ดบ_ค้างรับ_Tisco8"/>
      <sheetName val="คชจ_ล่วงหน้า8"/>
      <sheetName val="ก่อสร้าง_ล่วงหน้า8"/>
      <sheetName val="ภาษีหัก_ณ_ที่จ่าย8"/>
      <sheetName val="คชจ_รอเรียกเก็บ_TDT8"/>
      <sheetName val="อุปกรณ์(หน่วยงาน)_8"/>
      <sheetName val="ICS_Cost_by_units8"/>
      <sheetName val="ICM_Budget&amp;Cost_Phase_I8"/>
      <sheetName val="ICM_Budget_Cost_Phase_II8"/>
      <sheetName val="ICm_Cost_by_units8"/>
      <sheetName val="CIV_AP_2-131-008"/>
      <sheetName val="ICM_AP_2-131-008"/>
      <sheetName val="CIV_AP_2-133-008"/>
      <sheetName val="ICM_AP_2-133-008"/>
      <sheetName val="ICM_AP_RPT8"/>
      <sheetName val="CIV_AP_RPT8"/>
      <sheetName val="CHQระหว่างทาง_2-132-008"/>
      <sheetName val="ภาษีเงินได้หัก_ณ_ที่จ่าย8"/>
      <sheetName val="ค้างจ่าย_CID8"/>
      <sheetName val="เงินทดรองรับ_2-191-008"/>
      <sheetName val="เงินทดรองรับ_2-193-008"/>
      <sheetName val="เงินทดรองรับ_2-194-xx8"/>
      <sheetName val="สรุปเงินมัดจำห้องชุด_Agent8"/>
      <sheetName val="Commission-Tiny_(Chinese)8"/>
      <sheetName val="Commission-Sky_Pro_(Thai)8"/>
      <sheetName val="สำรองผลประโยชน์พนง_8"/>
      <sheetName val="รด_บริหาร8"/>
      <sheetName val="รด_อื่น8"/>
      <sheetName val="6-120-10_ค่าเช่า8"/>
      <sheetName val="6-120-20_ค่าบริการ8"/>
      <sheetName val="6-120-50_ค่าซ่อมแซม8"/>
      <sheetName val="6-150-10_ค่าที่ปรึกษา8"/>
      <sheetName val="6-130-20_ส่งเสริมการขาย8"/>
      <sheetName val="6-130-30_คอมมิชชั่น-ICS8"/>
      <sheetName val="6-130-30_คอมมิชชั่น-ICM8"/>
      <sheetName val="#6-200-00_ดอกเบี้ยจ่าย8"/>
      <sheetName val="Haft_year_tax_estimation_17"/>
      <sheetName val="Haft_year_tax_estimation_27"/>
      <sheetName val="Haft_year_tax_estimation_(1)7"/>
      <sheetName val="Haft_year_tax_estimation_(2)7"/>
      <sheetName val="Taxcal_6_Month7"/>
      <sheetName val="Data_Last_year7"/>
      <sheetName val="GL_CB7"/>
      <sheetName val="GL_M7"/>
      <sheetName val="Gain_Loss_Calculation7"/>
      <sheetName val="Deferred_Charge7"/>
      <sheetName val="Detail_รายบุคคลปี_587"/>
      <sheetName val="Sale_04047"/>
      <sheetName val="IBA_&lt;O3&gt;7"/>
      <sheetName val="Loan_Amortization_Table7"/>
      <sheetName val="Linkage_Quote7"/>
      <sheetName val="Register_Cal_Mar_04_July_05_7"/>
      <sheetName val="QR_4_17"/>
      <sheetName val="คชจ_ดำเนินงาน6-437"/>
      <sheetName val="Norms_SP7"/>
      <sheetName val="Jul_027"/>
      <sheetName val="Non_Movement7"/>
      <sheetName val="Retire_2015-20177"/>
      <sheetName val="New_Item7"/>
      <sheetName val="B131_7"/>
      <sheetName val="HR_Budget3"/>
      <sheetName val="BOS_Commodity3"/>
      <sheetName val="SSD_Plant_Incremental_Projects3"/>
      <sheetName val="ERP_7_063"/>
      <sheetName val="Pareto_Top_RPN3"/>
      <sheetName val="FDR_BUDGET_2001_EISENACH3"/>
      <sheetName val="Cost_Reduction_Programs3"/>
      <sheetName val="COMPARISON_SHEET_(1)3"/>
      <sheetName val="ORGANIZATION_PLASTIC_GROUP_3"/>
      <sheetName val="ORGANIZATION_PLASTIC_GROUP__23"/>
      <sheetName val="IMPROVE_MAN_POWER3"/>
      <sheetName val="ฟอล์ม_B23"/>
      <sheetName val="Man_power_SPEC3"/>
      <sheetName val="Man_power_SPEC_(2)3"/>
      <sheetName val="Current_ORG3"/>
      <sheetName val="Blank_ORG3"/>
      <sheetName val="DLOT_Calculate3"/>
      <sheetName val="ประเมิน_3"/>
      <sheetName val="Improvement_Plan3"/>
      <sheetName val="รายชื่อพนักงาน_3"/>
      <sheetName val="Machine_capacity3"/>
      <sheetName val="DLOT_Current3"/>
      <sheetName val="ORG_(2)3"/>
      <sheetName val="Injection_new3"/>
      <sheetName val="Injection_new_3"/>
      <sheetName val="ADJ_-_RATE54"/>
      <sheetName val="ADJ___RATE54"/>
      <sheetName val="SCB_1_-_Current54"/>
      <sheetName val="SCB_2_-_Current54"/>
      <sheetName val="BALANCE_SHEET_54"/>
      <sheetName val="BS_ATTACH54"/>
      <sheetName val="Sheet1_(2)54"/>
      <sheetName val="เงินกู้_MGC53"/>
      <sheetName val="LC___TR_Listing53"/>
      <sheetName val="Customize_Your_Invoice53"/>
      <sheetName val="Stock_Aging53"/>
      <sheetName val="VariableII__period53"/>
      <sheetName val="Dec_200153"/>
      <sheetName val="CF_RECONCILE_-_153"/>
      <sheetName val="Cost_Centers51"/>
      <sheetName val="_IB-PL-00-01_SUMMARY51"/>
      <sheetName val="10-1_Media51"/>
      <sheetName val="Customize_Your_Purchase_Order51"/>
      <sheetName val="ALL_KSFC_RIGS_EXCEPT_R-551"/>
      <sheetName val="FP_Friends_Other51"/>
      <sheetName val="163040_LC_TR51"/>
      <sheetName val="ng_1245"/>
      <sheetName val="Trial_Balance50"/>
      <sheetName val="_IBPL000150"/>
      <sheetName val="TrialBalance_Q3-200250"/>
      <sheetName val="Workbook_Inputs50"/>
      <sheetName val="163040_LC-TR50"/>
      <sheetName val="CA_Sheet51"/>
      <sheetName val="F9_Parameters49"/>
      <sheetName val="Total_Inventory50"/>
      <sheetName val="Semi_FG&amp;FG50"/>
      <sheetName val="Provision_NRV50"/>
      <sheetName val="Customize_Your_Loan_Manager49"/>
      <sheetName val="D190_249"/>
      <sheetName val="Bang_chiet_tinh_TBA49"/>
      <sheetName val="Data_Entry47"/>
      <sheetName val="input_data47"/>
      <sheetName val="Valo_DCF47"/>
      <sheetName val="List_info47"/>
      <sheetName val="By_Person47"/>
      <sheetName val="head_Jan47"/>
      <sheetName val="Cost_center42"/>
      <sheetName val="DB_PPC_PSF47"/>
      <sheetName val="Record_CR45"/>
      <sheetName val="Co__Code45"/>
      <sheetName val="Incident__NP_201745"/>
      <sheetName val="Standing_Data39"/>
      <sheetName val="Asset_&amp;_Liability39"/>
      <sheetName val="Net_asset_value39"/>
      <sheetName val="Drop_List39"/>
      <sheetName val="CAN_DOI_-_KET_QUA41"/>
      <sheetName val="Month_v_YTD39"/>
      <sheetName val="_IB-PL-YTD39"/>
      <sheetName val="BOI_sum39"/>
      <sheetName val="Update_CIT_FY1939"/>
      <sheetName val="Tax_computation_BOI39"/>
      <sheetName val="A)_Provision_schedule39"/>
      <sheetName val="A2)_834_Inventory39"/>
      <sheetName val="B1)_646_Retirement39"/>
      <sheetName val="B2)_746_Retirement_39"/>
      <sheetName val="C1)_791-0000-20_Private_exp_39"/>
      <sheetName val="TB_(as_of_31DEC)39"/>
      <sheetName val="C2)_779-0000-20_Misc_39"/>
      <sheetName val="C1)_663_Car_Lease39"/>
      <sheetName val="C2)_758_Car_Lease39"/>
      <sheetName val="D)_Training39"/>
      <sheetName val="E)_HY_test_PwC39"/>
      <sheetName val="F)_RD_60439"/>
      <sheetName val="G)_RD_64239"/>
      <sheetName val="TO_-_SP39"/>
      <sheetName val="Company_Info39"/>
      <sheetName val="CA_Comp39"/>
      <sheetName val="Balance_Sheet39"/>
      <sheetName val="Drop_down_list39"/>
      <sheetName val="Write_off39"/>
      <sheetName val="Cost_centre_expenditure39"/>
      <sheetName val="addl_cost39"/>
      <sheetName val="Cash_Flow39"/>
      <sheetName val="Co_info39"/>
      <sheetName val="Financial_Summary39"/>
      <sheetName val="Adj&amp;Rje(Z820)_39"/>
      <sheetName val="Spec_2210439"/>
      <sheetName val="WT_Util_99_LE39"/>
      <sheetName val="PTA_P&amp;S39"/>
      <sheetName val="Waste_Treatment_Variable_39"/>
      <sheetName val="แบบฟอร์มที่_7_original39"/>
      <sheetName val="แบบฟอร์มที่_7_Project_Base39"/>
      <sheetName val="All_employee39"/>
      <sheetName val="n-4_439"/>
      <sheetName val="DISCOUNT_(2)11"/>
      <sheetName val="Bank_CA&amp;SA12"/>
      <sheetName val="AR_-CID12"/>
      <sheetName val="ดบ_ค้างรับ_Tisco12"/>
      <sheetName val="คชจ_ล่วงหน้า12"/>
      <sheetName val="ก่อสร้าง_ล่วงหน้า12"/>
      <sheetName val="ภาษีหัก_ณ_ที่จ่าย12"/>
      <sheetName val="คชจ_รอเรียกเก็บ_TDT12"/>
      <sheetName val="อุปกรณ์(หน่วยงาน)_12"/>
      <sheetName val="ICS_Cost_by_units12"/>
      <sheetName val="ICM_Budget&amp;Cost_Phase_I12"/>
      <sheetName val="ICM_Budget_Cost_Phase_II12"/>
      <sheetName val="ICm_Cost_by_units12"/>
      <sheetName val="CIV_AP_2-131-0012"/>
      <sheetName val="ICM_AP_2-131-0012"/>
      <sheetName val="CIV_AP_2-133-0012"/>
      <sheetName val="ICM_AP_2-133-0012"/>
      <sheetName val="ICM_AP_RPT12"/>
      <sheetName val="CIV_AP_RPT12"/>
      <sheetName val="CHQระหว่างทาง_2-132-0012"/>
      <sheetName val="ภาษีเงินได้หัก_ณ_ที่จ่าย12"/>
      <sheetName val="ค้างจ่าย_CID12"/>
      <sheetName val="เงินทดรองรับ_2-191-0012"/>
      <sheetName val="เงินทดรองรับ_2-193-0012"/>
      <sheetName val="เงินทดรองรับ_2-194-xx12"/>
      <sheetName val="สรุปเงินมัดจำห้องชุด_Agent12"/>
      <sheetName val="Commission-Tiny_(Chinese)12"/>
      <sheetName val="Commission-Sky_Pro_(Thai)12"/>
      <sheetName val="สำรองผลประโยชน์พนง_12"/>
      <sheetName val="รด_บริหาร12"/>
      <sheetName val="รด_อื่น12"/>
      <sheetName val="6-120-10_ค่าเช่า12"/>
      <sheetName val="6-120-20_ค่าบริการ12"/>
      <sheetName val="6-120-50_ค่าซ่อมแซม12"/>
      <sheetName val="6-150-10_ค่าที่ปรึกษา12"/>
      <sheetName val="6-130-20_ส่งเสริมการขาย12"/>
      <sheetName val="6-130-30_คอมมิชชั่น-ICS12"/>
      <sheetName val="6-130-30_คอมมิชชั่น-ICM12"/>
      <sheetName val="#6-200-00_ดอกเบี้ยจ่าย12"/>
      <sheetName val="Haft_year_tax_estimation_111"/>
      <sheetName val="Haft_year_tax_estimation_211"/>
      <sheetName val="Haft_year_tax_estimation_(1)11"/>
      <sheetName val="Haft_year_tax_estimation_(2)11"/>
      <sheetName val="Taxcal_6_Month11"/>
      <sheetName val="Data_Last_year11"/>
      <sheetName val="GL_CB11"/>
      <sheetName val="GL_M11"/>
      <sheetName val="Gain_Loss_Calculation11"/>
      <sheetName val="Deferred_Charge11"/>
      <sheetName val="Detail_รายบุคคลปี_5811"/>
      <sheetName val="Sale_040411"/>
      <sheetName val="IBA_&lt;O3&gt;11"/>
      <sheetName val="Loan_Amortization_Table11"/>
      <sheetName val="Linkage_Quote11"/>
      <sheetName val="Register_Cal_Mar_04_July_05_11"/>
      <sheetName val="QR_4_111"/>
      <sheetName val="คชจ_ดำเนินงาน6-4311"/>
      <sheetName val="Norms_SP11"/>
      <sheetName val="Jul_0211"/>
      <sheetName val="Non_Movement11"/>
      <sheetName val="Retire_2015-201711"/>
      <sheetName val="New_Item11"/>
      <sheetName val="B131_11"/>
      <sheetName val="HR_Budget7"/>
      <sheetName val="BOS_Commodity7"/>
      <sheetName val="SSD_Plant_Incremental_Projects7"/>
      <sheetName val="ERP_7_067"/>
      <sheetName val="Pareto_Top_RPN7"/>
      <sheetName val="FDR_BUDGET_2001_EISENACH7"/>
      <sheetName val="Cost_Reduction_Programs7"/>
      <sheetName val="COMPARISON_SHEET_(1)7"/>
      <sheetName val="2_Conso7"/>
      <sheetName val="Summary_by_Machine_Type_MAR7"/>
      <sheetName val="stat_local7"/>
      <sheetName val="ORGANIZATION_PLASTIC_GROUP_7"/>
      <sheetName val="ORGANIZATION_PLASTIC_GROUP__27"/>
      <sheetName val="IMPROVE_MAN_POWER7"/>
      <sheetName val="ฟอล์ม_B27"/>
      <sheetName val="Man_power_SPEC7"/>
      <sheetName val="Man_power_SPEC_(2)7"/>
      <sheetName val="Current_ORG7"/>
      <sheetName val="Blank_ORG7"/>
      <sheetName val="DLOT_Calculate7"/>
      <sheetName val="ประเมิน_7"/>
      <sheetName val="Improvement_Plan7"/>
      <sheetName val="รายชื่อพนักงาน_7"/>
      <sheetName val="Machine_capacity7"/>
      <sheetName val="DLOT_Current7"/>
      <sheetName val="ORG_(2)7"/>
      <sheetName val="Injection_new7"/>
      <sheetName val="Injection_new_7"/>
      <sheetName val="ADJ_-_RATE52"/>
      <sheetName val="ADJ___RATE52"/>
      <sheetName val="SCB_1_-_Current52"/>
      <sheetName val="SCB_2_-_Current52"/>
      <sheetName val="BALANCE_SHEET_52"/>
      <sheetName val="BS_ATTACH52"/>
      <sheetName val="Sheet1_(2)52"/>
      <sheetName val="เงินกู้_MGC51"/>
      <sheetName val="LC___TR_Listing51"/>
      <sheetName val="Customize_Your_Invoice51"/>
      <sheetName val="Stock_Aging51"/>
      <sheetName val="VariableII__period51"/>
      <sheetName val="Dec_200151"/>
      <sheetName val="CF_RECONCILE_-_151"/>
      <sheetName val="Cost_Centers49"/>
      <sheetName val="_IB-PL-00-01_SUMMARY49"/>
      <sheetName val="10-1_Media49"/>
      <sheetName val="Customize_Your_Purchase_Order49"/>
      <sheetName val="ALL_KSFC_RIGS_EXCEPT_R-549"/>
      <sheetName val="FP_Friends_Other49"/>
      <sheetName val="163040_LC_TR49"/>
      <sheetName val="ng_1243"/>
      <sheetName val="Trial_Balance48"/>
      <sheetName val="_IBPL000148"/>
      <sheetName val="TrialBalance_Q3-200248"/>
      <sheetName val="Workbook_Inputs48"/>
      <sheetName val="163040_LC-TR48"/>
      <sheetName val="CA_Sheet49"/>
      <sheetName val="F9_Parameters47"/>
      <sheetName val="Total_Inventory48"/>
      <sheetName val="Semi_FG&amp;FG48"/>
      <sheetName val="Provision_NRV48"/>
      <sheetName val="Customize_Your_Loan_Manager47"/>
      <sheetName val="D190_247"/>
      <sheetName val="Bang_chiet_tinh_TBA47"/>
      <sheetName val="Data_Entry45"/>
      <sheetName val="input_data45"/>
      <sheetName val="Valo_DCF45"/>
      <sheetName val="List_info45"/>
      <sheetName val="By_Person45"/>
      <sheetName val="head_Jan45"/>
      <sheetName val="Cost_center40"/>
      <sheetName val="DB_PPC_PSF45"/>
      <sheetName val="Record_CR43"/>
      <sheetName val="Co__Code43"/>
      <sheetName val="Incident__NP_201743"/>
      <sheetName val="Standing_Data37"/>
      <sheetName val="Asset_&amp;_Liability37"/>
      <sheetName val="Net_asset_value37"/>
      <sheetName val="Drop_List37"/>
      <sheetName val="CAN_DOI_-_KET_QUA39"/>
      <sheetName val="Month_v_YTD37"/>
      <sheetName val="_IB-PL-YTD37"/>
      <sheetName val="BOI_sum37"/>
      <sheetName val="Update_CIT_FY1937"/>
      <sheetName val="Tax_computation_BOI37"/>
      <sheetName val="A)_Provision_schedule37"/>
      <sheetName val="A2)_834_Inventory37"/>
      <sheetName val="B1)_646_Retirement37"/>
      <sheetName val="B2)_746_Retirement_37"/>
      <sheetName val="C1)_791-0000-20_Private_exp_37"/>
      <sheetName val="TB_(as_of_31DEC)37"/>
      <sheetName val="C2)_779-0000-20_Misc_37"/>
      <sheetName val="C1)_663_Car_Lease37"/>
      <sheetName val="C2)_758_Car_Lease37"/>
      <sheetName val="D)_Training37"/>
      <sheetName val="E)_HY_test_PwC37"/>
      <sheetName val="F)_RD_60437"/>
      <sheetName val="G)_RD_64237"/>
      <sheetName val="TO_-_SP37"/>
      <sheetName val="Company_Info37"/>
      <sheetName val="CA_Comp37"/>
      <sheetName val="Balance_Sheet37"/>
      <sheetName val="Drop_down_list37"/>
      <sheetName val="Write_off37"/>
      <sheetName val="Cost_centre_expenditure37"/>
      <sheetName val="addl_cost37"/>
      <sheetName val="Cash_Flow37"/>
      <sheetName val="Co_info37"/>
      <sheetName val="Financial_Summary37"/>
      <sheetName val="Adj&amp;Rje(Z820)_37"/>
      <sheetName val="Spec_2210437"/>
      <sheetName val="WT_Util_99_LE37"/>
      <sheetName val="PTA_P&amp;S37"/>
      <sheetName val="Waste_Treatment_Variable_37"/>
      <sheetName val="แบบฟอร์มที่_7_original37"/>
      <sheetName val="แบบฟอร์มที่_7_Project_Base37"/>
      <sheetName val="All_employee37"/>
      <sheetName val="n-4_437"/>
      <sheetName val="DISCOUNT_(2)9"/>
      <sheetName val="Bank_CA&amp;SA10"/>
      <sheetName val="AR_-CID10"/>
      <sheetName val="ดบ_ค้างรับ_Tisco10"/>
      <sheetName val="คชจ_ล่วงหน้า10"/>
      <sheetName val="ก่อสร้าง_ล่วงหน้า10"/>
      <sheetName val="ภาษีหัก_ณ_ที่จ่าย10"/>
      <sheetName val="คชจ_รอเรียกเก็บ_TDT10"/>
      <sheetName val="อุปกรณ์(หน่วยงาน)_10"/>
      <sheetName val="ICS_Cost_by_units10"/>
      <sheetName val="ICM_Budget&amp;Cost_Phase_I10"/>
      <sheetName val="ICM_Budget_Cost_Phase_II10"/>
      <sheetName val="ICm_Cost_by_units10"/>
      <sheetName val="CIV_AP_2-131-0010"/>
      <sheetName val="ICM_AP_2-131-0010"/>
      <sheetName val="CIV_AP_2-133-0010"/>
      <sheetName val="ICM_AP_2-133-0010"/>
      <sheetName val="ICM_AP_RPT10"/>
      <sheetName val="CIV_AP_RPT10"/>
      <sheetName val="CHQระหว่างทาง_2-132-0010"/>
      <sheetName val="ภาษีเงินได้หัก_ณ_ที่จ่าย10"/>
      <sheetName val="ค้างจ่าย_CID10"/>
      <sheetName val="เงินทดรองรับ_2-191-0010"/>
      <sheetName val="เงินทดรองรับ_2-193-0010"/>
      <sheetName val="เงินทดรองรับ_2-194-xx10"/>
      <sheetName val="สรุปเงินมัดจำห้องชุด_Agent10"/>
      <sheetName val="Commission-Tiny_(Chinese)10"/>
      <sheetName val="Commission-Sky_Pro_(Thai)10"/>
      <sheetName val="สำรองผลประโยชน์พนง_10"/>
      <sheetName val="รด_บริหาร10"/>
      <sheetName val="รด_อื่น10"/>
      <sheetName val="6-120-10_ค่าเช่า10"/>
      <sheetName val="6-120-20_ค่าบริการ10"/>
      <sheetName val="6-120-50_ค่าซ่อมแซม10"/>
      <sheetName val="6-150-10_ค่าที่ปรึกษา10"/>
      <sheetName val="6-130-20_ส่งเสริมการขาย10"/>
      <sheetName val="6-130-30_คอมมิชชั่น-ICS10"/>
      <sheetName val="6-130-30_คอมมิชชั่น-ICM10"/>
      <sheetName val="#6-200-00_ดอกเบี้ยจ่าย10"/>
      <sheetName val="Haft_year_tax_estimation_19"/>
      <sheetName val="Haft_year_tax_estimation_29"/>
      <sheetName val="Haft_year_tax_estimation_(1)9"/>
      <sheetName val="Haft_year_tax_estimation_(2)9"/>
      <sheetName val="Taxcal_6_Month9"/>
      <sheetName val="Data_Last_year9"/>
      <sheetName val="GL_CB9"/>
      <sheetName val="GL_M9"/>
      <sheetName val="Gain_Loss_Calculation9"/>
      <sheetName val="Deferred_Charge9"/>
      <sheetName val="Detail_รายบุคคลปี_589"/>
      <sheetName val="Sale_04049"/>
      <sheetName val="IBA_&lt;O3&gt;9"/>
      <sheetName val="Loan_Amortization_Table9"/>
      <sheetName val="Linkage_Quote9"/>
      <sheetName val="Register_Cal_Mar_04_July_05_9"/>
      <sheetName val="QR_4_19"/>
      <sheetName val="คชจ_ดำเนินงาน6-439"/>
      <sheetName val="Norms_SP9"/>
      <sheetName val="Jul_029"/>
      <sheetName val="Non_Movement9"/>
      <sheetName val="Retire_2015-20179"/>
      <sheetName val="New_Item9"/>
      <sheetName val="B131_9"/>
      <sheetName val="HR_Budget5"/>
      <sheetName val="BOS_Commodity5"/>
      <sheetName val="SSD_Plant_Incremental_Projects5"/>
      <sheetName val="ERP_7_065"/>
      <sheetName val="Pareto_Top_RPN5"/>
      <sheetName val="FDR_BUDGET_2001_EISENACH5"/>
      <sheetName val="Cost_Reduction_Programs5"/>
      <sheetName val="COMPARISON_SHEET_(1)5"/>
      <sheetName val="2_Conso5"/>
      <sheetName val="Summary_by_Machine_Type_MAR5"/>
      <sheetName val="stat_local5"/>
      <sheetName val="ORGANIZATION_PLASTIC_GROUP_5"/>
      <sheetName val="ORGANIZATION_PLASTIC_GROUP__25"/>
      <sheetName val="IMPROVE_MAN_POWER5"/>
      <sheetName val="ฟอล์ม_B25"/>
      <sheetName val="Man_power_SPEC5"/>
      <sheetName val="Man_power_SPEC_(2)5"/>
      <sheetName val="Current_ORG5"/>
      <sheetName val="Blank_ORG5"/>
      <sheetName val="DLOT_Calculate5"/>
      <sheetName val="ประเมิน_5"/>
      <sheetName val="Improvement_Plan5"/>
      <sheetName val="รายชื่อพนักงาน_5"/>
      <sheetName val="Machine_capacity5"/>
      <sheetName val="DLOT_Current5"/>
      <sheetName val="ORG_(2)5"/>
      <sheetName val="Injection_new5"/>
      <sheetName val="Injection_new_5"/>
      <sheetName val="ADJ_-_RATE53"/>
      <sheetName val="ADJ___RATE53"/>
      <sheetName val="SCB_1_-_Current53"/>
      <sheetName val="SCB_2_-_Current53"/>
      <sheetName val="BALANCE_SHEET_53"/>
      <sheetName val="BS_ATTACH53"/>
      <sheetName val="Sheet1_(2)53"/>
      <sheetName val="เงินกู้_MGC52"/>
      <sheetName val="LC___TR_Listing52"/>
      <sheetName val="Customize_Your_Invoice52"/>
      <sheetName val="Stock_Aging52"/>
      <sheetName val="VariableII__period52"/>
      <sheetName val="Dec_200152"/>
      <sheetName val="CF_RECONCILE_-_152"/>
      <sheetName val="Cost_Centers50"/>
      <sheetName val="_IB-PL-00-01_SUMMARY50"/>
      <sheetName val="10-1_Media50"/>
      <sheetName val="Customize_Your_Purchase_Order50"/>
      <sheetName val="ALL_KSFC_RIGS_EXCEPT_R-550"/>
      <sheetName val="FP_Friends_Other50"/>
      <sheetName val="163040_LC_TR50"/>
      <sheetName val="ng_1244"/>
      <sheetName val="Trial_Balance49"/>
      <sheetName val="_IBPL000149"/>
      <sheetName val="TrialBalance_Q3-200249"/>
      <sheetName val="Workbook_Inputs49"/>
      <sheetName val="163040_LC-TR49"/>
      <sheetName val="CA_Sheet50"/>
      <sheetName val="F9_Parameters48"/>
      <sheetName val="Total_Inventory49"/>
      <sheetName val="Semi_FG&amp;FG49"/>
      <sheetName val="Provision_NRV49"/>
      <sheetName val="Customize_Your_Loan_Manager48"/>
      <sheetName val="D190_248"/>
      <sheetName val="Bang_chiet_tinh_TBA48"/>
      <sheetName val="Data_Entry46"/>
      <sheetName val="input_data46"/>
      <sheetName val="Valo_DCF46"/>
      <sheetName val="List_info46"/>
      <sheetName val="By_Person46"/>
      <sheetName val="head_Jan46"/>
      <sheetName val="Cost_center41"/>
      <sheetName val="DB_PPC_PSF46"/>
      <sheetName val="Record_CR44"/>
      <sheetName val="Co__Code44"/>
      <sheetName val="Incident__NP_201744"/>
      <sheetName val="Standing_Data38"/>
      <sheetName val="Asset_&amp;_Liability38"/>
      <sheetName val="Net_asset_value38"/>
      <sheetName val="Drop_List38"/>
      <sheetName val="CAN_DOI_-_KET_QUA40"/>
      <sheetName val="Month_v_YTD38"/>
      <sheetName val="_IB-PL-YTD38"/>
      <sheetName val="BOI_sum38"/>
      <sheetName val="Update_CIT_FY1938"/>
      <sheetName val="Tax_computation_BOI38"/>
      <sheetName val="A)_Provision_schedule38"/>
      <sheetName val="A2)_834_Inventory38"/>
      <sheetName val="B1)_646_Retirement38"/>
      <sheetName val="B2)_746_Retirement_38"/>
      <sheetName val="C1)_791-0000-20_Private_exp_38"/>
      <sheetName val="TB_(as_of_31DEC)38"/>
      <sheetName val="C2)_779-0000-20_Misc_38"/>
      <sheetName val="C1)_663_Car_Lease38"/>
      <sheetName val="C2)_758_Car_Lease38"/>
      <sheetName val="D)_Training38"/>
      <sheetName val="E)_HY_test_PwC38"/>
      <sheetName val="F)_RD_60438"/>
      <sheetName val="G)_RD_64238"/>
      <sheetName val="TO_-_SP38"/>
      <sheetName val="Company_Info38"/>
      <sheetName val="CA_Comp38"/>
      <sheetName val="Balance_Sheet38"/>
      <sheetName val="Drop_down_list38"/>
      <sheetName val="Write_off38"/>
      <sheetName val="Cost_centre_expenditure38"/>
      <sheetName val="addl_cost38"/>
      <sheetName val="Cash_Flow38"/>
      <sheetName val="Co_info38"/>
      <sheetName val="Financial_Summary38"/>
      <sheetName val="Adj&amp;Rje(Z820)_38"/>
      <sheetName val="Spec_2210438"/>
      <sheetName val="WT_Util_99_LE38"/>
      <sheetName val="PTA_P&amp;S38"/>
      <sheetName val="Waste_Treatment_Variable_38"/>
      <sheetName val="แบบฟอร์มที่_7_original38"/>
      <sheetName val="แบบฟอร์มที่_7_Project_Base38"/>
      <sheetName val="All_employee38"/>
      <sheetName val="n-4_438"/>
      <sheetName val="DISCOUNT_(2)10"/>
      <sheetName val="Bank_CA&amp;SA11"/>
      <sheetName val="AR_-CID11"/>
      <sheetName val="ดบ_ค้างรับ_Tisco11"/>
      <sheetName val="คชจ_ล่วงหน้า11"/>
      <sheetName val="ก่อสร้าง_ล่วงหน้า11"/>
      <sheetName val="ภาษีหัก_ณ_ที่จ่าย11"/>
      <sheetName val="คชจ_รอเรียกเก็บ_TDT11"/>
      <sheetName val="อุปกรณ์(หน่วยงาน)_11"/>
      <sheetName val="ICS_Cost_by_units11"/>
      <sheetName val="ICM_Budget&amp;Cost_Phase_I11"/>
      <sheetName val="ICM_Budget_Cost_Phase_II11"/>
      <sheetName val="ICm_Cost_by_units11"/>
      <sheetName val="CIV_AP_2-131-0011"/>
      <sheetName val="ICM_AP_2-131-0011"/>
      <sheetName val="CIV_AP_2-133-0011"/>
      <sheetName val="ICM_AP_2-133-0011"/>
      <sheetName val="ICM_AP_RPT11"/>
      <sheetName val="CIV_AP_RPT11"/>
      <sheetName val="CHQระหว่างทาง_2-132-0011"/>
      <sheetName val="ภาษีเงินได้หัก_ณ_ที่จ่าย11"/>
      <sheetName val="ค้างจ่าย_CID11"/>
      <sheetName val="เงินทดรองรับ_2-191-0011"/>
      <sheetName val="เงินทดรองรับ_2-193-0011"/>
      <sheetName val="เงินทดรองรับ_2-194-xx11"/>
      <sheetName val="สรุปเงินมัดจำห้องชุด_Agent11"/>
      <sheetName val="Commission-Tiny_(Chinese)11"/>
      <sheetName val="Commission-Sky_Pro_(Thai)11"/>
      <sheetName val="สำรองผลประโยชน์พนง_11"/>
      <sheetName val="รด_บริหาร11"/>
      <sheetName val="รด_อื่น11"/>
      <sheetName val="6-120-10_ค่าเช่า11"/>
      <sheetName val="6-120-20_ค่าบริการ11"/>
      <sheetName val="6-120-50_ค่าซ่อมแซม11"/>
      <sheetName val="6-150-10_ค่าที่ปรึกษา11"/>
      <sheetName val="6-130-20_ส่งเสริมการขาย11"/>
      <sheetName val="6-130-30_คอมมิชชั่น-ICS11"/>
      <sheetName val="6-130-30_คอมมิชชั่น-ICM11"/>
      <sheetName val="#6-200-00_ดอกเบี้ยจ่าย11"/>
      <sheetName val="Haft_year_tax_estimation_110"/>
      <sheetName val="Haft_year_tax_estimation_210"/>
      <sheetName val="Haft_year_tax_estimation_(1)10"/>
      <sheetName val="Haft_year_tax_estimation_(2)10"/>
      <sheetName val="Taxcal_6_Month10"/>
      <sheetName val="Data_Last_year10"/>
      <sheetName val="GL_CB10"/>
      <sheetName val="GL_M10"/>
      <sheetName val="Gain_Loss_Calculation10"/>
      <sheetName val="Deferred_Charge10"/>
      <sheetName val="Detail_รายบุคคลปี_5810"/>
      <sheetName val="Sale_040410"/>
      <sheetName val="IBA_&lt;O3&gt;10"/>
      <sheetName val="Loan_Amortization_Table10"/>
      <sheetName val="Linkage_Quote10"/>
      <sheetName val="Register_Cal_Mar_04_July_05_10"/>
      <sheetName val="QR_4_110"/>
      <sheetName val="คชจ_ดำเนินงาน6-4310"/>
      <sheetName val="Norms_SP10"/>
      <sheetName val="Jul_0210"/>
      <sheetName val="Non_Movement10"/>
      <sheetName val="Retire_2015-201710"/>
      <sheetName val="New_Item10"/>
      <sheetName val="B131_10"/>
      <sheetName val="HR_Budget6"/>
      <sheetName val="BOS_Commodity6"/>
      <sheetName val="SSD_Plant_Incremental_Projects6"/>
      <sheetName val="ERP_7_066"/>
      <sheetName val="Pareto_Top_RPN6"/>
      <sheetName val="FDR_BUDGET_2001_EISENACH6"/>
      <sheetName val="Cost_Reduction_Programs6"/>
      <sheetName val="COMPARISON_SHEET_(1)6"/>
      <sheetName val="2_Conso6"/>
      <sheetName val="Summary_by_Machine_Type_MAR6"/>
      <sheetName val="stat_local6"/>
      <sheetName val="ORGANIZATION_PLASTIC_GROUP_6"/>
      <sheetName val="ORGANIZATION_PLASTIC_GROUP__26"/>
      <sheetName val="IMPROVE_MAN_POWER6"/>
      <sheetName val="ฟอล์ม_B26"/>
      <sheetName val="Man_power_SPEC6"/>
      <sheetName val="Man_power_SPEC_(2)6"/>
      <sheetName val="Current_ORG6"/>
      <sheetName val="Blank_ORG6"/>
      <sheetName val="DLOT_Calculate6"/>
      <sheetName val="ประเมิน_6"/>
      <sheetName val="Improvement_Plan6"/>
      <sheetName val="รายชื่อพนักงาน_6"/>
      <sheetName val="Machine_capacity6"/>
      <sheetName val="DLOT_Current6"/>
      <sheetName val="ORG_(2)6"/>
      <sheetName val="Injection_new6"/>
      <sheetName val="Injection_new_6"/>
      <sheetName val="ADJ_-_RATE55"/>
      <sheetName val="ADJ___RATE55"/>
      <sheetName val="SCB_1_-_Current55"/>
      <sheetName val="SCB_2_-_Current55"/>
      <sheetName val="BALANCE_SHEET_55"/>
      <sheetName val="BS_ATTACH55"/>
      <sheetName val="Sheet1_(2)55"/>
      <sheetName val="เงินกู้_MGC54"/>
      <sheetName val="LC___TR_Listing54"/>
      <sheetName val="Customize_Your_Invoice54"/>
      <sheetName val="Stock_Aging54"/>
      <sheetName val="VariableII__period54"/>
      <sheetName val="Dec_200154"/>
      <sheetName val="CF_RECONCILE_-_154"/>
      <sheetName val="Cost_Centers52"/>
      <sheetName val="_IB-PL-00-01_SUMMARY52"/>
      <sheetName val="10-1_Media52"/>
      <sheetName val="Customize_Your_Purchase_Order52"/>
      <sheetName val="ALL_KSFC_RIGS_EXCEPT_R-552"/>
      <sheetName val="FP_Friends_Other52"/>
      <sheetName val="163040_LC_TR52"/>
      <sheetName val="ng_1246"/>
      <sheetName val="Trial_Balance51"/>
      <sheetName val="_IBPL000151"/>
      <sheetName val="TrialBalance_Q3-200251"/>
      <sheetName val="Workbook_Inputs51"/>
      <sheetName val="163040_LC-TR51"/>
      <sheetName val="CA_Sheet52"/>
      <sheetName val="F9_Parameters50"/>
      <sheetName val="Total_Inventory51"/>
      <sheetName val="Semi_FG&amp;FG51"/>
      <sheetName val="Provision_NRV51"/>
      <sheetName val="Customize_Your_Loan_Manager50"/>
      <sheetName val="D190_250"/>
      <sheetName val="Bang_chiet_tinh_TBA50"/>
      <sheetName val="Data_Entry48"/>
      <sheetName val="input_data48"/>
      <sheetName val="Valo_DCF48"/>
      <sheetName val="List_info48"/>
      <sheetName val="By_Person48"/>
      <sheetName val="head_Jan48"/>
      <sheetName val="Cost_center43"/>
      <sheetName val="DB_PPC_PSF48"/>
      <sheetName val="Record_CR46"/>
      <sheetName val="Co__Code46"/>
      <sheetName val="Incident__NP_201746"/>
      <sheetName val="Standing_Data40"/>
      <sheetName val="Asset_&amp;_Liability40"/>
      <sheetName val="Net_asset_value40"/>
      <sheetName val="Drop_List40"/>
      <sheetName val="CAN_DOI_-_KET_QUA42"/>
      <sheetName val="Month_v_YTD40"/>
      <sheetName val="_IB-PL-YTD40"/>
      <sheetName val="BOI_sum40"/>
      <sheetName val="Update_CIT_FY1940"/>
      <sheetName val="Tax_computation_BOI40"/>
      <sheetName val="A)_Provision_schedule40"/>
      <sheetName val="A2)_834_Inventory40"/>
      <sheetName val="B1)_646_Retirement40"/>
      <sheetName val="B2)_746_Retirement_40"/>
      <sheetName val="C1)_791-0000-20_Private_exp_40"/>
      <sheetName val="TB_(as_of_31DEC)40"/>
      <sheetName val="C2)_779-0000-20_Misc_40"/>
      <sheetName val="C1)_663_Car_Lease40"/>
      <sheetName val="C2)_758_Car_Lease40"/>
      <sheetName val="D)_Training40"/>
      <sheetName val="E)_HY_test_PwC40"/>
      <sheetName val="F)_RD_60440"/>
      <sheetName val="G)_RD_64240"/>
      <sheetName val="TO_-_SP40"/>
      <sheetName val="Company_Info40"/>
      <sheetName val="CA_Comp40"/>
      <sheetName val="Balance_Sheet40"/>
      <sheetName val="Drop_down_list40"/>
      <sheetName val="Write_off40"/>
      <sheetName val="Cost_centre_expenditure40"/>
      <sheetName val="addl_cost40"/>
      <sheetName val="Cash_Flow40"/>
      <sheetName val="Co_info40"/>
      <sheetName val="Financial_Summary40"/>
      <sheetName val="Adj&amp;Rje(Z820)_40"/>
      <sheetName val="Spec_2210440"/>
      <sheetName val="WT_Util_99_LE40"/>
      <sheetName val="PTA_P&amp;S40"/>
      <sheetName val="Waste_Treatment_Variable_40"/>
      <sheetName val="แบบฟอร์มที่_7_original40"/>
      <sheetName val="แบบฟอร์มที่_7_Project_Base40"/>
      <sheetName val="All_employee40"/>
      <sheetName val="n-4_440"/>
      <sheetName val="DISCOUNT_(2)12"/>
      <sheetName val="Bank_CA&amp;SA13"/>
      <sheetName val="AR_-CID13"/>
      <sheetName val="ดบ_ค้างรับ_Tisco13"/>
      <sheetName val="คชจ_ล่วงหน้า13"/>
      <sheetName val="ก่อสร้าง_ล่วงหน้า13"/>
      <sheetName val="ภาษีหัก_ณ_ที่จ่าย13"/>
      <sheetName val="คชจ_รอเรียกเก็บ_TDT13"/>
      <sheetName val="อุปกรณ์(หน่วยงาน)_13"/>
      <sheetName val="ICS_Cost_by_units13"/>
      <sheetName val="ICM_Budget&amp;Cost_Phase_I13"/>
      <sheetName val="ICM_Budget_Cost_Phase_II13"/>
      <sheetName val="ICm_Cost_by_units13"/>
      <sheetName val="CIV_AP_2-131-0013"/>
      <sheetName val="ICM_AP_2-131-0013"/>
      <sheetName val="CIV_AP_2-133-0013"/>
      <sheetName val="ICM_AP_2-133-0013"/>
      <sheetName val="ICM_AP_RPT13"/>
      <sheetName val="CIV_AP_RPT13"/>
      <sheetName val="CHQระหว่างทาง_2-132-0013"/>
      <sheetName val="ภาษีเงินได้หัก_ณ_ที่จ่าย13"/>
      <sheetName val="ค้างจ่าย_CID13"/>
      <sheetName val="เงินทดรองรับ_2-191-0013"/>
      <sheetName val="เงินทดรองรับ_2-193-0013"/>
      <sheetName val="เงินทดรองรับ_2-194-xx13"/>
      <sheetName val="สรุปเงินมัดจำห้องชุด_Agent13"/>
      <sheetName val="Commission-Tiny_(Chinese)13"/>
      <sheetName val="Commission-Sky_Pro_(Thai)13"/>
      <sheetName val="สำรองผลประโยชน์พนง_13"/>
      <sheetName val="รด_บริหาร13"/>
      <sheetName val="รด_อื่น13"/>
      <sheetName val="6-120-10_ค่าเช่า13"/>
      <sheetName val="6-120-20_ค่าบริการ13"/>
      <sheetName val="6-120-50_ค่าซ่อมแซม13"/>
      <sheetName val="6-150-10_ค่าที่ปรึกษา13"/>
      <sheetName val="6-130-20_ส่งเสริมการขาย13"/>
      <sheetName val="6-130-30_คอมมิชชั่น-ICS13"/>
      <sheetName val="6-130-30_คอมมิชชั่น-ICM13"/>
      <sheetName val="#6-200-00_ดอกเบี้ยจ่าย13"/>
      <sheetName val="Haft_year_tax_estimation_112"/>
      <sheetName val="Haft_year_tax_estimation_212"/>
      <sheetName val="Haft_year_tax_estimation_(1)12"/>
      <sheetName val="Haft_year_tax_estimation_(2)12"/>
      <sheetName val="Taxcal_6_Month12"/>
      <sheetName val="Data_Last_year12"/>
      <sheetName val="GL_CB12"/>
      <sheetName val="GL_M12"/>
      <sheetName val="Gain_Loss_Calculation12"/>
      <sheetName val="Deferred_Charge12"/>
      <sheetName val="Detail_รายบุคคลปี_5812"/>
      <sheetName val="Sale_040412"/>
      <sheetName val="IBA_&lt;O3&gt;12"/>
      <sheetName val="Loan_Amortization_Table12"/>
      <sheetName val="Linkage_Quote12"/>
      <sheetName val="Register_Cal_Mar_04_July_05_12"/>
      <sheetName val="QR_4_112"/>
      <sheetName val="คชจ_ดำเนินงาน6-4312"/>
      <sheetName val="Norms_SP12"/>
      <sheetName val="Jul_0212"/>
      <sheetName val="Non_Movement12"/>
      <sheetName val="Retire_2015-201712"/>
      <sheetName val="New_Item12"/>
      <sheetName val="B131_12"/>
      <sheetName val="HR_Budget8"/>
      <sheetName val="BOS_Commodity8"/>
      <sheetName val="SSD_Plant_Incremental_Projects8"/>
      <sheetName val="ERP_7_068"/>
      <sheetName val="Pareto_Top_RPN8"/>
      <sheetName val="FDR_BUDGET_2001_EISENACH8"/>
      <sheetName val="Cost_Reduction_Programs8"/>
      <sheetName val="COMPARISON_SHEET_(1)8"/>
      <sheetName val="2_Conso8"/>
      <sheetName val="Summary_by_Machine_Type_MAR8"/>
      <sheetName val="stat_local8"/>
      <sheetName val="ORGANIZATION_PLASTIC_GROUP_8"/>
      <sheetName val="ORGANIZATION_PLASTIC_GROUP__28"/>
      <sheetName val="IMPROVE_MAN_POWER8"/>
      <sheetName val="ฟอล์ม_B28"/>
      <sheetName val="Man_power_SPEC8"/>
      <sheetName val="Man_power_SPEC_(2)8"/>
      <sheetName val="Current_ORG8"/>
      <sheetName val="Blank_ORG8"/>
      <sheetName val="DLOT_Calculate8"/>
      <sheetName val="ประเมิน_8"/>
      <sheetName val="Improvement_Plan8"/>
      <sheetName val="รายชื่อพนักงาน_8"/>
      <sheetName val="Machine_capacity8"/>
      <sheetName val="DLOT_Current8"/>
      <sheetName val="ORG_(2)8"/>
      <sheetName val="Injection_new8"/>
      <sheetName val="Injection_new_8"/>
      <sheetName val="ADJ_-_RATE56"/>
      <sheetName val="ADJ___RATE56"/>
      <sheetName val="SCB_1_-_Current56"/>
      <sheetName val="SCB_2_-_Current56"/>
      <sheetName val="BALANCE_SHEET_56"/>
      <sheetName val="BS_ATTACH56"/>
      <sheetName val="Sheet1_(2)56"/>
      <sheetName val="เงินกู้_MGC55"/>
      <sheetName val="LC___TR_Listing55"/>
      <sheetName val="Customize_Your_Invoice55"/>
      <sheetName val="Stock_Aging55"/>
      <sheetName val="VariableII__period55"/>
      <sheetName val="Dec_200155"/>
      <sheetName val="CF_RECONCILE_-_155"/>
      <sheetName val="Cost_Centers53"/>
      <sheetName val="_IB-PL-00-01_SUMMARY53"/>
      <sheetName val="10-1_Media53"/>
      <sheetName val="Customize_Your_Purchase_Order53"/>
      <sheetName val="ALL_KSFC_RIGS_EXCEPT_R-553"/>
      <sheetName val="FP_Friends_Other53"/>
      <sheetName val="163040_LC_TR53"/>
      <sheetName val="ng_1247"/>
      <sheetName val="Trial_Balance52"/>
      <sheetName val="_IBPL000152"/>
      <sheetName val="TrialBalance_Q3-200252"/>
      <sheetName val="Workbook_Inputs52"/>
      <sheetName val="163040_LC-TR52"/>
      <sheetName val="CA_Sheet53"/>
      <sheetName val="F9_Parameters51"/>
      <sheetName val="Total_Inventory52"/>
      <sheetName val="Semi_FG&amp;FG52"/>
      <sheetName val="Provision_NRV52"/>
      <sheetName val="Customize_Your_Loan_Manager51"/>
      <sheetName val="D190_251"/>
      <sheetName val="Bang_chiet_tinh_TBA51"/>
      <sheetName val="Data_Entry49"/>
      <sheetName val="input_data49"/>
      <sheetName val="Valo_DCF49"/>
      <sheetName val="List_info49"/>
      <sheetName val="By_Person49"/>
      <sheetName val="head_Jan49"/>
      <sheetName val="Cost_center44"/>
      <sheetName val="DB_PPC_PSF49"/>
      <sheetName val="Record_CR47"/>
      <sheetName val="Co__Code47"/>
      <sheetName val="Incident__NP_201747"/>
      <sheetName val="Standing_Data41"/>
      <sheetName val="Asset_&amp;_Liability41"/>
      <sheetName val="Net_asset_value41"/>
      <sheetName val="Drop_List41"/>
      <sheetName val="CAN_DOI_-_KET_QUA43"/>
      <sheetName val="Month_v_YTD41"/>
      <sheetName val="_IB-PL-YTD41"/>
      <sheetName val="BOI_sum41"/>
      <sheetName val="Update_CIT_FY1941"/>
      <sheetName val="Tax_computation_BOI41"/>
      <sheetName val="A)_Provision_schedule41"/>
      <sheetName val="A2)_834_Inventory41"/>
      <sheetName val="B1)_646_Retirement41"/>
      <sheetName val="B2)_746_Retirement_41"/>
      <sheetName val="C1)_791-0000-20_Private_exp_41"/>
      <sheetName val="TB_(as_of_31DEC)41"/>
      <sheetName val="C2)_779-0000-20_Misc_41"/>
      <sheetName val="C1)_663_Car_Lease41"/>
      <sheetName val="C2)_758_Car_Lease41"/>
      <sheetName val="D)_Training41"/>
      <sheetName val="E)_HY_test_PwC41"/>
      <sheetName val="F)_RD_60441"/>
      <sheetName val="G)_RD_64241"/>
      <sheetName val="TO_-_SP41"/>
      <sheetName val="Company_Info41"/>
      <sheetName val="CA_Comp41"/>
      <sheetName val="Balance_Sheet41"/>
      <sheetName val="Drop_down_list41"/>
      <sheetName val="Write_off41"/>
      <sheetName val="Cost_centre_expenditure41"/>
      <sheetName val="addl_cost41"/>
      <sheetName val="Cash_Flow41"/>
      <sheetName val="Co_info41"/>
      <sheetName val="Financial_Summary41"/>
      <sheetName val="Adj&amp;Rje(Z820)_41"/>
      <sheetName val="Spec_2210441"/>
      <sheetName val="WT_Util_99_LE41"/>
      <sheetName val="PTA_P&amp;S41"/>
      <sheetName val="Waste_Treatment_Variable_41"/>
      <sheetName val="แบบฟอร์มที่_7_original41"/>
      <sheetName val="แบบฟอร์มที่_7_Project_Base41"/>
      <sheetName val="All_employee41"/>
      <sheetName val="n-4_441"/>
      <sheetName val="DISCOUNT_(2)13"/>
      <sheetName val="Bank_CA&amp;SA14"/>
      <sheetName val="AR_-CID14"/>
      <sheetName val="ดบ_ค้างรับ_Tisco14"/>
      <sheetName val="คชจ_ล่วงหน้า14"/>
      <sheetName val="ก่อสร้าง_ล่วงหน้า14"/>
      <sheetName val="ภาษีหัก_ณ_ที่จ่าย14"/>
      <sheetName val="คชจ_รอเรียกเก็บ_TDT14"/>
      <sheetName val="อุปกรณ์(หน่วยงาน)_14"/>
      <sheetName val="ICS_Cost_by_units14"/>
      <sheetName val="ICM_Budget&amp;Cost_Phase_I14"/>
      <sheetName val="ICM_Budget_Cost_Phase_II14"/>
      <sheetName val="ICm_Cost_by_units14"/>
      <sheetName val="CIV_AP_2-131-0014"/>
      <sheetName val="ICM_AP_2-131-0014"/>
      <sheetName val="CIV_AP_2-133-0014"/>
      <sheetName val="ICM_AP_2-133-0014"/>
      <sheetName val="ICM_AP_RPT14"/>
      <sheetName val="CIV_AP_RPT14"/>
      <sheetName val="CHQระหว่างทาง_2-132-0014"/>
      <sheetName val="ภาษีเงินได้หัก_ณ_ที่จ่าย14"/>
      <sheetName val="ค้างจ่าย_CID14"/>
      <sheetName val="เงินทดรองรับ_2-191-0014"/>
      <sheetName val="เงินทดรองรับ_2-193-0014"/>
      <sheetName val="เงินทดรองรับ_2-194-xx14"/>
      <sheetName val="สรุปเงินมัดจำห้องชุด_Agent14"/>
      <sheetName val="Commission-Tiny_(Chinese)14"/>
      <sheetName val="Commission-Sky_Pro_(Thai)14"/>
      <sheetName val="สำรองผลประโยชน์พนง_14"/>
      <sheetName val="รด_บริหาร14"/>
      <sheetName val="รด_อื่น14"/>
      <sheetName val="6-120-10_ค่าเช่า14"/>
      <sheetName val="6-120-20_ค่าบริการ14"/>
      <sheetName val="6-120-50_ค่าซ่อมแซม14"/>
      <sheetName val="6-150-10_ค่าที่ปรึกษา14"/>
      <sheetName val="6-130-20_ส่งเสริมการขาย14"/>
      <sheetName val="6-130-30_คอมมิชชั่น-ICS14"/>
      <sheetName val="6-130-30_คอมมิชชั่น-ICM14"/>
      <sheetName val="#6-200-00_ดอกเบี้ยจ่าย14"/>
      <sheetName val="Haft_year_tax_estimation_113"/>
      <sheetName val="Haft_year_tax_estimation_213"/>
      <sheetName val="Haft_year_tax_estimation_(1)13"/>
      <sheetName val="Haft_year_tax_estimation_(2)13"/>
      <sheetName val="Taxcal_6_Month13"/>
      <sheetName val="Data_Last_year13"/>
      <sheetName val="GL_CB13"/>
      <sheetName val="GL_M13"/>
      <sheetName val="Gain_Loss_Calculation13"/>
      <sheetName val="Deferred_Charge13"/>
      <sheetName val="Detail_รายบุคคลปี_5813"/>
      <sheetName val="Sale_040413"/>
      <sheetName val="IBA_&lt;O3&gt;13"/>
      <sheetName val="Loan_Amortization_Table13"/>
      <sheetName val="Linkage_Quote13"/>
      <sheetName val="Register_Cal_Mar_04_July_05_13"/>
      <sheetName val="QR_4_113"/>
      <sheetName val="คชจ_ดำเนินงาน6-4313"/>
      <sheetName val="Norms_SP13"/>
      <sheetName val="Jul_0213"/>
      <sheetName val="Non_Movement13"/>
      <sheetName val="Retire_2015-201713"/>
      <sheetName val="New_Item13"/>
      <sheetName val="B131_13"/>
      <sheetName val="HR_Budget9"/>
      <sheetName val="BOS_Commodity9"/>
      <sheetName val="SSD_Plant_Incremental_Projects9"/>
      <sheetName val="ERP_7_069"/>
      <sheetName val="Pareto_Top_RPN9"/>
      <sheetName val="FDR_BUDGET_2001_EISENACH9"/>
      <sheetName val="Cost_Reduction_Programs9"/>
      <sheetName val="COMPARISON_SHEET_(1)9"/>
      <sheetName val="2_Conso9"/>
      <sheetName val="Summary_by_Machine_Type_MAR9"/>
      <sheetName val="stat_local9"/>
      <sheetName val="ORGANIZATION_PLASTIC_GROUP_9"/>
      <sheetName val="ORGANIZATION_PLASTIC_GROUP__29"/>
      <sheetName val="IMPROVE_MAN_POWER9"/>
      <sheetName val="ฟอล์ม_B29"/>
      <sheetName val="Man_power_SPEC9"/>
      <sheetName val="Man_power_SPEC_(2)9"/>
      <sheetName val="Current_ORG9"/>
      <sheetName val="Blank_ORG9"/>
      <sheetName val="DLOT_Calculate9"/>
      <sheetName val="ประเมิน_9"/>
      <sheetName val="Improvement_Plan9"/>
      <sheetName val="รายชื่อพนักงาน_9"/>
      <sheetName val="Machine_capacity9"/>
      <sheetName val="DLOT_Current9"/>
      <sheetName val="ORG_(2)9"/>
      <sheetName val="Injection_new9"/>
      <sheetName val="Injection_new_9"/>
      <sheetName val="ADJ_-_RATE58"/>
      <sheetName val="ADJ___RATE58"/>
      <sheetName val="SCB_1_-_Current58"/>
      <sheetName val="SCB_2_-_Current58"/>
      <sheetName val="BALANCE_SHEET_58"/>
      <sheetName val="BS_ATTACH58"/>
      <sheetName val="Sheet1_(2)58"/>
      <sheetName val="เงินกู้_MGC57"/>
      <sheetName val="LC___TR_Listing57"/>
      <sheetName val="Customize_Your_Invoice57"/>
      <sheetName val="Stock_Aging57"/>
      <sheetName val="VariableII__period57"/>
      <sheetName val="Dec_200157"/>
      <sheetName val="CF_RECONCILE_-_157"/>
      <sheetName val="Cost_Centers55"/>
      <sheetName val="_IB-PL-00-01_SUMMARY55"/>
      <sheetName val="10-1_Media55"/>
      <sheetName val="Customize_Your_Purchase_Order55"/>
      <sheetName val="ALL_KSFC_RIGS_EXCEPT_R-555"/>
      <sheetName val="FP_Friends_Other55"/>
      <sheetName val="163040_LC_TR55"/>
      <sheetName val="ng_1249"/>
      <sheetName val="Trial_Balance54"/>
      <sheetName val="_IBPL000154"/>
      <sheetName val="TrialBalance_Q3-200254"/>
      <sheetName val="Workbook_Inputs54"/>
      <sheetName val="163040_LC-TR54"/>
      <sheetName val="CA_Sheet55"/>
      <sheetName val="F9_Parameters53"/>
      <sheetName val="Total_Inventory54"/>
      <sheetName val="Semi_FG&amp;FG54"/>
      <sheetName val="Provision_NRV54"/>
      <sheetName val="Customize_Your_Loan_Manager53"/>
      <sheetName val="D190_253"/>
      <sheetName val="Bang_chiet_tinh_TBA53"/>
      <sheetName val="Data_Entry51"/>
      <sheetName val="input_data51"/>
      <sheetName val="Valo_DCF51"/>
      <sheetName val="List_info51"/>
      <sheetName val="By_Person51"/>
      <sheetName val="head_Jan51"/>
      <sheetName val="Cost_center46"/>
      <sheetName val="DB_PPC_PSF51"/>
      <sheetName val="Record_CR49"/>
      <sheetName val="Co__Code49"/>
      <sheetName val="Incident__NP_201749"/>
      <sheetName val="Standing_Data43"/>
      <sheetName val="Asset_&amp;_Liability43"/>
      <sheetName val="Net_asset_value43"/>
      <sheetName val="Drop_List43"/>
      <sheetName val="CAN_DOI_-_KET_QUA45"/>
      <sheetName val="Month_v_YTD43"/>
      <sheetName val="_IB-PL-YTD43"/>
      <sheetName val="BOI_sum43"/>
      <sheetName val="Update_CIT_FY1943"/>
      <sheetName val="Tax_computation_BOI43"/>
      <sheetName val="A)_Provision_schedule43"/>
      <sheetName val="A2)_834_Inventory43"/>
      <sheetName val="B1)_646_Retirement43"/>
      <sheetName val="B2)_746_Retirement_43"/>
      <sheetName val="C1)_791-0000-20_Private_exp_43"/>
      <sheetName val="TB_(as_of_31DEC)43"/>
      <sheetName val="C2)_779-0000-20_Misc_43"/>
      <sheetName val="C1)_663_Car_Lease43"/>
      <sheetName val="C2)_758_Car_Lease43"/>
      <sheetName val="D)_Training43"/>
      <sheetName val="E)_HY_test_PwC43"/>
      <sheetName val="F)_RD_60443"/>
      <sheetName val="G)_RD_64243"/>
      <sheetName val="TO_-_SP43"/>
      <sheetName val="Company_Info43"/>
      <sheetName val="CA_Comp43"/>
      <sheetName val="Balance_Sheet43"/>
      <sheetName val="Drop_down_list43"/>
      <sheetName val="Write_off43"/>
      <sheetName val="Cost_centre_expenditure43"/>
      <sheetName val="addl_cost43"/>
      <sheetName val="Cash_Flow43"/>
      <sheetName val="Co_info43"/>
      <sheetName val="Financial_Summary43"/>
      <sheetName val="Adj&amp;Rje(Z820)_43"/>
      <sheetName val="Spec_2210443"/>
      <sheetName val="WT_Util_99_LE43"/>
      <sheetName val="PTA_P&amp;S43"/>
      <sheetName val="Waste_Treatment_Variable_43"/>
      <sheetName val="แบบฟอร์มที่_7_original43"/>
      <sheetName val="แบบฟอร์มที่_7_Project_Base43"/>
      <sheetName val="All_employee43"/>
      <sheetName val="n-4_443"/>
      <sheetName val="DISCOUNT_(2)15"/>
      <sheetName val="Bank_CA&amp;SA16"/>
      <sheetName val="AR_-CID16"/>
      <sheetName val="ดบ_ค้างรับ_Tisco16"/>
      <sheetName val="คชจ_ล่วงหน้า16"/>
      <sheetName val="ก่อสร้าง_ล่วงหน้า16"/>
      <sheetName val="ภาษีหัก_ณ_ที่จ่าย16"/>
      <sheetName val="คชจ_รอเรียกเก็บ_TDT16"/>
      <sheetName val="อุปกรณ์(หน่วยงาน)_16"/>
      <sheetName val="ICS_Cost_by_units16"/>
      <sheetName val="ICM_Budget&amp;Cost_Phase_I16"/>
      <sheetName val="ICM_Budget_Cost_Phase_II16"/>
      <sheetName val="ICm_Cost_by_units16"/>
      <sheetName val="CIV_AP_2-131-0016"/>
      <sheetName val="ICM_AP_2-131-0016"/>
      <sheetName val="CIV_AP_2-133-0016"/>
      <sheetName val="ICM_AP_2-133-0016"/>
      <sheetName val="ICM_AP_RPT16"/>
      <sheetName val="CIV_AP_RPT16"/>
      <sheetName val="CHQระหว่างทาง_2-132-0016"/>
      <sheetName val="ภาษีเงินได้หัก_ณ_ที่จ่าย16"/>
      <sheetName val="ค้างจ่าย_CID16"/>
      <sheetName val="เงินทดรองรับ_2-191-0016"/>
      <sheetName val="เงินทดรองรับ_2-193-0016"/>
      <sheetName val="เงินทดรองรับ_2-194-xx16"/>
      <sheetName val="สรุปเงินมัดจำห้องชุด_Agent16"/>
      <sheetName val="Commission-Tiny_(Chinese)16"/>
      <sheetName val="Commission-Sky_Pro_(Thai)16"/>
      <sheetName val="สำรองผลประโยชน์พนง_16"/>
      <sheetName val="รด_บริหาร16"/>
      <sheetName val="รด_อื่น16"/>
      <sheetName val="6-120-10_ค่าเช่า16"/>
      <sheetName val="6-120-20_ค่าบริการ16"/>
      <sheetName val="6-120-50_ค่าซ่อมแซม16"/>
      <sheetName val="6-150-10_ค่าที่ปรึกษา16"/>
      <sheetName val="6-130-20_ส่งเสริมการขาย16"/>
      <sheetName val="6-130-30_คอมมิชชั่น-ICS16"/>
      <sheetName val="6-130-30_คอมมิชชั่น-ICM16"/>
      <sheetName val="#6-200-00_ดอกเบี้ยจ่าย16"/>
      <sheetName val="Haft_year_tax_estimation_115"/>
      <sheetName val="Haft_year_tax_estimation_215"/>
      <sheetName val="Haft_year_tax_estimation_(1)15"/>
      <sheetName val="Haft_year_tax_estimation_(2)15"/>
      <sheetName val="Taxcal_6_Month15"/>
      <sheetName val="Data_Last_year15"/>
      <sheetName val="GL_CB15"/>
      <sheetName val="GL_M15"/>
      <sheetName val="Gain_Loss_Calculation15"/>
      <sheetName val="Deferred_Charge15"/>
      <sheetName val="Detail_รายบุคคลปี_5815"/>
      <sheetName val="Sale_040415"/>
      <sheetName val="IBA_&lt;O3&gt;15"/>
      <sheetName val="Loan_Amortization_Table15"/>
      <sheetName val="Linkage_Quote15"/>
      <sheetName val="Register_Cal_Mar_04_July_05_15"/>
      <sheetName val="QR_4_115"/>
      <sheetName val="คชจ_ดำเนินงาน6-4315"/>
      <sheetName val="Norms_SP15"/>
      <sheetName val="Jul_0215"/>
      <sheetName val="Non_Movement15"/>
      <sheetName val="Retire_2015-201715"/>
      <sheetName val="New_Item15"/>
      <sheetName val="B131_15"/>
      <sheetName val="HR_Budget11"/>
      <sheetName val="BOS_Commodity11"/>
      <sheetName val="SSD_Plant_Incremental_Project11"/>
      <sheetName val="ERP_7_0611"/>
      <sheetName val="Pareto_Top_RPN11"/>
      <sheetName val="FDR_BUDGET_2001_EISENACH11"/>
      <sheetName val="Cost_Reduction_Programs11"/>
      <sheetName val="COMPARISON_SHEET_(1)11"/>
      <sheetName val="2_Conso11"/>
      <sheetName val="Summary_by_Machine_Type_MAR11"/>
      <sheetName val="stat_local11"/>
      <sheetName val="ORGANIZATION_PLASTIC_GROUP_11"/>
      <sheetName val="ORGANIZATION_PLASTIC_GROUP__211"/>
      <sheetName val="IMPROVE_MAN_POWER11"/>
      <sheetName val="ฟอล์ม_B211"/>
      <sheetName val="Man_power_SPEC11"/>
      <sheetName val="Man_power_SPEC_(2)11"/>
      <sheetName val="Current_ORG11"/>
      <sheetName val="Blank_ORG11"/>
      <sheetName val="DLOT_Calculate11"/>
      <sheetName val="ประเมิน_11"/>
      <sheetName val="Improvement_Plan11"/>
      <sheetName val="รายชื่อพนักงาน_11"/>
      <sheetName val="Machine_capacity11"/>
      <sheetName val="DLOT_Current11"/>
      <sheetName val="ORG_(2)11"/>
      <sheetName val="Injection_new11"/>
      <sheetName val="Injection_new_11"/>
      <sheetName val="C_A_Add1_(App_III)4"/>
      <sheetName val="R&amp;M_confirmation_(App_A)4"/>
      <sheetName val="Marine_insurance_(App_B)4"/>
      <sheetName val="Reinvestment_Allowance4"/>
      <sheetName val="1_LeadSchedule2"/>
      <sheetName val="TC_YA2000_cyb_(R)3"/>
      <sheetName val="CA_Sum"/>
      <sheetName val="Stat_A2"/>
      <sheetName val="SSP_HOURS2"/>
      <sheetName val="2_A2_L_Fixed_Assets"/>
      <sheetName val="HEADCOUNT_WORKSHEET2"/>
      <sheetName val="Mat'l_Pareto2"/>
      <sheetName val="Inventory_Valuation-detail-_(22"/>
      <sheetName val="BPCOR_DETAILS2"/>
      <sheetName val="BPMKT_DETAILS2"/>
      <sheetName val="K4__F&amp;F2"/>
      <sheetName val="Format_(2)2"/>
      <sheetName val="Excess_Calc2"/>
      <sheetName val="U_2"/>
      <sheetName val="Expense_Summary2"/>
      <sheetName val="BGI_-_Interco_wkg3"/>
      <sheetName val="FAMS_Adj_3"/>
      <sheetName val="Client_Adj_-_BGI3"/>
      <sheetName val="Client_Adj_-BGM3"/>
      <sheetName val="BGM_BS3"/>
      <sheetName val="BGM_STAT3"/>
      <sheetName val="BGI_BS3"/>
      <sheetName val="BGI_STAT3"/>
      <sheetName val="Spliting_Balance_Sheet_-_1204(3"/>
      <sheetName val="01_02"/>
      <sheetName val="Cash_(new)1"/>
      <sheetName val="MCMD95_(1)"/>
      <sheetName val="FF-2_(1)2"/>
      <sheetName val="FB1_(2)2"/>
      <sheetName val="BS_(3)2"/>
      <sheetName val="D1_(3)2"/>
      <sheetName val="E1__(3)2"/>
      <sheetName val="F1__(3)2"/>
      <sheetName val="G1__(3)2"/>
      <sheetName val="J1_(3)2"/>
      <sheetName val="J3_(3)2"/>
      <sheetName val="M1_(3)2"/>
      <sheetName val="M1-1_(3)2"/>
      <sheetName val="M1-2_(3)2"/>
      <sheetName val="N1_(3)2"/>
      <sheetName val="General_info2"/>
      <sheetName val="PBSE_BS2"/>
      <sheetName val="comp_of_re_pack2"/>
      <sheetName val="CF_Statements2"/>
      <sheetName val="Stmt_of_equity2"/>
      <sheetName val="GP_analysis2"/>
      <sheetName val="PBSE_PL2"/>
      <sheetName val="FB4_Sch9_Disclosure2"/>
      <sheetName val="E1_2"/>
      <sheetName val="F1_2"/>
      <sheetName val="G1_2"/>
      <sheetName val="General_info_(2)2"/>
      <sheetName val="BS_(2)2"/>
      <sheetName val="CF_Statements_(2)2"/>
      <sheetName val="Stmt_of_equity_(2)2"/>
      <sheetName val="D1_(2)2"/>
      <sheetName val="D1-1_(2)2"/>
      <sheetName val="E1__(2)2"/>
      <sheetName val="F1__(2)2"/>
      <sheetName val="G1__(2)2"/>
      <sheetName val="J1_(2)2"/>
      <sheetName val="J3_(2)2"/>
      <sheetName val="Tax_(2)2"/>
      <sheetName val="L1_(2)2"/>
      <sheetName val="M1_(2)2"/>
      <sheetName val="M1-1_(2)2"/>
      <sheetName val="M1-2_(2)2"/>
      <sheetName val="N1_(2)2"/>
      <sheetName val="X_Rates2"/>
      <sheetName val="T101_"/>
      <sheetName val="Posting_entries"/>
      <sheetName val="GL-Andy_current_ac"/>
      <sheetName val="6A_CA"/>
      <sheetName val="F1_21"/>
      <sheetName val="_Balance_Sheet2"/>
      <sheetName val="_Profit_Projection_sum2"/>
      <sheetName val="Product_segment2"/>
      <sheetName val="Profit_&amp;_Loss_Yr_12"/>
      <sheetName val="Profit_&amp;_Loss_Yr_22"/>
      <sheetName val="Profit_&amp;_Loss_Yr_32"/>
      <sheetName val="Staff_cost2"/>
      <sheetName val="Fixed_Assets_Sum(2005)2"/>
      <sheetName val="Fixed_Assets_Sum(2006)2"/>
      <sheetName val="Fixed_Assets_Sum(2007)2"/>
      <sheetName val="Cash_Flow_Yr_12"/>
      <sheetName val="Cash_Flow_Yr_22"/>
      <sheetName val="Cash_Flow_Yr_32"/>
      <sheetName val="Bal_Sheet_Yr_12"/>
      <sheetName val="Bal_Sheet_Yr_22"/>
      <sheetName val="Bal_Sheet_Yr_32"/>
      <sheetName val="Deferred_taxation_(1)2"/>
      <sheetName val="Deferred_taxation_(2)2"/>
      <sheetName val="Recon_of_FA2"/>
      <sheetName val="Reasonableness_test2"/>
      <sheetName val="NQ_Asset_Summary2"/>
      <sheetName val="S_DEBTOR073"/>
      <sheetName val="chart_1"/>
      <sheetName val="A2_02_Fixed_Assets"/>
      <sheetName val="disc_rate"/>
      <sheetName val="Lenders_Ratios_juneseptnov"/>
      <sheetName val="Data_2"/>
      <sheetName val="FF_2__1_"/>
      <sheetName val="cal_(2)"/>
      <sheetName val="Non-Statistical_Sampling_Master"/>
      <sheetName val="Two_Step_Revenue_Testing_Master"/>
      <sheetName val="Global_Data"/>
      <sheetName val="B&amp;S_1999"/>
      <sheetName val="A5_Code"/>
      <sheetName val="ytd_fty_(DG)_oh_12-2016"/>
      <sheetName val="Seagate__share_in_units4"/>
      <sheetName val="3_P&amp;L_4"/>
      <sheetName val="Data_22"/>
      <sheetName val="FF_2__1_2"/>
      <sheetName val="cal_(2)2"/>
      <sheetName val="Non-Statistical_Sampling_Maste2"/>
      <sheetName val="Two_Step_Revenue_Testing_Maste2"/>
      <sheetName val="Global_Data2"/>
      <sheetName val="Expense_Summary4"/>
      <sheetName val="B&amp;S_19992"/>
      <sheetName val="C_A_Add1_(App_III)6"/>
      <sheetName val="R&amp;M_confirmation_(App_A)6"/>
      <sheetName val="Marine_insurance_(App_B)6"/>
      <sheetName val="Reinvestment_Allowance6"/>
      <sheetName val="1_LeadSchedule4"/>
      <sheetName val="TC_YA2000_cyb_(R)5"/>
      <sheetName val="CA_Sum2"/>
      <sheetName val="Stat_A4"/>
      <sheetName val="SSP_HOURS4"/>
      <sheetName val="2_A2_L_Fixed_Assets2"/>
      <sheetName val="HEADCOUNT_WORKSHEET4"/>
      <sheetName val="Mat'l_Pareto4"/>
      <sheetName val="Inventory_Valuation-detail-_(24"/>
      <sheetName val="BPCOR_DETAILS4"/>
      <sheetName val="BPMKT_DETAILS4"/>
      <sheetName val="K4__F&amp;F4"/>
      <sheetName val="Format_(2)4"/>
      <sheetName val="Excess_Calc4"/>
      <sheetName val="U_4"/>
      <sheetName val="BGI_-_Interco_wkg5"/>
      <sheetName val="FAMS_Adj_5"/>
      <sheetName val="Client_Adj_-_BGI5"/>
      <sheetName val="Client_Adj_-BGM5"/>
      <sheetName val="BGM_BS5"/>
      <sheetName val="BGM_STAT5"/>
      <sheetName val="BGI_BS5"/>
      <sheetName val="BGI_STAT5"/>
      <sheetName val="Spliting_Balance_Sheet_-_1204(5"/>
      <sheetName val="01_04"/>
      <sheetName val="Cash_(new)3"/>
      <sheetName val="MCMD95_(1)2"/>
      <sheetName val="FF-2_(1)4"/>
      <sheetName val="FB1_(2)4"/>
      <sheetName val="BS_(3)4"/>
      <sheetName val="D1_(3)4"/>
      <sheetName val="E1__(3)4"/>
      <sheetName val="F1__(3)4"/>
      <sheetName val="G1__(3)4"/>
      <sheetName val="J1_(3)4"/>
      <sheetName val="J3_(3)4"/>
      <sheetName val="M1_(3)4"/>
      <sheetName val="M1-1_(3)4"/>
      <sheetName val="M1-2_(3)4"/>
      <sheetName val="N1_(3)4"/>
      <sheetName val="General_info4"/>
      <sheetName val="PBSE_BS4"/>
      <sheetName val="comp_of_re_pack4"/>
      <sheetName val="CF_Statements4"/>
      <sheetName val="Stmt_of_equity4"/>
      <sheetName val="GP_analysis4"/>
      <sheetName val="PBSE_PL4"/>
      <sheetName val="FB4_Sch9_Disclosure4"/>
      <sheetName val="E1_4"/>
      <sheetName val="F1_4"/>
      <sheetName val="G1_4"/>
      <sheetName val="General_info_(2)4"/>
      <sheetName val="BS_(2)4"/>
      <sheetName val="CF_Statements_(2)4"/>
      <sheetName val="Stmt_of_equity_(2)4"/>
      <sheetName val="D1_(2)4"/>
      <sheetName val="D1-1_(2)4"/>
      <sheetName val="E1__(2)4"/>
      <sheetName val="F1__(2)4"/>
      <sheetName val="G1__(2)4"/>
      <sheetName val="J1_(2)4"/>
      <sheetName val="J3_(2)4"/>
      <sheetName val="Tax_(2)4"/>
      <sheetName val="L1_(2)4"/>
      <sheetName val="M1_(2)4"/>
      <sheetName val="M1-1_(2)4"/>
      <sheetName val="M1-2_(2)4"/>
      <sheetName val="N1_(2)4"/>
      <sheetName val="X_Rates4"/>
      <sheetName val="T101_2"/>
      <sheetName val="Posting_entries2"/>
      <sheetName val="GL-Andy_current_ac2"/>
      <sheetName val="6A_CA2"/>
      <sheetName val="F1_23"/>
      <sheetName val="_Balance_Sheet4"/>
      <sheetName val="_Profit_Projection_sum4"/>
      <sheetName val="Product_segment4"/>
      <sheetName val="Profit_&amp;_Loss_Yr_14"/>
      <sheetName val="Profit_&amp;_Loss_Yr_24"/>
      <sheetName val="Profit_&amp;_Loss_Yr_34"/>
      <sheetName val="Staff_cost4"/>
      <sheetName val="Fixed_Assets_Sum(2005)4"/>
      <sheetName val="Fixed_Assets_Sum(2006)4"/>
      <sheetName val="Fixed_Assets_Sum(2007)4"/>
      <sheetName val="Cash_Flow_Yr_14"/>
      <sheetName val="Cash_Flow_Yr_24"/>
      <sheetName val="Cash_Flow_Yr_34"/>
      <sheetName val="Bal_Sheet_Yr_14"/>
      <sheetName val="Bal_Sheet_Yr_24"/>
      <sheetName val="Bal_Sheet_Yr_34"/>
      <sheetName val="Deferred_taxation_(1)4"/>
      <sheetName val="Deferred_taxation_(2)4"/>
      <sheetName val="Recon_of_FA4"/>
      <sheetName val="Reasonableness_test4"/>
      <sheetName val="NQ_Asset_Summary4"/>
      <sheetName val="S_DEBTOR075"/>
      <sheetName val="chart_12"/>
      <sheetName val="A2_02_Fixed_Assets2"/>
      <sheetName val="disc_rate2"/>
      <sheetName val="Lenders_Ratios_juneseptnov2"/>
      <sheetName val="Data_21"/>
      <sheetName val="FF_2__1_1"/>
      <sheetName val="cal_(2)1"/>
      <sheetName val="Non-Statistical_Sampling_Maste1"/>
      <sheetName val="Two_Step_Revenue_Testing_Maste1"/>
      <sheetName val="Global_Data1"/>
      <sheetName val="Expense_Summary3"/>
      <sheetName val="B&amp;S_19991"/>
      <sheetName val="C_A_Add1_(App_III)5"/>
      <sheetName val="R&amp;M_confirmation_(App_A)5"/>
      <sheetName val="Marine_insurance_(App_B)5"/>
      <sheetName val="Reinvestment_Allowance5"/>
      <sheetName val="1_LeadSchedule3"/>
      <sheetName val="TC_YA2000_cyb_(R)4"/>
      <sheetName val="CA_Sum1"/>
      <sheetName val="Stat_A3"/>
      <sheetName val="SSP_HOURS3"/>
      <sheetName val="2_A2_L_Fixed_Assets1"/>
      <sheetName val="HEADCOUNT_WORKSHEET3"/>
      <sheetName val="Mat'l_Pareto3"/>
      <sheetName val="Inventory_Valuation-detail-_(23"/>
      <sheetName val="BPCOR_DETAILS3"/>
      <sheetName val="BPMKT_DETAILS3"/>
      <sheetName val="K4__F&amp;F3"/>
      <sheetName val="Format_(2)3"/>
      <sheetName val="Excess_Calc3"/>
      <sheetName val="U_3"/>
      <sheetName val="BGI_-_Interco_wkg4"/>
      <sheetName val="FAMS_Adj_4"/>
      <sheetName val="Client_Adj_-_BGI4"/>
      <sheetName val="Client_Adj_-BGM4"/>
      <sheetName val="BGM_BS4"/>
      <sheetName val="BGM_STAT4"/>
      <sheetName val="BGI_BS4"/>
      <sheetName val="BGI_STAT4"/>
      <sheetName val="Spliting_Balance_Sheet_-_1204(4"/>
      <sheetName val="01_03"/>
      <sheetName val="Cash_(new)2"/>
      <sheetName val="MCMD95_(1)1"/>
      <sheetName val="FF-2_(1)3"/>
      <sheetName val="FB1_(2)3"/>
      <sheetName val="BS_(3)3"/>
      <sheetName val="D1_(3)3"/>
      <sheetName val="E1__(3)3"/>
      <sheetName val="F1__(3)3"/>
      <sheetName val="G1__(3)3"/>
      <sheetName val="J1_(3)3"/>
      <sheetName val="J3_(3)3"/>
      <sheetName val="M1_(3)3"/>
      <sheetName val="M1-1_(3)3"/>
      <sheetName val="M1-2_(3)3"/>
      <sheetName val="N1_(3)3"/>
      <sheetName val="General_info3"/>
      <sheetName val="PBSE_BS3"/>
      <sheetName val="comp_of_re_pack3"/>
      <sheetName val="CF_Statements3"/>
      <sheetName val="Stmt_of_equity3"/>
      <sheetName val="GP_analysis3"/>
      <sheetName val="PBSE_PL3"/>
      <sheetName val="FB4_Sch9_Disclosure3"/>
      <sheetName val="E1_3"/>
      <sheetName val="F1_3"/>
      <sheetName val="G1_3"/>
      <sheetName val="General_info_(2)3"/>
      <sheetName val="BS_(2)3"/>
      <sheetName val="CF_Statements_(2)3"/>
      <sheetName val="Stmt_of_equity_(2)3"/>
      <sheetName val="D1_(2)3"/>
      <sheetName val="D1-1_(2)3"/>
      <sheetName val="E1__(2)3"/>
      <sheetName val="F1__(2)3"/>
      <sheetName val="G1__(2)3"/>
      <sheetName val="J1_(2)3"/>
      <sheetName val="J3_(2)3"/>
      <sheetName val="Tax_(2)3"/>
      <sheetName val="L1_(2)3"/>
      <sheetName val="M1_(2)3"/>
      <sheetName val="M1-1_(2)3"/>
      <sheetName val="M1-2_(2)3"/>
      <sheetName val="N1_(2)3"/>
      <sheetName val="X_Rates3"/>
      <sheetName val="T101_1"/>
      <sheetName val="Posting_entries1"/>
      <sheetName val="GL-Andy_current_ac1"/>
      <sheetName val="6A_CA1"/>
      <sheetName val="F1_22"/>
      <sheetName val="_Balance_Sheet3"/>
      <sheetName val="_Profit_Projection_sum3"/>
      <sheetName val="Product_segment3"/>
      <sheetName val="Profit_&amp;_Loss_Yr_13"/>
      <sheetName val="Profit_&amp;_Loss_Yr_23"/>
      <sheetName val="Profit_&amp;_Loss_Yr_33"/>
      <sheetName val="Staff_cost3"/>
      <sheetName val="Fixed_Assets_Sum(2005)3"/>
      <sheetName val="Fixed_Assets_Sum(2006)3"/>
      <sheetName val="Fixed_Assets_Sum(2007)3"/>
      <sheetName val="Cash_Flow_Yr_13"/>
      <sheetName val="Cash_Flow_Yr_23"/>
      <sheetName val="Cash_Flow_Yr_33"/>
      <sheetName val="Bal_Sheet_Yr_13"/>
      <sheetName val="Bal_Sheet_Yr_23"/>
      <sheetName val="Bal_Sheet_Yr_33"/>
      <sheetName val="Deferred_taxation_(1)3"/>
      <sheetName val="Deferred_taxation_(2)3"/>
      <sheetName val="Recon_of_FA3"/>
      <sheetName val="Reasonableness_test3"/>
      <sheetName val="NQ_Asset_Summary3"/>
      <sheetName val="S_DEBTOR074"/>
      <sheetName val="chart_11"/>
      <sheetName val="A2_02_Fixed_Assets1"/>
      <sheetName val="disc_rate1"/>
      <sheetName val="Lenders_Ratios_juneseptnov1"/>
      <sheetName val="評價底稿"/>
      <sheetName val="custommer"/>
      <sheetName val="BMCT2003"/>
      <sheetName val="PDR_PL__ACCT-MBK"/>
      <sheetName val="Details_2002"/>
      <sheetName val="Sale_Expectation_(2)"/>
      <sheetName val="Sale_0407"/>
      <sheetName val="B-_1"/>
      <sheetName val="งบทดลอง_-_ต_ค_2547"/>
      <sheetName val="Corp__sheet"/>
      <sheetName val="013_-_การสั่งการ"/>
      <sheetName val="Job_List1"/>
      <sheetName val="NAV_Base"/>
      <sheetName val="master_plan_1"/>
      <sheetName val="ALVXXL01"/>
      <sheetName val="C-3"/>
      <sheetName val="PPH GB"/>
      <sheetName val="Storage"/>
      <sheetName val="Jan.05"/>
      <sheetName val="TAX21"/>
      <sheetName val="PA"/>
      <sheetName val="COM-HARDWARE"/>
      <sheetName val="EQUIPMENT"/>
      <sheetName val="เงินกู้MGC"/>
      <sheetName val="Indices"/>
      <sheetName val="WIP-TB"/>
      <sheetName val="Int Thai TB Baht"/>
      <sheetName val="WIP-Master"/>
      <sheetName val="G-BS"/>
      <sheetName val="AssetStatus"/>
      <sheetName val="AssetType"/>
      <sheetName val="License BOI"/>
      <sheetName val="Depre. Key"/>
      <sheetName val="Asset Class"/>
      <sheetName val="Location"/>
      <sheetName val="February Export"/>
      <sheetName val="Intercom"/>
      <sheetName val="Intercom _2_"/>
      <sheetName val="Export Sale"/>
      <sheetName val="ค่าไฟฟ้า (pdr )"/>
      <sheetName val="中行汇率表"/>
      <sheetName val="ภาคการขายวิศวกรรม_Weekly"/>
      <sheetName val="ภาคการขายโฆษณาNBT_Weekly"/>
      <sheetName val="งบทดลองปภพ 4-47"/>
      <sheetName val="RSS9801"/>
      <sheetName val="ปัจจุบัน "/>
      <sheetName val="all"/>
      <sheetName val="Cum.91-93"/>
      <sheetName val="Dec 94"/>
      <sheetName val="TB Worksheet"/>
      <sheetName val="SAP"/>
      <sheetName val="emp benefit-SN"/>
      <sheetName val="BASE"/>
      <sheetName val="DEMANDA"/>
      <sheetName val="sen"/>
      <sheetName val="IRR Sensitivities"/>
      <sheetName val="PL_A05 APA Input"/>
      <sheetName val="Wht cur"/>
      <sheetName val="MMIP(JU)"/>
      <sheetName val="F-1&amp;F-2"/>
      <sheetName val="gvl"/>
      <sheetName val="GEFin"/>
      <sheetName val="New DYNA"/>
      <sheetName val="FN8"/>
      <sheetName val="Oracle Raw"/>
      <sheetName val="Oracle Data Reorg"/>
      <sheetName val="Du_lieu"/>
      <sheetName val="53061"/>
      <sheetName val="53062"/>
      <sheetName val="Division"/>
      <sheetName val="Binderies"/>
      <sheetName val="DMD Office"/>
      <sheetName val="ADMIN OFFICE (2)"/>
      <sheetName val="DropDown"/>
      <sheetName val="Data Sheet"/>
      <sheetName val="CONSTRUCTION"/>
      <sheetName val="PM-TE"/>
      <sheetName val="NEW"/>
      <sheetName val="SALES RECEIPTS"/>
      <sheetName val="Office Improve"/>
      <sheetName val="Profit &amp; loss"/>
      <sheetName val="KS CONSO"/>
      <sheetName val="65 FINANCE"/>
      <sheetName val="Cust List"/>
      <sheetName val="H2a"/>
      <sheetName val="H2b"/>
      <sheetName val="H3"/>
      <sheetName val="B1a"/>
      <sheetName val="B2b"/>
      <sheetName val="R"/>
      <sheetName val="O2"/>
      <sheetName val="E2"/>
      <sheetName val="I1"/>
      <sheetName val="I4"/>
      <sheetName val="E5"/>
      <sheetName val="E6"/>
      <sheetName val="D2"/>
      <sheetName val="CEM_cc3"/>
      <sheetName val="CEM_mic3"/>
      <sheetName val="H4"/>
      <sheetName val="P_Par"/>
      <sheetName val="Asset"/>
      <sheetName val="FIN"/>
      <sheetName val="COMMON"/>
      <sheetName val="Nominal Accounts"/>
      <sheetName val="COSUB"/>
      <sheetName val="Account List"/>
      <sheetName val="ADJ_-_RATE59"/>
      <sheetName val="ADJ___RATE59"/>
      <sheetName val="SCB_1_-_Current59"/>
      <sheetName val="SCB_2_-_Current59"/>
      <sheetName val="เงินกู้_MGC58"/>
      <sheetName val="BALANCE_SHEET_59"/>
      <sheetName val="BS_ATTACH59"/>
      <sheetName val="LC___TR_Listing58"/>
      <sheetName val="Customize_Your_Invoice58"/>
      <sheetName val="VariableII__period58"/>
      <sheetName val="Stock_Aging58"/>
      <sheetName val="Dec_200158"/>
      <sheetName val="Sheet1_(2)59"/>
      <sheetName val="CF_RECONCILE_-_158"/>
      <sheetName val="Cost_Centers56"/>
      <sheetName val="_IB-PL-00-01_SUMMARY56"/>
      <sheetName val="Customize_Your_Purchase_Order56"/>
      <sheetName val="10-1_Media56"/>
      <sheetName val="ALL_KSFC_RIGS_EXCEPT_R-556"/>
      <sheetName val="FP_Friends_Other56"/>
      <sheetName val="163040_LC_TR56"/>
      <sheetName val="Trial_Balance55"/>
      <sheetName val="_IBPL000155"/>
      <sheetName val="163040_LC-TR55"/>
      <sheetName val="F9_Parameters54"/>
      <sheetName val="TrialBalance_Q3-200255"/>
      <sheetName val="Workbook_Inputs55"/>
      <sheetName val="CA_Sheet56"/>
      <sheetName val="Total_Inventory55"/>
      <sheetName val="Semi_FG&amp;FG55"/>
      <sheetName val="Provision_NRV55"/>
      <sheetName val="D190_254"/>
      <sheetName val="Bang_chiet_tinh_TBA54"/>
      <sheetName val="Customize_Your_Loan_Manager54"/>
      <sheetName val="input_data52"/>
      <sheetName val="Data_Entry52"/>
      <sheetName val="Valo_DCF52"/>
      <sheetName val="List_info52"/>
      <sheetName val="By_Person52"/>
      <sheetName val="head_Jan52"/>
      <sheetName val="DB_PPC_PSF52"/>
      <sheetName val="ng_1250"/>
      <sheetName val="Record_CR50"/>
      <sheetName val="Co__Code50"/>
      <sheetName val="Incident__NP_201750"/>
      <sheetName val="Cost_center47"/>
      <sheetName val="Standing_Data44"/>
      <sheetName val="Asset_&amp;_Liability44"/>
      <sheetName val="Net_asset_value44"/>
      <sheetName val="Drop_List44"/>
      <sheetName val="CAN_DOI_-_KET_QUA46"/>
      <sheetName val="Month_v_YTD44"/>
      <sheetName val="_IB-PL-YTD44"/>
      <sheetName val="Drop_down_list44"/>
      <sheetName val="Write_off44"/>
      <sheetName val="Cost_centre_expenditure44"/>
      <sheetName val="addl_cost44"/>
      <sheetName val="Cash_Flow44"/>
      <sheetName val="Co_info44"/>
      <sheetName val="Financial_Summary44"/>
      <sheetName val="Adj&amp;Rje(Z820)_44"/>
      <sheetName val="Spec_2210444"/>
      <sheetName val="WT_Util_99_LE44"/>
      <sheetName val="PTA_P&amp;S44"/>
      <sheetName val="Waste_Treatment_Variable_44"/>
      <sheetName val="TO_-_SP44"/>
      <sheetName val="Company_Info44"/>
      <sheetName val="CA_Comp44"/>
      <sheetName val="Balance_Sheet44"/>
      <sheetName val="BOI_sum44"/>
      <sheetName val="Update_CIT_FY1944"/>
      <sheetName val="Tax_computation_BOI44"/>
      <sheetName val="A)_Provision_schedule44"/>
      <sheetName val="A2)_834_Inventory44"/>
      <sheetName val="B1)_646_Retirement44"/>
      <sheetName val="B2)_746_Retirement_44"/>
      <sheetName val="C1)_791-0000-20_Private_exp_44"/>
      <sheetName val="TB_(as_of_31DEC)44"/>
      <sheetName val="C2)_779-0000-20_Misc_44"/>
      <sheetName val="C1)_663_Car_Lease44"/>
      <sheetName val="C2)_758_Car_Lease44"/>
      <sheetName val="D)_Training44"/>
      <sheetName val="E)_HY_test_PwC44"/>
      <sheetName val="F)_RD_60444"/>
      <sheetName val="G)_RD_64244"/>
      <sheetName val="DISCOUNT_(2)16"/>
      <sheetName val="GL_CB16"/>
      <sheetName val="GL_M16"/>
      <sheetName val="Gain_Loss_Calculation16"/>
      <sheetName val="Deferred_Charge16"/>
      <sheetName val="Detail_รายบุคคลปี_5816"/>
      <sheetName val="Sale_040416"/>
      <sheetName val="IBA_&lt;O3&gt;16"/>
      <sheetName val="Loan_Amortization_Table16"/>
      <sheetName val="Linkage_Quote16"/>
      <sheetName val="Register_Cal_Mar_04_July_05_16"/>
      <sheetName val="QR_4_116"/>
      <sheetName val="คชจ_ดำเนินงาน6-4316"/>
      <sheetName val="Norms_SP16"/>
      <sheetName val="แบบฟอร์มที่_7_original44"/>
      <sheetName val="แบบฟอร์มที่_7_Project_Base44"/>
      <sheetName val="n-4_444"/>
      <sheetName val="All_employee44"/>
      <sheetName val="Haft_year_tax_estimation_116"/>
      <sheetName val="Haft_year_tax_estimation_216"/>
      <sheetName val="Haft_year_tax_estimation_(1)16"/>
      <sheetName val="Haft_year_tax_estimation_(2)16"/>
      <sheetName val="Taxcal_6_Month16"/>
      <sheetName val="Data_Last_year16"/>
      <sheetName val="Bank_CA&amp;SA17"/>
      <sheetName val="AR_-CID17"/>
      <sheetName val="ดบ_ค้างรับ_Tisco17"/>
      <sheetName val="คชจ_ล่วงหน้า17"/>
      <sheetName val="ก่อสร้าง_ล่วงหน้า17"/>
      <sheetName val="ภาษีหัก_ณ_ที่จ่าย17"/>
      <sheetName val="คชจ_รอเรียกเก็บ_TDT17"/>
      <sheetName val="อุปกรณ์(หน่วยงาน)_17"/>
      <sheetName val="ICS_Cost_by_units17"/>
      <sheetName val="ICM_Budget&amp;Cost_Phase_I17"/>
      <sheetName val="ICM_Budget_Cost_Phase_II17"/>
      <sheetName val="ICm_Cost_by_units17"/>
      <sheetName val="CIV_AP_2-131-0017"/>
      <sheetName val="ICM_AP_2-131-0017"/>
      <sheetName val="CIV_AP_2-133-0017"/>
      <sheetName val="ICM_AP_2-133-0017"/>
      <sheetName val="ICM_AP_RPT17"/>
      <sheetName val="CIV_AP_RPT17"/>
      <sheetName val="CHQระหว่างทาง_2-132-0017"/>
      <sheetName val="ภาษีเงินได้หัก_ณ_ที่จ่าย17"/>
      <sheetName val="ค้างจ่าย_CID17"/>
      <sheetName val="เงินทดรองรับ_2-191-0017"/>
      <sheetName val="เงินทดรองรับ_2-193-0017"/>
      <sheetName val="เงินทดรองรับ_2-194-xx17"/>
      <sheetName val="สรุปเงินมัดจำห้องชุด_Agent17"/>
      <sheetName val="Commission-Tiny_(Chinese)17"/>
      <sheetName val="Commission-Sky_Pro_(Thai)17"/>
      <sheetName val="สำรองผลประโยชน์พนง_17"/>
      <sheetName val="รด_บริหาร17"/>
      <sheetName val="รด_อื่น17"/>
      <sheetName val="6-120-10_ค่าเช่า17"/>
      <sheetName val="6-120-20_ค่าบริการ17"/>
      <sheetName val="6-120-50_ค่าซ่อมแซม17"/>
      <sheetName val="6-150-10_ค่าที่ปรึกษา17"/>
      <sheetName val="6-130-20_ส่งเสริมการขาย17"/>
      <sheetName val="6-130-30_คอมมิชชั่น-ICS17"/>
      <sheetName val="6-130-30_คอมมิชชั่น-ICM17"/>
      <sheetName val="#6-200-00_ดอกเบี้ยจ่าย17"/>
      <sheetName val="Retire_2015-201716"/>
      <sheetName val="New_Item16"/>
      <sheetName val="B131_16"/>
      <sheetName val="Seagate__share_in_units5"/>
      <sheetName val="3_P&amp;L_5"/>
      <sheetName val="2_Conso12"/>
      <sheetName val="Summary_by_Machine_Type_MAR12"/>
      <sheetName val="stat_local12"/>
      <sheetName val="Jul_0216"/>
      <sheetName val="Non_Movement16"/>
      <sheetName val="ORGANIZATION_PLASTIC_GROUP_12"/>
      <sheetName val="ORGANIZATION_PLASTIC_GROUP__212"/>
      <sheetName val="IMPROVE_MAN_POWER12"/>
      <sheetName val="ฟอล์ม_B212"/>
      <sheetName val="Man_power_SPEC12"/>
      <sheetName val="Man_power_SPEC_(2)12"/>
      <sheetName val="Current_ORG12"/>
      <sheetName val="Blank_ORG12"/>
      <sheetName val="DLOT_Calculate12"/>
      <sheetName val="ประเมิน_12"/>
      <sheetName val="Improvement_Plan12"/>
      <sheetName val="รายชื่อพนักงาน_12"/>
      <sheetName val="Machine_capacity12"/>
      <sheetName val="DLOT_Current12"/>
      <sheetName val="ORG_(2)12"/>
      <sheetName val="Injection_new12"/>
      <sheetName val="Injection_new_12"/>
      <sheetName val="ytd_fty_(DG)_oh_12-20161"/>
      <sheetName val="Data_23"/>
      <sheetName val="FF_2__1_3"/>
      <sheetName val="cal_(2)3"/>
      <sheetName val="Non-Statistical_Sampling_Maste3"/>
      <sheetName val="Two_Step_Revenue_Testing_Maste3"/>
      <sheetName val="Global_Data3"/>
      <sheetName val="Expense_Summary5"/>
      <sheetName val="B&amp;S_19993"/>
      <sheetName val="master_plan_2"/>
      <sheetName val="Details_20021"/>
      <sheetName val="Sale_Expectation_(2)1"/>
      <sheetName val="BOS_Commodity12"/>
      <sheetName val="SSD_Plant_Incremental_Project12"/>
      <sheetName val="ERP_7_0612"/>
      <sheetName val="Pareto_Top_RPN12"/>
      <sheetName val="FDR_BUDGET_2001_EISENACH12"/>
      <sheetName val="Cost_Reduction_Programs12"/>
      <sheetName val="COMPARISON_SHEET_(1)12"/>
      <sheetName val="C_A_Add1_(App_III)7"/>
      <sheetName val="R&amp;M_confirmation_(App_A)7"/>
      <sheetName val="Marine_insurance_(App_B)7"/>
      <sheetName val="Reinvestment_Allowance7"/>
      <sheetName val="1_LeadSchedule5"/>
      <sheetName val="TC_YA2000_cyb_(R)6"/>
      <sheetName val="CA_Sum3"/>
      <sheetName val="Stat_A5"/>
      <sheetName val="SSP_HOURS5"/>
      <sheetName val="2_A2_L_Fixed_Assets3"/>
      <sheetName val="HEADCOUNT_WORKSHEET5"/>
      <sheetName val="Mat'l_Pareto5"/>
      <sheetName val="Inventory_Valuation-detail-_(25"/>
      <sheetName val="BPCOR_DETAILS5"/>
      <sheetName val="BPMKT_DETAILS5"/>
      <sheetName val="K4__F&amp;F5"/>
      <sheetName val="Format_(2)5"/>
      <sheetName val="Excess_Calc5"/>
      <sheetName val="U_5"/>
      <sheetName val="BGI_-_Interco_wkg6"/>
      <sheetName val="FAMS_Adj_6"/>
      <sheetName val="Client_Adj_-_BGI6"/>
      <sheetName val="Client_Adj_-BGM6"/>
      <sheetName val="BGM_BS6"/>
      <sheetName val="BGM_STAT6"/>
      <sheetName val="BGI_BS6"/>
      <sheetName val="BGI_STAT6"/>
      <sheetName val="Spliting_Balance_Sheet_-_1204(6"/>
      <sheetName val="01_05"/>
      <sheetName val="Cash_(new)4"/>
      <sheetName val="MCMD95_(1)3"/>
      <sheetName val="FF-2_(1)5"/>
      <sheetName val="FB1_(2)5"/>
      <sheetName val="BS_(3)5"/>
      <sheetName val="D1_(3)5"/>
      <sheetName val="E1__(3)5"/>
      <sheetName val="F1__(3)5"/>
      <sheetName val="G1__(3)5"/>
      <sheetName val="J1_(3)5"/>
      <sheetName val="J3_(3)5"/>
      <sheetName val="M1_(3)5"/>
      <sheetName val="M1-1_(3)5"/>
      <sheetName val="M1-2_(3)5"/>
      <sheetName val="N1_(3)5"/>
      <sheetName val="General_info5"/>
      <sheetName val="PBSE_BS5"/>
      <sheetName val="comp_of_re_pack5"/>
      <sheetName val="CF_Statements5"/>
      <sheetName val="Stmt_of_equity5"/>
      <sheetName val="GP_analysis5"/>
      <sheetName val="PBSE_PL5"/>
      <sheetName val="FB4_Sch9_Disclosure5"/>
      <sheetName val="E1_5"/>
      <sheetName val="F1_5"/>
      <sheetName val="G1_5"/>
      <sheetName val="General_info_(2)5"/>
      <sheetName val="BS_(2)5"/>
      <sheetName val="CF_Statements_(2)5"/>
      <sheetName val="Stmt_of_equity_(2)5"/>
      <sheetName val="D1_(2)5"/>
      <sheetName val="D1-1_(2)5"/>
      <sheetName val="E1__(2)5"/>
      <sheetName val="F1__(2)5"/>
      <sheetName val="G1__(2)5"/>
      <sheetName val="J1_(2)5"/>
      <sheetName val="J3_(2)5"/>
      <sheetName val="Tax_(2)5"/>
      <sheetName val="L1_(2)5"/>
      <sheetName val="M1_(2)5"/>
      <sheetName val="M1-1_(2)5"/>
      <sheetName val="M1-2_(2)5"/>
      <sheetName val="N1_(2)5"/>
      <sheetName val="X_Rates5"/>
      <sheetName val="T101_3"/>
      <sheetName val="Posting_entries3"/>
      <sheetName val="GL-Andy_current_ac3"/>
      <sheetName val="6A_CA3"/>
      <sheetName val="F1_24"/>
      <sheetName val="_Balance_Sheet5"/>
      <sheetName val="_Profit_Projection_sum5"/>
      <sheetName val="Product_segment5"/>
      <sheetName val="Profit_&amp;_Loss_Yr_15"/>
      <sheetName val="Profit_&amp;_Loss_Yr_25"/>
      <sheetName val="Profit_&amp;_Loss_Yr_35"/>
      <sheetName val="Staff_cost5"/>
      <sheetName val="Fixed_Assets_Sum(2005)5"/>
      <sheetName val="Fixed_Assets_Sum(2006)5"/>
      <sheetName val="Fixed_Assets_Sum(2007)5"/>
      <sheetName val="Cash_Flow_Yr_15"/>
      <sheetName val="Cash_Flow_Yr_25"/>
      <sheetName val="Cash_Flow_Yr_35"/>
      <sheetName val="Bal_Sheet_Yr_15"/>
      <sheetName val="Bal_Sheet_Yr_25"/>
      <sheetName val="Bal_Sheet_Yr_35"/>
      <sheetName val="Deferred_taxation_(1)5"/>
      <sheetName val="Deferred_taxation_(2)5"/>
      <sheetName val="Recon_of_FA5"/>
      <sheetName val="Reasonableness_test5"/>
      <sheetName val="NQ_Asset_Summary5"/>
      <sheetName val="S_DEBTOR076"/>
      <sheetName val="chart_13"/>
      <sheetName val="A2_02_Fixed_Assets3"/>
      <sheetName val="disc_rate3"/>
      <sheetName val="Lenders_Ratios_juneseptnov3"/>
      <sheetName val="PDR_PL__ACCT-MBK1"/>
      <sheetName val="Sale_04071"/>
      <sheetName val="B-_11"/>
      <sheetName val="งบทดลอง_-_ต_ค_25471"/>
      <sheetName val="Corp__sheet1"/>
      <sheetName val="013_-_การสั่งการ1"/>
      <sheetName val="Job_List11"/>
      <sheetName val="NAV_Base1"/>
      <sheetName val="Vat7%_ภายในเดือน_Junต้นฉบับ1"/>
      <sheetName val="Rateil_Pages1"/>
      <sheetName val="A5_Code1"/>
      <sheetName val="PPH_GB1"/>
      <sheetName val="Jan_051"/>
      <sheetName val="HR_Budget12"/>
      <sheetName val="Vat7%_ภายในเดือน_Junต้นฉบับ"/>
      <sheetName val="Rateil_Pages"/>
      <sheetName val="PPH_GB"/>
      <sheetName val="Jan_05"/>
      <sheetName val="ADJ_-_RATE60"/>
      <sheetName val="ADJ___RATE60"/>
      <sheetName val="SCB_1_-_Current60"/>
      <sheetName val="SCB_2_-_Current60"/>
      <sheetName val="เงินกู้_MGC59"/>
      <sheetName val="BALANCE_SHEET_60"/>
      <sheetName val="BS_ATTACH60"/>
      <sheetName val="LC___TR_Listing59"/>
      <sheetName val="Customize_Your_Invoice59"/>
      <sheetName val="VariableII__period59"/>
      <sheetName val="Stock_Aging59"/>
      <sheetName val="Dec_200159"/>
      <sheetName val="Sheet1_(2)60"/>
      <sheetName val="CF_RECONCILE_-_159"/>
      <sheetName val="Cost_Centers57"/>
      <sheetName val="_IB-PL-00-01_SUMMARY57"/>
      <sheetName val="Customize_Your_Purchase_Order57"/>
      <sheetName val="10-1_Media57"/>
      <sheetName val="ALL_KSFC_RIGS_EXCEPT_R-557"/>
      <sheetName val="FP_Friends_Other57"/>
      <sheetName val="163040_LC_TR57"/>
      <sheetName val="Trial_Balance56"/>
      <sheetName val="_IBPL000156"/>
      <sheetName val="CA_Sheet57"/>
      <sheetName val="TrialBalance_Q3-200256"/>
      <sheetName val="Workbook_Inputs56"/>
      <sheetName val="163040_LC-TR56"/>
      <sheetName val="F9_Parameters55"/>
      <sheetName val="Total_Inventory56"/>
      <sheetName val="Semi_FG&amp;FG56"/>
      <sheetName val="Provision_NRV56"/>
      <sheetName val="Customize_Your_Loan_Manager55"/>
      <sheetName val="Data_Entry53"/>
      <sheetName val="D190_255"/>
      <sheetName val="Bang_chiet_tinh_TBA55"/>
      <sheetName val="input_data53"/>
      <sheetName val="Valo_DCF53"/>
      <sheetName val="head_Jan53"/>
      <sheetName val="List_info53"/>
      <sheetName val="By_Person53"/>
      <sheetName val="DB_PPC_PSF53"/>
      <sheetName val="ng_1251"/>
      <sheetName val="Record_CR51"/>
      <sheetName val="Co__Code51"/>
      <sheetName val="Incident__NP_201751"/>
      <sheetName val="Cost_center48"/>
      <sheetName val="Standing_Data45"/>
      <sheetName val="Asset_&amp;_Liability45"/>
      <sheetName val="Net_asset_value45"/>
      <sheetName val="Drop_List45"/>
      <sheetName val="CAN_DOI_-_KET_QUA47"/>
      <sheetName val="Month_v_YTD45"/>
      <sheetName val="_IB-PL-YTD45"/>
      <sheetName val="BOI_sum45"/>
      <sheetName val="Update_CIT_FY1945"/>
      <sheetName val="Tax_computation_BOI45"/>
      <sheetName val="A)_Provision_schedule45"/>
      <sheetName val="A2)_834_Inventory45"/>
      <sheetName val="B1)_646_Retirement45"/>
      <sheetName val="B2)_746_Retirement_45"/>
      <sheetName val="C1)_791-0000-20_Private_exp_45"/>
      <sheetName val="TB_(as_of_31DEC)45"/>
      <sheetName val="C2)_779-0000-20_Misc_45"/>
      <sheetName val="C1)_663_Car_Lease45"/>
      <sheetName val="C2)_758_Car_Lease45"/>
      <sheetName val="D)_Training45"/>
      <sheetName val="E)_HY_test_PwC45"/>
      <sheetName val="F)_RD_60445"/>
      <sheetName val="G)_RD_64245"/>
      <sheetName val="TO_-_SP45"/>
      <sheetName val="Company_Info45"/>
      <sheetName val="CA_Comp45"/>
      <sheetName val="Drop_down_list45"/>
      <sheetName val="Write_off45"/>
      <sheetName val="Cost_centre_expenditure45"/>
      <sheetName val="addl_cost45"/>
      <sheetName val="Cash_Flow45"/>
      <sheetName val="Co_info45"/>
      <sheetName val="Financial_Summary45"/>
      <sheetName val="Adj&amp;Rje(Z820)_45"/>
      <sheetName val="Spec_2210445"/>
      <sheetName val="WT_Util_99_LE45"/>
      <sheetName val="PTA_P&amp;S45"/>
      <sheetName val="Waste_Treatment_Variable_45"/>
      <sheetName val="Balance_Sheet45"/>
      <sheetName val="Haft_year_tax_estimation_117"/>
      <sheetName val="Haft_year_tax_estimation_217"/>
      <sheetName val="Haft_year_tax_estimation_(1)17"/>
      <sheetName val="Haft_year_tax_estimation_(2)17"/>
      <sheetName val="Taxcal_6_Month17"/>
      <sheetName val="Data_Last_year17"/>
      <sheetName val="DISCOUNT_(2)17"/>
      <sheetName val="Bank_CA&amp;SA18"/>
      <sheetName val="AR_-CID18"/>
      <sheetName val="ดบ_ค้างรับ_Tisco18"/>
      <sheetName val="คชจ_ล่วงหน้า18"/>
      <sheetName val="ก่อสร้าง_ล่วงหน้า18"/>
      <sheetName val="ภาษีหัก_ณ_ที่จ่าย18"/>
      <sheetName val="คชจ_รอเรียกเก็บ_TDT18"/>
      <sheetName val="อุปกรณ์(หน่วยงาน)_18"/>
      <sheetName val="ICS_Cost_by_units18"/>
      <sheetName val="ICM_Budget&amp;Cost_Phase_I18"/>
      <sheetName val="ICM_Budget_Cost_Phase_II18"/>
      <sheetName val="ICm_Cost_by_units18"/>
      <sheetName val="CIV_AP_2-131-0018"/>
      <sheetName val="ICM_AP_2-131-0018"/>
      <sheetName val="CIV_AP_2-133-0018"/>
      <sheetName val="ICM_AP_2-133-0018"/>
      <sheetName val="ICM_AP_RPT18"/>
      <sheetName val="CIV_AP_RPT18"/>
      <sheetName val="All_employee45"/>
      <sheetName val="GL_CB17"/>
      <sheetName val="GL_M17"/>
      <sheetName val="Gain_Loss_Calculation17"/>
      <sheetName val="Deferred_Charge17"/>
      <sheetName val="Detail_รายบุคคลปี_5817"/>
      <sheetName val="Sale_040417"/>
      <sheetName val="IBA_&lt;O3&gt;17"/>
      <sheetName val="Loan_Amortization_Table17"/>
      <sheetName val="Linkage_Quote17"/>
      <sheetName val="แบบฟอร์มที่_7_original45"/>
      <sheetName val="แบบฟอร์มที่_7_Project_Base45"/>
      <sheetName val="n-4_445"/>
      <sheetName val="Register_Cal_Mar_04_July_05_17"/>
      <sheetName val="QR_4_117"/>
      <sheetName val="คชจ_ดำเนินงาน6-4317"/>
      <sheetName val="Norms_SP17"/>
      <sheetName val="Seagate__share_in_units6"/>
      <sheetName val="3_P&amp;L_6"/>
      <sheetName val="CHQระหว่างทาง_2-132-0018"/>
      <sheetName val="ภาษีเงินได้หัก_ณ_ที่จ่าย18"/>
      <sheetName val="ค้างจ่าย_CID18"/>
      <sheetName val="เงินทดรองรับ_2-191-0018"/>
      <sheetName val="เงินทดรองรับ_2-193-0018"/>
      <sheetName val="เงินทดรองรับ_2-194-xx18"/>
      <sheetName val="สรุปเงินมัดจำห้องชุด_Agent18"/>
      <sheetName val="Commission-Tiny_(Chinese)18"/>
      <sheetName val="Commission-Sky_Pro_(Thai)18"/>
      <sheetName val="สำรองผลประโยชน์พนง_18"/>
      <sheetName val="รด_บริหาร18"/>
      <sheetName val="รด_อื่น18"/>
      <sheetName val="6-120-10_ค่าเช่า18"/>
      <sheetName val="6-120-20_ค่าบริการ18"/>
      <sheetName val="6-120-50_ค่าซ่อมแซม18"/>
      <sheetName val="6-150-10_ค่าที่ปรึกษา18"/>
      <sheetName val="6-130-20_ส่งเสริมการขาย18"/>
      <sheetName val="6-130-30_คอมมิชชั่น-ICS18"/>
      <sheetName val="6-130-30_คอมมิชชั่น-ICM18"/>
      <sheetName val="#6-200-00_ดอกเบี้ยจ่าย18"/>
      <sheetName val="Retire_2015-201717"/>
      <sheetName val="New_Item17"/>
      <sheetName val="B131_17"/>
      <sheetName val="Jul_0217"/>
      <sheetName val="2_Conso13"/>
      <sheetName val="Summary_by_Machine_Type_MAR13"/>
      <sheetName val="stat_local13"/>
      <sheetName val="Data_24"/>
      <sheetName val="FF_2__1_4"/>
      <sheetName val="cal_(2)4"/>
      <sheetName val="Non-Statistical_Sampling_Maste4"/>
      <sheetName val="Two_Step_Revenue_Testing_Maste4"/>
      <sheetName val="Global_Data4"/>
      <sheetName val="Expense_Summary6"/>
      <sheetName val="B&amp;S_19994"/>
      <sheetName val="ORGANIZATION_PLASTIC_GROUP_13"/>
      <sheetName val="ORGANIZATION_PLASTIC_GROUP__213"/>
      <sheetName val="IMPROVE_MAN_POWER13"/>
      <sheetName val="ฟอล์ม_B213"/>
      <sheetName val="Man_power_SPEC13"/>
      <sheetName val="Man_power_SPEC_(2)13"/>
      <sheetName val="Current_ORG13"/>
      <sheetName val="Blank_ORG13"/>
      <sheetName val="DLOT_Calculate13"/>
      <sheetName val="ประเมิน_13"/>
      <sheetName val="Improvement_Plan13"/>
      <sheetName val="รายชื่อพนักงาน_13"/>
      <sheetName val="Machine_capacity13"/>
      <sheetName val="DLOT_Current13"/>
      <sheetName val="ORG_(2)13"/>
      <sheetName val="Injection_new13"/>
      <sheetName val="Injection_new_13"/>
      <sheetName val="C_A_Add1_(App_III)8"/>
      <sheetName val="R&amp;M_confirmation_(App_A)8"/>
      <sheetName val="Marine_insurance_(App_B)8"/>
      <sheetName val="Reinvestment_Allowance8"/>
      <sheetName val="1_LeadSchedule6"/>
      <sheetName val="TC_YA2000_cyb_(R)7"/>
      <sheetName val="CA_Sum4"/>
      <sheetName val="Stat_A6"/>
      <sheetName val="SSP_HOURS6"/>
      <sheetName val="2_A2_L_Fixed_Assets4"/>
      <sheetName val="HEADCOUNT_WORKSHEET6"/>
      <sheetName val="Mat'l_Pareto6"/>
      <sheetName val="Inventory_Valuation-detail-_(26"/>
      <sheetName val="BPCOR_DETAILS6"/>
      <sheetName val="BPMKT_DETAILS6"/>
      <sheetName val="K4__F&amp;F6"/>
      <sheetName val="Format_(2)6"/>
      <sheetName val="Excess_Calc6"/>
      <sheetName val="U_6"/>
      <sheetName val="BGI_-_Interco_wkg7"/>
      <sheetName val="FAMS_Adj_7"/>
      <sheetName val="Client_Adj_-_BGI7"/>
      <sheetName val="Client_Adj_-BGM7"/>
      <sheetName val="BGM_BS7"/>
      <sheetName val="BGM_STAT7"/>
      <sheetName val="BGI_BS7"/>
      <sheetName val="BGI_STAT7"/>
      <sheetName val="Spliting_Balance_Sheet_-_1204(7"/>
      <sheetName val="01_06"/>
      <sheetName val="Cash_(new)5"/>
      <sheetName val="MCMD95_(1)4"/>
      <sheetName val="FF-2_(1)6"/>
      <sheetName val="FB1_(2)6"/>
      <sheetName val="BS_(3)6"/>
      <sheetName val="D1_(3)6"/>
      <sheetName val="E1__(3)6"/>
      <sheetName val="F1__(3)6"/>
      <sheetName val="G1__(3)6"/>
      <sheetName val="J1_(3)6"/>
      <sheetName val="J3_(3)6"/>
      <sheetName val="M1_(3)6"/>
      <sheetName val="M1-1_(3)6"/>
      <sheetName val="M1-2_(3)6"/>
      <sheetName val="N1_(3)6"/>
      <sheetName val="General_info6"/>
      <sheetName val="PBSE_BS6"/>
      <sheetName val="comp_of_re_pack6"/>
      <sheetName val="CF_Statements6"/>
      <sheetName val="Stmt_of_equity6"/>
      <sheetName val="GP_analysis6"/>
      <sheetName val="PBSE_PL6"/>
      <sheetName val="FB4_Sch9_Disclosure6"/>
      <sheetName val="E1_6"/>
      <sheetName val="F1_6"/>
      <sheetName val="G1_6"/>
      <sheetName val="General_info_(2)6"/>
      <sheetName val="BS_(2)6"/>
      <sheetName val="CF_Statements_(2)6"/>
      <sheetName val="Stmt_of_equity_(2)6"/>
      <sheetName val="D1_(2)6"/>
      <sheetName val="D1-1_(2)6"/>
      <sheetName val="E1__(2)6"/>
      <sheetName val="F1__(2)6"/>
      <sheetName val="G1__(2)6"/>
      <sheetName val="J1_(2)6"/>
      <sheetName val="J3_(2)6"/>
      <sheetName val="Tax_(2)6"/>
      <sheetName val="L1_(2)6"/>
      <sheetName val="M1_(2)6"/>
      <sheetName val="M1-1_(2)6"/>
      <sheetName val="M1-2_(2)6"/>
      <sheetName val="N1_(2)6"/>
      <sheetName val="X_Rates6"/>
      <sheetName val="T101_4"/>
      <sheetName val="Posting_entries4"/>
      <sheetName val="GL-Andy_current_ac4"/>
      <sheetName val="6A_CA4"/>
      <sheetName val="F1_25"/>
      <sheetName val="_Balance_Sheet6"/>
      <sheetName val="_Profit_Projection_sum6"/>
      <sheetName val="Product_segment6"/>
      <sheetName val="Profit_&amp;_Loss_Yr_16"/>
      <sheetName val="Profit_&amp;_Loss_Yr_26"/>
      <sheetName val="Profit_&amp;_Loss_Yr_36"/>
      <sheetName val="Staff_cost6"/>
      <sheetName val="Fixed_Assets_Sum(2005)6"/>
      <sheetName val="Fixed_Assets_Sum(2006)6"/>
      <sheetName val="Fixed_Assets_Sum(2007)6"/>
      <sheetName val="Cash_Flow_Yr_16"/>
      <sheetName val="Cash_Flow_Yr_26"/>
      <sheetName val="Cash_Flow_Yr_36"/>
      <sheetName val="Bal_Sheet_Yr_16"/>
      <sheetName val="Bal_Sheet_Yr_26"/>
      <sheetName val="Bal_Sheet_Yr_36"/>
      <sheetName val="Deferred_taxation_(1)6"/>
      <sheetName val="Deferred_taxation_(2)6"/>
      <sheetName val="Recon_of_FA6"/>
      <sheetName val="Reasonableness_test6"/>
      <sheetName val="NQ_Asset_Summary6"/>
      <sheetName val="S_DEBTOR077"/>
      <sheetName val="chart_14"/>
      <sheetName val="A2_02_Fixed_Assets4"/>
      <sheetName val="Non_Movement17"/>
      <sheetName val="PDR_PL__ACCT-MBK2"/>
      <sheetName val="BOS_Commodity13"/>
      <sheetName val="SSD_Plant_Incremental_Project13"/>
      <sheetName val="ERP_7_0613"/>
      <sheetName val="Pareto_Top_RPN13"/>
      <sheetName val="FDR_BUDGET_2001_EISENACH13"/>
      <sheetName val="Cost_Reduction_Programs13"/>
      <sheetName val="COMPARISON_SHEET_(1)13"/>
      <sheetName val="disc_rate4"/>
      <sheetName val="Details_20022"/>
      <sheetName val="Sale_Expectation_(2)2"/>
      <sheetName val="Sale_04072"/>
      <sheetName val="B-_12"/>
      <sheetName val="งบทดลอง_-_ต_ค_25472"/>
      <sheetName val="Corp__sheet2"/>
      <sheetName val="013_-_การสั่งการ2"/>
      <sheetName val="Job_List12"/>
      <sheetName val="Lenders_Ratios_juneseptnov4"/>
      <sheetName val="NAV_Base2"/>
      <sheetName val="master_plan_3"/>
      <sheetName val="ytd_fty_(DG)_oh_12-20162"/>
      <sheetName val="Vat7%_ภายในเดือน_Junต้นฉบับ2"/>
      <sheetName val="Rateil_Pages2"/>
      <sheetName val="A5_Code2"/>
      <sheetName val="PPH_GB2"/>
      <sheetName val="Jan_052"/>
      <sheetName val="ADJ_-_RATE61"/>
      <sheetName val="ADJ___RATE61"/>
      <sheetName val="SCB_1_-_Current61"/>
      <sheetName val="SCB_2_-_Current61"/>
      <sheetName val="เงินกู้_MGC60"/>
      <sheetName val="BALANCE_SHEET_61"/>
      <sheetName val="BS_ATTACH61"/>
      <sheetName val="LC___TR_Listing60"/>
      <sheetName val="Customize_Your_Invoice60"/>
      <sheetName val="VariableII__period60"/>
      <sheetName val="Stock_Aging60"/>
      <sheetName val="Dec_200160"/>
      <sheetName val="Sheet1_(2)61"/>
      <sheetName val="CF_RECONCILE_-_160"/>
      <sheetName val="Cost_Centers58"/>
      <sheetName val="_IB-PL-00-01_SUMMARY58"/>
      <sheetName val="Customize_Your_Purchase_Order58"/>
      <sheetName val="10-1_Media58"/>
      <sheetName val="ALL_KSFC_RIGS_EXCEPT_R-558"/>
      <sheetName val="FP_Friends_Other58"/>
      <sheetName val="163040_LC_TR58"/>
      <sheetName val="Trial_Balance57"/>
      <sheetName val="_IBPL000157"/>
      <sheetName val="CA_Sheet58"/>
      <sheetName val="TrialBalance_Q3-200257"/>
      <sheetName val="Workbook_Inputs57"/>
      <sheetName val="163040_LC-TR57"/>
      <sheetName val="F9_Parameters56"/>
      <sheetName val="Total_Inventory57"/>
      <sheetName val="Semi_FG&amp;FG57"/>
      <sheetName val="Provision_NRV57"/>
      <sheetName val="Customize_Your_Loan_Manager56"/>
      <sheetName val="Data_Entry54"/>
      <sheetName val="D190_256"/>
      <sheetName val="Bang_chiet_tinh_TBA56"/>
      <sheetName val="input_data54"/>
      <sheetName val="Valo_DCF54"/>
      <sheetName val="head_Jan54"/>
      <sheetName val="List_info54"/>
      <sheetName val="By_Person54"/>
      <sheetName val="DB_PPC_PSF54"/>
      <sheetName val="ng_1252"/>
      <sheetName val="Record_CR52"/>
      <sheetName val="Co__Code52"/>
      <sheetName val="Incident__NP_201752"/>
      <sheetName val="Cost_center49"/>
      <sheetName val="Standing_Data46"/>
      <sheetName val="Asset_&amp;_Liability46"/>
      <sheetName val="Net_asset_value46"/>
      <sheetName val="Drop_List46"/>
      <sheetName val="CAN_DOI_-_KET_QUA48"/>
      <sheetName val="Month_v_YTD46"/>
      <sheetName val="_IB-PL-YTD46"/>
      <sheetName val="BOI_sum46"/>
      <sheetName val="Update_CIT_FY1946"/>
      <sheetName val="Tax_computation_BOI46"/>
      <sheetName val="A)_Provision_schedule46"/>
      <sheetName val="A2)_834_Inventory46"/>
      <sheetName val="B1)_646_Retirement46"/>
      <sheetName val="B2)_746_Retirement_46"/>
      <sheetName val="C1)_791-0000-20_Private_exp_46"/>
      <sheetName val="TB_(as_of_31DEC)46"/>
      <sheetName val="C2)_779-0000-20_Misc_46"/>
      <sheetName val="C1)_663_Car_Lease46"/>
      <sheetName val="C2)_758_Car_Lease46"/>
      <sheetName val="D)_Training46"/>
      <sheetName val="E)_HY_test_PwC46"/>
      <sheetName val="F)_RD_60446"/>
      <sheetName val="G)_RD_64246"/>
      <sheetName val="TO_-_SP46"/>
      <sheetName val="Company_Info46"/>
      <sheetName val="CA_Comp46"/>
      <sheetName val="Drop_down_list46"/>
      <sheetName val="Write_off46"/>
      <sheetName val="Cost_centre_expenditure46"/>
      <sheetName val="addl_cost46"/>
      <sheetName val="Cash_Flow46"/>
      <sheetName val="Co_info46"/>
      <sheetName val="Financial_Summary46"/>
      <sheetName val="Adj&amp;Rje(Z820)_46"/>
      <sheetName val="Spec_2210446"/>
      <sheetName val="WT_Util_99_LE46"/>
      <sheetName val="PTA_P&amp;S46"/>
      <sheetName val="Waste_Treatment_Variable_46"/>
      <sheetName val="Balance_Sheet46"/>
      <sheetName val="Haft_year_tax_estimation_118"/>
      <sheetName val="Haft_year_tax_estimation_218"/>
      <sheetName val="Haft_year_tax_estimation_(1)18"/>
      <sheetName val="Haft_year_tax_estimation_(2)18"/>
      <sheetName val="Taxcal_6_Month18"/>
      <sheetName val="Data_Last_year18"/>
      <sheetName val="DISCOUNT_(2)18"/>
      <sheetName val="Bank_CA&amp;SA19"/>
      <sheetName val="AR_-CID19"/>
      <sheetName val="ดบ_ค้างรับ_Tisco19"/>
      <sheetName val="คชจ_ล่วงหน้า19"/>
      <sheetName val="ก่อสร้าง_ล่วงหน้า19"/>
      <sheetName val="ภาษีหัก_ณ_ที่จ่าย19"/>
      <sheetName val="คชจ_รอเรียกเก็บ_TDT19"/>
      <sheetName val="อุปกรณ์(หน่วยงาน)_19"/>
      <sheetName val="ICS_Cost_by_units19"/>
      <sheetName val="ICM_Budget&amp;Cost_Phase_I19"/>
      <sheetName val="ICM_Budget_Cost_Phase_II19"/>
      <sheetName val="ICm_Cost_by_units19"/>
      <sheetName val="CIV_AP_2-131-0019"/>
      <sheetName val="ICM_AP_2-131-0019"/>
      <sheetName val="CIV_AP_2-133-0019"/>
      <sheetName val="ICM_AP_2-133-0019"/>
      <sheetName val="ICM_AP_RPT19"/>
      <sheetName val="CIV_AP_RPT19"/>
      <sheetName val="All_employee46"/>
      <sheetName val="GL_CB18"/>
      <sheetName val="GL_M18"/>
      <sheetName val="Gain_Loss_Calculation18"/>
      <sheetName val="Deferred_Charge18"/>
      <sheetName val="Detail_รายบุคคลปี_5818"/>
      <sheetName val="Sale_040418"/>
      <sheetName val="IBA_&lt;O3&gt;18"/>
      <sheetName val="Loan_Amortization_Table18"/>
      <sheetName val="Linkage_Quote18"/>
      <sheetName val="แบบฟอร์มที่_7_original46"/>
      <sheetName val="แบบฟอร์มที่_7_Project_Base46"/>
      <sheetName val="n-4_446"/>
      <sheetName val="Register_Cal_Mar_04_July_05_18"/>
      <sheetName val="QR_4_118"/>
      <sheetName val="คชจ_ดำเนินงาน6-4318"/>
      <sheetName val="Norms_SP18"/>
      <sheetName val="Seagate__share_in_units7"/>
      <sheetName val="3_P&amp;L_7"/>
      <sheetName val="CHQระหว่างทาง_2-132-0019"/>
      <sheetName val="ภาษีเงินได้หัก_ณ_ที่จ่าย19"/>
      <sheetName val="ค้างจ่าย_CID19"/>
      <sheetName val="เงินทดรองรับ_2-191-0019"/>
      <sheetName val="เงินทดรองรับ_2-193-0019"/>
      <sheetName val="เงินทดรองรับ_2-194-xx19"/>
      <sheetName val="สรุปเงินมัดจำห้องชุด_Agent19"/>
      <sheetName val="Commission-Tiny_(Chinese)19"/>
      <sheetName val="Commission-Sky_Pro_(Thai)19"/>
      <sheetName val="สำรองผลประโยชน์พนง_19"/>
      <sheetName val="รด_บริหาร19"/>
      <sheetName val="รด_อื่น19"/>
      <sheetName val="6-120-10_ค่าเช่า19"/>
      <sheetName val="6-120-20_ค่าบริการ19"/>
      <sheetName val="6-120-50_ค่าซ่อมแซม19"/>
      <sheetName val="6-150-10_ค่าที่ปรึกษา19"/>
      <sheetName val="6-130-20_ส่งเสริมการขาย19"/>
      <sheetName val="6-130-30_คอมมิชชั่น-ICS19"/>
      <sheetName val="6-130-30_คอมมิชชั่น-ICM19"/>
      <sheetName val="#6-200-00_ดอกเบี้ยจ่าย19"/>
      <sheetName val="Retire_2015-201718"/>
      <sheetName val="New_Item18"/>
      <sheetName val="B131_18"/>
      <sheetName val="Jul_0218"/>
      <sheetName val="2_Conso14"/>
      <sheetName val="Summary_by_Machine_Type_MAR14"/>
      <sheetName val="stat_local14"/>
      <sheetName val="Data_25"/>
      <sheetName val="FF_2__1_5"/>
      <sheetName val="cal_(2)5"/>
      <sheetName val="Non-Statistical_Sampling_Maste5"/>
      <sheetName val="Two_Step_Revenue_Testing_Maste5"/>
      <sheetName val="Global_Data5"/>
      <sheetName val="Expense_Summary7"/>
      <sheetName val="B&amp;S_19995"/>
      <sheetName val="ORGANIZATION_PLASTIC_GROUP_14"/>
      <sheetName val="ORGANIZATION_PLASTIC_GROUP__214"/>
      <sheetName val="IMPROVE_MAN_POWER14"/>
      <sheetName val="ฟอล์ม_B214"/>
      <sheetName val="Man_power_SPEC14"/>
      <sheetName val="Man_power_SPEC_(2)14"/>
      <sheetName val="Current_ORG14"/>
      <sheetName val="Blank_ORG14"/>
      <sheetName val="DLOT_Calculate14"/>
      <sheetName val="ประเมิน_14"/>
      <sheetName val="Improvement_Plan14"/>
      <sheetName val="รายชื่อพนักงาน_14"/>
      <sheetName val="Machine_capacity14"/>
      <sheetName val="DLOT_Current14"/>
      <sheetName val="ORG_(2)14"/>
      <sheetName val="Injection_new14"/>
      <sheetName val="Injection_new_14"/>
      <sheetName val="C_A_Add1_(App_III)9"/>
      <sheetName val="R&amp;M_confirmation_(App_A)9"/>
      <sheetName val="Marine_insurance_(App_B)9"/>
      <sheetName val="Reinvestment_Allowance9"/>
      <sheetName val="1_LeadSchedule7"/>
      <sheetName val="TC_YA2000_cyb_(R)8"/>
      <sheetName val="CA_Sum5"/>
      <sheetName val="Stat_A7"/>
      <sheetName val="SSP_HOURS7"/>
      <sheetName val="2_A2_L_Fixed_Assets5"/>
      <sheetName val="HEADCOUNT_WORKSHEET7"/>
      <sheetName val="Mat'l_Pareto7"/>
      <sheetName val="Inventory_Valuation-detail-_(27"/>
      <sheetName val="BPCOR_DETAILS7"/>
      <sheetName val="BPMKT_DETAILS7"/>
      <sheetName val="K4__F&amp;F7"/>
      <sheetName val="Format_(2)7"/>
      <sheetName val="Excess_Calc7"/>
      <sheetName val="U_7"/>
      <sheetName val="BGI_-_Interco_wkg8"/>
      <sheetName val="FAMS_Adj_8"/>
      <sheetName val="Client_Adj_-_BGI8"/>
      <sheetName val="Client_Adj_-BGM8"/>
      <sheetName val="BGM_BS8"/>
      <sheetName val="BGM_STAT8"/>
      <sheetName val="BGI_BS8"/>
      <sheetName val="BGI_STAT8"/>
      <sheetName val="Spliting_Balance_Sheet_-_1204(8"/>
      <sheetName val="01_07"/>
      <sheetName val="Cash_(new)6"/>
      <sheetName val="MCMD95_(1)5"/>
      <sheetName val="FF-2_(1)7"/>
      <sheetName val="FB1_(2)7"/>
      <sheetName val="BS_(3)7"/>
      <sheetName val="D1_(3)7"/>
      <sheetName val="E1__(3)7"/>
      <sheetName val="F1__(3)7"/>
      <sheetName val="G1__(3)7"/>
      <sheetName val="J1_(3)7"/>
      <sheetName val="J3_(3)7"/>
      <sheetName val="M1_(3)7"/>
      <sheetName val="M1-1_(3)7"/>
      <sheetName val="M1-2_(3)7"/>
      <sheetName val="N1_(3)7"/>
      <sheetName val="General_info7"/>
      <sheetName val="PBSE_BS7"/>
      <sheetName val="comp_of_re_pack7"/>
      <sheetName val="CF_Statements7"/>
      <sheetName val="Stmt_of_equity7"/>
      <sheetName val="GP_analysis7"/>
      <sheetName val="PBSE_PL7"/>
      <sheetName val="FB4_Sch9_Disclosure7"/>
      <sheetName val="E1_7"/>
      <sheetName val="F1_7"/>
      <sheetName val="G1_7"/>
      <sheetName val="General_info_(2)7"/>
      <sheetName val="BS_(2)7"/>
      <sheetName val="CF_Statements_(2)7"/>
      <sheetName val="Stmt_of_equity_(2)7"/>
      <sheetName val="D1_(2)7"/>
      <sheetName val="D1-1_(2)7"/>
      <sheetName val="E1__(2)7"/>
      <sheetName val="F1__(2)7"/>
      <sheetName val="G1__(2)7"/>
      <sheetName val="J1_(2)7"/>
      <sheetName val="J3_(2)7"/>
      <sheetName val="Tax_(2)7"/>
      <sheetName val="L1_(2)7"/>
      <sheetName val="M1_(2)7"/>
      <sheetName val="M1-1_(2)7"/>
      <sheetName val="M1-2_(2)7"/>
      <sheetName val="N1_(2)7"/>
      <sheetName val="X_Rates7"/>
      <sheetName val="T101_5"/>
      <sheetName val="Posting_entries5"/>
      <sheetName val="GL-Andy_current_ac5"/>
      <sheetName val="6A_CA5"/>
      <sheetName val="F1_26"/>
      <sheetName val="_Balance_Sheet7"/>
      <sheetName val="_Profit_Projection_sum7"/>
      <sheetName val="Product_segment7"/>
      <sheetName val="Profit_&amp;_Loss_Yr_17"/>
      <sheetName val="Profit_&amp;_Loss_Yr_27"/>
      <sheetName val="Profit_&amp;_Loss_Yr_37"/>
      <sheetName val="Staff_cost7"/>
      <sheetName val="Fixed_Assets_Sum(2005)7"/>
      <sheetName val="Fixed_Assets_Sum(2006)7"/>
      <sheetName val="Fixed_Assets_Sum(2007)7"/>
      <sheetName val="Cash_Flow_Yr_17"/>
      <sheetName val="Cash_Flow_Yr_27"/>
      <sheetName val="Cash_Flow_Yr_37"/>
      <sheetName val="Bal_Sheet_Yr_17"/>
      <sheetName val="Bal_Sheet_Yr_27"/>
      <sheetName val="Bal_Sheet_Yr_37"/>
      <sheetName val="Deferred_taxation_(1)7"/>
      <sheetName val="Deferred_taxation_(2)7"/>
      <sheetName val="Recon_of_FA7"/>
      <sheetName val="Reasonableness_test7"/>
      <sheetName val="NQ_Asset_Summary7"/>
      <sheetName val="S_DEBTOR078"/>
      <sheetName val="chart_15"/>
      <sheetName val="A2_02_Fixed_Assets5"/>
      <sheetName val="Non_Movement18"/>
      <sheetName val="PDR_PL__ACCT-MBK3"/>
      <sheetName val="BOS_Commodity14"/>
      <sheetName val="SSD_Plant_Incremental_Project14"/>
      <sheetName val="ERP_7_0614"/>
      <sheetName val="Pareto_Top_RPN14"/>
      <sheetName val="FDR_BUDGET_2001_EISENACH14"/>
      <sheetName val="Cost_Reduction_Programs14"/>
      <sheetName val="COMPARISON_SHEET_(1)14"/>
      <sheetName val="disc_rate5"/>
      <sheetName val="Details_20023"/>
      <sheetName val="Sale_Expectation_(2)3"/>
      <sheetName val="Sale_04073"/>
      <sheetName val="B-_13"/>
      <sheetName val="งบทดลอง_-_ต_ค_25473"/>
      <sheetName val="Corp__sheet3"/>
      <sheetName val="013_-_การสั่งการ3"/>
      <sheetName val="Job_List13"/>
      <sheetName val="Lenders_Ratios_juneseptnov5"/>
      <sheetName val="NAV_Base3"/>
      <sheetName val="master_plan_4"/>
      <sheetName val="ytd_fty_(DG)_oh_12-20163"/>
      <sheetName val="Vat7%_ภายในเดือน_Junต้นฉบับ3"/>
      <sheetName val="Rateil_Pages3"/>
      <sheetName val="A5_Code3"/>
      <sheetName val="PPH_GB3"/>
      <sheetName val="Jan_053"/>
      <sheetName val="HR_Budget13"/>
      <sheetName val="February_Export"/>
      <sheetName val="Intercom__2_"/>
      <sheetName val="Export_Sale"/>
      <sheetName val="Int_Thai_TB_Baht"/>
      <sheetName val="ค่าไฟฟ้า_(pdr_)"/>
      <sheetName val="UNIT"/>
      <sheetName val="Actual-ＹＴＤ"/>
      <sheetName val="Budget-Monthly"/>
      <sheetName val="Budget-YTD"/>
      <sheetName val="Actual-Monthly"/>
      <sheetName val="Fagor04-A3112e"/>
      <sheetName val="TRIAL Balance &amp; %"/>
      <sheetName val="Purchase Order"/>
      <sheetName val="CustSub"/>
      <sheetName val="Valuation"/>
      <sheetName val="ytd_fty_(DG)_oh_12-20164"/>
      <sheetName val="WC analytics (+data pages)"/>
      <sheetName val="Summary Trade AP Apr15"/>
      <sheetName val="DIRECT SELLING"/>
      <sheetName val="DISCOUNT"/>
      <sheetName val="GROSS SALES"/>
      <sheetName val="RESERVE"/>
      <sheetName val="WEIGHT"/>
      <sheetName val="VC"/>
      <sheetName val="ADJ_-_RATE62"/>
      <sheetName val="ADJ___RATE62"/>
      <sheetName val="SCB_1_-_Current62"/>
      <sheetName val="SCB_2_-_Current62"/>
      <sheetName val="เงินกู้_MGC61"/>
      <sheetName val="BALANCE_SHEET_62"/>
      <sheetName val="BS_ATTACH62"/>
      <sheetName val="LC___TR_Listing61"/>
      <sheetName val="VariableII__period61"/>
      <sheetName val="Customize_Your_Invoice61"/>
      <sheetName val="Stock_Aging61"/>
      <sheetName val="Dec_200161"/>
      <sheetName val="Sheet1_(2)62"/>
      <sheetName val="CF_RECONCILE_-_161"/>
      <sheetName val="Cost_Centers59"/>
      <sheetName val="_IB-PL-00-01_SUMMARY59"/>
      <sheetName val="Customize_Your_Purchase_Order59"/>
      <sheetName val="10-1_Media59"/>
      <sheetName val="ALL_KSFC_RIGS_EXCEPT_R-559"/>
      <sheetName val="FP_Friends_Other59"/>
      <sheetName val="163040_LC_TR59"/>
      <sheetName val="Trial_Balance58"/>
      <sheetName val="_IBPL000158"/>
      <sheetName val="TrialBalance_Q3-200258"/>
      <sheetName val="Workbook_Inputs58"/>
      <sheetName val="163040_LC-TR58"/>
      <sheetName val="CA_Sheet59"/>
      <sheetName val="F9_Parameters57"/>
      <sheetName val="Total_Inventory58"/>
      <sheetName val="Semi_FG&amp;FG58"/>
      <sheetName val="Provision_NRV58"/>
      <sheetName val="Customize_Your_Loan_Manager57"/>
      <sheetName val="D190_257"/>
      <sheetName val="Bang_chiet_tinh_TBA57"/>
      <sheetName val="Data_Entry55"/>
      <sheetName val="input_data55"/>
      <sheetName val="Valo_DCF55"/>
      <sheetName val="List_info55"/>
      <sheetName val="By_Person55"/>
      <sheetName val="head_Jan55"/>
      <sheetName val="DB_PPC_PSF55"/>
      <sheetName val="ng_1253"/>
      <sheetName val="Record_CR53"/>
      <sheetName val="Incident__NP_201753"/>
      <sheetName val="Co__Code53"/>
      <sheetName val="Standing_Data47"/>
      <sheetName val="Asset_&amp;_Liability47"/>
      <sheetName val="Net_asset_value47"/>
      <sheetName val="Drop_List47"/>
      <sheetName val="Cost_center50"/>
      <sheetName val="CAN_DOI_-_KET_QUA49"/>
      <sheetName val="Month_v_YTD47"/>
      <sheetName val="_IB-PL-YTD47"/>
      <sheetName val="Drop_down_list47"/>
      <sheetName val="Write_off47"/>
      <sheetName val="Cost_centre_expenditure47"/>
      <sheetName val="addl_cost47"/>
      <sheetName val="Cash_Flow47"/>
      <sheetName val="Co_info47"/>
      <sheetName val="Financial_Summary47"/>
      <sheetName val="Adj&amp;Rje(Z820)_47"/>
      <sheetName val="Spec_2210447"/>
      <sheetName val="WT_Util_99_LE47"/>
      <sheetName val="PTA_P&amp;S47"/>
      <sheetName val="Waste_Treatment_Variable_47"/>
      <sheetName val="BOI_sum47"/>
      <sheetName val="Update_CIT_FY1947"/>
      <sheetName val="Tax_computation_BOI47"/>
      <sheetName val="A)_Provision_schedule47"/>
      <sheetName val="A2)_834_Inventory47"/>
      <sheetName val="B1)_646_Retirement47"/>
      <sheetName val="B2)_746_Retirement_47"/>
      <sheetName val="C1)_791-0000-20_Private_exp_47"/>
      <sheetName val="TB_(as_of_31DEC)47"/>
      <sheetName val="C2)_779-0000-20_Misc_47"/>
      <sheetName val="C1)_663_Car_Lease47"/>
      <sheetName val="C2)_758_Car_Lease47"/>
      <sheetName val="D)_Training47"/>
      <sheetName val="E)_HY_test_PwC47"/>
      <sheetName val="F)_RD_60447"/>
      <sheetName val="G)_RD_64247"/>
      <sheetName val="TO_-_SP47"/>
      <sheetName val="Company_Info47"/>
      <sheetName val="CA_Comp47"/>
      <sheetName val="Balance_Sheet47"/>
      <sheetName val="DISCOUNT_(2)19"/>
      <sheetName val="Bank_CA&amp;SA20"/>
      <sheetName val="AR_-CID20"/>
      <sheetName val="ดบ_ค้างรับ_Tisco20"/>
      <sheetName val="คชจ_ล่วงหน้า20"/>
      <sheetName val="ก่อสร้าง_ล่วงหน้า20"/>
      <sheetName val="ภาษีหัก_ณ_ที่จ่าย20"/>
      <sheetName val="คชจ_รอเรียกเก็บ_TDT20"/>
      <sheetName val="อุปกรณ์(หน่วยงาน)_20"/>
      <sheetName val="ICS_Cost_by_units20"/>
      <sheetName val="ICM_Budget&amp;Cost_Phase_I20"/>
      <sheetName val="ICM_Budget_Cost_Phase_II20"/>
      <sheetName val="ICm_Cost_by_units20"/>
      <sheetName val="CIV_AP_2-131-0020"/>
      <sheetName val="ICM_AP_2-131-0020"/>
      <sheetName val="CIV_AP_2-133-0020"/>
      <sheetName val="ICM_AP_2-133-0020"/>
      <sheetName val="ICM_AP_RPT20"/>
      <sheetName val="CIV_AP_RPT20"/>
      <sheetName val="All_employee47"/>
      <sheetName val="GL_CB19"/>
      <sheetName val="GL_M19"/>
      <sheetName val="Gain_Loss_Calculation19"/>
      <sheetName val="Deferred_Charge19"/>
      <sheetName val="Detail_รายบุคคลปี_5819"/>
      <sheetName val="Sale_040419"/>
      <sheetName val="IBA_&lt;O3&gt;19"/>
      <sheetName val="Loan_Amortization_Table19"/>
      <sheetName val="Linkage_Quote19"/>
      <sheetName val="Haft_year_tax_estimation_119"/>
      <sheetName val="Haft_year_tax_estimation_219"/>
      <sheetName val="Haft_year_tax_estimation_(1)19"/>
      <sheetName val="Haft_year_tax_estimation_(2)19"/>
      <sheetName val="Taxcal_6_Month19"/>
      <sheetName val="Data_Last_year19"/>
      <sheetName val="แบบฟอร์มที่_7_original47"/>
      <sheetName val="แบบฟอร์มที่_7_Project_Base47"/>
      <sheetName val="n-4_447"/>
      <sheetName val="Register_Cal_Mar_04_July_05_19"/>
      <sheetName val="QR_4_119"/>
      <sheetName val="คชจ_ดำเนินงาน6-4319"/>
      <sheetName val="Norms_SP19"/>
      <sheetName val="CHQระหว่างทาง_2-132-0020"/>
      <sheetName val="ภาษีเงินได้หัก_ณ_ที่จ่าย20"/>
      <sheetName val="ค้างจ่าย_CID20"/>
      <sheetName val="เงินทดรองรับ_2-191-0020"/>
      <sheetName val="เงินทดรองรับ_2-193-0020"/>
      <sheetName val="เงินทดรองรับ_2-194-xx20"/>
      <sheetName val="สรุปเงินมัดจำห้องชุด_Agent20"/>
      <sheetName val="Commission-Tiny_(Chinese)20"/>
      <sheetName val="Commission-Sky_Pro_(Thai)20"/>
      <sheetName val="สำรองผลประโยชน์พนง_20"/>
      <sheetName val="รด_บริหาร20"/>
      <sheetName val="รด_อื่น20"/>
      <sheetName val="6-120-10_ค่าเช่า20"/>
      <sheetName val="6-120-20_ค่าบริการ20"/>
      <sheetName val="6-120-50_ค่าซ่อมแซม20"/>
      <sheetName val="6-150-10_ค่าที่ปรึกษา20"/>
      <sheetName val="6-130-20_ส่งเสริมการขาย20"/>
      <sheetName val="6-130-30_คอมมิชชั่น-ICS20"/>
      <sheetName val="6-130-30_คอมมิชชั่น-ICM20"/>
      <sheetName val="#6-200-00_ดอกเบี้ยจ่าย20"/>
      <sheetName val="Retire_2015-201719"/>
      <sheetName val="New_Item19"/>
      <sheetName val="B131_19"/>
      <sheetName val="Seagate__share_in_units8"/>
      <sheetName val="3_P&amp;L_8"/>
      <sheetName val="2_Conso15"/>
      <sheetName val="Summary_by_Machine_Type_MAR15"/>
      <sheetName val="stat_local15"/>
      <sheetName val="Jul_0219"/>
      <sheetName val="ORGANIZATION_PLASTIC_GROUP_15"/>
      <sheetName val="ORGANIZATION_PLASTIC_GROUP__215"/>
      <sheetName val="IMPROVE_MAN_POWER15"/>
      <sheetName val="ฟอล์ม_B215"/>
      <sheetName val="Man_power_SPEC15"/>
      <sheetName val="Man_power_SPEC_(2)15"/>
      <sheetName val="Current_ORG15"/>
      <sheetName val="Blank_ORG15"/>
      <sheetName val="DLOT_Calculate15"/>
      <sheetName val="ประเมิน_15"/>
      <sheetName val="Improvement_Plan15"/>
      <sheetName val="รายชื่อพนักงาน_15"/>
      <sheetName val="Machine_capacity15"/>
      <sheetName val="DLOT_Current15"/>
      <sheetName val="ORG_(2)15"/>
      <sheetName val="Injection_new15"/>
      <sheetName val="Injection_new_15"/>
      <sheetName val="Data_26"/>
      <sheetName val="FF_2__1_6"/>
      <sheetName val="cal_(2)6"/>
      <sheetName val="Non-Statistical_Sampling_Maste6"/>
      <sheetName val="Two_Step_Revenue_Testing_Maste6"/>
      <sheetName val="Global_Data6"/>
      <sheetName val="Expense_Summary8"/>
      <sheetName val="B&amp;S_19996"/>
      <sheetName val="Non_Movement19"/>
      <sheetName val="Details_20024"/>
      <sheetName val="Sale_Expectation_(2)4"/>
      <sheetName val="C_A_Add1_(App_III)10"/>
      <sheetName val="R&amp;M_confirmation_(App_A)10"/>
      <sheetName val="Marine_insurance_(App_B)10"/>
      <sheetName val="Reinvestment_Allowance10"/>
      <sheetName val="1_LeadSchedule8"/>
      <sheetName val="TC_YA2000_cyb_(R)9"/>
      <sheetName val="CA_Sum6"/>
      <sheetName val="Stat_A8"/>
      <sheetName val="SSP_HOURS8"/>
      <sheetName val="2_A2_L_Fixed_Assets6"/>
      <sheetName val="HEADCOUNT_WORKSHEET8"/>
      <sheetName val="Mat'l_Pareto8"/>
      <sheetName val="Inventory_Valuation-detail-_(28"/>
      <sheetName val="BPCOR_DETAILS8"/>
      <sheetName val="BPMKT_DETAILS8"/>
      <sheetName val="K4__F&amp;F8"/>
      <sheetName val="Format_(2)8"/>
      <sheetName val="Excess_Calc8"/>
      <sheetName val="U_8"/>
      <sheetName val="BGI_-_Interco_wkg9"/>
      <sheetName val="FAMS_Adj_9"/>
      <sheetName val="Client_Adj_-_BGI9"/>
      <sheetName val="Client_Adj_-BGM9"/>
      <sheetName val="BGM_BS9"/>
      <sheetName val="BGM_STAT9"/>
      <sheetName val="BGI_BS9"/>
      <sheetName val="BGI_STAT9"/>
      <sheetName val="Spliting_Balance_Sheet_-_1204(9"/>
      <sheetName val="01_08"/>
      <sheetName val="Cash_(new)7"/>
      <sheetName val="MCMD95_(1)6"/>
      <sheetName val="FF-2_(1)8"/>
      <sheetName val="FB1_(2)8"/>
      <sheetName val="BS_(3)8"/>
      <sheetName val="D1_(3)8"/>
      <sheetName val="E1__(3)8"/>
      <sheetName val="F1__(3)8"/>
      <sheetName val="G1__(3)8"/>
      <sheetName val="J1_(3)8"/>
      <sheetName val="J3_(3)8"/>
      <sheetName val="M1_(3)8"/>
      <sheetName val="M1-1_(3)8"/>
      <sheetName val="M1-2_(3)8"/>
      <sheetName val="N1_(3)8"/>
      <sheetName val="General_info8"/>
      <sheetName val="PBSE_BS8"/>
      <sheetName val="comp_of_re_pack8"/>
      <sheetName val="CF_Statements8"/>
      <sheetName val="Stmt_of_equity8"/>
      <sheetName val="GP_analysis8"/>
      <sheetName val="PBSE_PL8"/>
      <sheetName val="FB4_Sch9_Disclosure8"/>
      <sheetName val="E1_8"/>
      <sheetName val="F1_8"/>
      <sheetName val="G1_8"/>
      <sheetName val="General_info_(2)8"/>
      <sheetName val="BS_(2)8"/>
      <sheetName val="CF_Statements_(2)8"/>
      <sheetName val="Stmt_of_equity_(2)8"/>
      <sheetName val="D1_(2)8"/>
      <sheetName val="D1-1_(2)8"/>
      <sheetName val="E1__(2)8"/>
      <sheetName val="F1__(2)8"/>
      <sheetName val="G1__(2)8"/>
      <sheetName val="J1_(2)8"/>
      <sheetName val="J3_(2)8"/>
      <sheetName val="Tax_(2)8"/>
      <sheetName val="L1_(2)8"/>
      <sheetName val="M1_(2)8"/>
      <sheetName val="M1-1_(2)8"/>
      <sheetName val="M1-2_(2)8"/>
      <sheetName val="N1_(2)8"/>
      <sheetName val="X_Rates8"/>
      <sheetName val="T101_6"/>
      <sheetName val="Posting_entries6"/>
      <sheetName val="GL-Andy_current_ac6"/>
      <sheetName val="6A_CA6"/>
      <sheetName val="F1_27"/>
      <sheetName val="_Balance_Sheet8"/>
      <sheetName val="_Profit_Projection_sum8"/>
      <sheetName val="Product_segment8"/>
      <sheetName val="Profit_&amp;_Loss_Yr_18"/>
      <sheetName val="Profit_&amp;_Loss_Yr_28"/>
      <sheetName val="Profit_&amp;_Loss_Yr_38"/>
      <sheetName val="Staff_cost8"/>
      <sheetName val="Fixed_Assets_Sum(2005)8"/>
      <sheetName val="Fixed_Assets_Sum(2006)8"/>
      <sheetName val="Fixed_Assets_Sum(2007)8"/>
      <sheetName val="Cash_Flow_Yr_18"/>
      <sheetName val="Cash_Flow_Yr_28"/>
      <sheetName val="Cash_Flow_Yr_38"/>
      <sheetName val="Bal_Sheet_Yr_18"/>
      <sheetName val="Bal_Sheet_Yr_28"/>
      <sheetName val="Bal_Sheet_Yr_38"/>
      <sheetName val="Deferred_taxation_(1)8"/>
      <sheetName val="Deferred_taxation_(2)8"/>
      <sheetName val="Recon_of_FA8"/>
      <sheetName val="Reasonableness_test8"/>
      <sheetName val="NQ_Asset_Summary8"/>
      <sheetName val="S_DEBTOR079"/>
      <sheetName val="chart_16"/>
      <sheetName val="A2_02_Fixed_Assets6"/>
      <sheetName val="disc_rate6"/>
      <sheetName val="Lenders_Ratios_juneseptnov6"/>
      <sheetName val="BOS_Commodity15"/>
      <sheetName val="SSD_Plant_Incremental_Project15"/>
      <sheetName val="ERP_7_0615"/>
      <sheetName val="Pareto_Top_RPN15"/>
      <sheetName val="FDR_BUDGET_2001_EISENACH15"/>
      <sheetName val="Cost_Reduction_Programs15"/>
      <sheetName val="COMPARISON_SHEET_(1)15"/>
      <sheetName val="A5_Code4"/>
      <sheetName val="Sale_04074"/>
      <sheetName val="B-_14"/>
      <sheetName val="งบทดลอง_-_ต_ค_25474"/>
      <sheetName val="Corp__sheet4"/>
      <sheetName val="013_-_การสั่งการ4"/>
      <sheetName val="Job_List14"/>
      <sheetName val="master_plan_5"/>
      <sheetName val="NAV_Base4"/>
      <sheetName val="PDR_PL__ACCT-MBK4"/>
      <sheetName val="Vat7%_ภายในเดือน_Junต้นฉบับ4"/>
      <sheetName val="Rateil_Pages4"/>
      <sheetName val="PPH_GB4"/>
      <sheetName val="Jan_054"/>
      <sheetName val="HR_Budget14"/>
      <sheetName val="February_Export1"/>
      <sheetName val="Intercom__2_1"/>
      <sheetName val="Export_Sale1"/>
      <sheetName val="Int_Thai_TB_Baht1"/>
      <sheetName val="ค่าไฟฟ้า_(pdr_)1"/>
      <sheetName val="งบทดลองปภพ_4-47"/>
      <sheetName val="ปัจจุบัน_"/>
      <sheetName val="Cum_91-93"/>
      <sheetName val="Dec_94"/>
      <sheetName val="TB_Worksheet"/>
      <sheetName val="IRR_Sensitivities"/>
      <sheetName val="PL_A05_APA_Input"/>
      <sheetName val="Wht_cur"/>
      <sheetName val="License_BOI"/>
      <sheetName val="Depre__Key"/>
      <sheetName val="Asset_Class"/>
      <sheetName val="New_DYNA"/>
      <sheetName val="Oracle_Raw"/>
      <sheetName val="Oracle_Data_Reorg"/>
      <sheetName val="emp_benefit-SN"/>
      <sheetName val="10KR"/>
      <sheetName val="10KW"/>
      <sheetName val="10KY"/>
      <sheetName val="14KR"/>
      <sheetName val="14KW"/>
      <sheetName val="14KY"/>
      <sheetName val="18KW"/>
      <sheetName val="18KY"/>
      <sheetName val="24K"/>
      <sheetName val="8KW"/>
      <sheetName val="8KY"/>
      <sheetName val="9KW"/>
      <sheetName val="9KY"/>
      <sheetName val="11922"/>
      <sheetName val="gold แลกทอง"/>
      <sheetName val="Tornado 4.7 Component List"/>
      <sheetName val="Leasing"/>
      <sheetName val="Acquisition Assumptions"/>
      <sheetName val="110"/>
      <sheetName val="Sale0406"/>
      <sheetName val="Thai Summit PKK-HW"/>
      <sheetName val="part-import"/>
      <sheetName val="part-local"/>
      <sheetName val="db"/>
      <sheetName val="ประมาณการ"/>
      <sheetName val="U-2.1"/>
      <sheetName val="GIVTR00P"/>
      <sheetName val="Financial Highlights"/>
      <sheetName val="Order_Oct_w40"/>
      <sheetName val="Order_Oct_w41"/>
      <sheetName val="61 HR"/>
      <sheetName val="cc 196 (SYS) (2)"/>
      <sheetName val="C 1"/>
      <sheetName val="Sampling"/>
      <sheetName val="assumption"/>
      <sheetName val="AP Pivot (F)"/>
      <sheetName val="GL Pivot (F)"/>
      <sheetName val="IN Pivot (F)"/>
      <sheetName val="PO Pivot (F)"/>
      <sheetName val="Treatment"/>
      <sheetName val="New Std. "/>
      <sheetName val="Old Cost Report"/>
      <sheetName val="ELEC"/>
      <sheetName val="DAILY_REPORT"/>
      <sheetName val="Sch5"/>
      <sheetName val="อุปกรณ์ a2"/>
      <sheetName val="อุปกรณ์ a1"/>
      <sheetName val="O3"/>
      <sheetName val="O4"/>
      <sheetName val="ABR P&amp;L"/>
      <sheetName val="PLmth "/>
      <sheetName val="Raw Material"/>
      <sheetName val="choice"/>
      <sheetName val="รายงานสถานะใบสั่งซื้อใบจัดจ้าง"/>
      <sheetName val="Code1"/>
      <sheetName val="STATEMENT"/>
      <sheetName val="อัตรามรณะ"/>
      <sheetName val="mcot_upc"/>
      <sheetName val="1) Asset Valuation"/>
      <sheetName val="5) Parameters"/>
      <sheetName val="3rd"/>
      <sheetName val="Tornado 2.2 Component List"/>
      <sheetName val="Entity Data"/>
      <sheetName val="feature"/>
      <sheetName val="report for ccd-dec.05"/>
      <sheetName val="ภงด.50-48"/>
      <sheetName val="pl.cps "/>
      <sheetName val="detail bs"/>
      <sheetName val="หน้า 1"/>
      <sheetName val="ca-o7"/>
      <sheetName val="Summary cheque"/>
      <sheetName val="สรุปต้นทุน INET"/>
      <sheetName val="Aging"/>
      <sheetName val="Amortization Table"/>
      <sheetName val="ProjectSchedule"/>
      <sheetName val="BOQ@CON"/>
      <sheetName val="ACTUAL"/>
      <sheetName val="800T Follow-up Data"/>
      <sheetName val="HCCE01"/>
      <sheetName val="sale89"/>
      <sheetName val="GeneralInfo"/>
      <sheetName val="Evol.Mensal - 1º sem."/>
      <sheetName val="HR_Budget15"/>
      <sheetName val="ADJ_-_RATE63"/>
      <sheetName val="ADJ___RATE63"/>
      <sheetName val="SCB_1_-_Current63"/>
      <sheetName val="SCB_2_-_Current63"/>
      <sheetName val="BALANCE_SHEET_63"/>
      <sheetName val="BS_ATTACH63"/>
      <sheetName val="Sheet1_(2)63"/>
      <sheetName val="เงินกู้_MGC62"/>
      <sheetName val="LC___TR_Listing62"/>
      <sheetName val="Customize_Your_Invoice62"/>
      <sheetName val="Stock_Aging62"/>
      <sheetName val="VariableII__period62"/>
      <sheetName val="Dec_200162"/>
      <sheetName val="CF_RECONCILE_-_162"/>
      <sheetName val="Cost_Centers60"/>
      <sheetName val="_IB-PL-00-01_SUMMARY60"/>
      <sheetName val="10-1_Media60"/>
      <sheetName val="Customize_Your_Purchase_Order60"/>
      <sheetName val="ALL_KSFC_RIGS_EXCEPT_R-560"/>
      <sheetName val="FP_Friends_Other60"/>
      <sheetName val="163040_LC_TR60"/>
      <sheetName val="ng_1254"/>
      <sheetName val="Trial_Balance59"/>
      <sheetName val="_IBPL000159"/>
      <sheetName val="TrialBalance_Q3-200259"/>
      <sheetName val="Workbook_Inputs59"/>
      <sheetName val="163040_LC-TR59"/>
      <sheetName val="CA_Sheet60"/>
      <sheetName val="F9_Parameters58"/>
      <sheetName val="Total_Inventory59"/>
      <sheetName val="Semi_FG&amp;FG59"/>
      <sheetName val="Provision_NRV59"/>
      <sheetName val="Customize_Your_Loan_Manager58"/>
      <sheetName val="D190_258"/>
      <sheetName val="Bang_chiet_tinh_TBA58"/>
      <sheetName val="Data_Entry56"/>
      <sheetName val="input_data56"/>
      <sheetName val="Valo_DCF56"/>
      <sheetName val="List_info56"/>
      <sheetName val="By_Person56"/>
      <sheetName val="head_Jan56"/>
      <sheetName val="Cost_center51"/>
      <sheetName val="DB_PPC_PSF56"/>
      <sheetName val="Record_CR54"/>
      <sheetName val="Co__Code54"/>
      <sheetName val="Incident__NP_201754"/>
      <sheetName val="Standing_Data48"/>
      <sheetName val="Asset_&amp;_Liability48"/>
      <sheetName val="Net_asset_value48"/>
      <sheetName val="Drop_List48"/>
      <sheetName val="CAN_DOI_-_KET_QUA50"/>
      <sheetName val="Month_v_YTD48"/>
      <sheetName val="_IB-PL-YTD48"/>
      <sheetName val="BOI_sum48"/>
      <sheetName val="Update_CIT_FY1948"/>
      <sheetName val="Tax_computation_BOI48"/>
      <sheetName val="A)_Provision_schedule48"/>
      <sheetName val="A2)_834_Inventory48"/>
      <sheetName val="B1)_646_Retirement48"/>
      <sheetName val="B2)_746_Retirement_48"/>
      <sheetName val="C1)_791-0000-20_Private_exp_48"/>
      <sheetName val="TB_(as_of_31DEC)48"/>
      <sheetName val="C2)_779-0000-20_Misc_48"/>
      <sheetName val="C1)_663_Car_Lease48"/>
      <sheetName val="C2)_758_Car_Lease48"/>
      <sheetName val="D)_Training48"/>
      <sheetName val="E)_HY_test_PwC48"/>
      <sheetName val="F)_RD_60448"/>
      <sheetName val="G)_RD_64248"/>
      <sheetName val="TO_-_SP48"/>
      <sheetName val="Company_Info48"/>
      <sheetName val="CA_Comp48"/>
      <sheetName val="Balance_Sheet48"/>
      <sheetName val="Drop_down_list48"/>
      <sheetName val="Write_off48"/>
      <sheetName val="Cost_centre_expenditure48"/>
      <sheetName val="addl_cost48"/>
      <sheetName val="Cash_Flow48"/>
      <sheetName val="Co_info48"/>
      <sheetName val="Financial_Summary48"/>
      <sheetName val="Adj&amp;Rje(Z820)_48"/>
      <sheetName val="Spec_2210448"/>
      <sheetName val="WT_Util_99_LE48"/>
      <sheetName val="PTA_P&amp;S48"/>
      <sheetName val="Waste_Treatment_Variable_48"/>
      <sheetName val="แบบฟอร์มที่_7_original48"/>
      <sheetName val="แบบฟอร์มที่_7_Project_Base48"/>
      <sheetName val="All_employee48"/>
      <sheetName val="n-4_448"/>
      <sheetName val="DISCOUNT_(2)20"/>
      <sheetName val="Bank_CA&amp;SA21"/>
      <sheetName val="AR_-CID21"/>
      <sheetName val="ดบ_ค้างรับ_Tisco21"/>
      <sheetName val="คชจ_ล่วงหน้า21"/>
      <sheetName val="ก่อสร้าง_ล่วงหน้า21"/>
      <sheetName val="ภาษีหัก_ณ_ที่จ่าย21"/>
      <sheetName val="คชจ_รอเรียกเก็บ_TDT21"/>
      <sheetName val="อุปกรณ์(หน่วยงาน)_21"/>
      <sheetName val="ICS_Cost_by_units21"/>
      <sheetName val="ICM_Budget&amp;Cost_Phase_I21"/>
      <sheetName val="ICM_Budget_Cost_Phase_II21"/>
      <sheetName val="ICm_Cost_by_units21"/>
      <sheetName val="CIV_AP_2-131-0021"/>
      <sheetName val="ICM_AP_2-131-0021"/>
      <sheetName val="CIV_AP_2-133-0021"/>
      <sheetName val="ICM_AP_2-133-0021"/>
      <sheetName val="ICM_AP_RPT21"/>
      <sheetName val="CIV_AP_RPT21"/>
      <sheetName val="CHQระหว่างทาง_2-132-0021"/>
      <sheetName val="ภาษีเงินได้หัก_ณ_ที่จ่าย21"/>
      <sheetName val="ค้างจ่าย_CID21"/>
      <sheetName val="เงินทดรองรับ_2-191-0021"/>
      <sheetName val="เงินทดรองรับ_2-193-0021"/>
      <sheetName val="เงินทดรองรับ_2-194-xx21"/>
      <sheetName val="สรุปเงินมัดจำห้องชุด_Agent21"/>
      <sheetName val="Commission-Tiny_(Chinese)21"/>
      <sheetName val="Commission-Sky_Pro_(Thai)21"/>
      <sheetName val="สำรองผลประโยชน์พนง_21"/>
      <sheetName val="รด_บริหาร21"/>
      <sheetName val="รด_อื่น21"/>
      <sheetName val="6-120-10_ค่าเช่า21"/>
      <sheetName val="6-120-20_ค่าบริการ21"/>
      <sheetName val="6-120-50_ค่าซ่อมแซม21"/>
      <sheetName val="6-150-10_ค่าที่ปรึกษา21"/>
      <sheetName val="6-130-20_ส่งเสริมการขาย21"/>
      <sheetName val="6-130-30_คอมมิชชั่น-ICS21"/>
      <sheetName val="6-130-30_คอมมิชชั่น-ICM21"/>
      <sheetName val="#6-200-00_ดอกเบี้ยจ่าย21"/>
      <sheetName val="Haft_year_tax_estimation_120"/>
      <sheetName val="Haft_year_tax_estimation_220"/>
      <sheetName val="Haft_year_tax_estimation_(1)20"/>
      <sheetName val="Haft_year_tax_estimation_(2)20"/>
      <sheetName val="Taxcal_6_Month20"/>
      <sheetName val="Data_Last_year20"/>
      <sheetName val="GL_CB20"/>
      <sheetName val="GL_M20"/>
      <sheetName val="Gain_Loss_Calculation20"/>
      <sheetName val="Deferred_Charge20"/>
      <sheetName val="Detail_รายบุคคลปี_5820"/>
      <sheetName val="Sale_040420"/>
      <sheetName val="IBA_&lt;O3&gt;20"/>
      <sheetName val="Loan_Amortization_Table20"/>
      <sheetName val="Linkage_Quote20"/>
      <sheetName val="Register_Cal_Mar_04_July_05_20"/>
      <sheetName val="QR_4_120"/>
      <sheetName val="คชจ_ดำเนินงาน6-4320"/>
      <sheetName val="Norms_SP20"/>
      <sheetName val="Jul_0220"/>
      <sheetName val="Non_Movement20"/>
      <sheetName val="Retire_2015-201720"/>
      <sheetName val="New_Item20"/>
      <sheetName val="B131_20"/>
      <sheetName val="HR_Budget16"/>
      <sheetName val="BOS_Commodity16"/>
      <sheetName val="SSD_Plant_Incremental_Project16"/>
      <sheetName val="ERP_7_0616"/>
      <sheetName val="Pareto_Top_RPN16"/>
      <sheetName val="FDR_BUDGET_2001_EISENACH16"/>
      <sheetName val="Cost_Reduction_Programs16"/>
      <sheetName val="COMPARISON_SHEET_(1)16"/>
      <sheetName val="2_Conso16"/>
      <sheetName val="Summary_by_Machine_Type_MAR16"/>
      <sheetName val="stat_local16"/>
      <sheetName val="ORGANIZATION_PLASTIC_GROUP_16"/>
      <sheetName val="ORGANIZATION_PLASTIC_GROUP__216"/>
      <sheetName val="IMPROVE_MAN_POWER16"/>
      <sheetName val="ฟอล์ม_B216"/>
      <sheetName val="Man_power_SPEC16"/>
      <sheetName val="Man_power_SPEC_(2)16"/>
      <sheetName val="Current_ORG16"/>
      <sheetName val="Blank_ORG16"/>
      <sheetName val="DLOT_Calculate16"/>
      <sheetName val="ประเมิน_16"/>
      <sheetName val="Improvement_Plan16"/>
      <sheetName val="รายชื่อพนักงาน_16"/>
      <sheetName val="Machine_capacity16"/>
      <sheetName val="DLOT_Current16"/>
      <sheetName val="ORG_(2)16"/>
      <sheetName val="Injection_new16"/>
      <sheetName val="Injection_new_16"/>
      <sheetName val="ADJ_-_RATE65"/>
      <sheetName val="ADJ___RATE65"/>
      <sheetName val="SCB_1_-_Current65"/>
      <sheetName val="SCB_2_-_Current65"/>
      <sheetName val="BALANCE_SHEET_65"/>
      <sheetName val="BS_ATTACH65"/>
      <sheetName val="Sheet1_(2)65"/>
      <sheetName val="เงินกู้_MGC64"/>
      <sheetName val="LC___TR_Listing64"/>
      <sheetName val="Customize_Your_Invoice64"/>
      <sheetName val="Stock_Aging64"/>
      <sheetName val="VariableII__period64"/>
      <sheetName val="Dec_200164"/>
      <sheetName val="CF_RECONCILE_-_164"/>
      <sheetName val="Cost_Centers62"/>
      <sheetName val="_IB-PL-00-01_SUMMARY62"/>
      <sheetName val="10-1_Media62"/>
      <sheetName val="Customize_Your_Purchase_Order62"/>
      <sheetName val="ALL_KSFC_RIGS_EXCEPT_R-562"/>
      <sheetName val="FP_Friends_Other62"/>
      <sheetName val="163040_LC_TR62"/>
      <sheetName val="ng_1256"/>
      <sheetName val="Trial_Balance61"/>
      <sheetName val="_IBPL000161"/>
      <sheetName val="TrialBalance_Q3-200261"/>
      <sheetName val="Workbook_Inputs61"/>
      <sheetName val="163040_LC-TR61"/>
      <sheetName val="CA_Sheet62"/>
      <sheetName val="F9_Parameters60"/>
      <sheetName val="Total_Inventory61"/>
      <sheetName val="Semi_FG&amp;FG61"/>
      <sheetName val="Provision_NRV61"/>
      <sheetName val="Customize_Your_Loan_Manager60"/>
      <sheetName val="D190_260"/>
      <sheetName val="Bang_chiet_tinh_TBA60"/>
      <sheetName val="Data_Entry58"/>
      <sheetName val="input_data58"/>
      <sheetName val="Valo_DCF58"/>
      <sheetName val="List_info58"/>
      <sheetName val="By_Person58"/>
      <sheetName val="head_Jan58"/>
      <sheetName val="Cost_center53"/>
      <sheetName val="DB_PPC_PSF58"/>
      <sheetName val="Record_CR56"/>
      <sheetName val="Co__Code56"/>
      <sheetName val="Incident__NP_201756"/>
      <sheetName val="Standing_Data50"/>
      <sheetName val="Asset_&amp;_Liability50"/>
      <sheetName val="Net_asset_value50"/>
      <sheetName val="Drop_List50"/>
      <sheetName val="CAN_DOI_-_KET_QUA52"/>
      <sheetName val="Month_v_YTD50"/>
      <sheetName val="_IB-PL-YTD50"/>
      <sheetName val="BOI_sum50"/>
      <sheetName val="Update_CIT_FY1950"/>
      <sheetName val="Tax_computation_BOI50"/>
      <sheetName val="A)_Provision_schedule50"/>
      <sheetName val="A2)_834_Inventory50"/>
      <sheetName val="B1)_646_Retirement50"/>
      <sheetName val="B2)_746_Retirement_50"/>
      <sheetName val="C1)_791-0000-20_Private_exp_50"/>
      <sheetName val="TB_(as_of_31DEC)50"/>
      <sheetName val="C2)_779-0000-20_Misc_50"/>
      <sheetName val="C1)_663_Car_Lease50"/>
      <sheetName val="C2)_758_Car_Lease50"/>
      <sheetName val="D)_Training50"/>
      <sheetName val="E)_HY_test_PwC50"/>
      <sheetName val="F)_RD_60450"/>
      <sheetName val="G)_RD_64250"/>
      <sheetName val="TO_-_SP50"/>
      <sheetName val="Company_Info50"/>
      <sheetName val="CA_Comp50"/>
      <sheetName val="Balance_Sheet50"/>
      <sheetName val="Drop_down_list50"/>
      <sheetName val="Write_off50"/>
      <sheetName val="Cost_centre_expenditure50"/>
      <sheetName val="addl_cost50"/>
      <sheetName val="Cash_Flow50"/>
      <sheetName val="Co_info50"/>
      <sheetName val="Financial_Summary50"/>
      <sheetName val="Adj&amp;Rje(Z820)_50"/>
      <sheetName val="Spec_2210450"/>
      <sheetName val="WT_Util_99_LE50"/>
      <sheetName val="PTA_P&amp;S50"/>
      <sheetName val="Waste_Treatment_Variable_50"/>
      <sheetName val="แบบฟอร์มที่_7_original50"/>
      <sheetName val="แบบฟอร์มที่_7_Project_Base50"/>
      <sheetName val="All_employee50"/>
      <sheetName val="n-4_450"/>
      <sheetName val="DISCOUNT_(2)22"/>
      <sheetName val="Bank_CA&amp;SA23"/>
      <sheetName val="AR_-CID23"/>
      <sheetName val="ดบ_ค้างรับ_Tisco23"/>
      <sheetName val="คชจ_ล่วงหน้า23"/>
      <sheetName val="ก่อสร้าง_ล่วงหน้า23"/>
      <sheetName val="ภาษีหัก_ณ_ที่จ่าย23"/>
      <sheetName val="คชจ_รอเรียกเก็บ_TDT23"/>
      <sheetName val="อุปกรณ์(หน่วยงาน)_23"/>
      <sheetName val="ICS_Cost_by_units23"/>
      <sheetName val="ICM_Budget&amp;Cost_Phase_I23"/>
      <sheetName val="ICM_Budget_Cost_Phase_II23"/>
      <sheetName val="ICm_Cost_by_units23"/>
      <sheetName val="CIV_AP_2-131-0023"/>
      <sheetName val="ICM_AP_2-131-0023"/>
      <sheetName val="CIV_AP_2-133-0023"/>
      <sheetName val="ICM_AP_2-133-0023"/>
      <sheetName val="ICM_AP_RPT23"/>
      <sheetName val="CIV_AP_RPT23"/>
      <sheetName val="CHQระหว่างทาง_2-132-0023"/>
      <sheetName val="ภาษีเงินได้หัก_ณ_ที่จ่าย23"/>
      <sheetName val="ค้างจ่าย_CID23"/>
      <sheetName val="เงินทดรองรับ_2-191-0023"/>
      <sheetName val="เงินทดรองรับ_2-193-0023"/>
      <sheetName val="เงินทดรองรับ_2-194-xx23"/>
      <sheetName val="สรุปเงินมัดจำห้องชุด_Agent23"/>
      <sheetName val="Commission-Tiny_(Chinese)23"/>
      <sheetName val="Commission-Sky_Pro_(Thai)23"/>
      <sheetName val="สำรองผลประโยชน์พนง_23"/>
      <sheetName val="รด_บริหาร23"/>
      <sheetName val="รด_อื่น23"/>
      <sheetName val="6-120-10_ค่าเช่า23"/>
      <sheetName val="6-120-20_ค่าบริการ23"/>
      <sheetName val="6-120-50_ค่าซ่อมแซม23"/>
      <sheetName val="6-150-10_ค่าที่ปรึกษา23"/>
      <sheetName val="6-130-20_ส่งเสริมการขาย23"/>
      <sheetName val="6-130-30_คอมมิชชั่น-ICS23"/>
      <sheetName val="6-130-30_คอมมิชชั่น-ICM23"/>
      <sheetName val="#6-200-00_ดอกเบี้ยจ่าย23"/>
      <sheetName val="Haft_year_tax_estimation_122"/>
      <sheetName val="Haft_year_tax_estimation_222"/>
      <sheetName val="Haft_year_tax_estimation_(1)22"/>
      <sheetName val="Haft_year_tax_estimation_(2)22"/>
      <sheetName val="Taxcal_6_Month22"/>
      <sheetName val="Data_Last_year22"/>
      <sheetName val="GL_CB22"/>
      <sheetName val="GL_M22"/>
      <sheetName val="Gain_Loss_Calculation22"/>
      <sheetName val="Deferred_Charge22"/>
      <sheetName val="Detail_รายบุคคลปี_5822"/>
      <sheetName val="Sale_040422"/>
      <sheetName val="IBA_&lt;O3&gt;22"/>
      <sheetName val="Loan_Amortization_Table22"/>
      <sheetName val="Linkage_Quote22"/>
      <sheetName val="Register_Cal_Mar_04_July_05_22"/>
      <sheetName val="QR_4_122"/>
      <sheetName val="คชจ_ดำเนินงาน6-4322"/>
      <sheetName val="Norms_SP22"/>
      <sheetName val="Jul_0222"/>
      <sheetName val="Non_Movement22"/>
      <sheetName val="Retire_2015-201722"/>
      <sheetName val="New_Item22"/>
      <sheetName val="B131_22"/>
      <sheetName val="HR_Budget18"/>
      <sheetName val="BOS_Commodity18"/>
      <sheetName val="SSD_Plant_Incremental_Project18"/>
      <sheetName val="ERP_7_0618"/>
      <sheetName val="Pareto_Top_RPN18"/>
      <sheetName val="FDR_BUDGET_2001_EISENACH18"/>
      <sheetName val="Cost_Reduction_Programs18"/>
      <sheetName val="COMPARISON_SHEET_(1)18"/>
      <sheetName val="2_Conso18"/>
      <sheetName val="Summary_by_Machine_Type_MAR18"/>
      <sheetName val="stat_local18"/>
      <sheetName val="ORGANIZATION_PLASTIC_GROUP_18"/>
      <sheetName val="ORGANIZATION_PLASTIC_GROUP__218"/>
      <sheetName val="IMPROVE_MAN_POWER18"/>
      <sheetName val="ฟอล์ม_B218"/>
      <sheetName val="Man_power_SPEC18"/>
      <sheetName val="Man_power_SPEC_(2)18"/>
      <sheetName val="Current_ORG18"/>
      <sheetName val="Blank_ORG18"/>
      <sheetName val="DLOT_Calculate18"/>
      <sheetName val="ประเมิน_18"/>
      <sheetName val="Improvement_Plan18"/>
      <sheetName val="รายชื่อพนักงาน_18"/>
      <sheetName val="Machine_capacity18"/>
      <sheetName val="DLOT_Current18"/>
      <sheetName val="ORG_(2)18"/>
      <sheetName val="Injection_new18"/>
      <sheetName val="Injection_new_18"/>
      <sheetName val="ADJ_-_RATE64"/>
      <sheetName val="ADJ___RATE64"/>
      <sheetName val="SCB_1_-_Current64"/>
      <sheetName val="SCB_2_-_Current64"/>
      <sheetName val="BALANCE_SHEET_64"/>
      <sheetName val="BS_ATTACH64"/>
      <sheetName val="Sheet1_(2)64"/>
      <sheetName val="เงินกู้_MGC63"/>
      <sheetName val="LC___TR_Listing63"/>
      <sheetName val="Customize_Your_Invoice63"/>
      <sheetName val="Stock_Aging63"/>
      <sheetName val="VariableII__period63"/>
      <sheetName val="Dec_200163"/>
      <sheetName val="CF_RECONCILE_-_163"/>
      <sheetName val="Cost_Centers61"/>
      <sheetName val="_IB-PL-00-01_SUMMARY61"/>
      <sheetName val="10-1_Media61"/>
      <sheetName val="Customize_Your_Purchase_Order61"/>
      <sheetName val="ALL_KSFC_RIGS_EXCEPT_R-561"/>
      <sheetName val="FP_Friends_Other61"/>
      <sheetName val="163040_LC_TR61"/>
      <sheetName val="ng_1255"/>
      <sheetName val="Trial_Balance60"/>
      <sheetName val="_IBPL000160"/>
      <sheetName val="TrialBalance_Q3-200260"/>
      <sheetName val="Workbook_Inputs60"/>
      <sheetName val="163040_LC-TR60"/>
      <sheetName val="CA_Sheet61"/>
      <sheetName val="F9_Parameters59"/>
      <sheetName val="Total_Inventory60"/>
      <sheetName val="Semi_FG&amp;FG60"/>
      <sheetName val="Provision_NRV60"/>
      <sheetName val="Customize_Your_Loan_Manager59"/>
      <sheetName val="D190_259"/>
      <sheetName val="Bang_chiet_tinh_TBA59"/>
      <sheetName val="Data_Entry57"/>
      <sheetName val="input_data57"/>
      <sheetName val="Valo_DCF57"/>
      <sheetName val="List_info57"/>
      <sheetName val="By_Person57"/>
      <sheetName val="head_Jan57"/>
      <sheetName val="Cost_center52"/>
      <sheetName val="DB_PPC_PSF57"/>
      <sheetName val="Record_CR55"/>
      <sheetName val="Co__Code55"/>
      <sheetName val="Incident__NP_201755"/>
      <sheetName val="Standing_Data49"/>
      <sheetName val="Asset_&amp;_Liability49"/>
      <sheetName val="Net_asset_value49"/>
      <sheetName val="Drop_List49"/>
      <sheetName val="CAN_DOI_-_KET_QUA51"/>
      <sheetName val="Month_v_YTD49"/>
      <sheetName val="_IB-PL-YTD49"/>
      <sheetName val="BOI_sum49"/>
      <sheetName val="Update_CIT_FY1949"/>
      <sheetName val="Tax_computation_BOI49"/>
      <sheetName val="A)_Provision_schedule49"/>
      <sheetName val="A2)_834_Inventory49"/>
      <sheetName val="B1)_646_Retirement49"/>
      <sheetName val="B2)_746_Retirement_49"/>
      <sheetName val="C1)_791-0000-20_Private_exp_49"/>
      <sheetName val="TB_(as_of_31DEC)49"/>
      <sheetName val="C2)_779-0000-20_Misc_49"/>
      <sheetName val="C1)_663_Car_Lease49"/>
      <sheetName val="C2)_758_Car_Lease49"/>
      <sheetName val="D)_Training49"/>
      <sheetName val="E)_HY_test_PwC49"/>
      <sheetName val="F)_RD_60449"/>
      <sheetName val="G)_RD_64249"/>
      <sheetName val="TO_-_SP49"/>
      <sheetName val="Company_Info49"/>
      <sheetName val="CA_Comp49"/>
      <sheetName val="Balance_Sheet49"/>
      <sheetName val="Drop_down_list49"/>
      <sheetName val="Write_off49"/>
      <sheetName val="Cost_centre_expenditure49"/>
      <sheetName val="addl_cost49"/>
      <sheetName val="Cash_Flow49"/>
      <sheetName val="Co_info49"/>
      <sheetName val="Financial_Summary49"/>
      <sheetName val="Adj&amp;Rje(Z820)_49"/>
      <sheetName val="Spec_2210449"/>
      <sheetName val="WT_Util_99_LE49"/>
      <sheetName val="PTA_P&amp;S49"/>
      <sheetName val="Waste_Treatment_Variable_49"/>
      <sheetName val="แบบฟอร์มที่_7_original49"/>
      <sheetName val="แบบฟอร์มที่_7_Project_Base49"/>
      <sheetName val="All_employee49"/>
      <sheetName val="n-4_449"/>
      <sheetName val="DISCOUNT_(2)21"/>
      <sheetName val="Bank_CA&amp;SA22"/>
      <sheetName val="AR_-CID22"/>
      <sheetName val="ดบ_ค้างรับ_Tisco22"/>
      <sheetName val="คชจ_ล่วงหน้า22"/>
      <sheetName val="ก่อสร้าง_ล่วงหน้า22"/>
      <sheetName val="ภาษีหัก_ณ_ที่จ่าย22"/>
      <sheetName val="คชจ_รอเรียกเก็บ_TDT22"/>
      <sheetName val="อุปกรณ์(หน่วยงาน)_22"/>
      <sheetName val="ICS_Cost_by_units22"/>
      <sheetName val="ICM_Budget&amp;Cost_Phase_I22"/>
      <sheetName val="ICM_Budget_Cost_Phase_II22"/>
      <sheetName val="ICm_Cost_by_units22"/>
      <sheetName val="CIV_AP_2-131-0022"/>
      <sheetName val="ICM_AP_2-131-0022"/>
      <sheetName val="CIV_AP_2-133-0022"/>
      <sheetName val="ICM_AP_2-133-0022"/>
      <sheetName val="ICM_AP_RPT22"/>
      <sheetName val="CIV_AP_RPT22"/>
      <sheetName val="CHQระหว่างทาง_2-132-0022"/>
      <sheetName val="ภาษีเงินได้หัก_ณ_ที่จ่าย22"/>
      <sheetName val="ค้างจ่าย_CID22"/>
      <sheetName val="เงินทดรองรับ_2-191-0022"/>
      <sheetName val="เงินทดรองรับ_2-193-0022"/>
      <sheetName val="เงินทดรองรับ_2-194-xx22"/>
      <sheetName val="สรุปเงินมัดจำห้องชุด_Agent22"/>
      <sheetName val="Commission-Tiny_(Chinese)22"/>
      <sheetName val="Commission-Sky_Pro_(Thai)22"/>
      <sheetName val="สำรองผลประโยชน์พนง_22"/>
      <sheetName val="รด_บริหาร22"/>
      <sheetName val="รด_อื่น22"/>
      <sheetName val="6-120-10_ค่าเช่า22"/>
      <sheetName val="6-120-20_ค่าบริการ22"/>
      <sheetName val="6-120-50_ค่าซ่อมแซม22"/>
      <sheetName val="6-150-10_ค่าที่ปรึกษา22"/>
      <sheetName val="6-130-20_ส่งเสริมการขาย22"/>
      <sheetName val="6-130-30_คอมมิชชั่น-ICS22"/>
      <sheetName val="6-130-30_คอมมิชชั่น-ICM22"/>
      <sheetName val="#6-200-00_ดอกเบี้ยจ่าย22"/>
      <sheetName val="Haft_year_tax_estimation_121"/>
      <sheetName val="Haft_year_tax_estimation_221"/>
      <sheetName val="Haft_year_tax_estimation_(1)21"/>
      <sheetName val="Haft_year_tax_estimation_(2)21"/>
      <sheetName val="Taxcal_6_Month21"/>
      <sheetName val="Data_Last_year21"/>
      <sheetName val="GL_CB21"/>
      <sheetName val="GL_M21"/>
      <sheetName val="Gain_Loss_Calculation21"/>
      <sheetName val="Deferred_Charge21"/>
      <sheetName val="Detail_รายบุคคลปี_5821"/>
      <sheetName val="Sale_040421"/>
      <sheetName val="IBA_&lt;O3&gt;21"/>
      <sheetName val="Loan_Amortization_Table21"/>
      <sheetName val="Linkage_Quote21"/>
      <sheetName val="Register_Cal_Mar_04_July_05_21"/>
      <sheetName val="QR_4_121"/>
      <sheetName val="คชจ_ดำเนินงาน6-4321"/>
      <sheetName val="Norms_SP21"/>
      <sheetName val="Jul_0221"/>
      <sheetName val="Non_Movement21"/>
      <sheetName val="Retire_2015-201721"/>
      <sheetName val="New_Item21"/>
      <sheetName val="B131_21"/>
      <sheetName val="HR_Budget17"/>
      <sheetName val="BOS_Commodity17"/>
      <sheetName val="SSD_Plant_Incremental_Project17"/>
      <sheetName val="ERP_7_0617"/>
      <sheetName val="Pareto_Top_RPN17"/>
      <sheetName val="FDR_BUDGET_2001_EISENACH17"/>
      <sheetName val="Cost_Reduction_Programs17"/>
      <sheetName val="COMPARISON_SHEET_(1)17"/>
      <sheetName val="2_Conso17"/>
      <sheetName val="Summary_by_Machine_Type_MAR17"/>
      <sheetName val="stat_local17"/>
      <sheetName val="ORGANIZATION_PLASTIC_GROUP_17"/>
      <sheetName val="ORGANIZATION_PLASTIC_GROUP__217"/>
      <sheetName val="IMPROVE_MAN_POWER17"/>
      <sheetName val="ฟอล์ม_B217"/>
      <sheetName val="Man_power_SPEC17"/>
      <sheetName val="Man_power_SPEC_(2)17"/>
      <sheetName val="Current_ORG17"/>
      <sheetName val="Blank_ORG17"/>
      <sheetName val="DLOT_Calculate17"/>
      <sheetName val="ประเมิน_17"/>
      <sheetName val="Improvement_Plan17"/>
      <sheetName val="รายชื่อพนักงาน_17"/>
      <sheetName val="Machine_capacity17"/>
      <sheetName val="DLOT_Current17"/>
      <sheetName val="ORG_(2)17"/>
      <sheetName val="Injection_new17"/>
      <sheetName val="Injection_new_17"/>
      <sheetName val="ADJ_-_RATE66"/>
      <sheetName val="ADJ___RATE66"/>
      <sheetName val="SCB_1_-_Current66"/>
      <sheetName val="SCB_2_-_Current66"/>
      <sheetName val="BALANCE_SHEET_66"/>
      <sheetName val="BS_ATTACH66"/>
      <sheetName val="Sheet1_(2)66"/>
      <sheetName val="เงินกู้_MGC65"/>
      <sheetName val="LC___TR_Listing65"/>
      <sheetName val="Customize_Your_Invoice65"/>
      <sheetName val="Stock_Aging65"/>
      <sheetName val="VariableII__period65"/>
      <sheetName val="Dec_200165"/>
      <sheetName val="CF_RECONCILE_-_165"/>
      <sheetName val="Cost_Centers63"/>
      <sheetName val="_IB-PL-00-01_SUMMARY63"/>
      <sheetName val="10-1_Media63"/>
      <sheetName val="Customize_Your_Purchase_Order63"/>
      <sheetName val="ALL_KSFC_RIGS_EXCEPT_R-563"/>
      <sheetName val="FP_Friends_Other63"/>
      <sheetName val="163040_LC_TR63"/>
      <sheetName val="ng_1257"/>
      <sheetName val="Trial_Balance62"/>
      <sheetName val="_IBPL000162"/>
      <sheetName val="TrialBalance_Q3-200262"/>
      <sheetName val="Workbook_Inputs62"/>
      <sheetName val="163040_LC-TR62"/>
      <sheetName val="CA_Sheet63"/>
      <sheetName val="F9_Parameters61"/>
      <sheetName val="Total_Inventory62"/>
      <sheetName val="Semi_FG&amp;FG62"/>
      <sheetName val="Provision_NRV62"/>
      <sheetName val="Customize_Your_Loan_Manager61"/>
      <sheetName val="D190_261"/>
      <sheetName val="Bang_chiet_tinh_TBA61"/>
      <sheetName val="Data_Entry59"/>
      <sheetName val="input_data59"/>
      <sheetName val="Valo_DCF59"/>
      <sheetName val="List_info59"/>
      <sheetName val="By_Person59"/>
      <sheetName val="head_Jan59"/>
      <sheetName val="Cost_center54"/>
      <sheetName val="DB_PPC_PSF59"/>
      <sheetName val="Record_CR57"/>
      <sheetName val="Co__Code57"/>
      <sheetName val="Incident__NP_201757"/>
      <sheetName val="Standing_Data51"/>
      <sheetName val="Asset_&amp;_Liability51"/>
      <sheetName val="Net_asset_value51"/>
      <sheetName val="Drop_List51"/>
      <sheetName val="CAN_DOI_-_KET_QUA53"/>
      <sheetName val="Month_v_YTD51"/>
      <sheetName val="_IB-PL-YTD51"/>
      <sheetName val="BOI_sum51"/>
      <sheetName val="Update_CIT_FY1951"/>
      <sheetName val="Tax_computation_BOI51"/>
      <sheetName val="A)_Provision_schedule51"/>
      <sheetName val="A2)_834_Inventory51"/>
      <sheetName val="B1)_646_Retirement51"/>
      <sheetName val="B2)_746_Retirement_51"/>
      <sheetName val="C1)_791-0000-20_Private_exp_51"/>
      <sheetName val="TB_(as_of_31DEC)51"/>
      <sheetName val="C2)_779-0000-20_Misc_51"/>
      <sheetName val="C1)_663_Car_Lease51"/>
      <sheetName val="C2)_758_Car_Lease51"/>
      <sheetName val="D)_Training51"/>
      <sheetName val="E)_HY_test_PwC51"/>
      <sheetName val="F)_RD_60451"/>
      <sheetName val="G)_RD_64251"/>
      <sheetName val="TO_-_SP51"/>
      <sheetName val="Company_Info51"/>
      <sheetName val="CA_Comp51"/>
      <sheetName val="Balance_Sheet51"/>
      <sheetName val="Drop_down_list51"/>
      <sheetName val="Write_off51"/>
      <sheetName val="Cost_centre_expenditure51"/>
      <sheetName val="addl_cost51"/>
      <sheetName val="Cash_Flow51"/>
      <sheetName val="Co_info51"/>
      <sheetName val="Financial_Summary51"/>
      <sheetName val="Adj&amp;Rje(Z820)_51"/>
      <sheetName val="Spec_2210451"/>
      <sheetName val="WT_Util_99_LE51"/>
      <sheetName val="PTA_P&amp;S51"/>
      <sheetName val="Waste_Treatment_Variable_51"/>
      <sheetName val="แบบฟอร์มที่_7_original51"/>
      <sheetName val="แบบฟอร์มที่_7_Project_Base51"/>
      <sheetName val="All_employee51"/>
      <sheetName val="n-4_451"/>
      <sheetName val="DISCOUNT_(2)23"/>
      <sheetName val="Bank_CA&amp;SA24"/>
      <sheetName val="AR_-CID24"/>
      <sheetName val="ดบ_ค้างรับ_Tisco24"/>
      <sheetName val="คชจ_ล่วงหน้า24"/>
      <sheetName val="ก่อสร้าง_ล่วงหน้า24"/>
      <sheetName val="ภาษีหัก_ณ_ที่จ่าย24"/>
      <sheetName val="คชจ_รอเรียกเก็บ_TDT24"/>
      <sheetName val="อุปกรณ์(หน่วยงาน)_24"/>
      <sheetName val="ICS_Cost_by_units24"/>
      <sheetName val="ICM_Budget&amp;Cost_Phase_I24"/>
      <sheetName val="ICM_Budget_Cost_Phase_II24"/>
      <sheetName val="ICm_Cost_by_units24"/>
      <sheetName val="CIV_AP_2-131-0024"/>
      <sheetName val="ICM_AP_2-131-0024"/>
      <sheetName val="CIV_AP_2-133-0024"/>
      <sheetName val="ICM_AP_2-133-0024"/>
      <sheetName val="ICM_AP_RPT24"/>
      <sheetName val="CIV_AP_RPT24"/>
      <sheetName val="CHQระหว่างทาง_2-132-0024"/>
      <sheetName val="ภาษีเงินได้หัก_ณ_ที่จ่าย24"/>
      <sheetName val="ค้างจ่าย_CID24"/>
      <sheetName val="เงินทดรองรับ_2-191-0024"/>
      <sheetName val="เงินทดรองรับ_2-193-0024"/>
      <sheetName val="เงินทดรองรับ_2-194-xx24"/>
      <sheetName val="สรุปเงินมัดจำห้องชุด_Agent24"/>
      <sheetName val="Commission-Tiny_(Chinese)24"/>
      <sheetName val="Commission-Sky_Pro_(Thai)24"/>
      <sheetName val="สำรองผลประโยชน์พนง_24"/>
      <sheetName val="รด_บริหาร24"/>
      <sheetName val="รด_อื่น24"/>
      <sheetName val="6-120-10_ค่าเช่า24"/>
      <sheetName val="6-120-20_ค่าบริการ24"/>
      <sheetName val="6-120-50_ค่าซ่อมแซม24"/>
      <sheetName val="6-150-10_ค่าที่ปรึกษา24"/>
      <sheetName val="6-130-20_ส่งเสริมการขาย24"/>
      <sheetName val="6-130-30_คอมมิชชั่น-ICS24"/>
      <sheetName val="6-130-30_คอมมิชชั่น-ICM24"/>
      <sheetName val="#6-200-00_ดอกเบี้ยจ่าย24"/>
      <sheetName val="Haft_year_tax_estimation_123"/>
      <sheetName val="Haft_year_tax_estimation_223"/>
      <sheetName val="Haft_year_tax_estimation_(1)23"/>
      <sheetName val="Haft_year_tax_estimation_(2)23"/>
      <sheetName val="Taxcal_6_Month23"/>
      <sheetName val="Data_Last_year23"/>
      <sheetName val="GL_CB23"/>
      <sheetName val="GL_M23"/>
      <sheetName val="Gain_Loss_Calculation23"/>
      <sheetName val="Deferred_Charge23"/>
      <sheetName val="Detail_รายบุคคลปี_5823"/>
      <sheetName val="Sale_040423"/>
      <sheetName val="IBA_&lt;O3&gt;23"/>
      <sheetName val="Loan_Amortization_Table23"/>
      <sheetName val="Linkage_Quote23"/>
      <sheetName val="Register_Cal_Mar_04_July_05_23"/>
      <sheetName val="QR_4_123"/>
      <sheetName val="คชจ_ดำเนินงาน6-4323"/>
      <sheetName val="Norms_SP23"/>
      <sheetName val="Jul_0223"/>
      <sheetName val="Non_Movement23"/>
      <sheetName val="Retire_2015-201723"/>
      <sheetName val="New_Item23"/>
      <sheetName val="B131_23"/>
      <sheetName val="HR_Budget19"/>
      <sheetName val="BOS_Commodity19"/>
      <sheetName val="SSD_Plant_Incremental_Project19"/>
      <sheetName val="ERP_7_0619"/>
      <sheetName val="Pareto_Top_RPN19"/>
      <sheetName val="FDR_BUDGET_2001_EISENACH19"/>
      <sheetName val="Cost_Reduction_Programs19"/>
      <sheetName val="COMPARISON_SHEET_(1)19"/>
      <sheetName val="2_Conso19"/>
      <sheetName val="Summary_by_Machine_Type_MAR19"/>
      <sheetName val="stat_local19"/>
      <sheetName val="ORGANIZATION_PLASTIC_GROUP_19"/>
      <sheetName val="ORGANIZATION_PLASTIC_GROUP__219"/>
      <sheetName val="IMPROVE_MAN_POWER19"/>
      <sheetName val="ฟอล์ม_B219"/>
      <sheetName val="Man_power_SPEC19"/>
      <sheetName val="Man_power_SPEC_(2)19"/>
      <sheetName val="Current_ORG19"/>
      <sheetName val="Blank_ORG19"/>
      <sheetName val="DLOT_Calculate19"/>
      <sheetName val="ประเมิน_19"/>
      <sheetName val="Improvement_Plan19"/>
      <sheetName val="รายชื่อพนักงาน_19"/>
      <sheetName val="Machine_capacity19"/>
      <sheetName val="DLOT_Current19"/>
      <sheetName val="ORG_(2)19"/>
      <sheetName val="Injection_new19"/>
      <sheetName val="Injection_new_19"/>
      <sheetName val="ADJ_-_RATE67"/>
      <sheetName val="ADJ___RATE67"/>
      <sheetName val="SCB_1_-_Current67"/>
      <sheetName val="SCB_2_-_Current67"/>
      <sheetName val="BALANCE_SHEET_67"/>
      <sheetName val="BS_ATTACH67"/>
      <sheetName val="Sheet1_(2)67"/>
      <sheetName val="เงินกู้_MGC66"/>
      <sheetName val="LC___TR_Listing66"/>
      <sheetName val="Customize_Your_Invoice66"/>
      <sheetName val="Stock_Aging66"/>
      <sheetName val="VariableII__period66"/>
      <sheetName val="Dec_200166"/>
      <sheetName val="CF_RECONCILE_-_166"/>
      <sheetName val="Cost_Centers64"/>
      <sheetName val="_IB-PL-00-01_SUMMARY64"/>
      <sheetName val="10-1_Media64"/>
      <sheetName val="Customize_Your_Purchase_Order64"/>
      <sheetName val="ALL_KSFC_RIGS_EXCEPT_R-564"/>
      <sheetName val="FP_Friends_Other64"/>
      <sheetName val="163040_LC_TR64"/>
      <sheetName val="ng_1258"/>
      <sheetName val="Trial_Balance63"/>
      <sheetName val="_IBPL000163"/>
      <sheetName val="TrialBalance_Q3-200263"/>
      <sheetName val="Workbook_Inputs63"/>
      <sheetName val="163040_LC-TR63"/>
      <sheetName val="CA_Sheet64"/>
      <sheetName val="F9_Parameters62"/>
      <sheetName val="Total_Inventory63"/>
      <sheetName val="Semi_FG&amp;FG63"/>
      <sheetName val="Provision_NRV63"/>
      <sheetName val="Customize_Your_Loan_Manager62"/>
      <sheetName val="D190_262"/>
      <sheetName val="Bang_chiet_tinh_TBA62"/>
      <sheetName val="Data_Entry60"/>
      <sheetName val="input_data60"/>
      <sheetName val="Valo_DCF60"/>
      <sheetName val="List_info60"/>
      <sheetName val="By_Person60"/>
      <sheetName val="head_Jan60"/>
      <sheetName val="Cost_center55"/>
      <sheetName val="DB_PPC_PSF60"/>
      <sheetName val="Record_CR58"/>
      <sheetName val="Co__Code58"/>
      <sheetName val="Incident__NP_201758"/>
      <sheetName val="Standing_Data52"/>
      <sheetName val="Asset_&amp;_Liability52"/>
      <sheetName val="Net_asset_value52"/>
      <sheetName val="Drop_List52"/>
      <sheetName val="CAN_DOI_-_KET_QUA54"/>
      <sheetName val="Month_v_YTD52"/>
      <sheetName val="_IB-PL-YTD52"/>
      <sheetName val="BOI_sum52"/>
      <sheetName val="Update_CIT_FY1952"/>
      <sheetName val="Tax_computation_BOI52"/>
      <sheetName val="A)_Provision_schedule52"/>
      <sheetName val="A2)_834_Inventory52"/>
      <sheetName val="B1)_646_Retirement52"/>
      <sheetName val="B2)_746_Retirement_52"/>
      <sheetName val="C1)_791-0000-20_Private_exp_52"/>
      <sheetName val="TB_(as_of_31DEC)52"/>
      <sheetName val="C2)_779-0000-20_Misc_52"/>
      <sheetName val="C1)_663_Car_Lease52"/>
      <sheetName val="C2)_758_Car_Lease52"/>
      <sheetName val="D)_Training52"/>
      <sheetName val="E)_HY_test_PwC52"/>
      <sheetName val="F)_RD_60452"/>
      <sheetName val="G)_RD_64252"/>
      <sheetName val="TO_-_SP52"/>
      <sheetName val="Company_Info52"/>
      <sheetName val="CA_Comp52"/>
      <sheetName val="Balance_Sheet52"/>
      <sheetName val="Drop_down_list52"/>
      <sheetName val="Write_off52"/>
      <sheetName val="Cost_centre_expenditure52"/>
      <sheetName val="addl_cost52"/>
      <sheetName val="Cash_Flow52"/>
      <sheetName val="Co_info52"/>
      <sheetName val="Financial_Summary52"/>
      <sheetName val="Adj&amp;Rje(Z820)_52"/>
      <sheetName val="Spec_2210452"/>
      <sheetName val="WT_Util_99_LE52"/>
      <sheetName val="PTA_P&amp;S52"/>
      <sheetName val="Waste_Treatment_Variable_52"/>
      <sheetName val="แบบฟอร์มที่_7_original52"/>
      <sheetName val="แบบฟอร์มที่_7_Project_Base52"/>
      <sheetName val="All_employee52"/>
      <sheetName val="n-4_452"/>
      <sheetName val="DISCOUNT_(2)24"/>
      <sheetName val="Bank_CA&amp;SA25"/>
      <sheetName val="AR_-CID25"/>
      <sheetName val="ดบ_ค้างรับ_Tisco25"/>
      <sheetName val="คชจ_ล่วงหน้า25"/>
      <sheetName val="ก่อสร้าง_ล่วงหน้า25"/>
      <sheetName val="ภาษีหัก_ณ_ที่จ่าย25"/>
      <sheetName val="คชจ_รอเรียกเก็บ_TDT25"/>
      <sheetName val="อุปกรณ์(หน่วยงาน)_25"/>
      <sheetName val="ICS_Cost_by_units25"/>
      <sheetName val="ICM_Budget&amp;Cost_Phase_I25"/>
      <sheetName val="ICM_Budget_Cost_Phase_II25"/>
      <sheetName val="ICm_Cost_by_units25"/>
      <sheetName val="CIV_AP_2-131-0025"/>
      <sheetName val="ICM_AP_2-131-0025"/>
      <sheetName val="CIV_AP_2-133-0025"/>
      <sheetName val="ICM_AP_2-133-0025"/>
      <sheetName val="ICM_AP_RPT25"/>
      <sheetName val="CIV_AP_RPT25"/>
      <sheetName val="CHQระหว่างทาง_2-132-0025"/>
      <sheetName val="ภาษีเงินได้หัก_ณ_ที่จ่าย25"/>
      <sheetName val="ค้างจ่าย_CID25"/>
      <sheetName val="เงินทดรองรับ_2-191-0025"/>
      <sheetName val="เงินทดรองรับ_2-193-0025"/>
      <sheetName val="เงินทดรองรับ_2-194-xx25"/>
      <sheetName val="สรุปเงินมัดจำห้องชุด_Agent25"/>
      <sheetName val="Commission-Tiny_(Chinese)25"/>
      <sheetName val="Commission-Sky_Pro_(Thai)25"/>
      <sheetName val="สำรองผลประโยชน์พนง_25"/>
      <sheetName val="รด_บริหาร25"/>
      <sheetName val="รด_อื่น25"/>
      <sheetName val="6-120-10_ค่าเช่า25"/>
      <sheetName val="6-120-20_ค่าบริการ25"/>
      <sheetName val="6-120-50_ค่าซ่อมแซม25"/>
      <sheetName val="6-150-10_ค่าที่ปรึกษา25"/>
      <sheetName val="6-130-20_ส่งเสริมการขาย25"/>
      <sheetName val="6-130-30_คอมมิชชั่น-ICS25"/>
      <sheetName val="6-130-30_คอมมิชชั่น-ICM25"/>
      <sheetName val="#6-200-00_ดอกเบี้ยจ่าย25"/>
      <sheetName val="Haft_year_tax_estimation_124"/>
      <sheetName val="Haft_year_tax_estimation_224"/>
      <sheetName val="Haft_year_tax_estimation_(1)24"/>
      <sheetName val="Haft_year_tax_estimation_(2)24"/>
      <sheetName val="Taxcal_6_Month24"/>
      <sheetName val="Data_Last_year24"/>
      <sheetName val="GL_CB24"/>
      <sheetName val="GL_M24"/>
      <sheetName val="Gain_Loss_Calculation24"/>
      <sheetName val="Deferred_Charge24"/>
      <sheetName val="Detail_รายบุคคลปี_5824"/>
      <sheetName val="Sale_040424"/>
      <sheetName val="IBA_&lt;O3&gt;24"/>
      <sheetName val="Loan_Amortization_Table24"/>
      <sheetName val="Linkage_Quote24"/>
      <sheetName val="Register_Cal_Mar_04_July_05_24"/>
      <sheetName val="QR_4_124"/>
      <sheetName val="คชจ_ดำเนินงาน6-4324"/>
      <sheetName val="Norms_SP24"/>
      <sheetName val="Jul_0224"/>
      <sheetName val="Non_Movement24"/>
      <sheetName val="Retire_2015-201724"/>
      <sheetName val="New_Item24"/>
      <sheetName val="B131_24"/>
      <sheetName val="HR_Budget20"/>
      <sheetName val="BOS_Commodity20"/>
      <sheetName val="SSD_Plant_Incremental_Project20"/>
      <sheetName val="ERP_7_0620"/>
      <sheetName val="Pareto_Top_RPN20"/>
      <sheetName val="FDR_BUDGET_2001_EISENACH20"/>
      <sheetName val="Cost_Reduction_Programs20"/>
      <sheetName val="COMPARISON_SHEET_(1)20"/>
      <sheetName val="2_Conso20"/>
      <sheetName val="Summary_by_Machine_Type_MAR20"/>
      <sheetName val="stat_local20"/>
      <sheetName val="ORGANIZATION_PLASTIC_GROUP_20"/>
      <sheetName val="ORGANIZATION_PLASTIC_GROUP__220"/>
      <sheetName val="IMPROVE_MAN_POWER20"/>
      <sheetName val="ฟอล์ม_B220"/>
      <sheetName val="Man_power_SPEC20"/>
      <sheetName val="Man_power_SPEC_(2)20"/>
      <sheetName val="Current_ORG20"/>
      <sheetName val="Blank_ORG20"/>
      <sheetName val="DLOT_Calculate20"/>
      <sheetName val="ประเมิน_20"/>
      <sheetName val="Improvement_Plan20"/>
      <sheetName val="รายชื่อพนักงาน_20"/>
      <sheetName val="Machine_capacity20"/>
      <sheetName val="DLOT_Current20"/>
      <sheetName val="ORG_(2)20"/>
      <sheetName val="Injection_new20"/>
      <sheetName val="Injection_new_20"/>
      <sheetName val="ADJ_-_RATE75"/>
      <sheetName val="ADJ___RATE75"/>
      <sheetName val="SCB_1_-_Current75"/>
      <sheetName val="SCB_2_-_Current75"/>
      <sheetName val="BALANCE_SHEET_75"/>
      <sheetName val="BS_ATTACH75"/>
      <sheetName val="Sheet1_(2)75"/>
      <sheetName val="เงินกู้_MGC74"/>
      <sheetName val="LC___TR_Listing74"/>
      <sheetName val="Customize_Your_Invoice74"/>
      <sheetName val="Stock_Aging74"/>
      <sheetName val="VariableII__period74"/>
      <sheetName val="Dec_200174"/>
      <sheetName val="CF_RECONCILE_-_174"/>
      <sheetName val="Cost_Centers72"/>
      <sheetName val="_IB-PL-00-01_SUMMARY72"/>
      <sheetName val="10-1_Media72"/>
      <sheetName val="Customize_Your_Purchase_Order72"/>
      <sheetName val="ALL_KSFC_RIGS_EXCEPT_R-572"/>
      <sheetName val="FP_Friends_Other72"/>
      <sheetName val="163040_LC_TR72"/>
      <sheetName val="ng_1266"/>
      <sheetName val="Trial_Balance71"/>
      <sheetName val="_IBPL000171"/>
      <sheetName val="TrialBalance_Q3-200271"/>
      <sheetName val="Workbook_Inputs71"/>
      <sheetName val="163040_LC-TR71"/>
      <sheetName val="CA_Sheet72"/>
      <sheetName val="F9_Parameters70"/>
      <sheetName val="Total_Inventory71"/>
      <sheetName val="Semi_FG&amp;FG71"/>
      <sheetName val="Provision_NRV71"/>
      <sheetName val="Customize_Your_Loan_Manager70"/>
      <sheetName val="D190_270"/>
      <sheetName val="Bang_chiet_tinh_TBA70"/>
      <sheetName val="Data_Entry68"/>
      <sheetName val="input_data68"/>
      <sheetName val="Valo_DCF68"/>
      <sheetName val="List_info68"/>
      <sheetName val="By_Person68"/>
      <sheetName val="head_Jan68"/>
      <sheetName val="Cost_center63"/>
      <sheetName val="DB_PPC_PSF68"/>
      <sheetName val="Record_CR66"/>
      <sheetName val="Co__Code66"/>
      <sheetName val="Incident__NP_201766"/>
      <sheetName val="Standing_Data60"/>
      <sheetName val="Asset_&amp;_Liability60"/>
      <sheetName val="Net_asset_value60"/>
      <sheetName val="Drop_List60"/>
      <sheetName val="CAN_DOI_-_KET_QUA62"/>
      <sheetName val="Month_v_YTD60"/>
      <sheetName val="_IB-PL-YTD60"/>
      <sheetName val="BOI_sum60"/>
      <sheetName val="Update_CIT_FY1960"/>
      <sheetName val="Tax_computation_BOI60"/>
      <sheetName val="A)_Provision_schedule60"/>
      <sheetName val="A2)_834_Inventory60"/>
      <sheetName val="B1)_646_Retirement60"/>
      <sheetName val="B2)_746_Retirement_60"/>
      <sheetName val="C1)_791-0000-20_Private_exp_60"/>
      <sheetName val="TB_(as_of_31DEC)60"/>
      <sheetName val="C2)_779-0000-20_Misc_60"/>
      <sheetName val="C1)_663_Car_Lease60"/>
      <sheetName val="C2)_758_Car_Lease60"/>
      <sheetName val="D)_Training60"/>
      <sheetName val="E)_HY_test_PwC60"/>
      <sheetName val="F)_RD_60460"/>
      <sheetName val="G)_RD_64260"/>
      <sheetName val="TO_-_SP60"/>
      <sheetName val="Company_Info60"/>
      <sheetName val="CA_Comp60"/>
      <sheetName val="Balance_Sheet60"/>
      <sheetName val="Drop_down_list60"/>
      <sheetName val="Write_off60"/>
      <sheetName val="Cost_centre_expenditure60"/>
      <sheetName val="addl_cost60"/>
      <sheetName val="Cash_Flow60"/>
      <sheetName val="Co_info60"/>
      <sheetName val="Financial_Summary60"/>
      <sheetName val="Adj&amp;Rje(Z820)_60"/>
      <sheetName val="Spec_2210460"/>
      <sheetName val="WT_Util_99_LE60"/>
      <sheetName val="PTA_P&amp;S60"/>
      <sheetName val="Waste_Treatment_Variable_60"/>
      <sheetName val="แบบฟอร์มที่_7_original60"/>
      <sheetName val="แบบฟอร์มที่_7_Project_Base60"/>
      <sheetName val="All_employee60"/>
      <sheetName val="n-4_460"/>
      <sheetName val="DISCOUNT_(2)32"/>
      <sheetName val="Bank_CA&amp;SA33"/>
      <sheetName val="AR_-CID33"/>
      <sheetName val="ดบ_ค้างรับ_Tisco33"/>
      <sheetName val="คชจ_ล่วงหน้า33"/>
      <sheetName val="ก่อสร้าง_ล่วงหน้า33"/>
      <sheetName val="ภาษีหัก_ณ_ที่จ่าย33"/>
      <sheetName val="คชจ_รอเรียกเก็บ_TDT33"/>
      <sheetName val="อุปกรณ์(หน่วยงาน)_33"/>
      <sheetName val="ICS_Cost_by_units33"/>
      <sheetName val="ICM_Budget&amp;Cost_Phase_I33"/>
      <sheetName val="ICM_Budget_Cost_Phase_II33"/>
      <sheetName val="ICm_Cost_by_units33"/>
      <sheetName val="CIV_AP_2-131-0033"/>
      <sheetName val="ICM_AP_2-131-0033"/>
      <sheetName val="CIV_AP_2-133-0033"/>
      <sheetName val="ICM_AP_2-133-0033"/>
      <sheetName val="ICM_AP_RPT33"/>
      <sheetName val="CIV_AP_RPT33"/>
      <sheetName val="CHQระหว่างทาง_2-132-0033"/>
      <sheetName val="ภาษีเงินได้หัก_ณ_ที่จ่าย33"/>
      <sheetName val="ค้างจ่าย_CID33"/>
      <sheetName val="เงินทดรองรับ_2-191-0033"/>
      <sheetName val="เงินทดรองรับ_2-193-0033"/>
      <sheetName val="เงินทดรองรับ_2-194-xx33"/>
      <sheetName val="สรุปเงินมัดจำห้องชุด_Agent33"/>
      <sheetName val="Commission-Tiny_(Chinese)33"/>
      <sheetName val="Commission-Sky_Pro_(Thai)33"/>
      <sheetName val="สำรองผลประโยชน์พนง_33"/>
      <sheetName val="รด_บริหาร33"/>
      <sheetName val="รด_อื่น33"/>
      <sheetName val="6-120-10_ค่าเช่า33"/>
      <sheetName val="6-120-20_ค่าบริการ33"/>
      <sheetName val="6-120-50_ค่าซ่อมแซม33"/>
      <sheetName val="6-150-10_ค่าที่ปรึกษา33"/>
      <sheetName val="6-130-20_ส่งเสริมการขาย33"/>
      <sheetName val="6-130-30_คอมมิชชั่น-ICS33"/>
      <sheetName val="6-130-30_คอมมิชชั่น-ICM33"/>
      <sheetName val="#6-200-00_ดอกเบี้ยจ่าย33"/>
      <sheetName val="Haft_year_tax_estimation_132"/>
      <sheetName val="Haft_year_tax_estimation_232"/>
      <sheetName val="Haft_year_tax_estimation_(1)32"/>
      <sheetName val="Haft_year_tax_estimation_(2)32"/>
      <sheetName val="Taxcal_6_Month32"/>
      <sheetName val="Data_Last_year32"/>
      <sheetName val="GL_CB32"/>
      <sheetName val="GL_M32"/>
      <sheetName val="Gain_Loss_Calculation32"/>
      <sheetName val="Deferred_Charge32"/>
      <sheetName val="Detail_รายบุคคลปี_5832"/>
      <sheetName val="Sale_040432"/>
      <sheetName val="IBA_&lt;O3&gt;32"/>
      <sheetName val="Loan_Amortization_Table32"/>
      <sheetName val="Linkage_Quote32"/>
      <sheetName val="Register_Cal_Mar_04_July_05_32"/>
      <sheetName val="QR_4_132"/>
      <sheetName val="คชจ_ดำเนินงาน6-4332"/>
      <sheetName val="Norms_SP32"/>
      <sheetName val="Jul_0232"/>
      <sheetName val="Non_Movement32"/>
      <sheetName val="Retire_2015-201732"/>
      <sheetName val="New_Item32"/>
      <sheetName val="B131_32"/>
      <sheetName val="HR_Budget28"/>
      <sheetName val="BOS_Commodity28"/>
      <sheetName val="SSD_Plant_Incremental_Project28"/>
      <sheetName val="ERP_7_0628"/>
      <sheetName val="Pareto_Top_RPN28"/>
      <sheetName val="FDR_BUDGET_2001_EISENACH28"/>
      <sheetName val="Cost_Reduction_Programs28"/>
      <sheetName val="COMPARISON_SHEET_(1)28"/>
      <sheetName val="2_Conso28"/>
      <sheetName val="Summary_by_Machine_Type_MAR28"/>
      <sheetName val="stat_local28"/>
      <sheetName val="ORGANIZATION_PLASTIC_GROUP_28"/>
      <sheetName val="ORGANIZATION_PLASTIC_GROUP__228"/>
      <sheetName val="IMPROVE_MAN_POWER28"/>
      <sheetName val="ฟอล์ม_B228"/>
      <sheetName val="Man_power_SPEC28"/>
      <sheetName val="Man_power_SPEC_(2)28"/>
      <sheetName val="Current_ORG28"/>
      <sheetName val="Blank_ORG28"/>
      <sheetName val="DLOT_Calculate28"/>
      <sheetName val="ประเมิน_28"/>
      <sheetName val="Improvement_Plan28"/>
      <sheetName val="รายชื่อพนักงาน_28"/>
      <sheetName val="Machine_capacity28"/>
      <sheetName val="DLOT_Current28"/>
      <sheetName val="ORG_(2)28"/>
      <sheetName val="Injection_new28"/>
      <sheetName val="Injection_new_28"/>
      <sheetName val="Seagate__share_in_units11"/>
      <sheetName val="3_P&amp;L_11"/>
      <sheetName val="Data_27"/>
      <sheetName val="FF_2__1_7"/>
      <sheetName val="cal_(2)7"/>
      <sheetName val="Non-Statistical_Sampling_Maste7"/>
      <sheetName val="Two_Step_Revenue_Testing_Maste7"/>
      <sheetName val="Global_Data7"/>
      <sheetName val="Expense_Summary9"/>
      <sheetName val="B&amp;S_19997"/>
      <sheetName val="C_A_Add1_(App_III)11"/>
      <sheetName val="R&amp;M_confirmation_(App_A)11"/>
      <sheetName val="Marine_insurance_(App_B)11"/>
      <sheetName val="Reinvestment_Allowance11"/>
      <sheetName val="1_LeadSchedule9"/>
      <sheetName val="TC_YA2000_cyb_(R)10"/>
      <sheetName val="CA_Sum7"/>
      <sheetName val="Stat_A9"/>
      <sheetName val="SSP_HOURS9"/>
      <sheetName val="2_A2_L_Fixed_Assets7"/>
      <sheetName val="HEADCOUNT_WORKSHEET9"/>
      <sheetName val="Mat'l_Pareto9"/>
      <sheetName val="Inventory_Valuation-detail-_(29"/>
      <sheetName val="BPCOR_DETAILS9"/>
      <sheetName val="BPMKT_DETAILS9"/>
      <sheetName val="K4__F&amp;F9"/>
      <sheetName val="Format_(2)9"/>
      <sheetName val="Excess_Calc9"/>
      <sheetName val="U_9"/>
      <sheetName val="BGI_-_Interco_wkg10"/>
      <sheetName val="FAMS_Adj_10"/>
      <sheetName val="Client_Adj_-_BGI10"/>
      <sheetName val="Client_Adj_-BGM10"/>
      <sheetName val="BGM_BS10"/>
      <sheetName val="BGM_STAT10"/>
      <sheetName val="BGI_BS10"/>
      <sheetName val="BGI_STAT10"/>
      <sheetName val="Spliting_Balance_Sheet_-_120410"/>
      <sheetName val="01_09"/>
      <sheetName val="Cash_(new)8"/>
      <sheetName val="MCMD95_(1)7"/>
      <sheetName val="FF-2_(1)9"/>
      <sheetName val="FB1_(2)9"/>
      <sheetName val="BS_(3)9"/>
      <sheetName val="D1_(3)9"/>
      <sheetName val="E1__(3)9"/>
      <sheetName val="F1__(3)9"/>
      <sheetName val="G1__(3)9"/>
      <sheetName val="J1_(3)9"/>
      <sheetName val="J3_(3)9"/>
      <sheetName val="M1_(3)9"/>
      <sheetName val="M1-1_(3)9"/>
      <sheetName val="M1-2_(3)9"/>
      <sheetName val="N1_(3)9"/>
      <sheetName val="General_info9"/>
      <sheetName val="PBSE_BS9"/>
      <sheetName val="comp_of_re_pack9"/>
      <sheetName val="CF_Statements9"/>
      <sheetName val="Stmt_of_equity9"/>
      <sheetName val="GP_analysis9"/>
      <sheetName val="PBSE_PL9"/>
      <sheetName val="FB4_Sch9_Disclosure9"/>
      <sheetName val="E1_9"/>
      <sheetName val="F1_9"/>
      <sheetName val="G1_9"/>
      <sheetName val="General_info_(2)9"/>
      <sheetName val="BS_(2)9"/>
      <sheetName val="CF_Statements_(2)9"/>
      <sheetName val="Stmt_of_equity_(2)9"/>
      <sheetName val="D1_(2)9"/>
      <sheetName val="D1-1_(2)9"/>
      <sheetName val="E1__(2)9"/>
      <sheetName val="F1__(2)9"/>
      <sheetName val="G1__(2)9"/>
      <sheetName val="J1_(2)9"/>
      <sheetName val="J3_(2)9"/>
      <sheetName val="Tax_(2)9"/>
      <sheetName val="L1_(2)9"/>
      <sheetName val="M1_(2)9"/>
      <sheetName val="M1-1_(2)9"/>
      <sheetName val="M1-2_(2)9"/>
      <sheetName val="N1_(2)9"/>
      <sheetName val="X_Rates9"/>
      <sheetName val="T101_7"/>
      <sheetName val="Posting_entries7"/>
      <sheetName val="GL-Andy_current_ac7"/>
      <sheetName val="6A_CA7"/>
      <sheetName val="F1_28"/>
      <sheetName val="_Balance_Sheet9"/>
      <sheetName val="_Profit_Projection_sum9"/>
      <sheetName val="Product_segment9"/>
      <sheetName val="Profit_&amp;_Loss_Yr_19"/>
      <sheetName val="Profit_&amp;_Loss_Yr_29"/>
      <sheetName val="Profit_&amp;_Loss_Yr_39"/>
      <sheetName val="Staff_cost9"/>
      <sheetName val="Fixed_Assets_Sum(2005)9"/>
      <sheetName val="Fixed_Assets_Sum(2006)9"/>
      <sheetName val="Fixed_Assets_Sum(2007)9"/>
      <sheetName val="Cash_Flow_Yr_19"/>
      <sheetName val="Cash_Flow_Yr_29"/>
      <sheetName val="Cash_Flow_Yr_39"/>
      <sheetName val="Bal_Sheet_Yr_19"/>
      <sheetName val="Bal_Sheet_Yr_29"/>
      <sheetName val="Bal_Sheet_Yr_39"/>
      <sheetName val="Deferred_taxation_(1)9"/>
      <sheetName val="Deferred_taxation_(2)9"/>
      <sheetName val="Recon_of_FA9"/>
      <sheetName val="Reasonableness_test9"/>
      <sheetName val="NQ_Asset_Summary9"/>
      <sheetName val="S_DEBTOR0710"/>
      <sheetName val="chart_17"/>
      <sheetName val="A2_02_Fixed_Assets7"/>
      <sheetName val="disc_rate7"/>
      <sheetName val="Lenders_Ratios_juneseptnov7"/>
      <sheetName val="A5_Code7"/>
      <sheetName val="ytd_fty_(DG)_oh_12-20167"/>
      <sheetName val="PDR_PL__ACCT-MBK7"/>
      <sheetName val="ADJ_-_RATE68"/>
      <sheetName val="ADJ___RATE68"/>
      <sheetName val="SCB_1_-_Current68"/>
      <sheetName val="SCB_2_-_Current68"/>
      <sheetName val="BALANCE_SHEET_68"/>
      <sheetName val="BS_ATTACH68"/>
      <sheetName val="Sheet1_(2)68"/>
      <sheetName val="เงินกู้_MGC67"/>
      <sheetName val="LC___TR_Listing67"/>
      <sheetName val="Customize_Your_Invoice67"/>
      <sheetName val="Stock_Aging67"/>
      <sheetName val="VariableII__period67"/>
      <sheetName val="Dec_200167"/>
      <sheetName val="CF_RECONCILE_-_167"/>
      <sheetName val="Cost_Centers65"/>
      <sheetName val="_IB-PL-00-01_SUMMARY65"/>
      <sheetName val="10-1_Media65"/>
      <sheetName val="Customize_Your_Purchase_Order65"/>
      <sheetName val="ALL_KSFC_RIGS_EXCEPT_R-565"/>
      <sheetName val="FP_Friends_Other65"/>
      <sheetName val="163040_LC_TR65"/>
      <sheetName val="ng_1259"/>
      <sheetName val="Trial_Balance64"/>
      <sheetName val="_IBPL000164"/>
      <sheetName val="TrialBalance_Q3-200264"/>
      <sheetName val="Workbook_Inputs64"/>
      <sheetName val="163040_LC-TR64"/>
      <sheetName val="CA_Sheet65"/>
      <sheetName val="F9_Parameters63"/>
      <sheetName val="Total_Inventory64"/>
      <sheetName val="Semi_FG&amp;FG64"/>
      <sheetName val="Provision_NRV64"/>
      <sheetName val="Customize_Your_Loan_Manager63"/>
      <sheetName val="D190_263"/>
      <sheetName val="Bang_chiet_tinh_TBA63"/>
      <sheetName val="Data_Entry61"/>
      <sheetName val="input_data61"/>
      <sheetName val="Valo_DCF61"/>
      <sheetName val="List_info61"/>
      <sheetName val="By_Person61"/>
      <sheetName val="head_Jan61"/>
      <sheetName val="Cost_center56"/>
      <sheetName val="DB_PPC_PSF61"/>
      <sheetName val="Record_CR59"/>
      <sheetName val="Co__Code59"/>
      <sheetName val="Incident__NP_201759"/>
      <sheetName val="Standing_Data53"/>
      <sheetName val="Asset_&amp;_Liability53"/>
      <sheetName val="Net_asset_value53"/>
      <sheetName val="Drop_List53"/>
      <sheetName val="CAN_DOI_-_KET_QUA55"/>
      <sheetName val="Month_v_YTD53"/>
      <sheetName val="_IB-PL-YTD53"/>
      <sheetName val="BOI_sum53"/>
      <sheetName val="Update_CIT_FY1953"/>
      <sheetName val="Tax_computation_BOI53"/>
      <sheetName val="A)_Provision_schedule53"/>
      <sheetName val="A2)_834_Inventory53"/>
      <sheetName val="B1)_646_Retirement53"/>
      <sheetName val="B2)_746_Retirement_53"/>
      <sheetName val="C1)_791-0000-20_Private_exp_53"/>
      <sheetName val="TB_(as_of_31DEC)53"/>
      <sheetName val="C2)_779-0000-20_Misc_53"/>
      <sheetName val="C1)_663_Car_Lease53"/>
      <sheetName val="C2)_758_Car_Lease53"/>
      <sheetName val="D)_Training53"/>
      <sheetName val="E)_HY_test_PwC53"/>
      <sheetName val="F)_RD_60453"/>
      <sheetName val="G)_RD_64253"/>
      <sheetName val="TO_-_SP53"/>
      <sheetName val="Company_Info53"/>
      <sheetName val="CA_Comp53"/>
      <sheetName val="Balance_Sheet53"/>
      <sheetName val="Drop_down_list53"/>
      <sheetName val="Write_off53"/>
      <sheetName val="Cost_centre_expenditure53"/>
      <sheetName val="addl_cost53"/>
      <sheetName val="Cash_Flow53"/>
      <sheetName val="Co_info53"/>
      <sheetName val="Financial_Summary53"/>
      <sheetName val="Adj&amp;Rje(Z820)_53"/>
      <sheetName val="Spec_2210453"/>
      <sheetName val="WT_Util_99_LE53"/>
      <sheetName val="PTA_P&amp;S53"/>
      <sheetName val="Waste_Treatment_Variable_53"/>
      <sheetName val="แบบฟอร์มที่_7_original53"/>
      <sheetName val="แบบฟอร์มที่_7_Project_Base53"/>
      <sheetName val="All_employee53"/>
      <sheetName val="n-4_453"/>
      <sheetName val="DISCOUNT_(2)25"/>
      <sheetName val="Bank_CA&amp;SA26"/>
      <sheetName val="AR_-CID26"/>
      <sheetName val="ดบ_ค้างรับ_Tisco26"/>
      <sheetName val="คชจ_ล่วงหน้า26"/>
      <sheetName val="ก่อสร้าง_ล่วงหน้า26"/>
      <sheetName val="ภาษีหัก_ณ_ที่จ่าย26"/>
      <sheetName val="คชจ_รอเรียกเก็บ_TDT26"/>
      <sheetName val="อุปกรณ์(หน่วยงาน)_26"/>
      <sheetName val="ICS_Cost_by_units26"/>
      <sheetName val="ICM_Budget&amp;Cost_Phase_I26"/>
      <sheetName val="ICM_Budget_Cost_Phase_II26"/>
      <sheetName val="ICm_Cost_by_units26"/>
      <sheetName val="CIV_AP_2-131-0026"/>
      <sheetName val="ICM_AP_2-131-0026"/>
      <sheetName val="CIV_AP_2-133-0026"/>
      <sheetName val="ICM_AP_2-133-0026"/>
      <sheetName val="ICM_AP_RPT26"/>
      <sheetName val="CIV_AP_RPT26"/>
      <sheetName val="CHQระหว่างทาง_2-132-0026"/>
      <sheetName val="ภาษีเงินได้หัก_ณ_ที่จ่าย26"/>
      <sheetName val="ค้างจ่าย_CID26"/>
      <sheetName val="เงินทดรองรับ_2-191-0026"/>
      <sheetName val="เงินทดรองรับ_2-193-0026"/>
      <sheetName val="เงินทดรองรับ_2-194-xx26"/>
      <sheetName val="สรุปเงินมัดจำห้องชุด_Agent26"/>
      <sheetName val="Commission-Tiny_(Chinese)26"/>
      <sheetName val="Commission-Sky_Pro_(Thai)26"/>
      <sheetName val="สำรองผลประโยชน์พนง_26"/>
      <sheetName val="รด_บริหาร26"/>
      <sheetName val="รด_อื่น26"/>
      <sheetName val="6-120-10_ค่าเช่า26"/>
      <sheetName val="6-120-20_ค่าบริการ26"/>
      <sheetName val="6-120-50_ค่าซ่อมแซม26"/>
      <sheetName val="6-150-10_ค่าที่ปรึกษา26"/>
      <sheetName val="6-130-20_ส่งเสริมการขาย26"/>
      <sheetName val="6-130-30_คอมมิชชั่น-ICS26"/>
      <sheetName val="6-130-30_คอมมิชชั่น-ICM26"/>
      <sheetName val="#6-200-00_ดอกเบี้ยจ่าย26"/>
      <sheetName val="Haft_year_tax_estimation_125"/>
      <sheetName val="Haft_year_tax_estimation_225"/>
      <sheetName val="Haft_year_tax_estimation_(1)25"/>
      <sheetName val="Haft_year_tax_estimation_(2)25"/>
      <sheetName val="Taxcal_6_Month25"/>
      <sheetName val="Data_Last_year25"/>
      <sheetName val="GL_CB25"/>
      <sheetName val="GL_M25"/>
      <sheetName val="Gain_Loss_Calculation25"/>
      <sheetName val="Deferred_Charge25"/>
      <sheetName val="Detail_รายบุคคลปี_5825"/>
      <sheetName val="Sale_040425"/>
      <sheetName val="IBA_&lt;O3&gt;25"/>
      <sheetName val="Loan_Amortization_Table25"/>
      <sheetName val="Linkage_Quote25"/>
      <sheetName val="Register_Cal_Mar_04_July_05_25"/>
      <sheetName val="QR_4_125"/>
      <sheetName val="คชจ_ดำเนินงาน6-4325"/>
      <sheetName val="Norms_SP25"/>
      <sheetName val="Jul_0225"/>
      <sheetName val="Non_Movement25"/>
      <sheetName val="Retire_2015-201725"/>
      <sheetName val="New_Item25"/>
      <sheetName val="B131_25"/>
      <sheetName val="HR_Budget21"/>
      <sheetName val="BOS_Commodity21"/>
      <sheetName val="SSD_Plant_Incremental_Project21"/>
      <sheetName val="ERP_7_0621"/>
      <sheetName val="Pareto_Top_RPN21"/>
      <sheetName val="FDR_BUDGET_2001_EISENACH21"/>
      <sheetName val="Cost_Reduction_Programs21"/>
      <sheetName val="COMPARISON_SHEET_(1)21"/>
      <sheetName val="2_Conso21"/>
      <sheetName val="Summary_by_Machine_Type_MAR21"/>
      <sheetName val="stat_local21"/>
      <sheetName val="ORGANIZATION_PLASTIC_GROUP_21"/>
      <sheetName val="ORGANIZATION_PLASTIC_GROUP__221"/>
      <sheetName val="IMPROVE_MAN_POWER21"/>
      <sheetName val="ฟอล์ม_B221"/>
      <sheetName val="Man_power_SPEC21"/>
      <sheetName val="Man_power_SPEC_(2)21"/>
      <sheetName val="Current_ORG21"/>
      <sheetName val="Blank_ORG21"/>
      <sheetName val="DLOT_Calculate21"/>
      <sheetName val="ประเมิน_21"/>
      <sheetName val="Improvement_Plan21"/>
      <sheetName val="รายชื่อพนักงาน_21"/>
      <sheetName val="Machine_capacity21"/>
      <sheetName val="DLOT_Current21"/>
      <sheetName val="ORG_(2)21"/>
      <sheetName val="Injection_new21"/>
      <sheetName val="Injection_new_21"/>
      <sheetName val="ADJ_-_RATE71"/>
      <sheetName val="ADJ___RATE71"/>
      <sheetName val="SCB_1_-_Current71"/>
      <sheetName val="SCB_2_-_Current71"/>
      <sheetName val="BALANCE_SHEET_71"/>
      <sheetName val="BS_ATTACH71"/>
      <sheetName val="Sheet1_(2)71"/>
      <sheetName val="เงินกู้_MGC70"/>
      <sheetName val="LC___TR_Listing70"/>
      <sheetName val="Customize_Your_Invoice70"/>
      <sheetName val="Stock_Aging70"/>
      <sheetName val="VariableII__period70"/>
      <sheetName val="Dec_200170"/>
      <sheetName val="CF_RECONCILE_-_170"/>
      <sheetName val="Cost_Centers68"/>
      <sheetName val="_IB-PL-00-01_SUMMARY68"/>
      <sheetName val="10-1_Media68"/>
      <sheetName val="Customize_Your_Purchase_Order68"/>
      <sheetName val="ALL_KSFC_RIGS_EXCEPT_R-568"/>
      <sheetName val="FP_Friends_Other68"/>
      <sheetName val="163040_LC_TR68"/>
      <sheetName val="ng_1262"/>
      <sheetName val="Trial_Balance67"/>
      <sheetName val="_IBPL000167"/>
      <sheetName val="TrialBalance_Q3-200267"/>
      <sheetName val="Workbook_Inputs67"/>
      <sheetName val="163040_LC-TR67"/>
      <sheetName val="CA_Sheet68"/>
      <sheetName val="F9_Parameters66"/>
      <sheetName val="Total_Inventory67"/>
      <sheetName val="Semi_FG&amp;FG67"/>
      <sheetName val="Provision_NRV67"/>
      <sheetName val="Customize_Your_Loan_Manager66"/>
      <sheetName val="D190_266"/>
      <sheetName val="Bang_chiet_tinh_TBA66"/>
      <sheetName val="Data_Entry64"/>
      <sheetName val="input_data64"/>
      <sheetName val="Valo_DCF64"/>
      <sheetName val="List_info64"/>
      <sheetName val="By_Person64"/>
      <sheetName val="head_Jan64"/>
      <sheetName val="Cost_center59"/>
      <sheetName val="DB_PPC_PSF64"/>
      <sheetName val="Record_CR62"/>
      <sheetName val="Co__Code62"/>
      <sheetName val="Incident__NP_201762"/>
      <sheetName val="Standing_Data56"/>
      <sheetName val="Asset_&amp;_Liability56"/>
      <sheetName val="Net_asset_value56"/>
      <sheetName val="Drop_List56"/>
      <sheetName val="CAN_DOI_-_KET_QUA58"/>
      <sheetName val="Month_v_YTD56"/>
      <sheetName val="_IB-PL-YTD56"/>
      <sheetName val="BOI_sum56"/>
      <sheetName val="Update_CIT_FY1956"/>
      <sheetName val="Tax_computation_BOI56"/>
      <sheetName val="A)_Provision_schedule56"/>
      <sheetName val="A2)_834_Inventory56"/>
      <sheetName val="B1)_646_Retirement56"/>
      <sheetName val="B2)_746_Retirement_56"/>
      <sheetName val="C1)_791-0000-20_Private_exp_56"/>
      <sheetName val="TB_(as_of_31DEC)56"/>
      <sheetName val="C2)_779-0000-20_Misc_56"/>
      <sheetName val="C1)_663_Car_Lease56"/>
      <sheetName val="C2)_758_Car_Lease56"/>
      <sheetName val="D)_Training56"/>
      <sheetName val="E)_HY_test_PwC56"/>
      <sheetName val="F)_RD_60456"/>
      <sheetName val="G)_RD_64256"/>
      <sheetName val="TO_-_SP56"/>
      <sheetName val="Company_Info56"/>
      <sheetName val="CA_Comp56"/>
      <sheetName val="Balance_Sheet56"/>
      <sheetName val="Drop_down_list56"/>
      <sheetName val="Write_off56"/>
      <sheetName val="Cost_centre_expenditure56"/>
      <sheetName val="addl_cost56"/>
      <sheetName val="Cash_Flow56"/>
      <sheetName val="Co_info56"/>
      <sheetName val="Financial_Summary56"/>
      <sheetName val="Adj&amp;Rje(Z820)_56"/>
      <sheetName val="Spec_2210456"/>
      <sheetName val="WT_Util_99_LE56"/>
      <sheetName val="PTA_P&amp;S56"/>
      <sheetName val="Waste_Treatment_Variable_56"/>
      <sheetName val="แบบฟอร์มที่_7_original56"/>
      <sheetName val="แบบฟอร์มที่_7_Project_Base56"/>
      <sheetName val="All_employee56"/>
      <sheetName val="n-4_456"/>
      <sheetName val="DISCOUNT_(2)28"/>
      <sheetName val="Bank_CA&amp;SA29"/>
      <sheetName val="AR_-CID29"/>
      <sheetName val="ดบ_ค้างรับ_Tisco29"/>
      <sheetName val="คชจ_ล่วงหน้า29"/>
      <sheetName val="ก่อสร้าง_ล่วงหน้า29"/>
      <sheetName val="ภาษีหัก_ณ_ที่จ่าย29"/>
      <sheetName val="คชจ_รอเรียกเก็บ_TDT29"/>
      <sheetName val="อุปกรณ์(หน่วยงาน)_29"/>
      <sheetName val="ICS_Cost_by_units29"/>
      <sheetName val="ICM_Budget&amp;Cost_Phase_I29"/>
      <sheetName val="ICM_Budget_Cost_Phase_II29"/>
      <sheetName val="ICm_Cost_by_units29"/>
      <sheetName val="CIV_AP_2-131-0029"/>
      <sheetName val="ICM_AP_2-131-0029"/>
      <sheetName val="CIV_AP_2-133-0029"/>
      <sheetName val="ICM_AP_2-133-0029"/>
      <sheetName val="ICM_AP_RPT29"/>
      <sheetName val="CIV_AP_RPT29"/>
      <sheetName val="CHQระหว่างทาง_2-132-0029"/>
      <sheetName val="ภาษีเงินได้หัก_ณ_ที่จ่าย29"/>
      <sheetName val="ค้างจ่าย_CID29"/>
      <sheetName val="เงินทดรองรับ_2-191-0029"/>
      <sheetName val="เงินทดรองรับ_2-193-0029"/>
      <sheetName val="เงินทดรองรับ_2-194-xx29"/>
      <sheetName val="สรุปเงินมัดจำห้องชุด_Agent29"/>
      <sheetName val="Commission-Tiny_(Chinese)29"/>
      <sheetName val="Commission-Sky_Pro_(Thai)29"/>
      <sheetName val="สำรองผลประโยชน์พนง_29"/>
      <sheetName val="รด_บริหาร29"/>
      <sheetName val="รด_อื่น29"/>
      <sheetName val="6-120-10_ค่าเช่า29"/>
      <sheetName val="6-120-20_ค่าบริการ29"/>
      <sheetName val="6-120-50_ค่าซ่อมแซม29"/>
      <sheetName val="6-150-10_ค่าที่ปรึกษา29"/>
      <sheetName val="6-130-20_ส่งเสริมการขาย29"/>
      <sheetName val="6-130-30_คอมมิชชั่น-ICS29"/>
      <sheetName val="6-130-30_คอมมิชชั่น-ICM29"/>
      <sheetName val="#6-200-00_ดอกเบี้ยจ่าย29"/>
      <sheetName val="Haft_year_tax_estimation_128"/>
      <sheetName val="Haft_year_tax_estimation_228"/>
      <sheetName val="Haft_year_tax_estimation_(1)28"/>
      <sheetName val="Haft_year_tax_estimation_(2)28"/>
      <sheetName val="Taxcal_6_Month28"/>
      <sheetName val="Data_Last_year28"/>
      <sheetName val="GL_CB28"/>
      <sheetName val="GL_M28"/>
      <sheetName val="Gain_Loss_Calculation28"/>
      <sheetName val="Deferred_Charge28"/>
      <sheetName val="Detail_รายบุคคลปี_5828"/>
      <sheetName val="Sale_040428"/>
      <sheetName val="IBA_&lt;O3&gt;28"/>
      <sheetName val="Loan_Amortization_Table28"/>
      <sheetName val="Linkage_Quote28"/>
      <sheetName val="Register_Cal_Mar_04_July_05_28"/>
      <sheetName val="QR_4_128"/>
      <sheetName val="คชจ_ดำเนินงาน6-4328"/>
      <sheetName val="Norms_SP28"/>
      <sheetName val="Jul_0228"/>
      <sheetName val="Non_Movement28"/>
      <sheetName val="Retire_2015-201728"/>
      <sheetName val="New_Item28"/>
      <sheetName val="B131_28"/>
      <sheetName val="HR_Budget24"/>
      <sheetName val="BOS_Commodity24"/>
      <sheetName val="SSD_Plant_Incremental_Project24"/>
      <sheetName val="ERP_7_0624"/>
      <sheetName val="Pareto_Top_RPN24"/>
      <sheetName val="FDR_BUDGET_2001_EISENACH24"/>
      <sheetName val="Cost_Reduction_Programs24"/>
      <sheetName val="COMPARISON_SHEET_(1)24"/>
      <sheetName val="2_Conso24"/>
      <sheetName val="Summary_by_Machine_Type_MAR24"/>
      <sheetName val="stat_local24"/>
      <sheetName val="ORGANIZATION_PLASTIC_GROUP_24"/>
      <sheetName val="ORGANIZATION_PLASTIC_GROUP__224"/>
      <sheetName val="IMPROVE_MAN_POWER24"/>
      <sheetName val="ฟอล์ม_B224"/>
      <sheetName val="Man_power_SPEC24"/>
      <sheetName val="Man_power_SPEC_(2)24"/>
      <sheetName val="Current_ORG24"/>
      <sheetName val="Blank_ORG24"/>
      <sheetName val="DLOT_Calculate24"/>
      <sheetName val="ประเมิน_24"/>
      <sheetName val="Improvement_Plan24"/>
      <sheetName val="รายชื่อพนักงาน_24"/>
      <sheetName val="Machine_capacity24"/>
      <sheetName val="DLOT_Current24"/>
      <sheetName val="ORG_(2)24"/>
      <sheetName val="Injection_new24"/>
      <sheetName val="Injection_new_24"/>
      <sheetName val="ADJ_-_RATE69"/>
      <sheetName val="ADJ___RATE69"/>
      <sheetName val="SCB_1_-_Current69"/>
      <sheetName val="SCB_2_-_Current69"/>
      <sheetName val="BALANCE_SHEET_69"/>
      <sheetName val="BS_ATTACH69"/>
      <sheetName val="Sheet1_(2)69"/>
      <sheetName val="เงินกู้_MGC68"/>
      <sheetName val="LC___TR_Listing68"/>
      <sheetName val="Customize_Your_Invoice68"/>
      <sheetName val="Stock_Aging68"/>
      <sheetName val="VariableII__period68"/>
      <sheetName val="Dec_200168"/>
      <sheetName val="CF_RECONCILE_-_168"/>
      <sheetName val="Cost_Centers66"/>
      <sheetName val="_IB-PL-00-01_SUMMARY66"/>
      <sheetName val="10-1_Media66"/>
      <sheetName val="Customize_Your_Purchase_Order66"/>
      <sheetName val="ALL_KSFC_RIGS_EXCEPT_R-566"/>
      <sheetName val="FP_Friends_Other66"/>
      <sheetName val="163040_LC_TR66"/>
      <sheetName val="ng_1260"/>
      <sheetName val="Trial_Balance65"/>
      <sheetName val="_IBPL000165"/>
      <sheetName val="TrialBalance_Q3-200265"/>
      <sheetName val="Workbook_Inputs65"/>
      <sheetName val="163040_LC-TR65"/>
      <sheetName val="CA_Sheet66"/>
      <sheetName val="F9_Parameters64"/>
      <sheetName val="Total_Inventory65"/>
      <sheetName val="Semi_FG&amp;FG65"/>
      <sheetName val="Provision_NRV65"/>
      <sheetName val="Customize_Your_Loan_Manager64"/>
      <sheetName val="D190_264"/>
      <sheetName val="Bang_chiet_tinh_TBA64"/>
      <sheetName val="Data_Entry62"/>
      <sheetName val="input_data62"/>
      <sheetName val="Valo_DCF62"/>
      <sheetName val="List_info62"/>
      <sheetName val="By_Person62"/>
      <sheetName val="head_Jan62"/>
      <sheetName val="Cost_center57"/>
      <sheetName val="DB_PPC_PSF62"/>
      <sheetName val="Record_CR60"/>
      <sheetName val="Co__Code60"/>
      <sheetName val="Incident__NP_201760"/>
      <sheetName val="Standing_Data54"/>
      <sheetName val="Asset_&amp;_Liability54"/>
      <sheetName val="Net_asset_value54"/>
      <sheetName val="Drop_List54"/>
      <sheetName val="CAN_DOI_-_KET_QUA56"/>
      <sheetName val="Month_v_YTD54"/>
      <sheetName val="_IB-PL-YTD54"/>
      <sheetName val="BOI_sum54"/>
      <sheetName val="Update_CIT_FY1954"/>
      <sheetName val="Tax_computation_BOI54"/>
      <sheetName val="A)_Provision_schedule54"/>
      <sheetName val="A2)_834_Inventory54"/>
      <sheetName val="B1)_646_Retirement54"/>
      <sheetName val="B2)_746_Retirement_54"/>
      <sheetName val="C1)_791-0000-20_Private_exp_54"/>
      <sheetName val="TB_(as_of_31DEC)54"/>
      <sheetName val="C2)_779-0000-20_Misc_54"/>
      <sheetName val="C1)_663_Car_Lease54"/>
      <sheetName val="C2)_758_Car_Lease54"/>
      <sheetName val="D)_Training54"/>
      <sheetName val="E)_HY_test_PwC54"/>
      <sheetName val="F)_RD_60454"/>
      <sheetName val="G)_RD_64254"/>
      <sheetName val="TO_-_SP54"/>
      <sheetName val="Company_Info54"/>
      <sheetName val="CA_Comp54"/>
      <sheetName val="Balance_Sheet54"/>
      <sheetName val="Drop_down_list54"/>
      <sheetName val="Write_off54"/>
      <sheetName val="Cost_centre_expenditure54"/>
      <sheetName val="addl_cost54"/>
      <sheetName val="Cash_Flow54"/>
      <sheetName val="Co_info54"/>
      <sheetName val="Financial_Summary54"/>
      <sheetName val="Adj&amp;Rje(Z820)_54"/>
      <sheetName val="Spec_2210454"/>
      <sheetName val="WT_Util_99_LE54"/>
      <sheetName val="PTA_P&amp;S54"/>
      <sheetName val="Waste_Treatment_Variable_54"/>
      <sheetName val="แบบฟอร์มที่_7_original54"/>
      <sheetName val="แบบฟอร์มที่_7_Project_Base54"/>
      <sheetName val="All_employee54"/>
      <sheetName val="n-4_454"/>
      <sheetName val="DISCOUNT_(2)26"/>
      <sheetName val="Bank_CA&amp;SA27"/>
      <sheetName val="AR_-CID27"/>
      <sheetName val="ดบ_ค้างรับ_Tisco27"/>
      <sheetName val="คชจ_ล่วงหน้า27"/>
      <sheetName val="ก่อสร้าง_ล่วงหน้า27"/>
      <sheetName val="ภาษีหัก_ณ_ที่จ่าย27"/>
      <sheetName val="คชจ_รอเรียกเก็บ_TDT27"/>
      <sheetName val="อุปกรณ์(หน่วยงาน)_27"/>
      <sheetName val="ICS_Cost_by_units27"/>
      <sheetName val="ICM_Budget&amp;Cost_Phase_I27"/>
      <sheetName val="ICM_Budget_Cost_Phase_II27"/>
      <sheetName val="ICm_Cost_by_units27"/>
      <sheetName val="CIV_AP_2-131-0027"/>
      <sheetName val="ICM_AP_2-131-0027"/>
      <sheetName val="CIV_AP_2-133-0027"/>
      <sheetName val="ICM_AP_2-133-0027"/>
      <sheetName val="ICM_AP_RPT27"/>
      <sheetName val="CIV_AP_RPT27"/>
      <sheetName val="CHQระหว่างทาง_2-132-0027"/>
      <sheetName val="ภาษีเงินได้หัก_ณ_ที่จ่าย27"/>
      <sheetName val="ค้างจ่าย_CID27"/>
      <sheetName val="เงินทดรองรับ_2-191-0027"/>
      <sheetName val="เงินทดรองรับ_2-193-0027"/>
      <sheetName val="เงินทดรองรับ_2-194-xx27"/>
      <sheetName val="สรุปเงินมัดจำห้องชุด_Agent27"/>
      <sheetName val="Commission-Tiny_(Chinese)27"/>
      <sheetName val="Commission-Sky_Pro_(Thai)27"/>
      <sheetName val="สำรองผลประโยชน์พนง_27"/>
      <sheetName val="รด_บริหาร27"/>
      <sheetName val="รด_อื่น27"/>
      <sheetName val="6-120-10_ค่าเช่า27"/>
      <sheetName val="6-120-20_ค่าบริการ27"/>
      <sheetName val="6-120-50_ค่าซ่อมแซม27"/>
      <sheetName val="6-150-10_ค่าที่ปรึกษา27"/>
      <sheetName val="6-130-20_ส่งเสริมการขาย27"/>
      <sheetName val="6-130-30_คอมมิชชั่น-ICS27"/>
      <sheetName val="6-130-30_คอมมิชชั่น-ICM27"/>
      <sheetName val="#6-200-00_ดอกเบี้ยจ่าย27"/>
      <sheetName val="Haft_year_tax_estimation_126"/>
      <sheetName val="Haft_year_tax_estimation_226"/>
      <sheetName val="Haft_year_tax_estimation_(1)26"/>
      <sheetName val="Haft_year_tax_estimation_(2)26"/>
      <sheetName val="Taxcal_6_Month26"/>
      <sheetName val="Data_Last_year26"/>
      <sheetName val="GL_CB26"/>
      <sheetName val="GL_M26"/>
      <sheetName val="Gain_Loss_Calculation26"/>
      <sheetName val="Deferred_Charge26"/>
      <sheetName val="Detail_รายบุคคลปี_5826"/>
      <sheetName val="Sale_040426"/>
      <sheetName val="IBA_&lt;O3&gt;26"/>
      <sheetName val="Loan_Amortization_Table26"/>
      <sheetName val="Linkage_Quote26"/>
      <sheetName val="Register_Cal_Mar_04_July_05_26"/>
      <sheetName val="QR_4_126"/>
      <sheetName val="คชจ_ดำเนินงาน6-4326"/>
      <sheetName val="Norms_SP26"/>
      <sheetName val="Jul_0226"/>
      <sheetName val="Non_Movement26"/>
      <sheetName val="Retire_2015-201726"/>
      <sheetName val="New_Item26"/>
      <sheetName val="B131_26"/>
      <sheetName val="HR_Budget22"/>
      <sheetName val="BOS_Commodity22"/>
      <sheetName val="SSD_Plant_Incremental_Project22"/>
      <sheetName val="ERP_7_0622"/>
      <sheetName val="Pareto_Top_RPN22"/>
      <sheetName val="FDR_BUDGET_2001_EISENACH22"/>
      <sheetName val="Cost_Reduction_Programs22"/>
      <sheetName val="COMPARISON_SHEET_(1)22"/>
      <sheetName val="2_Conso22"/>
      <sheetName val="Summary_by_Machine_Type_MAR22"/>
      <sheetName val="stat_local22"/>
      <sheetName val="ORGANIZATION_PLASTIC_GROUP_22"/>
      <sheetName val="ORGANIZATION_PLASTIC_GROUP__222"/>
      <sheetName val="IMPROVE_MAN_POWER22"/>
      <sheetName val="ฟอล์ม_B222"/>
      <sheetName val="Man_power_SPEC22"/>
      <sheetName val="Man_power_SPEC_(2)22"/>
      <sheetName val="Current_ORG22"/>
      <sheetName val="Blank_ORG22"/>
      <sheetName val="DLOT_Calculate22"/>
      <sheetName val="ประเมิน_22"/>
      <sheetName val="Improvement_Plan22"/>
      <sheetName val="รายชื่อพนักงาน_22"/>
      <sheetName val="Machine_capacity22"/>
      <sheetName val="DLOT_Current22"/>
      <sheetName val="ORG_(2)22"/>
      <sheetName val="Injection_new22"/>
      <sheetName val="Injection_new_22"/>
      <sheetName val="ADJ_-_RATE70"/>
      <sheetName val="ADJ___RATE70"/>
      <sheetName val="SCB_1_-_Current70"/>
      <sheetName val="SCB_2_-_Current70"/>
      <sheetName val="BALANCE_SHEET_70"/>
      <sheetName val="BS_ATTACH70"/>
      <sheetName val="Sheet1_(2)70"/>
      <sheetName val="เงินกู้_MGC69"/>
      <sheetName val="LC___TR_Listing69"/>
      <sheetName val="Customize_Your_Invoice69"/>
      <sheetName val="Stock_Aging69"/>
      <sheetName val="VariableII__period69"/>
      <sheetName val="Dec_200169"/>
      <sheetName val="CF_RECONCILE_-_169"/>
      <sheetName val="Cost_Centers67"/>
      <sheetName val="_IB-PL-00-01_SUMMARY67"/>
      <sheetName val="10-1_Media67"/>
      <sheetName val="Customize_Your_Purchase_Order67"/>
      <sheetName val="ALL_KSFC_RIGS_EXCEPT_R-567"/>
      <sheetName val="FP_Friends_Other67"/>
      <sheetName val="163040_LC_TR67"/>
      <sheetName val="ng_1261"/>
      <sheetName val="Trial_Balance66"/>
      <sheetName val="_IBPL000166"/>
      <sheetName val="TrialBalance_Q3-200266"/>
      <sheetName val="Workbook_Inputs66"/>
      <sheetName val="163040_LC-TR66"/>
      <sheetName val="CA_Sheet67"/>
      <sheetName val="F9_Parameters65"/>
      <sheetName val="Total_Inventory66"/>
      <sheetName val="Semi_FG&amp;FG66"/>
      <sheetName val="Provision_NRV66"/>
      <sheetName val="Customize_Your_Loan_Manager65"/>
      <sheetName val="D190_265"/>
      <sheetName val="Bang_chiet_tinh_TBA65"/>
      <sheetName val="Data_Entry63"/>
      <sheetName val="input_data63"/>
      <sheetName val="Valo_DCF63"/>
      <sheetName val="List_info63"/>
      <sheetName val="By_Person63"/>
      <sheetName val="head_Jan63"/>
      <sheetName val="Cost_center58"/>
      <sheetName val="DB_PPC_PSF63"/>
      <sheetName val="Record_CR61"/>
      <sheetName val="Co__Code61"/>
      <sheetName val="Incident__NP_201761"/>
      <sheetName val="Standing_Data55"/>
      <sheetName val="Asset_&amp;_Liability55"/>
      <sheetName val="Net_asset_value55"/>
      <sheetName val="Drop_List55"/>
      <sheetName val="CAN_DOI_-_KET_QUA57"/>
      <sheetName val="Month_v_YTD55"/>
      <sheetName val="_IB-PL-YTD55"/>
      <sheetName val="BOI_sum55"/>
      <sheetName val="Update_CIT_FY1955"/>
      <sheetName val="Tax_computation_BOI55"/>
      <sheetName val="A)_Provision_schedule55"/>
      <sheetName val="A2)_834_Inventory55"/>
      <sheetName val="B1)_646_Retirement55"/>
      <sheetName val="B2)_746_Retirement_55"/>
      <sheetName val="C1)_791-0000-20_Private_exp_55"/>
      <sheetName val="TB_(as_of_31DEC)55"/>
      <sheetName val="C2)_779-0000-20_Misc_55"/>
      <sheetName val="C1)_663_Car_Lease55"/>
      <sheetName val="C2)_758_Car_Lease55"/>
      <sheetName val="D)_Training55"/>
      <sheetName val="E)_HY_test_PwC55"/>
      <sheetName val="F)_RD_60455"/>
      <sheetName val="G)_RD_64255"/>
      <sheetName val="TO_-_SP55"/>
      <sheetName val="Company_Info55"/>
      <sheetName val="CA_Comp55"/>
      <sheetName val="Balance_Sheet55"/>
      <sheetName val="Drop_down_list55"/>
      <sheetName val="Write_off55"/>
      <sheetName val="Cost_centre_expenditure55"/>
      <sheetName val="addl_cost55"/>
      <sheetName val="Cash_Flow55"/>
      <sheetName val="Co_info55"/>
      <sheetName val="Financial_Summary55"/>
      <sheetName val="Adj&amp;Rje(Z820)_55"/>
      <sheetName val="Spec_2210455"/>
      <sheetName val="WT_Util_99_LE55"/>
      <sheetName val="PTA_P&amp;S55"/>
      <sheetName val="Waste_Treatment_Variable_55"/>
      <sheetName val="แบบฟอร์มที่_7_original55"/>
      <sheetName val="แบบฟอร์มที่_7_Project_Base55"/>
      <sheetName val="All_employee55"/>
      <sheetName val="n-4_455"/>
      <sheetName val="DISCOUNT_(2)27"/>
      <sheetName val="Bank_CA&amp;SA28"/>
      <sheetName val="AR_-CID28"/>
      <sheetName val="ดบ_ค้างรับ_Tisco28"/>
      <sheetName val="คชจ_ล่วงหน้า28"/>
      <sheetName val="ก่อสร้าง_ล่วงหน้า28"/>
      <sheetName val="ภาษีหัก_ณ_ที่จ่าย28"/>
      <sheetName val="คชจ_รอเรียกเก็บ_TDT28"/>
      <sheetName val="อุปกรณ์(หน่วยงาน)_28"/>
      <sheetName val="ICS_Cost_by_units28"/>
      <sheetName val="ICM_Budget&amp;Cost_Phase_I28"/>
      <sheetName val="ICM_Budget_Cost_Phase_II28"/>
      <sheetName val="ICm_Cost_by_units28"/>
      <sheetName val="CIV_AP_2-131-0028"/>
      <sheetName val="ICM_AP_2-131-0028"/>
      <sheetName val="CIV_AP_2-133-0028"/>
      <sheetName val="ICM_AP_2-133-0028"/>
      <sheetName val="ICM_AP_RPT28"/>
      <sheetName val="CIV_AP_RPT28"/>
      <sheetName val="CHQระหว่างทาง_2-132-0028"/>
      <sheetName val="ภาษีเงินได้หัก_ณ_ที่จ่าย28"/>
      <sheetName val="ค้างจ่าย_CID28"/>
      <sheetName val="เงินทดรองรับ_2-191-0028"/>
      <sheetName val="เงินทดรองรับ_2-193-0028"/>
      <sheetName val="เงินทดรองรับ_2-194-xx28"/>
      <sheetName val="สรุปเงินมัดจำห้องชุด_Agent28"/>
      <sheetName val="Commission-Tiny_(Chinese)28"/>
      <sheetName val="Commission-Sky_Pro_(Thai)28"/>
      <sheetName val="สำรองผลประโยชน์พนง_28"/>
      <sheetName val="รด_บริหาร28"/>
      <sheetName val="รด_อื่น28"/>
      <sheetName val="6-120-10_ค่าเช่า28"/>
      <sheetName val="6-120-20_ค่าบริการ28"/>
      <sheetName val="6-120-50_ค่าซ่อมแซม28"/>
      <sheetName val="6-150-10_ค่าที่ปรึกษา28"/>
      <sheetName val="6-130-20_ส่งเสริมการขาย28"/>
      <sheetName val="6-130-30_คอมมิชชั่น-ICS28"/>
      <sheetName val="6-130-30_คอมมิชชั่น-ICM28"/>
      <sheetName val="#6-200-00_ดอกเบี้ยจ่าย28"/>
      <sheetName val="Haft_year_tax_estimation_127"/>
      <sheetName val="Haft_year_tax_estimation_227"/>
      <sheetName val="Haft_year_tax_estimation_(1)27"/>
      <sheetName val="Haft_year_tax_estimation_(2)27"/>
      <sheetName val="Taxcal_6_Month27"/>
      <sheetName val="Data_Last_year27"/>
      <sheetName val="GL_CB27"/>
      <sheetName val="GL_M27"/>
      <sheetName val="Gain_Loss_Calculation27"/>
      <sheetName val="Deferred_Charge27"/>
      <sheetName val="Detail_รายบุคคลปี_5827"/>
      <sheetName val="Sale_040427"/>
      <sheetName val="IBA_&lt;O3&gt;27"/>
      <sheetName val="Loan_Amortization_Table27"/>
      <sheetName val="Linkage_Quote27"/>
      <sheetName val="Register_Cal_Mar_04_July_05_27"/>
      <sheetName val="QR_4_127"/>
      <sheetName val="คชจ_ดำเนินงาน6-4327"/>
      <sheetName val="Norms_SP27"/>
      <sheetName val="Jul_0227"/>
      <sheetName val="Non_Movement27"/>
      <sheetName val="Retire_2015-201727"/>
      <sheetName val="New_Item27"/>
      <sheetName val="B131_27"/>
      <sheetName val="HR_Budget23"/>
      <sheetName val="BOS_Commodity23"/>
      <sheetName val="SSD_Plant_Incremental_Project23"/>
      <sheetName val="ERP_7_0623"/>
      <sheetName val="Pareto_Top_RPN23"/>
      <sheetName val="FDR_BUDGET_2001_EISENACH23"/>
      <sheetName val="Cost_Reduction_Programs23"/>
      <sheetName val="COMPARISON_SHEET_(1)23"/>
      <sheetName val="2_Conso23"/>
      <sheetName val="Summary_by_Machine_Type_MAR23"/>
      <sheetName val="stat_local23"/>
      <sheetName val="ORGANIZATION_PLASTIC_GROUP_23"/>
      <sheetName val="ORGANIZATION_PLASTIC_GROUP__223"/>
      <sheetName val="IMPROVE_MAN_POWER23"/>
      <sheetName val="ฟอล์ม_B223"/>
      <sheetName val="Man_power_SPEC23"/>
      <sheetName val="Man_power_SPEC_(2)23"/>
      <sheetName val="Current_ORG23"/>
      <sheetName val="Blank_ORG23"/>
      <sheetName val="DLOT_Calculate23"/>
      <sheetName val="ประเมิน_23"/>
      <sheetName val="Improvement_Plan23"/>
      <sheetName val="รายชื่อพนักงาน_23"/>
      <sheetName val="Machine_capacity23"/>
      <sheetName val="DLOT_Current23"/>
      <sheetName val="ORG_(2)23"/>
      <sheetName val="Injection_new23"/>
      <sheetName val="Injection_new_23"/>
      <sheetName val="ADJ_-_RATE72"/>
      <sheetName val="ADJ___RATE72"/>
      <sheetName val="SCB_1_-_Current72"/>
      <sheetName val="SCB_2_-_Current72"/>
      <sheetName val="BALANCE_SHEET_72"/>
      <sheetName val="BS_ATTACH72"/>
      <sheetName val="Sheet1_(2)72"/>
      <sheetName val="เงินกู้_MGC71"/>
      <sheetName val="LC___TR_Listing71"/>
      <sheetName val="Customize_Your_Invoice71"/>
      <sheetName val="Stock_Aging71"/>
      <sheetName val="VariableII__period71"/>
      <sheetName val="Dec_200171"/>
      <sheetName val="CF_RECONCILE_-_171"/>
      <sheetName val="Cost_Centers69"/>
      <sheetName val="_IB-PL-00-01_SUMMARY69"/>
      <sheetName val="10-1_Media69"/>
      <sheetName val="Customize_Your_Purchase_Order69"/>
      <sheetName val="ALL_KSFC_RIGS_EXCEPT_R-569"/>
      <sheetName val="FP_Friends_Other69"/>
      <sheetName val="163040_LC_TR69"/>
      <sheetName val="ng_1263"/>
      <sheetName val="Trial_Balance68"/>
      <sheetName val="_IBPL000168"/>
      <sheetName val="TrialBalance_Q3-200268"/>
      <sheetName val="Workbook_Inputs68"/>
      <sheetName val="163040_LC-TR68"/>
      <sheetName val="CA_Sheet69"/>
      <sheetName val="F9_Parameters67"/>
      <sheetName val="Total_Inventory68"/>
      <sheetName val="Semi_FG&amp;FG68"/>
      <sheetName val="Provision_NRV68"/>
      <sheetName val="Customize_Your_Loan_Manager67"/>
      <sheetName val="D190_267"/>
      <sheetName val="Bang_chiet_tinh_TBA67"/>
      <sheetName val="Data_Entry65"/>
      <sheetName val="input_data65"/>
      <sheetName val="Valo_DCF65"/>
      <sheetName val="List_info65"/>
      <sheetName val="By_Person65"/>
      <sheetName val="head_Jan65"/>
      <sheetName val="Cost_center60"/>
      <sheetName val="DB_PPC_PSF65"/>
      <sheetName val="Record_CR63"/>
      <sheetName val="Co__Code63"/>
      <sheetName val="Incident__NP_201763"/>
      <sheetName val="Standing_Data57"/>
      <sheetName val="Asset_&amp;_Liability57"/>
      <sheetName val="Net_asset_value57"/>
      <sheetName val="Drop_List57"/>
      <sheetName val="CAN_DOI_-_KET_QUA59"/>
      <sheetName val="Month_v_YTD57"/>
      <sheetName val="_IB-PL-YTD57"/>
      <sheetName val="BOI_sum57"/>
      <sheetName val="Update_CIT_FY1957"/>
      <sheetName val="Tax_computation_BOI57"/>
      <sheetName val="A)_Provision_schedule57"/>
      <sheetName val="A2)_834_Inventory57"/>
      <sheetName val="B1)_646_Retirement57"/>
      <sheetName val="B2)_746_Retirement_57"/>
      <sheetName val="C1)_791-0000-20_Private_exp_57"/>
      <sheetName val="TB_(as_of_31DEC)57"/>
      <sheetName val="C2)_779-0000-20_Misc_57"/>
      <sheetName val="C1)_663_Car_Lease57"/>
      <sheetName val="C2)_758_Car_Lease57"/>
      <sheetName val="D)_Training57"/>
      <sheetName val="E)_HY_test_PwC57"/>
      <sheetName val="F)_RD_60457"/>
      <sheetName val="G)_RD_64257"/>
      <sheetName val="TO_-_SP57"/>
      <sheetName val="Company_Info57"/>
      <sheetName val="CA_Comp57"/>
      <sheetName val="Balance_Sheet57"/>
      <sheetName val="Drop_down_list57"/>
      <sheetName val="Write_off57"/>
      <sheetName val="Cost_centre_expenditure57"/>
      <sheetName val="addl_cost57"/>
      <sheetName val="Cash_Flow57"/>
      <sheetName val="Co_info57"/>
      <sheetName val="Financial_Summary57"/>
      <sheetName val="Adj&amp;Rje(Z820)_57"/>
      <sheetName val="Spec_2210457"/>
      <sheetName val="WT_Util_99_LE57"/>
      <sheetName val="PTA_P&amp;S57"/>
      <sheetName val="Waste_Treatment_Variable_57"/>
      <sheetName val="แบบฟอร์มที่_7_original57"/>
      <sheetName val="แบบฟอร์มที่_7_Project_Base57"/>
      <sheetName val="All_employee57"/>
      <sheetName val="n-4_457"/>
      <sheetName val="DISCOUNT_(2)29"/>
      <sheetName val="Bank_CA&amp;SA30"/>
      <sheetName val="AR_-CID30"/>
      <sheetName val="ดบ_ค้างรับ_Tisco30"/>
      <sheetName val="คชจ_ล่วงหน้า30"/>
      <sheetName val="ก่อสร้าง_ล่วงหน้า30"/>
      <sheetName val="ภาษีหัก_ณ_ที่จ่าย30"/>
      <sheetName val="คชจ_รอเรียกเก็บ_TDT30"/>
      <sheetName val="อุปกรณ์(หน่วยงาน)_30"/>
      <sheetName val="ICS_Cost_by_units30"/>
      <sheetName val="ICM_Budget&amp;Cost_Phase_I30"/>
      <sheetName val="ICM_Budget_Cost_Phase_II30"/>
      <sheetName val="ICm_Cost_by_units30"/>
      <sheetName val="CIV_AP_2-131-0030"/>
      <sheetName val="ICM_AP_2-131-0030"/>
      <sheetName val="CIV_AP_2-133-0030"/>
      <sheetName val="ICM_AP_2-133-0030"/>
      <sheetName val="ICM_AP_RPT30"/>
      <sheetName val="CIV_AP_RPT30"/>
      <sheetName val="CHQระหว่างทาง_2-132-0030"/>
      <sheetName val="ภาษีเงินได้หัก_ณ_ที่จ่าย30"/>
      <sheetName val="ค้างจ่าย_CID30"/>
      <sheetName val="เงินทดรองรับ_2-191-0030"/>
      <sheetName val="เงินทดรองรับ_2-193-0030"/>
      <sheetName val="เงินทดรองรับ_2-194-xx30"/>
      <sheetName val="สรุปเงินมัดจำห้องชุด_Agent30"/>
      <sheetName val="Commission-Tiny_(Chinese)30"/>
      <sheetName val="Commission-Sky_Pro_(Thai)30"/>
      <sheetName val="สำรองผลประโยชน์พนง_30"/>
      <sheetName val="รด_บริหาร30"/>
      <sheetName val="รด_อื่น30"/>
      <sheetName val="6-120-10_ค่าเช่า30"/>
      <sheetName val="6-120-20_ค่าบริการ30"/>
      <sheetName val="6-120-50_ค่าซ่อมแซม30"/>
      <sheetName val="6-150-10_ค่าที่ปรึกษา30"/>
      <sheetName val="6-130-20_ส่งเสริมการขาย30"/>
      <sheetName val="6-130-30_คอมมิชชั่น-ICS30"/>
      <sheetName val="6-130-30_คอมมิชชั่น-ICM30"/>
      <sheetName val="#6-200-00_ดอกเบี้ยจ่าย30"/>
      <sheetName val="Haft_year_tax_estimation_129"/>
      <sheetName val="Haft_year_tax_estimation_229"/>
      <sheetName val="Haft_year_tax_estimation_(1)29"/>
      <sheetName val="Haft_year_tax_estimation_(2)29"/>
      <sheetName val="Taxcal_6_Month29"/>
      <sheetName val="Data_Last_year29"/>
      <sheetName val="GL_CB29"/>
      <sheetName val="GL_M29"/>
      <sheetName val="Gain_Loss_Calculation29"/>
      <sheetName val="Deferred_Charge29"/>
      <sheetName val="Detail_รายบุคคลปี_5829"/>
      <sheetName val="Sale_040429"/>
      <sheetName val="IBA_&lt;O3&gt;29"/>
      <sheetName val="Loan_Amortization_Table29"/>
      <sheetName val="Linkage_Quote29"/>
      <sheetName val="Register_Cal_Mar_04_July_05_29"/>
      <sheetName val="QR_4_129"/>
      <sheetName val="คชจ_ดำเนินงาน6-4329"/>
      <sheetName val="Norms_SP29"/>
      <sheetName val="Jul_0229"/>
      <sheetName val="Non_Movement29"/>
      <sheetName val="Retire_2015-201729"/>
      <sheetName val="New_Item29"/>
      <sheetName val="B131_29"/>
      <sheetName val="HR_Budget25"/>
      <sheetName val="BOS_Commodity25"/>
      <sheetName val="SSD_Plant_Incremental_Project25"/>
      <sheetName val="ERP_7_0625"/>
      <sheetName val="Pareto_Top_RPN25"/>
      <sheetName val="FDR_BUDGET_2001_EISENACH25"/>
      <sheetName val="Cost_Reduction_Programs25"/>
      <sheetName val="COMPARISON_SHEET_(1)25"/>
      <sheetName val="2_Conso25"/>
      <sheetName val="Summary_by_Machine_Type_MAR25"/>
      <sheetName val="stat_local25"/>
      <sheetName val="ORGANIZATION_PLASTIC_GROUP_25"/>
      <sheetName val="ORGANIZATION_PLASTIC_GROUP__225"/>
      <sheetName val="IMPROVE_MAN_POWER25"/>
      <sheetName val="ฟอล์ม_B225"/>
      <sheetName val="Man_power_SPEC25"/>
      <sheetName val="Man_power_SPEC_(2)25"/>
      <sheetName val="Current_ORG25"/>
      <sheetName val="Blank_ORG25"/>
      <sheetName val="DLOT_Calculate25"/>
      <sheetName val="ประเมิน_25"/>
      <sheetName val="Improvement_Plan25"/>
      <sheetName val="รายชื่อพนักงาน_25"/>
      <sheetName val="Machine_capacity25"/>
      <sheetName val="DLOT_Current25"/>
      <sheetName val="ORG_(2)25"/>
      <sheetName val="Injection_new25"/>
      <sheetName val="Injection_new_25"/>
      <sheetName val="ADJ_-_RATE73"/>
      <sheetName val="ADJ___RATE73"/>
      <sheetName val="SCB_1_-_Current73"/>
      <sheetName val="SCB_2_-_Current73"/>
      <sheetName val="BALANCE_SHEET_73"/>
      <sheetName val="BS_ATTACH73"/>
      <sheetName val="Sheet1_(2)73"/>
      <sheetName val="เงินกู้_MGC72"/>
      <sheetName val="LC___TR_Listing72"/>
      <sheetName val="Customize_Your_Invoice72"/>
      <sheetName val="Stock_Aging72"/>
      <sheetName val="VariableII__period72"/>
      <sheetName val="Dec_200172"/>
      <sheetName val="CF_RECONCILE_-_172"/>
      <sheetName val="Cost_Centers70"/>
      <sheetName val="_IB-PL-00-01_SUMMARY70"/>
      <sheetName val="10-1_Media70"/>
      <sheetName val="Customize_Your_Purchase_Order70"/>
      <sheetName val="ALL_KSFC_RIGS_EXCEPT_R-570"/>
      <sheetName val="FP_Friends_Other70"/>
      <sheetName val="163040_LC_TR70"/>
      <sheetName val="ng_1264"/>
      <sheetName val="Trial_Balance69"/>
      <sheetName val="_IBPL000169"/>
      <sheetName val="TrialBalance_Q3-200269"/>
      <sheetName val="Workbook_Inputs69"/>
      <sheetName val="163040_LC-TR69"/>
      <sheetName val="CA_Sheet70"/>
      <sheetName val="F9_Parameters68"/>
      <sheetName val="Total_Inventory69"/>
      <sheetName val="Semi_FG&amp;FG69"/>
      <sheetName val="Provision_NRV69"/>
      <sheetName val="Customize_Your_Loan_Manager68"/>
      <sheetName val="D190_268"/>
      <sheetName val="Bang_chiet_tinh_TBA68"/>
      <sheetName val="Data_Entry66"/>
      <sheetName val="input_data66"/>
      <sheetName val="Valo_DCF66"/>
      <sheetName val="List_info66"/>
      <sheetName val="By_Person66"/>
      <sheetName val="head_Jan66"/>
      <sheetName val="Cost_center61"/>
      <sheetName val="DB_PPC_PSF66"/>
      <sheetName val="Record_CR64"/>
      <sheetName val="Co__Code64"/>
      <sheetName val="Incident__NP_201764"/>
      <sheetName val="Standing_Data58"/>
      <sheetName val="Asset_&amp;_Liability58"/>
      <sheetName val="Net_asset_value58"/>
      <sheetName val="Drop_List58"/>
      <sheetName val="CAN_DOI_-_KET_QUA60"/>
      <sheetName val="Month_v_YTD58"/>
      <sheetName val="_IB-PL-YTD58"/>
      <sheetName val="BOI_sum58"/>
      <sheetName val="Update_CIT_FY1958"/>
      <sheetName val="Tax_computation_BOI58"/>
      <sheetName val="A)_Provision_schedule58"/>
      <sheetName val="A2)_834_Inventory58"/>
      <sheetName val="B1)_646_Retirement58"/>
      <sheetName val="B2)_746_Retirement_58"/>
      <sheetName val="C1)_791-0000-20_Private_exp_58"/>
      <sheetName val="TB_(as_of_31DEC)58"/>
      <sheetName val="C2)_779-0000-20_Misc_58"/>
      <sheetName val="C1)_663_Car_Lease58"/>
      <sheetName val="C2)_758_Car_Lease58"/>
      <sheetName val="D)_Training58"/>
      <sheetName val="E)_HY_test_PwC58"/>
      <sheetName val="F)_RD_60458"/>
      <sheetName val="G)_RD_64258"/>
      <sheetName val="TO_-_SP58"/>
      <sheetName val="Company_Info58"/>
      <sheetName val="CA_Comp58"/>
      <sheetName val="Balance_Sheet58"/>
      <sheetName val="Drop_down_list58"/>
      <sheetName val="Write_off58"/>
      <sheetName val="Cost_centre_expenditure58"/>
      <sheetName val="addl_cost58"/>
      <sheetName val="Cash_Flow58"/>
      <sheetName val="Co_info58"/>
      <sheetName val="Financial_Summary58"/>
      <sheetName val="Adj&amp;Rje(Z820)_58"/>
      <sheetName val="Spec_2210458"/>
      <sheetName val="WT_Util_99_LE58"/>
      <sheetName val="PTA_P&amp;S58"/>
      <sheetName val="Waste_Treatment_Variable_58"/>
      <sheetName val="แบบฟอร์มที่_7_original58"/>
      <sheetName val="แบบฟอร์มที่_7_Project_Base58"/>
      <sheetName val="All_employee58"/>
      <sheetName val="n-4_458"/>
      <sheetName val="DISCOUNT_(2)30"/>
      <sheetName val="Bank_CA&amp;SA31"/>
      <sheetName val="AR_-CID31"/>
      <sheetName val="ดบ_ค้างรับ_Tisco31"/>
      <sheetName val="คชจ_ล่วงหน้า31"/>
      <sheetName val="ก่อสร้าง_ล่วงหน้า31"/>
      <sheetName val="ภาษีหัก_ณ_ที่จ่าย31"/>
      <sheetName val="คชจ_รอเรียกเก็บ_TDT31"/>
      <sheetName val="อุปกรณ์(หน่วยงาน)_31"/>
      <sheetName val="ICS_Cost_by_units31"/>
      <sheetName val="ICM_Budget&amp;Cost_Phase_I31"/>
      <sheetName val="ICM_Budget_Cost_Phase_II31"/>
      <sheetName val="ICm_Cost_by_units31"/>
      <sheetName val="CIV_AP_2-131-0031"/>
      <sheetName val="ICM_AP_2-131-0031"/>
      <sheetName val="CIV_AP_2-133-0031"/>
      <sheetName val="ICM_AP_2-133-0031"/>
      <sheetName val="ICM_AP_RPT31"/>
      <sheetName val="CIV_AP_RPT31"/>
      <sheetName val="CHQระหว่างทาง_2-132-0031"/>
      <sheetName val="ภาษีเงินได้หัก_ณ_ที่จ่าย31"/>
      <sheetName val="ค้างจ่าย_CID31"/>
      <sheetName val="เงินทดรองรับ_2-191-0031"/>
      <sheetName val="เงินทดรองรับ_2-193-0031"/>
      <sheetName val="เงินทดรองรับ_2-194-xx31"/>
      <sheetName val="สรุปเงินมัดจำห้องชุด_Agent31"/>
      <sheetName val="Commission-Tiny_(Chinese)31"/>
      <sheetName val="Commission-Sky_Pro_(Thai)31"/>
      <sheetName val="สำรองผลประโยชน์พนง_31"/>
      <sheetName val="รด_บริหาร31"/>
      <sheetName val="รด_อื่น31"/>
      <sheetName val="6-120-10_ค่าเช่า31"/>
      <sheetName val="6-120-20_ค่าบริการ31"/>
      <sheetName val="6-120-50_ค่าซ่อมแซม31"/>
      <sheetName val="6-150-10_ค่าที่ปรึกษา31"/>
      <sheetName val="6-130-20_ส่งเสริมการขาย31"/>
      <sheetName val="6-130-30_คอมมิชชั่น-ICS31"/>
      <sheetName val="6-130-30_คอมมิชชั่น-ICM31"/>
      <sheetName val="#6-200-00_ดอกเบี้ยจ่าย31"/>
      <sheetName val="Haft_year_tax_estimation_130"/>
      <sheetName val="Haft_year_tax_estimation_230"/>
      <sheetName val="Haft_year_tax_estimation_(1)30"/>
      <sheetName val="Haft_year_tax_estimation_(2)30"/>
      <sheetName val="Taxcal_6_Month30"/>
      <sheetName val="Data_Last_year30"/>
      <sheetName val="GL_CB30"/>
      <sheetName val="GL_M30"/>
      <sheetName val="Gain_Loss_Calculation30"/>
      <sheetName val="Deferred_Charge30"/>
      <sheetName val="Detail_รายบุคคลปี_5830"/>
      <sheetName val="Sale_040430"/>
      <sheetName val="IBA_&lt;O3&gt;30"/>
      <sheetName val="Loan_Amortization_Table30"/>
      <sheetName val="Linkage_Quote30"/>
      <sheetName val="Register_Cal_Mar_04_July_05_30"/>
      <sheetName val="QR_4_130"/>
      <sheetName val="คชจ_ดำเนินงาน6-4330"/>
      <sheetName val="Norms_SP30"/>
      <sheetName val="Jul_0230"/>
      <sheetName val="Non_Movement30"/>
      <sheetName val="Retire_2015-201730"/>
      <sheetName val="New_Item30"/>
      <sheetName val="B131_30"/>
      <sheetName val="HR_Budget26"/>
      <sheetName val="BOS_Commodity26"/>
      <sheetName val="SSD_Plant_Incremental_Project26"/>
      <sheetName val="ERP_7_0626"/>
      <sheetName val="Pareto_Top_RPN26"/>
      <sheetName val="FDR_BUDGET_2001_EISENACH26"/>
      <sheetName val="Cost_Reduction_Programs26"/>
      <sheetName val="COMPARISON_SHEET_(1)26"/>
      <sheetName val="2_Conso26"/>
      <sheetName val="Summary_by_Machine_Type_MAR26"/>
      <sheetName val="stat_local26"/>
      <sheetName val="ORGANIZATION_PLASTIC_GROUP_26"/>
      <sheetName val="ORGANIZATION_PLASTIC_GROUP__226"/>
      <sheetName val="IMPROVE_MAN_POWER26"/>
      <sheetName val="ฟอล์ม_B226"/>
      <sheetName val="Man_power_SPEC26"/>
      <sheetName val="Man_power_SPEC_(2)26"/>
      <sheetName val="Current_ORG26"/>
      <sheetName val="Blank_ORG26"/>
      <sheetName val="DLOT_Calculate26"/>
      <sheetName val="ประเมิน_26"/>
      <sheetName val="Improvement_Plan26"/>
      <sheetName val="รายชื่อพนักงาน_26"/>
      <sheetName val="Machine_capacity26"/>
      <sheetName val="DLOT_Current26"/>
      <sheetName val="ORG_(2)26"/>
      <sheetName val="Injection_new26"/>
      <sheetName val="Injection_new_26"/>
      <sheetName val="Seagate__share_in_units9"/>
      <sheetName val="3_P&amp;L_9"/>
      <sheetName val="A5_Code5"/>
      <sheetName val="ytd_fty_(DG)_oh_12-20165"/>
      <sheetName val="PDR_PL__ACCT-MBK5"/>
      <sheetName val="ADJ_-_RATE74"/>
      <sheetName val="ADJ___RATE74"/>
      <sheetName val="SCB_1_-_Current74"/>
      <sheetName val="SCB_2_-_Current74"/>
      <sheetName val="BALANCE_SHEET_74"/>
      <sheetName val="BS_ATTACH74"/>
      <sheetName val="Sheet1_(2)74"/>
      <sheetName val="เงินกู้_MGC73"/>
      <sheetName val="LC___TR_Listing73"/>
      <sheetName val="Customize_Your_Invoice73"/>
      <sheetName val="Stock_Aging73"/>
      <sheetName val="VariableII__period73"/>
      <sheetName val="Dec_200173"/>
      <sheetName val="CF_RECONCILE_-_173"/>
      <sheetName val="Cost_Centers71"/>
      <sheetName val="_IB-PL-00-01_SUMMARY71"/>
      <sheetName val="10-1_Media71"/>
      <sheetName val="Customize_Your_Purchase_Order71"/>
      <sheetName val="ALL_KSFC_RIGS_EXCEPT_R-571"/>
      <sheetName val="FP_Friends_Other71"/>
      <sheetName val="163040_LC_TR71"/>
      <sheetName val="ng_1265"/>
      <sheetName val="Trial_Balance70"/>
      <sheetName val="_IBPL000170"/>
      <sheetName val="TrialBalance_Q3-200270"/>
      <sheetName val="Workbook_Inputs70"/>
      <sheetName val="163040_LC-TR70"/>
      <sheetName val="CA_Sheet71"/>
      <sheetName val="F9_Parameters69"/>
      <sheetName val="Total_Inventory70"/>
      <sheetName val="Semi_FG&amp;FG70"/>
      <sheetName val="Provision_NRV70"/>
      <sheetName val="Customize_Your_Loan_Manager69"/>
      <sheetName val="D190_269"/>
      <sheetName val="Bang_chiet_tinh_TBA69"/>
      <sheetName val="Data_Entry67"/>
      <sheetName val="input_data67"/>
      <sheetName val="Valo_DCF67"/>
      <sheetName val="List_info67"/>
      <sheetName val="By_Person67"/>
      <sheetName val="head_Jan67"/>
      <sheetName val="Cost_center62"/>
      <sheetName val="DB_PPC_PSF67"/>
      <sheetName val="Record_CR65"/>
      <sheetName val="Co__Code65"/>
      <sheetName val="Incident__NP_201765"/>
      <sheetName val="Standing_Data59"/>
      <sheetName val="Asset_&amp;_Liability59"/>
      <sheetName val="Net_asset_value59"/>
      <sheetName val="Drop_List59"/>
      <sheetName val="CAN_DOI_-_KET_QUA61"/>
      <sheetName val="Month_v_YTD59"/>
      <sheetName val="_IB-PL-YTD59"/>
      <sheetName val="BOI_sum59"/>
      <sheetName val="Update_CIT_FY1959"/>
      <sheetName val="Tax_computation_BOI59"/>
      <sheetName val="A)_Provision_schedule59"/>
      <sheetName val="A2)_834_Inventory59"/>
      <sheetName val="B1)_646_Retirement59"/>
      <sheetName val="B2)_746_Retirement_59"/>
      <sheetName val="C1)_791-0000-20_Private_exp_59"/>
      <sheetName val="TB_(as_of_31DEC)59"/>
      <sheetName val="C2)_779-0000-20_Misc_59"/>
      <sheetName val="C1)_663_Car_Lease59"/>
      <sheetName val="C2)_758_Car_Lease59"/>
      <sheetName val="D)_Training59"/>
      <sheetName val="E)_HY_test_PwC59"/>
      <sheetName val="F)_RD_60459"/>
      <sheetName val="G)_RD_64259"/>
      <sheetName val="TO_-_SP59"/>
      <sheetName val="Company_Info59"/>
      <sheetName val="CA_Comp59"/>
      <sheetName val="Balance_Sheet59"/>
      <sheetName val="Drop_down_list59"/>
      <sheetName val="Write_off59"/>
      <sheetName val="Cost_centre_expenditure59"/>
      <sheetName val="addl_cost59"/>
      <sheetName val="Cash_Flow59"/>
      <sheetName val="Co_info59"/>
      <sheetName val="Financial_Summary59"/>
      <sheetName val="Adj&amp;Rje(Z820)_59"/>
      <sheetName val="Spec_2210459"/>
      <sheetName val="WT_Util_99_LE59"/>
      <sheetName val="PTA_P&amp;S59"/>
      <sheetName val="Waste_Treatment_Variable_59"/>
      <sheetName val="แบบฟอร์มที่_7_original59"/>
      <sheetName val="แบบฟอร์มที่_7_Project_Base59"/>
      <sheetName val="All_employee59"/>
      <sheetName val="n-4_459"/>
      <sheetName val="DISCOUNT_(2)31"/>
      <sheetName val="Bank_CA&amp;SA32"/>
      <sheetName val="AR_-CID32"/>
      <sheetName val="ดบ_ค้างรับ_Tisco32"/>
      <sheetName val="คชจ_ล่วงหน้า32"/>
      <sheetName val="ก่อสร้าง_ล่วงหน้า32"/>
      <sheetName val="ภาษีหัก_ณ_ที่จ่าย32"/>
      <sheetName val="คชจ_รอเรียกเก็บ_TDT32"/>
      <sheetName val="อุปกรณ์(หน่วยงาน)_32"/>
      <sheetName val="ICS_Cost_by_units32"/>
      <sheetName val="ICM_Budget&amp;Cost_Phase_I32"/>
      <sheetName val="ICM_Budget_Cost_Phase_II32"/>
      <sheetName val="ICm_Cost_by_units32"/>
      <sheetName val="CIV_AP_2-131-0032"/>
      <sheetName val="ICM_AP_2-131-0032"/>
      <sheetName val="CIV_AP_2-133-0032"/>
      <sheetName val="ICM_AP_2-133-0032"/>
      <sheetName val="ICM_AP_RPT32"/>
      <sheetName val="CIV_AP_RPT32"/>
      <sheetName val="CHQระหว่างทาง_2-132-0032"/>
      <sheetName val="ภาษีเงินได้หัก_ณ_ที่จ่าย32"/>
      <sheetName val="ค้างจ่าย_CID32"/>
      <sheetName val="เงินทดรองรับ_2-191-0032"/>
      <sheetName val="เงินทดรองรับ_2-193-0032"/>
      <sheetName val="เงินทดรองรับ_2-194-xx32"/>
      <sheetName val="สรุปเงินมัดจำห้องชุด_Agent32"/>
      <sheetName val="Commission-Tiny_(Chinese)32"/>
      <sheetName val="Commission-Sky_Pro_(Thai)32"/>
      <sheetName val="สำรองผลประโยชน์พนง_32"/>
      <sheetName val="รด_บริหาร32"/>
      <sheetName val="รด_อื่น32"/>
      <sheetName val="6-120-10_ค่าเช่า32"/>
      <sheetName val="6-120-20_ค่าบริการ32"/>
      <sheetName val="6-120-50_ค่าซ่อมแซม32"/>
      <sheetName val="6-150-10_ค่าที่ปรึกษา32"/>
      <sheetName val="6-130-20_ส่งเสริมการขาย32"/>
      <sheetName val="6-130-30_คอมมิชชั่น-ICS32"/>
      <sheetName val="6-130-30_คอมมิชชั่น-ICM32"/>
      <sheetName val="#6-200-00_ดอกเบี้ยจ่าย32"/>
      <sheetName val="Haft_year_tax_estimation_131"/>
      <sheetName val="Haft_year_tax_estimation_231"/>
      <sheetName val="Haft_year_tax_estimation_(1)31"/>
      <sheetName val="Haft_year_tax_estimation_(2)31"/>
      <sheetName val="Taxcal_6_Month31"/>
      <sheetName val="Data_Last_year31"/>
      <sheetName val="GL_CB31"/>
      <sheetName val="GL_M31"/>
      <sheetName val="Gain_Loss_Calculation31"/>
      <sheetName val="Deferred_Charge31"/>
      <sheetName val="Detail_รายบุคคลปี_5831"/>
      <sheetName val="Sale_040431"/>
      <sheetName val="IBA_&lt;O3&gt;31"/>
      <sheetName val="Loan_Amortization_Table31"/>
      <sheetName val="Linkage_Quote31"/>
      <sheetName val="Register_Cal_Mar_04_July_05_31"/>
      <sheetName val="QR_4_131"/>
      <sheetName val="คชจ_ดำเนินงาน6-4331"/>
      <sheetName val="Norms_SP31"/>
      <sheetName val="Jul_0231"/>
      <sheetName val="Non_Movement31"/>
      <sheetName val="Retire_2015-201731"/>
      <sheetName val="New_Item31"/>
      <sheetName val="B131_31"/>
      <sheetName val="HR_Budget27"/>
      <sheetName val="BOS_Commodity27"/>
      <sheetName val="SSD_Plant_Incremental_Project27"/>
      <sheetName val="ERP_7_0627"/>
      <sheetName val="Pareto_Top_RPN27"/>
      <sheetName val="FDR_BUDGET_2001_EISENACH27"/>
      <sheetName val="Cost_Reduction_Programs27"/>
      <sheetName val="COMPARISON_SHEET_(1)27"/>
      <sheetName val="2_Conso27"/>
      <sheetName val="Summary_by_Machine_Type_MAR27"/>
      <sheetName val="stat_local27"/>
      <sheetName val="ORGANIZATION_PLASTIC_GROUP_27"/>
      <sheetName val="ORGANIZATION_PLASTIC_GROUP__227"/>
      <sheetName val="IMPROVE_MAN_POWER27"/>
      <sheetName val="ฟอล์ม_B227"/>
      <sheetName val="Man_power_SPEC27"/>
      <sheetName val="Man_power_SPEC_(2)27"/>
      <sheetName val="Current_ORG27"/>
      <sheetName val="Blank_ORG27"/>
      <sheetName val="DLOT_Calculate27"/>
      <sheetName val="ประเมิน_27"/>
      <sheetName val="Improvement_Plan27"/>
      <sheetName val="รายชื่อพนักงาน_27"/>
      <sheetName val="Machine_capacity27"/>
      <sheetName val="DLOT_Current27"/>
      <sheetName val="ORG_(2)27"/>
      <sheetName val="Injection_new27"/>
      <sheetName val="Injection_new_27"/>
      <sheetName val="Seagate__share_in_units10"/>
      <sheetName val="3_P&amp;L_10"/>
      <sheetName val="A5_Code6"/>
      <sheetName val="ytd_fty_(DG)_oh_12-20166"/>
      <sheetName val="PDR_PL__ACCT-MBK6"/>
      <sheetName val="TRACK TRANSIT SYSTEM"/>
      <sheetName val="Concretor"/>
      <sheetName val="NEW003"/>
      <sheetName val="รายได้_คชจ  Con"/>
      <sheetName val="frecefecbaileys"/>
      <sheetName val="Data_28"/>
      <sheetName val="FF_2__1_8"/>
      <sheetName val="cal_(2)8"/>
      <sheetName val="Non-Statistical_Sampling_Maste8"/>
      <sheetName val="Two_Step_Revenue_Testing_Maste8"/>
      <sheetName val="Global_Data8"/>
      <sheetName val="Expense_Summary10"/>
      <sheetName val="B&amp;S_19998"/>
      <sheetName val="C_A_Add1_(App_III)12"/>
      <sheetName val="R&amp;M_confirmation_(App_A)12"/>
      <sheetName val="Marine_insurance_(App_B)12"/>
      <sheetName val="Reinvestment_Allowance12"/>
      <sheetName val="1_LeadSchedule10"/>
      <sheetName val="TC_YA2000_cyb_(R)11"/>
      <sheetName val="CA_Sum8"/>
      <sheetName val="Stat_A10"/>
      <sheetName val="SSP_HOURS10"/>
      <sheetName val="2_A2_L_Fixed_Assets8"/>
      <sheetName val="HEADCOUNT_WORKSHEET10"/>
      <sheetName val="Mat'l_Pareto10"/>
      <sheetName val="Inventory_Valuation-detail-_(10"/>
      <sheetName val="BPCOR_DETAILS10"/>
      <sheetName val="BPMKT_DETAILS10"/>
      <sheetName val="K4__F&amp;F10"/>
      <sheetName val="Format_(2)10"/>
      <sheetName val="Excess_Calc10"/>
      <sheetName val="U_10"/>
      <sheetName val="BGI_-_Interco_wkg11"/>
      <sheetName val="FAMS_Adj_11"/>
      <sheetName val="Client_Adj_-_BGI11"/>
      <sheetName val="Client_Adj_-BGM11"/>
      <sheetName val="BGM_BS11"/>
      <sheetName val="BGM_STAT11"/>
      <sheetName val="BGI_BS11"/>
      <sheetName val="BGI_STAT11"/>
      <sheetName val="Spliting_Balance_Sheet_-_120411"/>
      <sheetName val="01_010"/>
      <sheetName val="Cash_(new)9"/>
      <sheetName val="MCMD95_(1)8"/>
      <sheetName val="FF-2_(1)10"/>
      <sheetName val="FB1_(2)10"/>
      <sheetName val="BS_(3)10"/>
      <sheetName val="D1_(3)10"/>
      <sheetName val="E1__(3)10"/>
      <sheetName val="F1__(3)10"/>
      <sheetName val="G1__(3)10"/>
      <sheetName val="J1_(3)10"/>
      <sheetName val="J3_(3)10"/>
      <sheetName val="M1_(3)10"/>
      <sheetName val="M1-1_(3)10"/>
      <sheetName val="M1-2_(3)10"/>
      <sheetName val="N1_(3)10"/>
      <sheetName val="General_info10"/>
      <sheetName val="PBSE_BS10"/>
      <sheetName val="comp_of_re_pack10"/>
      <sheetName val="CF_Statements10"/>
      <sheetName val="Stmt_of_equity10"/>
      <sheetName val="GP_analysis10"/>
      <sheetName val="PBSE_PL10"/>
      <sheetName val="FB4_Sch9_Disclosure10"/>
      <sheetName val="E1_10"/>
      <sheetName val="F1_10"/>
      <sheetName val="G1_10"/>
      <sheetName val="General_info_(2)10"/>
      <sheetName val="BS_(2)10"/>
      <sheetName val="CF_Statements_(2)10"/>
      <sheetName val="Stmt_of_equity_(2)10"/>
      <sheetName val="D1_(2)10"/>
      <sheetName val="D1-1_(2)10"/>
      <sheetName val="E1__(2)10"/>
      <sheetName val="F1__(2)10"/>
      <sheetName val="G1__(2)10"/>
      <sheetName val="J1_(2)10"/>
      <sheetName val="J3_(2)10"/>
      <sheetName val="Tax_(2)10"/>
      <sheetName val="L1_(2)10"/>
      <sheetName val="M1_(2)10"/>
      <sheetName val="M1-1_(2)10"/>
      <sheetName val="M1-2_(2)10"/>
      <sheetName val="N1_(2)10"/>
      <sheetName val="X_Rates10"/>
      <sheetName val="T101_8"/>
      <sheetName val="Posting_entries8"/>
      <sheetName val="GL-Andy_current_ac8"/>
      <sheetName val="6A_CA8"/>
      <sheetName val="F1_29"/>
      <sheetName val="_Balance_Sheet10"/>
      <sheetName val="_Profit_Projection_sum10"/>
      <sheetName val="Product_segment10"/>
      <sheetName val="Profit_&amp;_Loss_Yr_110"/>
      <sheetName val="Profit_&amp;_Loss_Yr_210"/>
      <sheetName val="Profit_&amp;_Loss_Yr_310"/>
      <sheetName val="Staff_cost10"/>
      <sheetName val="Fixed_Assets_Sum(2005)10"/>
      <sheetName val="Fixed_Assets_Sum(2006)10"/>
      <sheetName val="Fixed_Assets_Sum(2007)10"/>
      <sheetName val="Cash_Flow_Yr_110"/>
      <sheetName val="Cash_Flow_Yr_210"/>
      <sheetName val="Cash_Flow_Yr_310"/>
      <sheetName val="Bal_Sheet_Yr_110"/>
      <sheetName val="Bal_Sheet_Yr_210"/>
      <sheetName val="Bal_Sheet_Yr_310"/>
      <sheetName val="Deferred_taxation_(1)10"/>
      <sheetName val="Deferred_taxation_(2)10"/>
      <sheetName val="Recon_of_FA10"/>
      <sheetName val="Reasonableness_test10"/>
      <sheetName val="NQ_Asset_Summary10"/>
      <sheetName val="S_DEBTOR0711"/>
      <sheetName val="chart_18"/>
      <sheetName val="A2_02_Fixed_Assets8"/>
      <sheetName val="ytd_fty_(DG)_oh_12-20168"/>
      <sheetName val="SALES_RECEIPTS"/>
      <sheetName val="Office_Improve"/>
      <sheetName val="INCOME STATEMENT"/>
      <sheetName val="MANPOWER REPORT"/>
      <sheetName val="Details_20025"/>
      <sheetName val="Sale_Expectation_(2)5"/>
      <sheetName val="Sale_04075"/>
      <sheetName val="B-_15"/>
      <sheetName val="งบทดลอง_-_ต_ค_25475"/>
      <sheetName val="Corp__sheet5"/>
      <sheetName val="013_-_การสั่งการ5"/>
      <sheetName val="Job_List15"/>
      <sheetName val="NAV_Base5"/>
      <sheetName val="master_plan_6"/>
      <sheetName val="Vat7%_ภายในเดือน_Junต้นฉบับ5"/>
      <sheetName val="Rateil_Pages5"/>
      <sheetName val="PPH_GB5"/>
      <sheetName val="Jan_055"/>
      <sheetName val="February_Export2"/>
      <sheetName val="Intercom__2_2"/>
      <sheetName val="Export_Sale2"/>
      <sheetName val="Int_Thai_TB_Baht2"/>
      <sheetName val="ค่าไฟฟ้า_(pdr_)2"/>
      <sheetName val="งบทดลองปภพ_4-471"/>
      <sheetName val="ปัจจุบัน_1"/>
      <sheetName val="Cum_91-931"/>
      <sheetName val="Dec_941"/>
      <sheetName val="TB_Worksheet1"/>
      <sheetName val="IRR_Sensitivities1"/>
      <sheetName val="PL_A05_APA_Input1"/>
      <sheetName val="Wht_cur1"/>
      <sheetName val="License_BOI1"/>
      <sheetName val="Depre__Key1"/>
      <sheetName val="Asset_Class1"/>
      <sheetName val="New_DYNA1"/>
      <sheetName val="Oracle_Raw1"/>
      <sheetName val="Oracle_Data_Reorg1"/>
      <sheetName val="emp_benefit-SN1"/>
      <sheetName val="DMD_Office"/>
      <sheetName val="ADMIN_OFFICE_(2)"/>
      <sheetName val="Data_Sheet"/>
      <sheetName val="WC_analytics_(+data_pages)"/>
      <sheetName val="Summary_Trade_AP_Apr15"/>
      <sheetName val="gold_แลกทอง"/>
      <sheetName val="Tornado_4_7_Component_List"/>
      <sheetName val="Acquisition_Assumptions"/>
      <sheetName val="Thai_Summit_PKK-HW"/>
      <sheetName val="U-2_1"/>
      <sheetName val="Financial_Highlights"/>
      <sheetName val="61_HR"/>
      <sheetName val="65_FINANCE"/>
      <sheetName val="cc_196_(SYS)_(2)"/>
      <sheetName val="C_1"/>
      <sheetName val="TRIAL_Balance_&amp;_%"/>
      <sheetName val="Purchase_Order"/>
      <sheetName val="Nominal_Accounts"/>
      <sheetName val="Profit_&amp;_loss"/>
      <sheetName val="KS_CONSO"/>
      <sheetName val="DIRECT_SELLING"/>
      <sheetName val="GROSS_SALES"/>
      <sheetName val="AGING LOCAL"/>
      <sheetName val="TB Jun 07"/>
      <sheetName val="Master list"/>
      <sheetName val="Account Code"/>
      <sheetName val="基本情報"/>
      <sheetName val="Opname"/>
      <sheetName val="PGMMNG"/>
      <sheetName val="Mol_Interest"/>
      <sheetName val="Blending"/>
      <sheetName val="Purchase"/>
      <sheetName val="51100"/>
      <sheetName val="tab"/>
      <sheetName val="Ã«ÀûÂÊ·ÖÎö±í"/>
      <sheetName val="Mkt Mul fonte"/>
      <sheetName val="填表单位"/>
      <sheetName val="Shareholders' Equity"/>
      <sheetName val="Leo_trad_broker"/>
      <sheetName val="BU_Actives"/>
      <sheetName val="BPR-Bloom"/>
      <sheetName val="BS_Revise"/>
      <sheetName val="IS_Revise"/>
      <sheetName val="Financing"/>
      <sheetName val="Scenarii"/>
      <sheetName val="Sensitivities"/>
      <sheetName val="3월가격"/>
      <sheetName val="17716822454050完"/>
      <sheetName val="17716822403050完"/>
      <sheetName val="17716822453050完"/>
      <sheetName val="17716822454051完"/>
      <sheetName val="17716822254052完"/>
      <sheetName val="178-168-624-640-40完"/>
      <sheetName val="178-168-624-B30-40完"/>
      <sheetName val="17916861243010完"/>
      <sheetName val="75412041129228完"/>
      <sheetName val="7542041129225完"/>
      <sheetName val="75412041149222完"/>
      <sheetName val="754-1204-114-922A完"/>
      <sheetName val="754-1204-112-9422完"/>
      <sheetName val="DX"/>
      <sheetName val="75412041D2-9027完"/>
      <sheetName val="76524210DN完"/>
      <sheetName val="76513210DM完"/>
      <sheetName val="76513210DN完"/>
      <sheetName val="76512410DM完"/>
      <sheetName val="76512410DN完"/>
      <sheetName val="7651241BCM完"/>
      <sheetName val="76512410GX完"/>
      <sheetName val="76524210CN完"/>
      <sheetName val="產成品7月"/>
      <sheetName val="封面1"/>
      <sheetName val="封面2"/>
      <sheetName val="目錄"/>
      <sheetName val="存貨報告表"/>
      <sheetName val="材料變動總表"/>
      <sheetName val="半成品變動報表"/>
      <sheetName val="原輔材料變動報告表"/>
      <sheetName val="產品成本5"/>
      <sheetName val="產成品收發明細表5"/>
      <sheetName val="沖壓成本"/>
      <sheetName val="成型成本"/>
      <sheetName val="耗料表"/>
      <sheetName val="材料．成品周轉率"/>
      <sheetName val="銷售明細表"/>
      <sheetName val="Deferred Dev Cost"/>
      <sheetName val="TSNO-DC"/>
      <sheetName val="A300"/>
      <sheetName val="224140"/>
      <sheetName val="February_Export4"/>
      <sheetName val="Intercom__2_4"/>
      <sheetName val="Export_Sale4"/>
      <sheetName val="February_Export3"/>
      <sheetName val="Intercom__2_3"/>
      <sheetName val="Export_Sale3"/>
      <sheetName val="C_A_Add1_(App_III)15"/>
      <sheetName val="R&amp;M_confirmation_(App_A)15"/>
      <sheetName val="Marine_insurance_(App_B)15"/>
      <sheetName val="Reinvestment_Allowance15"/>
      <sheetName val="1_LeadSchedule13"/>
      <sheetName val="TC_YA2000_cyb_(R)14"/>
      <sheetName val="CA_Sum11"/>
      <sheetName val="Stat_A13"/>
      <sheetName val="SSP_HOURS13"/>
      <sheetName val="2_A2_L_Fixed_Assets11"/>
      <sheetName val="HEADCOUNT_WORKSHEET13"/>
      <sheetName val="Mat'l_Pareto13"/>
      <sheetName val="Inventory_Valuation-detail-_(13"/>
      <sheetName val="BPCOR_DETAILS13"/>
      <sheetName val="BPMKT_DETAILS13"/>
      <sheetName val="K4__F&amp;F13"/>
      <sheetName val="Format_(2)13"/>
      <sheetName val="Excess_Calc13"/>
      <sheetName val="U_13"/>
      <sheetName val="Expense_Summary13"/>
      <sheetName val="BGI_-_Interco_wkg14"/>
      <sheetName val="FAMS_Adj_14"/>
      <sheetName val="Client_Adj_-_BGI14"/>
      <sheetName val="Client_Adj_-BGM14"/>
      <sheetName val="BGM_BS14"/>
      <sheetName val="BGM_STAT14"/>
      <sheetName val="BGI_BS14"/>
      <sheetName val="BGI_STAT14"/>
      <sheetName val="Spliting_Balance_Sheet_-_120414"/>
      <sheetName val="01_013"/>
      <sheetName val="Cash_(new)12"/>
      <sheetName val="MCMD95_(1)11"/>
      <sheetName val="FF-2_(1)13"/>
      <sheetName val="FB1_(2)13"/>
      <sheetName val="BS_(3)13"/>
      <sheetName val="D1_(3)13"/>
      <sheetName val="E1__(3)13"/>
      <sheetName val="F1__(3)13"/>
      <sheetName val="G1__(3)13"/>
      <sheetName val="J1_(3)13"/>
      <sheetName val="J3_(3)13"/>
      <sheetName val="M1_(3)13"/>
      <sheetName val="M1-1_(3)13"/>
      <sheetName val="M1-2_(3)13"/>
      <sheetName val="N1_(3)13"/>
      <sheetName val="General_info13"/>
      <sheetName val="PBSE_BS13"/>
      <sheetName val="comp_of_re_pack13"/>
      <sheetName val="CF_Statements13"/>
      <sheetName val="Stmt_of_equity13"/>
      <sheetName val="GP_analysis13"/>
      <sheetName val="PBSE_PL13"/>
      <sheetName val="FB4_Sch9_Disclosure13"/>
      <sheetName val="E1_13"/>
      <sheetName val="F1_13"/>
      <sheetName val="G1_13"/>
      <sheetName val="General_info_(2)13"/>
      <sheetName val="BS_(2)13"/>
      <sheetName val="CF_Statements_(2)13"/>
      <sheetName val="Stmt_of_equity_(2)13"/>
      <sheetName val="D1_(2)13"/>
      <sheetName val="D1-1_(2)13"/>
      <sheetName val="E1__(2)13"/>
      <sheetName val="F1__(2)13"/>
      <sheetName val="G1__(2)13"/>
      <sheetName val="J1_(2)13"/>
      <sheetName val="J3_(2)13"/>
      <sheetName val="Tax_(2)13"/>
      <sheetName val="L1_(2)13"/>
      <sheetName val="M1_(2)13"/>
      <sheetName val="M1-1_(2)13"/>
      <sheetName val="M1-2_(2)13"/>
      <sheetName val="N1_(2)13"/>
      <sheetName val="X_Rates13"/>
      <sheetName val="T101_11"/>
      <sheetName val="Posting_entries11"/>
      <sheetName val="GL-Andy_current_ac11"/>
      <sheetName val="6A_CA11"/>
      <sheetName val="F1_212"/>
      <sheetName val="_Balance_Sheet13"/>
      <sheetName val="_Profit_Projection_sum13"/>
      <sheetName val="Product_segment13"/>
      <sheetName val="Profit_&amp;_Loss_Yr_113"/>
      <sheetName val="Profit_&amp;_Loss_Yr_213"/>
      <sheetName val="Profit_&amp;_Loss_Yr_313"/>
      <sheetName val="Staff_cost13"/>
      <sheetName val="Fixed_Assets_Sum(2005)13"/>
      <sheetName val="Fixed_Assets_Sum(2006)13"/>
      <sheetName val="Fixed_Assets_Sum(2007)13"/>
      <sheetName val="Cash_Flow_Yr_113"/>
      <sheetName val="Cash_Flow_Yr_213"/>
      <sheetName val="Cash_Flow_Yr_313"/>
      <sheetName val="Bal_Sheet_Yr_113"/>
      <sheetName val="Bal_Sheet_Yr_213"/>
      <sheetName val="Bal_Sheet_Yr_313"/>
      <sheetName val="Deferred_taxation_(1)13"/>
      <sheetName val="Deferred_taxation_(2)13"/>
      <sheetName val="Recon_of_FA13"/>
      <sheetName val="Reasonableness_test13"/>
      <sheetName val="NQ_Asset_Summary13"/>
      <sheetName val="S_DEBTOR0714"/>
      <sheetName val="chart_111"/>
      <sheetName val="A2_02_Fixed_Assets11"/>
      <sheetName val="Details_20029"/>
      <sheetName val="Sale_Expectation_(2)9"/>
      <sheetName val="Seagate__share_in_units13"/>
      <sheetName val="3_P&amp;L_13"/>
      <sheetName val="master_plan_9"/>
      <sheetName val="Data_211"/>
      <sheetName val="FF_2__1_11"/>
      <sheetName val="cal_(2)11"/>
      <sheetName val="Non-Statistical_Sampling_Mast11"/>
      <sheetName val="Two_Step_Revenue_Testing_Mast11"/>
      <sheetName val="Global_Data11"/>
      <sheetName val="B&amp;S_199911"/>
      <sheetName val="disc_rate11"/>
      <sheetName val="Sale_04078"/>
      <sheetName val="B-_18"/>
      <sheetName val="งบทดลอง_-_ต_ค_25478"/>
      <sheetName val="Corp__sheet8"/>
      <sheetName val="013_-_การสั่งการ8"/>
      <sheetName val="Job_List18"/>
      <sheetName val="Lenders_Ratios_juneseptnov11"/>
      <sheetName val="PDR_PL__ACCT-MBK8"/>
      <sheetName val="A5_Code8"/>
      <sheetName val="NAV_Base8"/>
      <sheetName val="Vat7%_ภายในเดือน_Junต้นฉบับ8"/>
      <sheetName val="Rateil_Pages8"/>
      <sheetName val="February_Export8"/>
      <sheetName val="Intercom__2_8"/>
      <sheetName val="Export_Sale8"/>
      <sheetName val="Details_20026"/>
      <sheetName val="Sale_Expectation_(2)6"/>
      <sheetName val="disc_rate8"/>
      <sheetName val="Lenders_Ratios_juneseptnov8"/>
      <sheetName val="February_Export5"/>
      <sheetName val="Intercom__2_5"/>
      <sheetName val="Export_Sale5"/>
      <sheetName val="C_A_Add1_(App_III)13"/>
      <sheetName val="R&amp;M_confirmation_(App_A)13"/>
      <sheetName val="Marine_insurance_(App_B)13"/>
      <sheetName val="Reinvestment_Allowance13"/>
      <sheetName val="1_LeadSchedule11"/>
      <sheetName val="TC_YA2000_cyb_(R)12"/>
      <sheetName val="CA_Sum9"/>
      <sheetName val="Stat_A11"/>
      <sheetName val="SSP_HOURS11"/>
      <sheetName val="2_A2_L_Fixed_Assets9"/>
      <sheetName val="HEADCOUNT_WORKSHEET11"/>
      <sheetName val="Mat'l_Pareto11"/>
      <sheetName val="Inventory_Valuation-detail-_(11"/>
      <sheetName val="BPCOR_DETAILS11"/>
      <sheetName val="BPMKT_DETAILS11"/>
      <sheetName val="K4__F&amp;F11"/>
      <sheetName val="Format_(2)11"/>
      <sheetName val="Excess_Calc11"/>
      <sheetName val="U_11"/>
      <sheetName val="Expense_Summary11"/>
      <sheetName val="BGI_-_Interco_wkg12"/>
      <sheetName val="FAMS_Adj_12"/>
      <sheetName val="Client_Adj_-_BGI12"/>
      <sheetName val="Client_Adj_-BGM12"/>
      <sheetName val="BGM_BS12"/>
      <sheetName val="BGM_STAT12"/>
      <sheetName val="BGI_BS12"/>
      <sheetName val="BGI_STAT12"/>
      <sheetName val="Spliting_Balance_Sheet_-_120412"/>
      <sheetName val="01_011"/>
      <sheetName val="Cash_(new)10"/>
      <sheetName val="MCMD95_(1)9"/>
      <sheetName val="FF-2_(1)11"/>
      <sheetName val="FB1_(2)11"/>
      <sheetName val="BS_(3)11"/>
      <sheetName val="D1_(3)11"/>
      <sheetName val="E1__(3)11"/>
      <sheetName val="F1__(3)11"/>
      <sheetName val="G1__(3)11"/>
      <sheetName val="J1_(3)11"/>
      <sheetName val="J3_(3)11"/>
      <sheetName val="M1_(3)11"/>
      <sheetName val="M1-1_(3)11"/>
      <sheetName val="M1-2_(3)11"/>
      <sheetName val="N1_(3)11"/>
      <sheetName val="General_info11"/>
      <sheetName val="PBSE_BS11"/>
      <sheetName val="comp_of_re_pack11"/>
      <sheetName val="CF_Statements11"/>
      <sheetName val="Stmt_of_equity11"/>
      <sheetName val="GP_analysis11"/>
      <sheetName val="PBSE_PL11"/>
      <sheetName val="FB4_Sch9_Disclosure11"/>
      <sheetName val="E1_11"/>
      <sheetName val="F1_11"/>
      <sheetName val="G1_11"/>
      <sheetName val="General_info_(2)11"/>
      <sheetName val="BS_(2)11"/>
      <sheetName val="CF_Statements_(2)11"/>
      <sheetName val="Stmt_of_equity_(2)11"/>
      <sheetName val="D1_(2)11"/>
      <sheetName val="D1-1_(2)11"/>
      <sheetName val="E1__(2)11"/>
      <sheetName val="F1__(2)11"/>
      <sheetName val="G1__(2)11"/>
      <sheetName val="J1_(2)11"/>
      <sheetName val="J3_(2)11"/>
      <sheetName val="Tax_(2)11"/>
      <sheetName val="L1_(2)11"/>
      <sheetName val="M1_(2)11"/>
      <sheetName val="M1-1_(2)11"/>
      <sheetName val="M1-2_(2)11"/>
      <sheetName val="N1_(2)11"/>
      <sheetName val="X_Rates11"/>
      <sheetName val="T101_9"/>
      <sheetName val="Posting_entries9"/>
      <sheetName val="GL-Andy_current_ac9"/>
      <sheetName val="6A_CA9"/>
      <sheetName val="F1_210"/>
      <sheetName val="_Balance_Sheet11"/>
      <sheetName val="_Profit_Projection_sum11"/>
      <sheetName val="Product_segment11"/>
      <sheetName val="Profit_&amp;_Loss_Yr_111"/>
      <sheetName val="Profit_&amp;_Loss_Yr_211"/>
      <sheetName val="Profit_&amp;_Loss_Yr_311"/>
      <sheetName val="Staff_cost11"/>
      <sheetName val="Fixed_Assets_Sum(2005)11"/>
      <sheetName val="Fixed_Assets_Sum(2006)11"/>
      <sheetName val="Fixed_Assets_Sum(2007)11"/>
      <sheetName val="Cash_Flow_Yr_111"/>
      <sheetName val="Cash_Flow_Yr_211"/>
      <sheetName val="Cash_Flow_Yr_311"/>
      <sheetName val="Bal_Sheet_Yr_111"/>
      <sheetName val="Bal_Sheet_Yr_211"/>
      <sheetName val="Bal_Sheet_Yr_311"/>
      <sheetName val="Deferred_taxation_(1)11"/>
      <sheetName val="Deferred_taxation_(2)11"/>
      <sheetName val="Recon_of_FA11"/>
      <sheetName val="Reasonableness_test11"/>
      <sheetName val="NQ_Asset_Summary11"/>
      <sheetName val="S_DEBTOR0712"/>
      <sheetName val="chart_19"/>
      <sheetName val="A2_02_Fixed_Assets9"/>
      <sheetName val="Details_20027"/>
      <sheetName val="Sale_Expectation_(2)7"/>
      <sheetName val="master_plan_7"/>
      <sheetName val="Data_29"/>
      <sheetName val="FF_2__1_9"/>
      <sheetName val="cal_(2)9"/>
      <sheetName val="Non-Statistical_Sampling_Maste9"/>
      <sheetName val="Two_Step_Revenue_Testing_Maste9"/>
      <sheetName val="Global_Data9"/>
      <sheetName val="B&amp;S_19999"/>
      <sheetName val="disc_rate9"/>
      <sheetName val="Sale_04076"/>
      <sheetName val="B-_16"/>
      <sheetName val="งบทดลอง_-_ต_ค_25476"/>
      <sheetName val="Corp__sheet6"/>
      <sheetName val="013_-_การสั่งการ6"/>
      <sheetName val="Job_List16"/>
      <sheetName val="Lenders_Ratios_juneseptnov9"/>
      <sheetName val="NAV_Base6"/>
      <sheetName val="Vat7%_ภายในเดือน_Junต้นฉบับ6"/>
      <sheetName val="Rateil_Pages6"/>
      <sheetName val="February_Export6"/>
      <sheetName val="Intercom__2_6"/>
      <sheetName val="Export_Sale6"/>
      <sheetName val="C_A_Add1_(App_III)14"/>
      <sheetName val="R&amp;M_confirmation_(App_A)14"/>
      <sheetName val="Marine_insurance_(App_B)14"/>
      <sheetName val="Reinvestment_Allowance14"/>
      <sheetName val="1_LeadSchedule12"/>
      <sheetName val="TC_YA2000_cyb_(R)13"/>
      <sheetName val="CA_Sum10"/>
      <sheetName val="Stat_A12"/>
      <sheetName val="SSP_HOURS12"/>
      <sheetName val="2_A2_L_Fixed_Assets10"/>
      <sheetName val="HEADCOUNT_WORKSHEET12"/>
      <sheetName val="Mat'l_Pareto12"/>
      <sheetName val="Inventory_Valuation-detail-_(12"/>
      <sheetName val="BPCOR_DETAILS12"/>
      <sheetName val="BPMKT_DETAILS12"/>
      <sheetName val="K4__F&amp;F12"/>
      <sheetName val="Format_(2)12"/>
      <sheetName val="Excess_Calc12"/>
      <sheetName val="U_12"/>
      <sheetName val="Expense_Summary12"/>
      <sheetName val="BGI_-_Interco_wkg13"/>
      <sheetName val="FAMS_Adj_13"/>
      <sheetName val="Client_Adj_-_BGI13"/>
      <sheetName val="Client_Adj_-BGM13"/>
      <sheetName val="BGM_BS13"/>
      <sheetName val="BGM_STAT13"/>
      <sheetName val="BGI_BS13"/>
      <sheetName val="BGI_STAT13"/>
      <sheetName val="Spliting_Balance_Sheet_-_120413"/>
      <sheetName val="01_012"/>
      <sheetName val="Cash_(new)11"/>
      <sheetName val="MCMD95_(1)10"/>
      <sheetName val="FF-2_(1)12"/>
      <sheetName val="FB1_(2)12"/>
      <sheetName val="BS_(3)12"/>
      <sheetName val="D1_(3)12"/>
      <sheetName val="E1__(3)12"/>
      <sheetName val="F1__(3)12"/>
      <sheetName val="G1__(3)12"/>
      <sheetName val="J1_(3)12"/>
      <sheetName val="J3_(3)12"/>
      <sheetName val="M1_(3)12"/>
      <sheetName val="M1-1_(3)12"/>
      <sheetName val="M1-2_(3)12"/>
      <sheetName val="N1_(3)12"/>
      <sheetName val="General_info12"/>
      <sheetName val="PBSE_BS12"/>
      <sheetName val="comp_of_re_pack12"/>
      <sheetName val="CF_Statements12"/>
      <sheetName val="Stmt_of_equity12"/>
      <sheetName val="GP_analysis12"/>
      <sheetName val="PBSE_PL12"/>
      <sheetName val="FB4_Sch9_Disclosure12"/>
      <sheetName val="E1_12"/>
      <sheetName val="F1_12"/>
      <sheetName val="G1_12"/>
      <sheetName val="General_info_(2)12"/>
      <sheetName val="BS_(2)12"/>
      <sheetName val="CF_Statements_(2)12"/>
      <sheetName val="Stmt_of_equity_(2)12"/>
      <sheetName val="D1_(2)12"/>
      <sheetName val="D1-1_(2)12"/>
      <sheetName val="E1__(2)12"/>
      <sheetName val="F1__(2)12"/>
      <sheetName val="G1__(2)12"/>
      <sheetName val="J1_(2)12"/>
      <sheetName val="J3_(2)12"/>
      <sheetName val="Tax_(2)12"/>
      <sheetName val="L1_(2)12"/>
      <sheetName val="M1_(2)12"/>
      <sheetName val="M1-1_(2)12"/>
      <sheetName val="M1-2_(2)12"/>
      <sheetName val="N1_(2)12"/>
      <sheetName val="X_Rates12"/>
      <sheetName val="T101_10"/>
      <sheetName val="Posting_entries10"/>
      <sheetName val="GL-Andy_current_ac10"/>
      <sheetName val="6A_CA10"/>
      <sheetName val="F1_211"/>
      <sheetName val="_Balance_Sheet12"/>
      <sheetName val="_Profit_Projection_sum12"/>
      <sheetName val="Product_segment12"/>
      <sheetName val="Profit_&amp;_Loss_Yr_112"/>
      <sheetName val="Profit_&amp;_Loss_Yr_212"/>
      <sheetName val="Profit_&amp;_Loss_Yr_312"/>
      <sheetName val="Staff_cost12"/>
      <sheetName val="Fixed_Assets_Sum(2005)12"/>
      <sheetName val="Fixed_Assets_Sum(2006)12"/>
      <sheetName val="Fixed_Assets_Sum(2007)12"/>
      <sheetName val="Cash_Flow_Yr_112"/>
      <sheetName val="Cash_Flow_Yr_212"/>
      <sheetName val="Cash_Flow_Yr_312"/>
      <sheetName val="Bal_Sheet_Yr_112"/>
      <sheetName val="Bal_Sheet_Yr_212"/>
      <sheetName val="Bal_Sheet_Yr_312"/>
      <sheetName val="Deferred_taxation_(1)12"/>
      <sheetName val="Deferred_taxation_(2)12"/>
      <sheetName val="Recon_of_FA12"/>
      <sheetName val="Reasonableness_test12"/>
      <sheetName val="NQ_Asset_Summary12"/>
      <sheetName val="S_DEBTOR0713"/>
      <sheetName val="chart_110"/>
      <sheetName val="A2_02_Fixed_Assets10"/>
      <sheetName val="Details_20028"/>
      <sheetName val="Sale_Expectation_(2)8"/>
      <sheetName val="Seagate__share_in_units12"/>
      <sheetName val="3_P&amp;L_12"/>
      <sheetName val="master_plan_8"/>
      <sheetName val="Data_210"/>
      <sheetName val="FF_2__1_10"/>
      <sheetName val="cal_(2)10"/>
      <sheetName val="Non-Statistical_Sampling_Mast10"/>
      <sheetName val="Two_Step_Revenue_Testing_Mast10"/>
      <sheetName val="Global_Data10"/>
      <sheetName val="B&amp;S_199910"/>
      <sheetName val="disc_rate10"/>
      <sheetName val="Sale_04077"/>
      <sheetName val="B-_17"/>
      <sheetName val="งบทดลอง_-_ต_ค_25477"/>
      <sheetName val="Corp__sheet7"/>
      <sheetName val="013_-_การสั่งการ7"/>
      <sheetName val="Job_List17"/>
      <sheetName val="Lenders_Ratios_juneseptnov10"/>
      <sheetName val="NAV_Base7"/>
      <sheetName val="Vat7%_ภายในเดือน_Junต้นฉบับ7"/>
      <sheetName val="Rateil_Pages7"/>
      <sheetName val="February_Export7"/>
      <sheetName val="Intercom__2_7"/>
      <sheetName val="Export_Sale7"/>
      <sheetName val="C_A_Add1_(App_III)16"/>
      <sheetName val="R&amp;M_confirmation_(App_A)16"/>
      <sheetName val="Marine_insurance_(App_B)16"/>
      <sheetName val="Reinvestment_Allowance16"/>
      <sheetName val="1_LeadSchedule14"/>
      <sheetName val="TC_YA2000_cyb_(R)15"/>
      <sheetName val="CA_Sum12"/>
      <sheetName val="Stat_A14"/>
      <sheetName val="SSP_HOURS14"/>
      <sheetName val="2_A2_L_Fixed_Assets12"/>
      <sheetName val="HEADCOUNT_WORKSHEET14"/>
      <sheetName val="Mat'l_Pareto14"/>
      <sheetName val="Inventory_Valuation-detail-_(14"/>
      <sheetName val="BPCOR_DETAILS14"/>
      <sheetName val="BPMKT_DETAILS14"/>
      <sheetName val="K4__F&amp;F14"/>
      <sheetName val="Format_(2)14"/>
      <sheetName val="Excess_Calc14"/>
      <sheetName val="U_14"/>
      <sheetName val="Expense_Summary14"/>
      <sheetName val="BGI_-_Interco_wkg15"/>
      <sheetName val="FAMS_Adj_15"/>
      <sheetName val="Client_Adj_-_BGI15"/>
      <sheetName val="Client_Adj_-BGM15"/>
      <sheetName val="BGM_BS15"/>
      <sheetName val="BGM_STAT15"/>
      <sheetName val="BGI_BS15"/>
      <sheetName val="BGI_STAT15"/>
      <sheetName val="Spliting_Balance_Sheet_-_120415"/>
      <sheetName val="01_014"/>
      <sheetName val="Cash_(new)13"/>
      <sheetName val="MCMD95_(1)12"/>
      <sheetName val="FF-2_(1)14"/>
      <sheetName val="FB1_(2)14"/>
      <sheetName val="BS_(3)14"/>
      <sheetName val="D1_(3)14"/>
      <sheetName val="E1__(3)14"/>
      <sheetName val="F1__(3)14"/>
      <sheetName val="G1__(3)14"/>
      <sheetName val="J1_(3)14"/>
      <sheetName val="J3_(3)14"/>
      <sheetName val="M1_(3)14"/>
      <sheetName val="M1-1_(3)14"/>
      <sheetName val="M1-2_(3)14"/>
      <sheetName val="N1_(3)14"/>
      <sheetName val="General_info14"/>
      <sheetName val="PBSE_BS14"/>
      <sheetName val="comp_of_re_pack14"/>
      <sheetName val="CF_Statements14"/>
      <sheetName val="Stmt_of_equity14"/>
      <sheetName val="GP_analysis14"/>
      <sheetName val="PBSE_PL14"/>
      <sheetName val="FB4_Sch9_Disclosure14"/>
      <sheetName val="E1_14"/>
      <sheetName val="F1_14"/>
      <sheetName val="G1_14"/>
      <sheetName val="General_info_(2)14"/>
      <sheetName val="BS_(2)14"/>
      <sheetName val="CF_Statements_(2)14"/>
      <sheetName val="Stmt_of_equity_(2)14"/>
      <sheetName val="D1_(2)14"/>
      <sheetName val="D1-1_(2)14"/>
      <sheetName val="E1__(2)14"/>
      <sheetName val="F1__(2)14"/>
      <sheetName val="G1__(2)14"/>
      <sheetName val="J1_(2)14"/>
      <sheetName val="J3_(2)14"/>
      <sheetName val="Tax_(2)14"/>
      <sheetName val="L1_(2)14"/>
      <sheetName val="M1_(2)14"/>
      <sheetName val="M1-1_(2)14"/>
      <sheetName val="M1-2_(2)14"/>
      <sheetName val="N1_(2)14"/>
      <sheetName val="X_Rates14"/>
      <sheetName val="T101_12"/>
      <sheetName val="Posting_entries12"/>
      <sheetName val="GL-Andy_current_ac12"/>
      <sheetName val="6A_CA12"/>
      <sheetName val="F1_213"/>
      <sheetName val="_Balance_Sheet14"/>
      <sheetName val="_Profit_Projection_sum14"/>
      <sheetName val="Product_segment14"/>
      <sheetName val="Profit_&amp;_Loss_Yr_114"/>
      <sheetName val="Profit_&amp;_Loss_Yr_214"/>
      <sheetName val="Profit_&amp;_Loss_Yr_314"/>
      <sheetName val="Staff_cost14"/>
      <sheetName val="Fixed_Assets_Sum(2005)14"/>
      <sheetName val="Fixed_Assets_Sum(2006)14"/>
      <sheetName val="Fixed_Assets_Sum(2007)14"/>
      <sheetName val="Cash_Flow_Yr_114"/>
      <sheetName val="Cash_Flow_Yr_214"/>
      <sheetName val="Cash_Flow_Yr_314"/>
      <sheetName val="Bal_Sheet_Yr_114"/>
      <sheetName val="Bal_Sheet_Yr_214"/>
      <sheetName val="Bal_Sheet_Yr_314"/>
      <sheetName val="Deferred_taxation_(1)14"/>
      <sheetName val="Deferred_taxation_(2)14"/>
      <sheetName val="Recon_of_FA14"/>
      <sheetName val="Reasonableness_test14"/>
      <sheetName val="NQ_Asset_Summary14"/>
      <sheetName val="S_DEBTOR0715"/>
      <sheetName val="chart_112"/>
      <sheetName val="A2_02_Fixed_Assets12"/>
      <sheetName val="Details_200210"/>
      <sheetName val="Sale_Expectation_(2)10"/>
      <sheetName val="Seagate__share_in_units14"/>
      <sheetName val="ytd_fty_(DG)_oh_12-20169"/>
      <sheetName val="3_P&amp;L_14"/>
      <sheetName val="master_plan_10"/>
      <sheetName val="Data_212"/>
      <sheetName val="FF_2__1_12"/>
      <sheetName val="cal_(2)12"/>
      <sheetName val="Non-Statistical_Sampling_Mast12"/>
      <sheetName val="Two_Step_Revenue_Testing_Mast12"/>
      <sheetName val="Global_Data12"/>
      <sheetName val="B&amp;S_199912"/>
      <sheetName val="disc_rate12"/>
      <sheetName val="Sale_04079"/>
      <sheetName val="B-_19"/>
      <sheetName val="งบทดลอง_-_ต_ค_25479"/>
      <sheetName val="Corp__sheet9"/>
      <sheetName val="013_-_การสั่งการ9"/>
      <sheetName val="Job_List19"/>
      <sheetName val="Lenders_Ratios_juneseptnov12"/>
      <sheetName val="PDR_PL__ACCT-MBK9"/>
      <sheetName val="A5_Code9"/>
      <sheetName val="NAV_Base9"/>
      <sheetName val="Vat7%_ภายในเดือน_Junต้นฉบับ9"/>
      <sheetName val="Rateil_Pages9"/>
      <sheetName val="February_Export9"/>
      <sheetName val="Intercom__2_9"/>
      <sheetName val="Export_Sale9"/>
      <sheetName val="C_A_Add1_(App_III)17"/>
      <sheetName val="R&amp;M_confirmation_(App_A)17"/>
      <sheetName val="Marine_insurance_(App_B)17"/>
      <sheetName val="Reinvestment_Allowance17"/>
      <sheetName val="1_LeadSchedule15"/>
      <sheetName val="TC_YA2000_cyb_(R)16"/>
      <sheetName val="CA_Sum13"/>
      <sheetName val="Stat_A15"/>
      <sheetName val="SSP_HOURS15"/>
      <sheetName val="2_A2_L_Fixed_Assets13"/>
      <sheetName val="HEADCOUNT_WORKSHEET15"/>
      <sheetName val="Mat'l_Pareto15"/>
      <sheetName val="Inventory_Valuation-detail-_(15"/>
      <sheetName val="BPCOR_DETAILS15"/>
      <sheetName val="BPMKT_DETAILS15"/>
      <sheetName val="K4__F&amp;F15"/>
      <sheetName val="Format_(2)15"/>
      <sheetName val="Excess_Calc15"/>
      <sheetName val="U_15"/>
      <sheetName val="Expense_Summary15"/>
      <sheetName val="BGI_-_Interco_wkg16"/>
      <sheetName val="FAMS_Adj_16"/>
      <sheetName val="Client_Adj_-_BGI16"/>
      <sheetName val="Client_Adj_-BGM16"/>
      <sheetName val="BGM_BS16"/>
      <sheetName val="BGM_STAT16"/>
      <sheetName val="BGI_BS16"/>
      <sheetName val="BGI_STAT16"/>
      <sheetName val="Spliting_Balance_Sheet_-_120416"/>
      <sheetName val="01_015"/>
      <sheetName val="Cash_(new)14"/>
      <sheetName val="MCMD95_(1)13"/>
      <sheetName val="FF-2_(1)15"/>
      <sheetName val="FB1_(2)15"/>
      <sheetName val="BS_(3)15"/>
      <sheetName val="D1_(3)15"/>
      <sheetName val="E1__(3)15"/>
      <sheetName val="F1__(3)15"/>
      <sheetName val="G1__(3)15"/>
      <sheetName val="J1_(3)15"/>
      <sheetName val="J3_(3)15"/>
      <sheetName val="M1_(3)15"/>
      <sheetName val="M1-1_(3)15"/>
      <sheetName val="M1-2_(3)15"/>
      <sheetName val="N1_(3)15"/>
      <sheetName val="General_info15"/>
      <sheetName val="PBSE_BS15"/>
      <sheetName val="comp_of_re_pack15"/>
      <sheetName val="CF_Statements15"/>
      <sheetName val="Stmt_of_equity15"/>
      <sheetName val="GP_analysis15"/>
      <sheetName val="PBSE_PL15"/>
      <sheetName val="FB4_Sch9_Disclosure15"/>
      <sheetName val="E1_15"/>
      <sheetName val="F1_15"/>
      <sheetName val="G1_15"/>
      <sheetName val="General_info_(2)15"/>
      <sheetName val="BS_(2)15"/>
      <sheetName val="CF_Statements_(2)15"/>
      <sheetName val="Stmt_of_equity_(2)15"/>
      <sheetName val="D1_(2)15"/>
      <sheetName val="D1-1_(2)15"/>
      <sheetName val="E1__(2)15"/>
      <sheetName val="F1__(2)15"/>
      <sheetName val="G1__(2)15"/>
      <sheetName val="J1_(2)15"/>
      <sheetName val="J3_(2)15"/>
      <sheetName val="Tax_(2)15"/>
      <sheetName val="L1_(2)15"/>
      <sheetName val="M1_(2)15"/>
      <sheetName val="M1-1_(2)15"/>
      <sheetName val="M1-2_(2)15"/>
      <sheetName val="N1_(2)15"/>
      <sheetName val="X_Rates15"/>
      <sheetName val="T101_13"/>
      <sheetName val="Posting_entries13"/>
      <sheetName val="GL-Andy_current_ac13"/>
      <sheetName val="6A_CA13"/>
      <sheetName val="F1_214"/>
      <sheetName val="_Balance_Sheet15"/>
      <sheetName val="_Profit_Projection_sum15"/>
      <sheetName val="Product_segment15"/>
      <sheetName val="Profit_&amp;_Loss_Yr_115"/>
      <sheetName val="Profit_&amp;_Loss_Yr_215"/>
      <sheetName val="Profit_&amp;_Loss_Yr_315"/>
      <sheetName val="Staff_cost15"/>
      <sheetName val="Fixed_Assets_Sum(2005)15"/>
      <sheetName val="Fixed_Assets_Sum(2006)15"/>
      <sheetName val="Fixed_Assets_Sum(2007)15"/>
      <sheetName val="Cash_Flow_Yr_115"/>
      <sheetName val="Cash_Flow_Yr_215"/>
      <sheetName val="Cash_Flow_Yr_315"/>
      <sheetName val="Bal_Sheet_Yr_115"/>
      <sheetName val="Bal_Sheet_Yr_215"/>
      <sheetName val="Bal_Sheet_Yr_315"/>
      <sheetName val="Deferred_taxation_(1)15"/>
      <sheetName val="Deferred_taxation_(2)15"/>
      <sheetName val="Recon_of_FA15"/>
      <sheetName val="Reasonableness_test15"/>
      <sheetName val="NQ_Asset_Summary15"/>
      <sheetName val="S_DEBTOR0716"/>
      <sheetName val="chart_113"/>
      <sheetName val="A2_02_Fixed_Assets13"/>
      <sheetName val="Details_200211"/>
      <sheetName val="Sale_Expectation_(2)11"/>
      <sheetName val="Seagate__share_in_units15"/>
      <sheetName val="ytd_fty_(DG)_oh_12-201610"/>
      <sheetName val="3_P&amp;L_15"/>
      <sheetName val="master_plan_11"/>
      <sheetName val="Data_213"/>
      <sheetName val="FF_2__1_13"/>
      <sheetName val="cal_(2)13"/>
      <sheetName val="Non-Statistical_Sampling_Mast13"/>
      <sheetName val="Two_Step_Revenue_Testing_Mast13"/>
      <sheetName val="Global_Data13"/>
      <sheetName val="B&amp;S_199913"/>
      <sheetName val="disc_rate13"/>
      <sheetName val="Sale_040710"/>
      <sheetName val="B-_110"/>
      <sheetName val="งบทดลอง_-_ต_ค_254710"/>
      <sheetName val="Corp__sheet10"/>
      <sheetName val="013_-_การสั่งการ10"/>
      <sheetName val="Job_List110"/>
      <sheetName val="Lenders_Ratios_juneseptnov13"/>
      <sheetName val="PDR_PL__ACCT-MBK10"/>
      <sheetName val="A5_Code10"/>
      <sheetName val="NAV_Base10"/>
      <sheetName val="Vat7%_ภายในเดือน_Junต้นฉบับ10"/>
      <sheetName val="Rateil_Pages10"/>
      <sheetName val="February_Export10"/>
      <sheetName val="Intercom__2_10"/>
      <sheetName val="Export_Sale10"/>
      <sheetName val="C_A_Add1_(App_III)18"/>
      <sheetName val="R&amp;M_confirmation_(App_A)18"/>
      <sheetName val="Marine_insurance_(App_B)18"/>
      <sheetName val="Reinvestment_Allowance18"/>
      <sheetName val="1_LeadSchedule16"/>
      <sheetName val="TC_YA2000_cyb_(R)17"/>
      <sheetName val="CA_Sum14"/>
      <sheetName val="Stat_A16"/>
      <sheetName val="SSP_HOURS16"/>
      <sheetName val="2_A2_L_Fixed_Assets14"/>
      <sheetName val="HEADCOUNT_WORKSHEET16"/>
      <sheetName val="Mat'l_Pareto16"/>
      <sheetName val="Inventory_Valuation-detail-_(16"/>
      <sheetName val="BPCOR_DETAILS16"/>
      <sheetName val="BPMKT_DETAILS16"/>
      <sheetName val="K4__F&amp;F16"/>
      <sheetName val="Format_(2)16"/>
      <sheetName val="Excess_Calc16"/>
      <sheetName val="U_16"/>
      <sheetName val="Expense_Summary16"/>
      <sheetName val="BGI_-_Interco_wkg17"/>
      <sheetName val="FAMS_Adj_17"/>
      <sheetName val="Client_Adj_-_BGI17"/>
      <sheetName val="Client_Adj_-BGM17"/>
      <sheetName val="BGM_BS17"/>
      <sheetName val="BGM_STAT17"/>
      <sheetName val="BGI_BS17"/>
      <sheetName val="BGI_STAT17"/>
      <sheetName val="Spliting_Balance_Sheet_-_120417"/>
      <sheetName val="01_016"/>
      <sheetName val="Cash_(new)15"/>
      <sheetName val="MCMD95_(1)14"/>
      <sheetName val="FF-2_(1)16"/>
      <sheetName val="FB1_(2)16"/>
      <sheetName val="BS_(3)16"/>
      <sheetName val="D1_(3)16"/>
      <sheetName val="E1__(3)16"/>
      <sheetName val="F1__(3)16"/>
      <sheetName val="G1__(3)16"/>
      <sheetName val="J1_(3)16"/>
      <sheetName val="J3_(3)16"/>
      <sheetName val="M1_(3)16"/>
      <sheetName val="M1-1_(3)16"/>
      <sheetName val="M1-2_(3)16"/>
      <sheetName val="N1_(3)16"/>
      <sheetName val="General_info16"/>
      <sheetName val="PBSE_BS16"/>
      <sheetName val="comp_of_re_pack16"/>
      <sheetName val="CF_Statements16"/>
      <sheetName val="Stmt_of_equity16"/>
      <sheetName val="GP_analysis16"/>
      <sheetName val="PBSE_PL16"/>
      <sheetName val="FB4_Sch9_Disclosure16"/>
      <sheetName val="E1_16"/>
      <sheetName val="F1_16"/>
      <sheetName val="G1_16"/>
      <sheetName val="General_info_(2)16"/>
      <sheetName val="BS_(2)16"/>
      <sheetName val="CF_Statements_(2)16"/>
      <sheetName val="Stmt_of_equity_(2)16"/>
      <sheetName val="D1_(2)16"/>
      <sheetName val="D1-1_(2)16"/>
      <sheetName val="E1__(2)16"/>
      <sheetName val="F1__(2)16"/>
      <sheetName val="G1__(2)16"/>
      <sheetName val="J1_(2)16"/>
      <sheetName val="J3_(2)16"/>
      <sheetName val="Tax_(2)16"/>
      <sheetName val="L1_(2)16"/>
      <sheetName val="M1_(2)16"/>
      <sheetName val="M1-1_(2)16"/>
      <sheetName val="M1-2_(2)16"/>
      <sheetName val="N1_(2)16"/>
      <sheetName val="X_Rates16"/>
      <sheetName val="T101_14"/>
      <sheetName val="Posting_entries14"/>
      <sheetName val="GL-Andy_current_ac14"/>
      <sheetName val="6A_CA14"/>
      <sheetName val="F1_215"/>
      <sheetName val="_Balance_Sheet16"/>
      <sheetName val="_Profit_Projection_sum16"/>
      <sheetName val="Product_segment16"/>
      <sheetName val="Profit_&amp;_Loss_Yr_116"/>
      <sheetName val="Profit_&amp;_Loss_Yr_216"/>
      <sheetName val="Profit_&amp;_Loss_Yr_316"/>
      <sheetName val="Staff_cost16"/>
      <sheetName val="Fixed_Assets_Sum(2005)16"/>
      <sheetName val="Fixed_Assets_Sum(2006)16"/>
      <sheetName val="Fixed_Assets_Sum(2007)16"/>
      <sheetName val="Cash_Flow_Yr_116"/>
      <sheetName val="Cash_Flow_Yr_216"/>
      <sheetName val="Cash_Flow_Yr_316"/>
      <sheetName val="Bal_Sheet_Yr_116"/>
      <sheetName val="Bal_Sheet_Yr_216"/>
      <sheetName val="Bal_Sheet_Yr_316"/>
      <sheetName val="Deferred_taxation_(1)16"/>
      <sheetName val="Deferred_taxation_(2)16"/>
      <sheetName val="Recon_of_FA16"/>
      <sheetName val="Reasonableness_test16"/>
      <sheetName val="NQ_Asset_Summary16"/>
      <sheetName val="S_DEBTOR0717"/>
      <sheetName val="chart_114"/>
      <sheetName val="A2_02_Fixed_Assets14"/>
      <sheetName val="Details_200212"/>
      <sheetName val="Sale_Expectation_(2)12"/>
      <sheetName val="Seagate__share_in_units16"/>
      <sheetName val="ytd_fty_(DG)_oh_12-201611"/>
      <sheetName val="3_P&amp;L_16"/>
      <sheetName val="master_plan_12"/>
      <sheetName val="Data_214"/>
      <sheetName val="FF_2__1_14"/>
      <sheetName val="cal_(2)14"/>
      <sheetName val="Non-Statistical_Sampling_Mast14"/>
      <sheetName val="Two_Step_Revenue_Testing_Mast14"/>
      <sheetName val="Global_Data14"/>
      <sheetName val="B&amp;S_199914"/>
      <sheetName val="disc_rate14"/>
      <sheetName val="Sale_040711"/>
      <sheetName val="B-_111"/>
      <sheetName val="งบทดลอง_-_ต_ค_254711"/>
      <sheetName val="Corp__sheet11"/>
      <sheetName val="013_-_การสั่งการ11"/>
      <sheetName val="Job_List111"/>
      <sheetName val="Lenders_Ratios_juneseptnov14"/>
      <sheetName val="PDR_PL__ACCT-MBK11"/>
      <sheetName val="A5_Code11"/>
      <sheetName val="NAV_Base11"/>
      <sheetName val="Vat7%_ภายในเดือน_Junต้นฉบับ11"/>
      <sheetName val="Rateil_Pages11"/>
      <sheetName val="February_Export11"/>
      <sheetName val="Intercom__2_11"/>
      <sheetName val="Export_Sale11"/>
      <sheetName val="C_A_Add1_(App_III)19"/>
      <sheetName val="R&amp;M_confirmation_(App_A)19"/>
      <sheetName val="Marine_insurance_(App_B)19"/>
      <sheetName val="Reinvestment_Allowance19"/>
      <sheetName val="1_LeadSchedule17"/>
      <sheetName val="TC_YA2000_cyb_(R)18"/>
      <sheetName val="CA_Sum15"/>
      <sheetName val="Stat_A17"/>
      <sheetName val="SSP_HOURS17"/>
      <sheetName val="2_A2_L_Fixed_Assets15"/>
      <sheetName val="HEADCOUNT_WORKSHEET17"/>
      <sheetName val="Mat'l_Pareto17"/>
      <sheetName val="Inventory_Valuation-detail-_(17"/>
      <sheetName val="BPCOR_DETAILS17"/>
      <sheetName val="BPMKT_DETAILS17"/>
      <sheetName val="K4__F&amp;F17"/>
      <sheetName val="Format_(2)17"/>
      <sheetName val="Excess_Calc17"/>
      <sheetName val="U_17"/>
      <sheetName val="Expense_Summary17"/>
      <sheetName val="BGI_-_Interco_wkg18"/>
      <sheetName val="FAMS_Adj_18"/>
      <sheetName val="Client_Adj_-_BGI18"/>
      <sheetName val="Client_Adj_-BGM18"/>
      <sheetName val="BGM_BS18"/>
      <sheetName val="BGM_STAT18"/>
      <sheetName val="BGI_BS18"/>
      <sheetName val="BGI_STAT18"/>
      <sheetName val="Spliting_Balance_Sheet_-_120418"/>
      <sheetName val="01_017"/>
      <sheetName val="Cash_(new)16"/>
      <sheetName val="MCMD95_(1)15"/>
      <sheetName val="FF-2_(1)17"/>
      <sheetName val="FB1_(2)17"/>
      <sheetName val="BS_(3)17"/>
      <sheetName val="D1_(3)17"/>
      <sheetName val="E1__(3)17"/>
      <sheetName val="F1__(3)17"/>
      <sheetName val="G1__(3)17"/>
      <sheetName val="J1_(3)17"/>
      <sheetName val="J3_(3)17"/>
      <sheetName val="M1_(3)17"/>
      <sheetName val="M1-1_(3)17"/>
      <sheetName val="M1-2_(3)17"/>
      <sheetName val="N1_(3)17"/>
      <sheetName val="General_info17"/>
      <sheetName val="PBSE_BS17"/>
      <sheetName val="comp_of_re_pack17"/>
      <sheetName val="CF_Statements17"/>
      <sheetName val="Stmt_of_equity17"/>
      <sheetName val="GP_analysis17"/>
      <sheetName val="PBSE_PL17"/>
      <sheetName val="FB4_Sch9_Disclosure17"/>
      <sheetName val="E1_17"/>
      <sheetName val="F1_17"/>
      <sheetName val="G1_17"/>
      <sheetName val="General_info_(2)17"/>
      <sheetName val="BS_(2)17"/>
      <sheetName val="CF_Statements_(2)17"/>
      <sheetName val="Stmt_of_equity_(2)17"/>
      <sheetName val="D1_(2)17"/>
      <sheetName val="D1-1_(2)17"/>
      <sheetName val="E1__(2)17"/>
      <sheetName val="F1__(2)17"/>
      <sheetName val="G1__(2)17"/>
      <sheetName val="J1_(2)17"/>
      <sheetName val="J3_(2)17"/>
      <sheetName val="Tax_(2)17"/>
      <sheetName val="L1_(2)17"/>
      <sheetName val="M1_(2)17"/>
      <sheetName val="M1-1_(2)17"/>
      <sheetName val="M1-2_(2)17"/>
      <sheetName val="N1_(2)17"/>
      <sheetName val="X_Rates17"/>
      <sheetName val="T101_15"/>
      <sheetName val="Posting_entries15"/>
      <sheetName val="GL-Andy_current_ac15"/>
      <sheetName val="6A_CA15"/>
      <sheetName val="F1_216"/>
      <sheetName val="_Balance_Sheet17"/>
      <sheetName val="_Profit_Projection_sum17"/>
      <sheetName val="Product_segment17"/>
      <sheetName val="Profit_&amp;_Loss_Yr_117"/>
      <sheetName val="Profit_&amp;_Loss_Yr_217"/>
      <sheetName val="Profit_&amp;_Loss_Yr_317"/>
      <sheetName val="Staff_cost17"/>
      <sheetName val="Fixed_Assets_Sum(2005)17"/>
      <sheetName val="Fixed_Assets_Sum(2006)17"/>
      <sheetName val="Fixed_Assets_Sum(2007)17"/>
      <sheetName val="Cash_Flow_Yr_117"/>
      <sheetName val="Cash_Flow_Yr_217"/>
      <sheetName val="Cash_Flow_Yr_317"/>
      <sheetName val="Bal_Sheet_Yr_117"/>
      <sheetName val="Bal_Sheet_Yr_217"/>
      <sheetName val="Bal_Sheet_Yr_317"/>
      <sheetName val="Deferred_taxation_(1)17"/>
      <sheetName val="Deferred_taxation_(2)17"/>
      <sheetName val="Recon_of_FA17"/>
      <sheetName val="Reasonableness_test17"/>
      <sheetName val="NQ_Asset_Summary17"/>
      <sheetName val="S_DEBTOR0718"/>
      <sheetName val="chart_115"/>
      <sheetName val="A2_02_Fixed_Assets15"/>
      <sheetName val="Details_200213"/>
      <sheetName val="Sale_Expectation_(2)13"/>
      <sheetName val="Seagate__share_in_units17"/>
      <sheetName val="ytd_fty_(DG)_oh_12-201612"/>
      <sheetName val="3_P&amp;L_17"/>
      <sheetName val="master_plan_13"/>
      <sheetName val="Data_215"/>
      <sheetName val="FF_2__1_15"/>
      <sheetName val="cal_(2)15"/>
      <sheetName val="Non-Statistical_Sampling_Mast15"/>
      <sheetName val="Two_Step_Revenue_Testing_Mast15"/>
      <sheetName val="Global_Data15"/>
      <sheetName val="B&amp;S_199915"/>
      <sheetName val="disc_rate15"/>
      <sheetName val="Sale_040712"/>
      <sheetName val="B-_112"/>
      <sheetName val="งบทดลอง_-_ต_ค_254712"/>
      <sheetName val="Corp__sheet12"/>
      <sheetName val="013_-_การสั่งการ12"/>
      <sheetName val="Job_List112"/>
      <sheetName val="Lenders_Ratios_juneseptnov15"/>
      <sheetName val="PDR_PL__ACCT-MBK12"/>
      <sheetName val="A5_Code12"/>
      <sheetName val="NAV_Base12"/>
      <sheetName val="Vat7%_ภายในเดือน_Junต้นฉบับ12"/>
      <sheetName val="Rateil_Pages12"/>
      <sheetName val="February_Export12"/>
      <sheetName val="Intercom__2_12"/>
      <sheetName val="Export_Sale12"/>
      <sheetName val="C_A_Add1_(App_III)21"/>
      <sheetName val="R&amp;M_confirmation_(App_A)21"/>
      <sheetName val="Marine_insurance_(App_B)21"/>
      <sheetName val="Reinvestment_Allowance21"/>
      <sheetName val="1_LeadSchedule19"/>
      <sheetName val="TC_YA2000_cyb_(R)20"/>
      <sheetName val="CA_Sum17"/>
      <sheetName val="Stat_A19"/>
      <sheetName val="SSP_HOURS19"/>
      <sheetName val="2_A2_L_Fixed_Assets17"/>
      <sheetName val="HEADCOUNT_WORKSHEET19"/>
      <sheetName val="Mat'l_Pareto19"/>
      <sheetName val="Inventory_Valuation-detail-_(19"/>
      <sheetName val="BPCOR_DETAILS19"/>
      <sheetName val="BPMKT_DETAILS19"/>
      <sheetName val="K4__F&amp;F19"/>
      <sheetName val="Format_(2)19"/>
      <sheetName val="Excess_Calc19"/>
      <sheetName val="U_19"/>
      <sheetName val="Expense_Summary19"/>
      <sheetName val="BGI_-_Interco_wkg20"/>
      <sheetName val="FAMS_Adj_20"/>
      <sheetName val="Client_Adj_-_BGI20"/>
      <sheetName val="Client_Adj_-BGM20"/>
      <sheetName val="BGM_BS20"/>
      <sheetName val="BGM_STAT20"/>
      <sheetName val="BGI_BS20"/>
      <sheetName val="BGI_STAT20"/>
      <sheetName val="Spliting_Balance_Sheet_-_120420"/>
      <sheetName val="01_019"/>
      <sheetName val="Cash_(new)18"/>
      <sheetName val="MCMD95_(1)17"/>
      <sheetName val="FF-2_(1)19"/>
      <sheetName val="FB1_(2)19"/>
      <sheetName val="BS_(3)19"/>
      <sheetName val="D1_(3)19"/>
      <sheetName val="E1__(3)19"/>
      <sheetName val="F1__(3)19"/>
      <sheetName val="G1__(3)19"/>
      <sheetName val="J1_(3)19"/>
      <sheetName val="J3_(3)19"/>
      <sheetName val="M1_(3)19"/>
      <sheetName val="M1-1_(3)19"/>
      <sheetName val="M1-2_(3)19"/>
      <sheetName val="N1_(3)19"/>
      <sheetName val="General_info19"/>
      <sheetName val="PBSE_BS19"/>
      <sheetName val="comp_of_re_pack19"/>
      <sheetName val="CF_Statements19"/>
      <sheetName val="Stmt_of_equity19"/>
      <sheetName val="GP_analysis19"/>
      <sheetName val="PBSE_PL19"/>
      <sheetName val="FB4_Sch9_Disclosure19"/>
      <sheetName val="E1_19"/>
      <sheetName val="F1_19"/>
      <sheetName val="G1_19"/>
      <sheetName val="General_info_(2)19"/>
      <sheetName val="BS_(2)19"/>
      <sheetName val="CF_Statements_(2)19"/>
      <sheetName val="Stmt_of_equity_(2)19"/>
      <sheetName val="D1_(2)19"/>
      <sheetName val="D1-1_(2)19"/>
      <sheetName val="E1__(2)19"/>
      <sheetName val="F1__(2)19"/>
      <sheetName val="G1__(2)19"/>
      <sheetName val="J1_(2)19"/>
      <sheetName val="J3_(2)19"/>
      <sheetName val="Tax_(2)19"/>
      <sheetName val="L1_(2)19"/>
      <sheetName val="M1_(2)19"/>
      <sheetName val="M1-1_(2)19"/>
      <sheetName val="M1-2_(2)19"/>
      <sheetName val="N1_(2)19"/>
      <sheetName val="X_Rates19"/>
      <sheetName val="T101_17"/>
      <sheetName val="Posting_entries17"/>
      <sheetName val="GL-Andy_current_ac17"/>
      <sheetName val="6A_CA17"/>
      <sheetName val="F1_218"/>
      <sheetName val="_Balance_Sheet19"/>
      <sheetName val="_Profit_Projection_sum19"/>
      <sheetName val="Product_segment19"/>
      <sheetName val="Profit_&amp;_Loss_Yr_119"/>
      <sheetName val="Profit_&amp;_Loss_Yr_219"/>
      <sheetName val="Profit_&amp;_Loss_Yr_319"/>
      <sheetName val="Staff_cost19"/>
      <sheetName val="Fixed_Assets_Sum(2005)19"/>
      <sheetName val="Fixed_Assets_Sum(2006)19"/>
      <sheetName val="Fixed_Assets_Sum(2007)19"/>
      <sheetName val="Cash_Flow_Yr_119"/>
      <sheetName val="Cash_Flow_Yr_219"/>
      <sheetName val="Cash_Flow_Yr_319"/>
      <sheetName val="Bal_Sheet_Yr_119"/>
      <sheetName val="Bal_Sheet_Yr_219"/>
      <sheetName val="Bal_Sheet_Yr_319"/>
      <sheetName val="Deferred_taxation_(1)19"/>
      <sheetName val="Deferred_taxation_(2)19"/>
      <sheetName val="Recon_of_FA19"/>
      <sheetName val="Reasonableness_test19"/>
      <sheetName val="NQ_Asset_Summary19"/>
      <sheetName val="S_DEBTOR0720"/>
      <sheetName val="chart_117"/>
      <sheetName val="A2_02_Fixed_Assets17"/>
      <sheetName val="Details_200215"/>
      <sheetName val="Sale_Expectation_(2)15"/>
      <sheetName val="Seagate__share_in_units19"/>
      <sheetName val="ytd_fty_(DG)_oh_12-201614"/>
      <sheetName val="3_P&amp;L_19"/>
      <sheetName val="master_plan_15"/>
      <sheetName val="Data_217"/>
      <sheetName val="FF_2__1_17"/>
      <sheetName val="cal_(2)17"/>
      <sheetName val="Non-Statistical_Sampling_Mast17"/>
      <sheetName val="Two_Step_Revenue_Testing_Mast17"/>
      <sheetName val="Global_Data17"/>
      <sheetName val="B&amp;S_199917"/>
      <sheetName val="disc_rate17"/>
      <sheetName val="Sale_040714"/>
      <sheetName val="B-_114"/>
      <sheetName val="งบทดลอง_-_ต_ค_254714"/>
      <sheetName val="Corp__sheet14"/>
      <sheetName val="013_-_การสั่งการ14"/>
      <sheetName val="Job_List114"/>
      <sheetName val="Lenders_Ratios_juneseptnov17"/>
      <sheetName val="PDR_PL__ACCT-MBK14"/>
      <sheetName val="A5_Code14"/>
      <sheetName val="NAV_Base14"/>
      <sheetName val="Vat7%_ภายในเดือน_Junต้นฉบับ14"/>
      <sheetName val="Rateil_Pages14"/>
      <sheetName val="February_Export14"/>
      <sheetName val="Intercom__2_14"/>
      <sheetName val="Export_Sale14"/>
      <sheetName val="C_A_Add1_(App_III)20"/>
      <sheetName val="R&amp;M_confirmation_(App_A)20"/>
      <sheetName val="Marine_insurance_(App_B)20"/>
      <sheetName val="Reinvestment_Allowance20"/>
      <sheetName val="1_LeadSchedule18"/>
      <sheetName val="TC_YA2000_cyb_(R)19"/>
      <sheetName val="CA_Sum16"/>
      <sheetName val="Stat_A18"/>
      <sheetName val="SSP_HOURS18"/>
      <sheetName val="2_A2_L_Fixed_Assets16"/>
      <sheetName val="HEADCOUNT_WORKSHEET18"/>
      <sheetName val="Mat'l_Pareto18"/>
      <sheetName val="Inventory_Valuation-detail-_(18"/>
      <sheetName val="BPCOR_DETAILS18"/>
      <sheetName val="BPMKT_DETAILS18"/>
      <sheetName val="K4__F&amp;F18"/>
      <sheetName val="Format_(2)18"/>
      <sheetName val="Excess_Calc18"/>
      <sheetName val="U_18"/>
      <sheetName val="Expense_Summary18"/>
      <sheetName val="BGI_-_Interco_wkg19"/>
      <sheetName val="FAMS_Adj_19"/>
      <sheetName val="Client_Adj_-_BGI19"/>
      <sheetName val="Client_Adj_-BGM19"/>
      <sheetName val="BGM_BS19"/>
      <sheetName val="BGM_STAT19"/>
      <sheetName val="BGI_BS19"/>
      <sheetName val="BGI_STAT19"/>
      <sheetName val="Spliting_Balance_Sheet_-_120419"/>
      <sheetName val="01_018"/>
      <sheetName val="Cash_(new)17"/>
      <sheetName val="MCMD95_(1)16"/>
      <sheetName val="FF-2_(1)18"/>
      <sheetName val="FB1_(2)18"/>
      <sheetName val="BS_(3)18"/>
      <sheetName val="D1_(3)18"/>
      <sheetName val="E1__(3)18"/>
      <sheetName val="F1__(3)18"/>
      <sheetName val="G1__(3)18"/>
      <sheetName val="J1_(3)18"/>
      <sheetName val="J3_(3)18"/>
      <sheetName val="M1_(3)18"/>
      <sheetName val="M1-1_(3)18"/>
      <sheetName val="M1-2_(3)18"/>
      <sheetName val="N1_(3)18"/>
      <sheetName val="General_info18"/>
      <sheetName val="PBSE_BS18"/>
      <sheetName val="comp_of_re_pack18"/>
      <sheetName val="CF_Statements18"/>
      <sheetName val="Stmt_of_equity18"/>
      <sheetName val="GP_analysis18"/>
      <sheetName val="PBSE_PL18"/>
      <sheetName val="FB4_Sch9_Disclosure18"/>
      <sheetName val="E1_18"/>
      <sheetName val="F1_18"/>
      <sheetName val="G1_18"/>
      <sheetName val="General_info_(2)18"/>
      <sheetName val="BS_(2)18"/>
      <sheetName val="CF_Statements_(2)18"/>
      <sheetName val="Stmt_of_equity_(2)18"/>
      <sheetName val="D1_(2)18"/>
      <sheetName val="D1-1_(2)18"/>
      <sheetName val="E1__(2)18"/>
      <sheetName val="F1__(2)18"/>
      <sheetName val="G1__(2)18"/>
      <sheetName val="J1_(2)18"/>
      <sheetName val="J3_(2)18"/>
      <sheetName val="Tax_(2)18"/>
      <sheetName val="L1_(2)18"/>
      <sheetName val="M1_(2)18"/>
      <sheetName val="M1-1_(2)18"/>
      <sheetName val="M1-2_(2)18"/>
      <sheetName val="N1_(2)18"/>
      <sheetName val="X_Rates18"/>
      <sheetName val="T101_16"/>
      <sheetName val="Posting_entries16"/>
      <sheetName val="GL-Andy_current_ac16"/>
      <sheetName val="6A_CA16"/>
      <sheetName val="F1_217"/>
      <sheetName val="_Balance_Sheet18"/>
      <sheetName val="_Profit_Projection_sum18"/>
      <sheetName val="Product_segment18"/>
      <sheetName val="Profit_&amp;_Loss_Yr_118"/>
      <sheetName val="Profit_&amp;_Loss_Yr_218"/>
      <sheetName val="Profit_&amp;_Loss_Yr_318"/>
      <sheetName val="Staff_cost18"/>
      <sheetName val="Fixed_Assets_Sum(2005)18"/>
      <sheetName val="Fixed_Assets_Sum(2006)18"/>
      <sheetName val="Fixed_Assets_Sum(2007)18"/>
      <sheetName val="Cash_Flow_Yr_118"/>
      <sheetName val="Cash_Flow_Yr_218"/>
      <sheetName val="Cash_Flow_Yr_318"/>
      <sheetName val="Bal_Sheet_Yr_118"/>
      <sheetName val="Bal_Sheet_Yr_218"/>
      <sheetName val="Bal_Sheet_Yr_318"/>
      <sheetName val="Deferred_taxation_(1)18"/>
      <sheetName val="Deferred_taxation_(2)18"/>
      <sheetName val="Recon_of_FA18"/>
      <sheetName val="Reasonableness_test18"/>
      <sheetName val="NQ_Asset_Summary18"/>
      <sheetName val="S_DEBTOR0719"/>
      <sheetName val="chart_116"/>
      <sheetName val="A2_02_Fixed_Assets16"/>
      <sheetName val="Details_200214"/>
      <sheetName val="Sale_Expectation_(2)14"/>
      <sheetName val="Seagate__share_in_units18"/>
      <sheetName val="ytd_fty_(DG)_oh_12-201613"/>
      <sheetName val="3_P&amp;L_18"/>
      <sheetName val="master_plan_14"/>
      <sheetName val="Data_216"/>
      <sheetName val="FF_2__1_16"/>
      <sheetName val="cal_(2)16"/>
      <sheetName val="Non-Statistical_Sampling_Mast16"/>
      <sheetName val="Two_Step_Revenue_Testing_Mast16"/>
      <sheetName val="Global_Data16"/>
      <sheetName val="B&amp;S_199916"/>
      <sheetName val="disc_rate16"/>
      <sheetName val="Sale_040713"/>
      <sheetName val="B-_113"/>
      <sheetName val="งบทดลอง_-_ต_ค_254713"/>
      <sheetName val="Corp__sheet13"/>
      <sheetName val="013_-_การสั่งการ13"/>
      <sheetName val="Job_List113"/>
      <sheetName val="Lenders_Ratios_juneseptnov16"/>
      <sheetName val="PDR_PL__ACCT-MBK13"/>
      <sheetName val="A5_Code13"/>
      <sheetName val="NAV_Base13"/>
      <sheetName val="Vat7%_ภายในเดือน_Junต้นฉบับ13"/>
      <sheetName val="Rateil_Pages13"/>
      <sheetName val="February_Export13"/>
      <sheetName val="Intercom__2_13"/>
      <sheetName val="Export_Sale13"/>
      <sheetName val="C_A_Add1_(App_III)23"/>
      <sheetName val="R&amp;M_confirmation_(App_A)23"/>
      <sheetName val="Marine_insurance_(App_B)23"/>
      <sheetName val="Reinvestment_Allowance23"/>
      <sheetName val="1_LeadSchedule21"/>
      <sheetName val="TC_YA2000_cyb_(R)22"/>
      <sheetName val="CA_Sum19"/>
      <sheetName val="Stat_A21"/>
      <sheetName val="SSP_HOURS21"/>
      <sheetName val="2_A2_L_Fixed_Assets19"/>
      <sheetName val="HEADCOUNT_WORKSHEET21"/>
      <sheetName val="Mat'l_Pareto21"/>
      <sheetName val="Inventory_Valuation-detail-_(30"/>
      <sheetName val="BPCOR_DETAILS21"/>
      <sheetName val="BPMKT_DETAILS21"/>
      <sheetName val="K4__F&amp;F21"/>
      <sheetName val="Format_(2)21"/>
      <sheetName val="Excess_Calc21"/>
      <sheetName val="U_21"/>
      <sheetName val="Expense_Summary21"/>
      <sheetName val="BGI_-_Interco_wkg22"/>
      <sheetName val="FAMS_Adj_22"/>
      <sheetName val="Client_Adj_-_BGI22"/>
      <sheetName val="Client_Adj_-BGM22"/>
      <sheetName val="BGM_BS22"/>
      <sheetName val="BGM_STAT22"/>
      <sheetName val="BGI_BS22"/>
      <sheetName val="BGI_STAT22"/>
      <sheetName val="Spliting_Balance_Sheet_-_120422"/>
      <sheetName val="01_021"/>
      <sheetName val="Cash_(new)20"/>
      <sheetName val="MCMD95_(1)19"/>
      <sheetName val="FF-2_(1)21"/>
      <sheetName val="FB1_(2)21"/>
      <sheetName val="BS_(3)21"/>
      <sheetName val="D1_(3)21"/>
      <sheetName val="E1__(3)21"/>
      <sheetName val="F1__(3)21"/>
      <sheetName val="G1__(3)21"/>
      <sheetName val="J1_(3)21"/>
      <sheetName val="J3_(3)21"/>
      <sheetName val="M1_(3)21"/>
      <sheetName val="M1-1_(3)21"/>
      <sheetName val="M1-2_(3)21"/>
      <sheetName val="N1_(3)21"/>
      <sheetName val="General_info21"/>
      <sheetName val="PBSE_BS21"/>
      <sheetName val="comp_of_re_pack21"/>
      <sheetName val="CF_Statements21"/>
      <sheetName val="Stmt_of_equity21"/>
      <sheetName val="GP_analysis21"/>
      <sheetName val="PBSE_PL21"/>
      <sheetName val="FB4_Sch9_Disclosure21"/>
      <sheetName val="E1_21"/>
      <sheetName val="F1_30"/>
      <sheetName val="G1_21"/>
      <sheetName val="General_info_(2)21"/>
      <sheetName val="BS_(2)21"/>
      <sheetName val="CF_Statements_(2)21"/>
      <sheetName val="Stmt_of_equity_(2)21"/>
      <sheetName val="D1_(2)21"/>
      <sheetName val="D1-1_(2)21"/>
      <sheetName val="E1__(2)21"/>
      <sheetName val="F1__(2)21"/>
      <sheetName val="G1__(2)21"/>
      <sheetName val="J1_(2)21"/>
      <sheetName val="J3_(2)21"/>
      <sheetName val="Tax_(2)21"/>
      <sheetName val="L1_(2)21"/>
      <sheetName val="M1_(2)21"/>
      <sheetName val="M1-1_(2)21"/>
      <sheetName val="M1-2_(2)21"/>
      <sheetName val="N1_(2)21"/>
      <sheetName val="X_Rates21"/>
      <sheetName val="T101_19"/>
      <sheetName val="Posting_entries19"/>
      <sheetName val="GL-Andy_current_ac19"/>
      <sheetName val="6A_CA19"/>
      <sheetName val="F1_220"/>
      <sheetName val="_Balance_Sheet21"/>
      <sheetName val="_Profit_Projection_sum21"/>
      <sheetName val="Product_segment21"/>
      <sheetName val="Profit_&amp;_Loss_Yr_121"/>
      <sheetName val="Profit_&amp;_Loss_Yr_221"/>
      <sheetName val="Profit_&amp;_Loss_Yr_321"/>
      <sheetName val="Staff_cost21"/>
      <sheetName val="Fixed_Assets_Sum(2005)21"/>
      <sheetName val="Fixed_Assets_Sum(2006)21"/>
      <sheetName val="Fixed_Assets_Sum(2007)21"/>
      <sheetName val="Cash_Flow_Yr_121"/>
      <sheetName val="Cash_Flow_Yr_221"/>
      <sheetName val="Cash_Flow_Yr_321"/>
      <sheetName val="Bal_Sheet_Yr_121"/>
      <sheetName val="Bal_Sheet_Yr_221"/>
      <sheetName val="Bal_Sheet_Yr_321"/>
      <sheetName val="Deferred_taxation_(1)21"/>
      <sheetName val="Deferred_taxation_(2)21"/>
      <sheetName val="Recon_of_FA21"/>
      <sheetName val="Reasonableness_test21"/>
      <sheetName val="NQ_Asset_Summary21"/>
      <sheetName val="S_DEBTOR0722"/>
      <sheetName val="chart_119"/>
      <sheetName val="A2_02_Fixed_Assets19"/>
      <sheetName val="Details_200217"/>
      <sheetName val="Sale_Expectation_(2)17"/>
      <sheetName val="Seagate__share_in_units21"/>
      <sheetName val="ytd_fty_(DG)_oh_12-201616"/>
      <sheetName val="3_P&amp;L_21"/>
      <sheetName val="master_plan_17"/>
      <sheetName val="Data_219"/>
      <sheetName val="FF_2__1_19"/>
      <sheetName val="cal_(2)19"/>
      <sheetName val="Non-Statistical_Sampling_Mast19"/>
      <sheetName val="Two_Step_Revenue_Testing_Mast19"/>
      <sheetName val="Global_Data19"/>
      <sheetName val="B&amp;S_199919"/>
      <sheetName val="disc_rate19"/>
      <sheetName val="Sale_040716"/>
      <sheetName val="B-_116"/>
      <sheetName val="งบทดลอง_-_ต_ค_254716"/>
      <sheetName val="Corp__sheet16"/>
      <sheetName val="013_-_การสั่งการ16"/>
      <sheetName val="Job_List116"/>
      <sheetName val="Lenders_Ratios_juneseptnov19"/>
      <sheetName val="PDR_PL__ACCT-MBK16"/>
      <sheetName val="A5_Code16"/>
      <sheetName val="NAV_Base16"/>
      <sheetName val="Vat7%_ภายในเดือน_Junต้นฉบับ16"/>
      <sheetName val="Rateil_Pages16"/>
      <sheetName val="February_Export16"/>
      <sheetName val="Intercom__2_16"/>
      <sheetName val="Export_Sale16"/>
      <sheetName val="C_A_Add1_(App_III)22"/>
      <sheetName val="R&amp;M_confirmation_(App_A)22"/>
      <sheetName val="Marine_insurance_(App_B)22"/>
      <sheetName val="Reinvestment_Allowance22"/>
      <sheetName val="1_LeadSchedule20"/>
      <sheetName val="TC_YA2000_cyb_(R)21"/>
      <sheetName val="CA_Sum18"/>
      <sheetName val="Stat_A20"/>
      <sheetName val="SSP_HOURS20"/>
      <sheetName val="2_A2_L_Fixed_Assets18"/>
      <sheetName val="HEADCOUNT_WORKSHEET20"/>
      <sheetName val="Mat'l_Pareto20"/>
      <sheetName val="Inventory_Valuation-detail-_(20"/>
      <sheetName val="BPCOR_DETAILS20"/>
      <sheetName val="BPMKT_DETAILS20"/>
      <sheetName val="K4__F&amp;F20"/>
      <sheetName val="Format_(2)20"/>
      <sheetName val="Excess_Calc20"/>
      <sheetName val="U_20"/>
      <sheetName val="Expense_Summary20"/>
      <sheetName val="BGI_-_Interco_wkg21"/>
      <sheetName val="FAMS_Adj_21"/>
      <sheetName val="Client_Adj_-_BGI21"/>
      <sheetName val="Client_Adj_-BGM21"/>
      <sheetName val="BGM_BS21"/>
      <sheetName val="BGM_STAT21"/>
      <sheetName val="BGI_BS21"/>
      <sheetName val="BGI_STAT21"/>
      <sheetName val="Spliting_Balance_Sheet_-_120421"/>
      <sheetName val="01_020"/>
      <sheetName val="Cash_(new)19"/>
      <sheetName val="MCMD95_(1)18"/>
      <sheetName val="FF-2_(1)20"/>
      <sheetName val="FB1_(2)20"/>
      <sheetName val="BS_(3)20"/>
      <sheetName val="D1_(3)20"/>
      <sheetName val="E1__(3)20"/>
      <sheetName val="F1__(3)20"/>
      <sheetName val="G1__(3)20"/>
      <sheetName val="J1_(3)20"/>
      <sheetName val="J3_(3)20"/>
      <sheetName val="M1_(3)20"/>
      <sheetName val="M1-1_(3)20"/>
      <sheetName val="M1-2_(3)20"/>
      <sheetName val="N1_(3)20"/>
      <sheetName val="General_info20"/>
      <sheetName val="PBSE_BS20"/>
      <sheetName val="comp_of_re_pack20"/>
      <sheetName val="CF_Statements20"/>
      <sheetName val="Stmt_of_equity20"/>
      <sheetName val="GP_analysis20"/>
      <sheetName val="PBSE_PL20"/>
      <sheetName val="FB4_Sch9_Disclosure20"/>
      <sheetName val="E1_20"/>
      <sheetName val="F1_20"/>
      <sheetName val="G1_20"/>
      <sheetName val="General_info_(2)20"/>
      <sheetName val="BS_(2)20"/>
      <sheetName val="CF_Statements_(2)20"/>
      <sheetName val="Stmt_of_equity_(2)20"/>
      <sheetName val="D1_(2)20"/>
      <sheetName val="D1-1_(2)20"/>
      <sheetName val="E1__(2)20"/>
      <sheetName val="F1__(2)20"/>
      <sheetName val="G1__(2)20"/>
      <sheetName val="J1_(2)20"/>
      <sheetName val="J3_(2)20"/>
      <sheetName val="Tax_(2)20"/>
      <sheetName val="L1_(2)20"/>
      <sheetName val="M1_(2)20"/>
      <sheetName val="M1-1_(2)20"/>
      <sheetName val="M1-2_(2)20"/>
      <sheetName val="N1_(2)20"/>
      <sheetName val="X_Rates20"/>
      <sheetName val="T101_18"/>
      <sheetName val="Posting_entries18"/>
      <sheetName val="GL-Andy_current_ac18"/>
      <sheetName val="6A_CA18"/>
      <sheetName val="F1_219"/>
      <sheetName val="_Balance_Sheet20"/>
      <sheetName val="_Profit_Projection_sum20"/>
      <sheetName val="Product_segment20"/>
      <sheetName val="Profit_&amp;_Loss_Yr_120"/>
      <sheetName val="Profit_&amp;_Loss_Yr_220"/>
      <sheetName val="Profit_&amp;_Loss_Yr_320"/>
      <sheetName val="Staff_cost20"/>
      <sheetName val="Fixed_Assets_Sum(2005)20"/>
      <sheetName val="Fixed_Assets_Sum(2006)20"/>
      <sheetName val="Fixed_Assets_Sum(2007)20"/>
      <sheetName val="Cash_Flow_Yr_120"/>
      <sheetName val="Cash_Flow_Yr_220"/>
      <sheetName val="Cash_Flow_Yr_320"/>
      <sheetName val="Bal_Sheet_Yr_120"/>
      <sheetName val="Bal_Sheet_Yr_220"/>
      <sheetName val="Bal_Sheet_Yr_320"/>
      <sheetName val="Deferred_taxation_(1)20"/>
      <sheetName val="Deferred_taxation_(2)20"/>
      <sheetName val="Recon_of_FA20"/>
      <sheetName val="Reasonableness_test20"/>
      <sheetName val="NQ_Asset_Summary20"/>
      <sheetName val="S_DEBTOR0721"/>
      <sheetName val="chart_118"/>
      <sheetName val="A2_02_Fixed_Assets18"/>
      <sheetName val="Details_200216"/>
      <sheetName val="Sale_Expectation_(2)16"/>
      <sheetName val="Seagate__share_in_units20"/>
      <sheetName val="ytd_fty_(DG)_oh_12-201615"/>
      <sheetName val="3_P&amp;L_20"/>
      <sheetName val="master_plan_16"/>
      <sheetName val="Data_218"/>
      <sheetName val="FF_2__1_18"/>
      <sheetName val="cal_(2)18"/>
      <sheetName val="Non-Statistical_Sampling_Mast18"/>
      <sheetName val="Two_Step_Revenue_Testing_Mast18"/>
      <sheetName val="Global_Data18"/>
      <sheetName val="B&amp;S_199918"/>
      <sheetName val="disc_rate18"/>
      <sheetName val="Sale_040715"/>
      <sheetName val="B-_115"/>
      <sheetName val="งบทดลอง_-_ต_ค_254715"/>
      <sheetName val="Corp__sheet15"/>
      <sheetName val="013_-_การสั่งการ15"/>
      <sheetName val="Job_List115"/>
      <sheetName val="Lenders_Ratios_juneseptnov18"/>
      <sheetName val="PDR_PL__ACCT-MBK15"/>
      <sheetName val="A5_Code15"/>
      <sheetName val="NAV_Base15"/>
      <sheetName val="Vat7%_ภายในเดือน_Junต้นฉบับ15"/>
      <sheetName val="Rateil_Pages15"/>
      <sheetName val="February_Export15"/>
      <sheetName val="Intercom__2_15"/>
      <sheetName val="Export_Sale15"/>
      <sheetName val="ADJ_-_RATE76"/>
      <sheetName val="ADJ___RATE76"/>
      <sheetName val="SCB_1_-_Current76"/>
      <sheetName val="SCB_2_-_Current76"/>
      <sheetName val="เงินกู้_MGC75"/>
      <sheetName val="BALANCE_SHEET_76"/>
      <sheetName val="BS_ATTACH76"/>
      <sheetName val="LC___TR_Listing75"/>
      <sheetName val="Stock_Aging75"/>
      <sheetName val="VariableII__period75"/>
      <sheetName val="Customize_Your_Invoice75"/>
      <sheetName val="Dec_200175"/>
      <sheetName val="Sheet1_(2)76"/>
      <sheetName val="CF_RECONCILE_-_175"/>
      <sheetName val="Cost_Centers73"/>
      <sheetName val="_IB-PL-00-01_SUMMARY73"/>
      <sheetName val="Customize_Your_Purchase_Order73"/>
      <sheetName val="10-1_Media73"/>
      <sheetName val="F9_Parameters71"/>
      <sheetName val="ALL_KSFC_RIGS_EXCEPT_R-573"/>
      <sheetName val="FP_Friends_Other73"/>
      <sheetName val="163040_LC_TR73"/>
      <sheetName val="Trial_Balance72"/>
      <sheetName val="_IBPL000172"/>
      <sheetName val="163040_LC-TR72"/>
      <sheetName val="TrialBalance_Q3-200272"/>
      <sheetName val="Workbook_Inputs72"/>
      <sheetName val="CA_Sheet73"/>
      <sheetName val="Total_Inventory72"/>
      <sheetName val="Semi_FG&amp;FG72"/>
      <sheetName val="Provision_NRV72"/>
      <sheetName val="Data_Entry69"/>
      <sheetName val="Valo_DCF69"/>
      <sheetName val="D190_271"/>
      <sheetName val="Bang_chiet_tinh_TBA71"/>
      <sheetName val="Customize_Your_Loan_Manager71"/>
      <sheetName val="input_data69"/>
      <sheetName val="List_info69"/>
      <sheetName val="By_Person69"/>
      <sheetName val="head_Jan69"/>
      <sheetName val="DB_PPC_PSF69"/>
      <sheetName val="ng_1267"/>
      <sheetName val="Record_CR67"/>
      <sheetName val="Co__Code67"/>
      <sheetName val="Drop_List61"/>
      <sheetName val="Incident__NP_201767"/>
      <sheetName val="CAN_DOI_-_KET_QUA63"/>
      <sheetName val="TO_-_SP61"/>
      <sheetName val="Company_Info61"/>
      <sheetName val="CA_Comp61"/>
      <sheetName val="Standing_Data61"/>
      <sheetName val="Asset_&amp;_Liability61"/>
      <sheetName val="Net_asset_value61"/>
      <sheetName val="Haft_year_tax_estimation_133"/>
      <sheetName val="Haft_year_tax_estimation_233"/>
      <sheetName val="Haft_year_tax_estimation_(1)33"/>
      <sheetName val="Haft_year_tax_estimation_(2)33"/>
      <sheetName val="Taxcal_6_Month33"/>
      <sheetName val="Data_Last_year33"/>
      <sheetName val="Cost_center64"/>
      <sheetName val="Month_v_YTD61"/>
      <sheetName val="_IB-PL-YTD61"/>
      <sheetName val="BOI_sum61"/>
      <sheetName val="Update_CIT_FY1961"/>
      <sheetName val="Tax_computation_BOI61"/>
      <sheetName val="A)_Provision_schedule61"/>
      <sheetName val="A2)_834_Inventory61"/>
      <sheetName val="B1)_646_Retirement61"/>
      <sheetName val="B2)_746_Retirement_61"/>
      <sheetName val="C1)_791-0000-20_Private_exp_61"/>
      <sheetName val="TB_(as_of_31DEC)61"/>
      <sheetName val="C2)_779-0000-20_Misc_61"/>
      <sheetName val="C1)_663_Car_Lease61"/>
      <sheetName val="C2)_758_Car_Lease61"/>
      <sheetName val="D)_Training61"/>
      <sheetName val="E)_HY_test_PwC61"/>
      <sheetName val="F)_RD_60461"/>
      <sheetName val="G)_RD_64261"/>
      <sheetName val="Retire_2015-201733"/>
      <sheetName val="New_Item33"/>
      <sheetName val="Register_Cal_Mar_04_July_05_33"/>
      <sheetName val="B131_33"/>
      <sheetName val="WT_Util_99_LE61"/>
      <sheetName val="PTA_P&amp;S61"/>
      <sheetName val="Waste_Treatment_Variable_61"/>
      <sheetName val="Drop_down_list61"/>
      <sheetName val="Write_off61"/>
      <sheetName val="Cost_centre_expenditure61"/>
      <sheetName val="addl_cost61"/>
      <sheetName val="Cash_Flow61"/>
      <sheetName val="Co_info61"/>
      <sheetName val="Financial_Summary61"/>
      <sheetName val="Adj&amp;Rje(Z820)_61"/>
      <sheetName val="Spec_2210461"/>
      <sheetName val="Jul_0233"/>
      <sheetName val="n-4_461"/>
      <sheetName val="C_A_Add1_(App_III)24"/>
      <sheetName val="R&amp;M_confirmation_(App_A)24"/>
      <sheetName val="Marine_insurance_(App_B)24"/>
      <sheetName val="Reinvestment_Allowance24"/>
      <sheetName val="1_LeadSchedule22"/>
      <sheetName val="TC_YA2000_cyb_(R)23"/>
      <sheetName val="CA_Sum20"/>
      <sheetName val="Stat_A22"/>
      <sheetName val="SSP_HOURS22"/>
      <sheetName val="2_A2_L_Fixed_Assets20"/>
      <sheetName val="HEADCOUNT_WORKSHEET22"/>
      <sheetName val="Mat'l_Pareto22"/>
      <sheetName val="Inventory_Valuation-detail-_(31"/>
      <sheetName val="BPCOR_DETAILS22"/>
      <sheetName val="BPMKT_DETAILS22"/>
      <sheetName val="K4__F&amp;F22"/>
      <sheetName val="Format_(2)22"/>
      <sheetName val="Excess_Calc22"/>
      <sheetName val="U_22"/>
      <sheetName val="Expense_Summary22"/>
      <sheetName val="Balance_Sheet61"/>
      <sheetName val="BGI_-_Interco_wkg23"/>
      <sheetName val="FAMS_Adj_23"/>
      <sheetName val="Client_Adj_-_BGI23"/>
      <sheetName val="Client_Adj_-BGM23"/>
      <sheetName val="BGM_BS23"/>
      <sheetName val="BGM_STAT23"/>
      <sheetName val="BGI_BS23"/>
      <sheetName val="BGI_STAT23"/>
      <sheetName val="Spliting_Balance_Sheet_-_120423"/>
      <sheetName val="01_022"/>
      <sheetName val="Cash_(new)21"/>
      <sheetName val="MCMD95_(1)20"/>
      <sheetName val="FF-2_(1)22"/>
      <sheetName val="FB1_(2)22"/>
      <sheetName val="BS_(3)22"/>
      <sheetName val="D1_(3)22"/>
      <sheetName val="E1__(3)22"/>
      <sheetName val="F1__(3)22"/>
      <sheetName val="G1__(3)22"/>
      <sheetName val="J1_(3)22"/>
      <sheetName val="J3_(3)22"/>
      <sheetName val="M1_(3)22"/>
      <sheetName val="M1-1_(3)22"/>
      <sheetName val="M1-2_(3)22"/>
      <sheetName val="N1_(3)22"/>
      <sheetName val="General_info22"/>
      <sheetName val="PBSE_BS22"/>
      <sheetName val="comp_of_re_pack22"/>
      <sheetName val="CF_Statements22"/>
      <sheetName val="Stmt_of_equity22"/>
      <sheetName val="GP_analysis22"/>
      <sheetName val="PBSE_PL22"/>
      <sheetName val="FB4_Sch9_Disclosure22"/>
      <sheetName val="E1_22"/>
      <sheetName val="F1_31"/>
      <sheetName val="G1_22"/>
      <sheetName val="General_info_(2)22"/>
      <sheetName val="BS_(2)22"/>
      <sheetName val="CF_Statements_(2)22"/>
      <sheetName val="Stmt_of_equity_(2)22"/>
      <sheetName val="D1_(2)22"/>
      <sheetName val="D1-1_(2)22"/>
      <sheetName val="E1__(2)22"/>
      <sheetName val="F1__(2)22"/>
      <sheetName val="G1__(2)22"/>
      <sheetName val="J1_(2)22"/>
      <sheetName val="J3_(2)22"/>
      <sheetName val="Tax_(2)22"/>
      <sheetName val="L1_(2)22"/>
      <sheetName val="M1_(2)22"/>
      <sheetName val="M1-1_(2)22"/>
      <sheetName val="M1-2_(2)22"/>
      <sheetName val="N1_(2)22"/>
      <sheetName val="X_Rates22"/>
      <sheetName val="T101_20"/>
      <sheetName val="Posting_entries20"/>
      <sheetName val="GL-Andy_current_ac20"/>
      <sheetName val="6A_CA20"/>
      <sheetName val="F1_221"/>
      <sheetName val="_Balance_Sheet22"/>
      <sheetName val="_Profit_Projection_sum22"/>
      <sheetName val="Product_segment22"/>
      <sheetName val="Profit_&amp;_Loss_Yr_122"/>
      <sheetName val="Profit_&amp;_Loss_Yr_222"/>
      <sheetName val="Profit_&amp;_Loss_Yr_322"/>
      <sheetName val="Staff_cost22"/>
      <sheetName val="Fixed_Assets_Sum(2005)22"/>
      <sheetName val="Fixed_Assets_Sum(2006)22"/>
      <sheetName val="Fixed_Assets_Sum(2007)22"/>
      <sheetName val="Cash_Flow_Yr_122"/>
      <sheetName val="Cash_Flow_Yr_222"/>
      <sheetName val="Cash_Flow_Yr_322"/>
      <sheetName val="Bal_Sheet_Yr_122"/>
      <sheetName val="Bal_Sheet_Yr_222"/>
      <sheetName val="Bal_Sheet_Yr_322"/>
      <sheetName val="Deferred_taxation_(1)22"/>
      <sheetName val="Deferred_taxation_(2)22"/>
      <sheetName val="Recon_of_FA22"/>
      <sheetName val="Reasonableness_test22"/>
      <sheetName val="NQ_Asset_Summary22"/>
      <sheetName val="S_DEBTOR0723"/>
      <sheetName val="chart_120"/>
      <sheetName val="A2_02_Fixed_Assets20"/>
      <sheetName val="Details_200218"/>
      <sheetName val="Sale_Expectation_(2)18"/>
      <sheetName val="แบบฟอร์มที่_7_original61"/>
      <sheetName val="แบบฟอร์มที่_7_Project_Base61"/>
      <sheetName val="All_employee61"/>
      <sheetName val="DISCOUNT_(2)33"/>
      <sheetName val="Bank_CA&amp;SA34"/>
      <sheetName val="AR_-CID34"/>
      <sheetName val="ดบ_ค้างรับ_Tisco34"/>
      <sheetName val="คชจ_ล่วงหน้า34"/>
      <sheetName val="ก่อสร้าง_ล่วงหน้า34"/>
      <sheetName val="ภาษีหัก_ณ_ที่จ่าย34"/>
      <sheetName val="คชจ_รอเรียกเก็บ_TDT34"/>
      <sheetName val="อุปกรณ์(หน่วยงาน)_34"/>
      <sheetName val="ICS_Cost_by_units34"/>
      <sheetName val="ICM_Budget&amp;Cost_Phase_I34"/>
      <sheetName val="ICM_Budget_Cost_Phase_II34"/>
      <sheetName val="ICm_Cost_by_units34"/>
      <sheetName val="CIV_AP_2-131-0034"/>
      <sheetName val="ICM_AP_2-131-0034"/>
      <sheetName val="CIV_AP_2-133-0034"/>
      <sheetName val="ICM_AP_2-133-0034"/>
      <sheetName val="ICM_AP_RPT34"/>
      <sheetName val="CIV_AP_RPT34"/>
      <sheetName val="CHQระหว่างทาง_2-132-0034"/>
      <sheetName val="ภาษีเงินได้หัก_ณ_ที่จ่าย34"/>
      <sheetName val="ค้างจ่าย_CID34"/>
      <sheetName val="เงินทดรองรับ_2-191-0034"/>
      <sheetName val="เงินทดรองรับ_2-193-0034"/>
      <sheetName val="เงินทดรองรับ_2-194-xx34"/>
      <sheetName val="สรุปเงินมัดจำห้องชุด_Agent34"/>
      <sheetName val="Commission-Tiny_(Chinese)34"/>
      <sheetName val="Commission-Sky_Pro_(Thai)34"/>
      <sheetName val="สำรองผลประโยชน์พนง_34"/>
      <sheetName val="รด_บริหาร34"/>
      <sheetName val="รด_อื่น34"/>
      <sheetName val="6-120-10_ค่าเช่า34"/>
      <sheetName val="6-120-20_ค่าบริการ34"/>
      <sheetName val="6-120-50_ค่าซ่อมแซม34"/>
      <sheetName val="6-150-10_ค่าที่ปรึกษา34"/>
      <sheetName val="6-130-20_ส่งเสริมการขาย34"/>
      <sheetName val="6-130-30_คอมมิชชั่น-ICS34"/>
      <sheetName val="6-130-30_คอมมิชชั่น-ICM34"/>
      <sheetName val="#6-200-00_ดอกเบี้ยจ่าย34"/>
      <sheetName val="GL_CB33"/>
      <sheetName val="GL_M33"/>
      <sheetName val="Gain_Loss_Calculation33"/>
      <sheetName val="Deferred_Charge33"/>
      <sheetName val="Detail_รายบุคคลปี_5833"/>
      <sheetName val="Sale_040433"/>
      <sheetName val="IBA_&lt;O3&gt;33"/>
      <sheetName val="Loan_Amortization_Table33"/>
      <sheetName val="Linkage_Quote33"/>
      <sheetName val="QR_4_133"/>
      <sheetName val="คชจ_ดำเนินงาน6-4333"/>
      <sheetName val="Norms_SP33"/>
      <sheetName val="Non_Movement33"/>
      <sheetName val="Seagate__share_in_units22"/>
      <sheetName val="ORGANIZATION_PLASTIC_GROUP_29"/>
      <sheetName val="ORGANIZATION_PLASTIC_GROUP__229"/>
      <sheetName val="IMPROVE_MAN_POWER29"/>
      <sheetName val="ฟอล์ม_B229"/>
      <sheetName val="Man_power_SPEC29"/>
      <sheetName val="Man_power_SPEC_(2)29"/>
      <sheetName val="Current_ORG29"/>
      <sheetName val="Blank_ORG29"/>
      <sheetName val="DLOT_Calculate29"/>
      <sheetName val="ประเมิน_29"/>
      <sheetName val="Improvement_Plan29"/>
      <sheetName val="รายชื่อพนักงาน_29"/>
      <sheetName val="Machine_capacity29"/>
      <sheetName val="DLOT_Current29"/>
      <sheetName val="ORG_(2)29"/>
      <sheetName val="Injection_new29"/>
      <sheetName val="Injection_new_29"/>
      <sheetName val="ytd_fty_(DG)_oh_12-201617"/>
      <sheetName val="3_P&amp;L_22"/>
      <sheetName val="2_Conso29"/>
      <sheetName val="Summary_by_Machine_Type_MAR29"/>
      <sheetName val="stat_local29"/>
      <sheetName val="master_plan_18"/>
      <sheetName val="Data_220"/>
      <sheetName val="FF_2__1_20"/>
      <sheetName val="cal_(2)20"/>
      <sheetName val="Non-Statistical_Sampling_Mast20"/>
      <sheetName val="Two_Step_Revenue_Testing_Mast20"/>
      <sheetName val="Global_Data20"/>
      <sheetName val="B&amp;S_199920"/>
      <sheetName val="BOS_Commodity29"/>
      <sheetName val="SSD_Plant_Incremental_Project29"/>
      <sheetName val="ERP_7_0629"/>
      <sheetName val="Pareto_Top_RPN29"/>
      <sheetName val="FDR_BUDGET_2001_EISENACH29"/>
      <sheetName val="Cost_Reduction_Programs29"/>
      <sheetName val="COMPARISON_SHEET_(1)29"/>
      <sheetName val="disc_rate20"/>
      <sheetName val="Sale_040717"/>
      <sheetName val="B-_117"/>
      <sheetName val="งบทดลอง_-_ต_ค_254717"/>
      <sheetName val="Corp__sheet17"/>
      <sheetName val="013_-_การสั่งการ17"/>
      <sheetName val="Job_List117"/>
      <sheetName val="Lenders_Ratios_juneseptnov20"/>
      <sheetName val="PDR_PL__ACCT-MBK17"/>
      <sheetName val="A5_Code17"/>
      <sheetName val="NAV_Base17"/>
      <sheetName val="Vat7%_ภายในเดือน_Junต้นฉบับ17"/>
      <sheetName val="Rateil_Pages17"/>
      <sheetName val="HR_Budget29"/>
      <sheetName val="February_Export17"/>
      <sheetName val="Intercom__2_17"/>
      <sheetName val="Export_Sale17"/>
      <sheetName val="ADJ_-_RATE77"/>
      <sheetName val="ADJ___RATE77"/>
      <sheetName val="SCB_1_-_Current77"/>
      <sheetName val="SCB_2_-_Current77"/>
      <sheetName val="เงินกู้_MGC76"/>
      <sheetName val="LC___TR_Listing76"/>
      <sheetName val="BALANCE_SHEET_77"/>
      <sheetName val="BS_ATTACH77"/>
      <sheetName val="Stock_Aging76"/>
      <sheetName val="VariableII__period76"/>
      <sheetName val="Customize_Your_Invoice76"/>
      <sheetName val="Dec_200176"/>
      <sheetName val="Sheet1_(2)77"/>
      <sheetName val="CF_RECONCILE_-_176"/>
      <sheetName val="Cost_Centers74"/>
      <sheetName val="ALL_KSFC_RIGS_EXCEPT_R-574"/>
      <sheetName val="_IB-PL-00-01_SUMMARY74"/>
      <sheetName val="Customize_Your_Purchase_Order74"/>
      <sheetName val="10-1_Media74"/>
      <sheetName val="163040_LC_TR74"/>
      <sheetName val="FP_Friends_Other74"/>
      <sheetName val="TrialBalance_Q3-200273"/>
      <sheetName val="Workbook_Inputs73"/>
      <sheetName val="Trial_Balance73"/>
      <sheetName val="_IBPL000173"/>
      <sheetName val="163040_LC-TR73"/>
      <sheetName val="CA_Sheet74"/>
      <sheetName val="F9_Parameters72"/>
      <sheetName val="Total_Inventory73"/>
      <sheetName val="Semi_FG&amp;FG73"/>
      <sheetName val="Provision_NRV73"/>
      <sheetName val="D190_272"/>
      <sheetName val="Bang_chiet_tinh_TBA72"/>
      <sheetName val="Customize_Your_Loan_Manager72"/>
      <sheetName val="Data_Entry70"/>
      <sheetName val="input_data70"/>
      <sheetName val="Valo_DCF70"/>
      <sheetName val="List_info70"/>
      <sheetName val="By_Person70"/>
      <sheetName val="head_Jan70"/>
      <sheetName val="DB_PPC_PSF70"/>
      <sheetName val="ng_1268"/>
      <sheetName val="Record_CR68"/>
      <sheetName val="Co__Code68"/>
      <sheetName val="Drop_List62"/>
      <sheetName val="Incident__NP_201768"/>
      <sheetName val="CAN_DOI_-_KET_QUA64"/>
      <sheetName val="TO_-_SP62"/>
      <sheetName val="Company_Info62"/>
      <sheetName val="CA_Comp62"/>
      <sheetName val="Standing_Data62"/>
      <sheetName val="Asset_&amp;_Liability62"/>
      <sheetName val="Net_asset_value62"/>
      <sheetName val="Haft_year_tax_estimation_134"/>
      <sheetName val="Haft_year_tax_estimation_234"/>
      <sheetName val="Haft_year_tax_estimation_(1)34"/>
      <sheetName val="Haft_year_tax_estimation_(2)34"/>
      <sheetName val="Taxcal_6_Month34"/>
      <sheetName val="Data_Last_year34"/>
      <sheetName val="Cost_center65"/>
      <sheetName val="Month_v_YTD62"/>
      <sheetName val="_IB-PL-YTD62"/>
      <sheetName val="BOI_sum62"/>
      <sheetName val="Update_CIT_FY1962"/>
      <sheetName val="Tax_computation_BOI62"/>
      <sheetName val="A)_Provision_schedule62"/>
      <sheetName val="A2)_834_Inventory62"/>
      <sheetName val="B1)_646_Retirement62"/>
      <sheetName val="B2)_746_Retirement_62"/>
      <sheetName val="C1)_791-0000-20_Private_exp_62"/>
      <sheetName val="TB_(as_of_31DEC)62"/>
      <sheetName val="C2)_779-0000-20_Misc_62"/>
      <sheetName val="C1)_663_Car_Lease62"/>
      <sheetName val="C2)_758_Car_Lease62"/>
      <sheetName val="D)_Training62"/>
      <sheetName val="E)_HY_test_PwC62"/>
      <sheetName val="F)_RD_60462"/>
      <sheetName val="G)_RD_64262"/>
      <sheetName val="Retire_2015-201734"/>
      <sheetName val="New_Item34"/>
      <sheetName val="Register_Cal_Mar_04_July_05_34"/>
      <sheetName val="B131_34"/>
      <sheetName val="WT_Util_99_LE62"/>
      <sheetName val="PTA_P&amp;S62"/>
      <sheetName val="Waste_Treatment_Variable_62"/>
      <sheetName val="Drop_down_list62"/>
      <sheetName val="Write_off62"/>
      <sheetName val="Cost_centre_expenditure62"/>
      <sheetName val="addl_cost62"/>
      <sheetName val="Cash_Flow62"/>
      <sheetName val="Co_info62"/>
      <sheetName val="Financial_Summary62"/>
      <sheetName val="Adj&amp;Rje(Z820)_62"/>
      <sheetName val="Spec_2210462"/>
      <sheetName val="Jul_0234"/>
      <sheetName val="n-4_462"/>
      <sheetName val="C_A_Add1_(App_III)25"/>
      <sheetName val="R&amp;M_confirmation_(App_A)25"/>
      <sheetName val="Marine_insurance_(App_B)25"/>
      <sheetName val="Reinvestment_Allowance25"/>
      <sheetName val="1_LeadSchedule23"/>
      <sheetName val="TC_YA2000_cyb_(R)24"/>
      <sheetName val="CA_Sum21"/>
      <sheetName val="Stat_A23"/>
      <sheetName val="SSP_HOURS23"/>
      <sheetName val="2_A2_L_Fixed_Assets21"/>
      <sheetName val="HEADCOUNT_WORKSHEET23"/>
      <sheetName val="Mat'l_Pareto23"/>
      <sheetName val="Inventory_Valuation-detail-_(32"/>
      <sheetName val="BPCOR_DETAILS23"/>
      <sheetName val="BPMKT_DETAILS23"/>
      <sheetName val="K4__F&amp;F23"/>
      <sheetName val="Format_(2)23"/>
      <sheetName val="Excess_Calc23"/>
      <sheetName val="U_23"/>
      <sheetName val="Expense_Summary23"/>
      <sheetName val="Balance_Sheet62"/>
      <sheetName val="BGI_-_Interco_wkg24"/>
      <sheetName val="FAMS_Adj_24"/>
      <sheetName val="Client_Adj_-_BGI24"/>
      <sheetName val="Client_Adj_-BGM24"/>
      <sheetName val="BGM_BS24"/>
      <sheetName val="BGM_STAT24"/>
      <sheetName val="BGI_BS24"/>
      <sheetName val="BGI_STAT24"/>
      <sheetName val="Spliting_Balance_Sheet_-_120424"/>
      <sheetName val="01_023"/>
      <sheetName val="Cash_(new)22"/>
      <sheetName val="MCMD95_(1)21"/>
      <sheetName val="FF-2_(1)23"/>
      <sheetName val="FB1_(2)23"/>
      <sheetName val="BS_(3)23"/>
      <sheetName val="D1_(3)23"/>
      <sheetName val="E1__(3)23"/>
      <sheetName val="F1__(3)23"/>
      <sheetName val="G1__(3)23"/>
      <sheetName val="J1_(3)23"/>
      <sheetName val="J3_(3)23"/>
      <sheetName val="M1_(3)23"/>
      <sheetName val="M1-1_(3)23"/>
      <sheetName val="M1-2_(3)23"/>
      <sheetName val="N1_(3)23"/>
      <sheetName val="General_info23"/>
      <sheetName val="PBSE_BS23"/>
      <sheetName val="comp_of_re_pack23"/>
      <sheetName val="CF_Statements23"/>
      <sheetName val="Stmt_of_equity23"/>
      <sheetName val="GP_analysis23"/>
      <sheetName val="PBSE_PL23"/>
      <sheetName val="FB4_Sch9_Disclosure23"/>
      <sheetName val="E1_23"/>
      <sheetName val="F1_32"/>
      <sheetName val="G1_23"/>
      <sheetName val="General_info_(2)23"/>
      <sheetName val="BS_(2)23"/>
      <sheetName val="CF_Statements_(2)23"/>
      <sheetName val="Stmt_of_equity_(2)23"/>
      <sheetName val="D1_(2)23"/>
      <sheetName val="D1-1_(2)23"/>
      <sheetName val="E1__(2)23"/>
      <sheetName val="F1__(2)23"/>
      <sheetName val="G1__(2)23"/>
      <sheetName val="J1_(2)23"/>
      <sheetName val="J3_(2)23"/>
      <sheetName val="Tax_(2)23"/>
      <sheetName val="L1_(2)23"/>
      <sheetName val="M1_(2)23"/>
      <sheetName val="M1-1_(2)23"/>
      <sheetName val="M1-2_(2)23"/>
      <sheetName val="N1_(2)23"/>
      <sheetName val="X_Rates23"/>
      <sheetName val="T101_21"/>
      <sheetName val="Posting_entries21"/>
      <sheetName val="GL-Andy_current_ac21"/>
      <sheetName val="6A_CA21"/>
      <sheetName val="F1_222"/>
      <sheetName val="_Balance_Sheet23"/>
      <sheetName val="_Profit_Projection_sum23"/>
      <sheetName val="Product_segment23"/>
      <sheetName val="Profit_&amp;_Loss_Yr_123"/>
      <sheetName val="Profit_&amp;_Loss_Yr_223"/>
      <sheetName val="Profit_&amp;_Loss_Yr_323"/>
      <sheetName val="Staff_cost23"/>
      <sheetName val="Fixed_Assets_Sum(2005)23"/>
      <sheetName val="Fixed_Assets_Sum(2006)23"/>
      <sheetName val="Fixed_Assets_Sum(2007)23"/>
      <sheetName val="Cash_Flow_Yr_123"/>
      <sheetName val="Cash_Flow_Yr_223"/>
      <sheetName val="Cash_Flow_Yr_323"/>
      <sheetName val="Bal_Sheet_Yr_123"/>
      <sheetName val="Bal_Sheet_Yr_223"/>
      <sheetName val="Bal_Sheet_Yr_323"/>
      <sheetName val="Deferred_taxation_(1)23"/>
      <sheetName val="Deferred_taxation_(2)23"/>
      <sheetName val="Recon_of_FA23"/>
      <sheetName val="Reasonableness_test23"/>
      <sheetName val="NQ_Asset_Summary23"/>
      <sheetName val="S_DEBTOR0724"/>
      <sheetName val="chart_121"/>
      <sheetName val="A2_02_Fixed_Assets21"/>
      <sheetName val="Details_200219"/>
      <sheetName val="Sale_Expectation_(2)19"/>
      <sheetName val="แบบฟอร์มที่_7_original62"/>
      <sheetName val="แบบฟอร์มที่_7_Project_Base62"/>
      <sheetName val="All_employee62"/>
      <sheetName val="DISCOUNT_(2)34"/>
      <sheetName val="Bank_CA&amp;SA35"/>
      <sheetName val="AR_-CID35"/>
      <sheetName val="ดบ_ค้างรับ_Tisco35"/>
      <sheetName val="คชจ_ล่วงหน้า35"/>
      <sheetName val="ก่อสร้าง_ล่วงหน้า35"/>
      <sheetName val="ภาษีหัก_ณ_ที่จ่าย35"/>
      <sheetName val="คชจ_รอเรียกเก็บ_TDT35"/>
      <sheetName val="อุปกรณ์(หน่วยงาน)_35"/>
      <sheetName val="ICS_Cost_by_units35"/>
      <sheetName val="ICM_Budget&amp;Cost_Phase_I35"/>
      <sheetName val="ICM_Budget_Cost_Phase_II35"/>
      <sheetName val="ICm_Cost_by_units35"/>
      <sheetName val="CIV_AP_2-131-0035"/>
      <sheetName val="ICM_AP_2-131-0035"/>
      <sheetName val="CIV_AP_2-133-0035"/>
      <sheetName val="ICM_AP_2-133-0035"/>
      <sheetName val="ICM_AP_RPT35"/>
      <sheetName val="CIV_AP_RPT35"/>
      <sheetName val="CHQระหว่างทาง_2-132-0035"/>
      <sheetName val="ภาษีเงินได้หัก_ณ_ที่จ่าย35"/>
      <sheetName val="ค้างจ่าย_CID35"/>
      <sheetName val="เงินทดรองรับ_2-191-0035"/>
      <sheetName val="เงินทดรองรับ_2-193-0035"/>
      <sheetName val="เงินทดรองรับ_2-194-xx35"/>
      <sheetName val="สรุปเงินมัดจำห้องชุด_Agent35"/>
      <sheetName val="Commission-Tiny_(Chinese)35"/>
      <sheetName val="Commission-Sky_Pro_(Thai)35"/>
      <sheetName val="สำรองผลประโยชน์พนง_35"/>
      <sheetName val="รด_บริหาร35"/>
      <sheetName val="รด_อื่น35"/>
      <sheetName val="6-120-10_ค่าเช่า35"/>
      <sheetName val="6-120-20_ค่าบริการ35"/>
      <sheetName val="6-120-50_ค่าซ่อมแซม35"/>
      <sheetName val="6-150-10_ค่าที่ปรึกษา35"/>
      <sheetName val="6-130-20_ส่งเสริมการขาย35"/>
      <sheetName val="6-130-30_คอมมิชชั่น-ICS35"/>
      <sheetName val="6-130-30_คอมมิชชั่น-ICM35"/>
      <sheetName val="#6-200-00_ดอกเบี้ยจ่าย35"/>
      <sheetName val="GL_CB34"/>
      <sheetName val="GL_M34"/>
      <sheetName val="Gain_Loss_Calculation34"/>
      <sheetName val="Deferred_Charge34"/>
      <sheetName val="Detail_รายบุคคลปี_5834"/>
      <sheetName val="Sale_040434"/>
      <sheetName val="IBA_&lt;O3&gt;34"/>
      <sheetName val="Loan_Amortization_Table34"/>
      <sheetName val="Linkage_Quote34"/>
      <sheetName val="QR_4_134"/>
      <sheetName val="คชจ_ดำเนินงาน6-4334"/>
      <sheetName val="Norms_SP34"/>
      <sheetName val="Non_Movement34"/>
      <sheetName val="Seagate__share_in_units23"/>
      <sheetName val="ORGANIZATION_PLASTIC_GROUP_30"/>
      <sheetName val="ORGANIZATION_PLASTIC_GROUP__230"/>
      <sheetName val="IMPROVE_MAN_POWER30"/>
      <sheetName val="ฟอล์ม_B230"/>
      <sheetName val="Man_power_SPEC30"/>
      <sheetName val="Man_power_SPEC_(2)30"/>
      <sheetName val="Current_ORG30"/>
      <sheetName val="Blank_ORG30"/>
      <sheetName val="DLOT_Calculate30"/>
      <sheetName val="ประเมิน_30"/>
      <sheetName val="Improvement_Plan30"/>
      <sheetName val="รายชื่อพนักงาน_30"/>
      <sheetName val="Machine_capacity30"/>
      <sheetName val="DLOT_Current30"/>
      <sheetName val="ORG_(2)30"/>
      <sheetName val="Injection_new30"/>
      <sheetName val="Injection_new_30"/>
      <sheetName val="ytd_fty_(DG)_oh_12-201618"/>
      <sheetName val="3_P&amp;L_23"/>
      <sheetName val="2_Conso30"/>
      <sheetName val="Summary_by_Machine_Type_MAR30"/>
      <sheetName val="stat_local30"/>
      <sheetName val="master_plan_19"/>
      <sheetName val="Data_221"/>
      <sheetName val="FF_2__1_21"/>
      <sheetName val="cal_(2)21"/>
      <sheetName val="Non-Statistical_Sampling_Mast21"/>
      <sheetName val="Two_Step_Revenue_Testing_Mast21"/>
      <sheetName val="Global_Data21"/>
      <sheetName val="B&amp;S_199921"/>
      <sheetName val="BOS_Commodity30"/>
      <sheetName val="SSD_Plant_Incremental_Project30"/>
      <sheetName val="ERP_7_0630"/>
      <sheetName val="Pareto_Top_RPN30"/>
      <sheetName val="FDR_BUDGET_2001_EISENACH30"/>
      <sheetName val="Cost_Reduction_Programs30"/>
      <sheetName val="COMPARISON_SHEET_(1)30"/>
      <sheetName val="disc_rate21"/>
      <sheetName val="Sale_040718"/>
      <sheetName val="B-_118"/>
      <sheetName val="งบทดลอง_-_ต_ค_254718"/>
      <sheetName val="Corp__sheet18"/>
      <sheetName val="013_-_การสั่งการ18"/>
      <sheetName val="Job_List118"/>
      <sheetName val="Lenders_Ratios_juneseptnov21"/>
      <sheetName val="PDR_PL__ACCT-MBK18"/>
      <sheetName val="A5_Code18"/>
      <sheetName val="NAV_Base18"/>
      <sheetName val="Vat7%_ภายในเดือน_Junต้นฉบับ18"/>
      <sheetName val="Rateil_Pages18"/>
      <sheetName val="HR_Budget30"/>
      <sheetName val="February_Export18"/>
      <sheetName val="Intercom__2_18"/>
      <sheetName val="Export_Sale18"/>
      <sheetName val="ADJ_-_RATE78"/>
      <sheetName val="ADJ___RATE78"/>
      <sheetName val="SCB_1_-_Current78"/>
      <sheetName val="SCB_2_-_Current78"/>
      <sheetName val="เงินกู้_MGC77"/>
      <sheetName val="LC___TR_Listing77"/>
      <sheetName val="BALANCE_SHEET_78"/>
      <sheetName val="BS_ATTACH78"/>
      <sheetName val="Stock_Aging77"/>
      <sheetName val="VariableII__period77"/>
      <sheetName val="Customize_Your_Invoice77"/>
      <sheetName val="Dec_200177"/>
      <sheetName val="Sheet1_(2)78"/>
      <sheetName val="CF_RECONCILE_-_177"/>
      <sheetName val="Cost_Centers75"/>
      <sheetName val="ALL_KSFC_RIGS_EXCEPT_R-575"/>
      <sheetName val="_IB-PL-00-01_SUMMARY75"/>
      <sheetName val="Customize_Your_Purchase_Order75"/>
      <sheetName val="10-1_Media75"/>
      <sheetName val="163040_LC_TR75"/>
      <sheetName val="FP_Friends_Other75"/>
      <sheetName val="TrialBalance_Q3-200274"/>
      <sheetName val="Workbook_Inputs74"/>
      <sheetName val="Trial_Balance74"/>
      <sheetName val="_IBPL000174"/>
      <sheetName val="163040_LC-TR74"/>
      <sheetName val="CA_Sheet75"/>
      <sheetName val="F9_Parameters73"/>
      <sheetName val="Total_Inventory74"/>
      <sheetName val="Semi_FG&amp;FG74"/>
      <sheetName val="Provision_NRV74"/>
      <sheetName val="D190_273"/>
      <sheetName val="Bang_chiet_tinh_TBA73"/>
      <sheetName val="Customize_Your_Loan_Manager73"/>
      <sheetName val="Data_Entry71"/>
      <sheetName val="input_data71"/>
      <sheetName val="Valo_DCF71"/>
      <sheetName val="List_info71"/>
      <sheetName val="By_Person71"/>
      <sheetName val="head_Jan71"/>
      <sheetName val="DB_PPC_PSF71"/>
      <sheetName val="ng_1269"/>
      <sheetName val="Record_CR69"/>
      <sheetName val="Co__Code69"/>
      <sheetName val="Drop_List63"/>
      <sheetName val="Incident__NP_201769"/>
      <sheetName val="CAN_DOI_-_KET_QUA65"/>
      <sheetName val="TO_-_SP63"/>
      <sheetName val="Company_Info63"/>
      <sheetName val="CA_Comp63"/>
      <sheetName val="Standing_Data63"/>
      <sheetName val="Asset_&amp;_Liability63"/>
      <sheetName val="Net_asset_value63"/>
      <sheetName val="Haft_year_tax_estimation_135"/>
      <sheetName val="Haft_year_tax_estimation_235"/>
      <sheetName val="Haft_year_tax_estimation_(1)35"/>
      <sheetName val="Haft_year_tax_estimation_(2)35"/>
      <sheetName val="Taxcal_6_Month35"/>
      <sheetName val="Data_Last_year35"/>
      <sheetName val="Cost_center66"/>
      <sheetName val="Month_v_YTD63"/>
      <sheetName val="_IB-PL-YTD63"/>
      <sheetName val="BOI_sum63"/>
      <sheetName val="Update_CIT_FY1963"/>
      <sheetName val="Tax_computation_BOI63"/>
      <sheetName val="A)_Provision_schedule63"/>
      <sheetName val="A2)_834_Inventory63"/>
      <sheetName val="B1)_646_Retirement63"/>
      <sheetName val="B2)_746_Retirement_63"/>
      <sheetName val="C1)_791-0000-20_Private_exp_63"/>
      <sheetName val="TB_(as_of_31DEC)63"/>
      <sheetName val="C2)_779-0000-20_Misc_63"/>
      <sheetName val="C1)_663_Car_Lease63"/>
      <sheetName val="C2)_758_Car_Lease63"/>
      <sheetName val="D)_Training63"/>
      <sheetName val="E)_HY_test_PwC63"/>
      <sheetName val="F)_RD_60463"/>
      <sheetName val="G)_RD_64263"/>
      <sheetName val="Retire_2015-201735"/>
      <sheetName val="New_Item35"/>
      <sheetName val="Register_Cal_Mar_04_July_05_35"/>
      <sheetName val="B131_35"/>
      <sheetName val="WT_Util_99_LE63"/>
      <sheetName val="PTA_P&amp;S63"/>
      <sheetName val="Waste_Treatment_Variable_63"/>
      <sheetName val="Drop_down_list63"/>
      <sheetName val="Write_off63"/>
      <sheetName val="Cost_centre_expenditure63"/>
      <sheetName val="addl_cost63"/>
      <sheetName val="Cash_Flow63"/>
      <sheetName val="Co_info63"/>
      <sheetName val="Financial_Summary63"/>
      <sheetName val="Adj&amp;Rje(Z820)_63"/>
      <sheetName val="Spec_2210463"/>
      <sheetName val="Jul_0235"/>
      <sheetName val="n-4_463"/>
      <sheetName val="C_A_Add1_(App_III)26"/>
      <sheetName val="R&amp;M_confirmation_(App_A)26"/>
      <sheetName val="Marine_insurance_(App_B)26"/>
      <sheetName val="Reinvestment_Allowance26"/>
      <sheetName val="1_LeadSchedule24"/>
      <sheetName val="TC_YA2000_cyb_(R)25"/>
      <sheetName val="CA_Sum22"/>
      <sheetName val="Stat_A24"/>
      <sheetName val="SSP_HOURS24"/>
      <sheetName val="2_A2_L_Fixed_Assets22"/>
      <sheetName val="HEADCOUNT_WORKSHEET24"/>
      <sheetName val="Mat'l_Pareto24"/>
      <sheetName val="Inventory_Valuation-detail-_(33"/>
      <sheetName val="BPCOR_DETAILS24"/>
      <sheetName val="BPMKT_DETAILS24"/>
      <sheetName val="K4__F&amp;F24"/>
      <sheetName val="Format_(2)24"/>
      <sheetName val="Excess_Calc24"/>
      <sheetName val="U_24"/>
      <sheetName val="Expense_Summary24"/>
      <sheetName val="Balance_Sheet63"/>
      <sheetName val="BGI_-_Interco_wkg25"/>
      <sheetName val="FAMS_Adj_25"/>
      <sheetName val="Client_Adj_-_BGI25"/>
      <sheetName val="Client_Adj_-BGM25"/>
      <sheetName val="BGM_BS25"/>
      <sheetName val="BGM_STAT25"/>
      <sheetName val="BGI_BS25"/>
      <sheetName val="BGI_STAT25"/>
      <sheetName val="Spliting_Balance_Sheet_-_120425"/>
      <sheetName val="01_024"/>
      <sheetName val="Cash_(new)23"/>
      <sheetName val="MCMD95_(1)22"/>
      <sheetName val="FF-2_(1)24"/>
      <sheetName val="FB1_(2)24"/>
      <sheetName val="BS_(3)24"/>
      <sheetName val="D1_(3)24"/>
      <sheetName val="E1__(3)24"/>
      <sheetName val="F1__(3)24"/>
      <sheetName val="G1__(3)24"/>
      <sheetName val="J1_(3)24"/>
      <sheetName val="J3_(3)24"/>
      <sheetName val="M1_(3)24"/>
      <sheetName val="M1-1_(3)24"/>
      <sheetName val="M1-2_(3)24"/>
      <sheetName val="N1_(3)24"/>
      <sheetName val="General_info24"/>
      <sheetName val="PBSE_BS24"/>
      <sheetName val="comp_of_re_pack24"/>
      <sheetName val="CF_Statements24"/>
      <sheetName val="Stmt_of_equity24"/>
      <sheetName val="GP_analysis24"/>
      <sheetName val="PBSE_PL24"/>
      <sheetName val="FB4_Sch9_Disclosure24"/>
      <sheetName val="E1_24"/>
      <sheetName val="F1_33"/>
      <sheetName val="G1_24"/>
      <sheetName val="General_info_(2)24"/>
      <sheetName val="BS_(2)24"/>
      <sheetName val="CF_Statements_(2)24"/>
      <sheetName val="Stmt_of_equity_(2)24"/>
      <sheetName val="D1_(2)24"/>
      <sheetName val="D1-1_(2)24"/>
      <sheetName val="E1__(2)24"/>
      <sheetName val="F1__(2)24"/>
      <sheetName val="G1__(2)24"/>
      <sheetName val="J1_(2)24"/>
      <sheetName val="J3_(2)24"/>
      <sheetName val="Tax_(2)24"/>
      <sheetName val="L1_(2)24"/>
      <sheetName val="M1_(2)24"/>
      <sheetName val="M1-1_(2)24"/>
      <sheetName val="M1-2_(2)24"/>
      <sheetName val="N1_(2)24"/>
      <sheetName val="X_Rates24"/>
      <sheetName val="T101_22"/>
      <sheetName val="Posting_entries22"/>
      <sheetName val="GL-Andy_current_ac22"/>
      <sheetName val="6A_CA22"/>
      <sheetName val="F1_223"/>
      <sheetName val="_Balance_Sheet24"/>
      <sheetName val="_Profit_Projection_sum24"/>
      <sheetName val="Product_segment24"/>
      <sheetName val="Profit_&amp;_Loss_Yr_124"/>
      <sheetName val="Profit_&amp;_Loss_Yr_224"/>
      <sheetName val="Profit_&amp;_Loss_Yr_324"/>
      <sheetName val="Staff_cost24"/>
      <sheetName val="Fixed_Assets_Sum(2005)24"/>
      <sheetName val="Fixed_Assets_Sum(2006)24"/>
      <sheetName val="Fixed_Assets_Sum(2007)24"/>
      <sheetName val="Cash_Flow_Yr_124"/>
      <sheetName val="Cash_Flow_Yr_224"/>
      <sheetName val="Cash_Flow_Yr_324"/>
      <sheetName val="Bal_Sheet_Yr_124"/>
      <sheetName val="Bal_Sheet_Yr_224"/>
      <sheetName val="Bal_Sheet_Yr_324"/>
      <sheetName val="Deferred_taxation_(1)24"/>
      <sheetName val="Deferred_taxation_(2)24"/>
      <sheetName val="Recon_of_FA24"/>
      <sheetName val="Reasonableness_test24"/>
      <sheetName val="NQ_Asset_Summary24"/>
      <sheetName val="S_DEBTOR0725"/>
      <sheetName val="chart_122"/>
      <sheetName val="A2_02_Fixed_Assets22"/>
      <sheetName val="Details_200220"/>
      <sheetName val="Sale_Expectation_(2)20"/>
      <sheetName val="แบบฟอร์มที่_7_original63"/>
      <sheetName val="แบบฟอร์มที่_7_Project_Base63"/>
      <sheetName val="All_employee63"/>
      <sheetName val="DISCOUNT_(2)35"/>
      <sheetName val="Bank_CA&amp;SA36"/>
      <sheetName val="AR_-CID36"/>
      <sheetName val="ดบ_ค้างรับ_Tisco36"/>
      <sheetName val="คชจ_ล่วงหน้า36"/>
      <sheetName val="ก่อสร้าง_ล่วงหน้า36"/>
      <sheetName val="ภาษีหัก_ณ_ที่จ่าย36"/>
      <sheetName val="คชจ_รอเรียกเก็บ_TDT36"/>
      <sheetName val="อุปกรณ์(หน่วยงาน)_36"/>
      <sheetName val="ICS_Cost_by_units36"/>
      <sheetName val="ICM_Budget&amp;Cost_Phase_I36"/>
      <sheetName val="ICM_Budget_Cost_Phase_II36"/>
      <sheetName val="ICm_Cost_by_units36"/>
      <sheetName val="CIV_AP_2-131-0036"/>
      <sheetName val="ICM_AP_2-131-0036"/>
      <sheetName val="CIV_AP_2-133-0036"/>
      <sheetName val="ICM_AP_2-133-0036"/>
      <sheetName val="ICM_AP_RPT36"/>
      <sheetName val="CIV_AP_RPT36"/>
      <sheetName val="CHQระหว่างทาง_2-132-0036"/>
      <sheetName val="ภาษีเงินได้หัก_ณ_ที่จ่าย36"/>
      <sheetName val="ค้างจ่าย_CID36"/>
      <sheetName val="เงินทดรองรับ_2-191-0036"/>
      <sheetName val="เงินทดรองรับ_2-193-0036"/>
      <sheetName val="เงินทดรองรับ_2-194-xx36"/>
      <sheetName val="สรุปเงินมัดจำห้องชุด_Agent36"/>
      <sheetName val="Commission-Tiny_(Chinese)36"/>
      <sheetName val="Commission-Sky_Pro_(Thai)36"/>
      <sheetName val="สำรองผลประโยชน์พนง_36"/>
      <sheetName val="รด_บริหาร36"/>
      <sheetName val="รด_อื่น36"/>
      <sheetName val="6-120-10_ค่าเช่า36"/>
      <sheetName val="6-120-20_ค่าบริการ36"/>
      <sheetName val="6-120-50_ค่าซ่อมแซม36"/>
      <sheetName val="6-150-10_ค่าที่ปรึกษา36"/>
      <sheetName val="6-130-20_ส่งเสริมการขาย36"/>
      <sheetName val="6-130-30_คอมมิชชั่น-ICS36"/>
      <sheetName val="6-130-30_คอมมิชชั่น-ICM36"/>
      <sheetName val="#6-200-00_ดอกเบี้ยจ่าย36"/>
      <sheetName val="GL_CB35"/>
      <sheetName val="GL_M35"/>
      <sheetName val="Gain_Loss_Calculation35"/>
      <sheetName val="Deferred_Charge35"/>
      <sheetName val="Detail_รายบุคคลปี_5835"/>
      <sheetName val="Sale_040435"/>
      <sheetName val="IBA_&lt;O3&gt;35"/>
      <sheetName val="Loan_Amortization_Table35"/>
      <sheetName val="Linkage_Quote35"/>
      <sheetName val="QR_4_135"/>
      <sheetName val="คชจ_ดำเนินงาน6-4335"/>
      <sheetName val="Norms_SP35"/>
      <sheetName val="Non_Movement35"/>
      <sheetName val="Seagate__share_in_units24"/>
      <sheetName val="ORGANIZATION_PLASTIC_GROUP_31"/>
      <sheetName val="ORGANIZATION_PLASTIC_GROUP__231"/>
      <sheetName val="IMPROVE_MAN_POWER31"/>
      <sheetName val="ฟอล์ม_B231"/>
      <sheetName val="Man_power_SPEC31"/>
      <sheetName val="Man_power_SPEC_(2)31"/>
      <sheetName val="Current_ORG31"/>
      <sheetName val="Blank_ORG31"/>
      <sheetName val="DLOT_Calculate31"/>
      <sheetName val="ประเมิน_31"/>
      <sheetName val="Improvement_Plan31"/>
      <sheetName val="รายชื่อพนักงาน_31"/>
      <sheetName val="Machine_capacity31"/>
      <sheetName val="DLOT_Current31"/>
      <sheetName val="ORG_(2)31"/>
      <sheetName val="Injection_new31"/>
      <sheetName val="Injection_new_31"/>
      <sheetName val="ytd_fty_(DG)_oh_12-201619"/>
      <sheetName val="3_P&amp;L_24"/>
      <sheetName val="2_Conso31"/>
      <sheetName val="Summary_by_Machine_Type_MAR31"/>
      <sheetName val="stat_local31"/>
      <sheetName val="master_plan_20"/>
      <sheetName val="Data_222"/>
      <sheetName val="FF_2__1_22"/>
      <sheetName val="cal_(2)22"/>
      <sheetName val="Non-Statistical_Sampling_Mast22"/>
      <sheetName val="Two_Step_Revenue_Testing_Mast22"/>
      <sheetName val="Global_Data22"/>
      <sheetName val="B&amp;S_199922"/>
      <sheetName val="BOS_Commodity31"/>
      <sheetName val="SSD_Plant_Incremental_Project31"/>
      <sheetName val="ERP_7_0631"/>
      <sheetName val="Pareto_Top_RPN31"/>
      <sheetName val="FDR_BUDGET_2001_EISENACH31"/>
      <sheetName val="Cost_Reduction_Programs31"/>
      <sheetName val="COMPARISON_SHEET_(1)31"/>
      <sheetName val="disc_rate22"/>
      <sheetName val="Sale_040719"/>
      <sheetName val="B-_119"/>
      <sheetName val="งบทดลอง_-_ต_ค_254719"/>
      <sheetName val="Corp__sheet19"/>
      <sheetName val="013_-_การสั่งการ19"/>
      <sheetName val="Job_List119"/>
      <sheetName val="Lenders_Ratios_juneseptnov22"/>
      <sheetName val="PDR_PL__ACCT-MBK19"/>
      <sheetName val="A5_Code19"/>
      <sheetName val="NAV_Base19"/>
      <sheetName val="Vat7%_ภายในเดือน_Junต้นฉบับ19"/>
      <sheetName val="Rateil_Pages19"/>
      <sheetName val="HR_Budget31"/>
      <sheetName val="February_Export19"/>
      <sheetName val="Intercom__2_19"/>
      <sheetName val="Export_Sale19"/>
      <sheetName val="Cover2"/>
      <sheetName val="Data55X"/>
      <sheetName val="Volume Summary"/>
      <sheetName val="InputPO_Del"/>
      <sheetName val="DAOS Summary"/>
      <sheetName val="TB SAP"/>
      <sheetName val="สรุป sap"/>
      <sheetName val="43"/>
      <sheetName val="ค่าวัสดุ"/>
      <sheetName val="งบการเงิน"/>
      <sheetName val="Product List"/>
      <sheetName val="Sheet1636"/>
      <sheetName val="Model-Monthly 2016_2017"/>
      <sheetName val="Employee"/>
      <sheetName val="JobOrder"/>
      <sheetName val="N-4 Patent right"/>
      <sheetName val="NAME"/>
      <sheetName val="Hot-Piping"/>
      <sheetName val="B-105"/>
      <sheetName val="TMP SubSection"/>
      <sheetName val="ADJ_-_RATE79"/>
      <sheetName val="ADJ___RATE79"/>
      <sheetName val="SCB_1_-_Current79"/>
      <sheetName val="SCB_2_-_Current79"/>
      <sheetName val="เงินกู้_MGC78"/>
      <sheetName val="LC___TR_Listing78"/>
      <sheetName val="BALANCE_SHEET_79"/>
      <sheetName val="BS_ATTACH79"/>
      <sheetName val="Stock_Aging78"/>
      <sheetName val="VariableII__period78"/>
      <sheetName val="Customize_Your_Invoice78"/>
      <sheetName val="Dec_200178"/>
      <sheetName val="Sheet1_(2)79"/>
      <sheetName val="CF_RECONCILE_-_178"/>
      <sheetName val="Cost_Centers76"/>
      <sheetName val="ALL_KSFC_RIGS_EXCEPT_R-576"/>
      <sheetName val="_IB-PL-00-01_SUMMARY76"/>
      <sheetName val="Customize_Your_Purchase_Order76"/>
      <sheetName val="10-1_Media76"/>
      <sheetName val="163040_LC_TR76"/>
      <sheetName val="FP_Friends_Other76"/>
      <sheetName val="TrialBalance_Q3-200275"/>
      <sheetName val="Workbook_Inputs75"/>
      <sheetName val="Trial_Balance75"/>
      <sheetName val="_IBPL000175"/>
      <sheetName val="163040_LC-TR75"/>
      <sheetName val="CA_Sheet76"/>
      <sheetName val="F9_Parameters74"/>
      <sheetName val="Total_Inventory75"/>
      <sheetName val="Semi_FG&amp;FG75"/>
      <sheetName val="Provision_NRV75"/>
      <sheetName val="D190_274"/>
      <sheetName val="Bang_chiet_tinh_TBA74"/>
      <sheetName val="Customize_Your_Loan_Manager74"/>
      <sheetName val="Data_Entry72"/>
      <sheetName val="input_data72"/>
      <sheetName val="Valo_DCF72"/>
      <sheetName val="List_info72"/>
      <sheetName val="By_Person72"/>
      <sheetName val="head_Jan72"/>
      <sheetName val="DB_PPC_PSF72"/>
      <sheetName val="ng_1270"/>
      <sheetName val="Record_CR70"/>
      <sheetName val="Co__Code70"/>
      <sheetName val="Drop_List64"/>
      <sheetName val="Incident__NP_201770"/>
      <sheetName val="CAN_DOI_-_KET_QUA66"/>
      <sheetName val="TO_-_SP64"/>
      <sheetName val="Company_Info64"/>
      <sheetName val="CA_Comp64"/>
      <sheetName val="Standing_Data64"/>
      <sheetName val="Asset_&amp;_Liability64"/>
      <sheetName val="Net_asset_value64"/>
      <sheetName val="Haft_year_tax_estimation_136"/>
      <sheetName val="Haft_year_tax_estimation_236"/>
      <sheetName val="Haft_year_tax_estimation_(1)36"/>
      <sheetName val="Haft_year_tax_estimation_(2)36"/>
      <sheetName val="Taxcal_6_Month36"/>
      <sheetName val="Data_Last_year36"/>
      <sheetName val="Cost_center67"/>
      <sheetName val="Month_v_YTD64"/>
      <sheetName val="_IB-PL-YTD64"/>
      <sheetName val="BOI_sum64"/>
      <sheetName val="Update_CIT_FY1964"/>
      <sheetName val="Tax_computation_BOI64"/>
      <sheetName val="A)_Provision_schedule64"/>
      <sheetName val="A2)_834_Inventory64"/>
      <sheetName val="B1)_646_Retirement64"/>
      <sheetName val="B2)_746_Retirement_64"/>
      <sheetName val="C1)_791-0000-20_Private_exp_64"/>
      <sheetName val="TB_(as_of_31DEC)64"/>
      <sheetName val="C2)_779-0000-20_Misc_64"/>
      <sheetName val="C1)_663_Car_Lease64"/>
      <sheetName val="C2)_758_Car_Lease64"/>
      <sheetName val="D)_Training64"/>
      <sheetName val="E)_HY_test_PwC64"/>
      <sheetName val="F)_RD_60464"/>
      <sheetName val="G)_RD_64264"/>
      <sheetName val="Retire_2015-201736"/>
      <sheetName val="New_Item36"/>
      <sheetName val="Register_Cal_Mar_04_July_05_36"/>
      <sheetName val="B131_36"/>
      <sheetName val="WT_Util_99_LE64"/>
      <sheetName val="PTA_P&amp;S64"/>
      <sheetName val="Waste_Treatment_Variable_64"/>
      <sheetName val="Drop_down_list64"/>
      <sheetName val="Write_off64"/>
      <sheetName val="Cost_centre_expenditure64"/>
      <sheetName val="addl_cost64"/>
      <sheetName val="Cash_Flow64"/>
      <sheetName val="Co_info64"/>
      <sheetName val="Financial_Summary64"/>
      <sheetName val="Adj&amp;Rje(Z820)_64"/>
      <sheetName val="Spec_2210464"/>
      <sheetName val="Jul_0236"/>
      <sheetName val="n-4_464"/>
      <sheetName val="C_A_Add1_(App_III)27"/>
      <sheetName val="R&amp;M_confirmation_(App_A)27"/>
      <sheetName val="Marine_insurance_(App_B)27"/>
      <sheetName val="Reinvestment_Allowance27"/>
      <sheetName val="1_LeadSchedule25"/>
      <sheetName val="TC_YA2000_cyb_(R)26"/>
      <sheetName val="CA_Sum23"/>
      <sheetName val="Stat_A25"/>
      <sheetName val="SSP_HOURS25"/>
      <sheetName val="2_A2_L_Fixed_Assets23"/>
      <sheetName val="HEADCOUNT_WORKSHEET25"/>
      <sheetName val="Mat'l_Pareto25"/>
      <sheetName val="Inventory_Valuation-detail-_(34"/>
      <sheetName val="BPCOR_DETAILS25"/>
      <sheetName val="BPMKT_DETAILS25"/>
      <sheetName val="K4__F&amp;F25"/>
      <sheetName val="Format_(2)25"/>
      <sheetName val="Excess_Calc25"/>
      <sheetName val="U_25"/>
      <sheetName val="Expense_Summary25"/>
      <sheetName val="Balance_Sheet64"/>
      <sheetName val="BGI_-_Interco_wkg26"/>
      <sheetName val="FAMS_Adj_26"/>
      <sheetName val="Client_Adj_-_BGI26"/>
      <sheetName val="Client_Adj_-BGM26"/>
      <sheetName val="BGM_BS26"/>
      <sheetName val="BGM_STAT26"/>
      <sheetName val="BGI_BS26"/>
      <sheetName val="BGI_STAT26"/>
      <sheetName val="Spliting_Balance_Sheet_-_120426"/>
      <sheetName val="01_025"/>
      <sheetName val="Cash_(new)24"/>
      <sheetName val="MCMD95_(1)23"/>
      <sheetName val="FF-2_(1)25"/>
      <sheetName val="FB1_(2)25"/>
      <sheetName val="BS_(3)25"/>
      <sheetName val="D1_(3)25"/>
      <sheetName val="E1__(3)25"/>
      <sheetName val="F1__(3)25"/>
      <sheetName val="G1__(3)25"/>
      <sheetName val="J1_(3)25"/>
      <sheetName val="J3_(3)25"/>
      <sheetName val="M1_(3)25"/>
      <sheetName val="M1-1_(3)25"/>
      <sheetName val="M1-2_(3)25"/>
      <sheetName val="N1_(3)25"/>
      <sheetName val="General_info25"/>
      <sheetName val="PBSE_BS25"/>
      <sheetName val="comp_of_re_pack25"/>
      <sheetName val="CF_Statements25"/>
      <sheetName val="Stmt_of_equity25"/>
      <sheetName val="GP_analysis25"/>
      <sheetName val="PBSE_PL25"/>
      <sheetName val="FB4_Sch9_Disclosure25"/>
      <sheetName val="E1_25"/>
      <sheetName val="F1_34"/>
      <sheetName val="G1_25"/>
      <sheetName val="General_info_(2)25"/>
      <sheetName val="BS_(2)25"/>
      <sheetName val="CF_Statements_(2)25"/>
      <sheetName val="Stmt_of_equity_(2)25"/>
      <sheetName val="D1_(2)25"/>
      <sheetName val="D1-1_(2)25"/>
      <sheetName val="E1__(2)25"/>
      <sheetName val="F1__(2)25"/>
      <sheetName val="G1__(2)25"/>
      <sheetName val="J1_(2)25"/>
      <sheetName val="J3_(2)25"/>
      <sheetName val="Tax_(2)25"/>
      <sheetName val="L1_(2)25"/>
      <sheetName val="M1_(2)25"/>
      <sheetName val="M1-1_(2)25"/>
      <sheetName val="M1-2_(2)25"/>
      <sheetName val="N1_(2)25"/>
      <sheetName val="X_Rates25"/>
      <sheetName val="T101_23"/>
      <sheetName val="Posting_entries23"/>
      <sheetName val="GL-Andy_current_ac23"/>
      <sheetName val="6A_CA23"/>
      <sheetName val="F1_224"/>
      <sheetName val="_Balance_Sheet25"/>
      <sheetName val="_Profit_Projection_sum25"/>
      <sheetName val="Product_segment25"/>
      <sheetName val="Profit_&amp;_Loss_Yr_125"/>
      <sheetName val="Profit_&amp;_Loss_Yr_225"/>
      <sheetName val="Profit_&amp;_Loss_Yr_325"/>
      <sheetName val="Staff_cost25"/>
      <sheetName val="Fixed_Assets_Sum(2005)25"/>
      <sheetName val="Fixed_Assets_Sum(2006)25"/>
      <sheetName val="Fixed_Assets_Sum(2007)25"/>
      <sheetName val="Cash_Flow_Yr_125"/>
      <sheetName val="Cash_Flow_Yr_225"/>
      <sheetName val="Cash_Flow_Yr_325"/>
      <sheetName val="Bal_Sheet_Yr_125"/>
      <sheetName val="Bal_Sheet_Yr_225"/>
      <sheetName val="Bal_Sheet_Yr_325"/>
      <sheetName val="Deferred_taxation_(1)25"/>
      <sheetName val="Deferred_taxation_(2)25"/>
      <sheetName val="Recon_of_FA25"/>
      <sheetName val="Reasonableness_test25"/>
      <sheetName val="NQ_Asset_Summary25"/>
      <sheetName val="S_DEBTOR0726"/>
      <sheetName val="chart_123"/>
      <sheetName val="A2_02_Fixed_Assets23"/>
      <sheetName val="Details_200221"/>
      <sheetName val="Sale_Expectation_(2)21"/>
      <sheetName val="แบบฟอร์มที่_7_original64"/>
      <sheetName val="แบบฟอร์มที่_7_Project_Base64"/>
      <sheetName val="All_employee64"/>
      <sheetName val="DISCOUNT_(2)36"/>
      <sheetName val="Bank_CA&amp;SA37"/>
      <sheetName val="AR_-CID37"/>
      <sheetName val="ดบ_ค้างรับ_Tisco37"/>
      <sheetName val="คชจ_ล่วงหน้า37"/>
      <sheetName val="ก่อสร้าง_ล่วงหน้า37"/>
      <sheetName val="ภาษีหัก_ณ_ที่จ่าย37"/>
      <sheetName val="คชจ_รอเรียกเก็บ_TDT37"/>
      <sheetName val="อุปกรณ์(หน่วยงาน)_37"/>
      <sheetName val="ICS_Cost_by_units37"/>
      <sheetName val="ICM_Budget&amp;Cost_Phase_I37"/>
      <sheetName val="ICM_Budget_Cost_Phase_II37"/>
      <sheetName val="ICm_Cost_by_units37"/>
      <sheetName val="CIV_AP_2-131-0037"/>
      <sheetName val="ICM_AP_2-131-0037"/>
      <sheetName val="CIV_AP_2-133-0037"/>
      <sheetName val="ICM_AP_2-133-0037"/>
      <sheetName val="ICM_AP_RPT37"/>
      <sheetName val="CIV_AP_RPT37"/>
      <sheetName val="CHQระหว่างทาง_2-132-0037"/>
      <sheetName val="ภาษีเงินได้หัก_ณ_ที่จ่าย37"/>
      <sheetName val="ค้างจ่าย_CID37"/>
      <sheetName val="เงินทดรองรับ_2-191-0037"/>
      <sheetName val="เงินทดรองรับ_2-193-0037"/>
      <sheetName val="เงินทดรองรับ_2-194-xx37"/>
      <sheetName val="สรุปเงินมัดจำห้องชุด_Agent37"/>
      <sheetName val="Commission-Tiny_(Chinese)37"/>
      <sheetName val="Commission-Sky_Pro_(Thai)37"/>
      <sheetName val="สำรองผลประโยชน์พนง_37"/>
      <sheetName val="รด_บริหาร37"/>
      <sheetName val="รด_อื่น37"/>
      <sheetName val="6-120-10_ค่าเช่า37"/>
      <sheetName val="6-120-20_ค่าบริการ37"/>
      <sheetName val="6-120-50_ค่าซ่อมแซม37"/>
      <sheetName val="6-150-10_ค่าที่ปรึกษา37"/>
      <sheetName val="6-130-20_ส่งเสริมการขาย37"/>
      <sheetName val="6-130-30_คอมมิชชั่น-ICS37"/>
      <sheetName val="6-130-30_คอมมิชชั่น-ICM37"/>
      <sheetName val="#6-200-00_ดอกเบี้ยจ่าย37"/>
      <sheetName val="GL_CB36"/>
      <sheetName val="GL_M36"/>
      <sheetName val="Gain_Loss_Calculation36"/>
      <sheetName val="Deferred_Charge36"/>
      <sheetName val="Detail_รายบุคคลปี_5836"/>
      <sheetName val="Sale_040436"/>
      <sheetName val="IBA_&lt;O3&gt;36"/>
      <sheetName val="Loan_Amortization_Table36"/>
      <sheetName val="Linkage_Quote36"/>
      <sheetName val="QR_4_136"/>
      <sheetName val="คชจ_ดำเนินงาน6-4336"/>
      <sheetName val="Norms_SP36"/>
      <sheetName val="Non_Movement36"/>
      <sheetName val="Seagate__share_in_units25"/>
      <sheetName val="ORGANIZATION_PLASTIC_GROUP_32"/>
      <sheetName val="ORGANIZATION_PLASTIC_GROUP__232"/>
      <sheetName val="IMPROVE_MAN_POWER32"/>
      <sheetName val="ฟอล์ม_B232"/>
      <sheetName val="Man_power_SPEC32"/>
      <sheetName val="Man_power_SPEC_(2)32"/>
      <sheetName val="Current_ORG32"/>
      <sheetName val="Blank_ORG32"/>
      <sheetName val="DLOT_Calculate32"/>
      <sheetName val="ประเมิน_32"/>
      <sheetName val="Improvement_Plan32"/>
      <sheetName val="รายชื่อพนักงาน_32"/>
      <sheetName val="Machine_capacity32"/>
      <sheetName val="DLOT_Current32"/>
      <sheetName val="ORG_(2)32"/>
      <sheetName val="Injection_new32"/>
      <sheetName val="Injection_new_32"/>
      <sheetName val="ytd_fty_(DG)_oh_12-201620"/>
      <sheetName val="3_P&amp;L_25"/>
      <sheetName val="2_Conso32"/>
      <sheetName val="Summary_by_Machine_Type_MAR32"/>
      <sheetName val="stat_local32"/>
      <sheetName val="master_plan_21"/>
      <sheetName val="Data_223"/>
      <sheetName val="FF_2__1_23"/>
      <sheetName val="cal_(2)23"/>
      <sheetName val="Non-Statistical_Sampling_Mast23"/>
      <sheetName val="Two_Step_Revenue_Testing_Mast23"/>
      <sheetName val="Global_Data23"/>
      <sheetName val="B&amp;S_199923"/>
      <sheetName val="BOS_Commodity32"/>
      <sheetName val="SSD_Plant_Incremental_Project32"/>
      <sheetName val="ERP_7_0632"/>
      <sheetName val="Pareto_Top_RPN32"/>
      <sheetName val="FDR_BUDGET_2001_EISENACH32"/>
      <sheetName val="Cost_Reduction_Programs32"/>
      <sheetName val="COMPARISON_SHEET_(1)32"/>
      <sheetName val="disc_rate23"/>
      <sheetName val="Sale_040720"/>
      <sheetName val="B-_120"/>
      <sheetName val="งบทดลอง_-_ต_ค_254720"/>
      <sheetName val="Corp__sheet20"/>
      <sheetName val="013_-_การสั่งการ20"/>
      <sheetName val="Job_List120"/>
      <sheetName val="Lenders_Ratios_juneseptnov23"/>
      <sheetName val="PDR_PL__ACCT-MBK20"/>
      <sheetName val="A5_Code20"/>
      <sheetName val="NAV_Base20"/>
      <sheetName val="Vat7%_ภายในเดือน_Junต้นฉบับ20"/>
      <sheetName val="Rateil_Pages20"/>
      <sheetName val="HR_Budget32"/>
      <sheetName val="February_Export20"/>
      <sheetName val="Intercom__2_20"/>
      <sheetName val="Export_Sale20"/>
      <sheetName val="ADJ_-_RATE80"/>
      <sheetName val="ADJ___RATE80"/>
      <sheetName val="SCB_1_-_Current80"/>
      <sheetName val="SCB_2_-_Current80"/>
      <sheetName val="เงินกู้_MGC79"/>
      <sheetName val="LC___TR_Listing79"/>
      <sheetName val="BALANCE_SHEET_80"/>
      <sheetName val="BS_ATTACH80"/>
      <sheetName val="Stock_Aging79"/>
      <sheetName val="VariableII__period79"/>
      <sheetName val="Customize_Your_Invoice79"/>
      <sheetName val="Dec_200179"/>
      <sheetName val="Sheet1_(2)80"/>
      <sheetName val="CF_RECONCILE_-_179"/>
      <sheetName val="Cost_Centers77"/>
      <sheetName val="ALL_KSFC_RIGS_EXCEPT_R-577"/>
      <sheetName val="_IB-PL-00-01_SUMMARY77"/>
      <sheetName val="Customize_Your_Purchase_Order77"/>
      <sheetName val="10-1_Media77"/>
      <sheetName val="163040_LC_TR77"/>
      <sheetName val="FP_Friends_Other77"/>
      <sheetName val="TrialBalance_Q3-200276"/>
      <sheetName val="Workbook_Inputs76"/>
      <sheetName val="Trial_Balance76"/>
      <sheetName val="_IBPL000176"/>
      <sheetName val="163040_LC-TR76"/>
      <sheetName val="CA_Sheet77"/>
      <sheetName val="F9_Parameters75"/>
      <sheetName val="Total_Inventory76"/>
      <sheetName val="Semi_FG&amp;FG76"/>
      <sheetName val="Provision_NRV76"/>
      <sheetName val="D190_275"/>
      <sheetName val="Bang_chiet_tinh_TBA75"/>
      <sheetName val="Customize_Your_Loan_Manager75"/>
      <sheetName val="Data_Entry73"/>
      <sheetName val="input_data73"/>
      <sheetName val="Valo_DCF73"/>
      <sheetName val="List_info73"/>
      <sheetName val="By_Person73"/>
      <sheetName val="head_Jan73"/>
      <sheetName val="DB_PPC_PSF73"/>
      <sheetName val="ng_1271"/>
      <sheetName val="Record_CR71"/>
      <sheetName val="Co__Code71"/>
      <sheetName val="Drop_List65"/>
      <sheetName val="Incident__NP_201771"/>
      <sheetName val="CAN_DOI_-_KET_QUA67"/>
      <sheetName val="TO_-_SP65"/>
      <sheetName val="Company_Info65"/>
      <sheetName val="CA_Comp65"/>
      <sheetName val="Standing_Data65"/>
      <sheetName val="Asset_&amp;_Liability65"/>
      <sheetName val="Net_asset_value65"/>
      <sheetName val="Haft_year_tax_estimation_137"/>
      <sheetName val="Haft_year_tax_estimation_237"/>
      <sheetName val="Haft_year_tax_estimation_(1)37"/>
      <sheetName val="Haft_year_tax_estimation_(2)37"/>
      <sheetName val="Taxcal_6_Month37"/>
      <sheetName val="Data_Last_year37"/>
      <sheetName val="Cost_center68"/>
      <sheetName val="Month_v_YTD65"/>
      <sheetName val="_IB-PL-YTD65"/>
      <sheetName val="BOI_sum65"/>
      <sheetName val="Update_CIT_FY1965"/>
      <sheetName val="Tax_computation_BOI65"/>
      <sheetName val="A)_Provision_schedule65"/>
      <sheetName val="A2)_834_Inventory65"/>
      <sheetName val="B1)_646_Retirement65"/>
      <sheetName val="B2)_746_Retirement_65"/>
      <sheetName val="C1)_791-0000-20_Private_exp_65"/>
      <sheetName val="TB_(as_of_31DEC)65"/>
      <sheetName val="C2)_779-0000-20_Misc_65"/>
      <sheetName val="C1)_663_Car_Lease65"/>
      <sheetName val="C2)_758_Car_Lease65"/>
      <sheetName val="D)_Training65"/>
      <sheetName val="E)_HY_test_PwC65"/>
      <sheetName val="F)_RD_60465"/>
      <sheetName val="G)_RD_64265"/>
      <sheetName val="Retire_2015-201737"/>
      <sheetName val="New_Item37"/>
      <sheetName val="Register_Cal_Mar_04_July_05_37"/>
      <sheetName val="B131_37"/>
      <sheetName val="WT_Util_99_LE65"/>
      <sheetName val="PTA_P&amp;S65"/>
      <sheetName val="Waste_Treatment_Variable_65"/>
      <sheetName val="Drop_down_list65"/>
      <sheetName val="Write_off65"/>
      <sheetName val="Cost_centre_expenditure65"/>
      <sheetName val="addl_cost65"/>
      <sheetName val="Cash_Flow65"/>
      <sheetName val="Co_info65"/>
      <sheetName val="Financial_Summary65"/>
      <sheetName val="Adj&amp;Rje(Z820)_65"/>
      <sheetName val="Spec_2210465"/>
      <sheetName val="Jul_0237"/>
      <sheetName val="n-4_465"/>
      <sheetName val="C_A_Add1_(App_III)28"/>
      <sheetName val="R&amp;M_confirmation_(App_A)28"/>
      <sheetName val="Marine_insurance_(App_B)28"/>
      <sheetName val="Reinvestment_Allowance28"/>
      <sheetName val="1_LeadSchedule26"/>
      <sheetName val="TC_YA2000_cyb_(R)27"/>
      <sheetName val="CA_Sum24"/>
      <sheetName val="Stat_A26"/>
      <sheetName val="SSP_HOURS26"/>
      <sheetName val="2_A2_L_Fixed_Assets24"/>
      <sheetName val="HEADCOUNT_WORKSHEET26"/>
      <sheetName val="Mat'l_Pareto26"/>
      <sheetName val="Inventory_Valuation-detail-_(35"/>
      <sheetName val="BPCOR_DETAILS26"/>
      <sheetName val="BPMKT_DETAILS26"/>
      <sheetName val="K4__F&amp;F26"/>
      <sheetName val="Format_(2)26"/>
      <sheetName val="Excess_Calc26"/>
      <sheetName val="U_26"/>
      <sheetName val="Expense_Summary26"/>
      <sheetName val="Balance_Sheet65"/>
      <sheetName val="BGI_-_Interco_wkg27"/>
      <sheetName val="FAMS_Adj_27"/>
      <sheetName val="Client_Adj_-_BGI27"/>
      <sheetName val="Client_Adj_-BGM27"/>
      <sheetName val="BGM_BS27"/>
      <sheetName val="BGM_STAT27"/>
      <sheetName val="BGI_BS27"/>
      <sheetName val="BGI_STAT27"/>
      <sheetName val="Spliting_Balance_Sheet_-_120427"/>
      <sheetName val="01_026"/>
      <sheetName val="Cash_(new)25"/>
      <sheetName val="MCMD95_(1)24"/>
      <sheetName val="FF-2_(1)26"/>
      <sheetName val="FB1_(2)26"/>
      <sheetName val="BS_(3)26"/>
      <sheetName val="D1_(3)26"/>
      <sheetName val="E1__(3)26"/>
      <sheetName val="F1__(3)26"/>
      <sheetName val="G1__(3)26"/>
      <sheetName val="J1_(3)26"/>
      <sheetName val="J3_(3)26"/>
      <sheetName val="M1_(3)26"/>
      <sheetName val="M1-1_(3)26"/>
      <sheetName val="M1-2_(3)26"/>
      <sheetName val="N1_(3)26"/>
      <sheetName val="General_info26"/>
      <sheetName val="PBSE_BS26"/>
      <sheetName val="comp_of_re_pack26"/>
      <sheetName val="CF_Statements26"/>
      <sheetName val="Stmt_of_equity26"/>
      <sheetName val="GP_analysis26"/>
      <sheetName val="PBSE_PL26"/>
      <sheetName val="FB4_Sch9_Disclosure26"/>
      <sheetName val="E1_26"/>
      <sheetName val="F1_35"/>
      <sheetName val="G1_26"/>
      <sheetName val="General_info_(2)26"/>
      <sheetName val="BS_(2)26"/>
      <sheetName val="CF_Statements_(2)26"/>
      <sheetName val="Stmt_of_equity_(2)26"/>
      <sheetName val="D1_(2)26"/>
      <sheetName val="D1-1_(2)26"/>
      <sheetName val="E1__(2)26"/>
      <sheetName val="F1__(2)26"/>
      <sheetName val="G1__(2)26"/>
      <sheetName val="J1_(2)26"/>
      <sheetName val="J3_(2)26"/>
      <sheetName val="Tax_(2)26"/>
      <sheetName val="L1_(2)26"/>
      <sheetName val="M1_(2)26"/>
      <sheetName val="M1-1_(2)26"/>
      <sheetName val="M1-2_(2)26"/>
      <sheetName val="N1_(2)26"/>
      <sheetName val="X_Rates26"/>
      <sheetName val="T101_24"/>
      <sheetName val="Posting_entries24"/>
      <sheetName val="GL-Andy_current_ac24"/>
      <sheetName val="6A_CA24"/>
      <sheetName val="F1_225"/>
      <sheetName val="_Balance_Sheet26"/>
      <sheetName val="_Profit_Projection_sum26"/>
      <sheetName val="Product_segment26"/>
      <sheetName val="Profit_&amp;_Loss_Yr_126"/>
      <sheetName val="Profit_&amp;_Loss_Yr_226"/>
      <sheetName val="Profit_&amp;_Loss_Yr_326"/>
      <sheetName val="Staff_cost26"/>
      <sheetName val="Fixed_Assets_Sum(2005)26"/>
      <sheetName val="Fixed_Assets_Sum(2006)26"/>
      <sheetName val="Fixed_Assets_Sum(2007)26"/>
      <sheetName val="Cash_Flow_Yr_126"/>
      <sheetName val="Cash_Flow_Yr_226"/>
      <sheetName val="Cash_Flow_Yr_326"/>
      <sheetName val="Bal_Sheet_Yr_126"/>
      <sheetName val="Bal_Sheet_Yr_226"/>
      <sheetName val="Bal_Sheet_Yr_326"/>
      <sheetName val="Deferred_taxation_(1)26"/>
      <sheetName val="Deferred_taxation_(2)26"/>
      <sheetName val="Recon_of_FA26"/>
      <sheetName val="Reasonableness_test26"/>
      <sheetName val="NQ_Asset_Summary26"/>
      <sheetName val="S_DEBTOR0727"/>
      <sheetName val="chart_124"/>
      <sheetName val="A2_02_Fixed_Assets24"/>
      <sheetName val="Details_200222"/>
      <sheetName val="Sale_Expectation_(2)22"/>
      <sheetName val="แบบฟอร์มที่_7_original65"/>
      <sheetName val="แบบฟอร์มที่_7_Project_Base65"/>
      <sheetName val="All_employee65"/>
      <sheetName val="DISCOUNT_(2)37"/>
      <sheetName val="Bank_CA&amp;SA38"/>
      <sheetName val="AR_-CID38"/>
      <sheetName val="ดบ_ค้างรับ_Tisco38"/>
      <sheetName val="คชจ_ล่วงหน้า38"/>
      <sheetName val="ก่อสร้าง_ล่วงหน้า38"/>
      <sheetName val="ภาษีหัก_ณ_ที่จ่าย38"/>
      <sheetName val="คชจ_รอเรียกเก็บ_TDT38"/>
      <sheetName val="อุปกรณ์(หน่วยงาน)_38"/>
      <sheetName val="ICS_Cost_by_units38"/>
      <sheetName val="ICM_Budget&amp;Cost_Phase_I38"/>
      <sheetName val="ICM_Budget_Cost_Phase_II38"/>
      <sheetName val="ICm_Cost_by_units38"/>
      <sheetName val="CIV_AP_2-131-0038"/>
      <sheetName val="ICM_AP_2-131-0038"/>
      <sheetName val="CIV_AP_2-133-0038"/>
      <sheetName val="ICM_AP_2-133-0038"/>
      <sheetName val="ICM_AP_RPT38"/>
      <sheetName val="CIV_AP_RPT38"/>
      <sheetName val="CHQระหว่างทาง_2-132-0038"/>
      <sheetName val="ภาษีเงินได้หัก_ณ_ที่จ่าย38"/>
      <sheetName val="ค้างจ่าย_CID38"/>
      <sheetName val="เงินทดรองรับ_2-191-0038"/>
      <sheetName val="เงินทดรองรับ_2-193-0038"/>
      <sheetName val="เงินทดรองรับ_2-194-xx38"/>
      <sheetName val="สรุปเงินมัดจำห้องชุด_Agent38"/>
      <sheetName val="Commission-Tiny_(Chinese)38"/>
      <sheetName val="Commission-Sky_Pro_(Thai)38"/>
      <sheetName val="สำรองผลประโยชน์พนง_38"/>
      <sheetName val="รด_บริหาร38"/>
      <sheetName val="รด_อื่น38"/>
      <sheetName val="6-120-10_ค่าเช่า38"/>
      <sheetName val="6-120-20_ค่าบริการ38"/>
      <sheetName val="6-120-50_ค่าซ่อมแซม38"/>
      <sheetName val="6-150-10_ค่าที่ปรึกษา38"/>
      <sheetName val="6-130-20_ส่งเสริมการขาย38"/>
      <sheetName val="6-130-30_คอมมิชชั่น-ICS38"/>
      <sheetName val="6-130-30_คอมมิชชั่น-ICM38"/>
      <sheetName val="#6-200-00_ดอกเบี้ยจ่าย38"/>
      <sheetName val="GL_CB37"/>
      <sheetName val="GL_M37"/>
      <sheetName val="Gain_Loss_Calculation37"/>
      <sheetName val="Deferred_Charge37"/>
      <sheetName val="Detail_รายบุคคลปี_5837"/>
      <sheetName val="Sale_040437"/>
      <sheetName val="IBA_&lt;O3&gt;37"/>
      <sheetName val="Loan_Amortization_Table37"/>
      <sheetName val="Linkage_Quote37"/>
      <sheetName val="QR_4_137"/>
      <sheetName val="คชจ_ดำเนินงาน6-4337"/>
      <sheetName val="Norms_SP37"/>
      <sheetName val="Non_Movement37"/>
      <sheetName val="Seagate__share_in_units26"/>
      <sheetName val="ORGANIZATION_PLASTIC_GROUP_33"/>
      <sheetName val="ORGANIZATION_PLASTIC_GROUP__233"/>
      <sheetName val="IMPROVE_MAN_POWER33"/>
      <sheetName val="ฟอล์ม_B233"/>
      <sheetName val="Man_power_SPEC33"/>
      <sheetName val="Man_power_SPEC_(2)33"/>
      <sheetName val="Current_ORG33"/>
      <sheetName val="Blank_ORG33"/>
      <sheetName val="DLOT_Calculate33"/>
      <sheetName val="ประเมิน_33"/>
      <sheetName val="Improvement_Plan33"/>
      <sheetName val="รายชื่อพนักงาน_33"/>
      <sheetName val="Machine_capacity33"/>
      <sheetName val="DLOT_Current33"/>
      <sheetName val="ORG_(2)33"/>
      <sheetName val="Injection_new33"/>
      <sheetName val="Injection_new_33"/>
      <sheetName val="ytd_fty_(DG)_oh_12-201621"/>
      <sheetName val="3_P&amp;L_26"/>
      <sheetName val="2_Conso33"/>
      <sheetName val="Summary_by_Machine_Type_MAR33"/>
      <sheetName val="stat_local33"/>
      <sheetName val="master_plan_22"/>
      <sheetName val="Data_224"/>
      <sheetName val="FF_2__1_24"/>
      <sheetName val="cal_(2)24"/>
      <sheetName val="Non-Statistical_Sampling_Mast24"/>
      <sheetName val="Two_Step_Revenue_Testing_Mast24"/>
      <sheetName val="Global_Data24"/>
      <sheetName val="B&amp;S_199924"/>
      <sheetName val="BOS_Commodity33"/>
      <sheetName val="SSD_Plant_Incremental_Project33"/>
      <sheetName val="ERP_7_0633"/>
      <sheetName val="Pareto_Top_RPN33"/>
      <sheetName val="FDR_BUDGET_2001_EISENACH33"/>
      <sheetName val="Cost_Reduction_Programs33"/>
      <sheetName val="COMPARISON_SHEET_(1)33"/>
      <sheetName val="disc_rate24"/>
      <sheetName val="Sale_040721"/>
      <sheetName val="B-_121"/>
      <sheetName val="งบทดลอง_-_ต_ค_254721"/>
      <sheetName val="Corp__sheet21"/>
      <sheetName val="013_-_การสั่งการ21"/>
      <sheetName val="Job_List121"/>
      <sheetName val="Lenders_Ratios_juneseptnov24"/>
      <sheetName val="PDR_PL__ACCT-MBK21"/>
      <sheetName val="A5_Code21"/>
      <sheetName val="NAV_Base21"/>
      <sheetName val="Vat7%_ภายในเดือน_Junต้นฉบับ21"/>
      <sheetName val="Rateil_Pages21"/>
      <sheetName val="HR_Budget33"/>
      <sheetName val="February_Export21"/>
      <sheetName val="Intercom__2_21"/>
      <sheetName val="Export_Sale21"/>
      <sheetName val="ADJ_-_RATE81"/>
      <sheetName val="ADJ___RATE81"/>
      <sheetName val="SCB_1_-_Current81"/>
      <sheetName val="SCB_2_-_Current81"/>
      <sheetName val="เงินกู้_MGC80"/>
      <sheetName val="LC___TR_Listing80"/>
      <sheetName val="BALANCE_SHEET_81"/>
      <sheetName val="BS_ATTACH81"/>
      <sheetName val="Stock_Aging80"/>
      <sheetName val="VariableII__period80"/>
      <sheetName val="Customize_Your_Invoice80"/>
      <sheetName val="Dec_200180"/>
      <sheetName val="Sheet1_(2)81"/>
      <sheetName val="CF_RECONCILE_-_180"/>
      <sheetName val="Cost_Centers78"/>
      <sheetName val="ALL_KSFC_RIGS_EXCEPT_R-578"/>
      <sheetName val="_IB-PL-00-01_SUMMARY78"/>
      <sheetName val="Customize_Your_Purchase_Order78"/>
      <sheetName val="10-1_Media78"/>
      <sheetName val="163040_LC_TR78"/>
      <sheetName val="FP_Friends_Other78"/>
      <sheetName val="TrialBalance_Q3-200277"/>
      <sheetName val="Workbook_Inputs77"/>
      <sheetName val="Trial_Balance77"/>
      <sheetName val="_IBPL000177"/>
      <sheetName val="163040_LC-TR77"/>
      <sheetName val="CA_Sheet78"/>
      <sheetName val="F9_Parameters76"/>
      <sheetName val="Total_Inventory77"/>
      <sheetName val="Semi_FG&amp;FG77"/>
      <sheetName val="Provision_NRV77"/>
      <sheetName val="D190_276"/>
      <sheetName val="Bang_chiet_tinh_TBA76"/>
      <sheetName val="Customize_Your_Loan_Manager76"/>
      <sheetName val="Data_Entry74"/>
      <sheetName val="input_data74"/>
      <sheetName val="Valo_DCF74"/>
      <sheetName val="List_info74"/>
      <sheetName val="By_Person74"/>
      <sheetName val="head_Jan74"/>
      <sheetName val="DB_PPC_PSF74"/>
      <sheetName val="ng_1272"/>
      <sheetName val="Record_CR72"/>
      <sheetName val="Co__Code72"/>
      <sheetName val="Drop_List66"/>
      <sheetName val="Incident__NP_201772"/>
      <sheetName val="CAN_DOI_-_KET_QUA68"/>
      <sheetName val="TO_-_SP66"/>
      <sheetName val="Company_Info66"/>
      <sheetName val="CA_Comp66"/>
      <sheetName val="Standing_Data66"/>
      <sheetName val="Asset_&amp;_Liability66"/>
      <sheetName val="Net_asset_value66"/>
      <sheetName val="Haft_year_tax_estimation_138"/>
      <sheetName val="Haft_year_tax_estimation_238"/>
      <sheetName val="Haft_year_tax_estimation_(1)38"/>
      <sheetName val="Haft_year_tax_estimation_(2)38"/>
      <sheetName val="Taxcal_6_Month38"/>
      <sheetName val="Data_Last_year38"/>
      <sheetName val="Cost_center69"/>
      <sheetName val="Month_v_YTD66"/>
      <sheetName val="_IB-PL-YTD66"/>
      <sheetName val="BOI_sum66"/>
      <sheetName val="Update_CIT_FY1966"/>
      <sheetName val="Tax_computation_BOI66"/>
      <sheetName val="A)_Provision_schedule66"/>
      <sheetName val="A2)_834_Inventory66"/>
      <sheetName val="B1)_646_Retirement66"/>
      <sheetName val="B2)_746_Retirement_66"/>
      <sheetName val="C1)_791-0000-20_Private_exp_66"/>
      <sheetName val="TB_(as_of_31DEC)66"/>
      <sheetName val="C2)_779-0000-20_Misc_66"/>
      <sheetName val="C1)_663_Car_Lease66"/>
      <sheetName val="C2)_758_Car_Lease66"/>
      <sheetName val="D)_Training66"/>
      <sheetName val="E)_HY_test_PwC66"/>
      <sheetName val="F)_RD_60466"/>
      <sheetName val="G)_RD_64266"/>
      <sheetName val="Retire_2015-201738"/>
      <sheetName val="New_Item38"/>
      <sheetName val="Register_Cal_Mar_04_July_05_38"/>
      <sheetName val="B131_38"/>
      <sheetName val="WT_Util_99_LE66"/>
      <sheetName val="PTA_P&amp;S66"/>
      <sheetName val="Waste_Treatment_Variable_66"/>
      <sheetName val="Drop_down_list66"/>
      <sheetName val="Write_off66"/>
      <sheetName val="Cost_centre_expenditure66"/>
      <sheetName val="addl_cost66"/>
      <sheetName val="Cash_Flow66"/>
      <sheetName val="Co_info66"/>
      <sheetName val="Financial_Summary66"/>
      <sheetName val="Adj&amp;Rje(Z820)_66"/>
      <sheetName val="Spec_2210466"/>
      <sheetName val="Jul_0238"/>
      <sheetName val="n-4_466"/>
      <sheetName val="C_A_Add1_(App_III)29"/>
      <sheetName val="R&amp;M_confirmation_(App_A)29"/>
      <sheetName val="Marine_insurance_(App_B)29"/>
      <sheetName val="Reinvestment_Allowance29"/>
      <sheetName val="1_LeadSchedule27"/>
      <sheetName val="TC_YA2000_cyb_(R)28"/>
      <sheetName val="CA_Sum25"/>
      <sheetName val="Stat_A27"/>
      <sheetName val="SSP_HOURS27"/>
      <sheetName val="2_A2_L_Fixed_Assets25"/>
      <sheetName val="HEADCOUNT_WORKSHEET27"/>
      <sheetName val="Mat'l_Pareto27"/>
      <sheetName val="Inventory_Valuation-detail-_(36"/>
      <sheetName val="BPCOR_DETAILS27"/>
      <sheetName val="BPMKT_DETAILS27"/>
      <sheetName val="K4__F&amp;F27"/>
      <sheetName val="Format_(2)27"/>
      <sheetName val="Excess_Calc27"/>
      <sheetName val="U_27"/>
      <sheetName val="Expense_Summary27"/>
      <sheetName val="Balance_Sheet66"/>
      <sheetName val="BGI_-_Interco_wkg28"/>
      <sheetName val="FAMS_Adj_28"/>
      <sheetName val="Client_Adj_-_BGI28"/>
      <sheetName val="Client_Adj_-BGM28"/>
      <sheetName val="BGM_BS28"/>
      <sheetName val="BGM_STAT28"/>
      <sheetName val="BGI_BS28"/>
      <sheetName val="BGI_STAT28"/>
      <sheetName val="Spliting_Balance_Sheet_-_120428"/>
      <sheetName val="01_027"/>
      <sheetName val="Cash_(new)26"/>
      <sheetName val="MCMD95_(1)25"/>
      <sheetName val="FF-2_(1)27"/>
      <sheetName val="FB1_(2)27"/>
      <sheetName val="BS_(3)27"/>
      <sheetName val="D1_(3)27"/>
      <sheetName val="E1__(3)27"/>
      <sheetName val="F1__(3)27"/>
      <sheetName val="G1__(3)27"/>
      <sheetName val="J1_(3)27"/>
      <sheetName val="J3_(3)27"/>
      <sheetName val="M1_(3)27"/>
      <sheetName val="M1-1_(3)27"/>
      <sheetName val="M1-2_(3)27"/>
      <sheetName val="N1_(3)27"/>
      <sheetName val="General_info27"/>
      <sheetName val="PBSE_BS27"/>
      <sheetName val="comp_of_re_pack27"/>
      <sheetName val="CF_Statements27"/>
      <sheetName val="Stmt_of_equity27"/>
      <sheetName val="GP_analysis27"/>
      <sheetName val="PBSE_PL27"/>
      <sheetName val="FB4_Sch9_Disclosure27"/>
      <sheetName val="E1_27"/>
      <sheetName val="F1_36"/>
      <sheetName val="G1_27"/>
      <sheetName val="General_info_(2)27"/>
      <sheetName val="BS_(2)27"/>
      <sheetName val="CF_Statements_(2)27"/>
      <sheetName val="Stmt_of_equity_(2)27"/>
      <sheetName val="D1_(2)27"/>
      <sheetName val="D1-1_(2)27"/>
      <sheetName val="E1__(2)27"/>
      <sheetName val="F1__(2)27"/>
      <sheetName val="G1__(2)27"/>
      <sheetName val="J1_(2)27"/>
      <sheetName val="J3_(2)27"/>
      <sheetName val="Tax_(2)27"/>
      <sheetName val="L1_(2)27"/>
      <sheetName val="M1_(2)27"/>
      <sheetName val="M1-1_(2)27"/>
      <sheetName val="M1-2_(2)27"/>
      <sheetName val="N1_(2)27"/>
      <sheetName val="X_Rates27"/>
      <sheetName val="T101_25"/>
      <sheetName val="Posting_entries25"/>
      <sheetName val="GL-Andy_current_ac25"/>
      <sheetName val="6A_CA25"/>
      <sheetName val="F1_226"/>
      <sheetName val="_Balance_Sheet27"/>
      <sheetName val="_Profit_Projection_sum27"/>
      <sheetName val="Product_segment27"/>
      <sheetName val="Profit_&amp;_Loss_Yr_127"/>
      <sheetName val="Profit_&amp;_Loss_Yr_227"/>
      <sheetName val="Profit_&amp;_Loss_Yr_327"/>
      <sheetName val="Staff_cost27"/>
      <sheetName val="Fixed_Assets_Sum(2005)27"/>
      <sheetName val="Fixed_Assets_Sum(2006)27"/>
      <sheetName val="Fixed_Assets_Sum(2007)27"/>
      <sheetName val="Cash_Flow_Yr_127"/>
      <sheetName val="Cash_Flow_Yr_227"/>
      <sheetName val="Cash_Flow_Yr_327"/>
      <sheetName val="Bal_Sheet_Yr_127"/>
      <sheetName val="Bal_Sheet_Yr_227"/>
      <sheetName val="Bal_Sheet_Yr_327"/>
      <sheetName val="Deferred_taxation_(1)27"/>
      <sheetName val="Deferred_taxation_(2)27"/>
      <sheetName val="Recon_of_FA27"/>
      <sheetName val="Reasonableness_test27"/>
      <sheetName val="NQ_Asset_Summary27"/>
      <sheetName val="S_DEBTOR0728"/>
      <sheetName val="chart_125"/>
      <sheetName val="A2_02_Fixed_Assets25"/>
      <sheetName val="Details_200223"/>
      <sheetName val="Sale_Expectation_(2)23"/>
      <sheetName val="แบบฟอร์มที่_7_original66"/>
      <sheetName val="แบบฟอร์มที่_7_Project_Base66"/>
      <sheetName val="All_employee66"/>
      <sheetName val="DISCOUNT_(2)38"/>
      <sheetName val="Bank_CA&amp;SA39"/>
      <sheetName val="AR_-CID39"/>
      <sheetName val="ดบ_ค้างรับ_Tisco39"/>
      <sheetName val="คชจ_ล่วงหน้า39"/>
      <sheetName val="ก่อสร้าง_ล่วงหน้า39"/>
      <sheetName val="ภาษีหัก_ณ_ที่จ่าย39"/>
      <sheetName val="คชจ_รอเรียกเก็บ_TDT39"/>
      <sheetName val="อุปกรณ์(หน่วยงาน)_39"/>
      <sheetName val="ICS_Cost_by_units39"/>
      <sheetName val="ICM_Budget&amp;Cost_Phase_I39"/>
      <sheetName val="ICM_Budget_Cost_Phase_II39"/>
      <sheetName val="ICm_Cost_by_units39"/>
      <sheetName val="CIV_AP_2-131-0039"/>
      <sheetName val="ICM_AP_2-131-0039"/>
      <sheetName val="CIV_AP_2-133-0039"/>
      <sheetName val="ICM_AP_2-133-0039"/>
      <sheetName val="ICM_AP_RPT39"/>
      <sheetName val="CIV_AP_RPT39"/>
      <sheetName val="CHQระหว่างทาง_2-132-0039"/>
      <sheetName val="ภาษีเงินได้หัก_ณ_ที่จ่าย39"/>
      <sheetName val="ค้างจ่าย_CID39"/>
      <sheetName val="เงินทดรองรับ_2-191-0039"/>
      <sheetName val="เงินทดรองรับ_2-193-0039"/>
      <sheetName val="เงินทดรองรับ_2-194-xx39"/>
      <sheetName val="สรุปเงินมัดจำห้องชุด_Agent39"/>
      <sheetName val="Commission-Tiny_(Chinese)39"/>
      <sheetName val="Commission-Sky_Pro_(Thai)39"/>
      <sheetName val="สำรองผลประโยชน์พนง_39"/>
      <sheetName val="รด_บริหาร39"/>
      <sheetName val="รด_อื่น39"/>
      <sheetName val="6-120-10_ค่าเช่า39"/>
      <sheetName val="6-120-20_ค่าบริการ39"/>
      <sheetName val="6-120-50_ค่าซ่อมแซม39"/>
      <sheetName val="6-150-10_ค่าที่ปรึกษา39"/>
      <sheetName val="6-130-20_ส่งเสริมการขาย39"/>
      <sheetName val="6-130-30_คอมมิชชั่น-ICS39"/>
      <sheetName val="6-130-30_คอมมิชชั่น-ICM39"/>
      <sheetName val="#6-200-00_ดอกเบี้ยจ่าย39"/>
      <sheetName val="GL_CB38"/>
      <sheetName val="GL_M38"/>
      <sheetName val="Gain_Loss_Calculation38"/>
      <sheetName val="Deferred_Charge38"/>
      <sheetName val="Detail_รายบุคคลปี_5838"/>
      <sheetName val="Sale_040438"/>
      <sheetName val="IBA_&lt;O3&gt;38"/>
      <sheetName val="Loan_Amortization_Table38"/>
      <sheetName val="Linkage_Quote38"/>
      <sheetName val="QR_4_138"/>
      <sheetName val="คชจ_ดำเนินงาน6-4338"/>
      <sheetName val="Norms_SP38"/>
      <sheetName val="Non_Movement38"/>
      <sheetName val="Seagate__share_in_units27"/>
      <sheetName val="ORGANIZATION_PLASTIC_GROUP_34"/>
      <sheetName val="ORGANIZATION_PLASTIC_GROUP__234"/>
      <sheetName val="IMPROVE_MAN_POWER34"/>
      <sheetName val="ฟอล์ม_B234"/>
      <sheetName val="Man_power_SPEC34"/>
      <sheetName val="Man_power_SPEC_(2)34"/>
      <sheetName val="Current_ORG34"/>
      <sheetName val="Blank_ORG34"/>
      <sheetName val="DLOT_Calculate34"/>
      <sheetName val="ประเมิน_34"/>
      <sheetName val="Improvement_Plan34"/>
      <sheetName val="รายชื่อพนักงาน_34"/>
      <sheetName val="Machine_capacity34"/>
      <sheetName val="DLOT_Current34"/>
      <sheetName val="ORG_(2)34"/>
      <sheetName val="Injection_new34"/>
      <sheetName val="Injection_new_34"/>
      <sheetName val="ytd_fty_(DG)_oh_12-201622"/>
      <sheetName val="3_P&amp;L_27"/>
      <sheetName val="2_Conso34"/>
      <sheetName val="Summary_by_Machine_Type_MAR34"/>
      <sheetName val="stat_local34"/>
      <sheetName val="master_plan_23"/>
      <sheetName val="Data_225"/>
      <sheetName val="FF_2__1_25"/>
      <sheetName val="cal_(2)25"/>
      <sheetName val="Non-Statistical_Sampling_Mast25"/>
      <sheetName val="Two_Step_Revenue_Testing_Mast25"/>
      <sheetName val="Global_Data25"/>
      <sheetName val="B&amp;S_199925"/>
      <sheetName val="BOS_Commodity34"/>
      <sheetName val="SSD_Plant_Incremental_Project34"/>
      <sheetName val="ERP_7_0634"/>
      <sheetName val="Pareto_Top_RPN34"/>
      <sheetName val="FDR_BUDGET_2001_EISENACH34"/>
      <sheetName val="Cost_Reduction_Programs34"/>
      <sheetName val="COMPARISON_SHEET_(1)34"/>
      <sheetName val="disc_rate25"/>
      <sheetName val="Sale_040722"/>
      <sheetName val="B-_122"/>
      <sheetName val="งบทดลอง_-_ต_ค_254722"/>
      <sheetName val="Corp__sheet22"/>
      <sheetName val="013_-_การสั่งการ22"/>
      <sheetName val="Job_List122"/>
      <sheetName val="Lenders_Ratios_juneseptnov25"/>
      <sheetName val="PDR_PL__ACCT-MBK22"/>
      <sheetName val="A5_Code22"/>
      <sheetName val="NAV_Base22"/>
      <sheetName val="Vat7%_ภายในเดือน_Junต้นฉบับ22"/>
      <sheetName val="Rateil_Pages22"/>
      <sheetName val="HR_Budget34"/>
      <sheetName val="February_Export22"/>
      <sheetName val="Intercom__2_22"/>
      <sheetName val="Export_Sale22"/>
      <sheetName val="QUARTERLY EPS"/>
      <sheetName val="CORP INT HISTORY"/>
      <sheetName val="PPH_GB6"/>
      <sheetName val="Jan_056"/>
      <sheetName val="Int_Thai_TB_Baht3"/>
      <sheetName val="ค่าไฟฟ้า_(pdr_)3"/>
      <sheetName val="งบทดลองปภพ_4-472"/>
      <sheetName val="ปัจจุบัน_2"/>
      <sheetName val="Cum_91-932"/>
      <sheetName val="Dec_942"/>
      <sheetName val="TB_Worksheet2"/>
      <sheetName val="IRR_Sensitivities2"/>
      <sheetName val="PL_A05_APA_Input2"/>
      <sheetName val="Wht_cur2"/>
      <sheetName val="License_BOI2"/>
      <sheetName val="Depre__Key2"/>
      <sheetName val="Asset_Class2"/>
      <sheetName val="New_DYNA2"/>
      <sheetName val="Oracle_Raw2"/>
      <sheetName val="Oracle_Data_Reorg2"/>
      <sheetName val="emp_benefit-SN2"/>
      <sheetName val="DMD_Office1"/>
      <sheetName val="ADMIN_OFFICE_(2)1"/>
      <sheetName val="Data_Sheet1"/>
      <sheetName val="SALES_RECEIPTS1"/>
      <sheetName val="Office_Improve1"/>
      <sheetName val="WC_analytics_(+data_pages)1"/>
      <sheetName val="Summary_Trade_AP_Apr151"/>
      <sheetName val="gold_แลกทอง1"/>
      <sheetName val="Tornado_4_7_Component_List1"/>
      <sheetName val="Acquisition_Assumptions1"/>
      <sheetName val="Thai_Summit_PKK-HW1"/>
      <sheetName val="U-2_11"/>
      <sheetName val="Financial_Highlights1"/>
      <sheetName val="61_HR1"/>
      <sheetName val="65_FINANCE1"/>
      <sheetName val="cc_196_(SYS)_(2)1"/>
      <sheetName val="C_11"/>
      <sheetName val="TRIAL_Balance_&amp;_%1"/>
      <sheetName val="Purchase_Order1"/>
      <sheetName val="Nominal_Accounts1"/>
      <sheetName val="Profit_&amp;_loss1"/>
      <sheetName val="KS_CONSO1"/>
      <sheetName val="DIRECT_SELLING1"/>
      <sheetName val="GROSS_SALES1"/>
      <sheetName val="AP_Pivot_(F)"/>
      <sheetName val="GL_Pivot_(F)"/>
      <sheetName val="IN_Pivot_(F)"/>
      <sheetName val="PO_Pivot_(F)"/>
      <sheetName val="New_Std__"/>
      <sheetName val="Old_Cost_Report"/>
      <sheetName val="อุปกรณ์_a2"/>
      <sheetName val="อุปกรณ์_a1"/>
      <sheetName val="1)_Asset_Valuation"/>
      <sheetName val="5)_Parameters"/>
      <sheetName val="Tornado_2_2_Component_List"/>
      <sheetName val="Entity_Data"/>
      <sheetName val="Raw_Material"/>
      <sheetName val="ABR_P&amp;L"/>
      <sheetName val="PLmth_"/>
      <sheetName val="report_for_ccd-dec_05"/>
      <sheetName val="ภงด_50-48"/>
      <sheetName val="pl_cps_"/>
      <sheetName val="detail_bs"/>
      <sheetName val="หน้า_1"/>
      <sheetName val="Summary_cheque"/>
      <sheetName val="สรุปต้นทุน_INET"/>
      <sheetName val="Amortization_Table"/>
      <sheetName val="800T_Follow-up_Data"/>
      <sheetName val="Cust_List"/>
      <sheetName val="Account_List"/>
      <sheetName val="AGING_LOCAL"/>
      <sheetName val="TB_Jun_07"/>
      <sheetName val="Master_list"/>
      <sheetName val="INCOME_STATEMENT"/>
      <sheetName val="MANPOWER_REPORT"/>
      <sheetName val="Evol_Mensal_-_1º_sem_"/>
      <sheetName val="TRACK_TRANSIT_SYSTEM"/>
      <sheetName val="รายได้_คชจ__Con"/>
      <sheetName val="Prodn Income Grid"/>
      <sheetName val="Labor (Prop 1)"/>
      <sheetName val="Forecast &amp; Capacity (Prop 1 )"/>
      <sheetName val="REVENUE"/>
      <sheetName val="DFA"/>
      <sheetName val="基本信息输入"/>
      <sheetName val="Update"/>
      <sheetName val="CORD"/>
      <sheetName val="CONTENTS"/>
      <sheetName val="N-11.3"/>
      <sheetName val="Projection"/>
      <sheetName val="BEN"/>
      <sheetName val="8.1|Invest in Equity"/>
      <sheetName val="Date"/>
      <sheetName val="PL-D"/>
      <sheetName val="Loss"/>
      <sheetName val="TB0310"/>
      <sheetName val="TB0108"/>
      <sheetName val="TB0208"/>
      <sheetName val="TB0308"/>
      <sheetName val="TB0408"/>
      <sheetName val="TB0708"/>
      <sheetName val="TB0808"/>
      <sheetName val="TB0908"/>
      <sheetName val="TB1008"/>
      <sheetName val="TB1108"/>
      <sheetName val="TB1208"/>
      <sheetName val="ปัจจุบัน_3"/>
      <sheetName val="Cum_91-933"/>
      <sheetName val="Dec_943"/>
      <sheetName val="TB2010"/>
      <sheetName val="MANU YTD "/>
      <sheetName val="2002"/>
      <sheetName val="#ofclose .xl"/>
      <sheetName val="History"/>
      <sheetName val="Invoiced"/>
      <sheetName val="Daily Figures"/>
      <sheetName val="Allocate96-98"/>
      <sheetName val="Summary Page-Control"/>
      <sheetName val="DistiSwamp"/>
      <sheetName val="Bao cao so huu"/>
      <sheetName val="Bao cao tra co tuc"/>
      <sheetName val="Data VSD"/>
      <sheetName val="Data chua LK - TVS"/>
      <sheetName val="Data Da LK - VSD"/>
      <sheetName val="Chua LK - Chua co TK - Luy ke"/>
      <sheetName val="Chua LK - Chua co STK 2014"/>
      <sheetName val="Danh muc"/>
      <sheetName val="DS CD chua nhan ctuc 30 04 2015"/>
      <sheetName val="Sale0307"/>
      <sheetName val="Cavity Inputs"/>
      <sheetName val="Elim Seg AM"/>
      <sheetName val="f&amp;b (2)"/>
      <sheetName val="Mth"/>
      <sheetName val="中和"/>
      <sheetName val="Quality Cost-Ex."/>
      <sheetName val="Deisel"/>
      <sheetName val="辦公設備"/>
      <sheetName val="TW_銷售分析_201002"/>
      <sheetName val="⌀㘀ⴀ㈀　　ⴀ　　开᐀"/>
      <sheetName val="_______TIC_GROUe14____________2"/>
      <sheetName val="ICM_AP_2-13"/>
      <sheetName val="CIV_AP_R8M9"/>
      <sheetName val="CHQระหว่างทาง_2-132-8I9"/>
      <sheetName val="ภา_x0016__x0000_เงินได้หัก_ณ_ที่จ่536"/>
      <sheetName val="ค้างจ่าย_C_M8_x0016__x0000_เงิ"/>
      <sheetName val="Commission-Tiny_(Chinesr4"/>
      <sheetName val="6-120-20_ค่าบริก515_x0014_"/>
      <sheetName val="Haft_year_tax_estimatio1V18"/>
      <sheetName val="Haft_year_tax_estimationV47"/>
      <sheetName val="Haft_year_tax_estimation_(V47"/>
      <sheetName val="Haft_year_tax_estimation_x0000_CG47"/>
      <sheetName val="Te_tal_6_MonG47__Data_Last_ye_2"/>
      <sheetName val="Sale_047s4"/>
      <sheetName val="IBA_&lt;O7s9"/>
      <sheetName val="Loan_Amortization_Tab736"/>
      <sheetName val="Linkage_QuoV47"/>
      <sheetName val="คชจ_ดำเนินงาน6-7s4"/>
      <sheetName val="Norms_736"/>
      <sheetName val="Jul_)57"/>
      <sheetName val="Non_Moveme247"/>
      <sheetName val="B13R47"/>
      <sheetName val="HR_Budgs53"/>
      <sheetName val="BOS_Commodi348"/>
      <sheetName val="SSD_Plant_Incremental_Projec3s4"/>
      <sheetName val="ERP_7_G53"/>
      <sheetName val="C__pCP_N_36__FDR_BUDGET_2001__2"/>
      <sheetName val="Man_power_SP336_x0014__x0000_Man"/>
      <sheetName val="Current_O_44_x000b__x0000_Blank_OG53_x000e__x0000_DLO"/>
      <sheetName val="ประเมิ253_x0012_"/>
      <sheetName val="รายชื่อพนักงา253_x0012_"/>
      <sheetName val="DLOT_x0000_Curre3A9_x0009_"/>
      <sheetName val="AD-CP_RAet36"/>
      <sheetName val="ADCoR_x000c_RAet36"/>
      <sheetName val="SCB_1_-_Curre-t36"/>
      <sheetName val="SCB_2_-_Curre-e_x0010_6"/>
      <sheetName val="BALANCE_SHEE-AR4"/>
      <sheetName val="BS_ATTAet36"/>
      <sheetName val="เงินกู้_MRV36_x0011__x0000_LC___TR"/>
      <sheetName val="Customize_Your_InvoiRV36"/>
      <sheetName val="Stock_AgiRV15_x0014__x0000_"/>
      <sheetName val="Dec_20RV36"/>
      <sheetName val="CF_RECONCILE_-RV36"/>
      <sheetName val="Cost_Cente2)09"/>
      <sheetName val="_IB-PL-00-01"/>
      <sheetName val="10-1_Med2)_x001f_6"/>
      <sheetName val="Customize_Your_Purchase_Ord2)"/>
      <sheetName val="ALL_KSFC_RIGS_EXCEPT_R2)36"/>
      <sheetName val="FP_Friends_Oth2)36"/>
      <sheetName val="163040_LC_2)_x0007_6"/>
      <sheetName val="_IBPL00-109"/>
      <sheetName val="Tri_x000f__x0000_Balance_Q3"/>
      <sheetName val="163040_LC-Td50"/>
      <sheetName val="CA_She2)3"/>
      <sheetName val="Total_Invento-136"/>
      <sheetName val="Semi_FG&amp;-136"/>
      <sheetName val="Provision_N-1_x001d_6"/>
      <sheetName val="Customize_You_x0018__x0000_Loa_x0014__x0000_Manageาร9"/>
      <sheetName val="D190_946"/>
      <sheetName val="Bang_chiet_tinh_TBr39"/>
      <sheetName val="Valo_DC_57"/>
      <sheetName val="head_Ja)57"/>
      <sheetName val="Cost_centCR36_x000c__x0000_DB_PPC_PS_"/>
      <sheetName val="_x0000_Bending_Dat่า9"/>
      <sheetName val="Asset_&amp;_Liabilitr36"/>
      <sheetName val="Net_asset_valur09"/>
      <sheetName val="Drop_Lier36_x0013__x0000_CAN"/>
      <sheetName val="Month_v_YTr39"/>
      <sheetName val="_IB-PL-YT9s4"/>
      <sheetName val="BOI_sur36"/>
      <sheetName val="Tax_computation_BOCM9__A__Pro_2"/>
      <sheetName val="C1)_791-0000-20_Private_expr36"/>
      <sheetName val="TB_(as_of_31DECCM9"/>
      <sheetName val="C2)_779-0000-20_Miscr36"/>
      <sheetName val="B1)_663_Car_Leasr36"/>
      <sheetName val="C2)_758_Car_LeaBr36"/>
      <sheetName val="D)_Traininr_x0010_6"/>
      <sheetName val="E)_HY_test_Pwr09"/>
      <sheetName val="F)_RD_60r09"/>
      <sheetName val="G)_RD_649s4"/>
      <sheetName val="TO_-_S936"/>
      <sheetName val="Company_Inf9s4"/>
      <sheetName val="CA_Com936"/>
      <sheetName val="BalancA_Sheer_x0010_6"/>
      <sheetName val="Write_of009"/>
      <sheetName val="Cost_ceC_te_expenditurr09"/>
      <sheetName val="addl_cosr09"/>
      <sheetName val="Cash_Flo9s4"/>
      <sheetName val="Cndinfr36"/>
      <sheetName val="Financial_Summarr_x0010_6"/>
      <sheetName val="Adj&amp;Rje(Z820)r36"/>
      <sheetName val="Spec_2210936"/>
      <sheetName val="WT_Util_99_L9s4"/>
      <sheetName val="PTA_P&amp;าย9"/>
      <sheetName val="Bank_CA&amp;1es4_x0008__x0000_AR_-C1e"/>
      <sheetName val="ดบ_ค้างรับ_Tis1e3"/>
      <sheetName val="ภาษีหัก_ณ_ที่จ่1e15_x0015__x0000_คชจ_"/>
      <sheetName val="ICM_Budget&amp;"/>
      <sheetName val="ICM_Budget_"/>
      <sheetName val="CIV_AP_2-13"/>
      <sheetName val="CIV_AP_2-19"/>
      <sheetName val="ICM_AP_2-19"/>
      <sheetName val="ICM_AP_R1e3"/>
      <sheetName val="เงินทดรองรับ_2-193-1eM"/>
      <sheetName val="สรุปเงินมัดจำห้องชุด_Age1e1"/>
      <sheetName val="Commission-Sky_Pro_(Tha1e"/>
      <sheetName val="สำรองผลประโยชน์พนงt42"/>
      <sheetName val="รด_บริห1es"/>
      <sheetName val="6-120-10_ค่าเช1e15_x0014__x0000_"/>
      <sheetName val="6-12-150_ค่าซ่อมแ1eM"/>
      <sheetName val="6-130-20_ส่งเสริมการ"/>
      <sheetName val="6-130-30_คอมมิชชั่น-"/>
      <sheetName val="GL_1M9"/>
      <sheetName val="Gain_Loss_Calculati_13"/>
      <sheetName val="Detail_รายบุคคลปี__10"/>
      <sheetName val="IBA_&lt;O_13"/>
      <sheetName val="Linkage_Quo_1_x001e_"/>
      <sheetName val="Norms__1_x0008_"/>
      <sheetName val="HR_Budg736"/>
      <sheetName val="BOS_Commodi748"/>
      <sheetName val="SSD_Plant_Incremental_Projec7s4"/>
      <sheetName val="ERP_7_G47"/>
      <sheetName val="C__pCP_N7I9__FDR_BUDGET_2001__2"/>
      <sheetName val="_______TIC_GROU736____________2"/>
      <sheetName val="ICM_AP_R1)3"/>
      <sheetName val="เงินทดรองรับ_2-193-11M"/>
      <sheetName val="สรุปเงินมัดจำห้องชุด_Age111"/>
      <sheetName val="Commission-Sky_Pro_(Tha11"/>
      <sheetName val="สำรองผลประโยชน์พน_x000e_10"/>
      <sheetName val="รด_อื1)3"/>
      <sheetName val="6-150150_คที่_x000a__x0000_ึกษา_"/>
      <sheetName val="#6-200-00_ดอกเบี้ยจ่_1_x001c_"/>
      <sheetName val="GL_gM9"/>
      <sheetName val="Gain_Loss_Calculati103"/>
      <sheetName val="Detail_รายบุคคลปี_100"/>
      <sheetName val="IBA_&lt;O103"/>
      <sheetName val="Linkage_Quo10_x001e_"/>
      <sheetName val="Norms_10_x0008_"/>
      <sheetName val="HR_Budge36"/>
      <sheetName val="BOS_Commodi648"/>
      <sheetName val="SSD_Plant_Incremental_Projecw36"/>
      <sheetName val="ERP_7_636"/>
      <sheetName val="C__pCP_N636__FDR_BUDGET_2001__2"/>
      <sheetName val="_______TIC_GROU636____________2"/>
      <sheetName val="อุปกรณ์(หน่วยงาน183"/>
      <sheetName val="CIV_Ae50310"/>
      <sheetName val="CIV_Ae50319"/>
      <sheetName val="ICM_AP_R1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 refreshError="1"/>
      <sheetData sheetId="450" refreshError="1"/>
      <sheetData sheetId="451" refreshError="1"/>
      <sheetData sheetId="452" refreshError="1"/>
      <sheetData sheetId="453"/>
      <sheetData sheetId="454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 refreshError="1"/>
      <sheetData sheetId="868" refreshError="1"/>
      <sheetData sheetId="869" refreshError="1"/>
      <sheetData sheetId="870" refreshError="1"/>
      <sheetData sheetId="871"/>
      <sheetData sheetId="872"/>
      <sheetData sheetId="873"/>
      <sheetData sheetId="874"/>
      <sheetData sheetId="875"/>
      <sheetData sheetId="876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 refreshError="1"/>
      <sheetData sheetId="1420" refreshError="1"/>
      <sheetData sheetId="1421" refreshError="1"/>
      <sheetData sheetId="1422" refreshError="1"/>
      <sheetData sheetId="1423"/>
      <sheetData sheetId="1424" refreshError="1"/>
      <sheetData sheetId="1425" refreshError="1"/>
      <sheetData sheetId="1426" refreshError="1"/>
      <sheetData sheetId="1427" refreshError="1"/>
      <sheetData sheetId="1428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/>
      <sheetData sheetId="1450"/>
      <sheetData sheetId="1451"/>
      <sheetData sheetId="1452"/>
      <sheetData sheetId="1453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 refreshError="1"/>
      <sheetData sheetId="1761"/>
      <sheetData sheetId="1762"/>
      <sheetData sheetId="1763"/>
      <sheetData sheetId="1764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/>
      <sheetData sheetId="2728" refreshError="1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 refreshError="1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 refreshError="1"/>
      <sheetData sheetId="2767" refreshError="1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 refreshError="1"/>
      <sheetData sheetId="7292" refreshError="1"/>
      <sheetData sheetId="7293" refreshError="1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 refreshError="1"/>
      <sheetData sheetId="11357" refreshError="1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 refreshError="1"/>
      <sheetData sheetId="11472"/>
      <sheetData sheetId="11473"/>
      <sheetData sheetId="11474"/>
      <sheetData sheetId="11475"/>
      <sheetData sheetId="11476"/>
      <sheetData sheetId="11477" refreshError="1"/>
      <sheetData sheetId="11478" refreshError="1"/>
      <sheetData sheetId="11479" refreshError="1"/>
      <sheetData sheetId="11480" refreshError="1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 refreshError="1"/>
      <sheetData sheetId="14830" refreshError="1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/>
      <sheetData sheetId="14936"/>
      <sheetData sheetId="14937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/>
      <sheetData sheetId="14952"/>
      <sheetData sheetId="14953" refreshError="1"/>
      <sheetData sheetId="14954" refreshError="1"/>
      <sheetData sheetId="14955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ADJ - RATE"/>
      <sheetName val="VariableII  period"/>
      <sheetName val="Invoice"/>
      <sheetName val="???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MD(1)"/>
      <sheetName val="DMD Office"/>
      <sheetName val="Project&amp;CE"/>
      <sheetName val="PROJECT&amp;EC"/>
      <sheetName val="Admin(1)"/>
      <sheetName val="ADMIN OFFICE"/>
      <sheetName val="Admin(2)"/>
      <sheetName val="ADMIN OFFICE (2)"/>
      <sheetName val="Fire(1)"/>
      <sheetName val="FIRE FIGHTING"/>
      <sheetName val="Guest(1)"/>
      <sheetName val="GUEST HOUSE"/>
      <sheetName val="Estate(1)"/>
      <sheetName val="ESTATE"/>
      <sheetName val="Security(1)"/>
      <sheetName val="SECURITY"/>
      <sheetName val="Waste(1)"/>
      <sheetName val="WASTE"/>
      <sheetName val="Eng(1)"/>
      <sheetName val="ENG - OFFICE"/>
      <sheetName val="Civil(1)"/>
      <sheetName val="CIVIL"/>
      <sheetName val="Civil(2)"/>
      <sheetName val="CIVIL (2)"/>
      <sheetName val="Workshop(1)"/>
      <sheetName val="WORKSHOP"/>
      <sheetName val="Mech Chop(1)"/>
      <sheetName val="WORKSHOP_2"/>
      <sheetName val="Workshop(2)"/>
      <sheetName val="MECH CHOPPER"/>
      <sheetName val="Safety(1)"/>
      <sheetName val="SAFETY"/>
      <sheetName val="Safety(2)"/>
      <sheetName val="SAFETY (2)"/>
      <sheetName val="CE(1)"/>
      <sheetName val="CE"/>
      <sheetName val="Power(1)"/>
      <sheetName val="POWER"/>
      <sheetName val="Store(1)"/>
      <sheetName val="STORE"/>
      <sheetName val="Env.(1)"/>
      <sheetName val="Environment"/>
      <sheetName val="Green(1)"/>
      <sheetName val="Project Green"/>
      <sheetName val="Chief(1)"/>
      <sheetName val="CHIEF-ENG"/>
      <sheetName val="Ele(1)"/>
      <sheetName val="ELE ENG"/>
      <sheetName val="EleEng(1)"/>
      <sheetName val="ELE ENG (2)"/>
      <sheetName val="IT(1)"/>
      <sheetName val="IT"/>
      <sheetName val="IT2"/>
      <sheetName val="IT (2)"/>
      <sheetName val="Inst(1)"/>
      <sheetName val="INSTRUMENT"/>
      <sheetName val="P&amp;HR(1)"/>
      <sheetName val="P&amp;HR OFFICE"/>
      <sheetName val="Per(1)"/>
      <sheetName val="P&amp;HR OFFICE (2)"/>
      <sheetName val="CDC(1)"/>
      <sheetName val="CDC"/>
      <sheetName val="Medical(1)"/>
      <sheetName val="MEDICALS"/>
      <sheetName val="Tran(1)"/>
      <sheetName val="TRANSPORT"/>
      <sheetName val="PR(1)"/>
      <sheetName val="PR&amp;GR"/>
      <sheetName val="PC(1)"/>
      <sheetName val="PC"/>
      <sheetName val="Yard(1)"/>
      <sheetName val="YARD(FC)"/>
      <sheetName val="Pulp(1)"/>
      <sheetName val="PULP MILL"/>
      <sheetName val="Sheet(1)"/>
      <sheetName val="Desp(1)"/>
      <sheetName val="SHEETING(FC)"/>
      <sheetName val="DESPATCH(FC)"/>
      <sheetName val="Reco(1)"/>
      <sheetName val="RECOVERY"/>
      <sheetName val="Che(1)"/>
      <sheetName val="CHE PLANT"/>
      <sheetName val="ISO(1)"/>
      <sheetName val="ISO"/>
      <sheetName val="QA(1)"/>
      <sheetName val="QA&amp;R"/>
      <sheetName val="Zone(1)"/>
      <sheetName val="Factory Zone"/>
      <sheetName val="Pro(1)"/>
      <sheetName val="RM Promotion"/>
      <sheetName val="Drawing"/>
      <sheetName val="Draw"/>
      <sheetName val="Assumption"/>
      <sheetName val="ADJ - RATE"/>
      <sheetName val="7251-02000-02252"/>
      <sheetName val="7251-01xxxx"/>
      <sheetName val="เงินกู้ MGC"/>
      <sheetName val="ADMIN OFFICE _2_"/>
      <sheetName val="03100(SS)"/>
      <sheetName val="FC_7251"/>
      <sheetName val="PS1L(Most)"/>
      <sheetName val="หมวดงานภายนอกอาคาร"/>
      <sheetName val="หมวดงานโครงสร้างบ่อบำบัดน้ำ"/>
      <sheetName val="เงินกู้ธนชาติ"/>
      <sheetName val="DMD_Office"/>
      <sheetName val="ADMIN_OFFICE"/>
      <sheetName val="ADMIN_OFFICE_(2)"/>
      <sheetName val="FIRE_FIGHTING"/>
      <sheetName val="GUEST_HOUSE"/>
      <sheetName val="ENG_-_OFFICE"/>
      <sheetName val="CIVIL_(2)"/>
      <sheetName val="Mech_Chop(1)"/>
      <sheetName val="MECH_CHOPPER"/>
      <sheetName val="SAFETY_(2)"/>
      <sheetName val="Env_(1)"/>
      <sheetName val="Project_Green"/>
      <sheetName val="ELE_ENG"/>
      <sheetName val="ELE_ENG_(2)"/>
      <sheetName val="IT_(2)"/>
      <sheetName val="P&amp;HR_OFFICE"/>
      <sheetName val="P&amp;HR_OFFICE_(2)"/>
      <sheetName val="PULP_MILL"/>
      <sheetName val="CHE_PLANT"/>
      <sheetName val="Factory_Zone"/>
      <sheetName val="RM_Promotion"/>
      <sheetName val="ADJ_-_RATE"/>
      <sheetName val="code"/>
      <sheetName val="เงินกู้_MGC"/>
      <sheetName val="ADMIN_OFFICE__2_"/>
      <sheetName val="Invoice"/>
      <sheetName val="DMD_Office1"/>
      <sheetName val="ADMIN_OFFICE1"/>
      <sheetName val="ADMIN_OFFICE_(2)1"/>
      <sheetName val="FIRE_FIGHTING1"/>
      <sheetName val="GUEST_HOUSE1"/>
      <sheetName val="ENG_-_OFFICE1"/>
      <sheetName val="CIVIL_(2)1"/>
      <sheetName val="Mech_Chop(1)1"/>
      <sheetName val="MECH_CHOPPER1"/>
      <sheetName val="SAFETY_(2)1"/>
      <sheetName val="Env_(1)1"/>
      <sheetName val="Project_Green1"/>
      <sheetName val="ELE_ENG1"/>
      <sheetName val="ELE_ENG_(2)1"/>
      <sheetName val="IT_(2)1"/>
      <sheetName val="P&amp;HR_OFFICE1"/>
      <sheetName val="P&amp;HR_OFFICE_(2)1"/>
      <sheetName val="PULP_MILL1"/>
      <sheetName val="CHE_PLANT1"/>
      <sheetName val="Factory_Zone1"/>
      <sheetName val="RM_Promotion1"/>
      <sheetName val="ADJ_-_RATE1"/>
      <sheetName val="เงินกู้_MGC1"/>
      <sheetName val="ADMIN_OFFICE__2_1"/>
      <sheetName val="M_Maincomp"/>
      <sheetName val="M_CT_OUT"/>
      <sheetName val="YTD-Actual"/>
      <sheetName val="YTD_Revised"/>
      <sheetName val="10-1 Media"/>
      <sheetName val="10-cut"/>
      <sheetName val="MA"/>
      <sheetName val="10-1 Medi"/>
      <sheetName val="PRMT-00"/>
      <sheetName val="แยกตัวบ้าน"/>
      <sheetName val="ค่าวัสดุ"/>
      <sheetName val="แยกงบ"/>
      <sheetName val="DMD_Office3"/>
      <sheetName val="ADMIN_OFFICE3"/>
      <sheetName val="ADMIN_OFFICE_(2)3"/>
      <sheetName val="FIRE_FIGHTING3"/>
      <sheetName val="GUEST_HOUSE3"/>
      <sheetName val="ENG_-_OFFICE3"/>
      <sheetName val="CIVIL_(2)3"/>
      <sheetName val="Mech_Chop(1)3"/>
      <sheetName val="MECH_CHOPPER3"/>
      <sheetName val="SAFETY_(2)3"/>
      <sheetName val="Env_(1)3"/>
      <sheetName val="Project_Green3"/>
      <sheetName val="ELE_ENG3"/>
      <sheetName val="ELE_ENG_(2)3"/>
      <sheetName val="IT_(2)3"/>
      <sheetName val="P&amp;HR_OFFICE3"/>
      <sheetName val="P&amp;HR_OFFICE_(2)3"/>
      <sheetName val="PULP_MILL3"/>
      <sheetName val="CHE_PLANT3"/>
      <sheetName val="Factory_Zone3"/>
      <sheetName val="RM_Promotion3"/>
      <sheetName val="ADJ_-_RATE3"/>
      <sheetName val="เงินกู้_MGC3"/>
      <sheetName val="ADMIN_OFFICE__2_3"/>
      <sheetName val="DMD_Office2"/>
      <sheetName val="ADMIN_OFFICE2"/>
      <sheetName val="ADMIN_OFFICE_(2)2"/>
      <sheetName val="FIRE_FIGHTING2"/>
      <sheetName val="GUEST_HOUSE2"/>
      <sheetName val="ENG_-_OFFICE2"/>
      <sheetName val="CIVIL_(2)2"/>
      <sheetName val="Mech_Chop(1)2"/>
      <sheetName val="MECH_CHOPPER2"/>
      <sheetName val="SAFETY_(2)2"/>
      <sheetName val="Env_(1)2"/>
      <sheetName val="Project_Green2"/>
      <sheetName val="ELE_ENG2"/>
      <sheetName val="ELE_ENG_(2)2"/>
      <sheetName val="IT_(2)2"/>
      <sheetName val="P&amp;HR_OFFICE2"/>
      <sheetName val="P&amp;HR_OFFICE_(2)2"/>
      <sheetName val="PULP_MILL2"/>
      <sheetName val="CHE_PLANT2"/>
      <sheetName val="Factory_Zone2"/>
      <sheetName val="RM_Promotion2"/>
      <sheetName val="ADJ_-_RATE2"/>
      <sheetName val="เงินกู้_MGC2"/>
      <sheetName val="ADMIN_OFFICE__2_2"/>
      <sheetName val="Capitalised interest -Kbank"/>
      <sheetName val="10-1_Media"/>
      <sheetName val="10-1_Medi"/>
      <sheetName val="10-1_Media1"/>
      <sheetName val="10-1_Medi1"/>
      <sheetName val="DMD_Office4"/>
      <sheetName val="ADMIN_OFFICE4"/>
      <sheetName val="ADMIN_OFFICE_(2)4"/>
      <sheetName val="FIRE_FIGHTING4"/>
      <sheetName val="GUEST_HOUSE4"/>
      <sheetName val="ENG_-_OFFICE4"/>
      <sheetName val="CIVIL_(2)4"/>
      <sheetName val="Mech_Chop(1)4"/>
      <sheetName val="MECH_CHOPPER4"/>
      <sheetName val="SAFETY_(2)4"/>
      <sheetName val="Env_(1)4"/>
      <sheetName val="Project_Green4"/>
      <sheetName val="ELE_ENG4"/>
      <sheetName val="ELE_ENG_(2)4"/>
      <sheetName val="IT_(2)4"/>
      <sheetName val="P&amp;HR_OFFICE4"/>
      <sheetName val="P&amp;HR_OFFICE_(2)4"/>
      <sheetName val="PULP_MILL4"/>
      <sheetName val="CHE_PLANT4"/>
      <sheetName val="Factory_Zone4"/>
      <sheetName val="RM_Promotion4"/>
      <sheetName val="ADJ_-_RATE4"/>
      <sheetName val="เงินกู้_MGC4"/>
      <sheetName val="ADMIN_OFFICE__2_4"/>
      <sheetName val="Capitalised_interest_-Kbank"/>
      <sheetName val="DMD_Office7"/>
      <sheetName val="ADMIN_OFFICE7"/>
      <sheetName val="ADMIN_OFFICE_(2)7"/>
      <sheetName val="FIRE_FIGHTING7"/>
      <sheetName val="GUEST_HOUSE7"/>
      <sheetName val="ENG_-_OFFICE7"/>
      <sheetName val="CIVIL_(2)7"/>
      <sheetName val="Mech_Chop(1)7"/>
      <sheetName val="MECH_CHOPPER7"/>
      <sheetName val="SAFETY_(2)7"/>
      <sheetName val="Env_(1)7"/>
      <sheetName val="Project_Green7"/>
      <sheetName val="ELE_ENG7"/>
      <sheetName val="ELE_ENG_(2)7"/>
      <sheetName val="IT_(2)7"/>
      <sheetName val="P&amp;HR_OFFICE7"/>
      <sheetName val="P&amp;HR_OFFICE_(2)7"/>
      <sheetName val="PULP_MILL7"/>
      <sheetName val="CHE_PLANT7"/>
      <sheetName val="Factory_Zone7"/>
      <sheetName val="RM_Promotion7"/>
      <sheetName val="ADJ_-_RATE7"/>
      <sheetName val="เงินกู้_MGC7"/>
      <sheetName val="ADMIN_OFFICE__2_7"/>
      <sheetName val="10-1_Media4"/>
      <sheetName val="10-1_Medi4"/>
      <sheetName val="Capitalised_interest_-Kbank3"/>
      <sheetName val="DMD_Office5"/>
      <sheetName val="ADMIN_OFFICE5"/>
      <sheetName val="ADMIN_OFFICE_(2)5"/>
      <sheetName val="FIRE_FIGHTING5"/>
      <sheetName val="GUEST_HOUSE5"/>
      <sheetName val="ENG_-_OFFICE5"/>
      <sheetName val="CIVIL_(2)5"/>
      <sheetName val="Mech_Chop(1)5"/>
      <sheetName val="MECH_CHOPPER5"/>
      <sheetName val="SAFETY_(2)5"/>
      <sheetName val="Env_(1)5"/>
      <sheetName val="Project_Green5"/>
      <sheetName val="ELE_ENG5"/>
      <sheetName val="ELE_ENG_(2)5"/>
      <sheetName val="IT_(2)5"/>
      <sheetName val="P&amp;HR_OFFICE5"/>
      <sheetName val="P&amp;HR_OFFICE_(2)5"/>
      <sheetName val="PULP_MILL5"/>
      <sheetName val="CHE_PLANT5"/>
      <sheetName val="Factory_Zone5"/>
      <sheetName val="RM_Promotion5"/>
      <sheetName val="ADJ_-_RATE5"/>
      <sheetName val="เงินกู้_MGC5"/>
      <sheetName val="ADMIN_OFFICE__2_5"/>
      <sheetName val="10-1_Media2"/>
      <sheetName val="10-1_Medi2"/>
      <sheetName val="Capitalised_interest_-Kbank1"/>
      <sheetName val="DMD_Office6"/>
      <sheetName val="ADMIN_OFFICE6"/>
      <sheetName val="ADMIN_OFFICE_(2)6"/>
      <sheetName val="FIRE_FIGHTING6"/>
      <sheetName val="GUEST_HOUSE6"/>
      <sheetName val="ENG_-_OFFICE6"/>
      <sheetName val="CIVIL_(2)6"/>
      <sheetName val="Mech_Chop(1)6"/>
      <sheetName val="MECH_CHOPPER6"/>
      <sheetName val="SAFETY_(2)6"/>
      <sheetName val="Env_(1)6"/>
      <sheetName val="Project_Green6"/>
      <sheetName val="ELE_ENG6"/>
      <sheetName val="ELE_ENG_(2)6"/>
      <sheetName val="IT_(2)6"/>
      <sheetName val="P&amp;HR_OFFICE6"/>
      <sheetName val="P&amp;HR_OFFICE_(2)6"/>
      <sheetName val="PULP_MILL6"/>
      <sheetName val="CHE_PLANT6"/>
      <sheetName val="Factory_Zone6"/>
      <sheetName val="RM_Promotion6"/>
      <sheetName val="ADJ_-_RATE6"/>
      <sheetName val="เงินกู้_MGC6"/>
      <sheetName val="ADMIN_OFFICE__2_6"/>
      <sheetName val="10-1_Media3"/>
      <sheetName val="10-1_Medi3"/>
      <sheetName val="Capitalised_interest_-Kbank2"/>
      <sheetName val="DMD_Office8"/>
      <sheetName val="ADMIN_OFFICE8"/>
      <sheetName val="ADMIN_OFFICE_(2)8"/>
      <sheetName val="FIRE_FIGHTING8"/>
      <sheetName val="GUEST_HOUSE8"/>
      <sheetName val="ENG_-_OFFICE8"/>
      <sheetName val="CIVIL_(2)8"/>
      <sheetName val="Mech_Chop(1)8"/>
      <sheetName val="MECH_CHOPPER8"/>
      <sheetName val="SAFETY_(2)8"/>
      <sheetName val="Env_(1)8"/>
      <sheetName val="Project_Green8"/>
      <sheetName val="ELE_ENG8"/>
      <sheetName val="ELE_ENG_(2)8"/>
      <sheetName val="IT_(2)8"/>
      <sheetName val="P&amp;HR_OFFICE8"/>
      <sheetName val="P&amp;HR_OFFICE_(2)8"/>
      <sheetName val="PULP_MILL8"/>
      <sheetName val="CHE_PLANT8"/>
      <sheetName val="Factory_Zone8"/>
      <sheetName val="RM_Promotion8"/>
      <sheetName val="ADJ_-_RATE8"/>
      <sheetName val="เงินกู้_MGC8"/>
      <sheetName val="ADMIN_OFFICE__2_8"/>
      <sheetName val="10-1_Media5"/>
      <sheetName val="10-1_Medi5"/>
      <sheetName val="Capitalised_interest_-Kbank4"/>
      <sheetName val="DMD_Office9"/>
      <sheetName val="ADMIN_OFFICE9"/>
      <sheetName val="ADMIN_OFFICE_(2)9"/>
      <sheetName val="FIRE_FIGHTING9"/>
      <sheetName val="GUEST_HOUSE9"/>
      <sheetName val="ENG_-_OFFICE9"/>
      <sheetName val="CIVIL_(2)9"/>
      <sheetName val="Mech_Chop(1)9"/>
      <sheetName val="MECH_CHOPPER9"/>
      <sheetName val="SAFETY_(2)9"/>
      <sheetName val="Env_(1)9"/>
      <sheetName val="Project_Green9"/>
      <sheetName val="ELE_ENG9"/>
      <sheetName val="ELE_ENG_(2)9"/>
      <sheetName val="IT_(2)9"/>
      <sheetName val="P&amp;HR_OFFICE9"/>
      <sheetName val="P&amp;HR_OFFICE_(2)9"/>
      <sheetName val="PULP_MILL9"/>
      <sheetName val="CHE_PLANT9"/>
      <sheetName val="Factory_Zone9"/>
      <sheetName val="RM_Promotion9"/>
      <sheetName val="ADJ_-_RATE9"/>
      <sheetName val="เงินกู้_MGC9"/>
      <sheetName val="ADMIN_OFFICE__2_9"/>
      <sheetName val="10-1_Media6"/>
      <sheetName val="10-1_Medi6"/>
      <sheetName val="Capitalised_interest_-Kbank5"/>
      <sheetName val="DMD_Office10"/>
      <sheetName val="ADMIN_OFFICE10"/>
      <sheetName val="ADMIN_OFFICE_(2)10"/>
      <sheetName val="FIRE_FIGHTING10"/>
      <sheetName val="GUEST_HOUSE10"/>
      <sheetName val="ENG_-_OFFICE10"/>
      <sheetName val="CIVIL_(2)10"/>
      <sheetName val="Mech_Chop(1)10"/>
      <sheetName val="MECH_CHOPPER10"/>
      <sheetName val="SAFETY_(2)10"/>
      <sheetName val="Env_(1)10"/>
      <sheetName val="Project_Green10"/>
      <sheetName val="ELE_ENG10"/>
      <sheetName val="ELE_ENG_(2)10"/>
      <sheetName val="IT_(2)10"/>
      <sheetName val="P&amp;HR_OFFICE10"/>
      <sheetName val="P&amp;HR_OFFICE_(2)10"/>
      <sheetName val="PULP_MILL10"/>
      <sheetName val="CHE_PLANT10"/>
      <sheetName val="Factory_Zone10"/>
      <sheetName val="RM_Promotion10"/>
      <sheetName val="ADJ_-_RATE10"/>
      <sheetName val="เงินกู้_MGC10"/>
      <sheetName val="ADMIN_OFFICE__2_10"/>
      <sheetName val="10-1_Media7"/>
      <sheetName val="10-1_Medi7"/>
      <sheetName val="Capitalised_interest_-Kbank6"/>
      <sheetName val="ACTUAL"/>
      <sheetName val="BUDGET"/>
      <sheetName val="COSUB"/>
      <sheetName val="DMD_Office11"/>
      <sheetName val="ADMIN_OFFICE11"/>
      <sheetName val="ADMIN_OFFICE_(2)11"/>
      <sheetName val="FIRE_FIGHTING11"/>
      <sheetName val="GUEST_HOUSE11"/>
      <sheetName val="ENG_-_OFFICE11"/>
      <sheetName val="CIVIL_(2)11"/>
      <sheetName val="Mech_Chop(1)11"/>
      <sheetName val="MECH_CHOPPER11"/>
      <sheetName val="SAFETY_(2)11"/>
      <sheetName val="Env_(1)11"/>
      <sheetName val="Project_Green11"/>
      <sheetName val="ELE_ENG11"/>
      <sheetName val="ELE_ENG_(2)11"/>
      <sheetName val="IT_(2)11"/>
      <sheetName val="P&amp;HR_OFFICE11"/>
      <sheetName val="P&amp;HR_OFFICE_(2)11"/>
      <sheetName val="PULP_MILL11"/>
      <sheetName val="CHE_PLANT11"/>
      <sheetName val="Factory_Zone11"/>
      <sheetName val="RM_Promotion11"/>
      <sheetName val="ADJ_-_RATE11"/>
      <sheetName val="เงินกู้_MGC11"/>
      <sheetName val="ADMIN_OFFICE__2_11"/>
      <sheetName val="10-1_Media8"/>
      <sheetName val="10-1_Medi8"/>
      <sheetName val="Capitalised_interest_-Kbank7"/>
      <sheetName val="DMD_Office12"/>
      <sheetName val="ADMIN_OFFICE12"/>
      <sheetName val="ADMIN_OFFICE_(2)12"/>
      <sheetName val="FIRE_FIGHTING12"/>
      <sheetName val="GUEST_HOUSE12"/>
      <sheetName val="ENG_-_OFFICE12"/>
      <sheetName val="CIVIL_(2)12"/>
      <sheetName val="Mech_Chop(1)12"/>
      <sheetName val="MECH_CHOPPER12"/>
      <sheetName val="SAFETY_(2)12"/>
      <sheetName val="Env_(1)12"/>
      <sheetName val="Project_Green12"/>
      <sheetName val="ELE_ENG12"/>
      <sheetName val="ELE_ENG_(2)12"/>
      <sheetName val="IT_(2)12"/>
      <sheetName val="P&amp;HR_OFFICE12"/>
      <sheetName val="P&amp;HR_OFFICE_(2)12"/>
      <sheetName val="PULP_MILL12"/>
      <sheetName val="CHE_PLANT12"/>
      <sheetName val="Factory_Zone12"/>
      <sheetName val="RM_Promotion12"/>
      <sheetName val="ADJ_-_RATE12"/>
      <sheetName val="เงินกู้_MGC12"/>
      <sheetName val="ADMIN_OFFICE__2_12"/>
      <sheetName val="10-1_Media9"/>
      <sheetName val="10-1_Medi9"/>
      <sheetName val="Capitalised_interest_-Kbank8"/>
      <sheetName val="trial balance"/>
      <sheetName val="DMD_Office13"/>
      <sheetName val="ADMIN_OFFICE13"/>
      <sheetName val="ADMIN_OFFICE_(2)13"/>
      <sheetName val="FIRE_FIGHTING13"/>
      <sheetName val="GUEST_HOUSE13"/>
      <sheetName val="ENG_-_OFFICE13"/>
      <sheetName val="CIVIL_(2)13"/>
      <sheetName val="Mech_Chop(1)13"/>
      <sheetName val="MECH_CHOPPER13"/>
      <sheetName val="SAFETY_(2)13"/>
      <sheetName val="Env_(1)13"/>
      <sheetName val="Project_Green13"/>
      <sheetName val="ELE_ENG13"/>
      <sheetName val="ELE_ENG_(2)13"/>
      <sheetName val="IT_(2)13"/>
      <sheetName val="P&amp;HR_OFFICE13"/>
      <sheetName val="P&amp;HR_OFFICE_(2)13"/>
      <sheetName val="PULP_MILL13"/>
      <sheetName val="CHE_PLANT13"/>
      <sheetName val="Factory_Zone13"/>
      <sheetName val="RM_Promotion13"/>
      <sheetName val="ADJ_-_RATE13"/>
      <sheetName val="เงินกู้_MGC13"/>
      <sheetName val="ADMIN_OFFICE__2_13"/>
      <sheetName val="10-1_Media10"/>
      <sheetName val="10-1_Medi10"/>
      <sheetName val="Capitalised_interest_-Kbank9"/>
      <sheetName val="7251-06540"/>
      <sheetName val="RECY"/>
      <sheetName val="trial_balance"/>
      <sheetName val="Disco dload - pjtd"/>
      <sheetName val="Disco dload - ptd, ytd"/>
      <sheetName val="Factor F Data"/>
      <sheetName val="C-3"/>
      <sheetName val="Corp. sheet"/>
      <sheetName val="Data"/>
      <sheetName val="sap_actual"/>
      <sheetName val="Loan- DCLT"/>
      <sheetName val="Cover"/>
      <sheetName val="SBM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 refreshError="1"/>
      <sheetData sheetId="493" refreshError="1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1"/>
      <sheetName val="SUM_Building G1"/>
      <sheetName val="BOQ STR-G1"/>
      <sheetName val="Boq_arch_G1."/>
      <sheetName val="BOQ M&amp;E G1"/>
      <sheetName val="SUM"/>
      <sheetName val="STR-G1"/>
      <sheetName val="Precast-G1"/>
      <sheetName val="Wall"/>
      <sheetName val="Floor,Ceiling,Door&amp;Window"/>
      <sheetName val="Stair"/>
      <sheetName val="SANITARY "/>
      <sheetName val="roof"/>
      <sheetName val="DMD Office"/>
      <sheetName val="ADMIN OFFICE (2)"/>
      <sheetName val="SUM_Building_G1"/>
      <sheetName val="BOQ_STR-G1"/>
      <sheetName val="Boq_arch_G1_"/>
      <sheetName val="BOQ_M&amp;E_G1"/>
      <sheetName val="SANITARY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-1"/>
      <sheetName val="K-1A"/>
      <sheetName val="K-1B"/>
      <sheetName val="Note FS"/>
      <sheetName val="K-2"/>
      <sheetName val="K-3"/>
      <sheetName val="K-4"/>
      <sheetName val="K-4 YE"/>
      <sheetName val="K-4.1"/>
      <sheetName val="K-4.3"/>
      <sheetName val="K-4.4"/>
      <sheetName val="K-5"/>
      <sheetName val="K-5 YE"/>
      <sheetName val="K-6"/>
      <sheetName val="K-7"/>
      <sheetName val="K-8"/>
      <sheetName val="K-9"/>
      <sheetName val="CIP_Q4"/>
      <sheetName val="Invoice"/>
      <sheetName val="ADJ - RATE"/>
      <sheetName val="0-Basics"/>
      <sheetName val="VariableII  period"/>
      <sheetName val="เงินกู้ธนชาติ"/>
      <sheetName val="เงินกู้ MGC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-1"/>
      <sheetName val="S-2"/>
      <sheetName val="S-3"/>
      <sheetName val="S-4"/>
      <sheetName val="S-4.1"/>
      <sheetName val="BMCT2003"/>
      <sheetName val="2002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???"/>
      <sheetName val="ADJ - RATE"/>
      <sheetName val="C-3"/>
      <sheetName val="2002"/>
      <sheetName val="TrialBalance Q3-2002"/>
      <sheetName val="?????"/>
      <sheetName val="Wall"/>
      <sheetName val="เงินกู้ธนชาติ"/>
      <sheetName val="K-5 YE"/>
      <sheetName val="Trial Balance"/>
      <sheetName val="เงินกู้ MGC"/>
      <sheetName val="ADJ_-_RATE"/>
      <sheetName val="TrialBalance_Q3-2002"/>
      <sheetName val="K-5_YE"/>
      <sheetName val="Trial_Balance"/>
      <sheetName val="เงินกู้_MGC"/>
      <sheetName val="ADJ_-_RATE1"/>
      <sheetName val="TrialBalance_Q3-20021"/>
      <sheetName val="K-5_YE1"/>
      <sheetName val="Trial_Balance1"/>
      <sheetName val="เงินกู้_MGC1"/>
      <sheetName val="ADJ_-_RATE2"/>
      <sheetName val="TrialBalance_Q3-20022"/>
      <sheetName val="K-5_YE2"/>
      <sheetName val="Trial_Balance2"/>
      <sheetName val="เงินกู้_MGC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ADJ - RATE"/>
      <sheetName val="Invoice"/>
      <sheetName val="???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Invoice"/>
      <sheetName val="ADJ - RATE"/>
      <sheetName val="Exp"/>
      <sheetName val="????-??"/>
      <sheetName val="???"/>
      <sheetName val="0506合并附注"/>
      <sheetName val="2动力设备"/>
      <sheetName val="K-1A"/>
      <sheetName val="ART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"/>
      <sheetName val="INV'000"/>
      <sheetName val="BS'000"/>
      <sheetName val="PL'000"/>
      <sheetName val="Equ'000"/>
      <sheetName val="BS"/>
      <sheetName val="PL"/>
      <sheetName val="Equ"/>
      <sheetName val="Inves"/>
      <sheetName val="Inven"/>
      <sheetName val="Unearned"/>
      <sheetName val="Cost"/>
      <sheetName val="SH"/>
      <sheetName val="TH"/>
      <sheetName val="condo"/>
      <sheetName val="Cost-break"/>
      <sheetName val="Int"/>
      <sheetName val="Exp 45"/>
      <sheetName val="Exp"/>
      <sheetName val="Acc Exp"/>
      <sheetName val="Acc Exp2"/>
      <sheetName val="PU1"/>
      <sheetName val="PU2"/>
      <sheetName val="Div"/>
      <sheetName val="15"/>
      <sheetName val="PL (2)"/>
      <sheetName val="Cos"/>
      <sheetName val="เงินกู้ธนชาติ"/>
      <sheetName val="เงินกู้ MGC"/>
      <sheetName val="????-??"/>
      <sheetName val="Exp_45"/>
      <sheetName val="Acc_Exp"/>
      <sheetName val="Acc_Exp2"/>
      <sheetName val="PL_(2)"/>
      <sheetName val="เงินกู้_MGC"/>
      <sheetName val="Exp_451"/>
      <sheetName val="Acc_Exp1"/>
      <sheetName val="Acc_Exp21"/>
      <sheetName val="PL_(2)1"/>
      <sheetName val="เงินกู้_MGC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Instructions"/>
      <sheetName val="Menu"/>
      <sheetName val="IO"/>
      <sheetName val="Overlays"/>
      <sheetName val="Sum"/>
      <sheetName val="&gt;"/>
      <sheetName val="1"/>
      <sheetName val="2"/>
      <sheetName val="3"/>
      <sheetName val="4"/>
      <sheetName val="&lt;"/>
      <sheetName val="Chec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enu"/>
      <sheetName val="Instructions"/>
      <sheetName val="Control"/>
      <sheetName val="Projects"/>
      <sheetName val="Org"/>
      <sheetName val="Dashboard"/>
      <sheetName val="Conso"/>
      <sheetName val="Project Analyser"/>
      <sheetName val="Key"/>
      <sheetName val="Ratios"/>
      <sheetName val="Elimination"/>
      <sheetName val="Sum"/>
      <sheetName val="&gt;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ADC&gt;"/>
      <sheetName val="12"/>
      <sheetName val="13"/>
      <sheetName val="14"/>
      <sheetName val="15"/>
      <sheetName val="16"/>
      <sheetName val="17"/>
      <sheetName val="18"/>
      <sheetName val="19"/>
      <sheetName val="20"/>
      <sheetName val="&lt;ADC"/>
      <sheetName val="Subsidiary Template"/>
      <sheetName val="&lt;"/>
      <sheetName val="ADC"/>
      <sheetName val="Helix"/>
      <sheetName val="ADC Group Model"/>
    </sheetNames>
    <definedNames>
      <definedName name="EPcodes" refersTo="='Projects'!$G$9:$G$408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EquityTemplate"/>
      <sheetName val="EquityTemplate_BK"/>
      <sheetName val="EconTemplate"/>
      <sheetName val="RowName"/>
      <sheetName val="AbsMandatory"/>
      <sheetName val="RowName_BK"/>
      <sheetName val="EqDDic_BK"/>
      <sheetName val="EqDDic"/>
      <sheetName val="EconDDic"/>
      <sheetName val="SectorRange"/>
      <sheetName val="Upg3Dialog"/>
      <sheetName val="ReplaceNameDlg"/>
      <sheetName val="ReplaceFormulaDlg"/>
      <sheetName val="NewItemDlg"/>
      <sheetName val="UpdateDlg"/>
      <sheetName val="UpgdDlg"/>
      <sheetName val="ErrorListDlg"/>
      <sheetName val="UtilMod"/>
      <sheetName val="InsItemMod"/>
      <sheetName val="GlobalMod"/>
      <sheetName val="ValidateMod"/>
      <sheetName val="MaintenanceMod"/>
      <sheetName val="DDIC"/>
      <sheetName val="Master"/>
      <sheetName val="Ratio"/>
      <sheetName val="SKA"/>
      <sheetName val="DATA"/>
      <sheetName val="Seal 1-07-04"/>
      <sheetName val="#REF"/>
      <sheetName val="BS ATTACH"/>
      <sheetName val="ADJ - RATE"/>
      <sheetName val="FY02 Fcst"/>
      <sheetName val="P0001 Lead"/>
      <sheetName val="TB SAP"/>
      <sheetName val="29 มี_ค_2547"/>
      <sheetName val="InputPO_Del"/>
      <sheetName val="3.Daily Cash AA"/>
      <sheetName val="List"/>
    </sheetNames>
    <definedNames>
      <definedName name="Equity_Del_Item"/>
      <definedName name="Equity_Ins_Item"/>
      <definedName name="validate_Equity_Data" sheetId="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Exp"/>
      <sheetName val="????-??"/>
      <sheetName val="TrialBalance Q3-2002"/>
      <sheetName val="Heads"/>
      <sheetName val="ADJ - RATE"/>
      <sheetName val="Invoice"/>
      <sheetName val="ADJ _ RATE"/>
      <sheetName val="Basic_Inform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2002"/>
      <sheetName val="2001"/>
      <sheetName val="เงินกู้ธนชาติ"/>
      <sheetName val="Exp"/>
      <sheetName val="เงินกู้ MGC"/>
      <sheetName val=" IBPL0001"/>
      <sheetName val="Summary_lead"/>
      <sheetName val="Account_Receivable"/>
      <sheetName val="Other_CA"/>
      <sheetName val="Other_assets"/>
      <sheetName val="Fixed_assets"/>
      <sheetName val="Account_payable"/>
      <sheetName val="Other_CL"/>
      <sheetName val="Other_liabilities"/>
      <sheetName val="Other_income"/>
      <sheetName val="Cost_of_service"/>
      <sheetName val="Selling_&amp;_admin"/>
      <sheetName val="Interest_exp_"/>
      <sheetName val="เงินกู้_MGC"/>
      <sheetName val="_IBPL0001"/>
      <sheetName val="Summary_lead1"/>
      <sheetName val="Account_Receivable1"/>
      <sheetName val="Other_CA1"/>
      <sheetName val="Other_assets1"/>
      <sheetName val="Fixed_assets1"/>
      <sheetName val="Account_payable1"/>
      <sheetName val="Other_CL1"/>
      <sheetName val="Other_liabilities1"/>
      <sheetName val="Other_income1"/>
      <sheetName val="Cost_of_service1"/>
      <sheetName val="Selling_&amp;_admin1"/>
      <sheetName val="Interest_exp_1"/>
      <sheetName val="เงินกู้_MGC1"/>
      <sheetName val="_IBPL00011"/>
      <sheetName val="Summary_lead2"/>
      <sheetName val="Account_Receivable2"/>
      <sheetName val="Other_CA2"/>
      <sheetName val="Other_assets2"/>
      <sheetName val="Fixed_assets2"/>
      <sheetName val="Account_payable2"/>
      <sheetName val="Other_CL2"/>
      <sheetName val="Other_liabilities2"/>
      <sheetName val="Other_income2"/>
      <sheetName val="Cost_of_service2"/>
      <sheetName val="Selling_&amp;_admin2"/>
      <sheetName val="Interest_exp_2"/>
      <sheetName val="เงินกู้_MGC2"/>
      <sheetName val="_IBPL00012"/>
      <sheetName val="???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2002"/>
      <sheetName val="Exp"/>
      <sheetName val="เง_นก__ธนชาต_"/>
      <sheetName val="TrialBalance Q3-2002"/>
      <sheetName val="Setup 2008"/>
      <sheetName val="Output"/>
      <sheetName val="ADJ - RATE"/>
      <sheetName val="C-1"/>
      <sheetName val="10-1 Media"/>
      <sheetName val="10-cut"/>
      <sheetName val="Invoice"/>
      <sheetName val="FC"/>
      <sheetName val="10"/>
      <sheetName val="AP"/>
      <sheetName val="acc.depre-report-old"/>
      <sheetName val="เงินกู้_MGC"/>
      <sheetName val=" IBPL0001"/>
      <sheetName val="NW Actual"/>
      <sheetName val="Market Segment"/>
      <sheetName val="Owner Unit"/>
      <sheetName val="vendor name"/>
      <sheetName val="Parameter"/>
      <sheetName val="HQ"/>
      <sheetName val="MasterSheet"/>
      <sheetName val="INDEX"/>
      <sheetName val="Sheet10"/>
      <sheetName val="Content Page"/>
      <sheetName val="Basic_Information"/>
      <sheetName val="TB"/>
      <sheetName val="Setup"/>
      <sheetName val="PU+MSS+ESS"/>
      <sheetName val="PLSUMM"/>
      <sheetName val="Elim Seg LM"/>
      <sheetName val="Elim Seg BM"/>
      <sheetName val="Elim Seg AM"/>
      <sheetName val="Table Array"/>
      <sheetName val="MajorAP"/>
      <sheetName val="AP Interco."/>
      <sheetName val="Details for Keppel Sin"/>
      <sheetName val="Details for tri"/>
      <sheetName val="Content"/>
      <sheetName val="Summary"/>
      <sheetName val="GMI"/>
      <sheetName val="list"/>
      <sheetName val="p***"/>
      <sheetName val="detail(sum)"/>
      <sheetName val="ELEC45-01"/>
      <sheetName val="Sheet1"/>
      <sheetName val="Setup 2009"/>
      <sheetName val="EBANOV96"/>
      <sheetName val="f&amp;b (2)"/>
      <sheetName val="P&amp;LSUM"/>
      <sheetName val="K-5"/>
      <sheetName val="M-1-1"/>
      <sheetName val="Trial Balance"/>
      <sheetName val="Template"/>
      <sheetName val="K-1A"/>
      <sheetName val="0506合并附注"/>
      <sheetName val="2动力设备"/>
      <sheetName val="Heads"/>
      <sheetName val="Q1'04"/>
      <sheetName val="Q2'04"/>
      <sheetName val="เง_นก__ MGC"/>
      <sheetName val="PM-TE"/>
      <sheetName val="TB-2001-Apr'01"/>
      <sheetName val="TH00_12080000"/>
      <sheetName val="VariableII  period"/>
      <sheetName val="6 weeks rolling forecast"/>
      <sheetName val="Cash082002"/>
      <sheetName val="AR"/>
      <sheetName val="mbb"/>
      <sheetName val="mbb-us"/>
      <sheetName val="oub"/>
      <sheetName val="Recon-mbb"/>
      <sheetName val="Recon-oub"/>
      <sheetName val="M-1A"/>
      <sheetName val="database"/>
      <sheetName val="table"/>
      <sheetName val="LS매입채무"/>
      <sheetName val="외상매입금명세"/>
      <sheetName val="지급어음명세"/>
      <sheetName val="FX rates"/>
      <sheetName val="Standing Data"/>
      <sheetName val="Asset &amp; Liability"/>
      <sheetName val="Net asset value"/>
      <sheetName val="_x0000_"/>
      <sheetName val=""/>
      <sheetName val="Dates"/>
      <sheetName val="노무비"/>
      <sheetName val="재무가정"/>
      <sheetName val="detail_profit&amp;loss"/>
      <sheetName val="SCB 1 - Current"/>
      <sheetName val="SCB 2 - Current"/>
      <sheetName val="?????"/>
      <sheetName val="ชื่อหุ้น"/>
      <sheetName val="B&amp;S 1999"/>
      <sheetName val="????-??"/>
      <sheetName val="BUILD95"/>
      <sheetName val="A"/>
      <sheetName val="?????????????"/>
      <sheetName val="??????? MGC"/>
      <sheetName val="GROUP1"/>
      <sheetName val="Parameters"/>
      <sheetName val="Data Sources"/>
      <sheetName val="XREF"/>
      <sheetName val="외상매출금현황-수정분 A2"/>
      <sheetName val="Master Updated(517)"/>
      <sheetName val="INFORM"/>
      <sheetName val="_x0000_._x0000__x0000__x0000__x0000__x0000__x0000__x0000__x0000__x0000_9_x0000_D_x0000__x0000__x0000__x0000__x0000_O_x0000_Z_x0000_e_x0000_p_x0000_{_x0000__x0000_"/>
      <sheetName val="Newspaper"/>
      <sheetName val="."/>
      <sheetName val="640600"/>
      <sheetName val="?"/>
      <sheetName val="?.?????????9?D?????O?Z?e?p?{??"/>
      <sheetName val=".?9?D?O?Z?e?p?{??_x000a_"/>
      <sheetName val="_____________"/>
      <sheetName val="_______ MGC"/>
      <sheetName val="Sheet2"/>
      <sheetName val="Tooling list T lite"/>
      <sheetName val="1"/>
      <sheetName val="7251-06540"/>
      <sheetName val=" IB-PL-00-01 SUMMARY"/>
      <sheetName val="Asset41_42"/>
      <sheetName val="Casual2003"/>
      <sheetName val="ตั๋วเงินรับ"/>
      <sheetName val="1602-97"/>
      <sheetName val="@RISK Correlations"/>
      <sheetName val="NEW ZEALAND"/>
      <sheetName val="Detail-Sep"/>
      <sheetName val="_2_ส่งข้อมูลต้นทุนฉีดให้บัญชี"/>
      <sheetName val="Master table"/>
      <sheetName val="legal_h"/>
      <sheetName val="7Long term liabilities"/>
      <sheetName val="P&amp;L"/>
      <sheetName val="Nominal Wizard"/>
      <sheetName val="Jan.05"/>
      <sheetName val="BS-Q1'04"/>
      <sheetName val="set_"/>
      <sheetName val="FCT 2008 - HM ok"/>
      <sheetName val="Loan Data"/>
      <sheetName val="ยานพาหนะ"/>
      <sheetName val="Lookup"/>
      <sheetName val="LJ Assumptions"/>
      <sheetName val="LJ Cost"/>
      <sheetName val="LJ His CF"/>
      <sheetName val="YS Loan "/>
      <sheetName val="YS Hotel Budget"/>
      <sheetName val="YS Assumptions"/>
      <sheetName val="YS Cost "/>
      <sheetName val="YS His CF"/>
      <sheetName val="Sheet4"/>
      <sheetName val="new IFS format"/>
      <sheetName val="TMF Draft"/>
      <sheetName val="Fill this out first..."/>
      <sheetName val="FE-1770.P1"/>
      <sheetName val="S-5"/>
      <sheetName val="Master"/>
      <sheetName val="._x0000_9_x0000_D_x0000_O_x0000_Z_x0000_e_x0000_p_x0000_{_x0000__x0000__x000a_"/>
      <sheetName val="PA"/>
      <sheetName val="03100(SS)"/>
      <sheetName val="RECY"/>
      <sheetName val="INV"/>
      <sheetName val="FA(NEW)"/>
      <sheetName val="Allocate96-98"/>
      <sheetName val="ค่าวัสดุ"/>
      <sheetName val="K-5 YE"/>
      <sheetName val="Asset 31-12-47"/>
      <sheetName val="BMCT2003"/>
      <sheetName val="CODE"/>
      <sheetName val="Purchase Order"/>
      <sheetName val="Customize Your Purchase Order"/>
      <sheetName val="Customize Your Invoice"/>
      <sheetName val="CUSTOMER"/>
      <sheetName val="data"/>
      <sheetName val="???"/>
      <sheetName val="ADJ _ RATE"/>
      <sheetName val="E-1D"/>
      <sheetName val="GL"/>
      <sheetName val="Call Down Data OLD"/>
      <sheetName val="CANADA"/>
      <sheetName val="Assumption Data"/>
      <sheetName val="Links"/>
      <sheetName val="Lead"/>
      <sheetName val="BL - GL - RJ"/>
      <sheetName val="T&amp;E GL"/>
      <sheetName val="T&amp;E System"/>
      <sheetName val="BRAZIL"/>
      <sheetName val="1020 FF"/>
      <sheetName val="PHSB-GL-TB"/>
      <sheetName val="RFC-GRE"/>
      <sheetName val="BS"/>
      <sheetName val="FY02 Fcst"/>
      <sheetName val="Variables"/>
      <sheetName val="fxrates"/>
      <sheetName val="HR"/>
      <sheetName val="Aging"/>
      <sheetName val="P13-R"/>
      <sheetName val="Operational Plan"/>
      <sheetName val="CRITERIA1"/>
      <sheetName val="Summary Comparison SGD"/>
      <sheetName val="인원계획-미화"/>
      <sheetName val="U-5"/>
      <sheetName val="Consolidated"/>
      <sheetName val="U-7.1"/>
      <sheetName val="anaysis_sheet"/>
      <sheetName val="Ratchada"/>
      <sheetName val="N-4.4"/>
      <sheetName val="type"/>
      <sheetName val="7 Jan 02"/>
      <sheetName val="oresreqsum"/>
      <sheetName val="Tke"/>
      <sheetName val="DOMESTIC"/>
      <sheetName val="Mkt Dev 1291 ONL 1290 - 1010"/>
      <sheetName val="GAAP Pru"/>
      <sheetName val="PGMMNG"/>
      <sheetName val="SwapData"/>
      <sheetName val="31.12.04"/>
      <sheetName val="Bill No. 2 - Carpark"/>
      <sheetName val="FDR-Jan-99 "/>
      <sheetName val="TB_Hotel"/>
      <sheetName val="sum to LRH"/>
      <sheetName val="6เครื่อง"/>
      <sheetName val="Appendix E"/>
      <sheetName val="Submission Form"/>
      <sheetName val="interest income"/>
      <sheetName val="Procedures"/>
      <sheetName val="Tax Formulas"/>
      <sheetName val="Formulas&amp;Settings"/>
      <sheetName val="Setup Sheet"/>
      <sheetName val="K101 FA Lead"/>
      <sheetName val="N201"/>
      <sheetName val="数外余额"/>
      <sheetName val="Base Rental"/>
      <sheetName val="グラフデータ"/>
      <sheetName val="F_OH"/>
      <sheetName val="COST (ACC.ขาย10-2005)"/>
      <sheetName val="Book 1 Summary"/>
      <sheetName val="B1"/>
      <sheetName val="Month"/>
      <sheetName val="DEP12"/>
      <sheetName val="HO"/>
      <sheetName val="MA"/>
      <sheetName val="Lookups"/>
      <sheetName val="K2"/>
      <sheetName val="M_Maincomp"/>
      <sheetName val="J2"/>
      <sheetName val="group-expense"/>
      <sheetName val="Global Cover"/>
      <sheetName val="Anniversary at Multi Group"/>
      <sheetName val="TheMall_Empo_Sep04"/>
      <sheetName val="M_CT_OUT"/>
      <sheetName val="Burden exp"/>
      <sheetName val="Menu"/>
      <sheetName val="Main Menu"/>
      <sheetName val="AOP Summary-2"/>
      <sheetName val="Header"/>
      <sheetName val="Thailand"/>
      <sheetName val="stockทุน"/>
      <sheetName val="AFEMAI"/>
      <sheetName val="BE"/>
      <sheetName val="MatMan"/>
      <sheetName val="FACTORS"/>
      <sheetName val="Purchase"/>
      <sheetName val="ALL KSFC RIGS EXCEPT R-5"/>
      <sheetName val="GLdownload"/>
      <sheetName val="Entity List"/>
      <sheetName val="เงินกู้ธนช"/>
      <sheetName val="Reest_Budget"/>
      <sheetName val="Product_Category_Input"/>
      <sheetName val="Drop Down Lists"/>
      <sheetName val="CAPEX Import"/>
      <sheetName val="Disposal"/>
      <sheetName val="IR66N"/>
      <sheetName val="เครื่องตกแต่ง"/>
      <sheetName val="อาคาร"/>
      <sheetName val="เครื่องมือ"/>
      <sheetName val="Value"/>
      <sheetName val="Rates Table"/>
      <sheetName val="PRODUCT"/>
      <sheetName val="Jung step down (60)"/>
      <sheetName val="BASIC"/>
      <sheetName val="lgth adj fine"/>
      <sheetName val="Gauge Accuracy"/>
      <sheetName val="PG8"/>
      <sheetName val="PG7"/>
      <sheetName val="Drop Down"/>
      <sheetName val="AUDIT FEE"/>
      <sheetName val="Download"/>
      <sheetName val="CASA-PLAN"/>
      <sheetName val="Accure"/>
      <sheetName val="V303"/>
      <sheetName val="W-현원가"/>
      <sheetName val="S8"/>
      <sheetName val="P&amp;L-RT"/>
      <sheetName val="Pkg"/>
      <sheetName val="Raw Mat"/>
      <sheetName val="99年度原単位"/>
      <sheetName val="Thai better foods"/>
      <sheetName val="Cross Ref"/>
      <sheetName val="SRO"/>
      <sheetName val="Stock"/>
      <sheetName val="ACC_MASTER"/>
      <sheetName val="Link data"/>
      <sheetName val="Drop down list"/>
      <sheetName val="Assumptions"/>
      <sheetName val="Dimensions"/>
      <sheetName val="ctrl"/>
      <sheetName val="Tax Calculation"/>
      <sheetName val="RIG 134-ASSETS APR 97"/>
      <sheetName val="RIG 027-ASSETS-AFTER 30 JUN 97"/>
      <sheetName val="J1"/>
      <sheetName val="Home Page"/>
      <sheetName val="Interest Rate Projection"/>
      <sheetName val="ADJ_-_RATE"/>
      <sheetName val="Drop_Down_Lists"/>
      <sheetName val="CAPEX_Import"/>
      <sheetName val="_IBPL0001"/>
      <sheetName val="Rates_Table"/>
      <sheetName val="_IB-PL-00-01_SUMMARY"/>
      <sheetName val="lgth_adj_fine"/>
      <sheetName val="Gauge_Accuracy"/>
      <sheetName val="Drop_Down"/>
      <sheetName val="???????_MGC"/>
      <sheetName val="AUDIT_FEE"/>
      <sheetName val="Raw_Mat"/>
      <sheetName val="Jung_step_down_(60)"/>
      <sheetName val="Thai_better_foods"/>
      <sheetName val="Cross_Ref"/>
      <sheetName val="Account_Map"/>
      <sheetName val="Table LL13"/>
      <sheetName val="Deckblatt"/>
      <sheetName val="FF7"/>
      <sheetName val="Data2"/>
      <sheetName val="ar_billwise_age"/>
      <sheetName val="BALANCE SHEET "/>
      <sheetName val="New Hire Input &amp; Calc"/>
      <sheetName val="On Board Headcount Changes"/>
      <sheetName val="Permanent info"/>
      <sheetName val="U-3"/>
      <sheetName val="Wkgs_BS Lead"/>
      <sheetName val="STart"/>
      <sheetName val="CST1198"/>
      <sheetName val="SAP COMPANY CODES"/>
      <sheetName val="Id"/>
      <sheetName val="Intro2"/>
      <sheetName val="IRELAND"/>
      <sheetName val="Cover2"/>
      <sheetName val="ana u5"/>
      <sheetName val="Genetica Molecular '07"/>
      <sheetName val="General"/>
      <sheetName val="A_TODDI &amp; B_TODDI"/>
      <sheetName val="Common"/>
      <sheetName val="SUM RV-November"/>
      <sheetName val="AP_Interco_"/>
      <sheetName val="Details_for_Keppel_Sin"/>
      <sheetName val="Details_for_tri"/>
      <sheetName val="เง_นก___MGC"/>
      <sheetName val="6_weeks_rolling_forecast"/>
      <sheetName val="FX_rates"/>
      <sheetName val="Standing_Data"/>
      <sheetName val="Asset_&amp;_Liability"/>
      <sheetName val="Net_asset_value"/>
      <sheetName val="FY04 budget vol"/>
      <sheetName val="desc"/>
      <sheetName val="p___"/>
      <sheetName val="VData"/>
      <sheetName val="STD_RESERVE"/>
      <sheetName val="DEP C2001"/>
      <sheetName val="Q_TS_AERP_MONTHLY"/>
      <sheetName val="LookupTable"/>
      <sheetName val="MCS_P&amp;L_By_Sub_ USD"/>
      <sheetName val="lab paced"/>
      <sheetName val="Main"/>
      <sheetName val="Elimination"/>
      <sheetName val="Cost Center"/>
      <sheetName val="03中"/>
      <sheetName val="AP-FAsb"/>
      <sheetName val="21 Ocl"/>
      <sheetName val="Download Grp Branch"/>
      <sheetName val="Download Lcl Branch"/>
      <sheetName val="Supporting Tool"/>
      <sheetName val="Std 06"/>
      <sheetName val="E"/>
      <sheetName val="L3"/>
      <sheetName val="M"/>
      <sheetName val="U4"/>
      <sheetName val="U2"/>
      <sheetName val="PL"/>
      <sheetName val="Cover"/>
      <sheetName val="Debt Info"/>
      <sheetName val="DENMARK"/>
      <sheetName val="Currency"/>
      <sheetName val="6289105-"/>
      <sheetName val="Investment Database"/>
      <sheetName val="Final"/>
      <sheetName val="resumen"/>
      <sheetName val="CF RECONCILE - 1"/>
      <sheetName val="N-4 Patent right"/>
      <sheetName val="Config"/>
      <sheetName val="공사개요"/>
      <sheetName val="Plant_Overhead"/>
      <sheetName val="On hand - 31 Mar 03"/>
      <sheetName val="Saptco00"/>
      <sheetName val="COMPUTER HARDWARE(IFM)_(A)"/>
      <sheetName val="MHK"/>
      <sheetName val="summary of used bits"/>
      <sheetName val="Sheet3"/>
      <sheetName val="Addition_AUC"/>
      <sheetName val="98FORECAST (1)"/>
      <sheetName val="Map"/>
      <sheetName val="TrialBalance_Q3-2002"/>
      <sheetName val="Trial_Balance"/>
      <sheetName val="Loan_Data"/>
      <sheetName val="เงินกู้_MGC1"/>
      <sheetName val="Trial_Balance1"/>
      <sheetName val="ADJ_-_RATE1"/>
      <sheetName val="Loan_Data1"/>
      <sheetName val="VariableII__period"/>
      <sheetName val="TB Data base"/>
      <sheetName val="SCB_1_-_Current"/>
      <sheetName val="SCB_2_-_Current"/>
      <sheetName val="B&amp;S_1999"/>
      <sheetName val="Download_Grp_Branch"/>
      <sheetName val="Download_Lcl_Branch"/>
      <sheetName val="Supporting_Tool"/>
      <sheetName val="Customize_Your_Invoice"/>
      <sheetName val="Std_06"/>
      <sheetName val="Debt_Info"/>
      <sheetName val="Purchase_Order"/>
      <sheetName val="Customize_Your_Purchase_Order"/>
      <sheetName val="Call_Down_Data_OLD"/>
      <sheetName val="Assumption_Data"/>
      <sheetName val="BL_-_GL_-_RJ"/>
      <sheetName val="T&amp;E_GL"/>
      <sheetName val="T&amp;E_System"/>
      <sheetName val="1020_FF"/>
      <sheetName val="FY02_Fcst"/>
      <sheetName val="Operational_Plan"/>
      <sheetName val="Main_Menu"/>
      <sheetName val="AOP_Summary-2"/>
      <sheetName val="Burden_exp"/>
      <sheetName val="Investment_Database"/>
      <sheetName val="Submission_Form"/>
      <sheetName val="Wkgs_BS_Lead"/>
      <sheetName val="CF_RECONCILE_-_1"/>
      <sheetName val="N-4_Patent_right"/>
      <sheetName val="K-5_YE"/>
      <sheetName val="Asset_31-12-47"/>
      <sheetName val="ALL_KSFC_RIGS_EXCEPT_R-5"/>
      <sheetName val="Base_Rental"/>
      <sheetName val="10-1_Media"/>
      <sheetName val="COST_(ACC_ขาย10-2005)"/>
      <sheetName val="Entity_List"/>
      <sheetName val="7Long_term_liabilities"/>
      <sheetName val="Appendix_E"/>
      <sheetName val="เงินกู้_MGC2"/>
      <sheetName val="SCB_1_-_Current1"/>
      <sheetName val="SCB_2_-_Current1"/>
      <sheetName val="B&amp;S_19991"/>
      <sheetName val="AP_Interco_1"/>
      <sheetName val="Details_for_Keppel_Sin1"/>
      <sheetName val="Details_for_tri1"/>
      <sheetName val="เง_นก___MGC1"/>
      <sheetName val="TrialBalance_Q3-20021"/>
      <sheetName val="VariableII__period1"/>
      <sheetName val="6_weeks_rolling_forecast1"/>
      <sheetName val="FX_rates1"/>
      <sheetName val="Standing_Data1"/>
      <sheetName val="Asset_&amp;_Liability1"/>
      <sheetName val="Net_asset_value1"/>
      <sheetName val="???????_MGC1"/>
      <sheetName val="Download_Grp_Branch1"/>
      <sheetName val="Download_Lcl_Branch1"/>
      <sheetName val="Supporting_Tool1"/>
      <sheetName val="Customize_Your_Invoice1"/>
      <sheetName val="Std_061"/>
      <sheetName val="Debt_Info1"/>
      <sheetName val="Purchase_Order1"/>
      <sheetName val="Customize_Your_Purchase_Order1"/>
      <sheetName val="_IB-PL-00-01_SUMMARY1"/>
      <sheetName val="Call_Down_Data_OLD1"/>
      <sheetName val="Assumption_Data1"/>
      <sheetName val="BL_-_GL_-_RJ1"/>
      <sheetName val="T&amp;E_GL1"/>
      <sheetName val="T&amp;E_System1"/>
      <sheetName val="1020_FF1"/>
      <sheetName val="_IBPL00011"/>
      <sheetName val="FY02_Fcst1"/>
      <sheetName val="Operational_Plan1"/>
      <sheetName val="Main_Menu1"/>
      <sheetName val="AOP_Summary-21"/>
      <sheetName val="Burden_exp1"/>
      <sheetName val="Investment_Database1"/>
      <sheetName val="Submission_Form1"/>
      <sheetName val="Wkgs_BS_Lead1"/>
      <sheetName val="CF_RECONCILE_-_11"/>
      <sheetName val="N-4_Patent_right1"/>
      <sheetName val="K-5_YE1"/>
      <sheetName val="Asset_31-12-471"/>
      <sheetName val="ALL_KSFC_RIGS_EXCEPT_R-51"/>
      <sheetName val="Base_Rental1"/>
      <sheetName val="10-1_Media1"/>
      <sheetName val="COST_(ACC_ขาย10-2005)1"/>
      <sheetName val="Entity_List1"/>
      <sheetName val="7Long_term_liabilities1"/>
      <sheetName val="Appendix_E1"/>
      <sheetName val=" IB-PL-YTD"/>
      <sheetName val="recon"/>
      <sheetName val="Account List"/>
      <sheetName val="Company codes"/>
      <sheetName val="Stock Aging"/>
      <sheetName val="97년추정손익계산서"/>
      <sheetName val="conso46"/>
      <sheetName val="JV"/>
      <sheetName val="Purchases"/>
      <sheetName val="Scenarios"/>
      <sheetName val="Revenue"/>
      <sheetName val="ต้นฉบับ"/>
      <sheetName val="TEST"/>
      <sheetName val="NAR-Pistons (2)"/>
      <sheetName val="TAUX MONNAIES"/>
      <sheetName val="Equity Rec."/>
      <sheetName val="PKT_sales"/>
      <sheetName val="N-4_4"/>
      <sheetName val="f&amp;b_(2)"/>
      <sheetName val="7_Jan_02"/>
      <sheetName val="ARTT"/>
      <sheetName val="PRICE LIST MASTER"/>
      <sheetName val="Freight"/>
      <sheetName val="Input Price"/>
      <sheetName val="SPC"/>
      <sheetName val="Main Model"/>
      <sheetName val="FSST"/>
      <sheetName val="#ofclose"/>
      <sheetName val="Month v YTD"/>
      <sheetName val="ASSET339"/>
      <sheetName val="Project Detail "/>
      <sheetName val="設計通知"/>
      <sheetName val="Metals"/>
      <sheetName val="Mapping table"/>
      <sheetName val="DEMO"/>
      <sheetName val="feb"/>
      <sheetName val="DropDown"/>
      <sheetName val="FS"/>
      <sheetName val="TB-Circuit ONE -12"/>
      <sheetName val="Market_Segment"/>
      <sheetName val="Owner_Unit"/>
      <sheetName val="vendor_name"/>
      <sheetName val="Content_Page"/>
      <sheetName val="Elim_Seg_LM"/>
      <sheetName val="Elim_Seg_BM"/>
      <sheetName val="Elim_Seg_AM"/>
      <sheetName val="Table_Array"/>
      <sheetName val="DataLookups"/>
      <sheetName val="เงินกู้MGC"/>
      <sheetName val="_0510"/>
      <sheetName val="Macro1"/>
      <sheetName val="#ofclose .xl"/>
      <sheetName val="OD"/>
      <sheetName val="Report_HR"/>
      <sheetName val="NBD1.1.01"/>
      <sheetName val="NBD2.1.02"/>
      <sheetName val="NBD2.1.03"/>
      <sheetName val="NBD2.1.04"/>
      <sheetName val="NBD2.2.02"/>
      <sheetName val="NBD6.2.01"/>
      <sheetName val="NBD6.2.02"/>
      <sheetName val="NBD8.2.01"/>
      <sheetName val="NBD8.2.08"/>
      <sheetName val="NBD8.2.09"/>
      <sheetName val="NBD8.2.11"/>
      <sheetName val="NBD8.2.12"/>
      <sheetName val="NBD8.2.16"/>
      <sheetName val="NBD8.2.18"/>
      <sheetName val="NBD8.2.20"/>
      <sheetName val="NBD8.2.21"/>
      <sheetName val="ALPL"/>
      <sheetName val="standard cost "/>
      <sheetName val="K-1"/>
      <sheetName val="ภาระผูกพันตามโครงการผลประโยชน์"/>
      <sheetName val="211901_คชจ.ค้างจ่าย"/>
      <sheetName val="BAX Export 25mar07 - 31mar07"/>
      <sheetName val="GL Code"/>
      <sheetName val="損益分岐点"/>
      <sheetName val="ocean voyage"/>
      <sheetName val="SF commitment "/>
      <sheetName val="Contract_service fee-other"/>
      <sheetName val="624270"/>
      <sheetName val="625120"/>
      <sheetName val="624230"/>
      <sheetName val="624220"/>
      <sheetName val="624210"/>
      <sheetName val="624110"/>
      <sheetName val="613010"/>
      <sheetName val="GL_SF Q3"/>
      <sheetName val="คชจ.ดำเนินงาน6-43"/>
      <sheetName val="Int.2010"/>
      <sheetName val="ALL"/>
      <sheetName val="Land 28101"/>
      <sheetName val="งบบริหาร PL-report"/>
      <sheetName val="เวลา"/>
      <sheetName val="Balance Sheet"/>
      <sheetName val="USAGE FOOD"/>
      <sheetName val="assumption"/>
      <sheetName val="Setup_2008"/>
      <sheetName val="acc_depre-report-old"/>
      <sheetName val="211901_คชจ_ค้างจ่าย"/>
      <sheetName val="Market_Segment1"/>
      <sheetName val="Owner_Unit1"/>
      <sheetName val="vendor_name1"/>
      <sheetName val="Content_Page1"/>
      <sheetName val="Elim_Seg_LM1"/>
      <sheetName val="Elim_Seg_BM1"/>
      <sheetName val="Elim_Seg_AM1"/>
      <sheetName val="Table_Array1"/>
      <sheetName val="Setup_2009"/>
      <sheetName val="Data_Sources"/>
      <sheetName val="외상매출금현황-수정분_A2"/>
      <sheetName val="Master_Updated(517)"/>
      <sheetName val="_9DOZep{"/>
      <sheetName val="_"/>
      <sheetName val="?_?????????9?D?????O?Z?e?p?{??"/>
      <sheetName val="_?9?D?O?Z?e?p?{??_x000a_"/>
      <sheetName val="________MGC"/>
      <sheetName val="Tooling_list_T_lite"/>
      <sheetName val="@RISK_Correlations"/>
      <sheetName val="NEW_ZEALAND"/>
      <sheetName val="Master_table"/>
      <sheetName val="Nominal_Wizard"/>
      <sheetName val="Jan_05"/>
      <sheetName val="FCT_2008_-_HM_ok"/>
      <sheetName val="LJ_Assumptions"/>
      <sheetName val="LJ_Cost"/>
      <sheetName val="LJ_His_CF"/>
      <sheetName val="YS_Loan_"/>
      <sheetName val="YS_Hotel_Budget"/>
      <sheetName val="YS_Assumptions"/>
      <sheetName val="YS_Cost_"/>
      <sheetName val="YS_His_CF"/>
      <sheetName val="new_IFS_format"/>
      <sheetName val="TMF_Draft"/>
      <sheetName val="Fill_this_out_first___"/>
      <sheetName val="FE-1770_P1"/>
      <sheetName val="_9DOZep{_x000a_"/>
      <sheetName val="ADJ___RATE"/>
      <sheetName val="Summary_Comparison_SGD"/>
      <sheetName val="U-7_1"/>
      <sheetName val="Mkt_Dev_1291_ONL_1290_-_1010"/>
      <sheetName val="GAAP_Pru"/>
      <sheetName val="31_12_04"/>
      <sheetName val="Bill_No__2_-_Carpark"/>
      <sheetName val="FDR-Jan-99_"/>
      <sheetName val="sum_to_LRH"/>
      <sheetName val="interest_income"/>
      <sheetName val="Tax_Formulas"/>
      <sheetName val="Setup_Sheet"/>
      <sheetName val="K101_FA_Lead"/>
      <sheetName val="Book_1_Summary"/>
      <sheetName val="Global_Cover"/>
      <sheetName val="Anniversary_at_Multi_Group"/>
      <sheetName val="Drop_Down_Lists1"/>
      <sheetName val="CAPEX_Import1"/>
      <sheetName val="Rates_Table1"/>
      <sheetName val="Jung_step_down_(60)1"/>
      <sheetName val="lgth_adj_fine1"/>
      <sheetName val="Gauge_Accuracy1"/>
      <sheetName val="Drop_Down1"/>
      <sheetName val="AUDIT_FEE1"/>
      <sheetName val="Raw_Mat1"/>
      <sheetName val="Thai_better_foods1"/>
      <sheetName val="Cross_Ref1"/>
      <sheetName val="Link_data"/>
      <sheetName val="Drop_down_list"/>
      <sheetName val="Tax_Calculation"/>
      <sheetName val="RIG_134-ASSETS_APR_97"/>
      <sheetName val="RIG_027-ASSETS-AFTER_30_JUN_97"/>
      <sheetName val="Home_Page"/>
      <sheetName val="Interest_Rate_Projection"/>
      <sheetName val="Table_LL13"/>
      <sheetName val="BALANCE_SHEET_"/>
      <sheetName val="New_Hire_Input_&amp;_Calc"/>
      <sheetName val="On_Board_Headcount_Changes"/>
      <sheetName val="Permanent_info"/>
      <sheetName val="SAP_COMPANY_CODES"/>
      <sheetName val="ana_u5"/>
      <sheetName val="Genetica_Molecular_'07"/>
      <sheetName val="A_TODDI_&amp;_B_TODDI"/>
      <sheetName val="SUM_RV-November"/>
      <sheetName val="FY04_budget_vol"/>
      <sheetName val="DEP_C2001"/>
      <sheetName val="MCS_P&amp;L_By_Sub__USD"/>
      <sheetName val="lab_paced"/>
      <sheetName val="Cost_Center"/>
      <sheetName val="21_Ocl"/>
      <sheetName val="คชจ_ดำเนินงาน6-43"/>
      <sheetName val="Int_2010"/>
      <sheetName val="Land_28101"/>
      <sheetName val="งบบริหาร_PL-report"/>
      <sheetName val="Main_Model"/>
      <sheetName val="Month_v_YTD"/>
      <sheetName val="Project_Detail_"/>
      <sheetName val="5.Interest Received"/>
      <sheetName val="Variance"/>
      <sheetName val="Shee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 refreshError="1"/>
      <sheetData sheetId="415"/>
      <sheetData sheetId="416"/>
      <sheetData sheetId="417"/>
      <sheetData sheetId="418"/>
      <sheetData sheetId="419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 refreshError="1"/>
      <sheetData sheetId="556"/>
      <sheetData sheetId="557" refreshError="1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 refreshError="1"/>
      <sheetData sheetId="704" refreshError="1"/>
      <sheetData sheetId="705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-1.1 FA Comparision"/>
      <sheetName val="K-1.2 Summary"/>
      <sheetName val="k-2"/>
      <sheetName val="K-2 Addition"/>
      <sheetName val="K-3"/>
      <sheetName val="K-4.1"/>
      <sheetName val="K-4.2"/>
      <sheetName val="k-4.3"/>
      <sheetName val="K-4.3Atax add"/>
      <sheetName val="k4.4"/>
      <sheetName val="k4.5"/>
      <sheetName val="k4.6"/>
      <sheetName val="K-5"/>
      <sheetName val="K-6"/>
      <sheetName val="K-7Repair &amp; Main"/>
      <sheetName val="K-8 Sum Insure"/>
      <sheetName val="เงินกู้ MGC"/>
      <sheetName val="เงินกู้ธนชาติ"/>
      <sheetName val="K-5 YE"/>
      <sheetName val="Assumptions"/>
      <sheetName val="detail_profit&amp;loss"/>
      <sheetName val="Set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TrialBalance Q3-2002"/>
      <sheetName val="E-1D"/>
      <sheetName val="Exp"/>
      <sheetName val="???"/>
      <sheetName val="Trial Balance"/>
      <sheetName val="CUSTOMER"/>
      <sheetName val="ตั๋วเงินรับ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-1D"/>
      <sheetName val="RECONCILIATION TSD"/>
      <sheetName val="Exp"/>
      <sheetName val="เงินกู้ธนชาติ"/>
      <sheetName val="2002"/>
      <sheetName val="TrialBalance Q3-2002"/>
      <sheetName val="U-5.2"/>
      <sheetName val="เงินกู้ MGC"/>
      <sheetName val="Newspaper"/>
      <sheetName val="Trial Balance"/>
      <sheetName val="US007"/>
      <sheetName val="Sheet3"/>
      <sheetName val="AccpacTB"/>
      <sheetName val="K-5"/>
      <sheetName val="Calculations"/>
      <sheetName val="FormHYP"/>
      <sheetName val="data. invoice"/>
      <sheetName val="total"/>
      <sheetName val="FA"/>
      <sheetName val="10-1 Media"/>
      <sheetName val="10-cut"/>
      <sheetName val="งานบริหารโครงสร้างและดำเนินการ"/>
      <sheetName val="GL06"/>
      <sheetName val="P&amp;LFINAL - 44"/>
      <sheetName val="B&amp;S 1999"/>
      <sheetName val="acc.depre-report-old"/>
      <sheetName val="RECONCILIATION_TSD1"/>
      <sheetName val="TrialBalance_Q3-20021"/>
      <sheetName val="U-5_21"/>
      <sheetName val="เงินกู้_MGC1"/>
      <sheetName val="Trial_Balance1"/>
      <sheetName val="RECONCILIATION_TSD"/>
      <sheetName val="TrialBalance_Q3-2002"/>
      <sheetName val="U-5_2"/>
      <sheetName val="เงินกู้_MGC"/>
      <sheetName val="Trial_Balance"/>
      <sheetName val="RECONCILIATION_TSD2"/>
      <sheetName val="TrialBalance_Q3-20022"/>
      <sheetName val="U-5_22"/>
      <sheetName val="เงินกู้_MGC2"/>
      <sheetName val="Trial_Balance2"/>
      <sheetName val="925"/>
      <sheetName val="M1,2"/>
      <sheetName val="FGSBM3"/>
      <sheetName val="Item Code - Machine"/>
      <sheetName val="M9"/>
      <sheetName val="10-1_Media"/>
      <sheetName val="Item_Code_-_Machine"/>
      <sheetName val="090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"/>
      <sheetName val="SAD"/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Balance Q3-2002"/>
      <sheetName val="Sheet1"/>
      <sheetName val="TB YE'13_For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20425"/>
      <sheetName val="20220422"/>
      <sheetName val="20220318"/>
      <sheetName val="20220218"/>
      <sheetName val="20220118"/>
      <sheetName val="20220118 (Ins)"/>
      <sheetName val="20211215"/>
      <sheetName val="20211214"/>
      <sheetName val="20211118"/>
      <sheetName val="20211118 (Oct to Jom)"/>
      <sheetName val="20211014"/>
      <sheetName val="20210819"/>
      <sheetName val="20210707"/>
      <sheetName val="20210707 (2)"/>
      <sheetName val="20210609"/>
      <sheetName val="20210609 (PI Com)"/>
      <sheetName val="20210514"/>
      <sheetName val="20210408"/>
      <sheetName val="20210312"/>
      <sheetName val="20210211"/>
      <sheetName val="20210114"/>
      <sheetName val="20201215"/>
      <sheetName val="20201111"/>
      <sheetName val="20201008"/>
      <sheetName val="20200930"/>
      <sheetName val="20200404"/>
      <sheetName val="Sheet4"/>
      <sheetName val="Sheet1"/>
      <sheetName val="Assumptions"/>
      <sheetName val="CF (30-Yr Op.)"/>
      <sheetName val="Rama9 Pre-Op"/>
      <sheetName val="Cash"/>
      <sheetName val="SK8"/>
      <sheetName val="Sheet2"/>
      <sheetName val="Cash Status"/>
      <sheetName val="12.1 debt profile - JV (2)"/>
      <sheetName val="12.1 debt profile - JV"/>
      <sheetName val="Financing Schedule"/>
      <sheetName val="IS (30-Yr Op.)"/>
      <sheetName val="Land Payment Term"/>
      <sheetName val="Construction Cost"/>
      <sheetName val="Operating Income"/>
      <sheetName val="Depre &amp; Amor."/>
      <sheetName val="Insurance Policies"/>
      <sheetName val="Pre-Op Fee PV Calculatio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E-1D"/>
      <sheetName val="2002"/>
      <sheetName val="Exp"/>
      <sheetName val="Summary Comparison SGD"/>
      <sheetName val="Setup"/>
      <sheetName val="acc.depre-report-old"/>
      <sheetName val="งบบริหาร PL-report"/>
      <sheetName val="TrialBalance Q3-2002"/>
      <sheetName val="K-1A"/>
      <sheetName val="details fee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E-1D"/>
      <sheetName val=" IB-PL-00-01 SUMMARY"/>
      <sheetName val="ADJ - RATE"/>
      <sheetName val="GL"/>
      <sheetName val="Parameters"/>
      <sheetName val="Call Down Data OLD"/>
      <sheetName val="CANADA"/>
      <sheetName val="Assumption Data"/>
      <sheetName val="table"/>
      <sheetName val="Links"/>
      <sheetName val="Lead"/>
      <sheetName val="BL - GL - RJ"/>
      <sheetName val="T&amp;E GL"/>
      <sheetName val="T&amp;E System"/>
      <sheetName val="BRAZIL"/>
      <sheetName val="1020 FF"/>
      <sheetName val="PHSB-GL-TB"/>
      <sheetName val="RFC-GRE"/>
      <sheetName val=" IBPL0001"/>
      <sheetName val="Sheet1"/>
      <sheetName val="BS"/>
      <sheetName val="FY02 Fcst"/>
      <sheetName val="Variables"/>
      <sheetName val="?????????????"/>
      <sheetName val="??????? MGC"/>
      <sheetName val="fxrates"/>
      <sheetName val="HR"/>
      <sheetName val="Aging"/>
      <sheetName val="SCB 1 - Current"/>
      <sheetName val="SCB 2 - Current"/>
      <sheetName val="P13-R"/>
      <sheetName val="Operational Plan"/>
      <sheetName val="CRITERIA1"/>
      <sheetName val="노무비"/>
      <sheetName val="เงินกู้_MGC"/>
      <sheetName val="_IB-PL-00-01_SUMMARY"/>
      <sheetName val="ADJ_-_RATE"/>
      <sheetName val="Call_Down_Data_OLD"/>
      <sheetName val="Assumption_Data"/>
      <sheetName val="BL_-_GL_-_RJ"/>
      <sheetName val="T&amp;E_GL"/>
      <sheetName val="T&amp;E_System"/>
      <sheetName val="1020_FF"/>
      <sheetName val="_IBPL0001"/>
      <sheetName val="FY02_Fcst"/>
      <sheetName val="???????_MGC"/>
      <sheetName val="SCB_1_-_Current"/>
      <sheetName val="SCB_2_-_Current"/>
      <sheetName val="Operational_Plan"/>
      <sheetName val="เงินกู้_MGC1"/>
      <sheetName val="_IB-PL-00-01_SUMMARY1"/>
      <sheetName val="ADJ_-_RATE1"/>
      <sheetName val="Call_Down_Data_OLD1"/>
      <sheetName val="Assumption_Data1"/>
      <sheetName val="BL_-_GL_-_RJ1"/>
      <sheetName val="T&amp;E_GL1"/>
      <sheetName val="T&amp;E_System1"/>
      <sheetName val="1020_FF1"/>
      <sheetName val="_IBPL00011"/>
      <sheetName val="FY02_Fcst1"/>
      <sheetName val="???????_MGC1"/>
      <sheetName val="SCB_1_-_Current1"/>
      <sheetName val="SCB_2_-_Current1"/>
      <sheetName val="Operational_Plan1"/>
      <sheetName val="square1"/>
      <sheetName val="เงินกู้_MGC2"/>
      <sheetName val="_IB-PL-00-01_SUMMARY2"/>
      <sheetName val="ADJ_-_RATE2"/>
      <sheetName val="Call_Down_Data_OLD2"/>
      <sheetName val="Assumption_Data2"/>
      <sheetName val="BL_-_GL_-_RJ2"/>
      <sheetName val="T&amp;E_GL2"/>
      <sheetName val="T&amp;E_System2"/>
      <sheetName val="1020_FF2"/>
      <sheetName val="_IBPL00012"/>
      <sheetName val="FY02_Fcst2"/>
      <sheetName val="???????_MGC2"/>
      <sheetName val="SCB_1_-_Current2"/>
      <sheetName val="SCB_2_-_Current2"/>
      <sheetName val="Operational_Pla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</sheetNames>
    <sheetDataSet>
      <sheetData sheetId="0" refreshError="1"/>
      <sheetData sheetId="1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???"/>
      <sheetName val="ADJ - RATE"/>
      <sheetName val="C-3"/>
      <sheetName val="2002"/>
      <sheetName val="TrialBalance Q3-2002"/>
      <sheetName val="?????"/>
      <sheetName val="Wall"/>
      <sheetName val="เงินกู้ธนชาติ"/>
      <sheetName val="K-5 YE"/>
      <sheetName val="Trial Balance"/>
      <sheetName val="เงินกู้ MGC"/>
      <sheetName val="ADJ_-_RATE"/>
      <sheetName val="TrialBalance_Q3-2002"/>
      <sheetName val="K-5_YE"/>
      <sheetName val="Trial_Balance"/>
      <sheetName val="เงินกู้_MGC"/>
      <sheetName val="ADJ_-_RATE1"/>
      <sheetName val="TrialBalance_Q3-20021"/>
      <sheetName val="K-5_YE1"/>
      <sheetName val="Trial_Balance1"/>
      <sheetName val="เงินกู้_MGC1"/>
      <sheetName val="ADJ_-_RATE2"/>
      <sheetName val="TrialBalance_Q3-20022"/>
      <sheetName val="K-5_YE2"/>
      <sheetName val="Trial_Balance2"/>
      <sheetName val="เงินกู้_MGC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ProjectAnalyser"/>
    </sheetNames>
    <sheetDataSet>
      <sheetData sheetId="0"/>
      <sheetData sheetId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 Balance"/>
      <sheetName val="เงินกู้ธนชาติ"/>
      <sheetName val="เงินกู้ MGC"/>
      <sheetName val="E-1D"/>
      <sheetName val="TrialBalance Q3-2002"/>
      <sheetName val="K-5"/>
      <sheetName val="BMCT2003"/>
      <sheetName val="Amortization Table"/>
      <sheetName val="Links"/>
      <sheetName val="Lead"/>
      <sheetName val="detail_profit&amp;loss"/>
      <sheetName val="???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_previous"/>
      <sheetName val="Sheet1 (3)-delete"/>
      <sheetName val="Sheet1 (2)"/>
      <sheetName val="Sheet1 (3)-Footnote"/>
      <sheetName val="Sheet2-phototype"/>
      <sheetName val="Sheet1"/>
      <sheetName val="Format_TB"/>
      <sheetName val="profit&amp;loss"/>
      <sheetName val="Balance Sheet K.Dorn"/>
      <sheetName val="P&amp;L K.Dorn"/>
      <sheetName val="cash flow"/>
      <sheetName val="cap to Reno"/>
      <sheetName val="detail_balance sheet"/>
      <sheetName val="detail_profit&amp;loss"/>
      <sheetName val="CURRENT LIABILITIES"/>
      <sheetName val="เงินกู้ธนชาติ"/>
      <sheetName val="Trial Balance"/>
      <sheetName val="ELEC45-01"/>
      <sheetName val="เงินกู้ MGC"/>
      <sheetName val="Detail-Sep"/>
      <sheetName val="ยานพาหนะ"/>
      <sheetName val="Setup"/>
      <sheetName val="TrialBalance Q3-2002"/>
      <sheetName val="???"/>
      <sheetName val="ana u5"/>
      <sheetName val="_2_ส่งข้อมูลต้นทุนฉีดให้บัญชี"/>
      <sheetName val="21 Ocl"/>
      <sheetName val="3Manege-Statement_1045HKL_refin"/>
      <sheetName val="TB Data base"/>
      <sheetName val="E-1D"/>
      <sheetName val="DATABASE -sumifTB"/>
      <sheetName val="CFP-BK2"/>
      <sheetName val="dec'04"/>
      <sheetName val="Front"/>
      <sheetName val="Val_Ind"/>
      <sheetName val="Exp"/>
      <sheetName val=" IB-PL-00-01 SUMMARY"/>
      <sheetName val="Sheet1_(3)-delete"/>
      <sheetName val="Sheet1_(2)"/>
      <sheetName val="Sheet1_(3)-Footnote"/>
      <sheetName val="Balance_Sheet_K_Dorn"/>
      <sheetName val="P&amp;L_K_Dorn"/>
      <sheetName val="cash_flow"/>
      <sheetName val="cap_to_Reno"/>
      <sheetName val="detail_balance_sheet"/>
      <sheetName val="CURRENT_LIABILITIES"/>
      <sheetName val="Trial_Balance"/>
      <sheetName val="เงินกู้_MGC"/>
      <sheetName val="TrialBalance_Q3-2002"/>
      <sheetName val="ana_u5"/>
      <sheetName val="TB_Data_base"/>
      <sheetName val="21_Ocl"/>
      <sheetName val="DATABASE_-sumifTB"/>
      <sheetName val="_IB-PL-00-01_SUMMARY"/>
      <sheetName val="Sheet1_(3)-delete1"/>
      <sheetName val="Sheet1_(2)1"/>
      <sheetName val="Sheet1_(3)-Footnote1"/>
      <sheetName val="Balance_Sheet_K_Dorn1"/>
      <sheetName val="P&amp;L_K_Dorn1"/>
      <sheetName val="cash_flow1"/>
      <sheetName val="cap_to_Reno1"/>
      <sheetName val="detail_balance_sheet1"/>
      <sheetName val="CURRENT_LIABILITIES1"/>
      <sheetName val="Trial_Balance1"/>
      <sheetName val="เงินกู้_MGC1"/>
      <sheetName val="TrialBalance_Q3-20021"/>
      <sheetName val="ana_u51"/>
      <sheetName val="TB_Data_base1"/>
      <sheetName val="21_Ocl1"/>
      <sheetName val="DATABASE_-sumifTB1"/>
      <sheetName val="_IB-PL-00-01_SUMMARY1"/>
      <sheetName val="SH-C"/>
      <sheetName val="SH-F"/>
      <sheetName val="SH-A"/>
      <sheetName val="Sheet1_(3)-delete2"/>
      <sheetName val="Sheet1_(2)2"/>
      <sheetName val="Sheet1_(3)-Footnote2"/>
      <sheetName val="Balance_Sheet_K_Dorn2"/>
      <sheetName val="P&amp;L_K_Dorn2"/>
      <sheetName val="cash_flow2"/>
      <sheetName val="cap_to_Reno2"/>
      <sheetName val="detail_balance_sheet2"/>
      <sheetName val="CURRENT_LIABILITIES2"/>
      <sheetName val="เงินกู้_MGC2"/>
      <sheetName val="Trial_Balance2"/>
      <sheetName val="ana_u52"/>
      <sheetName val="TrialBalance_Q3-20022"/>
      <sheetName val="21_Ocl2"/>
      <sheetName val="TB_Data_base2"/>
      <sheetName val="DATABASE_-sumifTB2"/>
      <sheetName val="_IB-PL-00-01_SUMMARY2"/>
      <sheetName val="Sheet1_(3)-delete3"/>
      <sheetName val="Sheet1_(2)3"/>
      <sheetName val="Sheet1_(3)-Footnote3"/>
      <sheetName val="Balance_Sheet_K_Dorn3"/>
      <sheetName val="P&amp;L_K_Dorn3"/>
      <sheetName val="cash_flow3"/>
      <sheetName val="cap_to_Reno3"/>
      <sheetName val="detail_balance_sheet3"/>
      <sheetName val="CURRENT_LIABILITIES3"/>
      <sheetName val="เงินกู้_MGC3"/>
      <sheetName val="Trial_Balance3"/>
      <sheetName val="ana_u53"/>
      <sheetName val="TrialBalance_Q3-20023"/>
      <sheetName val="21_Ocl3"/>
      <sheetName val="TB_Data_base3"/>
      <sheetName val="DATABASE_-sumifTB3"/>
      <sheetName val="_IB-PL-00-01_SUMMARY3"/>
      <sheetName val="Sheet1_(3)-delete4"/>
      <sheetName val="Sheet1_(2)4"/>
      <sheetName val="Sheet1_(3)-Footnote4"/>
      <sheetName val="Balance_Sheet_K_Dorn4"/>
      <sheetName val="P&amp;L_K_Dorn4"/>
      <sheetName val="cash_flow4"/>
      <sheetName val="cap_to_Reno4"/>
      <sheetName val="detail_balance_sheet4"/>
      <sheetName val="CURRENT_LIABILITIES4"/>
      <sheetName val="เงินกู้_MGC4"/>
      <sheetName val="Trial_Balance4"/>
      <sheetName val="ana_u54"/>
      <sheetName val="TrialBalance_Q3-20024"/>
      <sheetName val="21_Ocl4"/>
      <sheetName val="TB_Data_base4"/>
      <sheetName val="DATABASE_-sumifTB4"/>
      <sheetName val="_IB-PL-00-01_SUMMARY4"/>
      <sheetName val="Sheet1_(3)-delete5"/>
      <sheetName val="Sheet1_(2)5"/>
      <sheetName val="Sheet1_(3)-Footnote5"/>
      <sheetName val="Balance_Sheet_K_Dorn5"/>
      <sheetName val="P&amp;L_K_Dorn5"/>
      <sheetName val="cash_flow5"/>
      <sheetName val="cap_to_Reno5"/>
      <sheetName val="detail_balance_sheet5"/>
      <sheetName val="CURRENT_LIABILITIES5"/>
      <sheetName val="เงินกู้_MGC5"/>
      <sheetName val="Trial_Balance5"/>
      <sheetName val="ana_u55"/>
      <sheetName val="TrialBalance_Q3-20025"/>
      <sheetName val="21_Ocl5"/>
      <sheetName val="TB_Data_base5"/>
      <sheetName val="DATABASE_-sumifTB5"/>
      <sheetName val="_IB-PL-00-01_SUMMARY5"/>
      <sheetName val="Master table"/>
      <sheetName val="ตั๋วเงินรับ"/>
      <sheetName val="fa"/>
      <sheetName val="G"/>
      <sheetName val="U-5"/>
      <sheetName val="Invoice"/>
      <sheetName val="CashFlow"/>
      <sheetName val="RECY"/>
      <sheetName val="Basic_Information"/>
      <sheetName val="Title"/>
      <sheetName val="CODE,NAME"/>
      <sheetName val="INTEREST"/>
      <sheetName val="INSTR"/>
      <sheetName val="Assumption &amp; Result"/>
      <sheetName val="TB 30.6.06"/>
      <sheetName val="C-3"/>
      <sheetName val="Appendix E"/>
      <sheetName val="interpol"/>
      <sheetName val="desc"/>
      <sheetName val="type"/>
      <sheetName val="Input"/>
      <sheetName val="cal (2)"/>
      <sheetName val="Group"/>
      <sheetName val="H0-Lead"/>
      <sheetName val="Set-up"/>
      <sheetName val="AOP"/>
      <sheetName val="Test cost oversea"/>
      <sheetName val="US Employees"/>
      <sheetName val="Sheet1_(3)-delete6"/>
      <sheetName val="Sheet1_(2)6"/>
      <sheetName val="Sheet1_(3)-Footnote6"/>
      <sheetName val="Balance_Sheet_K_Dorn6"/>
      <sheetName val="P&amp;L_K_Dorn6"/>
      <sheetName val="cash_flow6"/>
      <sheetName val="cap_to_Reno6"/>
      <sheetName val="detail_balance_sheet6"/>
      <sheetName val="CURRENT_LIABILITIES6"/>
      <sheetName val="Trial_Balance6"/>
      <sheetName val="เงินกู้_MGC6"/>
      <sheetName val="TrialBalance_Q3-20026"/>
      <sheetName val="ana_u56"/>
      <sheetName val="21_Ocl6"/>
      <sheetName val="TB_Data_base6"/>
      <sheetName val="DATABASE_-sumifTB6"/>
      <sheetName val="_IB-PL-00-01_SUMMARY6"/>
      <sheetName val="Master_table"/>
      <sheetName val="Appendix_E"/>
      <sheetName val="Sheet1_(3)-delete7"/>
      <sheetName val="Sheet1_(2)7"/>
      <sheetName val="Sheet1_(3)-Footnote7"/>
      <sheetName val="Balance_Sheet_K_Dorn7"/>
      <sheetName val="P&amp;L_K_Dorn7"/>
      <sheetName val="cash_flow7"/>
      <sheetName val="cap_to_Reno7"/>
      <sheetName val="detail_balance_sheet7"/>
      <sheetName val="CURRENT_LIABILITIES7"/>
      <sheetName val="Trial_Balance7"/>
      <sheetName val="เงินกู้_MGC7"/>
      <sheetName val="TrialBalance_Q3-20027"/>
      <sheetName val="ana_u57"/>
      <sheetName val="21_Ocl7"/>
      <sheetName val="TB_Data_base7"/>
      <sheetName val="DATABASE_-sumifTB7"/>
      <sheetName val="_IB-PL-00-01_SUMMARY7"/>
      <sheetName val="Master_table1"/>
      <sheetName val="Appendix_E1"/>
      <sheetName val="Sheet1_(3)-delete9"/>
      <sheetName val="Sheet1_(2)9"/>
      <sheetName val="Sheet1_(3)-Footnote9"/>
      <sheetName val="Balance_Sheet_K_Dorn9"/>
      <sheetName val="P&amp;L_K_Dorn9"/>
      <sheetName val="cash_flow9"/>
      <sheetName val="cap_to_Reno9"/>
      <sheetName val="detail_balance_sheet9"/>
      <sheetName val="CURRENT_LIABILITIES9"/>
      <sheetName val="Trial_Balance9"/>
      <sheetName val="เงินกู้_MGC9"/>
      <sheetName val="TrialBalance_Q3-20029"/>
      <sheetName val="ana_u59"/>
      <sheetName val="21_Ocl9"/>
      <sheetName val="TB_Data_base9"/>
      <sheetName val="DATABASE_-sumifTB9"/>
      <sheetName val="_IB-PL-00-01_SUMMARY9"/>
      <sheetName val="Master_table3"/>
      <sheetName val="Appendix_E3"/>
      <sheetName val="Sheet1_(3)-delete8"/>
      <sheetName val="Sheet1_(2)8"/>
      <sheetName val="Sheet1_(3)-Footnote8"/>
      <sheetName val="Balance_Sheet_K_Dorn8"/>
      <sheetName val="P&amp;L_K_Dorn8"/>
      <sheetName val="cash_flow8"/>
      <sheetName val="cap_to_Reno8"/>
      <sheetName val="detail_balance_sheet8"/>
      <sheetName val="CURRENT_LIABILITIES8"/>
      <sheetName val="Trial_Balance8"/>
      <sheetName val="เงินกู้_MGC8"/>
      <sheetName val="TrialBalance_Q3-20028"/>
      <sheetName val="ana_u58"/>
      <sheetName val="21_Ocl8"/>
      <sheetName val="TB_Data_base8"/>
      <sheetName val="DATABASE_-sumifTB8"/>
      <sheetName val="_IB-PL-00-01_SUMMARY8"/>
      <sheetName val="Master_table2"/>
      <sheetName val="Appendix_E2"/>
      <sheetName val="Sheet1_(3)-delete10"/>
      <sheetName val="Sheet1_(2)10"/>
      <sheetName val="Sheet1_(3)-Footnote10"/>
      <sheetName val="Balance_Sheet_K_Dorn10"/>
      <sheetName val="P&amp;L_K_Dorn10"/>
      <sheetName val="cash_flow10"/>
      <sheetName val="cap_to_Reno10"/>
      <sheetName val="detail_balance_sheet10"/>
      <sheetName val="CURRENT_LIABILITIES10"/>
      <sheetName val="Trial_Balance10"/>
      <sheetName val="เงินกู้_MGC10"/>
      <sheetName val="TrialBalance_Q3-200210"/>
      <sheetName val="ana_u510"/>
      <sheetName val="21_Ocl10"/>
      <sheetName val="TB_Data_base10"/>
      <sheetName val="DATABASE_-sumifTB10"/>
      <sheetName val="_IB-PL-00-01_SUMMARY10"/>
      <sheetName val="Master_table4"/>
      <sheetName val="Appendix_E4"/>
      <sheetName val="MONTHLY"/>
      <sheetName val="AGING LOCAL"/>
      <sheetName val="Final Data Import"/>
      <sheetName val="TB_30_6_06"/>
      <sheetName val="1.6-1.7 HK"/>
      <sheetName val="BK Unit Rate"/>
      <sheetName val="Detail"/>
      <sheetName val="Wkgs_BS Lead"/>
      <sheetName val="Sheet1_(3)-delete11"/>
      <sheetName val="Sheet1_(2)11"/>
      <sheetName val="Sheet1_(3)-Footnote11"/>
      <sheetName val="Balance_Sheet_K_Dorn11"/>
      <sheetName val="P&amp;L_K_Dorn11"/>
      <sheetName val="cash_flow11"/>
      <sheetName val="cap_to_Reno11"/>
      <sheetName val="detail_balance_sheet11"/>
      <sheetName val="CURRENT_LIABILITIES11"/>
      <sheetName val="Trial_Balance11"/>
      <sheetName val="เงินกู้_MGC11"/>
      <sheetName val="DATABASE_-sumifTB11"/>
      <sheetName val="TrialBalance_Q3-200211"/>
      <sheetName val="ana_u511"/>
      <sheetName val="21_Ocl11"/>
      <sheetName val="TB_Data_base11"/>
      <sheetName val="Sheet1_(3)-delete12"/>
      <sheetName val="Sheet1_(2)12"/>
      <sheetName val="Sheet1_(3)-Footnote12"/>
      <sheetName val="Balance_Sheet_K_Dorn12"/>
      <sheetName val="P&amp;L_K_Dorn12"/>
      <sheetName val="cash_flow12"/>
      <sheetName val="cap_to_Reno12"/>
      <sheetName val="detail_balance_sheet12"/>
      <sheetName val="CURRENT_LIABILITIES12"/>
      <sheetName val="Trial_Balance12"/>
      <sheetName val="เงินกู้_MGC12"/>
      <sheetName val="DATABASE_-sumifTB12"/>
      <sheetName val="TrialBalance_Q3-200212"/>
      <sheetName val="ana_u512"/>
      <sheetName val="21_Ocl12"/>
      <sheetName val="TB_Data_base12"/>
      <sheetName val="_IB-PL-00-01_SUMMARY11"/>
      <sheetName val="MOULD"/>
      <sheetName val="2002"/>
      <sheetName val="P&amp;LFINAL - 44"/>
      <sheetName val="BKE"/>
      <sheetName val="EPR"/>
      <sheetName val="Master_table5"/>
      <sheetName val="Appendix_E5"/>
      <sheetName val="Assumption_&amp;_Result"/>
      <sheetName val="TB_30_6_061"/>
      <sheetName val="cal_(2)"/>
      <sheetName val="US_Employees"/>
      <sheetName val="AGING_LOCAL"/>
      <sheetName val="Final_Data_Import"/>
      <sheetName val="1_6-1_7_HK"/>
      <sheetName val="BK_Unit_Rate"/>
      <sheetName val="Wkgs_BS_Le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45-01"/>
      <sheetName val="ELEC45-02"/>
      <sheetName val="ELEC45-03"/>
      <sheetName val="ELEC45-04"/>
      <sheetName val="ELEC45-05"/>
      <sheetName val="ELEC45-06"/>
      <sheetName val="ELEC45-07"/>
      <sheetName val="ELEC46"/>
      <sheetName val="K-5 YE"/>
      <sheetName val="เงินกู้ธนชาติ"/>
      <sheetName val="เงินกู้ MGC"/>
      <sheetName val="Trial Balance"/>
      <sheetName val="detail_profit&amp;loss"/>
      <sheetName val="TrialBalance Q3-2002"/>
      <sheetName val="ELEC4501"/>
      <sheetName val="B"/>
      <sheetName val="VariableII  period"/>
      <sheetName val="MONTHLY"/>
      <sheetName val="HULL UK"/>
      <sheetName val=" IB-PL-00-01 SUMMARY"/>
      <sheetName val="Stock Aging"/>
      <sheetName val="P&amp;L by Mth"/>
      <sheetName val="Call Down Data OLD"/>
      <sheetName val="TB Data base"/>
      <sheetName val="ACTABLE"/>
      <sheetName val=" IBPL0001"/>
      <sheetName val="เงินกู้_MGC"/>
      <sheetName val="K-5_YE"/>
      <sheetName val="HULL_UK"/>
      <sheetName val="_IB-PL-00-01_SUMMARY"/>
      <sheetName val="Stock_Aging"/>
      <sheetName val="P&amp;L_by_Mth"/>
      <sheetName val="Call_Down_Data_OLD"/>
      <sheetName val="TB_Data_base"/>
      <sheetName val="_IBPL0001"/>
      <sheetName val="K-5_YE1"/>
      <sheetName val="เงินกู้_MGC1"/>
      <sheetName val="TrialBalance_Q3-2002"/>
      <sheetName val="Trial_Balance"/>
      <sheetName val="VariableII__period"/>
      <sheetName val="HULL_UK1"/>
      <sheetName val="_IB-PL-00-01_SUMMARY1"/>
      <sheetName val="Stock_Aging1"/>
      <sheetName val="P&amp;L_by_Mth1"/>
      <sheetName val="Call_Down_Data_OLD1"/>
      <sheetName val="TB_Data_base1"/>
      <sheetName val="_IBPL00011"/>
      <sheetName val="K-5_YE2"/>
      <sheetName val="เงินกู้_MGC2"/>
      <sheetName val="TrialBalance_Q3-20021"/>
      <sheetName val="Trial_Balance1"/>
      <sheetName val="VariableII__period1"/>
      <sheetName val="HULL_UK2"/>
      <sheetName val="_IB-PL-00-01_SUMMARY2"/>
      <sheetName val="Stock_Aging2"/>
      <sheetName val="P&amp;L_by_Mth2"/>
      <sheetName val="Call_Down_Data_OLD2"/>
      <sheetName val="TB_Data_base2"/>
      <sheetName val="_IBPL00012"/>
      <sheetName val="GL"/>
      <sheetName val=" IB-PL-YTD"/>
      <sheetName val="K-5_YE3"/>
      <sheetName val="เงินกู้_MGC3"/>
      <sheetName val="TrialBalance_Q3-20022"/>
      <sheetName val="Trial_Balance2"/>
      <sheetName val="VariableII__period2"/>
      <sheetName val="HULL_UK3"/>
      <sheetName val="_IB-PL-00-01_SUMMARY3"/>
      <sheetName val="Stock_Aging3"/>
      <sheetName val="P&amp;L_by_Mth3"/>
      <sheetName val="Call_Down_Data_OLD3"/>
      <sheetName val="TB_Data_base3"/>
      <sheetName val="_IBPL00013"/>
      <sheetName val="130530"/>
      <sheetName val="7 THAI NGUYE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"/>
      <sheetName val="SAD"/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Balance Q3-2002"/>
      <sheetName val="detail_profit&amp;loss"/>
      <sheetName val="เงินกู้ธนชาติ"/>
      <sheetName val="เงินกู้ MGC"/>
      <sheetName val="Trial Balance"/>
      <sheetName val="ELEC45-01"/>
      <sheetName val="Submission Form"/>
      <sheetName val="คชจ.ดำเนินงาน6-43"/>
      <sheetName val="Investment Database"/>
      <sheetName val="ตั๋วเงินรับ"/>
      <sheetName val="Detail-Sep"/>
      <sheetName val="_2_ส่งข้อมูลต้นทุนฉีดให้บัญชี"/>
      <sheetName val="TB Data base"/>
      <sheetName val="INTEREST"/>
      <sheetName val="LBOSHEL5"/>
      <sheetName val="Master"/>
      <sheetName val="DISK歯型面圧"/>
      <sheetName val="CODE,NAME"/>
      <sheetName val="2002"/>
      <sheetName val="Exp"/>
      <sheetName val="dec'04"/>
      <sheetName val="TB"/>
      <sheetName val="LeadQ3_2002"/>
      <sheetName val="P001 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5"/>
      <sheetName val="dec'04"/>
    </sheetNames>
    <sheetDataSet>
      <sheetData sheetId="0"/>
      <sheetData sheetId="1"/>
      <sheetData sheetId="2"/>
      <sheetData sheetId="3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TrialBalance Q3-2002"/>
      <sheetName val="ELEC45-01"/>
      <sheetName val="detail_profit&amp;loss"/>
      <sheetName val="Detail-Sep"/>
      <sheetName val="_2_ส่งข้อมูลต้นทุนฉีดให้บัญชี"/>
      <sheetName val="legal_h"/>
      <sheetName val="AP"/>
      <sheetName val="7Long term liabilities"/>
      <sheetName val="Appendix E"/>
      <sheetName val="Master table"/>
      <sheetName val="TB-2001-Apr'01"/>
      <sheetName val="Trial Balance"/>
      <sheetName val="ตั๋วเงินรับ"/>
      <sheetName val="SAP COMPANY CODES"/>
      <sheetName val="?????????????"/>
      <sheetName val="??????? MGC"/>
      <sheetName val="Q_TS_AERP_MONTHLY"/>
      <sheetName val="TB Data base"/>
      <sheetName val="_0510"/>
      <sheetName val="oresreqsum"/>
      <sheetName val="BSLA"/>
      <sheetName val="เงินกู้_MGC"/>
      <sheetName val="TrialBalance_Q3-2002"/>
      <sheetName val="7Long_term_liabilities"/>
      <sheetName val="Master_table"/>
      <sheetName val="Appendix_E"/>
      <sheetName val="Trial_Balance"/>
      <sheetName val="SAP_COMPANY_CODES"/>
      <sheetName val="???????_MGC"/>
      <sheetName val="เงินกู้_MGC1"/>
      <sheetName val="TrialBalance_Q3-20021"/>
      <sheetName val="7Long_term_liabilities1"/>
      <sheetName val="INSTR"/>
      <sheetName val="เทียบเกิดจริง"/>
      <sheetName val="cover"/>
      <sheetName val="Depn Assump"/>
      <sheetName val="MHK"/>
      <sheetName val="Kind of Service"/>
      <sheetName val="2004 Labor"/>
      <sheetName val="Service Coming"/>
      <sheetName val="Lookup"/>
      <sheetName val="SALES&amp;COGS"/>
      <sheetName val="Test cost oversea"/>
      <sheetName val="intercocode"/>
      <sheetName val="Master_table1"/>
      <sheetName val="Appendix_E1"/>
      <sheetName val="Trial_Balance1"/>
      <sheetName val="SAP_COMPANY_CODES1"/>
      <sheetName val="???????_MGC1"/>
      <sheetName val="Liberty"/>
      <sheetName val="Audit "/>
      <sheetName val="desc"/>
      <sheetName val="type"/>
      <sheetName val="bod"/>
      <sheetName val="Combine"/>
      <sheetName val="Parameter"/>
      <sheetName val="Calculations"/>
      <sheetName val="BANK"/>
      <sheetName val="#Lookup"/>
      <sheetName val="master plan "/>
      <sheetName val="Header"/>
      <sheetName val="2.Conso"/>
      <sheetName val="8.1|Invest in Equity"/>
      <sheetName val="ADJ - RATE"/>
      <sheetName val="6.5 rbe"/>
      <sheetName val="03100(SS)"/>
      <sheetName val="CUSTOMER"/>
      <sheetName val="Market Segment"/>
      <sheetName val="Owner Unit"/>
      <sheetName val="vendor name"/>
      <sheetName val="HQ"/>
      <sheetName val="MasterSheet"/>
      <sheetName val="INDEX"/>
      <sheetName val="Sheet10"/>
      <sheetName val="Content Page"/>
      <sheetName val="Basic_Information"/>
      <sheetName val="TB"/>
      <sheetName val="Setup"/>
      <sheetName val="PU+MSS+ESS"/>
      <sheetName val="PLSUMM"/>
      <sheetName val="Elim Seg LM"/>
      <sheetName val="Elim Seg BM"/>
      <sheetName val="Elim Seg AM"/>
      <sheetName val="Table Array"/>
      <sheetName val="MajorAP"/>
      <sheetName val="AP Interco."/>
      <sheetName val="Details for Keppel Sin"/>
      <sheetName val="Details for tri"/>
      <sheetName val="2002"/>
      <sheetName val="Setup 2008"/>
      <sheetName val="เง_นก__ธนชาต_"/>
      <sheetName val="Output"/>
      <sheetName val="Exp"/>
      <sheetName val="C-1"/>
      <sheetName val="10-1 Media"/>
      <sheetName val="10-cut"/>
      <sheetName val="Content"/>
      <sheetName val="Summary"/>
      <sheetName val="GMI"/>
      <sheetName val="list"/>
      <sheetName val="p***"/>
      <sheetName val="detail(sum)"/>
      <sheetName val="Sheet1"/>
      <sheetName val="Setup 2009"/>
      <sheetName val="EBANOV96"/>
      <sheetName val="Invoice"/>
      <sheetName val="f&amp;b (2)"/>
      <sheetName val="P&amp;LSUM"/>
      <sheetName val="K-5"/>
      <sheetName val="M-1-1"/>
      <sheetName val="Template"/>
      <sheetName val="K-1A"/>
      <sheetName val="0506合并附注"/>
      <sheetName val="2动力设备"/>
      <sheetName val="Heads"/>
      <sheetName val="Q1'04"/>
      <sheetName val="Q2'04"/>
      <sheetName val="เง_นก__ MGC"/>
      <sheetName val="PM-TE"/>
      <sheetName val="TH00_12080000"/>
      <sheetName val="VariableII  period"/>
      <sheetName val="6 weeks rolling forecast"/>
      <sheetName val="Cash082002"/>
      <sheetName val="AR"/>
      <sheetName val="mbb"/>
      <sheetName val="mbb-us"/>
      <sheetName val="oub"/>
      <sheetName val="Recon-mbb"/>
      <sheetName val="Recon-oub"/>
      <sheetName val="M-1A"/>
      <sheetName val="database"/>
      <sheetName val="table"/>
      <sheetName val="LS매입채무"/>
      <sheetName val="외상매입금명세"/>
      <sheetName val="지급어음명세"/>
      <sheetName val="FX rates"/>
      <sheetName val="Standing Data"/>
      <sheetName val="Asset &amp; Liability"/>
      <sheetName val="Net asset value"/>
      <sheetName val="_x0000_"/>
      <sheetName val=""/>
      <sheetName val="Dates"/>
      <sheetName val="노무비"/>
      <sheetName val="재무가정"/>
      <sheetName val="SCB 1 - Current"/>
      <sheetName val="SCB 2 - Current"/>
      <sheetName val="?????"/>
      <sheetName val="ชื่อหุ้น"/>
      <sheetName val="B&amp;S 1999"/>
      <sheetName val="????-??"/>
      <sheetName val="BUILD95"/>
      <sheetName val="A"/>
      <sheetName val="GROUP1"/>
      <sheetName val="Parameters"/>
      <sheetName val="Data Sources"/>
      <sheetName val="XREF"/>
      <sheetName val="외상매출금현황-수정분 A2"/>
      <sheetName val="Master Updated(517)"/>
      <sheetName val="INFORM"/>
      <sheetName val="_x0000_._x0000__x0000__x0000__x0000__x0000__x0000__x0000__x0000__x0000_9_x0000_D_x0000__x0000__x0000__x0000__x0000_O_x0000_Z_x0000_e_x0000_p_x0000_{_x0000__x0000_"/>
      <sheetName val="Newspaper"/>
      <sheetName val="."/>
      <sheetName val="640600"/>
      <sheetName val="?"/>
      <sheetName val="?.?????????9?D?????O?Z?e?p?{??"/>
      <sheetName val=".?9?D?O?Z?e?p?{??_x000a_"/>
      <sheetName val="_____________"/>
      <sheetName val="_______ MGC"/>
      <sheetName val="Sheet2"/>
      <sheetName val="Tooling list T lite"/>
      <sheetName val="1"/>
      <sheetName val="7251-06540"/>
      <sheetName val=" IB-PL-00-01 SUMMARY"/>
      <sheetName val="Asset41_42"/>
      <sheetName val="Casual2003"/>
      <sheetName val="1602-97"/>
      <sheetName val="@RISK Correlations"/>
      <sheetName val="NEW ZEALAND"/>
      <sheetName val="P&amp;L"/>
      <sheetName val="Nominal Wizard"/>
      <sheetName val="Jan.05"/>
      <sheetName val="BS-Q1'04"/>
      <sheetName val="set_"/>
      <sheetName val="FCT 2008 - HM ok"/>
      <sheetName val="Loan Data"/>
      <sheetName val="ยานพาหนะ"/>
      <sheetName val="LJ Assumptions"/>
      <sheetName val="LJ Cost"/>
      <sheetName val="LJ His CF"/>
      <sheetName val="YS Loan "/>
      <sheetName val="YS Hotel Budget"/>
      <sheetName val="YS Assumptions"/>
      <sheetName val="YS Cost "/>
      <sheetName val="YS His CF"/>
      <sheetName val="Sheet4"/>
      <sheetName val="new IFS format"/>
      <sheetName val="TMF Draft"/>
      <sheetName val="Fill this out first..."/>
      <sheetName val="FE-1770.P1"/>
      <sheetName val="S-5"/>
      <sheetName val="6เครื่อง"/>
      <sheetName val="Procedures"/>
      <sheetName val="Tax Formulas"/>
      <sheetName val="Formulas&amp;Settings"/>
      <sheetName val="Setup Sheet"/>
      <sheetName val="K101 FA Lead"/>
      <sheetName val="Master"/>
      <sheetName val="._x0000_9_x0000_D_x0000_O_x0000_Z_x0000_e_x0000_p_x0000_{_x0000__x0000__x000a_"/>
      <sheetName val="PA"/>
      <sheetName val="RECY"/>
      <sheetName val="INV"/>
      <sheetName val="FA(NEW)"/>
      <sheetName val="Allocate96-98"/>
      <sheetName val="ค่าวัสดุ"/>
      <sheetName val="K-5 YE"/>
      <sheetName val="Asset 31-12-47"/>
      <sheetName val="BMCT2003"/>
      <sheetName val="CODE"/>
      <sheetName val="Purchase Order"/>
      <sheetName val="Customize Your Purchase Order"/>
      <sheetName val="Customize Your Invoice"/>
      <sheetName val="data"/>
      <sheetName val="???"/>
      <sheetName val="ADJ _ RATE"/>
      <sheetName val="E-1D"/>
      <sheetName val="GL"/>
      <sheetName val="Call Down Data OLD"/>
      <sheetName val="CANADA"/>
      <sheetName val="Assumption Data"/>
      <sheetName val="Links"/>
      <sheetName val="Lead"/>
      <sheetName val="BL - GL - RJ"/>
      <sheetName val="T&amp;E GL"/>
      <sheetName val="T&amp;E System"/>
      <sheetName val="BRAZIL"/>
      <sheetName val="1020 FF"/>
      <sheetName val="PHSB-GL-TB"/>
      <sheetName val="RFC-GRE"/>
      <sheetName val=" IBPL0001"/>
      <sheetName val="BS"/>
      <sheetName val="FY02 Fcst"/>
      <sheetName val="Variables"/>
      <sheetName val="fxrates"/>
      <sheetName val="HR"/>
      <sheetName val="Aging"/>
      <sheetName val="P13-R"/>
      <sheetName val="Operational Plan"/>
      <sheetName val="CRITERIA1"/>
      <sheetName val="Summary Comparison SGD"/>
      <sheetName val="인원계획-미화"/>
      <sheetName val="U-5"/>
      <sheetName val="Consolidated"/>
      <sheetName val="U-7.1"/>
      <sheetName val="anaysis_sheet"/>
      <sheetName val="Ratchada"/>
      <sheetName val="N-4.4"/>
      <sheetName val="7 Jan 02"/>
      <sheetName val="Tke"/>
      <sheetName val="DOMESTIC"/>
      <sheetName val="Mkt Dev 1291 ONL 1290 - 1010"/>
      <sheetName val="GAAP Pru"/>
      <sheetName val="PGMMNG"/>
      <sheetName val="SwapData"/>
      <sheetName val="31.12.04"/>
      <sheetName val="Bill No. 2 - Carpark"/>
      <sheetName val="FDR-Jan-99 "/>
      <sheetName val="TB_Hotel"/>
      <sheetName val="sum to LRH"/>
      <sheetName val="Submission Form"/>
      <sheetName val="interest income"/>
      <sheetName val="Base Rental"/>
      <sheetName val="グラフデータ"/>
      <sheetName val="F_OH"/>
      <sheetName val="COST (ACC.ขาย10-2005)"/>
      <sheetName val="Book 1 Summary"/>
      <sheetName val="B1"/>
      <sheetName val="Month"/>
      <sheetName val="DEP12"/>
      <sheetName val="HO"/>
      <sheetName val="MA"/>
      <sheetName val="Lookups"/>
      <sheetName val="K2"/>
      <sheetName val="M_Maincomp"/>
      <sheetName val="J2"/>
      <sheetName val="group-expense"/>
      <sheetName val="Global Cover"/>
      <sheetName val="Anniversary at Multi Group"/>
      <sheetName val="TheMall_Empo_Sep04"/>
      <sheetName val="M_CT_OUT"/>
      <sheetName val="Burden exp"/>
      <sheetName val="Menu"/>
      <sheetName val="Main Menu"/>
      <sheetName val="AOP Summary-2"/>
      <sheetName val="Thailand"/>
      <sheetName val="stockทุน"/>
      <sheetName val="AFEMAI"/>
      <sheetName val="BE"/>
      <sheetName val="MatMan"/>
      <sheetName val="FACTORS"/>
      <sheetName val="Purchase"/>
      <sheetName val="ALL KSFC RIGS EXCEPT R-5"/>
      <sheetName val="GLdownload"/>
      <sheetName val="Entity List"/>
      <sheetName val="เงินกู้ธนช"/>
      <sheetName val="Reest_Budget"/>
      <sheetName val="Product_Category_Input"/>
      <sheetName val="Drop Down Lists"/>
      <sheetName val="CAPEX Import"/>
      <sheetName val="Disposal"/>
      <sheetName val="IR66N"/>
      <sheetName val="เครื่องตกแต่ง"/>
      <sheetName val="อาคาร"/>
      <sheetName val="เครื่องมือ"/>
      <sheetName val="Value"/>
      <sheetName val="Rates Table"/>
      <sheetName val="PRODUCT"/>
      <sheetName val="Jung step down (60)"/>
      <sheetName val="BASIC"/>
      <sheetName val="lgth adj fine"/>
      <sheetName val="Gauge Accuracy"/>
      <sheetName val="PG8"/>
      <sheetName val="PG7"/>
      <sheetName val="Drop Down"/>
      <sheetName val="AUDIT FEE"/>
      <sheetName val="Download"/>
      <sheetName val="CASA-PLAN"/>
      <sheetName val="Accure"/>
      <sheetName val="V303"/>
      <sheetName val="W-현원가"/>
      <sheetName val="S8"/>
      <sheetName val="P&amp;L-RT"/>
      <sheetName val="Pkg"/>
      <sheetName val="Raw Mat"/>
      <sheetName val="99年度原単位"/>
      <sheetName val="Thai better foods"/>
      <sheetName val="Cross Ref"/>
      <sheetName val="SRO"/>
      <sheetName val="Stock"/>
      <sheetName val="10"/>
      <sheetName val="ACC_MASTER"/>
      <sheetName val="Link data"/>
      <sheetName val="Drop down list"/>
      <sheetName val="Assumptions"/>
      <sheetName val="Dimensions"/>
      <sheetName val="ctrl"/>
      <sheetName val="Tax Calculation"/>
      <sheetName val="RIG 134-ASSETS APR 97"/>
      <sheetName val="RIG 027-ASSETS-AFTER 30 JUN 97"/>
      <sheetName val="J1"/>
      <sheetName val="Home Page"/>
      <sheetName val="Interest Rate Projection"/>
      <sheetName val="ADJ_-_RATE"/>
      <sheetName val="Drop_Down_Lists"/>
      <sheetName val="CAPEX_Import"/>
      <sheetName val="_IBPL0001"/>
      <sheetName val="Rates_Table"/>
      <sheetName val="_IB-PL-00-01_SUMMARY"/>
      <sheetName val="lgth_adj_fine"/>
      <sheetName val="Gauge_Accuracy"/>
      <sheetName val="Drop_Down"/>
      <sheetName val="AUDIT_FEE"/>
      <sheetName val="Raw_Mat"/>
      <sheetName val="Jung_step_down_(60)"/>
      <sheetName val="Thai_better_foods"/>
      <sheetName val="Cross_Ref"/>
      <sheetName val="Account_Map"/>
      <sheetName val="Table LL13"/>
      <sheetName val="Deckblatt"/>
      <sheetName val="FF7"/>
      <sheetName val="Data2"/>
      <sheetName val="ar_billwise_age"/>
      <sheetName val="BALANCE SHEET "/>
      <sheetName val="New Hire Input &amp; Calc"/>
      <sheetName val="On Board Headcount Changes"/>
      <sheetName val="Permanent info"/>
      <sheetName val="N201"/>
      <sheetName val="数外余额"/>
      <sheetName val="U-3"/>
      <sheetName val="Wkgs_BS Lead"/>
      <sheetName val="STart"/>
      <sheetName val="CST1198"/>
      <sheetName val="Id"/>
      <sheetName val="Intro2"/>
      <sheetName val="IRELAND"/>
      <sheetName val="Cover2"/>
      <sheetName val="ana u5"/>
      <sheetName val="Genetica Molecular '07"/>
      <sheetName val="General"/>
      <sheetName val="A_TODDI &amp; B_TODDI"/>
      <sheetName val="Common"/>
      <sheetName val="SUM RV-November"/>
      <sheetName val="AP_Interco_"/>
      <sheetName val="Details_for_Keppel_Sin"/>
      <sheetName val="Details_for_tri"/>
      <sheetName val="เง_นก___MGC"/>
      <sheetName val="6_weeks_rolling_forecast"/>
      <sheetName val="FX_rates"/>
      <sheetName val="Standing_Data"/>
      <sheetName val="Asset_&amp;_Liability"/>
      <sheetName val="Net_asset_value"/>
      <sheetName val="FY04 budget vol"/>
      <sheetName val="p___"/>
      <sheetName val="VData"/>
      <sheetName val="STD_RESERVE"/>
      <sheetName val="DEP C2001"/>
      <sheetName val="LookupTable"/>
      <sheetName val="MCS_P&amp;L_By_Sub_ USD"/>
      <sheetName val="lab paced"/>
      <sheetName val="Main"/>
      <sheetName val="Elimination"/>
      <sheetName val="Cost Center"/>
      <sheetName val="03中"/>
      <sheetName val="AP-FAsb"/>
      <sheetName val="21 Ocl"/>
      <sheetName val="VariableII__period"/>
      <sheetName val="JAN08"/>
      <sheetName val="acc.depre-report-old"/>
      <sheetName val="FC"/>
      <sheetName val="Download Grp Branch"/>
      <sheetName val="Download Lcl Branch"/>
      <sheetName val="Supporting Tool"/>
      <sheetName val="Std 06"/>
      <sheetName val="E"/>
      <sheetName val="L3"/>
      <sheetName val="M"/>
      <sheetName val="U4"/>
      <sheetName val="U2"/>
      <sheetName val="PL"/>
      <sheetName val="Debt Info"/>
      <sheetName val="DENMARK"/>
      <sheetName val="Currency"/>
      <sheetName val="6289105-"/>
      <sheetName val="Investment Database"/>
      <sheetName val="Final"/>
      <sheetName val="resumen"/>
      <sheetName val="CF RECONCILE - 1"/>
      <sheetName val="N-4 Patent right"/>
      <sheetName val="Config"/>
      <sheetName val="공사개요"/>
      <sheetName val="Plant_Overhead"/>
      <sheetName val="On hand - 31 Mar 03"/>
      <sheetName val="Saptco00"/>
      <sheetName val="COMPUTER HARDWARE(IFM)_(A)"/>
      <sheetName val="summary of used bits"/>
      <sheetName val="Mapping table"/>
      <sheetName val="DEMO"/>
      <sheetName val="feb"/>
      <sheetName val="DropDown"/>
      <sheetName val="ARTT"/>
      <sheetName val="PRICE LIST MASTER"/>
      <sheetName val="Freight"/>
      <sheetName val="Input Price"/>
      <sheetName val="SPC"/>
      <sheetName val="Main Model"/>
      <sheetName val="FSST"/>
      <sheetName val="#ofclose"/>
      <sheetName val="Month v YTD"/>
      <sheetName val="ASSET339"/>
      <sheetName val="Project Detail "/>
      <sheetName val="97년추정손익계산서"/>
      <sheetName val="設計通知"/>
      <sheetName val="Metals"/>
      <sheetName val="Addition_AUC"/>
      <sheetName val="98FORECAST (1)"/>
      <sheetName val="Loan_Data"/>
      <sheetName val="Map"/>
      <sheetName val="Sheet3"/>
      <sheetName val="FS"/>
      <sheetName val="TB-Circuit ONE -12"/>
      <sheetName val="ADJ_-_RATE1"/>
      <sheetName val="Loan_Data1"/>
      <sheetName val="SCB_1_-_Current"/>
      <sheetName val="SCB_2_-_Current"/>
      <sheetName val="Market_Segment"/>
      <sheetName val="Owner_Unit"/>
      <sheetName val="vendor_name"/>
      <sheetName val="Content_Page"/>
      <sheetName val="Elim_Seg_LM"/>
      <sheetName val="Elim_Seg_BM"/>
      <sheetName val="Elim_Seg_AM"/>
      <sheetName val="Table_Array"/>
      <sheetName val="DataLookups"/>
      <sheetName val=" IB-PL-YTD"/>
      <sheetName val="recon"/>
      <sheetName val="Account List"/>
      <sheetName val="Company codes"/>
      <sheetName val="Stock Aging"/>
      <sheetName val="conso46"/>
      <sheetName val="JV"/>
      <sheetName val="Purchases"/>
      <sheetName val="Scenarios"/>
      <sheetName val="Revenue"/>
      <sheetName val="ต้นฉบับ"/>
      <sheetName val="TEST"/>
      <sheetName val="NAR-Pistons (2)"/>
      <sheetName val="TAUX MONNAIES"/>
      <sheetName val="Equity Rec."/>
      <sheetName val="เงินกู้MGC"/>
      <sheetName val="Macro1"/>
      <sheetName val="#ofclose .xl"/>
      <sheetName val="OD"/>
      <sheetName val="N-4_4"/>
      <sheetName val="f&amp;b_(2)"/>
      <sheetName val="7_Jan_02"/>
      <sheetName val="Report_HR"/>
      <sheetName val="NBD1.1.01"/>
      <sheetName val="NBD2.1.02"/>
      <sheetName val="NBD2.1.03"/>
      <sheetName val="NBD2.1.04"/>
      <sheetName val="NBD2.2.02"/>
      <sheetName val="NBD6.2.01"/>
      <sheetName val="NBD6.2.02"/>
      <sheetName val="NBD8.2.01"/>
      <sheetName val="NBD8.2.08"/>
      <sheetName val="NBD8.2.09"/>
      <sheetName val="NBD8.2.11"/>
      <sheetName val="NBD8.2.12"/>
      <sheetName val="NBD8.2.16"/>
      <sheetName val="NBD8.2.18"/>
      <sheetName val="NBD8.2.20"/>
      <sheetName val="NBD8.2.21"/>
      <sheetName val="VALAS"/>
      <sheetName val="TOTAL"/>
      <sheetName val="SPART"/>
      <sheetName val="PACK"/>
      <sheetName val="LOKALEXP"/>
      <sheetName val="EXPPART"/>
      <sheetName val="KOMLOK"/>
      <sheetName val="SUPPLIES"/>
      <sheetName val="SA"/>
      <sheetName val="KAR"/>
      <sheetName val="ACCES"/>
      <sheetName val="SERV"/>
      <sheetName val="NONPPL"/>
      <sheetName val="Sheet11"/>
      <sheetName val="Macro5"/>
      <sheetName val="wch"/>
      <sheetName val="คชจ.ดำเนินงาน6-43"/>
      <sheetName val="Int.2010"/>
      <sheetName val="ALL"/>
      <sheetName val="Land 28101"/>
      <sheetName val="งบบริหาร PL-report"/>
      <sheetName val="เวลา"/>
      <sheetName val="PL12M"/>
      <sheetName val="OreType"/>
      <sheetName val="Inter co"/>
      <sheetName val="ADO_2552"/>
      <sheetName val="10Segment report"/>
      <sheetName val="1Cash for Interest"/>
      <sheetName val="3Detail of cash flow"/>
      <sheetName val="Income Tax Provision"/>
      <sheetName val="BKE"/>
      <sheetName val="EPR"/>
      <sheetName val="TaxCal"/>
      <sheetName val="Uskei（契約）"/>
      <sheetName val="ARP-U301"/>
      <sheetName val="U411"/>
      <sheetName val="_____"/>
      <sheetName val="____-__"/>
      <sheetName val="_"/>
      <sheetName val="_._________9_D_____O_Z_e_p_{__"/>
      <sheetName val="._9_D_O_Z_e_p_{___"/>
      <sheetName val="___"/>
      <sheetName val="________MGC"/>
      <sheetName val="เงินกู้_MGC2"/>
      <sheetName val="ADJ_-_RATE2"/>
      <sheetName val="Trial_Balance2"/>
      <sheetName val="Loan_Data2"/>
      <sheetName val="K-5_YE"/>
      <sheetName val="Asset_31-12-47"/>
      <sheetName val="Purchase_Order"/>
      <sheetName val="Customize_Your_Purchase_Order"/>
      <sheetName val="Customize_Your_Invoice"/>
      <sheetName val="Ex Hyp"/>
      <sheetName val="AP_Interco_1"/>
      <sheetName val="Details_for_Keppel_Sin1"/>
      <sheetName val="Details_for_tri1"/>
      <sheetName val="เง_นก___MGC1"/>
      <sheetName val="6_weeks_rolling_forecast1"/>
      <sheetName val="FX_rates1"/>
      <sheetName val="Standing_Data1"/>
      <sheetName val="Asset_&amp;_Liability1"/>
      <sheetName val="Net_asset_value1"/>
      <sheetName val="Data_Sources"/>
      <sheetName val="외상매출금현황-수정분_A2"/>
      <sheetName val="Master_Updated(517)"/>
      <sheetName val="_9DOZep{"/>
      <sheetName val="?_?????????9?D?????O?Z?e?p?{??"/>
      <sheetName val="_?9?D?O?Z?e?p?{??_x000a_"/>
      <sheetName val="Tooling_list_T_lite"/>
      <sheetName val="_9DOZep{_x000a_"/>
      <sheetName val="10-1_Media"/>
      <sheetName val="FY04_budget_vol"/>
      <sheetName val="Call_Down_Data_OLD"/>
      <sheetName val="Assumption_Data"/>
      <sheetName val="BL_-_GL_-_RJ"/>
      <sheetName val="1020_FF"/>
      <sheetName val="T&amp;E_GL"/>
      <sheetName val="T&amp;E_System"/>
      <sheetName val="FY02_Fcst"/>
      <sheetName val="Base_Rental"/>
      <sheetName val="DEP_C2001"/>
      <sheetName val="Actual"/>
      <sheetName val="Parameters2"/>
      <sheetName val="AP_Interco_2"/>
      <sheetName val="Details_for_Keppel_Sin2"/>
      <sheetName val="Details_for_tri2"/>
      <sheetName val="เง_นก___MGC2"/>
      <sheetName val="6_weeks_rolling_forecast2"/>
      <sheetName val="FX_rates2"/>
      <sheetName val="Standing_Data2"/>
      <sheetName val="Asset_&amp;_Liability2"/>
      <sheetName val="Net_asset_value2"/>
      <sheetName val="Data_Sources1"/>
      <sheetName val="외상매출금현황-수정분_A21"/>
      <sheetName val="Master_Updated(517)1"/>
      <sheetName val="_1"/>
      <sheetName val="?_?????????9?D?????O?Z?e?p?{?1"/>
      <sheetName val="_?9?D?O?Z?e?p?{??_x000a_1"/>
      <sheetName val="________MGC1"/>
      <sheetName val="Tooling_list_T_lite1"/>
      <sheetName val="10-1_Media1"/>
      <sheetName val="FY04_budget_vol1"/>
      <sheetName val="_IB-PL-00-01_SUMMARY1"/>
      <sheetName val="Call_Down_Data_OLD1"/>
      <sheetName val="Assumption_Data1"/>
      <sheetName val="BL_-_GL_-_RJ1"/>
      <sheetName val="1020_FF1"/>
      <sheetName val="T&amp;E_GL1"/>
      <sheetName val="T&amp;E_System1"/>
      <sheetName val="_IBPL00011"/>
      <sheetName val="FY02_Fcst1"/>
      <sheetName val="Drop_Down_Lists1"/>
      <sheetName val="CAPEX_Import1"/>
      <sheetName val="Rates_Table1"/>
      <sheetName val="lgth_adj_fine1"/>
      <sheetName val="Gauge_Accuracy1"/>
      <sheetName val="Drop_Down1"/>
      <sheetName val="Raw_Mat1"/>
      <sheetName val="AUDIT_FEE1"/>
      <sheetName val="Thai_better_foods1"/>
      <sheetName val="Cross_Ref1"/>
      <sheetName val="Base_Rental1"/>
      <sheetName val="DEP_C20011"/>
      <sheetName val="เงินกู้_MGC3"/>
      <sheetName val="ADJ_-_RATE3"/>
      <sheetName val="Trial_Balance3"/>
      <sheetName val="Loan_Data3"/>
      <sheetName val="K-5_YE1"/>
      <sheetName val="Asset_31-12-471"/>
      <sheetName val="Purchase_Order1"/>
      <sheetName val="Customize_Your_Purchase_Order1"/>
      <sheetName val="Customize_Your_Invoice1"/>
      <sheetName val="Database_PL"/>
      <sheetName val="Submit"/>
      <sheetName val="ADJ_-_RATE6"/>
      <sheetName val="Detail"/>
      <sheetName val="N-2"/>
      <sheetName val="rate adj"/>
      <sheetName val="TrialBalance_Q3-20022"/>
      <sheetName val="7Long_term_liabilities2"/>
      <sheetName val="TB_Data_base"/>
      <sheetName val="Depn_Assump"/>
      <sheetName val="Kind_of_Service"/>
      <sheetName val="2004_Labor"/>
      <sheetName val="Service_Coming"/>
      <sheetName val="Test_cost_oversea"/>
      <sheetName val="Audit_"/>
      <sheetName val="master_plan_"/>
      <sheetName val="2_Conso"/>
      <sheetName val="8_1|Invest_in_Equity"/>
      <sheetName val="6_5_rbe"/>
      <sheetName val="PDR15-03-54"/>
      <sheetName val="TON"/>
      <sheetName val="summary_p2"/>
      <sheetName val="01"/>
      <sheetName val=".9DOZep{"/>
      <sheetName val=".9DOZep{_x000a_"/>
      <sheetName val="Sale 0401"/>
      <sheetName val="chiller"/>
      <sheetName val="mea"/>
      <sheetName val="active"/>
      <sheetName val="sale89"/>
      <sheetName val="C-3"/>
      <sheetName val="Amortization Table"/>
      <sheetName val="TB 30-04-2006"/>
      <sheetName val="Unit rate Architecture"/>
      <sheetName val="ac_code"/>
      <sheetName val="Acc.code"/>
      <sheetName val="CODES"/>
      <sheetName val="AAT-98"/>
      <sheetName val="AssetStatus"/>
      <sheetName val="AssetType"/>
      <sheetName val="License BOI"/>
      <sheetName val="Asset Class"/>
      <sheetName val="Depre. Key"/>
      <sheetName val="Location"/>
      <sheetName val="Reference"/>
      <sheetName val="ecc_res"/>
      <sheetName val="GL M"/>
      <sheetName val="GL CB"/>
      <sheetName val="Auto Monthly Inputs "/>
      <sheetName val="PO"/>
      <sheetName val="SUD 30.09.09"/>
      <sheetName val="dtf"/>
      <sheetName val="DTF STAM"/>
      <sheetName val="dtf hld"/>
      <sheetName val="DTFH"/>
      <sheetName val="dt hld"/>
      <sheetName val="DTH"/>
      <sheetName val="tpe"/>
      <sheetName val="TPE STAM"/>
      <sheetName val="P&amp;L Overview 4.2"/>
      <sheetName val="Overview 2009"/>
      <sheetName val="aa-1"/>
      <sheetName val="jul03-jun04pnl"/>
      <sheetName val="MONTHLY"/>
      <sheetName val="define"/>
      <sheetName val="DB"/>
      <sheetName val="Intra-Visteon PP Data"/>
      <sheetName val="Local PEO Data"/>
      <sheetName val="Revenue Data"/>
      <sheetName val="System-SBU-ProdGroup"/>
      <sheetName val="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 refreshError="1"/>
      <sheetData sheetId="501" refreshError="1"/>
      <sheetData sheetId="502" refreshError="1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 Balance"/>
      <sheetName val="TrialBalance Q3-2002"/>
      <sheetName val="detail_profit&amp;loss"/>
      <sheetName val="เงินกู้ MGC"/>
      <sheetName val="เงินกู้ธนชาติ"/>
      <sheetName val="ตั๋วเงินรับ"/>
      <sheetName val="CODE,NAME"/>
      <sheetName val="AGING LOCAL"/>
      <sheetName val="Sheet4"/>
      <sheetName val="PLSUMM"/>
      <sheetName val="Summary_lead"/>
      <sheetName val="Account_Receivable"/>
      <sheetName val="Other_CA"/>
      <sheetName val="Other_assets"/>
      <sheetName val="Fixed_assets"/>
      <sheetName val="Account_payable"/>
      <sheetName val="Other_CL"/>
      <sheetName val="Other_liabilities"/>
      <sheetName val="Other_income"/>
      <sheetName val="Cost_of_service"/>
      <sheetName val="Selling_&amp;_admin"/>
      <sheetName val="Interest_exp_"/>
      <sheetName val="Trial_Balance"/>
      <sheetName val="TrialBalance_Q3-2002"/>
      <sheetName val="เงินกู้_MGC"/>
      <sheetName val="AGING_LOCAL"/>
      <sheetName val="Summary_lead1"/>
      <sheetName val="Account_Receivable1"/>
      <sheetName val="Other_CA1"/>
      <sheetName val="Other_assets1"/>
      <sheetName val="Fixed_assets1"/>
      <sheetName val="Account_payable1"/>
      <sheetName val="Other_CL1"/>
      <sheetName val="Other_liabilities1"/>
      <sheetName val="Other_income1"/>
      <sheetName val="Cost_of_service1"/>
      <sheetName val="Selling_&amp;_admin1"/>
      <sheetName val="Interest_exp_1"/>
      <sheetName val="Trial_Balance1"/>
      <sheetName val="TrialBalance_Q3-20021"/>
      <sheetName val="เงินกู้_MGC1"/>
      <sheetName val="AGING_LOCAL1"/>
      <sheetName val="Summary_lead2"/>
      <sheetName val="Account_Receivable2"/>
      <sheetName val="Other_CA2"/>
      <sheetName val="Other_assets2"/>
      <sheetName val="Fixed_assets2"/>
      <sheetName val="Account_payable2"/>
      <sheetName val="Other_CL2"/>
      <sheetName val="Other_liabilities2"/>
      <sheetName val="Other_income2"/>
      <sheetName val="Cost_of_service2"/>
      <sheetName val="Selling_&amp;_admin2"/>
      <sheetName val="Interest_exp_2"/>
      <sheetName val="Trial_Balance2"/>
      <sheetName val="TrialBalance_Q3-20022"/>
      <sheetName val="เงินกู้_MGC2"/>
      <sheetName val="AGING_LOCAL2"/>
      <sheetName val="CashFlow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ตั๋วเงินรับ"/>
      <sheetName val="เงินกู้ MGC"/>
      <sheetName val="เงินกู้ธนชาติ"/>
      <sheetName val="2002"/>
      <sheetName val="인원계획-미화"/>
      <sheetName val="노무비"/>
      <sheetName val="U-5"/>
      <sheetName val="매출"/>
      <sheetName val="Trial Balance"/>
      <sheetName val="Consolidated"/>
      <sheetName val="Links"/>
      <sheetName val="Lead"/>
      <sheetName val="Data"/>
      <sheetName val="PA"/>
      <sheetName val="FF7"/>
      <sheetName val="LABOUR"/>
      <sheetName val="Sheet1"/>
      <sheetName val="Account Name &amp; Code"/>
      <sheetName val="Location &amp; Cost Centre"/>
      <sheetName val="Salaries-CGR OB-2.1"/>
      <sheetName val="Balance sheet"/>
      <sheetName val=" IB-PL-YTD"/>
      <sheetName val="Master"/>
      <sheetName val="Metals"/>
      <sheetName val="GST Recon-Workings"/>
      <sheetName val="Drop Down"/>
      <sheetName val="Igw Model"/>
      <sheetName val="SALES&amp;COGS"/>
      <sheetName val="MONTHLY"/>
      <sheetName val="TrialBalance Q3-2002"/>
      <sheetName val="detail_profit&amp;loss"/>
      <sheetName val="Purchases"/>
      <sheetName val="U-3"/>
      <sheetName val="CRITERIA1"/>
      <sheetName val="Code"/>
      <sheetName val="Account List"/>
      <sheetName val="Company codes"/>
      <sheetName val="???????????"/>
      <sheetName val="OceMenuSheet"/>
      <sheetName val="NEW ZEALAND"/>
      <sheetName val="Stock Aging"/>
      <sheetName val="N-4 Patent right"/>
      <sheetName val="OUTLK%"/>
      <sheetName val="RANGES"/>
      <sheetName val="S-5"/>
      <sheetName val="ต__วเง_นร_บ"/>
      <sheetName val="list"/>
      <sheetName val="A"/>
      <sheetName val="FA Register"/>
      <sheetName val="เงินกู้_MGC"/>
      <sheetName val="Trial_Balance"/>
      <sheetName val="Account_Name_&amp;_Code"/>
      <sheetName val="Location_&amp;_Cost_Centre"/>
      <sheetName val="Salaries-CGR_OB-2_1"/>
      <sheetName val="Balance_sheet"/>
      <sheetName val="_IB-PL-YTD"/>
      <sheetName val="GST_Recon-Workings"/>
      <sheetName val="Drop_Down"/>
      <sheetName val="Igw_Model"/>
      <sheetName val="TrialBalance_Q3-2002"/>
      <sheetName val="Account_List"/>
      <sheetName val="Company_codes"/>
      <sheetName val="NEW_ZEALAND"/>
      <sheetName val="Stock_Aging"/>
      <sheetName val="N-4_Patent_right"/>
      <sheetName val="FA_Register"/>
      <sheetName val="Lists"/>
      <sheetName val="Furniture"/>
      <sheetName val="เงินกู้_MGC1"/>
      <sheetName val="Trial_Balance1"/>
      <sheetName val="Account_Name_&amp;_Code1"/>
      <sheetName val="Location_&amp;_Cost_Centre1"/>
      <sheetName val="Salaries-CGR_OB-2_11"/>
      <sheetName val="Balance_sheet1"/>
      <sheetName val="_IB-PL-YTD1"/>
      <sheetName val="GST_Recon-Workings1"/>
      <sheetName val="Drop_Down1"/>
      <sheetName val="Igw_Model1"/>
      <sheetName val="TrialBalance_Q3-20021"/>
      <sheetName val="Account_List1"/>
      <sheetName val="Company_codes1"/>
      <sheetName val="NEW_ZEALAND1"/>
      <sheetName val="Stock_Aging1"/>
      <sheetName val="N-4_Patent_right1"/>
      <sheetName val="FA_Register1"/>
      <sheetName val="Parameters"/>
      <sheetName val="Job header"/>
      <sheetName val="Babara"/>
      <sheetName val="Customize Your Invoice"/>
      <sheetName val="1201"/>
      <sheetName val="Invoice"/>
      <sheetName val="SCB 1 - Current"/>
      <sheetName val="SCB 2 - Current"/>
      <sheetName val="BOM.EXSM"/>
      <sheetName val="Last Year"/>
      <sheetName val="Sch 7"/>
      <sheetName val="Kind of Service"/>
      <sheetName val="2004 Labor"/>
      <sheetName val="Service Coming"/>
      <sheetName val="e-1810_A"/>
      <sheetName val="2. Definitions"/>
      <sheetName val="FA_31.03.05"/>
      <sheetName val="Up to 2002"/>
      <sheetName val="DETAILAC"/>
      <sheetName val="2"/>
      <sheetName val="พ.ย.46-ม.ค.47"/>
      <sheetName val="Data_Select"/>
      <sheetName val="DB_BS"/>
      <sheetName val="PLreport"/>
      <sheetName val="IMPORT LIST"/>
      <sheetName val="L123"/>
      <sheetName val="Year 2002 IS"/>
      <sheetName val="PY Strat Plan"/>
      <sheetName val="PRODUCT"/>
      <sheetName val="เงินกู้_MGC2"/>
      <sheetName val="Trial_Balance2"/>
      <sheetName val="Account_Name_&amp;_Code2"/>
      <sheetName val="Location_&amp;_Cost_Centre2"/>
      <sheetName val="Salaries-CGR_OB-2_12"/>
      <sheetName val="Balance_sheet2"/>
      <sheetName val="_IB-PL-YTD2"/>
      <sheetName val="GST_Recon-Workings2"/>
      <sheetName val="Drop_Down2"/>
      <sheetName val="Igw_Model2"/>
      <sheetName val="TrialBalance_Q3-20022"/>
      <sheetName val="Account_List2"/>
      <sheetName val="Company_codes2"/>
      <sheetName val="NEW_ZEALAND2"/>
      <sheetName val="Stock_Aging2"/>
      <sheetName val="N-4_Patent_right2"/>
      <sheetName val="FA_Register2"/>
      <sheetName val="Sch_7"/>
      <sheetName val="Kind_of_Service"/>
      <sheetName val="2004_Labor"/>
      <sheetName val="Service_Coming"/>
      <sheetName val="2__Definitions"/>
      <sheetName val="DropDown"/>
      <sheetName val="PM-TE"/>
      <sheetName val="10_ค้างรับเช่าเครื่องล้างจา (2)"/>
      <sheetName val="12_ค้างรับบริการ (2)"/>
      <sheetName val="C-3"/>
      <sheetName val="K-5"/>
      <sheetName val="Assmt"/>
      <sheetName val=" APS  APS-DI ING"/>
      <sheetName val="Content Page"/>
      <sheetName val="เงินกู้_MGC3"/>
      <sheetName val="Trial_Balance3"/>
      <sheetName val="Account_Name_&amp;_Code3"/>
      <sheetName val="Location_&amp;_Cost_Centre3"/>
      <sheetName val="Salaries-CGR_OB-2_13"/>
      <sheetName val="Balance_sheet3"/>
      <sheetName val="_IB-PL-YTD3"/>
      <sheetName val="GST_Recon-Workings3"/>
      <sheetName val="Drop_Down3"/>
      <sheetName val="Igw_Model3"/>
      <sheetName val="TrialBalance_Q3-20023"/>
      <sheetName val="Account_List3"/>
      <sheetName val="Company_codes3"/>
      <sheetName val="NEW_ZEALAND3"/>
      <sheetName val="Stock_Aging3"/>
      <sheetName val="N-4_Patent_right3"/>
      <sheetName val="FA_Register3"/>
      <sheetName val="Last_Year"/>
      <sheetName val="Kind_of_Service1"/>
      <sheetName val="2004_Labor1"/>
      <sheetName val="Service_Coming1"/>
      <sheetName val="Up_to_2002"/>
      <sheetName val="Sch_71"/>
      <sheetName val="2__Definitions1"/>
      <sheetName val="FA_31_03_05"/>
      <sheetName val="พ_ย_46-ม_ค_47"/>
      <sheetName val="Job_header"/>
      <sheetName val="Customize_Your_Invoice"/>
      <sheetName val="SCB_1_-_Current"/>
      <sheetName val="SCB_2_-_Current"/>
      <sheetName val="BOM_EXSM"/>
      <sheetName val="IMPORT_LIST"/>
      <sheetName val="Year_2002_IS"/>
      <sheetName val="PY_Strat_Plan"/>
      <sheetName val="10_ค้างรับเช่าเครื่องล้างจา_(2)"/>
      <sheetName val="12_ค้างรับบริการ_(2)"/>
      <sheetName val="เงินกู้_MGC4"/>
      <sheetName val="Trial_Balance4"/>
      <sheetName val="Account_Name_&amp;_Code4"/>
      <sheetName val="Location_&amp;_Cost_Centre4"/>
      <sheetName val="Salaries-CGR_OB-2_14"/>
      <sheetName val="Balance_sheet4"/>
      <sheetName val="_IB-PL-YTD4"/>
      <sheetName val="GST_Recon-Workings4"/>
      <sheetName val="Drop_Down4"/>
      <sheetName val="Igw_Model4"/>
      <sheetName val="TrialBalance_Q3-20024"/>
      <sheetName val="Account_List4"/>
      <sheetName val="Company_codes4"/>
      <sheetName val="NEW_ZEALAND4"/>
      <sheetName val="Stock_Aging4"/>
      <sheetName val="N-4_Patent_right4"/>
      <sheetName val="FA_Register4"/>
      <sheetName val="Last_Year1"/>
      <sheetName val="Kind_of_Service2"/>
      <sheetName val="2004_Labor2"/>
      <sheetName val="Service_Coming2"/>
      <sheetName val="Up_to_20021"/>
      <sheetName val="Sch_72"/>
      <sheetName val="2__Definitions2"/>
      <sheetName val="FA_31_03_051"/>
      <sheetName val="พ_ย_46-ม_ค_471"/>
      <sheetName val="Job_header1"/>
      <sheetName val="Customize_Your_Invoice1"/>
      <sheetName val="SCB_1_-_Current1"/>
      <sheetName val="SCB_2_-_Current1"/>
      <sheetName val="BOM_EXSM1"/>
      <sheetName val="IMPORT_LIST1"/>
      <sheetName val="Year_2002_IS1"/>
      <sheetName val="PY_Strat_Plan1"/>
      <sheetName val="10_ค้างรับเช่าเครื่องล้างจา_(21"/>
      <sheetName val="12_ค้างรับบริการ_(2)1"/>
      <sheetName val="เงินกู้_MGC5"/>
      <sheetName val="Trial_Balance5"/>
      <sheetName val="Account_Name_&amp;_Code5"/>
      <sheetName val="Location_&amp;_Cost_Centre5"/>
      <sheetName val="Salaries-CGR_OB-2_15"/>
      <sheetName val="Balance_sheet5"/>
      <sheetName val="_IB-PL-YTD5"/>
      <sheetName val="GST_Recon-Workings5"/>
      <sheetName val="Drop_Down5"/>
      <sheetName val="Igw_Model5"/>
      <sheetName val="TrialBalance_Q3-20025"/>
      <sheetName val="Account_List5"/>
      <sheetName val="Company_codes5"/>
      <sheetName val="NEW_ZEALAND5"/>
      <sheetName val="Stock_Aging5"/>
      <sheetName val="N-4_Patent_right5"/>
      <sheetName val="FA_Register5"/>
      <sheetName val="Last_Year2"/>
      <sheetName val="Kind_of_Service3"/>
      <sheetName val="2004_Labor3"/>
      <sheetName val="Service_Coming3"/>
      <sheetName val="Up_to_20022"/>
      <sheetName val="Sch_73"/>
      <sheetName val="2__Definitions3"/>
      <sheetName val="FA_31_03_052"/>
      <sheetName val="พ_ย_46-ม_ค_472"/>
      <sheetName val="Job_header2"/>
      <sheetName val="Customize_Your_Invoice2"/>
      <sheetName val="SCB_1_-_Current2"/>
      <sheetName val="SCB_2_-_Current2"/>
      <sheetName val="BOM_EXSM2"/>
      <sheetName val="IMPORT_LIST2"/>
      <sheetName val="Year_2002_IS2"/>
      <sheetName val="PY_Strat_Plan2"/>
      <sheetName val="10_ค้างรับเช่าเครื่องล้างจา_(22"/>
      <sheetName val="12_ค้างรับบริการ_(2)2"/>
      <sheetName val="เงินกู้_MGC6"/>
      <sheetName val="Trial_Balance6"/>
      <sheetName val="Account_Name_&amp;_Code6"/>
      <sheetName val="Location_&amp;_Cost_Centre6"/>
      <sheetName val="Salaries-CGR_OB-2_16"/>
      <sheetName val="Balance_sheet6"/>
      <sheetName val="_IB-PL-YTD6"/>
      <sheetName val="GST_Recon-Workings6"/>
      <sheetName val="Drop_Down6"/>
      <sheetName val="Igw_Model6"/>
      <sheetName val="TrialBalance_Q3-20026"/>
      <sheetName val="Account_List6"/>
      <sheetName val="Company_codes6"/>
      <sheetName val="NEW_ZEALAND6"/>
      <sheetName val="Stock_Aging6"/>
      <sheetName val="N-4_Patent_right6"/>
      <sheetName val="FA_Register6"/>
      <sheetName val="Last_Year3"/>
      <sheetName val="Kind_of_Service4"/>
      <sheetName val="2004_Labor4"/>
      <sheetName val="Service_Coming4"/>
      <sheetName val="Up_to_20023"/>
      <sheetName val="Sch_74"/>
      <sheetName val="2__Definitions4"/>
      <sheetName val="FA_31_03_053"/>
      <sheetName val="พ_ย_46-ม_ค_473"/>
      <sheetName val="Job_header3"/>
      <sheetName val="Customize_Your_Invoice3"/>
      <sheetName val="SCB_1_-_Current3"/>
      <sheetName val="SCB_2_-_Current3"/>
      <sheetName val="BOM_EXSM3"/>
      <sheetName val="IMPORT_LIST3"/>
      <sheetName val="Year_2002_IS3"/>
      <sheetName val="PY_Strat_Plan3"/>
      <sheetName val="10_ค้างรับเช่าเครื่องล้างจา_(23"/>
      <sheetName val="12_ค้างรับบริการ_(2)3"/>
      <sheetName val="CUSTOMER"/>
      <sheetName val="7251-06540"/>
      <sheetName val="trfc02-26(Fes+Ses)"/>
      <sheetName val="Newspaper"/>
      <sheetName val="AdFIF"/>
      <sheetName val="Allocate96-98"/>
      <sheetName val="224140"/>
      <sheetName val="Product Return Detail"/>
      <sheetName val="Thailand"/>
      <sheetName val="Sample size"/>
      <sheetName val="IMV"/>
      <sheetName val="Parm"/>
      <sheetName val="Sheet3"/>
      <sheetName val="ｸﾞﾗﾌﾃﾞｰﾀ"/>
      <sheetName val="10"/>
      <sheetName val="VERIFICATION PAYE"/>
      <sheetName val="Month v YTD"/>
      <sheetName val="CIPA"/>
      <sheetName val="Basic"/>
      <sheetName val="AFM"/>
      <sheetName val="NSC"/>
      <sheetName val="Menu"/>
      <sheetName val="xL5 FT"/>
      <sheetName val="am Goal"/>
      <sheetName val="xW9-13 L act"/>
      <sheetName val="Ctry Rank"/>
      <sheetName val="AM STRETCH"/>
      <sheetName val="LLookup"/>
      <sheetName val="AccpacTB"/>
      <sheetName val="Summary"/>
      <sheetName val="Unit Price 97"/>
      <sheetName val="ADJ - RATE"/>
      <sheetName val="___________"/>
      <sheetName val="013 - การสั่งการ"/>
      <sheetName val="SKA"/>
      <sheetName val="2动力设备"/>
      <sheetName val="0506合并附注"/>
      <sheetName val="Disposal"/>
      <sheetName val="TB-2001-Apr'01"/>
      <sheetName val="Recon 057"/>
      <sheetName val="Recon 292"/>
      <sheetName val="Ocnis"/>
      <sheetName val="Inv."/>
      <sheetName val="J2"/>
      <sheetName val="J1"/>
      <sheetName val="BSreport_V1"/>
      <sheetName val="เงินกู้_MGC7"/>
      <sheetName val="Trial_Balance7"/>
      <sheetName val="Account_Name_&amp;_Code7"/>
      <sheetName val="Location_&amp;_Cost_Centre7"/>
      <sheetName val="Salaries-CGR_OB-2_17"/>
      <sheetName val="Balance_sheet7"/>
      <sheetName val="_IB-PL-YTD7"/>
      <sheetName val="GST_Recon-Workings7"/>
      <sheetName val="Drop_Down7"/>
      <sheetName val="Igw_Model7"/>
      <sheetName val="TrialBalance_Q3-20027"/>
      <sheetName val="Account_List7"/>
      <sheetName val="Company_codes7"/>
      <sheetName val="NEW_ZEALAND7"/>
      <sheetName val="Stock_Aging7"/>
      <sheetName val="N-4_Patent_right7"/>
      <sheetName val="FA_Register7"/>
      <sheetName val="Last_Year4"/>
      <sheetName val="Kind_of_Service5"/>
      <sheetName val="2004_Labor5"/>
      <sheetName val="Service_Coming5"/>
      <sheetName val="Up_to_20024"/>
      <sheetName val="Sch_75"/>
      <sheetName val="2__Definitions5"/>
      <sheetName val="FA_31_03_054"/>
      <sheetName val="พ_ย_46-ม_ค_474"/>
      <sheetName val="Job_header4"/>
      <sheetName val="Customize_Your_Invoice4"/>
      <sheetName val="SCB_1_-_Current4"/>
      <sheetName val="SCB_2_-_Current4"/>
      <sheetName val="BOM_EXSM4"/>
      <sheetName val="IMPORT_LIST4"/>
      <sheetName val="Year_2002_IS4"/>
      <sheetName val="PY_Strat_Plan4"/>
      <sheetName val="10_ค้างรับเช่าเครื่องล้างจา_(24"/>
      <sheetName val="12_ค้างรับบริการ_(2)4"/>
      <sheetName val="A6"/>
      <sheetName val="Location Codes"/>
      <sheetName val="oct test tax"/>
      <sheetName val="10-1 media"/>
      <sheetName val="p &amp; l "/>
      <sheetName val="ac_code"/>
      <sheetName val="GL CB"/>
      <sheetName val="GL M"/>
      <sheetName val="detail-sep"/>
      <sheetName val="addition_auc"/>
      <sheetName val="Supporting Tool"/>
      <sheetName val="Co. Code"/>
      <sheetName val="POS_INV 9712"/>
      <sheetName val="pos collection timeliness"/>
      <sheetName val="Record CR"/>
      <sheetName val="Dates"/>
      <sheetName val="Date"/>
      <sheetName val="worksheet"/>
      <sheetName val="MHK Rate"/>
      <sheetName val="MJD Rate"/>
      <sheetName val="MJS Rate"/>
      <sheetName val="L52A国内台当り"/>
      <sheetName val="Cal_b"/>
      <sheetName val="กระจายบอร์ด"/>
      <sheetName val="เงินกู้_MGC8"/>
      <sheetName val="Trial_Balance8"/>
      <sheetName val="Account_Name_&amp;_Code8"/>
      <sheetName val="Location_&amp;_Cost_Centre8"/>
      <sheetName val="Balance_sheet8"/>
      <sheetName val="_IB-PL-YTD8"/>
      <sheetName val="Salaries-CGR_OB-2_18"/>
      <sheetName val="GST_Recon-Workings8"/>
      <sheetName val="Drop_Down8"/>
      <sheetName val="Igw_Model8"/>
      <sheetName val="FA_Register8"/>
      <sheetName val="TrialBalance_Q3-20028"/>
      <sheetName val="เงินกู้_MGC9"/>
      <sheetName val="Trial_Balance9"/>
      <sheetName val="Account_Name_&amp;_Code9"/>
      <sheetName val="Location_&amp;_Cost_Centre9"/>
      <sheetName val="Balance_sheet9"/>
      <sheetName val="_IB-PL-YTD9"/>
      <sheetName val="Salaries-CGR_OB-2_19"/>
      <sheetName val="GST_Recon-Workings9"/>
      <sheetName val="Drop_Down9"/>
      <sheetName val="Igw_Model9"/>
      <sheetName val="FA_Register9"/>
      <sheetName val="TrialBalance_Q3-20029"/>
      <sheetName val="เงินกู้_MGC10"/>
      <sheetName val="Trial_Balance10"/>
      <sheetName val="Account_Name_&amp;_Code10"/>
      <sheetName val="Location_&amp;_Cost_Centre10"/>
      <sheetName val="Balance_sheet10"/>
      <sheetName val="_IB-PL-YTD10"/>
      <sheetName val="Salaries-CGR_OB-2_110"/>
      <sheetName val="GST_Recon-Workings10"/>
      <sheetName val="Drop_Down10"/>
      <sheetName val="Igw_Model10"/>
      <sheetName val="FA_Register10"/>
      <sheetName val="TrialBalance_Q3-200210"/>
      <sheetName val="เงินกู้_MGC11"/>
      <sheetName val="Trial_Balance11"/>
      <sheetName val="Account_Name_&amp;_Code11"/>
      <sheetName val="Location_&amp;_Cost_Centre11"/>
      <sheetName val="Balance_sheet11"/>
      <sheetName val="_IB-PL-YTD11"/>
      <sheetName val="Salaries-CGR_OB-2_111"/>
      <sheetName val="GST_Recon-Workings11"/>
      <sheetName val="Drop_Down11"/>
      <sheetName val="Igw_Model11"/>
      <sheetName val="FA_Register11"/>
      <sheetName val="TrialBalance_Q3-200211"/>
      <sheetName val="เงินกู้_MGC12"/>
      <sheetName val="Trial_Balance12"/>
      <sheetName val="Account_Name_&amp;_Code12"/>
      <sheetName val="Location_&amp;_Cost_Centre12"/>
      <sheetName val="Balance_sheet12"/>
      <sheetName val="_IB-PL-YTD12"/>
      <sheetName val="Salaries-CGR_OB-2_112"/>
      <sheetName val="GST_Recon-Workings12"/>
      <sheetName val="Drop_Down12"/>
      <sheetName val="Igw_Model12"/>
      <sheetName val="FA_Register12"/>
      <sheetName val="TrialBalance_Q3-200212"/>
      <sheetName val="Account_List8"/>
      <sheetName val="Company_codes8"/>
      <sheetName val="NEW_ZEALAND8"/>
      <sheetName val="Stock_Aging8"/>
      <sheetName val="N-4_Patent_right8"/>
      <sheetName val="เงินกู้_MGC13"/>
      <sheetName val="Trial_Balance13"/>
      <sheetName val="Account_Name_&amp;_Code13"/>
      <sheetName val="Location_&amp;_Cost_Centre13"/>
      <sheetName val="Balance_sheet13"/>
      <sheetName val="_IB-PL-YTD13"/>
      <sheetName val="Salaries-CGR_OB-2_113"/>
      <sheetName val="GST_Recon-Workings13"/>
      <sheetName val="Drop_Down13"/>
      <sheetName val="Igw_Model13"/>
      <sheetName val="FA_Register13"/>
      <sheetName val="TrialBalance_Q3-200213"/>
      <sheetName val="Account_List9"/>
      <sheetName val="Company_codes9"/>
      <sheetName val="NEW_ZEALAND9"/>
      <sheetName val="Stock_Aging9"/>
      <sheetName val="N-4_Patent_right9"/>
      <sheetName val="เงินกู้_MGC14"/>
      <sheetName val="Trial_Balance14"/>
      <sheetName val="Account_Name_&amp;_Code14"/>
      <sheetName val="Location_&amp;_Cost_Centre14"/>
      <sheetName val="Balance_sheet14"/>
      <sheetName val="_IB-PL-YTD14"/>
      <sheetName val="Salaries-CGR_OB-2_114"/>
      <sheetName val="GST_Recon-Workings14"/>
      <sheetName val="Drop_Down14"/>
      <sheetName val="Igw_Model14"/>
      <sheetName val="FA_Register14"/>
      <sheetName val="TrialBalance_Q3-200214"/>
      <sheetName val="Account_List10"/>
      <sheetName val="Company_codes10"/>
      <sheetName val="NEW_ZEALAND10"/>
      <sheetName val="Stock_Aging10"/>
      <sheetName val="N-4_Patent_right10"/>
      <sheetName val="パラメータ"/>
      <sheetName val="งบบริหาร PL-report"/>
      <sheetName val="acc.depre-report-old"/>
      <sheetName val="นิคม อีสเทิร์นชีบอร์ด"/>
      <sheetName val="schedule "/>
      <sheetName val="งานโครงสร้าง"/>
      <sheetName val="แบบเดิม"/>
      <sheetName val="Factor F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ตั๋วเงินรับ"/>
      <sheetName val="U-5"/>
      <sheetName val="Trial Balance"/>
      <sheetName val="인원계획-미화"/>
      <sheetName val="2002"/>
      <sheetName val="PM-TE"/>
      <sheetName val="detail_profit&amp;loss"/>
      <sheetName val="TrialBalance Q3-2002"/>
      <sheetName val="ADJ - RATE"/>
      <sheetName val="A"/>
      <sheetName val="Consolidated"/>
      <sheetName val="Sheet1"/>
      <sheetName val="Data"/>
      <sheetName val="AP"/>
      <sheetName val="Landing Factors"/>
      <sheetName val="Agency Walker ID"/>
      <sheetName val="매출"/>
      <sheetName val="Links"/>
      <sheetName val="Lead"/>
      <sheetName val="เงินกู้_MGC"/>
      <sheetName val="Trial_Balance"/>
      <sheetName val="TrialBalance_Q3-2002"/>
      <sheetName val="ADJ_-_RATE"/>
      <sheetName val="เงินกู้_MGC1"/>
      <sheetName val="Trial_Balance1"/>
      <sheetName val="TrialBalance_Q3-20021"/>
      <sheetName val="ADJ_-_RATE1"/>
      <sheetName val="Landing_Factors"/>
      <sheetName val="Agency_Walker_I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 Balance"/>
      <sheetName val="K-5"/>
      <sheetName val="2002"/>
      <sheetName val="เงินกู้ MG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Sheet1"/>
      <sheetName val="Trial Balance"/>
      <sheetName val="TrialBalance Q3-2002"/>
      <sheetName val="2002"/>
      <sheetName val="detail_profit&amp;los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Trial Balance"/>
    </sheetNames>
    <sheetDataSet>
      <sheetData sheetId="0"/>
      <sheetData sheetId="1"/>
      <sheetData sheetId="2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인원계획-미화"/>
      <sheetName val="Trial Balance"/>
      <sheetName val="노무비"/>
      <sheetName val="PM-TE"/>
      <sheetName val="2002"/>
      <sheetName val="ตั๋วเงินรับ"/>
      <sheetName val="A"/>
      <sheetName val="TrialBalance Q3-2002"/>
      <sheetName val="detail_profit&amp;loss"/>
      <sheetName val="10-c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축개요"/>
      <sheetName val="층별개요"/>
      <sheetName val="전기설비"/>
      <sheetName val="기계설비"/>
      <sheetName val="건축물개요"/>
      <sheetName val="조직및 인원계획"/>
      <sheetName val="인원계획-시설"/>
      <sheetName val="인원계획-미화"/>
      <sheetName val="인원계획-보안주차안내"/>
      <sheetName val="자격요원선임"/>
      <sheetName val="견적서"/>
      <sheetName val="총괄견적서"/>
      <sheetName val="견적내역-시설"/>
      <sheetName val="시설운영비"/>
      <sheetName val="장비-시설"/>
      <sheetName val="견적내역-미화 (2)"/>
      <sheetName val="미화운영"/>
      <sheetName val="미화소모품"/>
      <sheetName val="장비-미화"/>
      <sheetName val="견적내역-보안 (2)"/>
      <sheetName val="보안운영"/>
      <sheetName val="장비-보안안내주차"/>
      <sheetName val="예산안"/>
      <sheetName val="연봉산술"/>
      <sheetName val="Sheet3"/>
      <sheetName val="인원계획_미화"/>
      <sheetName val="노무비"/>
      <sheetName val="Assumptions"/>
      <sheetName val="001"/>
      <sheetName val="Initial Input Variable"/>
      <sheetName val="일위대가목차"/>
      <sheetName val="เงินกู้ MGC"/>
      <sheetName val="เงินกู้ธนชาติ"/>
      <sheetName val="Trial Balance"/>
      <sheetName val="재무가정"/>
      <sheetName val="공사개요"/>
      <sheetName val="MOTOR"/>
      <sheetName val="Customer Databas"/>
      <sheetName val="익월작업계힉"/>
      <sheetName val="Instructions"/>
      <sheetName val="S&amp;R"/>
      <sheetName val="Template"/>
      <sheetName val="1 Cash Flow Analysis"/>
      <sheetName val="조직및_인원계획"/>
      <sheetName val="견적내역-미화_(2)"/>
      <sheetName val="견적내역-보안_(2)"/>
      <sheetName val="Initial_Input_Variable"/>
      <sheetName val="Customer_Databas"/>
      <sheetName val="2004SS"/>
      <sheetName val="2004CJ"/>
      <sheetName val="ASP"/>
      <sheetName val="Summary"/>
      <sheetName val="2. Summary-cash"/>
      <sheetName val="Budget 2005(DW)"/>
      <sheetName val="Id"/>
      <sheetName val="Area"/>
      <sheetName val="Journal"/>
      <sheetName val="98년매출액및매출원가"/>
      <sheetName val="손익계산서(가로)"/>
      <sheetName val="견적과실행예산"/>
      <sheetName val="2002"/>
      <sheetName val="0.1keyAssumption"/>
      <sheetName val="0.0ControlSheet"/>
      <sheetName val="건재양식"/>
      <sheetName val="ตั๋วเงินรับ"/>
      <sheetName val="U-5"/>
      <sheetName val="TB"/>
      <sheetName val="PA"/>
      <sheetName val="BS ATTACH"/>
      <sheetName val="GAAP Pru"/>
      <sheetName val="ยานพาหนะ"/>
      <sheetName val="S-5"/>
      <sheetName val="Exp"/>
      <sheetName val="anaysis_sheet"/>
      <sheetName val="03中"/>
      <sheetName val="รายเดือน"/>
      <sheetName val="code"/>
      <sheetName val="SH-A"/>
      <sheetName val="Index"/>
      <sheetName val="SH-E"/>
      <sheetName val="SH-C"/>
      <sheetName val="10-c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ตั๋วเงินรับ"/>
      <sheetName val="U-5"/>
      <sheetName val="Trial Balance"/>
      <sheetName val="인원계획-미화"/>
      <sheetName val="2002"/>
      <sheetName val="PM-TE"/>
      <sheetName val="detail_profit&amp;loss"/>
      <sheetName val="TrialBalance Q3-2002"/>
      <sheetName val="ADJ - RATE"/>
      <sheetName val="A"/>
      <sheetName val="Sheet1"/>
      <sheetName val="Data"/>
      <sheetName val="Consolidated"/>
      <sheetName val="AP"/>
      <sheetName val="Landing Factors"/>
      <sheetName val="Agency Walker ID"/>
      <sheetName val="매출"/>
      <sheetName val="Links"/>
      <sheetName val="Lead"/>
      <sheetName val="เงินกู้_MGC"/>
      <sheetName val="Trial_Balance"/>
      <sheetName val="TrialBalance_Q3-2002"/>
      <sheetName val="ADJ_-_RATE"/>
      <sheetName val="เงินกู้_MGC1"/>
      <sheetName val="Trial_Balance1"/>
      <sheetName val="TrialBalance_Q3-20021"/>
      <sheetName val="ADJ_-_RATE1"/>
      <sheetName val="Landing_Factors"/>
      <sheetName val="Agency_Walker_I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udit"/>
      <sheetName val="ประมาณหนี้สูญ"/>
      <sheetName val="earn&amp;young"/>
      <sheetName val="Trial 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enu"/>
      <sheetName val="Instructions"/>
      <sheetName val="Control"/>
      <sheetName val="Projects"/>
      <sheetName val="Org"/>
      <sheetName val="Dashboard"/>
      <sheetName val="Key"/>
      <sheetName val="ProjectTimeLine"/>
      <sheetName val="EntitySummary"/>
      <sheetName val="ProjectAnalyser"/>
      <sheetName val="Ratios"/>
      <sheetName val="Conso"/>
      <sheetName val="Elimination"/>
      <sheetName val="Sum"/>
      <sheetName val="&gt;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ADC&gt;"/>
      <sheetName val="12"/>
      <sheetName val="13"/>
      <sheetName val="14"/>
      <sheetName val="15"/>
      <sheetName val="16"/>
      <sheetName val="17"/>
      <sheetName val="18"/>
      <sheetName val="19"/>
      <sheetName val="20"/>
      <sheetName val="&lt;ADC"/>
      <sheetName val="Subsidiary Template"/>
      <sheetName val="&lt;"/>
      <sheetName val="ADC"/>
      <sheetName val="ADC Group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인원계획-미화"/>
      <sheetName val="Trial Balance"/>
      <sheetName val="노무비"/>
      <sheetName val="PM-TE"/>
      <sheetName val="2002"/>
      <sheetName val="ตั๋วเงินรับ"/>
      <sheetName val="A"/>
      <sheetName val="TrialBalance Q3-2002"/>
      <sheetName val="detail_profit&amp;lo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 Jan 02"/>
      <sheetName val="XMLWC000"/>
      <sheetName val="21 Jan 02"/>
      <sheetName val="เงินกู้ MGC"/>
      <sheetName val="노무비"/>
      <sheetName val="เงินกู้ธนชาติ"/>
      <sheetName val="ตั๋วเงินรับ"/>
      <sheetName val="TrialBalance Q3-2002"/>
      <sheetName val="PGM_2LEVYTD"/>
      <sheetName val="detail_profit&amp;loss"/>
      <sheetName val="2002"/>
      <sheetName val="Master"/>
      <sheetName val="???"/>
      <sheetName val="GAAP Pru"/>
      <sheetName val="인원계획-미화"/>
      <sheetName val="51"/>
      <sheetName val="7_Jan_02"/>
      <sheetName val="21_Jan_02"/>
      <sheetName val="เงินกู้_MGC"/>
      <sheetName val="TrialBalance_Q3-2002"/>
      <sheetName val="GAAP_Pru"/>
      <sheetName val="7_Jan_021"/>
      <sheetName val="21_Jan_021"/>
      <sheetName val="เงินกู้_MGC1"/>
      <sheetName val="TrialBalance_Q3-20021"/>
      <sheetName val="GAAP_Pru1"/>
      <sheetName val="7_Jan_022"/>
      <sheetName val="21_Jan_022"/>
      <sheetName val="เงินกู้_MGC2"/>
      <sheetName val="TrialBalance_Q3-20022"/>
      <sheetName val="GAAP_Pru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인원계획-미화"/>
      <sheetName val="ตั๋วเงินรับ"/>
      <sheetName val="U-5"/>
      <sheetName val="Trial Balance"/>
      <sheetName val="2002"/>
      <sheetName val="PM-TE"/>
      <sheetName val="detail_profit&amp;loss"/>
      <sheetName val="TrialBalance Q3-2002"/>
      <sheetName val="ADJ - RATE"/>
      <sheetName val="Sheet1"/>
      <sheetName val="Data"/>
      <sheetName val="A"/>
      <sheetName val="Consolidat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-TE"/>
      <sheetName val="เงินกู้ธนชาติ"/>
      <sheetName val="เงินกู้ MGC"/>
      <sheetName val="인원계획-미화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-TE"/>
      <sheetName val="เงินกู้ธนชาติ"/>
      <sheetName val="เงินกู้ MGC"/>
      <sheetName val="TrialBalance Q3-2002"/>
      <sheetName val="Trial Balance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</sheetNames>
    <sheetDataSet>
      <sheetData sheetId="0"/>
      <sheetData sheetId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PM-TE"/>
      <sheetName val="노무비"/>
      <sheetName val="TrialBalance Q3-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원배정"/>
      <sheetName val="인원산출"/>
      <sheetName val="노무비"/>
      <sheetName val="운영"/>
      <sheetName val="장비"/>
      <sheetName val="근무"/>
      <sheetName val="견적"/>
      <sheetName val="견적서"/>
      <sheetName val="견적내역"/>
      <sheetName val="산출기준"/>
      <sheetName val="인건"/>
      <sheetName val="소모품"/>
      <sheetName val="인원계획-미화"/>
      <sheetName val="PM-TE"/>
      <sheetName val="เงินกู้ธนชาติ"/>
      <sheetName val="เงินกู้ MGC"/>
      <sheetName val="Trial Balance"/>
      <sheetName val="anaysis_sheet"/>
      <sheetName val="한국중공업보안"/>
      <sheetName val="2004SS"/>
      <sheetName val="2004C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esreqsum"/>
      <sheetName val="Sheet1 (2)"/>
      <sheetName val="ecc_res"/>
      <sheetName val="เงินกู้ธนชาติ"/>
      <sheetName val="เงินกู้ MGC"/>
      <sheetName val="PPG_MOB2"/>
      <sheetName val="BALANCE SHEET "/>
      <sheetName val="Cover2"/>
      <sheetName val="Standing Data"/>
      <sheetName val="Asset &amp; Liability"/>
      <sheetName val="Net asset value"/>
      <sheetName val="Sheet1"/>
      <sheetName val="INTEREST"/>
      <sheetName val="ADJ - RATE"/>
      <sheetName val="Input"/>
      <sheetName val="Oct"/>
      <sheetName val="Master"/>
      <sheetName val="List"/>
      <sheetName val="Jan'06"/>
      <sheetName val="TB SAP"/>
      <sheetName val="DataLookups"/>
      <sheetName val="Ass(SDMar-Apr)"/>
      <sheetName val="SKA"/>
      <sheetName val="FRECEFECBAILEYS"/>
      <sheetName val="Sheet1 _2_"/>
      <sheetName val="1-21"/>
      <sheetName val="อมตะCiyt"/>
      <sheetName val="2004"/>
      <sheetName val="Plot Information"/>
      <sheetName val="data list"/>
      <sheetName val="304ip2"/>
      <sheetName val="MKT"/>
      <sheetName val="Summary(2549)"/>
      <sheetName val="Page 2"/>
      <sheetName val="3_กราฟ EUT"/>
      <sheetName val="Mant.Fiber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chada"/>
      <sheetName val="Summary "/>
      <sheetName val="เอกสารแนบ"/>
      <sheetName val="ps,ks"/>
      <sheetName val="노무비"/>
      <sheetName val="Summary_"/>
      <sheetName val="เงินกู้ MGC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PM-TE"/>
      <sheetName val="노무비"/>
      <sheetName val="Dates"/>
      <sheetName val="anaysis_sheet"/>
      <sheetName val="TrialBalance Q3-2002"/>
      <sheetName val="재무가정"/>
      <sheetName val="Ratchada"/>
      <sheetName val="ตั๋วเงินรับ"/>
      <sheetName val="detail_profit&amp;loss"/>
      <sheetName val="N-4.4"/>
      <sheetName val="Trial Balance"/>
      <sheetName val="M-1-1"/>
      <sheetName val="Sheet1"/>
      <sheetName val="detail(sum)"/>
      <sheetName val="ELEC45-01"/>
      <sheetName val="Template"/>
      <sheetName val="ADJ - RATE"/>
      <sheetName val="K-1A"/>
      <sheetName val="0506合并附注"/>
      <sheetName val="2动力设备"/>
      <sheetName val="Heads"/>
      <sheetName val="Exp"/>
      <sheetName val="MajorAP"/>
      <sheetName val="AP Interco."/>
      <sheetName val="Details for Keppel Sin"/>
      <sheetName val="Details for tri"/>
      <sheetName val="Q1'04"/>
      <sheetName val="Q2'04"/>
      <sheetName val="เง_นก__ธนชาต_"/>
      <sheetName val="เง_นก__ MGC"/>
      <sheetName val="TB-2001-Apr'01"/>
      <sheetName val="TH00_12080000"/>
      <sheetName val="VariableII  period"/>
      <sheetName val="6 weeks rolling forecast"/>
      <sheetName val="Cash082002"/>
      <sheetName val="AP"/>
      <sheetName val="AR"/>
      <sheetName val="mbb"/>
      <sheetName val="mbb-us"/>
      <sheetName val="oub"/>
      <sheetName val="Recon-mbb"/>
      <sheetName val="Recon-oub"/>
      <sheetName val="M-1A"/>
      <sheetName val="database"/>
      <sheetName val="table"/>
      <sheetName val="LS매입채무"/>
      <sheetName val="외상매입금명세"/>
      <sheetName val="지급어음명세"/>
      <sheetName val="FX rates"/>
      <sheetName val="Standing Data"/>
      <sheetName val="Asset &amp; Liability"/>
      <sheetName val="Net asset value"/>
      <sheetName val="_x0000_"/>
      <sheetName val=""/>
      <sheetName val="K-5"/>
      <sheetName val="f&amp;b (2)"/>
      <sheetName val="인원계획-미화"/>
      <sheetName val="type"/>
      <sheetName val="7 Jan 02"/>
      <sheetName val="oresreqsum"/>
      <sheetName val="Tke"/>
      <sheetName val="DOMESTIC"/>
      <sheetName val="STart"/>
      <sheetName val="Map"/>
      <sheetName val="เงินกู้_MGC"/>
      <sheetName val="TrialBalance_Q3-2002"/>
      <sheetName val="?"/>
      <sheetName val="OD"/>
      <sheetName val="เงินกู้_MGC1"/>
      <sheetName val="TrialBalance_Q3-20021"/>
      <sheetName val="N-4_4"/>
      <sheetName val="Trial_Balance"/>
      <sheetName val="ADJ_-_RATE"/>
      <sheetName val="AP_Interco_"/>
      <sheetName val="Details_for_Keppel_Sin"/>
      <sheetName val="Details_for_tri"/>
      <sheetName val="เง_นก___MGC"/>
      <sheetName val="VariableII__period"/>
      <sheetName val="6_weeks_rolling_forecast"/>
      <sheetName val="FX_rates"/>
      <sheetName val="Standing_Data"/>
      <sheetName val="Asset_&amp;_Liability"/>
      <sheetName val="Net_asset_value"/>
      <sheetName val="f&amp;b_(2)"/>
      <sheetName val="7_Jan_02"/>
      <sheetName val="Report_HR"/>
      <sheetName val="NBD1.1.01"/>
      <sheetName val="NBD2.1.02"/>
      <sheetName val="NBD2.1.03"/>
      <sheetName val="NBD2.1.04"/>
      <sheetName val="NBD2.2.02"/>
      <sheetName val="NBD6.2.01"/>
      <sheetName val="NBD6.2.02"/>
      <sheetName val="NBD8.2.01"/>
      <sheetName val="NBD8.2.08"/>
      <sheetName val="NBD8.2.09"/>
      <sheetName val="NBD8.2.11"/>
      <sheetName val="NBD8.2.12"/>
      <sheetName val="NBD8.2.16"/>
      <sheetName val="NBD8.2.18"/>
      <sheetName val="NBD8.2.20"/>
      <sheetName val="NBD8.2.21"/>
      <sheetName val="Market Segment"/>
      <sheetName val="Owner Unit"/>
      <sheetName val="vendor name"/>
      <sheetName val="Parameter"/>
      <sheetName val="HQ"/>
      <sheetName val="MasterSheet"/>
      <sheetName val="INDEX"/>
      <sheetName val="Sheet10"/>
      <sheetName val="Content Page"/>
      <sheetName val="Basic_Information"/>
      <sheetName val="TB"/>
      <sheetName val="Setup"/>
      <sheetName val="PU+MSS+ESS"/>
      <sheetName val="PLSUMM"/>
      <sheetName val="Elim Seg LM"/>
      <sheetName val="Elim Seg BM"/>
      <sheetName val="Elim Seg AM"/>
      <sheetName val="Table Array"/>
      <sheetName val="2002"/>
      <sheetName val="Setup 2008"/>
      <sheetName val="Output"/>
      <sheetName val="C-1"/>
      <sheetName val="10-1 Media"/>
      <sheetName val="10-cut"/>
      <sheetName val="Content"/>
      <sheetName val="Summary"/>
      <sheetName val="GMI"/>
      <sheetName val="list"/>
      <sheetName val="p***"/>
      <sheetName val="Setup 2009"/>
      <sheetName val="EBANOV96"/>
      <sheetName val="Invoice"/>
      <sheetName val="P&amp;LSUM"/>
      <sheetName val="SCB 1 - Current"/>
      <sheetName val="SCB 2 - Current"/>
      <sheetName val="?????"/>
      <sheetName val="ชื่อหุ้น"/>
      <sheetName val="B&amp;S 1999"/>
      <sheetName val="????-??"/>
      <sheetName val="BUILD95"/>
      <sheetName val="A"/>
      <sheetName val="?????????????"/>
      <sheetName val="??????? MGC"/>
      <sheetName val="GROUP1"/>
      <sheetName val="Parameters"/>
      <sheetName val="Data Sources"/>
      <sheetName val="XREF"/>
      <sheetName val="외상매출금현황-수정분 A2"/>
      <sheetName val="Master Updated(517)"/>
      <sheetName val="INFORM"/>
      <sheetName val="_x0000_._x0000__x0000__x0000__x0000__x0000__x0000__x0000__x0000__x0000_9_x0000_D_x0000__x0000__x0000__x0000__x0000_O_x0000_Z_x0000_e_x0000_p_x0000_{_x0000__x0000_"/>
      <sheetName val="Newspaper"/>
      <sheetName val="."/>
      <sheetName val="640600"/>
      <sheetName val="?.?????????9?D?????O?Z?e?p?{??"/>
      <sheetName val=".?9?D?O?Z?e?p?{??_x000a_"/>
      <sheetName val="_____________"/>
      <sheetName val="_______ MGC"/>
      <sheetName val="Sheet2"/>
      <sheetName val="Tooling list T lite"/>
      <sheetName val="1"/>
      <sheetName val="7251-06540"/>
      <sheetName val=" IB-PL-00-01 SUMMARY"/>
      <sheetName val="Asset41_42"/>
      <sheetName val="Casual2003"/>
      <sheetName val="1602-97"/>
      <sheetName val="@RISK Correlations"/>
      <sheetName val="NEW ZEALAND"/>
      <sheetName val="Detail-Sep"/>
      <sheetName val="_2_ส่งข้อมูลต้นทุนฉีดให้บัญชี"/>
      <sheetName val="Master table"/>
      <sheetName val="legal_h"/>
      <sheetName val="7Long term liabilities"/>
      <sheetName val="P&amp;L"/>
      <sheetName val="Nominal Wizard"/>
      <sheetName val="Jan.05"/>
      <sheetName val="BS-Q1'04"/>
      <sheetName val="set_"/>
      <sheetName val="FCT 2008 - HM ok"/>
      <sheetName val="Loan Data"/>
      <sheetName val="ยานพาหนะ"/>
      <sheetName val="Lookup"/>
      <sheetName val="LJ Assumptions"/>
      <sheetName val="LJ Cost"/>
      <sheetName val="LJ His CF"/>
      <sheetName val="YS Loan "/>
      <sheetName val="YS Hotel Budget"/>
      <sheetName val="YS Assumptions"/>
      <sheetName val="YS Cost "/>
      <sheetName val="YS His CF"/>
      <sheetName val="Sheet4"/>
      <sheetName val="new IFS format"/>
      <sheetName val="TMF Draft"/>
      <sheetName val="Fill this out first..."/>
      <sheetName val="FE-1770.P1"/>
      <sheetName val="S-5"/>
      <sheetName val="Master"/>
      <sheetName val="._x0000_9_x0000_D_x0000_O_x0000_Z_x0000_e_x0000_p_x0000_{_x0000__x0000__x000a_"/>
      <sheetName val="PA"/>
      <sheetName val="03100(SS)"/>
      <sheetName val="RECY"/>
      <sheetName val="INV"/>
      <sheetName val="FA(NEW)"/>
      <sheetName val="Allocate96-98"/>
      <sheetName val="ค่าวัสดุ"/>
      <sheetName val="K-5 YE"/>
      <sheetName val="Asset 31-12-47"/>
      <sheetName val="BMCT2003"/>
      <sheetName val="CODE"/>
      <sheetName val="Purchase Order"/>
      <sheetName val="Customize Your Purchase Order"/>
      <sheetName val="Customize Your Invoice"/>
      <sheetName val="CUSTOMER"/>
      <sheetName val="data"/>
      <sheetName val="???"/>
      <sheetName val="ADJ _ RATE"/>
      <sheetName val="E-1D"/>
      <sheetName val="GL"/>
      <sheetName val="Call Down Data OLD"/>
      <sheetName val="CANADA"/>
      <sheetName val="Assumption Data"/>
      <sheetName val="Links"/>
      <sheetName val="Lead"/>
      <sheetName val="BL - GL - RJ"/>
      <sheetName val="T&amp;E GL"/>
      <sheetName val="T&amp;E System"/>
      <sheetName val="BRAZIL"/>
      <sheetName val="1020 FF"/>
      <sheetName val="PHSB-GL-TB"/>
      <sheetName val="RFC-GRE"/>
      <sheetName val=" IBPL0001"/>
      <sheetName val="BS"/>
      <sheetName val="FY02 Fcst"/>
      <sheetName val="Variables"/>
      <sheetName val="fxrates"/>
      <sheetName val="HR"/>
      <sheetName val="Aging"/>
      <sheetName val="P13-R"/>
      <sheetName val="Operational Plan"/>
      <sheetName val="CRITERIA1"/>
      <sheetName val="Summary Comparison SGD"/>
      <sheetName val="U-5"/>
      <sheetName val="Consolidated"/>
      <sheetName val="U-7.1"/>
      <sheetName val="Mkt Dev 1291 ONL 1290 - 1010"/>
      <sheetName val="GAAP Pru"/>
      <sheetName val="PGMMNG"/>
      <sheetName val="SwapData"/>
      <sheetName val="31.12.04"/>
      <sheetName val="Bill No. 2 - Carpark"/>
      <sheetName val="FDR-Jan-99 "/>
      <sheetName val="TB_Hotel"/>
      <sheetName val="sum to LRH"/>
      <sheetName val="6เครื่อง"/>
      <sheetName val="Appendix E"/>
      <sheetName val="Submission Form"/>
      <sheetName val="interest income"/>
      <sheetName val="Procedures"/>
      <sheetName val="Tax Formulas"/>
      <sheetName val="Formulas&amp;Settings"/>
      <sheetName val="Setup Sheet"/>
      <sheetName val="K101 FA Lead"/>
      <sheetName val="N201"/>
      <sheetName val="数外余额"/>
      <sheetName val="Base Rental"/>
      <sheetName val="グラフデータ"/>
      <sheetName val="F_OH"/>
      <sheetName val="COST (ACC.ขาย10-2005)"/>
      <sheetName val="Book 1 Summary"/>
      <sheetName val="B1"/>
      <sheetName val="Month"/>
      <sheetName val="DEP12"/>
      <sheetName val="HO"/>
      <sheetName val="MA"/>
      <sheetName val="Lookups"/>
      <sheetName val="K2"/>
      <sheetName val="M_Maincomp"/>
      <sheetName val="J2"/>
      <sheetName val="group-expense"/>
      <sheetName val="Global Cover"/>
      <sheetName val="Anniversary at Multi Group"/>
      <sheetName val="TheMall_Empo_Sep04"/>
      <sheetName val="M_CT_OUT"/>
      <sheetName val="Burden exp"/>
      <sheetName val="Menu"/>
      <sheetName val="Main Menu"/>
      <sheetName val="AOP Summary-2"/>
      <sheetName val="Header"/>
      <sheetName val="Thailand"/>
      <sheetName val="stockทุน"/>
      <sheetName val="AFEMAI"/>
      <sheetName val="BE"/>
      <sheetName val="MatMan"/>
      <sheetName val="FACTORS"/>
      <sheetName val="Purchase"/>
      <sheetName val="ALL KSFC RIGS EXCEPT R-5"/>
      <sheetName val="GLdownload"/>
      <sheetName val="Entity List"/>
      <sheetName val="เงินกู้ธนช"/>
      <sheetName val="Reest_Budget"/>
      <sheetName val="Product_Category_Input"/>
      <sheetName val="Drop Down Lists"/>
      <sheetName val="CAPEX Import"/>
      <sheetName val="Disposal"/>
      <sheetName val="IR66N"/>
      <sheetName val="เครื่องตกแต่ง"/>
      <sheetName val="อาคาร"/>
      <sheetName val="เครื่องมือ"/>
      <sheetName val="Value"/>
      <sheetName val="Rates Table"/>
      <sheetName val="PRODUCT"/>
      <sheetName val="Jung step down (60)"/>
      <sheetName val="BASIC"/>
      <sheetName val="lgth adj fine"/>
      <sheetName val="Gauge Accuracy"/>
      <sheetName val="PG8"/>
      <sheetName val="PG7"/>
      <sheetName val="Drop Down"/>
      <sheetName val="AUDIT FEE"/>
      <sheetName val="Download"/>
      <sheetName val="CASA-PLAN"/>
      <sheetName val="Accure"/>
      <sheetName val="V303"/>
      <sheetName val="W-현원가"/>
      <sheetName val="S8"/>
      <sheetName val="P&amp;L-RT"/>
      <sheetName val="Pkg"/>
      <sheetName val="Raw Mat"/>
      <sheetName val="99年度原単位"/>
      <sheetName val="Thai better foods"/>
      <sheetName val="Cross Ref"/>
      <sheetName val="SRO"/>
      <sheetName val="Stock"/>
      <sheetName val="10"/>
      <sheetName val="ACC_MASTER"/>
      <sheetName val="Link data"/>
      <sheetName val="Drop down list"/>
      <sheetName val="Assumptions"/>
      <sheetName val="Dimensions"/>
      <sheetName val="ctrl"/>
      <sheetName val="Tax Calculation"/>
      <sheetName val="RIG 134-ASSETS APR 97"/>
      <sheetName val="RIG 027-ASSETS-AFTER 30 JUN 97"/>
      <sheetName val="J1"/>
      <sheetName val="Home Page"/>
      <sheetName val="Interest Rate Projection"/>
      <sheetName val="Drop_Down_Lists"/>
      <sheetName val="CAPEX_Import"/>
      <sheetName val="_IBPL0001"/>
      <sheetName val="Rates_Table"/>
      <sheetName val="_IB-PL-00-01_SUMMARY"/>
      <sheetName val="lgth_adj_fine"/>
      <sheetName val="Gauge_Accuracy"/>
      <sheetName val="Drop_Down"/>
      <sheetName val="???????_MGC"/>
      <sheetName val="AUDIT_FEE"/>
      <sheetName val="Raw_Mat"/>
      <sheetName val="Jung_step_down_(60)"/>
      <sheetName val="Thai_better_foods"/>
      <sheetName val="Cross_Ref"/>
      <sheetName val="Account_Map"/>
      <sheetName val="Table LL13"/>
      <sheetName val="Deckblatt"/>
      <sheetName val="FF7"/>
      <sheetName val="Data2"/>
      <sheetName val="ar_billwise_age"/>
      <sheetName val="BALANCE SHEET "/>
      <sheetName val="New Hire Input &amp; Calc"/>
      <sheetName val="On Board Headcount Changes"/>
      <sheetName val="Permanent info"/>
      <sheetName val="U-3"/>
      <sheetName val="Wkgs_BS Lead"/>
      <sheetName val="CST1198"/>
      <sheetName val="SAP COMPANY CODES"/>
      <sheetName val="Id"/>
      <sheetName val="Intro2"/>
      <sheetName val="IRELAND"/>
      <sheetName val="Cover2"/>
      <sheetName val="ana u5"/>
      <sheetName val="Genetica Molecular '07"/>
      <sheetName val="General"/>
      <sheetName val="A_TODDI &amp; B_TODDI"/>
      <sheetName val="Common"/>
      <sheetName val="SUM RV-November"/>
      <sheetName val="FY04 budget vol"/>
      <sheetName val="desc"/>
      <sheetName val="p___"/>
      <sheetName val="VData"/>
      <sheetName val="STD_RESERVE"/>
      <sheetName val="DEP C2001"/>
      <sheetName val="Q_TS_AERP_MONTHLY"/>
      <sheetName val="LookupTable"/>
      <sheetName val="MCS_P&amp;L_By_Sub_ USD"/>
      <sheetName val="lab paced"/>
      <sheetName val="Main"/>
      <sheetName val="Elimination"/>
      <sheetName val="Cost Center"/>
      <sheetName val="03中"/>
      <sheetName val="AP-FAsb"/>
      <sheetName val="21 Ocl"/>
      <sheetName val="FC"/>
      <sheetName val="acc.depre-report-old"/>
      <sheetName val="Download Grp Branch"/>
      <sheetName val="Download Lcl Branch"/>
      <sheetName val="Supporting Tool"/>
      <sheetName val="Std 06"/>
      <sheetName val="E"/>
      <sheetName val="L3"/>
      <sheetName val="M"/>
      <sheetName val="U4"/>
      <sheetName val="U2"/>
      <sheetName val="PL"/>
      <sheetName val="Cover"/>
      <sheetName val="Debt Info"/>
      <sheetName val="DENMARK"/>
      <sheetName val="Currency"/>
      <sheetName val="6289105-"/>
      <sheetName val="Investment Database"/>
      <sheetName val="Final"/>
      <sheetName val="resumen"/>
      <sheetName val="CF RECONCILE - 1"/>
      <sheetName val="N-4 Patent right"/>
      <sheetName val="Config"/>
      <sheetName val="공사개요"/>
      <sheetName val="Plant_Overhead"/>
      <sheetName val="On hand - 31 Mar 03"/>
      <sheetName val="Saptco00"/>
      <sheetName val="COMPUTER HARDWARE(IFM)_(A)"/>
      <sheetName val="MHK"/>
      <sheetName val="summary of used bits"/>
      <sheetName val="ARTT"/>
      <sheetName val="PRICE LIST MASTER"/>
      <sheetName val="Freight"/>
      <sheetName val="Input Price"/>
      <sheetName val="SPC"/>
      <sheetName val="Main Model"/>
      <sheetName val="FSST"/>
      <sheetName val="#ofclose"/>
      <sheetName val="Month v YTD"/>
      <sheetName val="ASSET339"/>
      <sheetName val="Project Detail "/>
      <sheetName val="97년추정손익계산서"/>
      <sheetName val="設計通知"/>
      <sheetName val="Metals"/>
      <sheetName val="Addition_AUC"/>
      <sheetName val="98FORECAST (1)"/>
      <sheetName val="Loan_Data"/>
      <sheetName val="Sheet3"/>
      <sheetName val="Mapping table"/>
      <sheetName val="DEMO"/>
      <sheetName val="feb"/>
      <sheetName val="DropDown"/>
      <sheetName val="FS"/>
      <sheetName val="TB-Circuit ONE -12"/>
      <sheetName val="Trial_Balance1"/>
      <sheetName val="ADJ_-_RATE1"/>
      <sheetName val="Loan_Data1"/>
      <sheetName val="16 P&amp;L by Mth"/>
      <sheetName val="MHK Rate"/>
      <sheetName val="MJD Rate"/>
      <sheetName val="MJS Rate"/>
      <sheetName val="4)Rate"/>
      <sheetName val="Babara"/>
      <sheetName val="lists"/>
      <sheetName val="JAN-NOV MFG"/>
      <sheetName val="Tables"/>
      <sheetName val="Thailand circuit-AGNS"/>
      <sheetName val="ME_Sale_Rate"/>
      <sheetName val="Sheet8"/>
      <sheetName val="名簿データ"/>
      <sheetName val="SCB_1_-_Current"/>
      <sheetName val="SCB_2_-_Current"/>
      <sheetName val="Market_Segment"/>
      <sheetName val="Owner_Unit"/>
      <sheetName val="vendor_name"/>
      <sheetName val="Content_Page"/>
      <sheetName val="Elim_Seg_LM"/>
      <sheetName val="Elim_Seg_BM"/>
      <sheetName val="Elim_Seg_AM"/>
      <sheetName val="Table_Array"/>
      <sheetName val="DataLookups"/>
      <sheetName val=" IB-PL-YTD"/>
      <sheetName val="recon"/>
      <sheetName val="Account List"/>
      <sheetName val="Company codes"/>
      <sheetName val="Stock Aging"/>
      <sheetName val="conso46"/>
      <sheetName val="JV"/>
      <sheetName val="TB Data base"/>
      <sheetName val="Purchases"/>
      <sheetName val="Scenarios"/>
      <sheetName val="Revenue"/>
      <sheetName val="ต้นฉบับ"/>
      <sheetName val="TEST"/>
      <sheetName val="NAR-Pistons (2)"/>
      <sheetName val="TAUX MONNAIES"/>
      <sheetName val="Equity Rec."/>
      <sheetName val="เงินกู้MGC"/>
      <sheetName val="_0510"/>
      <sheetName val="Macro1"/>
      <sheetName val="#ofclose .xl"/>
      <sheetName val="Sheet1 (2)"/>
      <sheetName val="เงินกู้_MGC2"/>
      <sheetName val="TrialBalance_Q3-20022"/>
      <sheetName val="N-4_41"/>
      <sheetName val="AP_Interco_1"/>
      <sheetName val="Details_for_Keppel_Sin1"/>
      <sheetName val="Details_for_tri1"/>
      <sheetName val="เง_นก___MGC1"/>
      <sheetName val="VariableII__period1"/>
      <sheetName val="6_weeks_rolling_forecast1"/>
      <sheetName val="FX_rates1"/>
      <sheetName val="Standing_Data1"/>
      <sheetName val="Asset_&amp;_Liability1"/>
      <sheetName val="Net_asset_value1"/>
      <sheetName val="f&amp;b_(2)1"/>
      <sheetName val="7_Jan_021"/>
      <sheetName val="S33"/>
      <sheetName val="C-3"/>
      <sheetName val="MC3(main)"/>
      <sheetName val="MC1"/>
      <sheetName val="51"/>
      <sheetName val="Trial_Balance2"/>
      <sheetName val="ADJ_-_RATE2"/>
      <sheetName val="NBD1_1_01"/>
      <sheetName val="NBD2_1_02"/>
      <sheetName val="NBD2_1_03"/>
      <sheetName val="NBD2_1_04"/>
      <sheetName val="NBD2_2_02"/>
      <sheetName val="NBD6_2_01"/>
      <sheetName val="NBD6_2_02"/>
      <sheetName val="NBD8_2_01"/>
      <sheetName val="NBD8_2_08"/>
      <sheetName val="NBD8_2_09"/>
      <sheetName val="NBD8_2_11"/>
      <sheetName val="NBD8_2_12"/>
      <sheetName val="NBD8_2_16"/>
      <sheetName val="NBD8_2_18"/>
      <sheetName val="NBD8_2_20"/>
      <sheetName val="NBD8_2_21"/>
      <sheetName val="Market_Segment1"/>
      <sheetName val="Owner_Unit1"/>
      <sheetName val="vendor_name1"/>
      <sheetName val="Content_Page1"/>
      <sheetName val="Elim_Seg_LM1"/>
      <sheetName val="Elim_Seg_BM1"/>
      <sheetName val="Elim_Seg_AM1"/>
      <sheetName val="Table_Array1"/>
      <sheetName val="Setup_2008"/>
      <sheetName val="10-1_Media"/>
      <sheetName val="Setup_2009"/>
      <sheetName val="SCB_1_-_Current1"/>
      <sheetName val="SCB_2_-_Current1"/>
      <sheetName val="B&amp;S_1999"/>
      <sheetName val="???????_MGC1"/>
      <sheetName val="Data_Sources"/>
      <sheetName val="외상매출금현황-수정분_A2"/>
      <sheetName val="Master_Updated(517)"/>
      <sheetName val="_9DOZep{"/>
      <sheetName val="_"/>
      <sheetName val="?_?????????9?D?????O?Z?e?p?{??"/>
      <sheetName val="_?9?D?O?Z?e?p?{??_x000a_"/>
      <sheetName val="________MGC"/>
      <sheetName val="Tooling_list_T_lite"/>
      <sheetName val="_IB-PL-00-01_SUMMARY1"/>
      <sheetName val="@RISK_Correlations"/>
      <sheetName val="NEW_ZEALAND"/>
      <sheetName val="Master_table"/>
      <sheetName val="7Long_term_liabilities"/>
      <sheetName val="Nominal_Wizard"/>
      <sheetName val="Jan_05"/>
      <sheetName val="FCT_2008_-_HM_ok"/>
      <sheetName val="Loan_Data2"/>
      <sheetName val="LJ_Assumptions"/>
      <sheetName val="LJ_Cost"/>
      <sheetName val="LJ_His_CF"/>
      <sheetName val="YS_Loan_"/>
      <sheetName val="YS_Hotel_Budget"/>
      <sheetName val="YS_Assumptions"/>
      <sheetName val="YS_Cost_"/>
      <sheetName val="YS_His_CF"/>
      <sheetName val="new_IFS_format"/>
      <sheetName val="TMF_Draft"/>
      <sheetName val="Fill_this_out_first___"/>
      <sheetName val="FE-1770_P1"/>
      <sheetName val="_9DOZep{_x000a_"/>
      <sheetName val="K-5_YE"/>
      <sheetName val="Asset_31-12-47"/>
      <sheetName val="Purchase_Order"/>
      <sheetName val="Customize_Your_Purchase_Order"/>
      <sheetName val="Customize_Your_Invoice"/>
      <sheetName val="ADJ___RATE"/>
      <sheetName val="Call_Down_Data_OLD"/>
      <sheetName val="Assumption_Data"/>
      <sheetName val="BL_-_GL_-_RJ"/>
      <sheetName val="T&amp;E_GL"/>
      <sheetName val="T&amp;E_System"/>
      <sheetName val="1020_FF"/>
      <sheetName val="_IBPL00011"/>
      <sheetName val="FY02_Fcst"/>
      <sheetName val="Operational_Plan"/>
      <sheetName val="Summary_Comparison_SGD"/>
      <sheetName val="U-7_1"/>
      <sheetName val="Mkt_Dev_1291_ONL_1290_-_1010"/>
      <sheetName val="GAAP_Pru"/>
      <sheetName val="31_12_04"/>
      <sheetName val="Bill_No__2_-_Carpark"/>
      <sheetName val="FDR-Jan-99_"/>
      <sheetName val="sum_to_LRH"/>
      <sheetName val="Appendix_E"/>
      <sheetName val="Submission_Form"/>
      <sheetName val="interest_income"/>
      <sheetName val="Tax_Formulas"/>
      <sheetName val="Setup_Sheet"/>
      <sheetName val="K101_FA_Lead"/>
      <sheetName val="Base_Rental"/>
      <sheetName val="COST_(ACC_ขาย10-2005)"/>
      <sheetName val="Book_1_Summary"/>
      <sheetName val="Global_Cover"/>
      <sheetName val="Anniversary_at_Multi_Group"/>
      <sheetName val="Burden_exp"/>
      <sheetName val="Main_Menu"/>
      <sheetName val="AOP_Summary-2"/>
      <sheetName val="ALL_KSFC_RIGS_EXCEPT_R-5"/>
      <sheetName val="Entity_List"/>
      <sheetName val="Drop_Down_Lists1"/>
      <sheetName val="CAPEX_Import1"/>
      <sheetName val="Rates_Table1"/>
      <sheetName val="Jung_step_down_(60)1"/>
      <sheetName val="lgth_adj_fine1"/>
      <sheetName val="Gauge_Accuracy1"/>
      <sheetName val="Drop_Down1"/>
      <sheetName val="AUDIT_FEE1"/>
      <sheetName val="Raw_Mat1"/>
      <sheetName val="Thai_better_foods1"/>
      <sheetName val="Cross_Ref1"/>
      <sheetName val="Link_data"/>
      <sheetName val="Drop_down_list"/>
      <sheetName val="Tax_Calculation"/>
      <sheetName val="RIG_134-ASSETS_APR_97"/>
      <sheetName val="RIG_027-ASSETS-AFTER_30_JUN_97"/>
      <sheetName val="Home_Page"/>
      <sheetName val="Interest_Rate_Projection"/>
      <sheetName val="Table_LL13"/>
      <sheetName val="BALANCE_SHEET_"/>
      <sheetName val="New_Hire_Input_&amp;_Calc"/>
      <sheetName val="On_Board_Headcount_Changes"/>
      <sheetName val="Permanent_info"/>
      <sheetName val="Wkgs_BS_Lead"/>
      <sheetName val="SAP_COMPANY_CODES"/>
      <sheetName val="ana_u5"/>
      <sheetName val="Genetica_Molecular_'07"/>
      <sheetName val="A_TODDI_&amp;_B_TODDI"/>
      <sheetName val="SUM_RV-November"/>
      <sheetName val="FY04_budget_vol"/>
      <sheetName val="DEP_C2001"/>
      <sheetName val="MCS_P&amp;L_By_Sub__USD"/>
      <sheetName val="lab_paced"/>
      <sheetName val="Cost_Center"/>
      <sheetName val="21_Ocl"/>
      <sheetName val="acc_depre-report-old"/>
      <sheetName val="Download_Grp_Branch"/>
      <sheetName val="Download_Lcl_Branch"/>
      <sheetName val="Supporting_Tool"/>
      <sheetName val="Std_06"/>
      <sheetName val="Debt_Info"/>
      <sheetName val="Investment_Database"/>
      <sheetName val="CF_RECONCILE_-_1"/>
      <sheetName val="N-4_Patent_right"/>
      <sheetName val="On_hand_-_31_Mar_03"/>
      <sheetName val="COMPUTER_HARDWARE(IFM)_(A)"/>
      <sheetName val="summary_of_used_bits"/>
      <sheetName val="PRICE_LIST_MASTER"/>
      <sheetName val="Input_Price"/>
      <sheetName val="Main_Model"/>
      <sheetName val="Month_v_YTD"/>
      <sheetName val="Project_Detail_"/>
      <sheetName val="98FORECAST_(1)"/>
      <sheetName val="Mapping_table"/>
      <sheetName val="TB-Circuit_ONE_-12"/>
      <sheetName val="16_P&amp;L_by_Mth"/>
      <sheetName val="MHK_Rate"/>
      <sheetName val="MJD_Rate"/>
      <sheetName val="MJS_Rate"/>
      <sheetName val="JAN-NOV_MFG"/>
      <sheetName val="Thailand_circuit-AGNS"/>
      <sheetName val="_IB-PL-YTD"/>
      <sheetName val="Account_List"/>
      <sheetName val="Company_codes"/>
      <sheetName val="Stock_Aging"/>
      <sheetName val="TB_Data_base"/>
      <sheetName val="NAR-Pistons_(2)"/>
      <sheetName val="TAUX_MONNAIES"/>
      <sheetName val="Equity_Rec_"/>
      <sheetName val="#ofclose__xl"/>
      <sheetName val="Sheet1_(2)"/>
      <sheetName val="各社状況"/>
      <sheetName val="Market Num50"/>
      <sheetName val="Market Num75"/>
      <sheetName val="Market Val50"/>
      <sheetName val="Market Val75"/>
      <sheetName val="Ageing of HypoTax"/>
      <sheetName val="K-3Addition"/>
      <sheetName val="เงินกู้_MGC3"/>
      <sheetName val="TrialBalance_Q3-20023"/>
      <sheetName val="N-4_42"/>
      <sheetName val="Trial_Balance3"/>
      <sheetName val="ADJ_-_RATE3"/>
      <sheetName val="AP_Interco_2"/>
      <sheetName val="Details_for_Keppel_Sin2"/>
      <sheetName val="Details_for_tri2"/>
      <sheetName val="เง_นก___MGC2"/>
      <sheetName val="VariableII__period2"/>
      <sheetName val="6_weeks_rolling_forecast2"/>
      <sheetName val="FX_rates2"/>
      <sheetName val="Standing_Data2"/>
      <sheetName val="Asset_&amp;_Liability2"/>
      <sheetName val="Net_asset_value2"/>
      <sheetName val="f&amp;b_(2)2"/>
      <sheetName val="7_Jan_022"/>
      <sheetName val="NBD1_1_011"/>
      <sheetName val="NBD2_1_021"/>
      <sheetName val="NBD2_1_031"/>
      <sheetName val="NBD2_1_041"/>
      <sheetName val="NBD2_2_021"/>
      <sheetName val="NBD6_2_011"/>
      <sheetName val="NBD6_2_021"/>
      <sheetName val="NBD8_2_011"/>
      <sheetName val="NBD8_2_081"/>
      <sheetName val="NBD8_2_091"/>
      <sheetName val="NBD8_2_111"/>
      <sheetName val="NBD8_2_121"/>
      <sheetName val="NBD8_2_161"/>
      <sheetName val="NBD8_2_181"/>
      <sheetName val="NBD8_2_201"/>
      <sheetName val="NBD8_2_211"/>
      <sheetName val="Market_Segment2"/>
      <sheetName val="Owner_Unit2"/>
      <sheetName val="vendor_name2"/>
      <sheetName val="Content_Page2"/>
      <sheetName val="Elim_Seg_LM2"/>
      <sheetName val="Elim_Seg_BM2"/>
      <sheetName val="Elim_Seg_AM2"/>
      <sheetName val="Table_Array2"/>
      <sheetName val="Setup_20081"/>
      <sheetName val="10-1_Media1"/>
      <sheetName val="Setup_20091"/>
      <sheetName val="SCB_1_-_Current2"/>
      <sheetName val="SCB_2_-_Current2"/>
      <sheetName val="B&amp;S_19991"/>
      <sheetName val="???????_MGC2"/>
      <sheetName val="Data_Sources1"/>
      <sheetName val="외상매출금현황-수정분_A21"/>
      <sheetName val="Master_Updated(517)1"/>
      <sheetName val="_1"/>
      <sheetName val="?_?????????9?D?????O?Z?e?p?{?1"/>
      <sheetName val="_?9?D?O?Z?e?p?{??_x000a_1"/>
      <sheetName val="________MGC1"/>
      <sheetName val="Tooling_list_T_lite1"/>
      <sheetName val="_IB-PL-00-01_SUMMARY2"/>
      <sheetName val="@RISK_Correlations1"/>
      <sheetName val="NEW_ZEALAND1"/>
      <sheetName val="Master_table1"/>
      <sheetName val="7Long_term_liabilities1"/>
      <sheetName val="Nominal_Wizard1"/>
      <sheetName val="Jan_051"/>
      <sheetName val="FCT_2008_-_HM_ok1"/>
      <sheetName val="Loan_Data3"/>
      <sheetName val="LJ_Assumptions1"/>
      <sheetName val="LJ_Cost1"/>
      <sheetName val="LJ_His_CF1"/>
      <sheetName val="YS_Loan_1"/>
      <sheetName val="YS_Hotel_Budget1"/>
      <sheetName val="YS_Assumptions1"/>
      <sheetName val="YS_Cost_1"/>
      <sheetName val="YS_His_CF1"/>
      <sheetName val="new_IFS_format1"/>
      <sheetName val="TMF_Draft1"/>
      <sheetName val="Fill_this_out_first___1"/>
      <sheetName val="FE-1770_P11"/>
      <sheetName val="K-5_YE1"/>
      <sheetName val="Asset_31-12-471"/>
      <sheetName val="Purchase_Order1"/>
      <sheetName val="Customize_Your_Purchase_Order1"/>
      <sheetName val="Customize_Your_Invoice1"/>
      <sheetName val="ADJ___RATE1"/>
      <sheetName val="Call_Down_Data_OLD1"/>
      <sheetName val="Assumption_Data1"/>
      <sheetName val="BL_-_GL_-_RJ1"/>
      <sheetName val="T&amp;E_GL1"/>
      <sheetName val="T&amp;E_System1"/>
      <sheetName val="1020_FF1"/>
      <sheetName val="_IBPL00012"/>
      <sheetName val="FY02_Fcst1"/>
      <sheetName val="Operational_Plan1"/>
      <sheetName val="Summary_Comparison_SGD1"/>
      <sheetName val="U-7_11"/>
      <sheetName val="Mkt_Dev_1291_ONL_1290_-_10101"/>
      <sheetName val="GAAP_Pru1"/>
      <sheetName val="31_12_041"/>
      <sheetName val="Bill_No__2_-_Carpark1"/>
      <sheetName val="FDR-Jan-99_1"/>
      <sheetName val="sum_to_LRH1"/>
      <sheetName val="Appendix_E1"/>
      <sheetName val="Submission_Form1"/>
      <sheetName val="interest_income1"/>
      <sheetName val="Tax_Formulas1"/>
      <sheetName val="Setup_Sheet1"/>
      <sheetName val="K101_FA_Lead1"/>
      <sheetName val="Base_Rental1"/>
      <sheetName val="COST_(ACC_ขาย10-2005)1"/>
      <sheetName val="Book_1_Summary1"/>
      <sheetName val="Global_Cover1"/>
      <sheetName val="Anniversary_at_Multi_Group1"/>
      <sheetName val="Burden_exp1"/>
      <sheetName val="Main_Menu1"/>
      <sheetName val="AOP_Summary-21"/>
      <sheetName val="ALL_KSFC_RIGS_EXCEPT_R-51"/>
      <sheetName val="Entity_List1"/>
      <sheetName val="Drop_Down_Lists2"/>
      <sheetName val="CAPEX_Import2"/>
      <sheetName val="Rates_Table2"/>
      <sheetName val="Jung_step_down_(60)2"/>
      <sheetName val="lgth_adj_fine2"/>
      <sheetName val="Gauge_Accuracy2"/>
      <sheetName val="Drop_Down2"/>
      <sheetName val="AUDIT_FEE2"/>
      <sheetName val="Raw_Mat2"/>
      <sheetName val="Thai_better_foods2"/>
      <sheetName val="Cross_Ref2"/>
      <sheetName val="Link_data1"/>
      <sheetName val="Drop_down_list1"/>
      <sheetName val="Tax_Calculation1"/>
      <sheetName val="RIG_134-ASSETS_APR_971"/>
      <sheetName val="RIG_027-ASSETS-AFTER_30_JUN_971"/>
      <sheetName val="Home_Page1"/>
      <sheetName val="Interest_Rate_Projection1"/>
      <sheetName val="Table_LL131"/>
      <sheetName val="BALANCE_SHEET_1"/>
      <sheetName val="New_Hire_Input_&amp;_Calc1"/>
      <sheetName val="On_Board_Headcount_Changes1"/>
      <sheetName val="Permanent_info1"/>
      <sheetName val="Wkgs_BS_Lead1"/>
      <sheetName val="SAP_COMPANY_CODES1"/>
      <sheetName val="ana_u51"/>
      <sheetName val="Genetica_Molecular_'071"/>
      <sheetName val="A_TODDI_&amp;_B_TODDI1"/>
      <sheetName val="SUM_RV-November1"/>
      <sheetName val="FY04_budget_vol1"/>
      <sheetName val="DEP_C20011"/>
      <sheetName val="MCS_P&amp;L_By_Sub__USD1"/>
      <sheetName val="lab_paced1"/>
      <sheetName val="Cost_Center1"/>
      <sheetName val="21_Ocl1"/>
      <sheetName val="acc_depre-report-old1"/>
      <sheetName val="Download_Grp_Branch1"/>
      <sheetName val="Download_Lcl_Branch1"/>
      <sheetName val="Supporting_Tool1"/>
      <sheetName val="Std_061"/>
      <sheetName val="Debt_Info1"/>
      <sheetName val="Investment_Database1"/>
      <sheetName val="CF_RECONCILE_-_11"/>
      <sheetName val="N-4_Patent_right1"/>
      <sheetName val="On_hand_-_31_Mar_031"/>
      <sheetName val="COMPUTER_HARDWARE(IFM)_(A)1"/>
      <sheetName val="summary_of_used_bits1"/>
      <sheetName val="PRICE_LIST_MASTER1"/>
      <sheetName val="Input_Price1"/>
      <sheetName val="Main_Model1"/>
      <sheetName val="Month_v_YTD1"/>
      <sheetName val="Project_Detail_1"/>
      <sheetName val="98FORECAST_(1)1"/>
      <sheetName val="Mapping_table1"/>
      <sheetName val="TB-Circuit_ONE_-121"/>
      <sheetName val="16_P&amp;L_by_Mth1"/>
      <sheetName val="MHK_Rate1"/>
      <sheetName val="MJD_Rate1"/>
      <sheetName val="MJS_Rate1"/>
      <sheetName val="Thailand_circuit-AGNS1"/>
      <sheetName val="JAN-NOV_MFG1"/>
      <sheetName val="_IB-PL-YTD1"/>
      <sheetName val="Account_List1"/>
      <sheetName val="Company_codes1"/>
      <sheetName val="Stock_Aging1"/>
      <sheetName val="TB_Data_base1"/>
      <sheetName val="NAR-Pistons_(2)1"/>
      <sheetName val="TAUX_MONNAIES1"/>
      <sheetName val="Equity_Rec_1"/>
      <sheetName val="#ofclose__xl1"/>
      <sheetName val="Sheet1_(2)1"/>
      <sheetName val="Market_Num50"/>
      <sheetName val="Market_Num75"/>
      <sheetName val="Market_Val50"/>
      <sheetName val="Market_Val75"/>
      <sheetName val=".9DOZep{"/>
      <sheetName val=".9DOZep{_x000a_"/>
      <sheetName val="เงินกู้_MGC4"/>
      <sheetName val="TrialBalance_Q3-20024"/>
      <sheetName val="N-4_43"/>
      <sheetName val="Trial_Balance4"/>
      <sheetName val="ADJ_-_RATE4"/>
      <sheetName val="AP_Interco_3"/>
      <sheetName val="Details_for_Keppel_Sin3"/>
      <sheetName val="Details_for_tri3"/>
      <sheetName val="เง_นก___MGC3"/>
      <sheetName val="VariableII__period3"/>
      <sheetName val="6_weeks_rolling_forecast3"/>
      <sheetName val="FX_rates3"/>
      <sheetName val="Standing_Data3"/>
      <sheetName val="Asset_&amp;_Liability3"/>
      <sheetName val="Net_asset_value3"/>
      <sheetName val="f&amp;b_(2)3"/>
      <sheetName val="7_Jan_023"/>
      <sheetName val="NBD1_1_012"/>
      <sheetName val="NBD2_1_022"/>
      <sheetName val="NBD2_1_032"/>
      <sheetName val="NBD2_1_042"/>
      <sheetName val="NBD2_2_022"/>
      <sheetName val="NBD6_2_012"/>
      <sheetName val="NBD6_2_022"/>
      <sheetName val="NBD8_2_012"/>
      <sheetName val="NBD8_2_082"/>
      <sheetName val="NBD8_2_092"/>
      <sheetName val="NBD8_2_112"/>
      <sheetName val="NBD8_2_122"/>
      <sheetName val="NBD8_2_162"/>
      <sheetName val="NBD8_2_182"/>
      <sheetName val="NBD8_2_202"/>
      <sheetName val="NBD8_2_212"/>
      <sheetName val="Market_Segment3"/>
      <sheetName val="Owner_Unit3"/>
      <sheetName val="vendor_name3"/>
      <sheetName val="Content_Page3"/>
      <sheetName val="Elim_Seg_LM3"/>
      <sheetName val="Elim_Seg_BM3"/>
      <sheetName val="Elim_Seg_AM3"/>
      <sheetName val="Table_Array3"/>
      <sheetName val="Setup_20082"/>
      <sheetName val="10-1_Media2"/>
      <sheetName val="Setup_20092"/>
      <sheetName val="SCB_1_-_Current3"/>
      <sheetName val="SCB_2_-_Current3"/>
      <sheetName val="B&amp;S_19992"/>
      <sheetName val="???????_MGC3"/>
      <sheetName val="Data_Sources2"/>
      <sheetName val="외상매출금현황-수정분_A22"/>
      <sheetName val="Master_Updated(517)2"/>
      <sheetName val="_2"/>
      <sheetName val="?_?????????9?D?????O?Z?e?p?{?2"/>
      <sheetName val="_?9?D?O?Z?e?p?{??_x000a_2"/>
      <sheetName val="________MGC2"/>
      <sheetName val="Tooling_list_T_lite2"/>
      <sheetName val="_IB-PL-00-01_SUMMARY3"/>
      <sheetName val="@RISK_Correlations2"/>
      <sheetName val="NEW_ZEALAND2"/>
      <sheetName val="Master_table2"/>
      <sheetName val="7Long_term_liabilities2"/>
      <sheetName val="Nominal_Wizard2"/>
      <sheetName val="Jan_052"/>
      <sheetName val="FCT_2008_-_HM_ok2"/>
      <sheetName val="Loan_Data4"/>
      <sheetName val="LJ_Assumptions2"/>
      <sheetName val="LJ_Cost2"/>
      <sheetName val="LJ_His_CF2"/>
      <sheetName val="YS_Loan_2"/>
      <sheetName val="YS_Hotel_Budget2"/>
      <sheetName val="YS_Assumptions2"/>
      <sheetName val="YS_Cost_2"/>
      <sheetName val="YS_His_CF2"/>
      <sheetName val="new_IFS_format2"/>
      <sheetName val="TMF_Draft2"/>
      <sheetName val="Fill_this_out_first___2"/>
      <sheetName val="FE-1770_P12"/>
      <sheetName val="K-5_YE2"/>
      <sheetName val="Asset_31-12-472"/>
      <sheetName val="Purchase_Order2"/>
      <sheetName val="Customize_Your_Purchase_Order2"/>
      <sheetName val="Customize_Your_Invoice2"/>
      <sheetName val="ADJ___RATE2"/>
      <sheetName val="Call_Down_Data_OLD2"/>
      <sheetName val="Assumption_Data2"/>
      <sheetName val="BL_-_GL_-_RJ2"/>
      <sheetName val="T&amp;E_GL2"/>
      <sheetName val="T&amp;E_System2"/>
      <sheetName val="1020_FF2"/>
      <sheetName val="_IBPL00013"/>
      <sheetName val="FY02_Fcst2"/>
      <sheetName val="Operational_Plan2"/>
      <sheetName val="Summary_Comparison_SGD2"/>
      <sheetName val="U-7_12"/>
      <sheetName val="Mkt_Dev_1291_ONL_1290_-_10102"/>
      <sheetName val="GAAP_Pru2"/>
      <sheetName val="31_12_042"/>
      <sheetName val="Bill_No__2_-_Carpark2"/>
      <sheetName val="FDR-Jan-99_2"/>
      <sheetName val="sum_to_LRH2"/>
      <sheetName val="Appendix_E2"/>
      <sheetName val="Submission_Form2"/>
      <sheetName val="interest_income2"/>
      <sheetName val="Tax_Formulas2"/>
      <sheetName val="Setup_Sheet2"/>
      <sheetName val="K101_FA_Lead2"/>
      <sheetName val="Base_Rental2"/>
      <sheetName val="COST_(ACC_ขาย10-2005)2"/>
      <sheetName val="Book_1_Summary2"/>
      <sheetName val="Global_Cover2"/>
      <sheetName val="Anniversary_at_Multi_Group2"/>
      <sheetName val="Burden_exp2"/>
      <sheetName val="Main_Menu2"/>
      <sheetName val="AOP_Summary-22"/>
      <sheetName val="ALL_KSFC_RIGS_EXCEPT_R-52"/>
      <sheetName val="Entity_List2"/>
      <sheetName val="Drop_Down_Lists3"/>
      <sheetName val="CAPEX_Import3"/>
      <sheetName val="Rates_Table3"/>
      <sheetName val="Jung_step_down_(60)3"/>
      <sheetName val="lgth_adj_fine3"/>
      <sheetName val="Gauge_Accuracy3"/>
      <sheetName val="Drop_Down3"/>
      <sheetName val="AUDIT_FEE3"/>
      <sheetName val="Raw_Mat3"/>
      <sheetName val="Thai_better_foods3"/>
      <sheetName val="Cross_Ref3"/>
      <sheetName val="Link_data2"/>
      <sheetName val="Drop_down_list2"/>
      <sheetName val="Tax_Calculation2"/>
      <sheetName val="RIG_134-ASSETS_APR_972"/>
      <sheetName val="RIG_027-ASSETS-AFTER_30_JUN_972"/>
      <sheetName val="Home_Page2"/>
      <sheetName val="Interest_Rate_Projection2"/>
      <sheetName val="Table_LL132"/>
      <sheetName val="BALANCE_SHEET_2"/>
      <sheetName val="New_Hire_Input_&amp;_Calc2"/>
      <sheetName val="On_Board_Headcount_Changes2"/>
      <sheetName val="Permanent_info2"/>
      <sheetName val="Wkgs_BS_Lead2"/>
      <sheetName val="SAP_COMPANY_CODES2"/>
      <sheetName val="ana_u52"/>
      <sheetName val="Genetica_Molecular_'072"/>
      <sheetName val="A_TODDI_&amp;_B_TODDI2"/>
      <sheetName val="SUM_RV-November2"/>
      <sheetName val="FY04_budget_vol2"/>
      <sheetName val="DEP_C20012"/>
      <sheetName val="MCS_P&amp;L_By_Sub__USD2"/>
      <sheetName val="lab_paced2"/>
      <sheetName val="Cost_Center2"/>
      <sheetName val="21_Ocl2"/>
      <sheetName val="acc_depre-report-old2"/>
      <sheetName val="Download_Grp_Branch2"/>
      <sheetName val="Download_Lcl_Branch2"/>
      <sheetName val="Supporting_Tool2"/>
      <sheetName val="Std_062"/>
      <sheetName val="Debt_Info2"/>
      <sheetName val="Investment_Database2"/>
      <sheetName val="CF_RECONCILE_-_12"/>
      <sheetName val="N-4_Patent_right2"/>
      <sheetName val="On_hand_-_31_Mar_032"/>
      <sheetName val="COMPUTER_HARDWARE(IFM)_(A)2"/>
      <sheetName val="summary_of_used_bits2"/>
      <sheetName val="PRICE_LIST_MASTER2"/>
      <sheetName val="Input_Price2"/>
      <sheetName val="Main_Model2"/>
      <sheetName val="Month_v_YTD2"/>
      <sheetName val="Project_Detail_2"/>
      <sheetName val="98FORECAST_(1)2"/>
      <sheetName val="Mapping_table2"/>
      <sheetName val="TB-Circuit_ONE_-122"/>
      <sheetName val="16_P&amp;L_by_Mth2"/>
      <sheetName val="MHK_Rate2"/>
      <sheetName val="MJD_Rate2"/>
      <sheetName val="MJS_Rate2"/>
      <sheetName val="Thailand_circuit-AGNS2"/>
      <sheetName val="JAN-NOV_MFG2"/>
      <sheetName val="_IB-PL-YTD2"/>
      <sheetName val="Account_List2"/>
      <sheetName val="Company_codes2"/>
      <sheetName val="Stock_Aging2"/>
      <sheetName val="TB_Data_base2"/>
      <sheetName val="NAR-Pistons_(2)2"/>
      <sheetName val="TAUX_MONNAIES2"/>
      <sheetName val="Equity_Rec_2"/>
      <sheetName val="#ofclose__xl2"/>
      <sheetName val="Sheet1_(2)2"/>
      <sheetName val="Market_Num501"/>
      <sheetName val="Market_Num751"/>
      <sheetName val="Market_Val501"/>
      <sheetName val="Market_Val751"/>
      <sheetName val="เงินกู้_MGC5"/>
      <sheetName val="TrialBalance_Q3-20025"/>
      <sheetName val="N-4_44"/>
      <sheetName val="Trial_Balance5"/>
      <sheetName val="ADJ_-_RATE5"/>
      <sheetName val="AP_Interco_4"/>
      <sheetName val="Details_for_Keppel_Sin4"/>
      <sheetName val="Details_for_tri4"/>
      <sheetName val="เง_นก___MGC4"/>
      <sheetName val="VariableII__period4"/>
      <sheetName val="6_weeks_rolling_forecast4"/>
      <sheetName val="FX_rates4"/>
      <sheetName val="Standing_Data4"/>
      <sheetName val="Asset_&amp;_Liability4"/>
      <sheetName val="Net_asset_value4"/>
      <sheetName val="f&amp;b_(2)4"/>
      <sheetName val="7_Jan_024"/>
      <sheetName val="NBD1_1_013"/>
      <sheetName val="NBD2_1_023"/>
      <sheetName val="NBD2_1_033"/>
      <sheetName val="NBD2_1_043"/>
      <sheetName val="NBD2_2_023"/>
      <sheetName val="NBD6_2_013"/>
      <sheetName val="NBD6_2_023"/>
      <sheetName val="NBD8_2_013"/>
      <sheetName val="NBD8_2_083"/>
      <sheetName val="NBD8_2_093"/>
      <sheetName val="NBD8_2_113"/>
      <sheetName val="NBD8_2_123"/>
      <sheetName val="NBD8_2_163"/>
      <sheetName val="NBD8_2_183"/>
      <sheetName val="NBD8_2_203"/>
      <sheetName val="NBD8_2_213"/>
      <sheetName val="Market_Segment4"/>
      <sheetName val="Owner_Unit4"/>
      <sheetName val="vendor_name4"/>
      <sheetName val="Content_Page4"/>
      <sheetName val="Elim_Seg_LM4"/>
      <sheetName val="Elim_Seg_BM4"/>
      <sheetName val="Elim_Seg_AM4"/>
      <sheetName val="Table_Array4"/>
      <sheetName val="Setup_20083"/>
      <sheetName val="10-1_Media3"/>
      <sheetName val="Setup_20093"/>
      <sheetName val="SCB_1_-_Current4"/>
      <sheetName val="SCB_2_-_Current4"/>
      <sheetName val="B&amp;S_19993"/>
      <sheetName val="???????_MGC4"/>
      <sheetName val="Data_Sources3"/>
      <sheetName val="외상매출금현황-수정분_A23"/>
      <sheetName val="Master_Updated(517)3"/>
      <sheetName val="_3"/>
      <sheetName val="?_?????????9?D?????O?Z?e?p?{?3"/>
      <sheetName val="_?9?D?O?Z?e?p?{??_x000a_3"/>
      <sheetName val="________MGC3"/>
      <sheetName val="Tooling_list_T_lite3"/>
      <sheetName val="_IB-PL-00-01_SUMMARY4"/>
      <sheetName val="@RISK_Correlations3"/>
      <sheetName val="NEW_ZEALAND3"/>
      <sheetName val="Master_table3"/>
      <sheetName val="7Long_term_liabilities3"/>
      <sheetName val="Nominal_Wizard3"/>
      <sheetName val="Jan_053"/>
      <sheetName val="FCT_2008_-_HM_ok3"/>
      <sheetName val="Loan_Data5"/>
      <sheetName val="LJ_Assumptions3"/>
      <sheetName val="LJ_Cost3"/>
      <sheetName val="LJ_His_CF3"/>
      <sheetName val="YS_Loan_3"/>
      <sheetName val="YS_Hotel_Budget3"/>
      <sheetName val="YS_Assumptions3"/>
      <sheetName val="YS_Cost_3"/>
      <sheetName val="YS_His_CF3"/>
      <sheetName val="new_IFS_format3"/>
      <sheetName val="TMF_Draft3"/>
      <sheetName val="Fill_this_out_first___3"/>
      <sheetName val="FE-1770_P13"/>
      <sheetName val="K-5_YE3"/>
      <sheetName val="Asset_31-12-473"/>
      <sheetName val="Purchase_Order3"/>
      <sheetName val="Customize_Your_Purchase_Order3"/>
      <sheetName val="Customize_Your_Invoice3"/>
      <sheetName val="ADJ___RATE3"/>
      <sheetName val="Call_Down_Data_OLD3"/>
      <sheetName val="Assumption_Data3"/>
      <sheetName val="BL_-_GL_-_RJ3"/>
      <sheetName val="T&amp;E_GL3"/>
      <sheetName val="T&amp;E_System3"/>
      <sheetName val="1020_FF3"/>
      <sheetName val="_IBPL00014"/>
      <sheetName val="FY02_Fcst3"/>
      <sheetName val="Operational_Plan3"/>
      <sheetName val="Summary_Comparison_SGD3"/>
      <sheetName val="U-7_13"/>
      <sheetName val="Mkt_Dev_1291_ONL_1290_-_10103"/>
      <sheetName val="GAAP_Pru3"/>
      <sheetName val="31_12_043"/>
      <sheetName val="Bill_No__2_-_Carpark3"/>
      <sheetName val="FDR-Jan-99_3"/>
      <sheetName val="sum_to_LRH3"/>
      <sheetName val="Appendix_E3"/>
      <sheetName val="Submission_Form3"/>
      <sheetName val="interest_income3"/>
      <sheetName val="Tax_Formulas3"/>
      <sheetName val="Setup_Sheet3"/>
      <sheetName val="K101_FA_Lead3"/>
      <sheetName val="Base_Rental3"/>
      <sheetName val="COST_(ACC_ขาย10-2005)3"/>
      <sheetName val="Book_1_Summary3"/>
      <sheetName val="Global_Cover3"/>
      <sheetName val="Anniversary_at_Multi_Group3"/>
      <sheetName val="Burden_exp3"/>
      <sheetName val="Main_Menu3"/>
      <sheetName val="AOP_Summary-23"/>
      <sheetName val="ALL_KSFC_RIGS_EXCEPT_R-53"/>
      <sheetName val="Entity_List3"/>
      <sheetName val="Drop_Down_Lists4"/>
      <sheetName val="CAPEX_Import4"/>
      <sheetName val="Rates_Table4"/>
      <sheetName val="Jung_step_down_(60)4"/>
      <sheetName val="lgth_adj_fine4"/>
      <sheetName val="Gauge_Accuracy4"/>
      <sheetName val="Drop_Down4"/>
      <sheetName val="AUDIT_FEE4"/>
      <sheetName val="Raw_Mat4"/>
      <sheetName val="Thai_better_foods4"/>
      <sheetName val="Cross_Ref4"/>
      <sheetName val="Link_data3"/>
      <sheetName val="Drop_down_list3"/>
      <sheetName val="Tax_Calculation3"/>
      <sheetName val="RIG_134-ASSETS_APR_973"/>
      <sheetName val="RIG_027-ASSETS-AFTER_30_JUN_973"/>
      <sheetName val="Home_Page3"/>
      <sheetName val="Interest_Rate_Projection3"/>
      <sheetName val="Table_LL133"/>
      <sheetName val="BALANCE_SHEET_3"/>
      <sheetName val="New_Hire_Input_&amp;_Calc3"/>
      <sheetName val="On_Board_Headcount_Changes3"/>
      <sheetName val="Permanent_info3"/>
      <sheetName val="Wkgs_BS_Lead3"/>
      <sheetName val="SAP_COMPANY_CODES3"/>
      <sheetName val="ana_u53"/>
      <sheetName val="Genetica_Molecular_'073"/>
      <sheetName val="A_TODDI_&amp;_B_TODDI3"/>
      <sheetName val="SUM_RV-November3"/>
      <sheetName val="FY04_budget_vol3"/>
      <sheetName val="DEP_C20013"/>
      <sheetName val="MCS_P&amp;L_By_Sub__USD3"/>
      <sheetName val="lab_paced3"/>
      <sheetName val="Cost_Center3"/>
      <sheetName val="21_Ocl3"/>
      <sheetName val="acc_depre-report-old3"/>
      <sheetName val="Download_Grp_Branch3"/>
      <sheetName val="Download_Lcl_Branch3"/>
      <sheetName val="Supporting_Tool3"/>
      <sheetName val="Std_063"/>
      <sheetName val="Debt_Info3"/>
      <sheetName val="Investment_Database3"/>
      <sheetName val="CF_RECONCILE_-_13"/>
      <sheetName val="N-4_Patent_right3"/>
      <sheetName val="On_hand_-_31_Mar_033"/>
      <sheetName val="COMPUTER_HARDWARE(IFM)_(A)3"/>
      <sheetName val="summary_of_used_bits3"/>
      <sheetName val="PRICE_LIST_MASTER3"/>
      <sheetName val="Input_Price3"/>
      <sheetName val="Main_Model3"/>
      <sheetName val="Month_v_YTD3"/>
      <sheetName val="Project_Detail_3"/>
      <sheetName val="98FORECAST_(1)3"/>
      <sheetName val="Mapping_table3"/>
      <sheetName val="TB-Circuit_ONE_-123"/>
      <sheetName val="16_P&amp;L_by_Mth3"/>
      <sheetName val="MHK_Rate3"/>
      <sheetName val="MJD_Rate3"/>
      <sheetName val="MJS_Rate3"/>
      <sheetName val="Thailand_circuit-AGNS3"/>
      <sheetName val="JAN-NOV_MFG3"/>
      <sheetName val="_IB-PL-YTD3"/>
      <sheetName val="Account_List3"/>
      <sheetName val="Company_codes3"/>
      <sheetName val="Stock_Aging3"/>
      <sheetName val="TB_Data_base3"/>
      <sheetName val="NAR-Pistons_(2)3"/>
      <sheetName val="TAUX_MONNAIES3"/>
      <sheetName val="Equity_Rec_3"/>
      <sheetName val="#ofclose__xl3"/>
      <sheetName val="Sheet1_(2)3"/>
      <sheetName val="Market_Num502"/>
      <sheetName val="Market_Num752"/>
      <sheetName val="Market_Val502"/>
      <sheetName val="Market_Val752"/>
      <sheetName val="Order_Nov_w45"/>
      <sheetName val="CONSTRU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 refreshError="1"/>
      <sheetData sheetId="899" refreshError="1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 refreshError="1"/>
      <sheetData sheetId="1283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B_Index"/>
      <sheetName val="INDEX"/>
      <sheetName val="FINANCIAL"/>
      <sheetName val="MARKET"/>
      <sheetName val="PGM_TOTAL"/>
      <sheetName val="EST_rolling"/>
      <sheetName val="PGM_2LSB"/>
      <sheetName val="PGM_2LYTD"/>
      <sheetName val="PGM_2LEVEL"/>
      <sheetName val="PGM_2LEVYTD"/>
      <sheetName val="PGM_HI-MOULD"/>
      <sheetName val="INC"/>
      <sheetName val="NEWBAL"/>
      <sheetName val="SALES"/>
      <sheetName val="SALE_INC"/>
      <sheetName val="FOH"/>
      <sheetName val="Adm"/>
      <sheetName val="Mkt"/>
      <sheetName val="head office"/>
      <sheetName val="PGM_CARTON"/>
      <sheetName val="VarTCB"/>
      <sheetName val="VarBycom"/>
      <sheetName val="manu"/>
      <sheetName val="Rebate"/>
      <sheetName val="DMD Office"/>
      <sheetName val="ADMIN OFFICE (2)"/>
      <sheetName val="Sheet2"/>
      <sheetName val="head_office"/>
      <sheetName val="DMD_Office"/>
      <sheetName val="ADMIN_OFFICE_(2)"/>
      <sheetName val="Selection"/>
      <sheetName val="เงินกู้ MGC"/>
      <sheetName val="Master"/>
      <sheetName val="Sheet1"/>
      <sheetName val="code"/>
      <sheetName val="L03-งวดทุกหมวด_FLU"/>
      <sheetName val="R02-สัมพันธ์งวดหลัก-ย่อย-วัสดุ"/>
      <sheetName val="Q1-13"/>
      <sheetName val="Detail-Sep"/>
      <sheetName val="Q3-13"/>
      <sheetName val="7 Jan 02"/>
      <sheetName val="ค่าวัสดุ"/>
      <sheetName val="head_office1"/>
      <sheetName val="DMD_Office1"/>
      <sheetName val="ADMIN_OFFICE_(2)1"/>
      <sheetName val="เงินกู้_MGC"/>
      <sheetName val="head_office2"/>
      <sheetName val="DMD_Office2"/>
      <sheetName val="ADMIN_OFFICE_(2)2"/>
      <sheetName val="เงินกู้_MGC1"/>
      <sheetName val="ลูกหนี้(เก่า)"/>
      <sheetName val="Ratchada"/>
      <sheetName val="monthly_TCB"/>
      <sheetName val="MACRO2"/>
      <sheetName val="MHK"/>
      <sheetName val="Assumptions"/>
      <sheetName val="menu"/>
      <sheetName val="base"/>
      <sheetName val="BS"/>
      <sheetName val="DPLA"/>
      <sheetName val="RECY"/>
      <sheetName val="J1"/>
      <sheetName val="S33"/>
      <sheetName val="Q2-13"/>
      <sheetName val="head_office4"/>
      <sheetName val="DMD_Office4"/>
      <sheetName val="ADMIN_OFFICE_(2)4"/>
      <sheetName val="เงินกู้_MGC3"/>
      <sheetName val="7_Jan_021"/>
      <sheetName val="head_office3"/>
      <sheetName val="DMD_Office3"/>
      <sheetName val="ADMIN_OFFICE_(2)3"/>
      <sheetName val="เงินกู้_MGC2"/>
      <sheetName val="7_Jan_02"/>
      <sheetName val="Formulas"/>
      <sheetName val="1045"/>
      <sheetName val="01000 (MD05)"/>
      <sheetName val="KRT half2"/>
      <sheetName val="Assumption"/>
      <sheetName val="January"/>
      <sheetName val="Revised Plan"/>
      <sheetName val="Kraft Contribution"/>
      <sheetName val="updated"/>
      <sheetName val="head_office9"/>
      <sheetName val="DMD_Office9"/>
      <sheetName val="ADMIN_OFFICE_(2)9"/>
      <sheetName val="เงินกู้_MGC8"/>
      <sheetName val="7_Jan_026"/>
      <sheetName val="01000_(MD05)4"/>
      <sheetName val="KRT_half24"/>
      <sheetName val="Revised_Plan4"/>
      <sheetName val="Kraft_Contribution4"/>
      <sheetName val="head_office5"/>
      <sheetName val="DMD_Office5"/>
      <sheetName val="ADMIN_OFFICE_(2)5"/>
      <sheetName val="เงินกู้_MGC4"/>
      <sheetName val="7_Jan_022"/>
      <sheetName val="01000_(MD05)"/>
      <sheetName val="KRT_half2"/>
      <sheetName val="Revised_Plan"/>
      <sheetName val="Kraft_Contribution"/>
      <sheetName val="head_office8"/>
      <sheetName val="DMD_Office8"/>
      <sheetName val="ADMIN_OFFICE_(2)8"/>
      <sheetName val="เงินกู้_MGC7"/>
      <sheetName val="7_Jan_025"/>
      <sheetName val="01000_(MD05)3"/>
      <sheetName val="KRT_half23"/>
      <sheetName val="Revised_Plan3"/>
      <sheetName val="Kraft_Contribution3"/>
      <sheetName val="head_office6"/>
      <sheetName val="DMD_Office6"/>
      <sheetName val="ADMIN_OFFICE_(2)6"/>
      <sheetName val="เงินกู้_MGC5"/>
      <sheetName val="7_Jan_023"/>
      <sheetName val="01000_(MD05)1"/>
      <sheetName val="KRT_half21"/>
      <sheetName val="Revised_Plan1"/>
      <sheetName val="Kraft_Contribution1"/>
      <sheetName val="head_office7"/>
      <sheetName val="DMD_Office7"/>
      <sheetName val="ADMIN_OFFICE_(2)7"/>
      <sheetName val="เงินกู้_MGC6"/>
      <sheetName val="7_Jan_024"/>
      <sheetName val="01000_(MD05)2"/>
      <sheetName val="KRT_half22"/>
      <sheetName val="Revised_Plan2"/>
      <sheetName val="Kraft_Contribution2"/>
      <sheetName val="head_office10"/>
      <sheetName val="DMD_Office10"/>
      <sheetName val="ADMIN_OFFICE_(2)10"/>
      <sheetName val="เงินกู้_MGC9"/>
      <sheetName val="7_Jan_027"/>
      <sheetName val="01000_(MD05)5"/>
      <sheetName val="KRT_half25"/>
      <sheetName val="Revised_Plan5"/>
      <sheetName val="Kraft_Contribution5"/>
      <sheetName val="head_office11"/>
      <sheetName val="DMD_Office11"/>
      <sheetName val="ADMIN_OFFICE_(2)11"/>
      <sheetName val="เงินกู้_MGC10"/>
      <sheetName val="7_Jan_028"/>
      <sheetName val="01000_(MD05)6"/>
      <sheetName val="KRT_half26"/>
      <sheetName val="Revised_Plan6"/>
      <sheetName val="Kraft_Contribution6"/>
      <sheetName val="head_office12"/>
      <sheetName val="DMD_Office12"/>
      <sheetName val="ADMIN_OFFICE_(2)12"/>
      <sheetName val="เงินกู้_MGC11"/>
      <sheetName val="7_Jan_029"/>
      <sheetName val="01000_(MD05)7"/>
      <sheetName val="KRT_half27"/>
      <sheetName val="Revised_Plan7"/>
      <sheetName val="Kraft_Contribution7"/>
      <sheetName val="Inventory"/>
      <sheetName val="ใบส่งมอบ RD_BTF new"/>
      <sheetName val="Data"/>
      <sheetName val="Done"/>
      <sheetName val="Additional"/>
      <sheetName val="ROC-2003"/>
      <sheetName val="Model_Data"/>
      <sheetName val="data Apr"/>
      <sheetName val="data_Apr"/>
      <sheetName val="Liste"/>
      <sheetName val="Active Feb'17"/>
      <sheetName val="data_Apr1"/>
      <sheetName val="Cable"/>
      <sheetName val="PGMMNG"/>
      <sheetName val="Active_Feb'17"/>
      <sheetName val="Fixed Fee"/>
      <sheetName val="head_office13"/>
      <sheetName val="DMD_Office13"/>
      <sheetName val="ADMIN_OFFICE_(2)13"/>
      <sheetName val="เงินกู้_MGC12"/>
      <sheetName val="7_Jan_0210"/>
      <sheetName val="01000_(MD05)8"/>
      <sheetName val="KRT_half28"/>
      <sheetName val="Revised_Plan8"/>
      <sheetName val="Kraft_Contribution8"/>
      <sheetName val="head_office14"/>
      <sheetName val="DMD_Office14"/>
      <sheetName val="ADMIN_OFFICE_(2)14"/>
      <sheetName val="เงินกู้_MGC13"/>
      <sheetName val="7_Jan_0211"/>
      <sheetName val="01000_(MD05)9"/>
      <sheetName val="KRT_half29"/>
      <sheetName val="Revised_Plan9"/>
      <sheetName val="Kraft_Contribution9"/>
      <sheetName val="ใบส่งมอบ_RD_BTF_new"/>
      <sheetName val="data_Apr2"/>
      <sheetName val="Active_Feb'171"/>
      <sheetName val="Fixed_Fee"/>
      <sheetName val="head_office15"/>
      <sheetName val="DMD_Office15"/>
      <sheetName val="ADMIN_OFFICE_(2)15"/>
      <sheetName val="เงินกู้_MGC14"/>
      <sheetName val="7_Jan_0212"/>
      <sheetName val="01000_(MD05)10"/>
      <sheetName val="KRT_half210"/>
      <sheetName val="Revised_Plan10"/>
      <sheetName val="Kraft_Contribution10"/>
      <sheetName val="ใบส่งมอบ_RD_BTF_new1"/>
      <sheetName val="data_Apr3"/>
      <sheetName val="Active_Feb'172"/>
      <sheetName val="Fixed_Fee1"/>
      <sheetName val="DETAIL "/>
      <sheetName val="เงินกู้ธนชาติ"/>
      <sheetName val="Invoice"/>
      <sheetName val="Tables"/>
      <sheetName val="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/>
      <sheetData sheetId="48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7 Jan 02"/>
      <sheetName val="TrialBalance Q3-2002"/>
      <sheetName val="GAAP Pru"/>
      <sheetName val="TPC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AP Pru"/>
      <sheetName val="BS"/>
      <sheetName val="PL"/>
      <sheetName val="changes in equity"/>
      <sheetName val="BS dividends"/>
      <sheetName val="BS other Assets &amp; Liab."/>
      <sheetName val="PL sales"/>
      <sheetName val="PL services purchased"/>
      <sheetName val="Taxes"/>
      <sheetName val="anaysis_sheet"/>
      <sheetName val="เงินกู้ธนชาติ"/>
      <sheetName val="เงินกู้ MGC"/>
      <sheetName val="S-5"/>
      <sheetName val="인원계획-미화"/>
      <sheetName val="P&amp;L"/>
      <sheetName val="Reporting Package"/>
      <sheetName val="ตั๋วเงินรับ"/>
      <sheetName val="JUNE1"/>
      <sheetName val="HH"/>
      <sheetName val="PGMM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???"/>
      <sheetName val="Sheet1"/>
      <sheetName val="ADJ - RATE"/>
      <sheetName val="C-3"/>
      <sheetName val="Wall"/>
      <sheetName val="?????"/>
      <sheetName val="SH-B"/>
      <sheetName val="SH-D"/>
      <sheetName val="SH-G"/>
      <sheetName val="SH-C"/>
      <sheetName val="FS-YTD"/>
      <sheetName val="2002"/>
      <sheetName val="TrialBalance Q3-2002"/>
      <sheetName val="เงินกู้ธนชาติ"/>
      <sheetName val="K-5 YE"/>
      <sheetName val="Trial Balance"/>
      <sheetName val="เงินกู้ MGC"/>
      <sheetName val="ADJ_-_RATE"/>
      <sheetName val="TrialBalance_Q3-2002"/>
      <sheetName val="K-5_YE"/>
      <sheetName val="Trial_Balance"/>
      <sheetName val="เงินกู้_MGC"/>
      <sheetName val="ADJ_-_RATE1"/>
      <sheetName val="TrialBalance_Q3-20021"/>
      <sheetName val="K-5_YE1"/>
      <sheetName val="Trial_Balance1"/>
      <sheetName val="เงินกู้_MGC1"/>
      <sheetName val="ADJ_-_RATE2"/>
      <sheetName val="TrialBalance_Q3-20022"/>
      <sheetName val="K-5_YE2"/>
      <sheetName val="Trial_Balance2"/>
      <sheetName val="เงินกู้_MGC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TB-2001-Renovate-Wrong"/>
      <sheetName val="TB-2001-Apr'01"/>
      <sheetName val="TB-2001-Revised"/>
      <sheetName val="เงินกู้ธนชาติ"/>
      <sheetName val="노무비"/>
      <sheetName val="7 Jan 02"/>
      <sheetName val="เงินกู้ MGC"/>
      <sheetName val="TrialBalance Q3-2002"/>
      <sheetName val="????-??"/>
      <sheetName val="GAAP Pru"/>
      <sheetName val="Master"/>
      <sheetName val="PGM_2LEVYTD"/>
      <sheetName val="TB"/>
      <sheetName val="Trial Balance"/>
      <sheetName val="ตั๋วเงินรับ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Analytical"/>
      <sheetName val="BS-Q1'04"/>
      <sheetName val="PL-Q1'04"/>
      <sheetName val="PA"/>
      <sheetName val="PM&amp;TE"/>
      <sheetName val="SUM-LEAD"/>
      <sheetName val="C-1"/>
      <sheetName val="Review Bank Rec-PA"/>
      <sheetName val="G-1"/>
      <sheetName val="H-1"/>
      <sheetName val="I-1"/>
      <sheetName val="I-2RPT receivable and loan"/>
      <sheetName val="I-3 RPT payable and loan-"/>
      <sheetName val="summary provision"/>
      <sheetName val="J-1"/>
      <sheetName val="K-1"/>
      <sheetName val="K-1 (2)"/>
      <sheetName val="M-1"/>
      <sheetName val="N-1"/>
      <sheetName val="Q-1"/>
      <sheetName val="T-1"/>
      <sheetName val="U-1"/>
      <sheetName val="U-2"/>
      <sheetName val="U-2.1Int Inc."/>
      <sheetName val="U-3"/>
      <sheetName val="U-4"/>
      <sheetName val="U-4.1 Int Exp"/>
      <sheetName val="TB-2001-Apr'01"/>
      <sheetName val="เงินกู้ธนชาติ"/>
      <sheetName val="TrialBalance Q3-2002"/>
      <sheetName val="노무비"/>
      <sheetName val="7 Jan 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"/>
      <sheetName val="SAD"/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Balance Q3-2002"/>
      <sheetName val="TrialBalance Q3_2002"/>
      <sheetName val="TB010307..310307"/>
      <sheetName val="TB-MAR07(NET)"/>
      <sheetName val="TB-2001-Apr'01"/>
      <sheetName val="노무비"/>
      <sheetName val="เงินกู้ธนชาติ"/>
      <sheetName val="ELEC45-01"/>
      <sheetName val="7Long term liabilities"/>
      <sheetName val="2002"/>
      <sheetName val="เงินกู้ MGC"/>
      <sheetName val="AP-FAsb"/>
      <sheetName val="ตั๋วเงินรับ"/>
      <sheetName val="BS-Q1'04"/>
      <sheetName val="Trial Balance"/>
      <sheetName val="TB"/>
      <sheetName val="ARTT"/>
      <sheetName val="set_"/>
      <sheetName val="03中"/>
      <sheetName val="acc.depre-report-old"/>
      <sheetName val="SCB 1 - Current"/>
      <sheetName val="SCB 2 - Current"/>
      <sheetName val="7 Jan 02"/>
      <sheetName val="PM-TE"/>
      <sheetName val="Exchange"/>
      <sheetName val="CIPA"/>
      <sheetName val="ana u5"/>
      <sheetName val="key"/>
      <sheetName val="BS"/>
      <sheetName val="Setup"/>
      <sheetName val="General Info"/>
      <sheetName val="SE"/>
      <sheetName val="Pre Opening - IHG"/>
      <sheetName val="GRAPH"/>
      <sheetName val="EYAR"/>
      <sheetName val="sum to LRH"/>
      <sheetName val="FA(NEW)"/>
      <sheetName val="Loan Data"/>
      <sheetName val="Implementation Effort"/>
      <sheetName val="5.FCT RMO GZ"/>
      <sheetName val=""/>
      <sheetName val="detail_profit&amp;loss"/>
      <sheetName val="Submission Form"/>
      <sheetName val="Detail-Sep"/>
      <sheetName val="Investment Database"/>
      <sheetName val="คชจ.ดำเนินงาน6-43"/>
      <sheetName val="_2_ส่งข้อมูลต้นทุนฉีดให้บัญชี"/>
      <sheetName val="Lead"/>
      <sheetName val="Sheet1"/>
      <sheetName val="LeadQ3_2002"/>
      <sheetName val="no.7"/>
      <sheetName val="REC GROUP"/>
      <sheetName val="PA"/>
      <sheetName val="TB SAP"/>
      <sheetName val="C-3"/>
      <sheetName val="UTC Profit Consolidation"/>
      <sheetName val="Two Step Revenue Testing Master"/>
      <sheetName val="Mkt Dev 1291 ONL 1290 - 1010"/>
      <sheetName val="Oct_06"/>
      <sheetName val="TB0906"/>
      <sheetName val="TB0903"/>
      <sheetName val="TB-12-08A"/>
      <sheetName val="TB-12-08"/>
      <sheetName val="TB-09-08"/>
      <sheetName val="TB-06-08"/>
      <sheetName val="TOP_Q4'07"/>
      <sheetName val="CJE"/>
      <sheetName val="SUMLEAD"/>
      <sheetName val="C-1"/>
      <sheetName val="E-1"/>
      <sheetName val="F-1"/>
      <sheetName val="G-1"/>
      <sheetName val="I-1"/>
      <sheetName val="J-1"/>
      <sheetName val="K-1"/>
      <sheetName val="M-1"/>
      <sheetName val="N-1"/>
      <sheetName val="P-1"/>
      <sheetName val="Q-1"/>
      <sheetName val="T-1"/>
      <sheetName val="U-1"/>
      <sheetName val="ADJ - RATE"/>
      <sheetName val="desc"/>
      <sheetName val="type"/>
      <sheetName val="K-5"/>
      <sheetName val="Exp"/>
      <sheetName val="Format"/>
      <sheetName val="Summary_lead"/>
      <sheetName val="Account_Receivable"/>
      <sheetName val="Other_CA"/>
      <sheetName val="Other_assets"/>
      <sheetName val="Fixed_assets"/>
      <sheetName val="Account_payable"/>
      <sheetName val="Other_CL"/>
      <sheetName val="Other_liabilities"/>
      <sheetName val="Other_income"/>
      <sheetName val="Cost_of_service"/>
      <sheetName val="Selling_&amp;_admin"/>
      <sheetName val="Interest_exp_"/>
      <sheetName val="TrialBalance_Q3-2002"/>
      <sheetName val="TB010307__310307"/>
      <sheetName val="TrialBalance_Q3_2002"/>
      <sheetName val="Trial_Balance"/>
      <sheetName val="acc_depre-report-old"/>
      <sheetName val="SCB_1_-_Current"/>
      <sheetName val="SCB_2_-_Current"/>
      <sheetName val="เงินกู้_MGC"/>
      <sheetName val="7Long_term_liabilities"/>
      <sheetName val="Hypothesis"/>
      <sheetName val="NQSO_07 22 05"/>
      <sheetName val="COVER"/>
      <sheetName val="Id"/>
      <sheetName val="Intro2"/>
      <sheetName val="CRITERIA1"/>
      <sheetName val="conso46"/>
      <sheetName val="TB MON VS Deloittle Grouping"/>
      <sheetName val="K-1A"/>
      <sheetName val="K-5 YE"/>
      <sheetName val="31.12.04"/>
      <sheetName val="งบบริหาร PL-report"/>
      <sheetName val="SwapData"/>
      <sheetName val="BS ATTACH"/>
      <sheetName val="P&amp;LFINAL - 44"/>
      <sheetName val="VariableII  period"/>
      <sheetName val="TCBARRE"/>
      <sheetName val="Cashflow"/>
      <sheetName val="A-4"/>
      <sheetName val="Template for lead"/>
      <sheetName val="Rec#54-Q2"/>
      <sheetName val="Rec#54-Q1"/>
      <sheetName val="TB Data base"/>
      <sheetName val="LBOSHEL5"/>
      <sheetName val="Master"/>
      <sheetName val="DISK歯型面圧"/>
      <sheetName val="INTEREST"/>
      <sheetName val="CODE,NAME"/>
      <sheetName val="Permanent info"/>
      <sheetName val="BS-after AJE"/>
      <sheetName val="License"/>
      <sheetName val="Seg-rent"/>
      <sheetName val="ExRate"/>
      <sheetName val="FIXED ASSET"/>
      <sheetName val="2-asi-00"/>
      <sheetName val="EL1"/>
      <sheetName val="สรุปรวม"/>
      <sheetName val=" APS  APS-DI ING"/>
      <sheetName val="10-1 Media"/>
      <sheetName val="10-cut"/>
      <sheetName val="dec'04"/>
      <sheetName val="data"/>
      <sheetName val="Metals"/>
      <sheetName val="Content"/>
      <sheetName val="収益予実"/>
      <sheetName val="DATA SHEET"/>
      <sheetName val="공사개요"/>
      <sheetName val="재무가정"/>
      <sheetName val="Orig Study for PPAP"/>
      <sheetName val="ADJ_-_RATE"/>
      <sheetName val="Sol-Other"/>
      <sheetName val="std.cost"/>
      <sheetName val="115円ﾍﾞｰｽ"/>
      <sheetName val="Summary"/>
      <sheetName val="Header"/>
      <sheetName val="19"/>
      <sheetName val="BALANCE SHEET"/>
      <sheetName val="PROFIT(LOSS)"/>
      <sheetName val="wls"/>
      <sheetName val="B"/>
      <sheetName val="STart"/>
      <sheetName val="PL"/>
      <sheetName val="Sale 0502"/>
      <sheetName val="Details"/>
      <sheetName val="FSA"/>
      <sheetName val="11922"/>
      <sheetName val="Newspaper"/>
      <sheetName val="#REF"/>
      <sheetName val="total"/>
      <sheetName val="SCB 1 _ Current"/>
      <sheetName val="SCB 2 _ Current"/>
      <sheetName val="Summary_lead1"/>
      <sheetName val="Account_Receivable1"/>
      <sheetName val="Other_CA1"/>
      <sheetName val="Other_assets1"/>
      <sheetName val="Fixed_assets1"/>
      <sheetName val="Account_payable1"/>
      <sheetName val="Other_CL1"/>
      <sheetName val="Other_liabilities1"/>
      <sheetName val="Other_income1"/>
      <sheetName val="Cost_of_service1"/>
      <sheetName val="Selling_&amp;_admin1"/>
      <sheetName val="Interest_exp_1"/>
      <sheetName val="TrialBalance_Q3-20021"/>
      <sheetName val="TrialBalance_Q3_20021"/>
      <sheetName val="31_12_04"/>
      <sheetName val="งบบริหาร_PL-report"/>
      <sheetName val="BS_ATTACH"/>
      <sheetName val="VariableII__period"/>
      <sheetName val="P&amp;LFINAL_-_44"/>
      <sheetName val="หักกลบ-ลบหนี้"/>
      <sheetName val="new produ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Cash for Interest"/>
      <sheetName val="2Cash for Tax(Adv. WHT)"/>
      <sheetName val="3Detail of cash flow"/>
      <sheetName val="4AP-Fixed Asset"/>
      <sheetName val="5aging"/>
      <sheetName val="6Investement-other co."/>
      <sheetName val="7Long term liabilities"/>
      <sheetName val="8Commitment&amp;Contigent lia"/>
      <sheetName val="9Fair Value "/>
      <sheetName val="10Segment report"/>
      <sheetName val="11Related Co.transa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00"/>
      <sheetName val="2004"/>
      <sheetName val="2003"/>
      <sheetName val="2002"/>
      <sheetName val="2001"/>
      <sheetName val="10130104 (2)"/>
      <sheetName val="10130104"/>
      <sheetName val="1602-97"/>
      <sheetName val="1602-98"/>
      <sheetName val="BS-Q1'04"/>
      <sheetName val="GAAP Pru"/>
      <sheetName val="TB-2001-Apr'01"/>
      <sheetName val="SwapData"/>
      <sheetName val="anaysis_sheet"/>
      <sheetName val="Retail 1291 Press on 1010"/>
      <sheetName val="10130104 2004"/>
      <sheetName val="MENU"/>
      <sheetName val="TB(Sum)"/>
      <sheetName val="เงินกู้ธนชาติ"/>
      <sheetName val="เงินกู้ MGC"/>
      <sheetName val="PopCache_Sheet1"/>
      <sheetName val="CIPA"/>
      <sheetName val="Mkt Dev 1291 ONL 1290 - 1010"/>
      <sheetName val="Sheet1"/>
      <sheetName val="PMT sche 7039"/>
      <sheetName val="P&amp;L"/>
      <sheetName val="ตั๋วเงินรับ"/>
      <sheetName val="PL12M"/>
      <sheetName val="10"/>
      <sheetName val="DSO calc"/>
      <sheetName val="TrialBalance Q3-2002"/>
      <sheetName val="UTC Profit Consolidation"/>
      <sheetName val="IBASE"/>
      <sheetName val="420 連結PL区分掲記検討"/>
      <sheetName val="120 連結損益計算書"/>
      <sheetName val="PORTUGAL"/>
      <sheetName val="BF"/>
      <sheetName val="MATERIAL JUNE 2008"/>
      <sheetName val="INDIRECT JUNE 2008"/>
      <sheetName val="NA Sourcing"/>
      <sheetName val="MONTHLY"/>
      <sheetName val="10130104_(2)"/>
      <sheetName val="Retail_1291_Press_on_1010"/>
      <sheetName val="10130104_2004"/>
      <sheetName val="GAAP_Pru"/>
      <sheetName val="เงินกู้_MGC"/>
      <sheetName val="Mkt_Dev_1291_ONL_1290_-_1010"/>
      <sheetName val="PMT_sche_7039"/>
      <sheetName val="DSO_calc"/>
      <sheetName val="TrialBalance_Q3-2002"/>
      <sheetName val="UTC_Profit_Consolidation"/>
      <sheetName val="420_連結PL区分掲記検討"/>
      <sheetName val="120_連結損益計算書"/>
      <sheetName val="10130104_(2)1"/>
      <sheetName val="Retail_1291_Press_on_10101"/>
      <sheetName val="10130104_20041"/>
      <sheetName val="GAAP_Pru1"/>
      <sheetName val="เงินกู้_MGC1"/>
      <sheetName val="Mkt_Dev_1291_ONL_1290_-_10101"/>
      <sheetName val="PMT_sche_70391"/>
      <sheetName val="DSO_calc1"/>
      <sheetName val="TrialBalance_Q3-20021"/>
      <sheetName val="UTC_Profit_Consolidation1"/>
      <sheetName val="420_連結PL区分掲記検討1"/>
      <sheetName val="120_連結損益計算書1"/>
      <sheetName val="payment (2)"/>
      <sheetName val="10130104_(2)2"/>
      <sheetName val="Retail_1291_Press_on_10102"/>
      <sheetName val="10130104_20042"/>
      <sheetName val="GAAP_Pru2"/>
      <sheetName val="เงินกู้_MGC2"/>
      <sheetName val="Mkt_Dev_1291_ONL_1290_-_10102"/>
      <sheetName val="PMT_sche_70392"/>
      <sheetName val="DSO_calc2"/>
      <sheetName val="TrialBalance_Q3-20022"/>
      <sheetName val="UTC_Profit_Consolidation2"/>
      <sheetName val="420_連結PL区分掲記検討2"/>
      <sheetName val="120_連結損益計算書2"/>
      <sheetName val="XXC&amp;S"/>
      <sheetName val="PRSPCT RS CH"/>
      <sheetName val="F1771-IV"/>
      <sheetName val="F1771-V"/>
      <sheetName val="Combined sheet (2Q)"/>
      <sheetName val="INPUT DATA"/>
      <sheetName val="PopCache"/>
      <sheetName val="Finl summ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TrialBalance Q3-2002"/>
      <sheetName val="TB-2001-Apr'01"/>
      <sheetName val="BS-Q1'04"/>
      <sheetName val="A"/>
      <sheetName val="Mkt Dev 1291 ONL 1290 - 1010"/>
      <sheetName val="AP"/>
      <sheetName val="Summary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_data"/>
      <sheetName val="anaysis_sheet"/>
      <sheetName val="Criteria"/>
      <sheetName val="Rent"/>
      <sheetName val="EFF_Rent"/>
      <sheetName val="Management Fee"/>
      <sheetName val="Vacancy"/>
      <sheetName val="CBD_supply"/>
      <sheetName val="absorption"/>
      <sheetName val="Sheet2"/>
      <sheetName val="supply"/>
      <sheetName val="Sheet1"/>
      <sheetName val="재무가정"/>
      <sheetName val="노무비"/>
      <sheetName val="เงินกู้ MGC"/>
      <sheetName val="7 Jan 02"/>
      <sheetName val="PM-TE"/>
      <sheetName val="TrialBalance Q3-2002"/>
      <sheetName val="BS-Q1'04"/>
      <sheetName val="A"/>
      <sheetName val="Input1"/>
      <sheetName val="เงินกู้ธนชาติ"/>
      <sheetName val="TB-2001-Apr'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anaysis_sheet"/>
      <sheetName val="TrialBalance Q3-2002"/>
      <sheetName val="GAAP Pru"/>
      <sheetName val="TB-2001-Apr'01"/>
      <sheetName val="PGMMNG"/>
      <sheetName val="BS-Q1'04"/>
      <sheetName val="1602-97"/>
      <sheetName val="SwapData"/>
      <sheetName val="code"/>
      <sheetName val="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_data"/>
      <sheetName val="anaysis_sheet"/>
      <sheetName val="Criteria"/>
      <sheetName val="Rent"/>
      <sheetName val="EFF_Rent"/>
      <sheetName val="Management Fee"/>
      <sheetName val="Vacancy"/>
      <sheetName val="CBD_supply"/>
      <sheetName val="absorption"/>
      <sheetName val="Sheet2"/>
      <sheetName val="supply"/>
      <sheetName val="Sheet1"/>
      <sheetName val="재무가정"/>
      <sheetName val="7 Jan 02"/>
      <sheetName val="노무비"/>
      <sheetName val="เงินกู้ MGC"/>
      <sheetName val="PM-TE"/>
      <sheetName val="TrialBalance Q3-2002"/>
      <sheetName val="BS-Q1'04"/>
      <sheetName val="A"/>
      <sheetName val="Input1"/>
      <sheetName val="เงินกู้ธนชาติ"/>
      <sheetName val="TB-2001-Apr'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Analytical"/>
      <sheetName val="BS-Q1'04"/>
      <sheetName val="PL-Q1'04"/>
      <sheetName val="PA"/>
      <sheetName val="PM&amp;TE"/>
      <sheetName val="SUM-LEAD"/>
      <sheetName val="C-1"/>
      <sheetName val="Review Bank Rec-PA"/>
      <sheetName val="G-1"/>
      <sheetName val="H-1"/>
      <sheetName val="I-1"/>
      <sheetName val="I-2RPT receivable and loan"/>
      <sheetName val="I-3 RPT payable and loan-"/>
      <sheetName val="summary provision"/>
      <sheetName val="J-1"/>
      <sheetName val="K-1"/>
      <sheetName val="K-1 (2)"/>
      <sheetName val="M-1"/>
      <sheetName val="N-1"/>
      <sheetName val="Q-1"/>
      <sheetName val="T-1"/>
      <sheetName val="U-1"/>
      <sheetName val="U-2"/>
      <sheetName val="U-2.1Int Inc."/>
      <sheetName val="U-3"/>
      <sheetName val="U-4"/>
      <sheetName val="U-4.1 Int Exp"/>
      <sheetName val="TB-2001-Apr'01"/>
      <sheetName val="เงินกู้ธนชาติ"/>
      <sheetName val="TrialBalance Q3-2002"/>
      <sheetName val="노무비"/>
      <sheetName val="7 Jan 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xz"/>
      <sheetName val="สรุปลัง"/>
      <sheetName val="สรุปเงิน"/>
      <sheetName val="น้ำเชื่อม"/>
      <sheetName val="น้าเชื่อมเงิน"/>
      <sheetName val="Vat"/>
      <sheetName val="Vatน้ำเชื่อม"/>
      <sheetName val="บริการ"/>
      <sheetName val="บริการภายนอก"/>
      <sheetName val="ปรัปปรุง"/>
      <sheetName val="สมนาคุณ"/>
      <sheetName val="เบ็ดเตล็ด"/>
      <sheetName val="เบ็ดเตล็ตดเงิน"/>
      <sheetName val="Vat เบ็ดเตล็ด"/>
      <sheetName val="บริการ."/>
      <sheetName val="total"/>
      <sheetName val="reprot"/>
      <sheetName val="tast"/>
      <sheetName val="Module2"/>
      <sheetName val="Module4"/>
      <sheetName val="Module6"/>
      <sheetName val="Module8"/>
      <sheetName val="Module10"/>
      <sheetName val="Module3"/>
      <sheetName val="Module7"/>
      <sheetName val="Module5"/>
      <sheetName val="Module1"/>
      <sheetName val="Module9"/>
      <sheetName val="Modul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Mkt Dev 1291 ONL 1290 - 1010"/>
      <sheetName val="OreTyp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B_RET"/>
      <sheetName val="BS"/>
      <sheetName val="เงินกู้ธนชาติ"/>
      <sheetName val="GAAP Pru"/>
      <sheetName val="anaysis_sheet"/>
      <sheetName val="เงินกู้ MGC"/>
      <sheetName val="P&amp;L"/>
      <sheetName val="1602-97"/>
      <sheetName val="인원계획-미화"/>
      <sheetName val="PM-TE"/>
      <sheetName val="CIPA"/>
      <sheetName val="0.1keyAssumption"/>
      <sheetName val="0.0ControlSheet"/>
      <sheetName val="TrialBalance Q3-2002"/>
      <sheetName val="detail_profit&amp;loss"/>
      <sheetName val="Sheet1"/>
      <sheetName val="BS-Thai"/>
      <sheetName val="PGMMNG"/>
      <sheetName val="A"/>
      <sheetName val="GAAP_Pru"/>
      <sheetName val="เงินกู้_MGC"/>
      <sheetName val="TrialBalance_Q3-2002"/>
      <sheetName val="0_1keyAssumption"/>
      <sheetName val="0_0ControlSheet"/>
      <sheetName val="BMCT2003"/>
      <sheetName val="PL(U-1)"/>
      <sheetName val="Trial Balance"/>
      <sheetName val="3.6.08 Lookup"/>
      <sheetName val="Master"/>
      <sheetName val="TB-2001-Apr'01"/>
      <sheetName val="97B_RET.XLS"/>
      <sheetName val="Retail 1291 Press on 1010"/>
      <sheetName val="K-10"/>
      <sheetName val="INPUT DATA"/>
      <sheetName val="MATERIAL JUNE 2008"/>
      <sheetName val="INDIRECT JUNE 2008"/>
      <sheetName val="INV.CR-Asset"/>
      <sheetName val="JUNE1"/>
      <sheetName val="desc"/>
      <sheetName val="type"/>
      <sheetName val="GEFin"/>
      <sheetName val="IBASE"/>
      <sheetName val="ex 1"/>
      <sheetName val="Material"/>
      <sheetName val="REV"/>
      <sheetName val="WACC"/>
      <sheetName val="Deatail SCB P4C JUN'06"/>
      <sheetName val="ตั๋วเงินรับ"/>
      <sheetName val="GAAP_Pru1"/>
      <sheetName val="เงินกู้_MGC1"/>
      <sheetName val="TrialBalance_Q3-20021"/>
      <sheetName val="0_1keyAssumption1"/>
      <sheetName val="0_0ControlSheet1"/>
      <sheetName val="Trial_Balance"/>
      <sheetName val="3_6_08_Lookup"/>
      <sheetName val="97B_RET_XLS"/>
      <sheetName val="Retail_1291_Press_on_1010"/>
      <sheetName val="INPUT_DATA"/>
      <sheetName val="INV_CR-Asset"/>
      <sheetName val="MATERIAL_JUNE_2008"/>
      <sheetName val="INDIRECT_JUNE_2008"/>
      <sheetName val="ex_1"/>
      <sheetName val="GAAP_Pru2"/>
      <sheetName val="เงินกู้_MGC2"/>
      <sheetName val="TrialBalance_Q3-20022"/>
      <sheetName val="0_1keyAssumption2"/>
      <sheetName val="0_0ControlSheet2"/>
      <sheetName val="Trial_Balance1"/>
      <sheetName val="3_6_08_Lookup1"/>
      <sheetName val="97B_RET_XLS1"/>
      <sheetName val="Retail_1291_Press_on_10101"/>
      <sheetName val="INPUT_DATA1"/>
      <sheetName val="INV_CR-Asset1"/>
      <sheetName val="MATERIAL_JUNE_20081"/>
      <sheetName val="INDIRECT_JUNE_20081"/>
      <sheetName val="ex_11"/>
      <sheetName val="GAAP_Pru3"/>
      <sheetName val="เงินกู้_MGC3"/>
      <sheetName val="TrialBalance_Q3-20023"/>
      <sheetName val="0_1keyAssumption3"/>
      <sheetName val="0_0ControlSheet3"/>
      <sheetName val="Trial_Balance2"/>
      <sheetName val="3_6_08_Lookup2"/>
      <sheetName val="97B_RET_XLS2"/>
      <sheetName val="Retail_1291_Press_on_10102"/>
      <sheetName val="INPUT_DATA2"/>
      <sheetName val="INV_CR-Asset2"/>
      <sheetName val="MATERIAL_JUNE_20082"/>
      <sheetName val="INDIRECT_JUNE_20082"/>
      <sheetName val="ex_12"/>
      <sheetName val="GAAP_Pru4"/>
      <sheetName val="เงินกู้_MGC4"/>
      <sheetName val="TrialBalance_Q3-20024"/>
      <sheetName val="0_1keyAssumption4"/>
      <sheetName val="0_0ControlSheet4"/>
      <sheetName val="Trial_Balance3"/>
      <sheetName val="3_6_08_Lookup3"/>
      <sheetName val="97B_RET_XLS3"/>
      <sheetName val="Retail_1291_Press_on_10103"/>
      <sheetName val="INPUT_DATA3"/>
      <sheetName val="INV_CR-Asset3"/>
      <sheetName val="MATERIAL_JUNE_20083"/>
      <sheetName val="INDIRECT_JUNE_20083"/>
      <sheetName val="ex_13"/>
      <sheetName val="GAAP_Pru5"/>
      <sheetName val="เงินกู้_MGC5"/>
      <sheetName val="TrialBalance_Q3-20025"/>
      <sheetName val="0_1keyAssumption5"/>
      <sheetName val="0_0ControlSheet5"/>
      <sheetName val="Trial_Balance4"/>
      <sheetName val="3_6_08_Lookup4"/>
      <sheetName val="97B_RET_XLS4"/>
      <sheetName val="Retail_1291_Press_on_10104"/>
      <sheetName val="INPUT_DATA4"/>
      <sheetName val="INV_CR-Asset4"/>
      <sheetName val="MATERIAL_JUNE_20084"/>
      <sheetName val="INDIRECT_JUNE_20084"/>
      <sheetName val="ex_14"/>
      <sheetName val="Deatail_SCB_P4C_JUN'06"/>
      <sheetName val="Pricelist"/>
      <sheetName val="BAL"/>
      <sheetName val="Data"/>
      <sheetName val="เงินกู้_MGC6"/>
      <sheetName val="GAAP_Pru6"/>
      <sheetName val="TrialBalance_Q3-20026"/>
      <sheetName val="0_1keyAssumption6"/>
      <sheetName val="0_0ControlSheet6"/>
      <sheetName val="เงินกู้_MGC7"/>
      <sheetName val="GAAP_Pru7"/>
      <sheetName val="TrialBalance_Q3-20027"/>
      <sheetName val="0_1keyAssumption7"/>
      <sheetName val="0_0ControlSheet7"/>
      <sheetName val="เงินกู้_MGC8"/>
      <sheetName val="GAAP_Pru8"/>
      <sheetName val="TrialBalance_Q3-20028"/>
      <sheetName val="0_1keyAssumption8"/>
      <sheetName val="0_0ControlSheet8"/>
      <sheetName val="เงินกู้_MGC9"/>
      <sheetName val="GAAP_Pru9"/>
      <sheetName val="TrialBalance_Q3-20029"/>
      <sheetName val="0_1keyAssumption9"/>
      <sheetName val="0_0ControlSheet9"/>
      <sheetName val="เงินกู้_MGC11"/>
      <sheetName val="GAAP_Pru11"/>
      <sheetName val="TrialBalance_Q3-200211"/>
      <sheetName val="0_1keyAssumption11"/>
      <sheetName val="0_0ControlSheet11"/>
      <sheetName val="เงินกู้_MGC10"/>
      <sheetName val="GAAP_Pru10"/>
      <sheetName val="TrialBalance_Q3-200210"/>
      <sheetName val="0_1keyAssumption10"/>
      <sheetName val="0_0ControlSheet10"/>
      <sheetName val="เงินกู้_MGC12"/>
      <sheetName val="GAAP_Pru12"/>
      <sheetName val="TrialBalance_Q3-200212"/>
      <sheetName val="0_1keyAssumption12"/>
      <sheetName val="0_0ControlSheet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-P3 "/>
      <sheetName val="Sum"/>
      <sheetName val="Air-East"/>
      <sheetName val="Air-West"/>
      <sheetName val="Concourse-A"/>
      <sheetName val="Concourse-B"/>
      <sheetName val="Concourse-C"/>
      <sheetName val="Concourse-D"/>
      <sheetName val="Concourse-E"/>
      <sheetName val="Concourse-F"/>
      <sheetName val="Concourse-G"/>
      <sheetName val="Import"/>
      <sheetName val="STMspry"/>
      <sheetName val="PsychroData"/>
      <sheetName val="เงินกู้ธนชาติ"/>
      <sheetName val="code"/>
      <sheetName val="3-2551"/>
      <sheetName val="ค่าวัสดุ"/>
      <sheetName val="PGMMNG"/>
      <sheetName val="PACKAGE3"/>
      <sheetName val="Book 1 Summary"/>
      <sheetName val="Cavity Inputs"/>
      <sheetName val="UTILITY"/>
      <sheetName val="splinkler"/>
      <sheetName val="SH-C"/>
      <sheetName val="SH-F"/>
      <sheetName val="SH-A"/>
      <sheetName val="JAN'09"/>
      <sheetName val="Material"/>
      <sheetName val="GAAP Pru"/>
      <sheetName val="Sch3"/>
      <sheetName val="DATA-P3_"/>
      <sheetName val="SCP Q1'99 UPD"/>
      <sheetName val="Q4'98ACT"/>
      <sheetName val="Input"/>
      <sheetName val="Quotation"/>
      <sheetName val="DETAIL "/>
      <sheetName val="รวมราคาก่อสร้าง"/>
      <sheetName val="Reference"/>
      <sheetName val="IN"/>
      <sheetName val="Take-off stru"/>
      <sheetName val="Book_1_Summary"/>
      <sheetName val="DATA-P3_2"/>
      <sheetName val="Book_1_Summary2"/>
      <sheetName val="DATA-P3_1"/>
      <sheetName val="Book_1_Summary1"/>
      <sheetName val="資料_700部品点数設定"/>
      <sheetName val="Main Sum (Hotel &amp; Residences)"/>
      <sheetName val="Assumption"/>
      <sheetName val="Cavity_Inputs"/>
      <sheetName val="SAN REDUCED 1"/>
      <sheetName val="list"/>
      <sheetName val="Cavity_Inputs1"/>
      <sheetName val="GAAP_Pru"/>
      <sheetName val="SCP_Q1'99_UPD"/>
      <sheetName val="DETAIL_"/>
      <sheetName val="anaysis_sheet"/>
      <sheetName val="HH"/>
      <sheetName val="ตารางสรุปค่าปรับ"/>
      <sheetName val="ตารางสรุป"/>
      <sheetName val="Civil"/>
      <sheetName val="CM-TACE"/>
      <sheetName val="QS-AE Asia"/>
      <sheetName val="Syntec"/>
      <sheetName val="Syn-คชจ หัก Retention"/>
      <sheetName val="SYN-Final"/>
      <sheetName val="BM-final"/>
      <sheetName val="BT-Final"/>
      <sheetName val="BT-BM-Final"/>
      <sheetName val="AAG corp-ค่าวัสดุ"/>
      <sheetName val="AAG corp-งาน PO"/>
      <sheetName val="AAG facade-ค่าติดตั้ง"/>
      <sheetName val="AAG-Final"/>
      <sheetName val="Trane"/>
      <sheetName val="Trane-Final"/>
      <sheetName val=" LI-Otis"/>
      <sheetName val="Otis-Final"/>
      <sheetName val="จีแพลน-ค่าติดตั้งประตู"/>
      <sheetName val="Retention-จีแพลน"/>
      <sheetName val="ทอร์ช-งานประตู"/>
      <sheetName val="ทอร์ช-จีแพลน-Final"/>
      <sheetName val="Retention-ทอร์ช"/>
      <sheetName val="SRP-งานประตู"/>
      <sheetName val="Cer-Retention-SRP"/>
      <sheetName val="SRP-งานประตู-Final"/>
      <sheetName val="กิจการร่วมค้า-งานประตู"/>
      <sheetName val="Procon"/>
      <sheetName val="Procon-Final"/>
      <sheetName val="STM"/>
      <sheetName val="STM-Final"/>
      <sheetName val="WTN"/>
      <sheetName val="ยู่ฮุย"/>
      <sheetName val="Cert.Retention-Yoohui"/>
      <sheetName val="Yoohui-Final"/>
      <sheetName val="BP-พรรณไม้"/>
      <sheetName val="BP-ค่าติดตั้ง"/>
      <sheetName val="ใบกล้วย-วัสดุ"/>
      <sheetName val="อเมธิส-ค่าแรง"/>
      <sheetName val="Leowood"/>
      <sheetName val="TPS-งานพื้นไม้"/>
      <sheetName val="J Group-WiFi"/>
      <sheetName val="ชี่ช่า-MLP"/>
      <sheetName val="ลินโด"/>
      <sheetName val="พร"/>
      <sheetName val="Seafco"/>
      <sheetName val="QS-CRCE-ยกเลิก"/>
      <sheetName val="อภิลักษณ์"/>
      <sheetName val="สหพันธ์"/>
      <sheetName val="จักรกฤช"/>
      <sheetName val="Sheet2"/>
      <sheetName val="Manpower"/>
      <sheetName val="Factor F Data"/>
      <sheetName val="mat เก่าใหม่"/>
      <sheetName val="JUNE1"/>
      <sheetName val="Q2-55"/>
      <sheetName val="Extra"/>
      <sheetName val="FF_2"/>
      <sheetName val="Purchase Order"/>
      <sheetName val="Customize Your Purchase Order"/>
      <sheetName val="DATA-P3_3"/>
      <sheetName val="Book_1_Summary3"/>
      <sheetName val="Cavity_Inputs2"/>
      <sheetName val="GAAP_Pru1"/>
      <sheetName val="SCP_Q1'99_UPD1"/>
      <sheetName val="DETAIL_1"/>
      <sheetName val="Take-off_stru"/>
      <sheetName val="Main_Sum_(Hotel_&amp;_Residences)"/>
      <sheetName val="SAN_REDUCED_1"/>
      <sheetName val="QS-AE_Asia"/>
      <sheetName val="Syn-คชจ_หัก_Retention"/>
      <sheetName val="AAG_corp-ค่าวัสดุ"/>
      <sheetName val="AAG_corp-งาน_PO"/>
      <sheetName val="AAG_facade-ค่าติดตั้ง"/>
      <sheetName val="_LI-Otis"/>
      <sheetName val="Cert_Retention-Yoohui"/>
      <sheetName val="J_Group-WiFi"/>
      <sheetName val="Factor_F_Data"/>
      <sheetName val="mat_เก่าใหม่"/>
      <sheetName val="Purchase_Order"/>
      <sheetName val="Customize_Your_Purchase_Order"/>
      <sheetName val="DATA-P3_4"/>
      <sheetName val="Book_1_Summary4"/>
      <sheetName val="Cavity_Inputs3"/>
      <sheetName val="GAAP_Pru2"/>
      <sheetName val="SCP_Q1'99_UPD2"/>
      <sheetName val="DETAIL_2"/>
      <sheetName val="Take-off_stru1"/>
      <sheetName val="Main_Sum_(Hotel_&amp;_Residences)1"/>
      <sheetName val="SAN_REDUCED_11"/>
      <sheetName val="QS-AE_Asia1"/>
      <sheetName val="Syn-คชจ_หัก_Retention1"/>
      <sheetName val="AAG_corp-ค่าวัสดุ1"/>
      <sheetName val="AAG_corp-งาน_PO1"/>
      <sheetName val="AAG_facade-ค่าติดตั้ง1"/>
      <sheetName val="_LI-Otis1"/>
      <sheetName val="Cert_Retention-Yoohui1"/>
      <sheetName val="J_Group-WiFi1"/>
      <sheetName val="Factor_F_Data1"/>
      <sheetName val="mat_เก่าใหม่1"/>
      <sheetName val="Purchase_Order1"/>
      <sheetName val="Customize_Your_Purchase_Order1"/>
      <sheetName val="DATA-P3_5"/>
      <sheetName val="Cavity_Inputs4"/>
      <sheetName val="Book_1_Summary5"/>
      <sheetName val="GAAP_Pru3"/>
      <sheetName val="SCP_Q1'99_UPD3"/>
      <sheetName val="DETAIL_3"/>
      <sheetName val="Take-off_stru2"/>
      <sheetName val="Main_Sum_(Hotel_&amp;_Residences)2"/>
      <sheetName val="SAN_REDUCED_12"/>
      <sheetName val="QS-AE_Asia2"/>
      <sheetName val="Syn-คชจ_หัก_Retention2"/>
      <sheetName val="AAG_corp-ค่าวัสดุ2"/>
      <sheetName val="AAG_corp-งาน_PO2"/>
      <sheetName val="AAG_facade-ค่าติดตั้ง2"/>
      <sheetName val="_LI-Otis2"/>
      <sheetName val="Cert_Retention-Yoohui2"/>
      <sheetName val="J_Group-WiFi2"/>
      <sheetName val="Factor_F_Data2"/>
      <sheetName val="mat_เก่าใหม่2"/>
      <sheetName val="Purchase_Order2"/>
      <sheetName val="Customize_Your_Purchase_Order2"/>
      <sheetName val="data3"/>
      <sheetName val="boq"/>
      <sheetName val="C-LOAD(L-FACTORY.)"/>
      <sheetName val="C-LOAD(L-FACTORY_)"/>
      <sheetName val="Instructions"/>
      <sheetName val="산근"/>
      <sheetName val="7-Door&amp;window"/>
      <sheetName val="งานประปา"/>
      <sheetName val="GR55-2614"/>
      <sheetName val="GR55-3281"/>
      <sheetName val="GR55-2399"/>
      <sheetName val="GR55-3271"/>
      <sheetName val="GR55-5004"/>
      <sheetName val="GR55-5015"/>
      <sheetName val="gl"/>
      <sheetName val="Furniture"/>
      <sheetName val="GR55-2395"/>
      <sheetName val="FitOutConfCentre"/>
      <sheetName val="GR55-2297"/>
      <sheetName val="Cert-Rev1"/>
      <sheetName val="D"/>
      <sheetName val="Ratios"/>
      <sheetName val="หน้า ปมก"/>
      <sheetName val="0230"/>
      <sheetName val="0341"/>
      <sheetName val="Name-list"/>
      <sheetName val="見積書Ａ４縦"/>
      <sheetName val="Cover"/>
      <sheetName val="GR55-2377"/>
      <sheetName val="cover page"/>
      <sheetName val="Cert"/>
      <sheetName val="ตารางส่วนลด EE."/>
      <sheetName val="AC"/>
      <sheetName val="SCHEDULE_6"/>
      <sheetName val="SCHEDULE_4"/>
      <sheetName val="INDEX"/>
      <sheetName val="XLR_NoRangeSheet"/>
      <sheetName val="Factory Cost"/>
      <sheetName val="Drop List"/>
      <sheetName val="Master"/>
      <sheetName val="AA"/>
      <sheetName val="K001 - Lead example"/>
      <sheetName val="Hotel assumptions"/>
      <sheetName val="BALANCE SHEET "/>
      <sheetName val="BASE P.L"/>
      <sheetName val="Profit_Budget"/>
      <sheetName val="Recovered_Sheet1"/>
      <sheetName val="RFQ"/>
      <sheetName val="Site Expanses"/>
      <sheetName val="EVALUATED Full"/>
      <sheetName val="Evaluate"/>
      <sheetName val="Info"/>
      <sheetName val="Markup"/>
      <sheetName val="Mat.List M&amp;E"/>
      <sheetName val="Scope"/>
      <sheetName val="Panel 2016"/>
      <sheetName val="CB 2016"/>
      <sheetName val="Metering 2016"/>
      <sheetName val="Cap 2016"/>
      <sheetName val="CableLug"/>
      <sheetName val="MDF"/>
      <sheetName val="TB(TEL)"/>
      <sheetName val="TB (FA,PA)"/>
      <sheetName val="XXX"/>
      <sheetName val="รายละเอียด"/>
      <sheetName val="SH-D"/>
      <sheetName val="SH-E"/>
      <sheetName val="SH-G"/>
      <sheetName val="Site_Expanses"/>
      <sheetName val="EVALUATED_Full"/>
      <sheetName val="Mat_List_M&amp;E"/>
      <sheetName val="Panel_2016"/>
      <sheetName val="CB_2016"/>
      <sheetName val="Metering_2016"/>
      <sheetName val="Cap_2016"/>
      <sheetName val="TB_(FA,PA)"/>
      <sheetName val="C-LOAD(L-FACTORY_)1"/>
      <sheetName val="Take-off_stru3"/>
      <sheetName val="ตั๋วเงินรับ"/>
      <sheetName val="BM"/>
      <sheetName val="Weight Bridge"/>
      <sheetName val="Sheet"/>
      <sheetName val="TH"/>
      <sheetName val="静圧"/>
      <sheetName val="BV"/>
      <sheetName val="BOQ-M"/>
      <sheetName val="Weight_Bridge"/>
      <sheetName val="C-LOAD(L-FACTORY_)2"/>
      <sheetName val="Weight_Bridge1"/>
      <sheetName val="C-LOAD(L-FACTORY_)3"/>
      <sheetName val="Weight_Bridge2"/>
      <sheetName val="外構・目次"/>
      <sheetName val="事務棟・目次"/>
      <sheetName val="工場棟・目次"/>
      <sheetName val="A&amp;B(1)"/>
      <sheetName val="FAB별"/>
      <sheetName val="งานบริหารโครงการ"/>
      <sheetName val="見積内訳書式"/>
      <sheetName val="Bill No. 2 - Carpark"/>
      <sheetName val="MAD BOH AC VRV + Multi"/>
      <sheetName val="MAD Guest Villa 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9実績"/>
      <sheetName val="actionplan"/>
    </sheetNames>
    <definedNames>
      <definedName name="Loan_Start" refersTo="#REF!"/>
    </definedNames>
    <sheetDataSet>
      <sheetData sheetId="0" refreshError="1"/>
      <sheetData sheetId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gital"/>
      <sheetName val="SR9"/>
      <sheetName val="ATB"/>
      <sheetName val="AES"/>
      <sheetName val="operation"/>
      <sheetName val="MFprev"/>
      <sheetName val="220927_supplement_materialSA"/>
    </sheetNames>
    <definedNames>
      <definedName name="Loan_Start" refersTo="#REF!" sheetId="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."/>
      <sheetName val="JUNE1"/>
      <sheetName val="Summary (4)"/>
      <sheetName val="JUNE"/>
      <sheetName val="TR_A"/>
      <sheetName val="P&amp;HR_A"/>
      <sheetName val="P&amp;HR_A(2)"/>
      <sheetName val="SAFETY_A"/>
      <sheetName val="TRMAT"/>
      <sheetName val="TRPAS"/>
      <sheetName val="TR"/>
      <sheetName val="P&amp;HR"/>
      <sheetName val="Safety"/>
      <sheetName val="Feb"/>
      <sheetName val="Jan"/>
      <sheetName val="May"/>
      <sheetName val="Apr"/>
      <sheetName val="Mar"/>
      <sheetName val="Sheet1"/>
      <sheetName val="Sheet2"/>
      <sheetName val="Sheet3"/>
      <sheetName val="PGMMNG"/>
      <sheetName val="price"/>
      <sheetName val="REC_"/>
      <sheetName val="Summary_(4)"/>
      <sheetName val="3-2551"/>
      <sheetName val="code"/>
      <sheetName val="payment (2)"/>
      <sheetName val="แยกตัวบ้าน"/>
      <sheetName val="REC_1"/>
      <sheetName val="Summary_(4)1"/>
      <sheetName val="Assumption"/>
      <sheetName val="payment_(2)"/>
      <sheetName val="05-FOH"/>
      <sheetName val="REC_2"/>
      <sheetName val="Summary_(4)2"/>
      <sheetName val="payment_(2)1"/>
      <sheetName val="K-10"/>
      <sheetName val="Selection"/>
      <sheetName val="PGM_2LEVYTD"/>
      <sheetName val="Manual"/>
      <sheetName val="Chart"/>
      <sheetName val="CE_A"/>
      <sheetName val="Drwing"/>
      <sheetName val="Elec"/>
      <sheetName val="Inst"/>
      <sheetName val="IT"/>
      <sheetName val="Mech"/>
      <sheetName val="CE"/>
      <sheetName val="Power"/>
      <sheetName val="Store"/>
      <sheetName val="PA"/>
      <sheetName val="Cost"/>
      <sheetName val="Monthly-C4"/>
      <sheetName val="KeyPeerformance"/>
      <sheetName val="Venture Key Assumptions"/>
      <sheetName val="Calendar"/>
      <sheetName val="Basic_Information"/>
      <sheetName val="BSLA"/>
      <sheetName val="REC_3"/>
      <sheetName val="Summary_(4)3"/>
      <sheetName val="REC_4"/>
      <sheetName val="Summary_(4)4"/>
      <sheetName val="PEM"/>
      <sheetName val="PQN"/>
      <sheetName val="DFL"/>
      <sheetName val="BASE"/>
      <sheetName val="input data"/>
      <sheetName val="Project Status"/>
      <sheetName val="payment_(2)3"/>
      <sheetName val="payment_(2)2"/>
      <sheetName val="สรุปรวม"/>
      <sheetName val="Raw Material"/>
      <sheetName val="zppr0016"/>
      <sheetName val="สรุป ยอดเทถนน"/>
      <sheetName val="เทถนน"/>
      <sheetName val="ยอดเปิด PO 11-2.2019"/>
      <sheetName val="11-2.2019"/>
      <sheetName val="REC_5"/>
      <sheetName val="Summary_(4)5"/>
      <sheetName val="Venture_Key_Assumptions"/>
      <sheetName val="REC_6"/>
      <sheetName val="Summary_(4)6"/>
      <sheetName val="payment_(2)4"/>
      <sheetName val="Venture_Key_Assumptions1"/>
      <sheetName val="input_data"/>
      <sheetName val="Project_Status"/>
      <sheetName val="Raw_Material"/>
      <sheetName val="สรุป"/>
      <sheetName val="Admin"/>
      <sheetName val="ค่าเช่ารถกอล์ฟ"/>
      <sheetName val="ค่าเช่าเครื่องถ่ายเอกสาร_Site"/>
      <sheetName val="สโมสร"/>
      <sheetName val="แม่บ้าน"/>
      <sheetName val="กวาดถนน"/>
      <sheetName val="รปภ_"/>
      <sheetName val="Project"/>
      <sheetName val="จัดตั้งนิติบุคคล"/>
      <sheetName val="ปิดขาย"/>
      <sheetName val="ขอสัญญา#1"/>
      <sheetName val="ขอสัญญา#2"/>
      <sheetName val="กวาดถนน_ถาม"/>
      <sheetName val="EMM_03_19"/>
      <sheetName val="ผู้ดูแลสัญญา"/>
      <sheetName val="input_data1"/>
      <sheetName val="Project_Status1"/>
      <sheetName val="ค่าเช่าเครื่องถ่ายเอกสาร_Site1"/>
      <sheetName val="รปภ_1"/>
      <sheetName val="กวาดถนน_ถาม1"/>
      <sheetName val="EMM_03_191"/>
      <sheetName val="ค่าเช่าเครื่องถ่ายเอกสาร Site"/>
      <sheetName val="รปภ."/>
      <sheetName val="กวาดถนน ถาม"/>
      <sheetName val="EMM 03.19"/>
      <sheetName val="สรุป_ยอดเทถนน"/>
      <sheetName val="ยอดเปิด_PO_11-2_2019"/>
      <sheetName val="11-2_2019"/>
      <sheetName val="REC_9"/>
      <sheetName val="Summary_(4)9"/>
      <sheetName val="payment_(2)7"/>
      <sheetName val="Venture_Key_Assumptions4"/>
      <sheetName val="input_data4"/>
      <sheetName val="Project_Status4"/>
      <sheetName val="ค่าเช่าเครื่องถ่ายเอกสาร_Site4"/>
      <sheetName val="รปภ_4"/>
      <sheetName val="กวาดถนน_ถาม4"/>
      <sheetName val="EMM_03_194"/>
      <sheetName val="Raw_Material3"/>
      <sheetName val="สรุป_ยอดเทถนน3"/>
      <sheetName val="ยอดเปิด_PO_11-2_20193"/>
      <sheetName val="11-2_20193"/>
      <sheetName val="REC_7"/>
      <sheetName val="Summary_(4)7"/>
      <sheetName val="payment_(2)5"/>
      <sheetName val="Venture_Key_Assumptions2"/>
      <sheetName val="input_data2"/>
      <sheetName val="Project_Status2"/>
      <sheetName val="ค่าเช่าเครื่องถ่ายเอกสาร_Site2"/>
      <sheetName val="รปภ_2"/>
      <sheetName val="กวาดถนน_ถาม2"/>
      <sheetName val="EMM_03_192"/>
      <sheetName val="Raw_Material1"/>
      <sheetName val="สรุป_ยอดเทถนน1"/>
      <sheetName val="ยอดเปิด_PO_11-2_20191"/>
      <sheetName val="11-2_20191"/>
      <sheetName val="REC_8"/>
      <sheetName val="Summary_(4)8"/>
      <sheetName val="payment_(2)6"/>
      <sheetName val="Venture_Key_Assumptions3"/>
      <sheetName val="input_data3"/>
      <sheetName val="Project_Status3"/>
      <sheetName val="ค่าเช่าเครื่องถ่ายเอกสาร_Site3"/>
      <sheetName val="รปภ_3"/>
      <sheetName val="กวาดถนน_ถาม3"/>
      <sheetName val="EMM_03_193"/>
      <sheetName val="Raw_Material2"/>
      <sheetName val="สรุป_ยอดเทถนน2"/>
      <sheetName val="ยอดเปิด_PO_11-2_20192"/>
      <sheetName val="11-2_20192"/>
      <sheetName val="REC_10"/>
      <sheetName val="Summary_(4)10"/>
      <sheetName val="payment_(2)8"/>
      <sheetName val="Venture_Key_Assumptions5"/>
      <sheetName val="input_data5"/>
      <sheetName val="Project_Status5"/>
      <sheetName val="ค่าเช่าเครื่องถ่ายเอกสาร_Site5"/>
      <sheetName val="รปภ_5"/>
      <sheetName val="กวาดถนน_ถาม5"/>
      <sheetName val="EMM_03_195"/>
      <sheetName val="Raw_Material4"/>
      <sheetName val="สรุป_ยอดเทถนน4"/>
      <sheetName val="ยอดเปิด_PO_11-2_20194"/>
      <sheetName val="11-2_20194"/>
      <sheetName val="REC_11"/>
      <sheetName val="Summary_(4)11"/>
      <sheetName val="payment_(2)9"/>
      <sheetName val="Venture_Key_Assumptions6"/>
      <sheetName val="input_data6"/>
      <sheetName val="Project_Status6"/>
      <sheetName val="ค่าเช่าเครื่องถ่ายเอกสาร_Site6"/>
      <sheetName val="รปภ_6"/>
      <sheetName val="กวาดถนน_ถาม6"/>
      <sheetName val="EMM_03_196"/>
      <sheetName val="Raw_Material5"/>
      <sheetName val="สรุป_ยอดเทถนน5"/>
      <sheetName val="ยอดเปิด_PO_11-2_20195"/>
      <sheetName val="11-2_20195"/>
      <sheetName val="REC_12"/>
      <sheetName val="Summary_(4)12"/>
      <sheetName val="payment_(2)10"/>
      <sheetName val="Venture_Key_Assumptions7"/>
      <sheetName val="input_data7"/>
      <sheetName val="Project_Status7"/>
      <sheetName val="ค่าเช่าเครื่องถ่ายเอกสาร_Site7"/>
      <sheetName val="รปภ_7"/>
      <sheetName val="กวาดถนน_ถาม7"/>
      <sheetName val="EMM_03_197"/>
      <sheetName val="Raw_Material6"/>
      <sheetName val="สรุป_ยอดเทถนน6"/>
      <sheetName val="ยอดเปิด_PO_11-2_20196"/>
      <sheetName val="11-2_20196"/>
      <sheetName val="Map"/>
      <sheetName val="Period"/>
      <sheetName val="Revised_2007"/>
      <sheetName val="Cover sheet"/>
      <sheetName val="Assistance"/>
      <sheetName val="OA"/>
      <sheetName val="Jan09"/>
      <sheetName val="Feb09"/>
      <sheetName val="Cover_sheet"/>
      <sheetName val="A1"/>
      <sheetName val="Load list"/>
      <sheetName val="01000 (MD05)"/>
      <sheetName val="Direct Non-Payroll"/>
      <sheetName val="Fixed Fee"/>
      <sheetName val="Consumption"/>
      <sheetName val="Data_Pay"/>
      <sheetName val="TB Dec 08"/>
      <sheetName val="DETAIL BY MONTH"/>
      <sheetName val="Cover_sheet1"/>
      <sheetName val="Load_list"/>
      <sheetName val="01000_(MD05)"/>
      <sheetName val="BAL"/>
      <sheetName val="MACRO2"/>
      <sheetName val="J2"/>
      <sheetName val="Cover_sheet2"/>
      <sheetName val="Load_list1"/>
      <sheetName val="01000_(MD05)1"/>
      <sheetName val="Direct_Non-Payroll"/>
      <sheetName val="Fixed_Fee"/>
      <sheetName val="TB_Dec_08"/>
      <sheetName val="DETAIL_BY_MONTH"/>
      <sheetName val="บริษัท"/>
      <sheetName val="ROC-2003"/>
      <sheetName val="SNF"/>
      <sheetName val="OT_Labour"/>
      <sheetName val="REC_13"/>
      <sheetName val="Summary_(4)13"/>
      <sheetName val="payment_(2)11"/>
      <sheetName val="Venture_Key_Assumptions8"/>
      <sheetName val="input_data8"/>
      <sheetName val="Project_Status8"/>
      <sheetName val="ค่าเช่าเครื่องถ่ายเอกสาร_Site8"/>
      <sheetName val="รปภ_8"/>
      <sheetName val="กวาดถนน_ถาม8"/>
      <sheetName val="EMM_03_198"/>
      <sheetName val="Raw_Material7"/>
      <sheetName val="สรุป_ยอดเทถนน7"/>
      <sheetName val="ยอดเปิด_PO_11-2_20197"/>
      <sheetName val="11-2_20197"/>
      <sheetName val="REC_14"/>
      <sheetName val="Summary_(4)14"/>
      <sheetName val="payment_(2)12"/>
      <sheetName val="ค่าเช่าเครื่องถ่ายเอกสาร_Site9"/>
      <sheetName val="รปภ_9"/>
      <sheetName val="กวาดถนน_ถาม9"/>
      <sheetName val="EMM_03_199"/>
      <sheetName val="Venture_Key_Assumptions9"/>
      <sheetName val="input_data9"/>
      <sheetName val="Project_Status9"/>
      <sheetName val="Raw_Material8"/>
      <sheetName val="สรุป_ยอดเทถนน8"/>
      <sheetName val="ยอดเปิด_PO_11-2_20198"/>
      <sheetName val="11-2_20198"/>
      <sheetName val="dep12"/>
      <sheetName val="REC_15"/>
      <sheetName val="Summary_(4)15"/>
      <sheetName val="payment_(2)13"/>
      <sheetName val="Venture_Key_Assumptions10"/>
      <sheetName val="input_data10"/>
      <sheetName val="Project_Status10"/>
      <sheetName val="ค่าเช่าเครื่องถ่ายเอกสาร_Site10"/>
      <sheetName val="รปภ_10"/>
      <sheetName val="กวาดถนน_ถาม10"/>
      <sheetName val="EMM_03_1910"/>
      <sheetName val="Raw_Material9"/>
      <sheetName val="สรุป_ยอดเทถนน9"/>
      <sheetName val="ยอดเปิด_PO_11-2_20199"/>
      <sheetName val="11-2_20199"/>
      <sheetName val="เงินกู้ธนชาติ"/>
      <sheetName val="เงินกู้ MGC"/>
      <sheetName val="DATACNLT"/>
      <sheetName val="Menu"/>
      <sheetName val="เวลา"/>
      <sheetName val="Contract"/>
      <sheetName val="EXPSCHE"/>
      <sheetName val="Cover_sheet3"/>
      <sheetName val="Load_list2"/>
      <sheetName val="01000_(MD05)2"/>
      <sheetName val="Fixed_Fee1"/>
      <sheetName val="TB_Dec_081"/>
      <sheetName val="DETAIL_BY_MONTH1"/>
      <sheetName val="Direct_Non-Payroll1"/>
      <sheetName val="CCtr map Profit Center"/>
      <sheetName val="list project in SAP"/>
      <sheetName val="Cavity Inputs"/>
      <sheetName val="COVER"/>
      <sheetName val="data_fbl"/>
      <sheetName val="List"/>
      <sheetName val="san reduced 1"/>
      <sheetName val="pl"/>
      <sheetName val="detail "/>
      <sheetName val="1.0"/>
      <sheetName val="Boq(1)"/>
      <sheetName val="REGION"/>
      <sheetName val="sales3level"/>
      <sheetName val="Now"/>
      <sheetName val="4 License"/>
      <sheetName val="1 Exiting-AA"/>
      <sheetName val="ps1l(most)"/>
      <sheetName val="Manpower"/>
      <sheetName val="Revenue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AP Pru"/>
      <sheetName val="BS"/>
      <sheetName val="PL"/>
      <sheetName val="changes in equity"/>
      <sheetName val="BS dividends"/>
      <sheetName val="BS other Assets &amp; Liab."/>
      <sheetName val="PL sales"/>
      <sheetName val="PL services purchased"/>
      <sheetName val="Taxes"/>
      <sheetName val="anaysis_sheet"/>
      <sheetName val="เงินกู้ธนชาติ"/>
      <sheetName val="เงินกู้ MGC"/>
      <sheetName val="S-5"/>
      <sheetName val="인원계획-미화"/>
      <sheetName val="P&amp;L"/>
      <sheetName val="Reporting Package"/>
      <sheetName val="ตั๋วเงินรับ"/>
      <sheetName val="JUNE1"/>
      <sheetName val="HH"/>
      <sheetName val="PGMM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 Balance"/>
      <sheetName val="Trial Balance (Old)"/>
      <sheetName val="SCB 1 - Current"/>
      <sheetName val="SCB 2 - Current"/>
      <sheetName val="03中"/>
      <sheetName val="TrialBalance Q3-2002"/>
      <sheetName val="ตั๋วเงินรับ"/>
      <sheetName val="LeadQ1_2002"/>
      <sheetName val="FA(NEW)"/>
      <sheetName val="N-2"/>
      <sheetName val="เงินกู้ธนชาติ"/>
      <sheetName val="เงินกู้ MGC"/>
      <sheetName val="Landing Factors"/>
      <sheetName val="GAAP Pru"/>
      <sheetName val="1602-97"/>
      <sheetName val="AP-FAsb"/>
      <sheetName val="INV(未作成)"/>
      <sheetName val="BOQ"/>
      <sheetName val="Trend"/>
      <sheetName val="Agency Walker ID"/>
      <sheetName val="Bill No. 2 - Carpark"/>
      <sheetName val="conso46"/>
      <sheetName val="C-3"/>
      <sheetName val="TB-2001-Apr'01"/>
      <sheetName val="TH00_12080000"/>
      <sheetName val="Macro1"/>
      <sheetName val="#ofclose"/>
      <sheetName val="Data"/>
      <sheetName val="Disposal"/>
      <sheetName val="Main"/>
      <sheetName val="REC GROUP"/>
      <sheetName val="COVER"/>
      <sheetName val="JUNE1"/>
      <sheetName val="Parameters"/>
      <sheetName val="Summary_lead"/>
      <sheetName val="Account_Receivable"/>
      <sheetName val="Other_CA"/>
      <sheetName val="Other_assets"/>
      <sheetName val="Fixed_assets"/>
      <sheetName val="Account_payable"/>
      <sheetName val="Other_CL"/>
      <sheetName val="Other_liabilities"/>
      <sheetName val="Other_income"/>
      <sheetName val="Cost_of_service"/>
      <sheetName val="Selling_&amp;_admin"/>
      <sheetName val="Interest_exp_"/>
      <sheetName val="Trial_Balance"/>
      <sheetName val="Trial_Balance_(Old)"/>
      <sheetName val="SCB_1_-_Current"/>
      <sheetName val="SCB_2_-_Current"/>
      <sheetName val="UKCSTG02"/>
      <sheetName val="proforma"/>
      <sheetName val="splinkler"/>
      <sheetName val="ASSET339"/>
      <sheetName val="SwapData"/>
      <sheetName val="0201(勘定明細用)"/>
      <sheetName val="TB SAP"/>
      <sheetName val="Project Detail "/>
      <sheetName val="EXPORT"/>
      <sheetName val="10-1 Media"/>
      <sheetName val="10-cut"/>
      <sheetName val="Ex 11C"/>
      <sheetName val="Summary_lead1"/>
      <sheetName val="Account_Receivable1"/>
      <sheetName val="Other_CA1"/>
      <sheetName val="Other_assets1"/>
      <sheetName val="Fixed_assets1"/>
      <sheetName val="Account_payable1"/>
      <sheetName val="Other_CL1"/>
      <sheetName val="Other_liabilities1"/>
      <sheetName val="Other_income1"/>
      <sheetName val="Cost_of_service1"/>
      <sheetName val="Selling_&amp;_admin1"/>
      <sheetName val="Interest_exp_1"/>
      <sheetName val="Trial_Balance1"/>
      <sheetName val="Trial_Balance_(Old)1"/>
      <sheetName val="SCB_1_-_Current1"/>
      <sheetName val="SCB_2_-_Current1"/>
      <sheetName val="TrialBalance_Q3-2002"/>
      <sheetName val="เงินกู้_MGC"/>
      <sheetName val="Landing_Factors"/>
      <sheetName val="GAAP_Pru"/>
      <sheetName val="Agency_Walker_ID"/>
      <sheetName val="REC_GROUP"/>
      <sheetName val="Bill_No__2_-_Carpark"/>
      <sheetName val="Project_Detail_"/>
      <sheetName val="TB_SAP"/>
      <sheetName val="Sap_927_Vdr"/>
      <sheetName val="佐賀"/>
      <sheetName val="栃木"/>
      <sheetName val="BS"/>
      <sheetName val="TB_Group"/>
      <sheetName val="LISTS"/>
      <sheetName val="RANK"/>
      <sheetName val="DLD Query Query Query"/>
      <sheetName val="หักกลบ-ลบหนี้"/>
      <sheetName val="Assumptions"/>
      <sheetName val="2003 Growth"/>
      <sheetName val="SCHEDULES"/>
      <sheetName val="E001 Lead"/>
      <sheetName val="E100 Subledger with GL"/>
      <sheetName val="QUANTITY COMPARISON"/>
      <sheetName val="Jan"/>
      <sheetName val="Mar"/>
      <sheetName val="EE"/>
      <sheetName val="Item Code - Machine"/>
      <sheetName val="Sup-BSK1"/>
      <sheetName val="part-import"/>
      <sheetName val="รับ RM 01JAN-31JUL"/>
      <sheetName val="TB-M"/>
      <sheetName val="Setup 2009"/>
      <sheetName val="recon"/>
      <sheetName val="SaleJuly"/>
      <sheetName val="LITF"/>
      <sheetName val="Mscb97"/>
      <sheetName val="N0-Lead"/>
      <sheetName val="P &amp; l "/>
      <sheetName val="Asset group"/>
      <sheetName val="Menu"/>
      <sheetName val="Summary Market Segmentation"/>
      <sheetName val="DataSCI"/>
      <sheetName val="DataSFP"/>
      <sheetName val="assumption"/>
      <sheetName val="SPARE PART DEC 10 ( HE)"/>
      <sheetName val="Sale0309"/>
      <sheetName val="見積依頼部品一覧"/>
      <sheetName val="生産総枠"/>
      <sheetName val="244豪州一般ZD301生試"/>
      <sheetName val="Comp with UP west"/>
      <sheetName val="PopCache_Sheet1"/>
      <sheetName val="MOLD-WinsFA31122005"/>
      <sheetName val="ｺｰﾄﾞ表"/>
      <sheetName val="J2"/>
      <sheetName val="J1"/>
      <sheetName val="FF-21(a)"/>
      <sheetName val="Schedule 2"/>
      <sheetName val="Schedule 3"/>
      <sheetName val="Schedule 4"/>
      <sheetName val="TOTAL"/>
      <sheetName val="Settings"/>
      <sheetName val="LF05xx-RC_GV"/>
      <sheetName val="Consolidated"/>
      <sheetName val="Equity Rec."/>
      <sheetName val="ExRate"/>
      <sheetName val="Stock Aging"/>
      <sheetName val="SysNavigation"/>
      <sheetName val="Sales Forecast Worksheet"/>
      <sheetName val="Threshold"/>
      <sheetName val="รวมราคาทั้งสิ้น"/>
      <sheetName val="Addition_AUC"/>
      <sheetName val="Summary_lead5"/>
      <sheetName val="Account_Receivable5"/>
      <sheetName val="Other_CA5"/>
      <sheetName val="Other_assets5"/>
      <sheetName val="Fixed_assets5"/>
      <sheetName val="Account_payable5"/>
      <sheetName val="Other_CL5"/>
      <sheetName val="Other_liabilities5"/>
      <sheetName val="Other_income5"/>
      <sheetName val="Cost_of_service5"/>
      <sheetName val="Selling_&amp;_admin5"/>
      <sheetName val="Interest_exp_5"/>
      <sheetName val="Trial_Balance5"/>
      <sheetName val="Trial_Balance_(Old)5"/>
      <sheetName val="SCB_1_-_Current5"/>
      <sheetName val="SCB_2_-_Current5"/>
      <sheetName val="TrialBalance_Q3-20024"/>
      <sheetName val="เงินกู้_MGC4"/>
      <sheetName val="Landing_Factors4"/>
      <sheetName val="Agency_Walker_ID4"/>
      <sheetName val="GAAP_Pru4"/>
      <sheetName val="Bill_No__2_-_Carpark4"/>
      <sheetName val="REC_GROUP4"/>
      <sheetName val="TB_SAP4"/>
      <sheetName val="Project_Detail_4"/>
      <sheetName val="10-1_Media3"/>
      <sheetName val="Ex_11C3"/>
      <sheetName val="DLD_Query_Query_Query3"/>
      <sheetName val="Summary_lead2"/>
      <sheetName val="Account_Receivable2"/>
      <sheetName val="Other_CA2"/>
      <sheetName val="Other_assets2"/>
      <sheetName val="Fixed_assets2"/>
      <sheetName val="Account_payable2"/>
      <sheetName val="Other_CL2"/>
      <sheetName val="Other_liabilities2"/>
      <sheetName val="Other_income2"/>
      <sheetName val="Cost_of_service2"/>
      <sheetName val="Selling_&amp;_admin2"/>
      <sheetName val="Interest_exp_2"/>
      <sheetName val="Trial_Balance2"/>
      <sheetName val="Trial_Balance_(Old)2"/>
      <sheetName val="SCB_1_-_Current2"/>
      <sheetName val="SCB_2_-_Current2"/>
      <sheetName val="TrialBalance_Q3-20021"/>
      <sheetName val="เงินกู้_MGC1"/>
      <sheetName val="Landing_Factors1"/>
      <sheetName val="Agency_Walker_ID1"/>
      <sheetName val="GAAP_Pru1"/>
      <sheetName val="Bill_No__2_-_Carpark1"/>
      <sheetName val="REC_GROUP1"/>
      <sheetName val="TB_SAP1"/>
      <sheetName val="Project_Detail_1"/>
      <sheetName val="10-1_Media"/>
      <sheetName val="Ex_11C"/>
      <sheetName val="DLD_Query_Query_Query"/>
      <sheetName val="Summary_lead3"/>
      <sheetName val="Account_Receivable3"/>
      <sheetName val="Other_CA3"/>
      <sheetName val="Other_assets3"/>
      <sheetName val="Fixed_assets3"/>
      <sheetName val="Account_payable3"/>
      <sheetName val="Other_CL3"/>
      <sheetName val="Other_liabilities3"/>
      <sheetName val="Other_income3"/>
      <sheetName val="Cost_of_service3"/>
      <sheetName val="Selling_&amp;_admin3"/>
      <sheetName val="Interest_exp_3"/>
      <sheetName val="Trial_Balance3"/>
      <sheetName val="Trial_Balance_(Old)3"/>
      <sheetName val="SCB_1_-_Current3"/>
      <sheetName val="SCB_2_-_Current3"/>
      <sheetName val="TrialBalance_Q3-20022"/>
      <sheetName val="เงินกู้_MGC2"/>
      <sheetName val="Landing_Factors2"/>
      <sheetName val="Agency_Walker_ID2"/>
      <sheetName val="GAAP_Pru2"/>
      <sheetName val="Bill_No__2_-_Carpark2"/>
      <sheetName val="REC_GROUP2"/>
      <sheetName val="TB_SAP2"/>
      <sheetName val="Project_Detail_2"/>
      <sheetName val="10-1_Media1"/>
      <sheetName val="Ex_11C1"/>
      <sheetName val="DLD_Query_Query_Query1"/>
      <sheetName val="Summary_lead4"/>
      <sheetName val="Account_Receivable4"/>
      <sheetName val="Other_CA4"/>
      <sheetName val="Other_assets4"/>
      <sheetName val="Fixed_assets4"/>
      <sheetName val="Account_payable4"/>
      <sheetName val="Other_CL4"/>
      <sheetName val="Other_liabilities4"/>
      <sheetName val="Other_income4"/>
      <sheetName val="Cost_of_service4"/>
      <sheetName val="Selling_&amp;_admin4"/>
      <sheetName val="Interest_exp_4"/>
      <sheetName val="Trial_Balance4"/>
      <sheetName val="Trial_Balance_(Old)4"/>
      <sheetName val="SCB_1_-_Current4"/>
      <sheetName val="SCB_2_-_Current4"/>
      <sheetName val="TrialBalance_Q3-20023"/>
      <sheetName val="เงินกู้_MGC3"/>
      <sheetName val="Landing_Factors3"/>
      <sheetName val="Agency_Walker_ID3"/>
      <sheetName val="GAAP_Pru3"/>
      <sheetName val="Bill_No__2_-_Carpark3"/>
      <sheetName val="REC_GROUP3"/>
      <sheetName val="TB_SAP3"/>
      <sheetName val="Project_Detail_3"/>
      <sheetName val="10-1_Media2"/>
      <sheetName val="Ex_11C2"/>
      <sheetName val="DLD_Query_Query_Query2"/>
      <sheetName val="Summary_lead7"/>
      <sheetName val="Account_Receivable7"/>
      <sheetName val="Other_CA7"/>
      <sheetName val="Other_assets7"/>
      <sheetName val="Fixed_assets7"/>
      <sheetName val="Account_payable7"/>
      <sheetName val="Other_CL7"/>
      <sheetName val="Other_liabilities7"/>
      <sheetName val="Other_income7"/>
      <sheetName val="Cost_of_service7"/>
      <sheetName val="Selling_&amp;_admin7"/>
      <sheetName val="Interest_exp_7"/>
      <sheetName val="Trial_Balance7"/>
      <sheetName val="Trial_Balance_(Old)7"/>
      <sheetName val="SCB_1_-_Current7"/>
      <sheetName val="SCB_2_-_Current7"/>
      <sheetName val="TrialBalance_Q3-20026"/>
      <sheetName val="เงินกู้_MGC6"/>
      <sheetName val="Landing_Factors6"/>
      <sheetName val="Agency_Walker_ID6"/>
      <sheetName val="GAAP_Pru6"/>
      <sheetName val="Bill_No__2_-_Carpark6"/>
      <sheetName val="REC_GROUP6"/>
      <sheetName val="TB_SAP6"/>
      <sheetName val="Project_Detail_6"/>
      <sheetName val="10-1_Media5"/>
      <sheetName val="Ex_11C5"/>
      <sheetName val="DLD_Query_Query_Query5"/>
      <sheetName val="QUANTITY_COMPARISON1"/>
      <sheetName val="E001_Lead1"/>
      <sheetName val="E100_Subledger_with_GL1"/>
      <sheetName val="Summary_lead6"/>
      <sheetName val="Account_Receivable6"/>
      <sheetName val="Other_CA6"/>
      <sheetName val="Other_assets6"/>
      <sheetName val="Fixed_assets6"/>
      <sheetName val="Account_payable6"/>
      <sheetName val="Other_CL6"/>
      <sheetName val="Other_liabilities6"/>
      <sheetName val="Other_income6"/>
      <sheetName val="Cost_of_service6"/>
      <sheetName val="Selling_&amp;_admin6"/>
      <sheetName val="Interest_exp_6"/>
      <sheetName val="Trial_Balance6"/>
      <sheetName val="Trial_Balance_(Old)6"/>
      <sheetName val="SCB_1_-_Current6"/>
      <sheetName val="SCB_2_-_Current6"/>
      <sheetName val="TrialBalance_Q3-20025"/>
      <sheetName val="เงินกู้_MGC5"/>
      <sheetName val="Landing_Factors5"/>
      <sheetName val="Agency_Walker_ID5"/>
      <sheetName val="GAAP_Pru5"/>
      <sheetName val="Bill_No__2_-_Carpark5"/>
      <sheetName val="REC_GROUP5"/>
      <sheetName val="TB_SAP5"/>
      <sheetName val="Project_Detail_5"/>
      <sheetName val="10-1_Media4"/>
      <sheetName val="Ex_11C4"/>
      <sheetName val="DLD_Query_Query_Query4"/>
      <sheetName val="QUANTITY_COMPARISON"/>
      <sheetName val="E001_Lead"/>
      <sheetName val="E100_Subledger_with_GL"/>
      <sheetName val="Summary_lead8"/>
      <sheetName val="Account_Receivable8"/>
      <sheetName val="Other_CA8"/>
      <sheetName val="Other_assets8"/>
      <sheetName val="Fixed_assets8"/>
      <sheetName val="Account_payable8"/>
      <sheetName val="Other_CL8"/>
      <sheetName val="Other_liabilities8"/>
      <sheetName val="Other_income8"/>
      <sheetName val="Cost_of_service8"/>
      <sheetName val="Selling_&amp;_admin8"/>
      <sheetName val="Interest_exp_8"/>
      <sheetName val="Trial_Balance8"/>
      <sheetName val="Trial_Balance_(Old)8"/>
      <sheetName val="SCB_1_-_Current8"/>
      <sheetName val="SCB_2_-_Current8"/>
      <sheetName val="TrialBalance_Q3-20027"/>
      <sheetName val="เงินกู้_MGC7"/>
      <sheetName val="Landing_Factors7"/>
      <sheetName val="Agency_Walker_ID7"/>
      <sheetName val="GAAP_Pru7"/>
      <sheetName val="Bill_No__2_-_Carpark7"/>
      <sheetName val="REC_GROUP7"/>
      <sheetName val="TB_SAP7"/>
      <sheetName val="Project_Detail_7"/>
      <sheetName val="10-1_Media6"/>
      <sheetName val="Ex_11C6"/>
      <sheetName val="DLD_Query_Query_Query6"/>
      <sheetName val="QUANTITY_COMPARISON2"/>
      <sheetName val="E001_Lead2"/>
      <sheetName val="E100_Subledger_with_GL2"/>
      <sheetName val="Summary_lead9"/>
      <sheetName val="Account_Receivable9"/>
      <sheetName val="Other_CA9"/>
      <sheetName val="Other_assets9"/>
      <sheetName val="Fixed_assets9"/>
      <sheetName val="Account_payable9"/>
      <sheetName val="Other_CL9"/>
      <sheetName val="Other_liabilities9"/>
      <sheetName val="Other_income9"/>
      <sheetName val="Cost_of_service9"/>
      <sheetName val="Selling_&amp;_admin9"/>
      <sheetName val="Interest_exp_9"/>
      <sheetName val="Trial_Balance9"/>
      <sheetName val="Trial_Balance_(Old)9"/>
      <sheetName val="SCB_1_-_Current9"/>
      <sheetName val="SCB_2_-_Current9"/>
      <sheetName val="TrialBalance_Q3-20028"/>
      <sheetName val="เงินกู้_MGC8"/>
      <sheetName val="Landing_Factors8"/>
      <sheetName val="Agency_Walker_ID8"/>
      <sheetName val="GAAP_Pru8"/>
      <sheetName val="Bill_No__2_-_Carpark8"/>
      <sheetName val="REC_GROUP8"/>
      <sheetName val="TB_SAP8"/>
      <sheetName val="Project_Detail_8"/>
      <sheetName val="10-1_Media7"/>
      <sheetName val="Ex_11C7"/>
      <sheetName val="DLD_Query_Query_Query7"/>
      <sheetName val="QUANTITY_COMPARISON3"/>
      <sheetName val="E001_Lead3"/>
      <sheetName val="E100_Subledger_with_GL3"/>
      <sheetName val="Summary_lead10"/>
      <sheetName val="Account_Receivable10"/>
      <sheetName val="Other_CA10"/>
      <sheetName val="Other_assets10"/>
      <sheetName val="Fixed_assets10"/>
      <sheetName val="Account_payable10"/>
      <sheetName val="Other_CL10"/>
      <sheetName val="Other_liabilities10"/>
      <sheetName val="Other_income10"/>
      <sheetName val="Cost_of_service10"/>
      <sheetName val="Selling_&amp;_admin10"/>
      <sheetName val="Interest_exp_10"/>
      <sheetName val="Trial_Balance10"/>
      <sheetName val="Trial_Balance_(Old)10"/>
      <sheetName val="SCB_1_-_Current10"/>
      <sheetName val="SCB_2_-_Current10"/>
      <sheetName val="TrialBalance_Q3-20029"/>
      <sheetName val="เงินกู้_MGC9"/>
      <sheetName val="Landing_Factors9"/>
      <sheetName val="Agency_Walker_ID9"/>
      <sheetName val="GAAP_Pru9"/>
      <sheetName val="Bill_No__2_-_Carpark9"/>
      <sheetName val="REC_GROUP9"/>
      <sheetName val="TB_SAP9"/>
      <sheetName val="Project_Detail_9"/>
      <sheetName val="10-1_Media8"/>
      <sheetName val="Ex_11C8"/>
      <sheetName val="DLD_Query_Query_Query8"/>
      <sheetName val="QUANTITY_COMPARISON4"/>
      <sheetName val="E001_Lead4"/>
      <sheetName val="E100_Subledger_with_GL4"/>
      <sheetName val="Summary_lead11"/>
      <sheetName val="Account_Receivable11"/>
      <sheetName val="Other_CA11"/>
      <sheetName val="Other_assets11"/>
      <sheetName val="Fixed_assets11"/>
      <sheetName val="Account_payable11"/>
      <sheetName val="Other_CL11"/>
      <sheetName val="Other_liabilities11"/>
      <sheetName val="Other_income11"/>
      <sheetName val="Cost_of_service11"/>
      <sheetName val="Selling_&amp;_admin11"/>
      <sheetName val="Interest_exp_11"/>
      <sheetName val="Trial_Balance11"/>
      <sheetName val="Trial_Balance_(Old)11"/>
      <sheetName val="SCB_1_-_Current11"/>
      <sheetName val="SCB_2_-_Current11"/>
      <sheetName val="TrialBalance_Q3-200210"/>
      <sheetName val="เงินกู้_MGC10"/>
      <sheetName val="Landing_Factors10"/>
      <sheetName val="Agency_Walker_ID10"/>
      <sheetName val="GAAP_Pru10"/>
      <sheetName val="Bill_No__2_-_Carpark10"/>
      <sheetName val="REC_GROUP10"/>
      <sheetName val="TB_SAP10"/>
      <sheetName val="Project_Detail_10"/>
      <sheetName val="10-1_Media9"/>
      <sheetName val="Ex_11C9"/>
      <sheetName val="DLD_Query_Query_Query9"/>
      <sheetName val="QUANTITY_COMPARISON5"/>
      <sheetName val="E001_Lead5"/>
      <sheetName val="E100_Subledger_with_GL5"/>
      <sheetName val="Summary_lead12"/>
      <sheetName val="Account_Receivable12"/>
      <sheetName val="Other_CA12"/>
      <sheetName val="Other_assets12"/>
      <sheetName val="Fixed_assets12"/>
      <sheetName val="Account_payable12"/>
      <sheetName val="Other_CL12"/>
      <sheetName val="Other_liabilities12"/>
      <sheetName val="Other_income12"/>
      <sheetName val="Cost_of_service12"/>
      <sheetName val="Selling_&amp;_admin12"/>
      <sheetName val="Interest_exp_12"/>
      <sheetName val="Trial_Balance12"/>
      <sheetName val="Trial_Balance_(Old)12"/>
      <sheetName val="SCB_1_-_Current12"/>
      <sheetName val="SCB_2_-_Current12"/>
      <sheetName val="TrialBalance_Q3-200211"/>
      <sheetName val="เงินกู้_MGC11"/>
      <sheetName val="Landing_Factors11"/>
      <sheetName val="Agency_Walker_ID11"/>
      <sheetName val="GAAP_Pru11"/>
      <sheetName val="Bill_No__2_-_Carpark11"/>
      <sheetName val="REC_GROUP11"/>
      <sheetName val="TB_SAP11"/>
      <sheetName val="Project_Detail_11"/>
      <sheetName val="10-1_Media10"/>
      <sheetName val="Ex_11C10"/>
      <sheetName val="DLD_Query_Query_Query10"/>
      <sheetName val="QUANTITY_COMPARISON6"/>
      <sheetName val="E001_Lead6"/>
      <sheetName val="E100_Subledger_with_GL6"/>
      <sheetName val="Summary_lead13"/>
      <sheetName val="NKC"/>
      <sheetName val="L to 20"/>
      <sheetName val="#REF"/>
      <sheetName val="Schedule"/>
      <sheetName val="Item_Code_-_Machine"/>
      <sheetName val="รับ_RM_01JAN-31JUL"/>
      <sheetName val="ELEC45-01"/>
      <sheetName val="List"/>
      <sheetName val="Life NPV Cal"/>
      <sheetName val="USDXAU Before"/>
      <sheetName val="吊上げパ(20)"/>
      <sheetName val="2003_Growth"/>
      <sheetName val="Setup_2009"/>
      <sheetName val="P_&amp;_l_"/>
      <sheetName val="Asset_group"/>
      <sheetName val="Summary_Market_Segmentation"/>
      <sheetName val="SPARE_PART_DEC_10_(_HE)"/>
      <sheetName val="Sales_Forecast_Worksheet"/>
      <sheetName val="2003_Growth1"/>
      <sheetName val="Item_Code_-_Machine1"/>
      <sheetName val="Setup_20091"/>
      <sheetName val="รับ_RM_01JAN-31JUL1"/>
      <sheetName val="P_&amp;_l_1"/>
      <sheetName val="Asset_group1"/>
      <sheetName val="Summary_Market_Segmentation1"/>
      <sheetName val="SPARE_PART_DEC_10_(_HE)1"/>
      <sheetName val="Sales_Forecast_Worksheet1"/>
      <sheetName val="PLAN12-details(Tons)"/>
      <sheetName val="Lead"/>
      <sheetName val="BGT97STAFF"/>
      <sheetName val="Account_Receivable13"/>
      <sheetName val="Other_CA13"/>
      <sheetName val="Other_assets13"/>
      <sheetName val="Fixed_assets13"/>
      <sheetName val="Account_payable13"/>
      <sheetName val="Other_CL13"/>
      <sheetName val="Other_liabilities13"/>
      <sheetName val="Other_income13"/>
      <sheetName val="Cost_of_service13"/>
      <sheetName val="Selling_&amp;_admin13"/>
      <sheetName val="Interest_exp_13"/>
      <sheetName val="Trial_Balance13"/>
      <sheetName val="Trial_Balance_(Old)13"/>
      <sheetName val="SCB_1_-_Current13"/>
      <sheetName val="SCB_2_-_Current13"/>
      <sheetName val="TrialBalance_Q3-200212"/>
      <sheetName val="เงินกู้_MGC12"/>
      <sheetName val="Landing_Factors12"/>
      <sheetName val="Agency_Walker_ID12"/>
      <sheetName val="GAAP_Pru12"/>
      <sheetName val="Bill_No__2_-_Carpark12"/>
      <sheetName val="REC_GROUP12"/>
      <sheetName val="TB_SAP12"/>
      <sheetName val="Project_Detail_12"/>
      <sheetName val="10-1_Media11"/>
      <sheetName val="Ex_11C11"/>
      <sheetName val="DLD_Query_Query_Query11"/>
      <sheetName val="QUANTITY_COMPARISON7"/>
      <sheetName val="E001_Lead7"/>
      <sheetName val="E100_Subledger_with_GL7"/>
      <sheetName val="Summary_lead14"/>
      <sheetName val="Account_Receivable14"/>
      <sheetName val="Other_CA14"/>
      <sheetName val="Other_assets14"/>
      <sheetName val="Fixed_assets14"/>
      <sheetName val="Account_payable14"/>
      <sheetName val="Other_CL14"/>
      <sheetName val="Other_liabilities14"/>
      <sheetName val="Other_income14"/>
      <sheetName val="Cost_of_service14"/>
      <sheetName val="Selling_&amp;_admin14"/>
      <sheetName val="Interest_exp_14"/>
      <sheetName val="Trial_Balance14"/>
      <sheetName val="Trial_Balance_(Old)14"/>
      <sheetName val="SCB_1_-_Current14"/>
      <sheetName val="SCB_2_-_Current14"/>
      <sheetName val="TrialBalance_Q3-200213"/>
      <sheetName val="เงินกู้_MGC13"/>
      <sheetName val="Landing_Factors13"/>
      <sheetName val="Agency_Walker_ID13"/>
      <sheetName val="GAAP_Pru13"/>
      <sheetName val="Bill_No__2_-_Carpark13"/>
      <sheetName val="REC_GROUP13"/>
      <sheetName val="TB_SAP13"/>
      <sheetName val="Project_Detail_13"/>
      <sheetName val="10-1_Media12"/>
      <sheetName val="Ex_11C12"/>
      <sheetName val="DLD_Query_Query_Query12"/>
      <sheetName val="QUANTITY_COMPARISON8"/>
      <sheetName val="E001_Lead8"/>
      <sheetName val="E100_Subledger_with_GL8"/>
      <sheetName val="Sale 0502"/>
      <sheetName val="Summary_lead15"/>
      <sheetName val="Account_Receivable15"/>
      <sheetName val="Other_CA15"/>
      <sheetName val="Other_assets15"/>
      <sheetName val="Fixed_assets15"/>
      <sheetName val="Account_payable15"/>
      <sheetName val="Other_CL15"/>
      <sheetName val="Other_liabilities15"/>
      <sheetName val="Other_income15"/>
      <sheetName val="Cost_of_service15"/>
      <sheetName val="Selling_&amp;_admin15"/>
      <sheetName val="Interest_exp_15"/>
      <sheetName val="Trial_Balance15"/>
      <sheetName val="Trial_Balance_(Old)15"/>
      <sheetName val="SCB_1_-_Current15"/>
      <sheetName val="SCB_2_-_Current15"/>
      <sheetName val="TrialBalance_Q3-200214"/>
      <sheetName val="เงินกู้_MGC14"/>
      <sheetName val="Landing_Factors14"/>
      <sheetName val="Agency_Walker_ID14"/>
      <sheetName val="GAAP_Pru14"/>
      <sheetName val="Bill_No__2_-_Carpark14"/>
      <sheetName val="REC_GROUP14"/>
      <sheetName val="TB_SAP14"/>
      <sheetName val="Project_Detail_14"/>
      <sheetName val="10-1_Media13"/>
      <sheetName val="Ex_11C13"/>
      <sheetName val="DLD_Query_Query_Query13"/>
      <sheetName val="QUANTITY_COMPARISON9"/>
      <sheetName val="E001_Lead9"/>
      <sheetName val="E100_Subledger_with_GL9"/>
      <sheetName val="Summary_lead16"/>
      <sheetName val="Account_Receivable16"/>
      <sheetName val="Other_CA16"/>
      <sheetName val="Other_assets16"/>
      <sheetName val="Fixed_assets16"/>
      <sheetName val="Account_payable16"/>
      <sheetName val="Other_CL16"/>
      <sheetName val="Other_liabilities16"/>
      <sheetName val="Other_income16"/>
      <sheetName val="Cost_of_service16"/>
      <sheetName val="Selling_&amp;_admin16"/>
      <sheetName val="Interest_exp_16"/>
      <sheetName val="Trial_Balance16"/>
      <sheetName val="Trial_Balance_(Old)16"/>
      <sheetName val="SCB_1_-_Current16"/>
      <sheetName val="SCB_2_-_Current16"/>
      <sheetName val="TrialBalance_Q3-200215"/>
      <sheetName val="เงินกู้_MGC15"/>
      <sheetName val="Landing_Factors15"/>
      <sheetName val="Agency_Walker_ID15"/>
      <sheetName val="GAAP_Pru15"/>
      <sheetName val="Bill_No__2_-_Carpark15"/>
      <sheetName val="REC_GROUP15"/>
      <sheetName val="TB_SAP15"/>
      <sheetName val="Project_Detail_15"/>
      <sheetName val="10-1_Media14"/>
      <sheetName val="Ex_11C14"/>
      <sheetName val="DLD_Query_Query_Query14"/>
      <sheetName val="QUANTITY_COMPARISON10"/>
      <sheetName val="E001_Lead10"/>
      <sheetName val="E100_Subledger_with_GL10"/>
      <sheetName val="Parameter"/>
      <sheetName val="07.2013"/>
      <sheetName val="P&amp;L-A2001DCCN"/>
      <sheetName val="PL"/>
      <sheetName val="BOX Cryostat Details"/>
      <sheetName val="Driver Linac Layout"/>
      <sheetName val="Inputs"/>
      <sheetName val="Magnet Details"/>
      <sheetName val="งานระบบไฟฟ้าและสื่อสาร"/>
      <sheetName val="SH-F"/>
      <sheetName val="RAMP Fin"/>
      <sheetName val="Summary"/>
      <sheetName val="Defer calculation"/>
      <sheetName val="to _ sp"/>
      <sheetName val="to - sp"/>
      <sheetName val="ADJ - RATE"/>
      <sheetName val="C_flow 95"/>
      <sheetName val="Customer List"/>
      <sheetName val="Goods List"/>
      <sheetName val="B_S"/>
      <sheetName val="Item_Code_-_Machine2"/>
      <sheetName val="รับ_RM_01JAN-31JUL2"/>
      <sheetName val="2003_Growth2"/>
      <sheetName val="Setup_20092"/>
      <sheetName val="P_&amp;_l_2"/>
      <sheetName val="OTHERS"/>
      <sheetName val="Summary_lead17"/>
      <sheetName val="Account_Receivable17"/>
      <sheetName val="Other_CA17"/>
      <sheetName val="Other_assets17"/>
      <sheetName val="Fixed_assets17"/>
      <sheetName val="Account_payable17"/>
      <sheetName val="Other_CL17"/>
      <sheetName val="Other_liabilities17"/>
      <sheetName val="Other_income17"/>
      <sheetName val="Cost_of_service17"/>
      <sheetName val="Selling_&amp;_admin17"/>
      <sheetName val="Interest_exp_17"/>
      <sheetName val="Trial_Balance17"/>
      <sheetName val="Trial_Balance_(Old)17"/>
      <sheetName val="SCB_1_-_Current17"/>
      <sheetName val="SCB_2_-_Current17"/>
      <sheetName val="TrialBalance_Q3-200216"/>
      <sheetName val="เงินกู้_MGC16"/>
      <sheetName val="Landing_Factors16"/>
      <sheetName val="Agency_Walker_ID16"/>
      <sheetName val="GAAP_Pru16"/>
      <sheetName val="Bill_No__2_-_Carpark16"/>
      <sheetName val="REC_GROUP16"/>
      <sheetName val="TB_SAP16"/>
      <sheetName val="Project_Detail_16"/>
      <sheetName val="10-1_Media15"/>
      <sheetName val="Ex_11C15"/>
      <sheetName val="DLD_Query_Query_Query15"/>
      <sheetName val="QUANTITY_COMPARISON11"/>
      <sheetName val="E001_Lead11"/>
      <sheetName val="E100_Subledger_with_GL11"/>
      <sheetName val="Maestros SAP"/>
      <sheetName val="CustomerData"/>
      <sheetName val="Basic_Information"/>
      <sheetName val="Stock_Aging1"/>
      <sheetName val="L_to_201"/>
      <sheetName val="Schedule_21"/>
      <sheetName val="Schedule_31"/>
      <sheetName val="Schedule_41"/>
      <sheetName val="Equity_Rec_1"/>
      <sheetName val="Comp_with_UP_west1"/>
      <sheetName val="Schedule_2"/>
      <sheetName val="Schedule_3"/>
      <sheetName val="Schedule_4"/>
      <sheetName val="Equity_Rec_"/>
      <sheetName val="Comp_with_UP_west"/>
      <sheetName val="Stock_Aging"/>
      <sheetName val="L_to_20"/>
      <sheetName val="Item_Code_-_Machine3"/>
      <sheetName val="รับ_RM_01JAN-31JUL3"/>
      <sheetName val="Asset_group2"/>
      <sheetName val="Summary_Market_Segmentation2"/>
      <sheetName val="SPARE_PART_DEC_10_(_HE)2"/>
      <sheetName val="Sales_Forecast_Worksheet2"/>
      <sheetName val="Schedule_22"/>
      <sheetName val="Schedule_32"/>
      <sheetName val="Schedule_42"/>
      <sheetName val="Equity_Rec_2"/>
      <sheetName val="Comp_with_UP_west2"/>
      <sheetName val="Stock_Aging2"/>
      <sheetName val="L_to_202"/>
      <sheetName val="Item_Code_-_Machine4"/>
      <sheetName val="2003_Growth3"/>
      <sheetName val="Setup_20093"/>
      <sheetName val="รับ_RM_01JAN-31JUL4"/>
      <sheetName val="P_&amp;_l_3"/>
      <sheetName val="Asset_group3"/>
      <sheetName val="Summary_Market_Segmentation3"/>
      <sheetName val="SPARE_PART_DEC_10_(_HE)3"/>
      <sheetName val="Sales_Forecast_Worksheet3"/>
      <sheetName val="Schedule_23"/>
      <sheetName val="Schedule_33"/>
      <sheetName val="Schedule_43"/>
      <sheetName val="Equity_Rec_3"/>
      <sheetName val="Comp_with_UP_west3"/>
      <sheetName val="Stock_Aging3"/>
      <sheetName val="L_to_203"/>
      <sheetName val="Item_Code_-_Machine5"/>
      <sheetName val="2003_Growth4"/>
      <sheetName val="Setup_20094"/>
      <sheetName val="รับ_RM_01JAN-31JUL5"/>
      <sheetName val="P_&amp;_l_4"/>
      <sheetName val="Asset_group4"/>
      <sheetName val="Summary_Market_Segmentation4"/>
      <sheetName val="SPARE_PART_DEC_10_(_HE)4"/>
      <sheetName val="Sales_Forecast_Worksheet4"/>
      <sheetName val="Schedule_24"/>
      <sheetName val="Schedule_34"/>
      <sheetName val="Schedule_44"/>
      <sheetName val="Equity_Rec_4"/>
      <sheetName val="Comp_with_UP_west4"/>
      <sheetName val="Stock_Aging4"/>
      <sheetName val="L_to_204"/>
      <sheetName val="Active"/>
      <sheetName val="Monthly - Inv"/>
      <sheetName val="Building"/>
      <sheetName val="LC-KBANK"/>
      <sheetName val="Item_Code_-_Machine6"/>
      <sheetName val="2003_Growth5"/>
      <sheetName val="Setup_20095"/>
      <sheetName val="รับ_RM_01JAN-31JUL6"/>
      <sheetName val="P_&amp;_l_5"/>
      <sheetName val="Asset_group5"/>
      <sheetName val="Summary_Market_Segmentation5"/>
      <sheetName val="SPARE_PART_DEC_10_(_HE)5"/>
      <sheetName val="Sales_Forecast_Worksheet5"/>
      <sheetName val="Schedule_25"/>
      <sheetName val="Schedule_35"/>
      <sheetName val="Schedule_45"/>
      <sheetName val="Equity_Rec_5"/>
      <sheetName val="Comp_with_UP_west5"/>
      <sheetName val="Stock_Aging5"/>
      <sheetName val="L_to_205"/>
      <sheetName val="Life_NPV_Cal"/>
      <sheetName val="USDXAU_Before"/>
      <sheetName val="TB"/>
      <sheetName val="C-1"/>
      <sheetName val="Input"/>
    </sheetNames>
    <definedNames>
      <definedName name="Print_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/>
      <sheetData sheetId="676"/>
      <sheetData sheetId="677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 refreshError="1"/>
      <sheetData sheetId="773" refreshError="1"/>
      <sheetData sheetId="774" refreshError="1"/>
      <sheetData sheetId="775" refreshError="1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 refreshError="1"/>
      <sheetData sheetId="795" refreshError="1"/>
      <sheetData sheetId="796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/>
      <sheetData sheetId="20"/>
      <sheetData sheetId="21"/>
      <sheetData sheetId="22" refreshError="1"/>
      <sheetData sheetId="23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General Assumptions"/>
      <sheetName val="RM Prices"/>
      <sheetName val="Deltas"/>
      <sheetName val="PET Summary"/>
      <sheetName val="1"/>
      <sheetName val="IVL Cons Check"/>
      <sheetName val="IVL-Cons"/>
      <sheetName val="2"/>
      <sheetName val="IVL Proj. Check"/>
      <sheetName val="IVL Assum"/>
      <sheetName val="IVL"/>
      <sheetName val="3"/>
      <sheetName val="IRP-Cons"/>
      <sheetName val="4"/>
      <sheetName val="IRP Assum"/>
      <sheetName val="IRP"/>
      <sheetName val="5"/>
      <sheetName val="AlphaPet Assum"/>
      <sheetName val="AlphaPet"/>
      <sheetName val="6"/>
      <sheetName val="StarPet Assum"/>
      <sheetName val="StarPet"/>
      <sheetName val="7"/>
      <sheetName val="AsiaPet Assum"/>
      <sheetName val="AsiaPet"/>
      <sheetName val="8"/>
      <sheetName val="Orion Assum"/>
      <sheetName val="Orion"/>
      <sheetName val="9"/>
      <sheetName val="Euro-Cons"/>
      <sheetName val="10"/>
      <sheetName val="Euro-Lith Assum"/>
      <sheetName val="Euro-Lith"/>
      <sheetName val="11"/>
      <sheetName val="Euro-Rott Assum"/>
      <sheetName val="Euro-Rott"/>
      <sheetName val="12"/>
      <sheetName val="Euro-Work Assum"/>
      <sheetName val="Euro-Work"/>
      <sheetName val="13"/>
      <sheetName val="Petform Assum"/>
      <sheetName val="Petform"/>
      <sheetName val="14"/>
      <sheetName val="IRH-Cons"/>
      <sheetName val="15"/>
      <sheetName val="IRH Proj. Check"/>
      <sheetName val="IRH Assum"/>
      <sheetName val="IRH"/>
      <sheetName val="16"/>
      <sheetName val="IRT Assum"/>
      <sheetName val="IRT"/>
      <sheetName val="17"/>
      <sheetName val="IRHL Proj. Check"/>
      <sheetName val="IRHL-Cons"/>
      <sheetName val="18"/>
      <sheetName val="IRHL Assum"/>
      <sheetName val="IRHL"/>
      <sheetName val="19"/>
      <sheetName val="IRHR Assum"/>
      <sheetName val="IRHR"/>
      <sheetName val="20"/>
      <sheetName val="IndoPoly Proj Check"/>
      <sheetName val="IndoPoly Assum"/>
      <sheetName val="IndoPoly"/>
      <sheetName val="21"/>
      <sheetName val="IRPTA Proj Check"/>
      <sheetName val="IRPTA Assum"/>
      <sheetName val="IRPTA"/>
      <sheetName val="22"/>
      <sheetName val="TPT Proj Check"/>
      <sheetName val="TPT Assum"/>
      <sheetName val="TPT"/>
      <sheetName val="23"/>
      <sheetName val="Check with Proj."/>
      <sheetName val="PTA Disstribution"/>
      <sheetName val="TTC Proj Check"/>
      <sheetName val="Tuntex Assum"/>
      <sheetName val="Tuntex"/>
      <sheetName val="DCF"/>
      <sheetName val="DCF-Cons"/>
      <sheetName val="DCF-Individual"/>
      <sheetName val="Summary"/>
      <sheetName val="Summary (direct)"/>
      <sheetName val="PET USA"/>
      <sheetName val="PET EURO"/>
      <sheetName val="PTA EURO"/>
      <sheetName val="PET ASIA"/>
      <sheetName val="PTA ASIA"/>
      <sheetName val="WOOL ASIA"/>
      <sheetName val="WOOL ASIA (OLD)"/>
      <sheetName val="POLY AS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ปะหน้า "/>
      <sheetName val="รั้ว"/>
      <sheetName val="Sheet2"/>
      <sheetName val="รั้วโครงการคอนโดรัชดา "/>
      <sheetName val="Project Information"/>
      <sheetName val="ปะหน้า_"/>
      <sheetName val="Trial Balanc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Trial Balance"/>
      <sheetName val="31.12.04"/>
      <sheetName val="ตั๋วเงินรับ"/>
      <sheetName val="SwapData"/>
      <sheetName val="1602-97"/>
      <sheetName val="GAAP Pru"/>
      <sheetName val="Sheet2"/>
      <sheetName val="AP"/>
      <sheetName val="anaysis_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Trial Balance"/>
      <sheetName val="31.12.04"/>
      <sheetName val="ตั๋วเงินรับ"/>
      <sheetName val="SwapData"/>
      <sheetName val="1602-97"/>
      <sheetName val="GAAP Pru"/>
      <sheetName val="Sheet2"/>
      <sheetName val="AP"/>
      <sheetName val="anaysis_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l No. 2 - Carpark"/>
      <sheetName val="ANALYSIS"/>
      <sheetName val="resource1"/>
      <sheetName val="Sheet2"/>
      <sheetName val="FA(NEW)"/>
      <sheetName val="31.12.04"/>
      <sheetName val="Bill_No__2_-_Carpark"/>
      <sheetName val="Model-Monthly"/>
      <sheetName val="ตั๋วเงินรับ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Cash for Interest"/>
      <sheetName val="2Cash for Tax(Adv. WHT)"/>
      <sheetName val="3Detail of cash flow"/>
      <sheetName val="4AP-Fixed Asset"/>
      <sheetName val="5aging"/>
      <sheetName val="6Investement-other co."/>
      <sheetName val="7Long term liabilities"/>
      <sheetName val="8Commitment&amp;Contigent lia"/>
      <sheetName val="9Fair Value "/>
      <sheetName val="10Segment report"/>
      <sheetName val="11Related Co.transaction"/>
      <sheetName val="sb"/>
      <sheetName val="hcc"/>
      <sheetName val="AP-FAsb"/>
      <sheetName val="AP-FAry"/>
      <sheetName val="AP-FAHCC"/>
      <sheetName val="ตั๋วเงินรับ"/>
      <sheetName val="Wor"/>
      <sheetName val="0.0Control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Trial Balance"/>
      <sheetName val="AP"/>
      <sheetName val="Bill No. 2 - Carpark"/>
      <sheetName val="GAAP Pru"/>
      <sheetName val="31.12.04"/>
      <sheetName val="FDR-Jan-99 "/>
      <sheetName val="TrialBalance Q3-2002"/>
      <sheetName val="set_"/>
      <sheetName val="TH00_12080000"/>
      <sheetName val="TB-2001-Apr'01"/>
      <sheetName val="BS-Q1'04"/>
      <sheetName val="TB"/>
      <sheetName val="Parameter"/>
      <sheetName val="Detail-Sep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งบบริหาร PL-report"/>
      <sheetName val="BS-Mgm"/>
      <sheetName val="คุณมงคล"/>
      <sheetName val="kai"/>
      <sheetName val="Sheet2- Cost sheet electric"/>
      <sheetName val="Sheet1- Cost Sheet Water"/>
      <sheetName val="DATABASE -sumifTB"/>
      <sheetName val="BS-Mgm-Details Support"/>
      <sheetName val="PL-Mgm-Details support "/>
      <sheetName val="TBdepartment"/>
      <sheetName val="BS-ยังไม่ถูก"/>
      <sheetName val="P&amp;L- ยังไม่ถูก"/>
      <sheetName val="เงินกู้ธนชาติ"/>
      <sheetName val="31.12.04"/>
      <sheetName val="Trial Balance"/>
      <sheetName val="เงินกู้ MGC"/>
      <sheetName val="งบการเงิน0244_4"/>
      <sheetName val="SwapData"/>
      <sheetName val="Loan Data"/>
      <sheetName val="TrialBalance Q3-2002"/>
      <sheetName val="AP-FAsb"/>
      <sheetName val="anaysis_sheet"/>
      <sheetName val="properties"/>
      <sheetName val="ตั๋วเงินรับ"/>
      <sheetName val="FA1999"/>
      <sheetName val="TB-2001-Apr'01"/>
      <sheetName val="sheetNO"/>
      <sheetName val="GAAP Pru"/>
      <sheetName val="????-??"/>
      <sheetName val="Bill No. 2 - Carpark"/>
      <sheetName val="set_"/>
      <sheetName val="Month v YTD"/>
      <sheetName val="ana u5"/>
      <sheetName val="Data"/>
      <sheetName val="Non Movement"/>
      <sheetName val="GL06"/>
      <sheetName val="Orig Study for PPAP"/>
      <sheetName val="TH00_12080000"/>
      <sheetName val="Income Statement"/>
      <sheetName val="Nonmove"/>
      <sheetName val="BS"/>
      <sheetName val="List2-1_ModelCode-Local"/>
      <sheetName val="TB 5-2019"/>
      <sheetName val="Movement FA"/>
      <sheetName val="Summary"/>
      <sheetName val="FA register-System"/>
      <sheetName val="Fixed asset"/>
      <sheetName val="WO Damage"/>
      <sheetName val="CIP"/>
      <sheetName val="CIP (KOF)"/>
      <sheetName val="Dispos"/>
      <sheetName val="JV 5-2019"/>
      <sheetName val="mapping"/>
      <sheetName val="Sheet2"/>
      <sheetName val="Sheet3"/>
      <sheetName val="Disposal TV"/>
      <sheetName val="Mac mini2"/>
      <sheetName val="Sheet4"/>
      <sheetName val="Sheet10"/>
      <sheetName val="List Disposal"/>
      <sheetName val="sum to LRH"/>
      <sheetName val="งบบริหาร_PL-report"/>
      <sheetName val="Sheet2-_Cost_sheet_electric"/>
      <sheetName val="Sheet1-_Cost_Sheet_Water"/>
      <sheetName val="DATABASE_-sumifTB"/>
      <sheetName val="BS-Mgm-Details_Support"/>
      <sheetName val="PL-Mgm-Details_support_"/>
      <sheetName val="P&amp;L-_ยังไม่ถูก"/>
      <sheetName val="31_12_04"/>
      <sheetName val="เงินกู้_MGC"/>
      <sheetName val="Trial_Balance"/>
      <sheetName val="Loan_Data"/>
      <sheetName val="TrialBalance_Q3-2002"/>
      <sheetName val="Month_v_YTD"/>
      <sheetName val="GAAP_Pru"/>
      <sheetName val="Bill_No__2_-_Carpark"/>
      <sheetName val="ana_u5"/>
      <sheetName val="Non_Movement"/>
      <sheetName val="Orig_Study_for_PPAP"/>
      <sheetName val="Income_Statement"/>
      <sheetName val="งบบริหาร_PL-report1"/>
      <sheetName val="Sheet2-_Cost_sheet_electric1"/>
      <sheetName val="Sheet1-_Cost_Sheet_Water1"/>
      <sheetName val="DATABASE_-sumifTB1"/>
      <sheetName val="BS-Mgm-Details_Support1"/>
      <sheetName val="PL-Mgm-Details_support_1"/>
      <sheetName val="P&amp;L-_ยังไม่ถูก1"/>
      <sheetName val="31_12_041"/>
      <sheetName val="เงินกู้_MGC1"/>
      <sheetName val="Trial_Balance1"/>
      <sheetName val="Loan_Data1"/>
      <sheetName val="TrialBalance_Q3-20021"/>
      <sheetName val="Month_v_YTD1"/>
      <sheetName val="GAAP_Pru1"/>
      <sheetName val="Bill_No__2_-_Carpark1"/>
      <sheetName val="ana_u51"/>
      <sheetName val="Non_Movement1"/>
      <sheetName val="Orig_Study_for_PPAP1"/>
      <sheetName val="Income_Statement1"/>
      <sheetName val="sum_amt_mount"/>
      <sheetName val="งบบริหาร_PL-report2"/>
      <sheetName val="Sheet2-_Cost_sheet_electric2"/>
      <sheetName val="Sheet1-_Cost_Sheet_Water2"/>
      <sheetName val="DATABASE_-sumifTB2"/>
      <sheetName val="BS-Mgm-Details_Support2"/>
      <sheetName val="PL-Mgm-Details_support_2"/>
      <sheetName val="P&amp;L-_ยังไม่ถูก2"/>
      <sheetName val="เงินกู้_MGC2"/>
      <sheetName val="31_12_042"/>
      <sheetName val="Trial_Balance2"/>
      <sheetName val="Loan_Data2"/>
      <sheetName val="TrialBalance_Q3-20022"/>
      <sheetName val="GAAP_Pru2"/>
      <sheetName val="Bill_No__2_-_Carpark2"/>
      <sheetName val="Month_v_YTD2"/>
      <sheetName val="ana_u52"/>
      <sheetName val="งบบริหาร_PL-report3"/>
      <sheetName val="Sheet2-_Cost_sheet_electric3"/>
      <sheetName val="Sheet1-_Cost_Sheet_Water3"/>
      <sheetName val="DATABASE_-sumifTB3"/>
      <sheetName val="BS-Mgm-Details_Support3"/>
      <sheetName val="PL-Mgm-Details_support_3"/>
      <sheetName val="P&amp;L-_ยังไม่ถูก3"/>
      <sheetName val="เงินกู้_MGC3"/>
      <sheetName val="31_12_043"/>
      <sheetName val="Trial_Balance3"/>
      <sheetName val="Loan_Data3"/>
      <sheetName val="TrialBalance_Q3-20023"/>
      <sheetName val="GAAP_Pru3"/>
      <sheetName val="Bill_No__2_-_Carpark3"/>
      <sheetName val="Month_v_YTD3"/>
      <sheetName val="ana_u53"/>
      <sheetName val="งบบริหาร_PL-report4"/>
      <sheetName val="Sheet2-_Cost_sheet_electric4"/>
      <sheetName val="Sheet1-_Cost_Sheet_Water4"/>
      <sheetName val="DATABASE_-sumifTB4"/>
      <sheetName val="BS-Mgm-Details_Support4"/>
      <sheetName val="PL-Mgm-Details_support_4"/>
      <sheetName val="P&amp;L-_ยังไม่ถูก4"/>
      <sheetName val="เงินกู้_MGC4"/>
      <sheetName val="31_12_044"/>
      <sheetName val="Trial_Balance4"/>
      <sheetName val="Loan_Data4"/>
      <sheetName val="TrialBalance_Q3-20024"/>
      <sheetName val="GAAP_Pru4"/>
      <sheetName val="Bill_No__2_-_Carpark4"/>
      <sheetName val="Month_v_YTD4"/>
      <sheetName val="ana_u54"/>
      <sheetName val="งบบริหาร_PL-report5"/>
      <sheetName val="Sheet2-_Cost_sheet_electric5"/>
      <sheetName val="Sheet1-_Cost_Sheet_Water5"/>
      <sheetName val="DATABASE_-sumifTB5"/>
      <sheetName val="BS-Mgm-Details_Support5"/>
      <sheetName val="PL-Mgm-Details_support_5"/>
      <sheetName val="P&amp;L-_ยังไม่ถูก5"/>
      <sheetName val="เงินกู้_MGC5"/>
      <sheetName val="31_12_045"/>
      <sheetName val="Trial_Balance5"/>
      <sheetName val="Loan_Data5"/>
      <sheetName val="TrialBalance_Q3-20025"/>
      <sheetName val="GAAP_Pru5"/>
      <sheetName val="Bill_No__2_-_Carpark5"/>
      <sheetName val="Month_v_YTD5"/>
      <sheetName val="ana_u55"/>
      <sheetName val="Adj.input"/>
      <sheetName val="00-030 Summary Sheet"/>
      <sheetName val="登録データ"/>
      <sheetName val="Non_Movement2"/>
      <sheetName val="Orig_Study_for_PPAP2"/>
      <sheetName val="Income_Statement2"/>
      <sheetName val="TB_5-2019"/>
      <sheetName val="Movement_FA"/>
      <sheetName val="FA_register-System"/>
      <sheetName val="Fixed_asset"/>
      <sheetName val="WO_Damage"/>
      <sheetName val="CIP_(KOF)"/>
      <sheetName val="JV_5-2019"/>
      <sheetName val="Disposal_TV"/>
      <sheetName val="Mac_mini2"/>
      <sheetName val="List_Disposal"/>
      <sheetName val="Info"/>
      <sheetName val="DMD Office"/>
      <sheetName val="ADMIN OFFICE (2)"/>
      <sheetName val="sum 1-4"/>
      <sheetName val="Parameter"/>
      <sheetName val="#ofclose .xl"/>
      <sheetName val="Report"/>
      <sheetName val="SCB 1-30 Nov'06"/>
      <sheetName val="A"/>
      <sheetName val="#REF"/>
      <sheetName val="แจกแจง _งบดุล_"/>
      <sheetName val="ssw_loan_od"/>
      <sheetName val="Movement 2006_THB(Stat)"/>
      <sheetName val="SINGAPORE"/>
      <sheetName val="6.5 rbe"/>
      <sheetName val="H1.0"/>
      <sheetName val="stock-o"/>
      <sheetName val="FP Friends Other"/>
      <sheetName val="งบบริหาร_PL-report6"/>
      <sheetName val="Sheet2-_Cost_sheet_electric6"/>
      <sheetName val="Sheet1-_Cost_Sheet_Water6"/>
      <sheetName val="DATABASE_-sumifTB6"/>
      <sheetName val="BS-Mgm-Details_Support6"/>
      <sheetName val="PL-Mgm-Details_support_6"/>
      <sheetName val="P&amp;L-_ยังไม่ถูก6"/>
      <sheetName val="31_12_046"/>
      <sheetName val="เงินกู้_MGC6"/>
      <sheetName val="Trial_Balance6"/>
      <sheetName val="Loan_Data6"/>
      <sheetName val="TrialBalance_Q3-20026"/>
      <sheetName val="Month_v_YTD6"/>
      <sheetName val="GAAP_Pru6"/>
      <sheetName val="Bill_No__2_-_Carpark6"/>
      <sheetName val="ana_u56"/>
      <sheetName val="Non_Movement3"/>
      <sheetName val="Orig_Study_for_PPAP3"/>
      <sheetName val="Income_Statement3"/>
      <sheetName val="sum_to_LRH"/>
      <sheetName val="TB_5-20191"/>
      <sheetName val="Movement_FA1"/>
      <sheetName val="FA_register-System1"/>
      <sheetName val="Fixed_asset1"/>
      <sheetName val="WO_Damage1"/>
      <sheetName val="CIP_(KOF)1"/>
      <sheetName val="JV_5-20191"/>
      <sheetName val="Disposal_TV1"/>
      <sheetName val="Mac_mini21"/>
      <sheetName val="List_Disposal1"/>
      <sheetName val="Adj_input"/>
      <sheetName val="00-030_Summary_Sheet"/>
      <sheetName val="SCB_1-30_Nov'06"/>
      <sheetName val="แจกแจง__งบดุล_"/>
      <sheetName val="Movement_2006_THB(Stat)"/>
      <sheetName val="6_5_rbe"/>
      <sheetName val="DMD_Office"/>
      <sheetName val="ADMIN_OFFICE_(2)"/>
      <sheetName val="งบบริหาร_PL-report7"/>
      <sheetName val="Sheet2-_Cost_sheet_electric7"/>
      <sheetName val="Sheet1-_Cost_Sheet_Water7"/>
      <sheetName val="DATABASE_-sumifTB7"/>
      <sheetName val="BS-Mgm-Details_Support7"/>
      <sheetName val="PL-Mgm-Details_support_7"/>
      <sheetName val="P&amp;L-_ยังไม่ถูก7"/>
      <sheetName val="31_12_047"/>
      <sheetName val="เงินกู้_MGC7"/>
      <sheetName val="Trial_Balance7"/>
      <sheetName val="Loan_Data7"/>
      <sheetName val="TrialBalance_Q3-20027"/>
      <sheetName val="Month_v_YTD7"/>
      <sheetName val="GAAP_Pru7"/>
      <sheetName val="Bill_No__2_-_Carpark7"/>
      <sheetName val="ana_u57"/>
      <sheetName val="Non_Movement4"/>
      <sheetName val="Orig_Study_for_PPAP4"/>
      <sheetName val="Income_Statement4"/>
      <sheetName val="sum_to_LRH1"/>
      <sheetName val="TB_5-20192"/>
      <sheetName val="Movement_FA2"/>
      <sheetName val="FA_register-System2"/>
      <sheetName val="Fixed_asset2"/>
      <sheetName val="WO_Damage2"/>
      <sheetName val="CIP_(KOF)2"/>
      <sheetName val="JV_5-20192"/>
      <sheetName val="Disposal_TV2"/>
      <sheetName val="Mac_mini22"/>
      <sheetName val="List_Disposal2"/>
      <sheetName val="Adj_input1"/>
      <sheetName val="00-030_Summary_Sheet1"/>
      <sheetName val="SCB_1-30_Nov'061"/>
      <sheetName val="แจกแจง__งบดุล_1"/>
      <sheetName val="Movement_2006_THB(Stat)1"/>
      <sheetName val="6_5_rbe1"/>
      <sheetName val="DMD_Office1"/>
      <sheetName val="ADMIN_OFFICE_(2)1"/>
      <sheetName val="งบบริหาร_PL-report8"/>
      <sheetName val="Sheet2-_Cost_sheet_electric8"/>
      <sheetName val="Sheet1-_Cost_Sheet_Water8"/>
      <sheetName val="DATABASE_-sumifTB8"/>
      <sheetName val="BS-Mgm-Details_Support8"/>
      <sheetName val="PL-Mgm-Details_support_8"/>
      <sheetName val="P&amp;L-_ยังไม่ถูก8"/>
      <sheetName val="31_12_048"/>
      <sheetName val="เงินกู้_MGC8"/>
      <sheetName val="Trial_Balance8"/>
      <sheetName val="Loan_Data8"/>
      <sheetName val="TrialBalance_Q3-20028"/>
      <sheetName val="Month_v_YTD8"/>
      <sheetName val="GAAP_Pru8"/>
      <sheetName val="Bill_No__2_-_Carpark8"/>
      <sheetName val="ana_u58"/>
      <sheetName val="Non_Movement5"/>
      <sheetName val="Orig_Study_for_PPAP5"/>
      <sheetName val="Income_Statement5"/>
      <sheetName val="sum_to_LRH2"/>
      <sheetName val="TB_5-20193"/>
      <sheetName val="Movement_FA3"/>
      <sheetName val="FA_register-System3"/>
      <sheetName val="Fixed_asset3"/>
      <sheetName val="WO_Damage3"/>
      <sheetName val="CIP_(KOF)3"/>
      <sheetName val="JV_5-20193"/>
      <sheetName val="Disposal_TV3"/>
      <sheetName val="Mac_mini23"/>
      <sheetName val="List_Disposal3"/>
      <sheetName val="Adj_input2"/>
      <sheetName val="00-030_Summary_Sheet2"/>
      <sheetName val="SCB_1-30_Nov'062"/>
      <sheetName val="แจกแจง__งบดุล_2"/>
      <sheetName val="Movement_2006_THB(Stat)2"/>
      <sheetName val="6_5_rbe2"/>
      <sheetName val="DMD_Office2"/>
      <sheetName val="ADMIN_OFFICE_(2)2"/>
      <sheetName val="งบบริหาร_PL-report9"/>
      <sheetName val="Sheet2-_Cost_sheet_electric9"/>
      <sheetName val="Sheet1-_Cost_Sheet_Water9"/>
      <sheetName val="DATABASE_-sumifTB9"/>
      <sheetName val="BS-Mgm-Details_Support9"/>
      <sheetName val="PL-Mgm-Details_support_9"/>
      <sheetName val="P&amp;L-_ยังไม่ถูก9"/>
      <sheetName val="31_12_049"/>
      <sheetName val="เงินกู้_MGC9"/>
      <sheetName val="Trial_Balance9"/>
      <sheetName val="Loan_Data9"/>
      <sheetName val="TrialBalance_Q3-20029"/>
      <sheetName val="Month_v_YTD9"/>
      <sheetName val="GAAP_Pru9"/>
      <sheetName val="Bill_No__2_-_Carpark9"/>
      <sheetName val="ana_u59"/>
      <sheetName val="Non_Movement6"/>
      <sheetName val="Orig_Study_for_PPAP6"/>
      <sheetName val="Income_Statement6"/>
      <sheetName val="sum_to_LRH3"/>
      <sheetName val="TB_5-20194"/>
      <sheetName val="Movement_FA4"/>
      <sheetName val="FA_register-System4"/>
      <sheetName val="Fixed_asset4"/>
      <sheetName val="WO_Damage4"/>
      <sheetName val="CIP_(KOF)4"/>
      <sheetName val="JV_5-20194"/>
      <sheetName val="Disposal_TV4"/>
      <sheetName val="Mac_mini24"/>
      <sheetName val="List_Disposal4"/>
      <sheetName val="Adj_input3"/>
      <sheetName val="00-030_Summary_Sheet3"/>
      <sheetName val="SCB_1-30_Nov'063"/>
      <sheetName val="แจกแจง__งบดุล_3"/>
      <sheetName val="Movement_2006_THB(Stat)3"/>
      <sheetName val="6_5_rbe3"/>
      <sheetName val="DMD_Office3"/>
      <sheetName val="ADMIN_OFFICE_(2)3"/>
      <sheetName val="งบบริหาร_PL-report10"/>
      <sheetName val="Sheet2-_Cost_sheet_electric10"/>
      <sheetName val="Sheet1-_Cost_Sheet_Water10"/>
      <sheetName val="DATABASE_-sumifTB10"/>
      <sheetName val="BS-Mgm-Details_Support10"/>
      <sheetName val="PL-Mgm-Details_support_10"/>
      <sheetName val="P&amp;L-_ยังไม่ถูก10"/>
      <sheetName val="31_12_0410"/>
      <sheetName val="เงินกู้_MGC10"/>
      <sheetName val="Trial_Balance10"/>
      <sheetName val="Loan_Data10"/>
      <sheetName val="TrialBalance_Q3-200210"/>
      <sheetName val="Month_v_YTD10"/>
      <sheetName val="GAAP_Pru10"/>
      <sheetName val="Bill_No__2_-_Carpark10"/>
      <sheetName val="ana_u510"/>
      <sheetName val="Non_Movement7"/>
      <sheetName val="Orig_Study_for_PPAP7"/>
      <sheetName val="Income_Statement7"/>
      <sheetName val="sum_to_LRH4"/>
      <sheetName val="TB_5-20195"/>
      <sheetName val="Movement_FA5"/>
      <sheetName val="FA_register-System5"/>
      <sheetName val="Fixed_asset5"/>
      <sheetName val="WO_Damage5"/>
      <sheetName val="CIP_(KOF)5"/>
      <sheetName val="JV_5-20195"/>
      <sheetName val="Disposal_TV5"/>
      <sheetName val="Mac_mini25"/>
      <sheetName val="List_Disposal5"/>
      <sheetName val="Adj_input4"/>
      <sheetName val="00-030_Summary_Sheet4"/>
      <sheetName val="SCB_1-30_Nov'064"/>
      <sheetName val="แจกแจง__งบดุล_4"/>
      <sheetName val="Movement_2006_THB(Stat)4"/>
      <sheetName val="6_5_rbe4"/>
      <sheetName val="DMD_Office4"/>
      <sheetName val="ADMIN_OFFICE_(2)4"/>
      <sheetName val="ﾗｲﾝ別工数管理表"/>
      <sheetName val="166N Plist"/>
      <sheetName val="Cctmst"/>
      <sheetName val="2002"/>
      <sheetName val="Non_Movement8"/>
      <sheetName val="Orig_Study_for_PPAP8"/>
      <sheetName val="Income_Statement8"/>
      <sheetName val="Non_Movement9"/>
      <sheetName val="Orig_Study_for_PPAP9"/>
      <sheetName val="Income_Statement9"/>
      <sheetName val="Non_Movement10"/>
      <sheetName val="Orig_Study_for_PPAP10"/>
      <sheetName val="Income_Statement10"/>
      <sheetName val="งบบริหาร_PL-report11"/>
      <sheetName val="Sheet2-_Cost_sheet_electric11"/>
      <sheetName val="Sheet1-_Cost_Sheet_Water11"/>
      <sheetName val="DATABASE_-sumifTB11"/>
      <sheetName val="BS-Mgm-Details_Support11"/>
      <sheetName val="PL-Mgm-Details_support_11"/>
      <sheetName val="P&amp;L-_ยังไม่ถูก11"/>
      <sheetName val="31_12_0411"/>
      <sheetName val="Trial_Balance11"/>
      <sheetName val="เงินกู้_MGC11"/>
      <sheetName val="Loan_Data11"/>
      <sheetName val="TrialBalance_Q3-200211"/>
      <sheetName val="GAAP_Pru11"/>
      <sheetName val="Bill_No__2_-_Carpark11"/>
      <sheetName val="Month_v_YTD11"/>
      <sheetName val="ana_u511"/>
      <sheetName val="Non_Movement11"/>
      <sheetName val="Orig_Study_for_PPAP11"/>
      <sheetName val="Income_Statement11"/>
      <sheetName val="งบบริหาร_PL-report12"/>
      <sheetName val="Sheet2-_Cost_sheet_electric12"/>
      <sheetName val="Sheet1-_Cost_Sheet_Water12"/>
      <sheetName val="DATABASE_-sumifTB12"/>
      <sheetName val="BS-Mgm-Details_Support12"/>
      <sheetName val="PL-Mgm-Details_support_12"/>
      <sheetName val="P&amp;L-_ยังไม่ถูก12"/>
      <sheetName val="31_12_0412"/>
      <sheetName val="Trial_Balance12"/>
      <sheetName val="เงินกู้_MGC12"/>
      <sheetName val="Loan_Data12"/>
      <sheetName val="TrialBalance_Q3-200212"/>
      <sheetName val="GAAP_Pru12"/>
      <sheetName val="Bill_No__2_-_Carpark12"/>
      <sheetName val="Month_v_YTD12"/>
      <sheetName val="ana_u512"/>
      <sheetName val="Non_Movement12"/>
      <sheetName val="Orig_Study_for_PPAP12"/>
      <sheetName val="Income_Statement12"/>
      <sheetName val="งบบริหาร_PL-report13"/>
      <sheetName val="Sheet2-_Cost_sheet_electric13"/>
      <sheetName val="Sheet1-_Cost_Sheet_Water13"/>
      <sheetName val="DATABASE_-sumifTB13"/>
      <sheetName val="BS-Mgm-Details_Support13"/>
      <sheetName val="PL-Mgm-Details_support_13"/>
      <sheetName val="P&amp;L-_ยังไม่ถูก13"/>
      <sheetName val="31_12_0413"/>
      <sheetName val="Trial_Balance13"/>
      <sheetName val="เงินกู้_MGC13"/>
      <sheetName val="Loan_Data13"/>
      <sheetName val="TrialBalance_Q3-200213"/>
      <sheetName val="GAAP_Pru13"/>
      <sheetName val="Bill_No__2_-_Carpark13"/>
      <sheetName val="Month_v_YTD13"/>
      <sheetName val="ana_u513"/>
      <sheetName val="Non_Movement13"/>
      <sheetName val="Orig_Study_for_PPAP13"/>
      <sheetName val="Income_Statement13"/>
      <sheetName val="งบบริหาร_PL-report14"/>
      <sheetName val="Sheet2-_Cost_sheet_electric14"/>
      <sheetName val="Sheet1-_Cost_Sheet_Water14"/>
      <sheetName val="DATABASE_-sumifTB14"/>
      <sheetName val="BS-Mgm-Details_Support14"/>
      <sheetName val="PL-Mgm-Details_support_14"/>
      <sheetName val="P&amp;L-_ยังไม่ถูก14"/>
      <sheetName val="31_12_0414"/>
      <sheetName val="Trial_Balance14"/>
      <sheetName val="เงินกู้_MGC14"/>
      <sheetName val="Loan_Data14"/>
      <sheetName val="TrialBalance_Q3-200214"/>
      <sheetName val="GAAP_Pru14"/>
      <sheetName val="Bill_No__2_-_Carpark14"/>
      <sheetName val="Month_v_YTD14"/>
      <sheetName val="ana_u514"/>
      <sheetName val="Non_Movement14"/>
      <sheetName val="Orig_Study_for_PPAP14"/>
      <sheetName val="Income_Statement14"/>
      <sheetName val="งบบริหาร_PL-report15"/>
      <sheetName val="Sheet2-_Cost_sheet_electric15"/>
      <sheetName val="Sheet1-_Cost_Sheet_Water15"/>
      <sheetName val="DATABASE_-sumifTB15"/>
      <sheetName val="BS-Mgm-Details_Support15"/>
      <sheetName val="PL-Mgm-Details_support_15"/>
      <sheetName val="P&amp;L-_ยังไม่ถูก15"/>
      <sheetName val="31_12_0415"/>
      <sheetName val="Trial_Balance15"/>
      <sheetName val="เงินกู้_MGC15"/>
      <sheetName val="Loan_Data15"/>
      <sheetName val="TrialBalance_Q3-200215"/>
      <sheetName val="GAAP_Pru15"/>
      <sheetName val="Bill_No__2_-_Carpark15"/>
      <sheetName val="Month_v_YTD15"/>
      <sheetName val="ana_u515"/>
      <sheetName val="Non_Movement15"/>
      <sheetName val="Orig_Study_for_PPAP15"/>
      <sheetName val="Income_Statement15"/>
      <sheetName val="Sale0403"/>
      <sheetName val="Implementation Eff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 refreshError="1"/>
      <sheetData sheetId="498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_"/>
      <sheetName val="Stock-good"/>
      <sheetName val="Stock-good (2)"/>
      <sheetName val="Stock-good (3)"/>
      <sheetName val="reconcile"/>
      <sheetName val="Stock-provision"/>
      <sheetName val="Unit-good"/>
      <sheetName val="Measurement"/>
      <sheetName val="Tell"/>
      <sheetName val="Unit-provision"/>
      <sheetName val="Sheet6 "/>
      <sheetName val="Trial Balance"/>
      <sheetName val="DATABASE -sumifTB"/>
      <sheetName val="Month v YTD"/>
      <sheetName val="TrialBalance Q3-2002"/>
      <sheetName val="เงินกู้ธนชาต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NO"/>
      <sheetName val="Sampleใหม่"/>
      <sheetName val="Trial Balance"/>
      <sheetName val="DATABASE -sumifTB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ยอดยกมา"/>
      <sheetName val="Data"/>
      <sheetName val="1"/>
      <sheetName val="2"/>
      <sheetName val="3"/>
      <sheetName val="4"/>
      <sheetName val="5"/>
      <sheetName val="STOCK1-5"/>
      <sheetName val="6"/>
      <sheetName val="7"/>
      <sheetName val="8"/>
      <sheetName val="9"/>
      <sheetName val="10"/>
      <sheetName val="STOCK1-10"/>
      <sheetName val="11"/>
      <sheetName val="12"/>
      <sheetName val="13"/>
      <sheetName val="14"/>
      <sheetName val="15"/>
      <sheetName val="16"/>
      <sheetName val="STOCK1-15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 Balance - 45"/>
      <sheetName val="P&amp;LFINAL - 44"/>
      <sheetName val="Check-1-summary-Current year "/>
      <sheetName val="Sheet1-Exp cap to reno 1 - 4"/>
      <sheetName val="Check-2- Methodology"/>
      <sheetName val="Income Statement"/>
      <sheetName val="INTEREST"/>
      <sheetName val="DEPRECIATION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GL06"/>
      <sheetName val="DATABASE -sumifTB"/>
      <sheetName val="เงินกู้ธนชาติ"/>
      <sheetName val="เงินกู้ MGC"/>
      <sheetName val="ตั๋วเงินรับ"/>
      <sheetName val="Trial Balance"/>
      <sheetName val=""/>
      <sheetName val="31.12.04"/>
      <sheetName val="acc.depre-report-old"/>
      <sheetName val="properties"/>
      <sheetName val="노무비"/>
      <sheetName val="งบบริหาร PL-report"/>
      <sheetName val="03中"/>
      <sheetName val="BS"/>
      <sheetName val="Trial_Balance_-_45"/>
      <sheetName val="P&amp;LFINAL_-_44"/>
      <sheetName val="Check-1-summary-Current_year_"/>
      <sheetName val="Sheet1-Exp_cap_to_reno_1_-_4"/>
      <sheetName val="Check-2-_Methodology"/>
      <sheetName val="Income_Statement"/>
      <sheetName val="DATABASE_-sumifTB"/>
      <sheetName val="31_12_04"/>
      <sheetName val="acc_depre-report-old"/>
      <sheetName val="Trial_Balance"/>
      <sheetName val="งบบริหาร_PL-report"/>
      <sheetName val="Trial_Balance_-_451"/>
      <sheetName val="P&amp;LFINAL_-_441"/>
      <sheetName val="Check-1-summary-Current_year_1"/>
      <sheetName val="Sheet1-Exp_cap_to_reno_1_-_41"/>
      <sheetName val="Check-2-_Methodology1"/>
      <sheetName val="Income_Statement1"/>
      <sheetName val="DATABASE_-sumifTB1"/>
      <sheetName val="31_12_041"/>
      <sheetName val="acc_depre-report-old1"/>
      <sheetName val="Trial_Balance1"/>
      <sheetName val="งบบริหาร_PL-report1"/>
      <sheetName val="Trial_Balance_-_452"/>
      <sheetName val="P&amp;LFINAL_-_442"/>
      <sheetName val="Check-1-summary-Current_year_2"/>
      <sheetName val="Sheet1-Exp_cap_to_reno_1_-_42"/>
      <sheetName val="Check-2-_Methodology2"/>
      <sheetName val="Income_Statement2"/>
      <sheetName val="DATABASE_-sumifTB2"/>
      <sheetName val="31_12_042"/>
      <sheetName val="acc_depre-report-old2"/>
      <sheetName val="Trial_Balance2"/>
      <sheetName val="งบบริหาร_PL-report2"/>
      <sheetName val="Trial_Balance_-_453"/>
      <sheetName val="P&amp;LFINAL_-_443"/>
      <sheetName val="Check-1-summary-Current_year_3"/>
      <sheetName val="Sheet1-Exp_cap_to_reno_1_-_43"/>
      <sheetName val="Check-2-_Methodology3"/>
      <sheetName val="Income_Statement3"/>
      <sheetName val="DATABASE_-sumifTB3"/>
      <sheetName val="31_12_043"/>
      <sheetName val="acc_depre-report-old3"/>
      <sheetName val="Trial_Balance3"/>
      <sheetName val="งบบริหาร_PL-report3"/>
      <sheetName val="Trial_Balance_-_454"/>
      <sheetName val="P&amp;LFINAL_-_444"/>
      <sheetName val="Check-1-summary-Current_year_4"/>
      <sheetName val="Sheet1-Exp_cap_to_reno_1_-_44"/>
      <sheetName val="Check-2-_Methodology4"/>
      <sheetName val="Income_Statement4"/>
      <sheetName val="DATABASE_-sumifTB4"/>
      <sheetName val="31_12_044"/>
      <sheetName val="acc_depre-report-old4"/>
      <sheetName val="Trial_Balance4"/>
      <sheetName val="งบบริหาร_PL-report4"/>
      <sheetName val="Trial_Balance_-_455"/>
      <sheetName val="P&amp;LFINAL_-_445"/>
      <sheetName val="Check-1-summary-Current_year_5"/>
      <sheetName val="Sheet1-Exp_cap_to_reno_1_-_45"/>
      <sheetName val="Check-2-_Methodology5"/>
      <sheetName val="Income_Statement5"/>
      <sheetName val="DATABASE_-sumifTB5"/>
      <sheetName val="31_12_045"/>
      <sheetName val="acc_depre-report-old5"/>
      <sheetName val="Trial_Balance5"/>
      <sheetName val="งบบริหาร_PL-report5"/>
      <sheetName val="TB-2001-Apr'01"/>
      <sheetName val="Cal_b"/>
      <sheetName val="Ex 2.2"/>
      <sheetName val="Union"/>
      <sheetName val="gl"/>
      <sheetName val="data"/>
      <sheetName val="Data_Tool"/>
      <sheetName val="DiffData"/>
      <sheetName val="DiffData_Tool"/>
      <sheetName val="masterCode"/>
      <sheetName val="Do Not Delete"/>
      <sheetName val="Navision"/>
      <sheetName val="OH_Report"/>
      <sheetName val="Sheet1"/>
      <sheetName val="e001 lead"/>
      <sheetName val="e100 subledger with gl"/>
      <sheetName val="ดอกเบี้ยรับ"/>
      <sheetName val="ssw"/>
      <sheetName val="U-7"/>
      <sheetName val="PM-TE"/>
      <sheetName val="Implementation Effort"/>
      <sheetName val="Report"/>
      <sheetName val="Trial_Balance_-_456"/>
      <sheetName val="P&amp;LFINAL_-_446"/>
      <sheetName val="Check-1-summary-Current_year_6"/>
      <sheetName val="Sheet1-Exp_cap_to_reno_1_-_46"/>
      <sheetName val="Check-2-_Methodology6"/>
      <sheetName val="Income_Statement6"/>
      <sheetName val="DATABASE_-sumifTB6"/>
      <sheetName val="31_12_046"/>
      <sheetName val="acc_depre-report-old6"/>
      <sheetName val="Trial_Balance6"/>
      <sheetName val="งบบริหาร_PL-report6"/>
      <sheetName val="Ex_2_2"/>
      <sheetName val="e001_lead"/>
      <sheetName val="e100_subledger_with_gl"/>
      <sheetName val="Do_Not_Delete"/>
      <sheetName val="เงินกู้_MGC"/>
      <sheetName val="Trial_Balance_-_457"/>
      <sheetName val="P&amp;LFINAL_-_447"/>
      <sheetName val="Check-1-summary-Current_year_7"/>
      <sheetName val="Sheet1-Exp_cap_to_reno_1_-_47"/>
      <sheetName val="Check-2-_Methodology7"/>
      <sheetName val="Income_Statement7"/>
      <sheetName val="DATABASE_-sumifTB7"/>
      <sheetName val="31_12_047"/>
      <sheetName val="acc_depre-report-old7"/>
      <sheetName val="Trial_Balance7"/>
      <sheetName val="งบบริหาร_PL-report7"/>
      <sheetName val="Ex_2_21"/>
      <sheetName val="e001_lead1"/>
      <sheetName val="e100_subledger_with_gl1"/>
      <sheetName val="Do_Not_Delete1"/>
      <sheetName val="เงินกู้_MGC1"/>
      <sheetName val="Trial_Balance_-_459"/>
      <sheetName val="P&amp;LFINAL_-_449"/>
      <sheetName val="Check-1-summary-Current_year_9"/>
      <sheetName val="Sheet1-Exp_cap_to_reno_1_-_49"/>
      <sheetName val="Check-2-_Methodology9"/>
      <sheetName val="Income_Statement9"/>
      <sheetName val="DATABASE_-sumifTB9"/>
      <sheetName val="31_12_049"/>
      <sheetName val="acc_depre-report-old9"/>
      <sheetName val="Trial_Balance9"/>
      <sheetName val="งบบริหาร_PL-report9"/>
      <sheetName val="Ex_2_23"/>
      <sheetName val="e001_lead3"/>
      <sheetName val="e100_subledger_with_gl3"/>
      <sheetName val="Do_Not_Delete3"/>
      <sheetName val="เงินกู้_MGC3"/>
      <sheetName val="Trial_Balance_-_458"/>
      <sheetName val="P&amp;LFINAL_-_448"/>
      <sheetName val="Check-1-summary-Current_year_8"/>
      <sheetName val="Sheet1-Exp_cap_to_reno_1_-_48"/>
      <sheetName val="Check-2-_Methodology8"/>
      <sheetName val="Income_Statement8"/>
      <sheetName val="DATABASE_-sumifTB8"/>
      <sheetName val="31_12_048"/>
      <sheetName val="acc_depre-report-old8"/>
      <sheetName val="Trial_Balance8"/>
      <sheetName val="งบบริหาร_PL-report8"/>
      <sheetName val="Ex_2_22"/>
      <sheetName val="e001_lead2"/>
      <sheetName val="e100_subledger_with_gl2"/>
      <sheetName val="Do_Not_Delete2"/>
      <sheetName val="เงินกู้_MGC2"/>
      <sheetName val="Trial_Balance_-_4510"/>
      <sheetName val="P&amp;LFINAL_-_4410"/>
      <sheetName val="Check-1-summary-Current_year_10"/>
      <sheetName val="Sheet1-Exp_cap_to_reno_1_-_410"/>
      <sheetName val="Check-2-_Methodology10"/>
      <sheetName val="Income_Statement10"/>
      <sheetName val="DATABASE_-sumifTB10"/>
      <sheetName val="31_12_0410"/>
      <sheetName val="acc_depre-report-old10"/>
      <sheetName val="Trial_Balance10"/>
      <sheetName val="งบบริหาร_PL-report10"/>
      <sheetName val="Ex_2_24"/>
      <sheetName val="e001_lead4"/>
      <sheetName val="e100_subledger_with_gl4"/>
      <sheetName val="Do_Not_Delete4"/>
      <sheetName val="เงินกู้_MGC4"/>
      <sheetName val="OFFICE SPACE"/>
      <sheetName val="Orig Study for PPAP"/>
      <sheetName val="見直最終版"/>
      <sheetName val="Supp.List"/>
      <sheetName val="Non Movement"/>
      <sheetName val="TFB"/>
      <sheetName val="KTB"/>
      <sheetName val="cov-estimate"/>
      <sheetName val="cover"/>
      <sheetName val="sheetNO"/>
      <sheetName val="5. Sales Sources Summary"/>
      <sheetName val="Status 1 - Contract signed"/>
      <sheetName val="PR8(b)-Sept2009"/>
      <sheetName val="Calculations"/>
      <sheetName val="summary"/>
      <sheetName val="Manual"/>
      <sheetName val="2.Conso"/>
      <sheetName val="Main"/>
      <sheetName val="TrialBalance Q3-2002"/>
      <sheetName val="mix"/>
      <sheetName val="BEN"/>
      <sheetName val="stat local"/>
      <sheetName val="cf"/>
      <sheetName val="total"/>
      <sheetName val="ชื่อหุ้น"/>
      <sheetName val="sumdata"/>
      <sheetName val="2_Conso"/>
      <sheetName val="TrialBalance_Q3-2002"/>
      <sheetName val="stat_local"/>
      <sheetName val="Int."/>
      <sheetName val="8.1|Invest in Equity"/>
      <sheetName val="dep12"/>
      <sheetName val="master plan "/>
      <sheetName val="2_Conso1"/>
      <sheetName val="TrialBalance_Q3-20021"/>
      <sheetName val="stat_local1"/>
      <sheetName val="Combine"/>
      <sheetName val="Parameter"/>
      <sheetName val="Discount"/>
      <sheetName val="Code"/>
      <sheetName val="Int_"/>
      <sheetName val="8_1|Invest_in_Equity"/>
      <sheetName val="master_plan_"/>
      <sheetName val="#Lookup"/>
      <sheetName val="2_Conso2"/>
      <sheetName val="TrialBalance_Q3-20022"/>
      <sheetName val="stat_local2"/>
      <sheetName val="Int_1"/>
      <sheetName val="8_1|Invest_in_Equity1"/>
      <sheetName val="master_plan_1"/>
      <sheetName val="130530"/>
      <sheetName val="2_Conso3"/>
      <sheetName val="TrialBalance_Q3-20023"/>
      <sheetName val="stat_local3"/>
      <sheetName val="Int_2"/>
      <sheetName val="8_1|Invest_in_Equity2"/>
      <sheetName val="master_plan_2"/>
      <sheetName val="Header"/>
      <sheetName val="2_Conso4"/>
      <sheetName val="TrialBalance_Q3-20024"/>
      <sheetName val="stat_local4"/>
      <sheetName val="Int_3"/>
      <sheetName val="8_1|Invest_in_Equity3"/>
      <sheetName val="master_plan_3"/>
      <sheetName val="desc"/>
      <sheetName val="type"/>
      <sheetName val="Trial_Balance_-_4511"/>
      <sheetName val="P&amp;LFINAL_-_4411"/>
      <sheetName val="Check-1-summary-Current_year_11"/>
      <sheetName val="Sheet1-Exp_cap_to_reno_1_-_411"/>
      <sheetName val="Check-2-_Methodology11"/>
      <sheetName val="Income_Statement11"/>
      <sheetName val="DATABASE_-sumifTB11"/>
      <sheetName val="31_12_0411"/>
      <sheetName val="acc_depre-report-old11"/>
      <sheetName val="งบบริหาร_PL-report11"/>
      <sheetName val="Trial_Balance11"/>
      <sheetName val="Trial_Balance_-_4512"/>
      <sheetName val="P&amp;LFINAL_-_4412"/>
      <sheetName val="Check-1-summary-Current_year_12"/>
      <sheetName val="Sheet1-Exp_cap_to_reno_1_-_412"/>
      <sheetName val="Check-2-_Methodology12"/>
      <sheetName val="Income_Statement12"/>
      <sheetName val="DATABASE_-sumifTB12"/>
      <sheetName val="31_12_0412"/>
      <sheetName val="acc_depre-report-old12"/>
      <sheetName val="งบบริหาร_PL-report12"/>
      <sheetName val="Trial_Balance12"/>
      <sheetName val="Trial_Balance_-_4513"/>
      <sheetName val="P&amp;LFINAL_-_4413"/>
      <sheetName val="Check-1-summary-Current_year_13"/>
      <sheetName val="Sheet1-Exp_cap_to_reno_1_-_413"/>
      <sheetName val="Check-2-_Methodology13"/>
      <sheetName val="Income_Statement13"/>
      <sheetName val="DATABASE_-sumifTB13"/>
      <sheetName val="31_12_0413"/>
      <sheetName val="acc_depre-report-old13"/>
      <sheetName val="งบบริหาร_PL-report13"/>
      <sheetName val="Trial_Balance13"/>
      <sheetName val="Trial_Balance_-_4514"/>
      <sheetName val="P&amp;LFINAL_-_4414"/>
      <sheetName val="Check-1-summary-Current_year_14"/>
      <sheetName val="Sheet1-Exp_cap_to_reno_1_-_414"/>
      <sheetName val="Check-2-_Methodology14"/>
      <sheetName val="Income_Statement14"/>
      <sheetName val="DATABASE_-sumifTB14"/>
      <sheetName val="31_12_0414"/>
      <sheetName val="acc_depre-report-old14"/>
      <sheetName val="งบบริหาร_PL-report14"/>
      <sheetName val="Trial_Balance14"/>
      <sheetName val="Trial_Balance_-_4515"/>
      <sheetName val="P&amp;LFINAL_-_4415"/>
      <sheetName val="Check-1-summary-Current_year_15"/>
      <sheetName val="Sheet1-Exp_cap_to_reno_1_-_415"/>
      <sheetName val="Check-2-_Methodology15"/>
      <sheetName val="Income_Statement15"/>
      <sheetName val="DATABASE_-sumifTB15"/>
      <sheetName val="31_12_0415"/>
      <sheetName val="acc_depre-report-old15"/>
      <sheetName val="งบบริหาร_PL-report15"/>
      <sheetName val="Trial_Balance15"/>
      <sheetName val="Sale0406"/>
      <sheetName val="Exp"/>
      <sheetName val="F_OH"/>
      <sheetName val="TB"/>
      <sheetName val="Ex_2_25"/>
      <sheetName val="e001_lead5"/>
      <sheetName val="e100_subledger_with_gl5"/>
      <sheetName val="Do_Not_Delete5"/>
      <sheetName val="เงินกู้_MGC5"/>
      <sheetName val="OFFICE_SPACE"/>
      <sheetName val="Implementation_Effort"/>
      <sheetName val="Orig_Study_for_PPAP"/>
      <sheetName val="Supp_List"/>
      <sheetName val="Non_Movement"/>
      <sheetName val="5__Sales_Sources_Summary"/>
      <sheetName val="Status_1_-_Contract_sign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ecc_res"/>
      <sheetName val="เงินกู้ธนชาติ"/>
    </sheetNames>
    <sheetDataSet>
      <sheetData sheetId="0"/>
      <sheetData sheetId="1" refreshError="1"/>
      <sheetData sheetId="2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ภาษี"/>
      <sheetName val="ผู้ขาย"/>
      <sheetName val="สินค้า"/>
      <sheetName val="ฟอร์ม"/>
      <sheetName val="Sheet2"/>
      <sheetName val="properties"/>
      <sheetName val="31.12.04"/>
      <sheetName val="sheetN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06"/>
      <sheetName val="Sheet1"/>
      <sheetName val="Sheet1-file-TS_RM_Reno1624"/>
      <sheetName val="Sortby_Month"/>
      <sheetName val="SortbyAC_Code"/>
      <sheetName val="Sheet4-sort 6"/>
      <sheetName val="Sheet2-dataauditVSacccode"/>
      <sheetName val="Audit2545-06"/>
      <sheetName val="DATABASE -sumifTB"/>
      <sheetName val="เงินกู้ธนชาติ"/>
      <sheetName val="3งบAu_Reno1624_3Final"/>
      <sheetName val="31.12.04"/>
      <sheetName val="เงินกู้ MGC"/>
      <sheetName val="Trial Balance"/>
      <sheetName val="ops tb"/>
      <sheetName val="properties"/>
      <sheetName val="ตั๋วเงินรับ"/>
      <sheetName val="set_"/>
      <sheetName val="BS"/>
      <sheetName val="Sheet2"/>
      <sheetName val="acc.depre-report-old"/>
      <sheetName val="P&amp;LFINAL - 44"/>
      <sheetName val="TB_Group"/>
      <sheetName val="Non Movement"/>
      <sheetName val="Nonmove"/>
      <sheetName val="Sheet4-sort_6"/>
      <sheetName val="DATABASE_-sumifTB"/>
      <sheetName val="31_12_04"/>
      <sheetName val="เงินกู้_MGC"/>
      <sheetName val="Trial_Balance"/>
      <sheetName val="ops_tb"/>
      <sheetName val="acc_depre-report-old"/>
      <sheetName val="P&amp;LFINAL_-_44"/>
      <sheetName val="Non_Movement"/>
      <sheetName val="Sheet4-sort_61"/>
      <sheetName val="DATABASE_-sumifTB1"/>
      <sheetName val="31_12_041"/>
      <sheetName val="เงินกู้_MGC1"/>
      <sheetName val="Trial_Balance1"/>
      <sheetName val="ops_tb1"/>
      <sheetName val="acc_depre-report-old1"/>
      <sheetName val="P&amp;LFINAL_-_441"/>
      <sheetName val="Non_Movement1"/>
      <sheetName val="sum_amt_mount"/>
      <sheetName val="Sheet4-sort_62"/>
      <sheetName val="DATABASE_-sumifTB2"/>
      <sheetName val="31_12_042"/>
      <sheetName val="เงินกู้_MGC2"/>
      <sheetName val="Trial_Balance2"/>
      <sheetName val="ops_tb2"/>
      <sheetName val="acc_depre-report-old2"/>
      <sheetName val="P&amp;LFINAL_-_442"/>
      <sheetName val="Sheet4-sort_63"/>
      <sheetName val="DATABASE_-sumifTB3"/>
      <sheetName val="31_12_043"/>
      <sheetName val="เงินกู้_MGC3"/>
      <sheetName val="Trial_Balance3"/>
      <sheetName val="ops_tb3"/>
      <sheetName val="acc_depre-report-old3"/>
      <sheetName val="P&amp;LFINAL_-_443"/>
      <sheetName val="Sheet4-sort_64"/>
      <sheetName val="DATABASE_-sumifTB4"/>
      <sheetName val="31_12_044"/>
      <sheetName val="เงินกู้_MGC4"/>
      <sheetName val="Trial_Balance4"/>
      <sheetName val="ops_tb4"/>
      <sheetName val="acc_depre-report-old4"/>
      <sheetName val="P&amp;LFINAL_-_444"/>
      <sheetName val="Sheet4-sort_65"/>
      <sheetName val="DATABASE_-sumifTB5"/>
      <sheetName val="31_12_045"/>
      <sheetName val="เงินกู้_MGC5"/>
      <sheetName val="Trial_Balance5"/>
      <sheetName val="ops_tb5"/>
      <sheetName val="acc_depre-report-old5"/>
      <sheetName val="P&amp;LFINAL_-_445"/>
      <sheetName val="00-030 Summary Sheet"/>
      <sheetName val="TrialBalance Q3-2002"/>
      <sheetName val="Data"/>
      <sheetName val="Movement 2006_THB(Stat)"/>
      <sheetName val="data budget04"/>
      <sheetName val="TABLEQ204 "/>
      <sheetName val="Target 2016"/>
      <sheetName val="List info"/>
      <sheetName val="BSLA"/>
      <sheetName val="Non_Movement2"/>
      <sheetName val="STANDVAR_b3CTY"/>
      <sheetName val="Info"/>
      <sheetName val="Inputs"/>
      <sheetName val="Detail-Sep"/>
      <sheetName val="Checks"/>
      <sheetName val="adj - rate"/>
      <sheetName val="Summary"/>
      <sheetName val="แจกแจง _งบดุล_"/>
      <sheetName val="ssw_loan_od"/>
      <sheetName val="PL Cal Tax 51'10"/>
      <sheetName val="Report"/>
      <sheetName val="HH"/>
      <sheetName val="sum 1-4"/>
      <sheetName val="Implementation Effort"/>
      <sheetName val="งบบริหาร PL-report"/>
      <sheetName val="Pre Opening - IHG"/>
      <sheetName val="1602-97"/>
      <sheetName val="Disposal"/>
      <sheetName val="Sheet4-sort_66"/>
      <sheetName val="DATABASE_-sumifTB6"/>
      <sheetName val="31_12_046"/>
      <sheetName val="เงินกู้_MGC6"/>
      <sheetName val="Trial_Balance6"/>
      <sheetName val="ops_tb6"/>
      <sheetName val="acc_depre-report-old6"/>
      <sheetName val="P&amp;LFINAL_-_446"/>
      <sheetName val="Non_Movement3"/>
      <sheetName val="00-030_Summary_Sheet"/>
      <sheetName val="TrialBalance_Q3-2002"/>
      <sheetName val="Movement_2006_THB(Stat)"/>
      <sheetName val="data_budget04"/>
      <sheetName val="TABLEQ204_"/>
      <sheetName val="Target_2016"/>
      <sheetName val="List_info"/>
      <sheetName val="แจกแจง__งบดุล_"/>
      <sheetName val="adj_-_rate"/>
      <sheetName val="PL_Cal_Tax_51'10"/>
      <sheetName val="Sheet4-sort_67"/>
      <sheetName val="DATABASE_-sumifTB7"/>
      <sheetName val="31_12_047"/>
      <sheetName val="เงินกู้_MGC7"/>
      <sheetName val="Trial_Balance7"/>
      <sheetName val="ops_tb7"/>
      <sheetName val="acc_depre-report-old7"/>
      <sheetName val="P&amp;LFINAL_-_447"/>
      <sheetName val="Non_Movement4"/>
      <sheetName val="00-030_Summary_Sheet1"/>
      <sheetName val="TrialBalance_Q3-20021"/>
      <sheetName val="Movement_2006_THB(Stat)1"/>
      <sheetName val="data_budget041"/>
      <sheetName val="TABLEQ204_1"/>
      <sheetName val="Target_20161"/>
      <sheetName val="List_info1"/>
      <sheetName val="แจกแจง__งบดุล_1"/>
      <sheetName val="adj_-_rate1"/>
      <sheetName val="PL_Cal_Tax_51'101"/>
      <sheetName val="Sheet4-sort_68"/>
      <sheetName val="DATABASE_-sumifTB8"/>
      <sheetName val="31_12_048"/>
      <sheetName val="เงินกู้_MGC8"/>
      <sheetName val="Trial_Balance8"/>
      <sheetName val="ops_tb8"/>
      <sheetName val="acc_depre-report-old8"/>
      <sheetName val="P&amp;LFINAL_-_448"/>
      <sheetName val="Non_Movement5"/>
      <sheetName val="00-030_Summary_Sheet2"/>
      <sheetName val="TrialBalance_Q3-20022"/>
      <sheetName val="Movement_2006_THB(Stat)2"/>
      <sheetName val="data_budget042"/>
      <sheetName val="TABLEQ204_2"/>
      <sheetName val="Target_20162"/>
      <sheetName val="List_info2"/>
      <sheetName val="แจกแจง__งบดุล_2"/>
      <sheetName val="adj_-_rate2"/>
      <sheetName val="PL_Cal_Tax_51'102"/>
      <sheetName val="CF"/>
      <sheetName val="TWE"/>
      <sheetName val="สรุป"/>
      <sheetName val="SPKM CONSO"/>
      <sheetName val="Mapping"/>
      <sheetName val="TFB"/>
      <sheetName val="KTB"/>
      <sheetName val="見直最終版"/>
      <sheetName val="Supp.List"/>
      <sheetName val="166N Plist"/>
      <sheetName val="k-4a"/>
      <sheetName val="k-4c"/>
      <sheetName val="k-4k"/>
      <sheetName val="k-4l"/>
      <sheetName val="k-4f"/>
      <sheetName val="k-4i"/>
      <sheetName val="k-4h"/>
      <sheetName val="k-4d"/>
      <sheetName val="k-4e"/>
      <sheetName val="k-4b"/>
      <sheetName val="k-4j"/>
      <sheetName val="Cctmst"/>
      <sheetName val="sheetNO"/>
      <sheetName val="Calculations"/>
      <sheetName val="2002"/>
      <sheetName val="TrialBalance_Q3-20023"/>
      <sheetName val="TrialBalance_Q3-20025"/>
      <sheetName val="TrialBalance_Q3-20024"/>
      <sheetName val="Non_Movement6"/>
      <sheetName val="TrialBalance_Q3-20026"/>
      <sheetName val="Non_Movement7"/>
      <sheetName val="TrialBalance_Q3-20027"/>
      <sheetName val="Non_Movement8"/>
      <sheetName val="TrialBalance_Q3-20028"/>
      <sheetName val="Sheet4-sort_69"/>
      <sheetName val="DATABASE_-sumifTB9"/>
      <sheetName val="31_12_049"/>
      <sheetName val="เงินกู้_MGC9"/>
      <sheetName val="Trial_Balance9"/>
      <sheetName val="acc_depre-report-old9"/>
      <sheetName val="ops_tb9"/>
      <sheetName val="P&amp;LFINAL_-_449"/>
      <sheetName val="Non_Movement9"/>
      <sheetName val="TrialBalance_Q3-20029"/>
      <sheetName val="Sheet4-sort_610"/>
      <sheetName val="DATABASE_-sumifTB10"/>
      <sheetName val="31_12_0410"/>
      <sheetName val="เงินกู้_MGC10"/>
      <sheetName val="Trial_Balance10"/>
      <sheetName val="acc_depre-report-old10"/>
      <sheetName val="ops_tb10"/>
      <sheetName val="P&amp;LFINAL_-_4410"/>
      <sheetName val="Non_Movement10"/>
      <sheetName val="TrialBalance_Q3-200210"/>
      <sheetName val="Sheet4-sort_611"/>
      <sheetName val="DATABASE_-sumifTB11"/>
      <sheetName val="31_12_0411"/>
      <sheetName val="เงินกู้_MGC11"/>
      <sheetName val="Trial_Balance11"/>
      <sheetName val="acc_depre-report-old11"/>
      <sheetName val="ops_tb11"/>
      <sheetName val="P&amp;LFINAL_-_4411"/>
      <sheetName val="Non_Movement11"/>
      <sheetName val="TrialBalance_Q3-200211"/>
      <sheetName val="Sheet4-sort_612"/>
      <sheetName val="DATABASE_-sumifTB12"/>
      <sheetName val="31_12_0412"/>
      <sheetName val="เงินกู้_MGC12"/>
      <sheetName val="Trial_Balance12"/>
      <sheetName val="acc_depre-report-old12"/>
      <sheetName val="ops_tb12"/>
      <sheetName val="P&amp;LFINAL_-_4412"/>
      <sheetName val="Non_Movement12"/>
      <sheetName val="TrialBalance_Q3-200212"/>
      <sheetName val="Sheet4-sort_613"/>
      <sheetName val="DATABASE_-sumifTB13"/>
      <sheetName val="31_12_0413"/>
      <sheetName val="เงินกู้_MGC13"/>
      <sheetName val="Trial_Balance13"/>
      <sheetName val="acc_depre-report-old13"/>
      <sheetName val="ops_tb13"/>
      <sheetName val="P&amp;LFINAL_-_4413"/>
      <sheetName val="Non_Movement13"/>
      <sheetName val="TrialBalance_Q3-200213"/>
      <sheetName val="Sheet4-sort_614"/>
      <sheetName val="DATABASE_-sumifTB14"/>
      <sheetName val="31_12_0414"/>
      <sheetName val="เงินกู้_MGC14"/>
      <sheetName val="Trial_Balance14"/>
      <sheetName val="acc_depre-report-old14"/>
      <sheetName val="ops_tb14"/>
      <sheetName val="P&amp;LFINAL_-_4414"/>
      <sheetName val="Non_Movement14"/>
      <sheetName val="TrialBalance_Q3-200214"/>
      <sheetName val="Sheet4-sort_615"/>
      <sheetName val="DATABASE_-sumifTB15"/>
      <sheetName val="31_12_0415"/>
      <sheetName val="เงินกู้_MGC15"/>
      <sheetName val="Trial_Balance15"/>
      <sheetName val="acc_depre-report-old15"/>
      <sheetName val="ops_tb15"/>
      <sheetName val="P&amp;LFINAL_-_4415"/>
      <sheetName val="Non_Movement15"/>
      <sheetName val="TrialBalance_Q3-200215"/>
      <sheetName val="00-030_Summary_Sheet3"/>
      <sheetName val="Movement_2006_THB(Stat)3"/>
      <sheetName val="data_budget043"/>
      <sheetName val="TABLEQ204_3"/>
      <sheetName val="Target_20163"/>
      <sheetName val="List_info3"/>
      <sheetName val="แจกแจง__งบดุล_3"/>
      <sheetName val="adj_-_rate3"/>
      <sheetName val="PL_Cal_Tax_51'103"/>
      <sheetName val="00-030_Summary_Sheet4"/>
      <sheetName val="Movement_2006_THB(Stat)4"/>
      <sheetName val="data_budget044"/>
      <sheetName val="TABLEQ204_4"/>
      <sheetName val="Target_20164"/>
      <sheetName val="List_info4"/>
      <sheetName val="แจกแจง__งบดุล_4"/>
      <sheetName val="adj_-_rate4"/>
      <sheetName val="PL_Cal_Tax_51'104"/>
      <sheetName val="Sale 0404"/>
      <sheetName val="#REF"/>
      <sheetName val="Exp"/>
      <sheetName val="F_OH"/>
      <sheetName val="Aging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-Activity work"/>
      <sheetName val="Cashflow - 2 K. Dorn"/>
      <sheetName val="Cashflow - 1"/>
      <sheetName val="งบบริหาร PL-report"/>
      <sheetName val="BS-Mgm"/>
      <sheetName val="Khun_monkong"/>
      <sheetName val="Khun_kai"/>
      <sheetName val="Sheet2- Cost sheet electric"/>
      <sheetName val="Sheet1- Cost Sheet Water"/>
      <sheetName val="DATABASE -sumifTB"/>
      <sheetName val="BS-Mgm-Details Support"/>
      <sheetName val="PL-Mgm-Details support "/>
      <sheetName val="TBdepartment"/>
      <sheetName val="Sheet2"/>
      <sheetName val="P&amp;LFINAL - 44"/>
      <sheetName val="GL06"/>
      <sheetName val="desc"/>
      <sheetName val="type"/>
      <sheetName val="ตั๋วเงินรับ"/>
      <sheetName val="Trial Balance"/>
      <sheetName val="31.12.04"/>
      <sheetName val="detail_profit&amp;loss"/>
      <sheetName val="노무비"/>
      <sheetName val="Sheet1-Activity_work"/>
      <sheetName val="Cashflow_-_2_K__Dorn"/>
      <sheetName val="Cashflow_-_1"/>
      <sheetName val="งบบริหาร_PL-report"/>
      <sheetName val="Sheet2-_Cost_sheet_electric"/>
      <sheetName val="Sheet1-_Cost_Sheet_Water"/>
      <sheetName val="DATABASE_-sumifTB"/>
      <sheetName val="BS-Mgm-Details_Support"/>
      <sheetName val="PL-Mgm-Details_support_"/>
      <sheetName val="P&amp;LFINAL_-_44"/>
      <sheetName val="31_12_04"/>
      <sheetName val="Trial_Balance"/>
      <sheetName val="Sheet1-Activity_work1"/>
      <sheetName val="Cashflow_-_2_K__Dorn1"/>
      <sheetName val="Cashflow_-_11"/>
      <sheetName val="งบบริหาร_PL-report1"/>
      <sheetName val="Sheet2-_Cost_sheet_electric1"/>
      <sheetName val="Sheet1-_Cost_Sheet_Water1"/>
      <sheetName val="DATABASE_-sumifTB1"/>
      <sheetName val="BS-Mgm-Details_Support1"/>
      <sheetName val="PL-Mgm-Details_support_1"/>
      <sheetName val="P&amp;LFINAL_-_441"/>
      <sheetName val="31_12_041"/>
      <sheetName val="Trial_Balance1"/>
      <sheetName val="IO"/>
      <sheetName val="Sheet1-Activity_work2"/>
      <sheetName val="Cashflow_-_2_K__Dorn2"/>
      <sheetName val="Cashflow_-_12"/>
      <sheetName val="งบบริหาร_PL-report2"/>
      <sheetName val="Sheet2-_Cost_sheet_electric2"/>
      <sheetName val="Sheet1-_Cost_Sheet_Water2"/>
      <sheetName val="DATABASE_-sumifTB2"/>
      <sheetName val="BS-Mgm-Details_Support2"/>
      <sheetName val="PL-Mgm-Details_support_2"/>
      <sheetName val="P&amp;LFINAL_-_442"/>
      <sheetName val="31_12_042"/>
      <sheetName val="Trial_Balance2"/>
      <sheetName val="Sheet1-Activity_work3"/>
      <sheetName val="Cashflow_-_2_K__Dorn3"/>
      <sheetName val="Cashflow_-_13"/>
      <sheetName val="งบบริหาร_PL-report3"/>
      <sheetName val="Sheet2-_Cost_sheet_electric3"/>
      <sheetName val="Sheet1-_Cost_Sheet_Water3"/>
      <sheetName val="DATABASE_-sumifTB3"/>
      <sheetName val="BS-Mgm-Details_Support3"/>
      <sheetName val="PL-Mgm-Details_support_3"/>
      <sheetName val="P&amp;LFINAL_-_443"/>
      <sheetName val="31_12_043"/>
      <sheetName val="Trial_Balance3"/>
      <sheetName val="Sheet1-Activity_work4"/>
      <sheetName val="Cashflow_-_2_K__Dorn4"/>
      <sheetName val="Cashflow_-_14"/>
      <sheetName val="งบบริหาร_PL-report4"/>
      <sheetName val="Sheet2-_Cost_sheet_electric4"/>
      <sheetName val="Sheet1-_Cost_Sheet_Water4"/>
      <sheetName val="DATABASE_-sumifTB4"/>
      <sheetName val="BS-Mgm-Details_Support4"/>
      <sheetName val="PL-Mgm-Details_support_4"/>
      <sheetName val="P&amp;LFINAL_-_444"/>
      <sheetName val="31_12_044"/>
      <sheetName val="Trial_Balance4"/>
      <sheetName val="Sheet1-Activity_work5"/>
      <sheetName val="Cashflow_-_2_K__Dorn5"/>
      <sheetName val="Cashflow_-_15"/>
      <sheetName val="งบบริหาร_PL-report5"/>
      <sheetName val="Sheet2-_Cost_sheet_electric5"/>
      <sheetName val="Sheet1-_Cost_Sheet_Water5"/>
      <sheetName val="DATABASE_-sumifTB5"/>
      <sheetName val="BS-Mgm-Details_Support5"/>
      <sheetName val="PL-Mgm-Details_support_5"/>
      <sheetName val="P&amp;LFINAL_-_445"/>
      <sheetName val="31_12_045"/>
      <sheetName val="Trial_Balance5"/>
      <sheetName val="TrialBalance Q3-2002"/>
      <sheetName val="EQ4NTV"/>
      <sheetName val="purchase order"/>
      <sheetName val="Navision"/>
      <sheetName val="currency"/>
      <sheetName val="Material"/>
      <sheetName val="k-5"/>
      <sheetName val="ดอกเบี้ยรับ"/>
      <sheetName val="ssw"/>
      <sheetName val="Assumption"/>
      <sheetName val="Sheet1"/>
      <sheetName val="เงินกู้ธนชาติ"/>
      <sheetName val="เงินกู้ MGC"/>
      <sheetName val="PM-TE_first TB for YE"/>
      <sheetName val="Title"/>
      <sheetName val="Data"/>
      <sheetName val="Sheet1-Activity_work6"/>
      <sheetName val="Cashflow_-_2_K__Dorn6"/>
      <sheetName val="Cashflow_-_16"/>
      <sheetName val="งบบริหาร_PL-report6"/>
      <sheetName val="Sheet2-_Cost_sheet_electric6"/>
      <sheetName val="Sheet1-_Cost_Sheet_Water6"/>
      <sheetName val="DATABASE_-sumifTB6"/>
      <sheetName val="BS-Mgm-Details_Support6"/>
      <sheetName val="PL-Mgm-Details_support_6"/>
      <sheetName val="P&amp;LFINAL_-_446"/>
      <sheetName val="31_12_046"/>
      <sheetName val="Trial_Balance6"/>
      <sheetName val="TrialBalance_Q3-2002"/>
      <sheetName val="PM-TE_first_TB_for_YE"/>
      <sheetName val="เงินกู้_MGC"/>
      <sheetName val="purchase_order"/>
      <sheetName val="Sheet1-Activity_work7"/>
      <sheetName val="Cashflow_-_2_K__Dorn7"/>
      <sheetName val="Cashflow_-_17"/>
      <sheetName val="งบบริหาร_PL-report7"/>
      <sheetName val="Sheet2-_Cost_sheet_electric7"/>
      <sheetName val="Sheet1-_Cost_Sheet_Water7"/>
      <sheetName val="DATABASE_-sumifTB7"/>
      <sheetName val="BS-Mgm-Details_Support7"/>
      <sheetName val="PL-Mgm-Details_support_7"/>
      <sheetName val="P&amp;LFINAL_-_447"/>
      <sheetName val="31_12_047"/>
      <sheetName val="Trial_Balance7"/>
      <sheetName val="TrialBalance_Q3-20021"/>
      <sheetName val="PM-TE_first_TB_for_YE1"/>
      <sheetName val="เงินกู้_MGC1"/>
      <sheetName val="purchase_order1"/>
      <sheetName val="Sheet1-Activity_work9"/>
      <sheetName val="Cashflow_-_2_K__Dorn9"/>
      <sheetName val="Cashflow_-_19"/>
      <sheetName val="งบบริหาร_PL-report9"/>
      <sheetName val="Sheet2-_Cost_sheet_electric9"/>
      <sheetName val="Sheet1-_Cost_Sheet_Water9"/>
      <sheetName val="DATABASE_-sumifTB9"/>
      <sheetName val="BS-Mgm-Details_Support9"/>
      <sheetName val="PL-Mgm-Details_support_9"/>
      <sheetName val="P&amp;LFINAL_-_449"/>
      <sheetName val="31_12_049"/>
      <sheetName val="Trial_Balance9"/>
      <sheetName val="TrialBalance_Q3-20023"/>
      <sheetName val="PM-TE_first_TB_for_YE3"/>
      <sheetName val="เงินกู้_MGC3"/>
      <sheetName val="purchase_order3"/>
      <sheetName val="Sheet1-Activity_work8"/>
      <sheetName val="Cashflow_-_2_K__Dorn8"/>
      <sheetName val="Cashflow_-_18"/>
      <sheetName val="งบบริหาร_PL-report8"/>
      <sheetName val="Sheet2-_Cost_sheet_electric8"/>
      <sheetName val="Sheet1-_Cost_Sheet_Water8"/>
      <sheetName val="DATABASE_-sumifTB8"/>
      <sheetName val="BS-Mgm-Details_Support8"/>
      <sheetName val="PL-Mgm-Details_support_8"/>
      <sheetName val="P&amp;LFINAL_-_448"/>
      <sheetName val="31_12_048"/>
      <sheetName val="Trial_Balance8"/>
      <sheetName val="TrialBalance_Q3-20022"/>
      <sheetName val="PM-TE_first_TB_for_YE2"/>
      <sheetName val="เงินกู้_MGC2"/>
      <sheetName val="purchase_order2"/>
      <sheetName val="Sheet1-Activity_work10"/>
      <sheetName val="Cashflow_-_2_K__Dorn10"/>
      <sheetName val="Cashflow_-_110"/>
      <sheetName val="งบบริหาร_PL-report10"/>
      <sheetName val="Sheet2-_Cost_sheet_electric10"/>
      <sheetName val="Sheet1-_Cost_Sheet_Water10"/>
      <sheetName val="DATABASE_-sumifTB10"/>
      <sheetName val="BS-Mgm-Details_Support10"/>
      <sheetName val="PL-Mgm-Details_support_10"/>
      <sheetName val="P&amp;LFINAL_-_4410"/>
      <sheetName val="31_12_0410"/>
      <sheetName val="Trial_Balance10"/>
      <sheetName val="TrialBalance_Q3-20024"/>
      <sheetName val="PM-TE_first_TB_for_YE4"/>
      <sheetName val="เงินกู้_MGC4"/>
      <sheetName val="purchase_order4"/>
      <sheetName val="inp"/>
      <sheetName val="598"/>
      <sheetName val="Non Movement"/>
      <sheetName val="7251-06540"/>
      <sheetName val="Cctmst"/>
      <sheetName val="Nonmove"/>
      <sheetName val="sheetNO"/>
      <sheetName val="Calculations"/>
      <sheetName val="Map"/>
      <sheetName val="2.Conso"/>
      <sheetName val="8.1|Invest in Equity"/>
      <sheetName val="Manual"/>
      <sheetName val="#Lookup"/>
      <sheetName val="BEN"/>
      <sheetName val="breakeven analysis"/>
      <sheetName val="Int."/>
      <sheetName val="Input"/>
      <sheetName val="2_Conso"/>
      <sheetName val="8_1|Invest_in_Equity"/>
      <sheetName val="breakeven_analysis"/>
      <sheetName val="Int_"/>
      <sheetName val="Datasheet"/>
      <sheetName val="Main"/>
      <sheetName val="master plan "/>
      <sheetName val="Cover"/>
      <sheetName val="2_Conso1"/>
      <sheetName val="8_1|Invest_in_Equity1"/>
      <sheetName val="breakeven_analysis1"/>
      <sheetName val="Int_1"/>
      <sheetName val="Header"/>
      <sheetName val="Ass"/>
      <sheetName val="master_plan_"/>
      <sheetName val="Summary"/>
      <sheetName val="2_Conso2"/>
      <sheetName val="8_1|Invest_in_Equity2"/>
      <sheetName val="breakeven_analysis2"/>
      <sheetName val="Int_2"/>
      <sheetName val="master_plan_1"/>
      <sheetName val="130530"/>
      <sheetName val="2_Conso3"/>
      <sheetName val="8_1|Invest_in_Equity3"/>
      <sheetName val="breakeven_analysis3"/>
      <sheetName val="Int_3"/>
      <sheetName val="master_plan_2"/>
      <sheetName val="NAME"/>
      <sheetName val="2_Conso4"/>
      <sheetName val="8_1|Invest_in_Equity4"/>
      <sheetName val="breakeven_analysis4"/>
      <sheetName val="Int_4"/>
      <sheetName val="master_plan_3"/>
      <sheetName val="OthCode"/>
      <sheetName val="TrialBalance_Q3-20025"/>
      <sheetName val="TrialBalance_Q3-20026"/>
      <sheetName val="TrialBalance_Q3-20027"/>
      <sheetName val="TrialBalance_Q3-20028"/>
      <sheetName val="TrialBalance_Q3-20029"/>
      <sheetName val="TrialBalance_Q3-200210"/>
      <sheetName val="Sheet1-Activity_work11"/>
      <sheetName val="Cashflow_-_2_K__Dorn11"/>
      <sheetName val="Cashflow_-_111"/>
      <sheetName val="งบบริหาร_PL-report11"/>
      <sheetName val="Sheet2-_Cost_sheet_electric11"/>
      <sheetName val="Sheet1-_Cost_Sheet_Water11"/>
      <sheetName val="DATABASE_-sumifTB11"/>
      <sheetName val="BS-Mgm-Details_Support11"/>
      <sheetName val="PL-Mgm-Details_support_11"/>
      <sheetName val="P&amp;LFINAL_-_4411"/>
      <sheetName val="31_12_0411"/>
      <sheetName val="Trial_Balance11"/>
      <sheetName val="TrialBalance_Q3-200211"/>
      <sheetName val="Sheet1-Activity_work12"/>
      <sheetName val="Cashflow_-_2_K__Dorn12"/>
      <sheetName val="Cashflow_-_112"/>
      <sheetName val="งบบริหาร_PL-report12"/>
      <sheetName val="Sheet2-_Cost_sheet_electric12"/>
      <sheetName val="Sheet1-_Cost_Sheet_Water12"/>
      <sheetName val="DATABASE_-sumifTB12"/>
      <sheetName val="BS-Mgm-Details_Support12"/>
      <sheetName val="PL-Mgm-Details_support_12"/>
      <sheetName val="P&amp;LFINAL_-_4412"/>
      <sheetName val="31_12_0412"/>
      <sheetName val="Trial_Balance12"/>
      <sheetName val="TrialBalance_Q3-200212"/>
      <sheetName val="Sheet1-Activity_work13"/>
      <sheetName val="Cashflow_-_2_K__Dorn13"/>
      <sheetName val="Cashflow_-_113"/>
      <sheetName val="งบบริหาร_PL-report13"/>
      <sheetName val="Sheet2-_Cost_sheet_electric13"/>
      <sheetName val="Sheet1-_Cost_Sheet_Water13"/>
      <sheetName val="DATABASE_-sumifTB13"/>
      <sheetName val="BS-Mgm-Details_Support13"/>
      <sheetName val="PL-Mgm-Details_support_13"/>
      <sheetName val="P&amp;LFINAL_-_4413"/>
      <sheetName val="31_12_0413"/>
      <sheetName val="Trial_Balance13"/>
      <sheetName val="TrialBalance_Q3-200213"/>
      <sheetName val="Sheet1-Activity_work14"/>
      <sheetName val="Cashflow_-_2_K__Dorn14"/>
      <sheetName val="Cashflow_-_114"/>
      <sheetName val="งบบริหาร_PL-report14"/>
      <sheetName val="Sheet2-_Cost_sheet_electric14"/>
      <sheetName val="Sheet1-_Cost_Sheet_Water14"/>
      <sheetName val="DATABASE_-sumifTB14"/>
      <sheetName val="BS-Mgm-Details_Support14"/>
      <sheetName val="PL-Mgm-Details_support_14"/>
      <sheetName val="P&amp;LFINAL_-_4414"/>
      <sheetName val="31_12_0414"/>
      <sheetName val="Trial_Balance14"/>
      <sheetName val="TrialBalance_Q3-200214"/>
      <sheetName val="Sheet1-Activity_work15"/>
      <sheetName val="Cashflow_-_2_K__Dorn15"/>
      <sheetName val="Cashflow_-_115"/>
      <sheetName val="งบบริหาร_PL-report15"/>
      <sheetName val="Sheet2-_Cost_sheet_electric15"/>
      <sheetName val="Sheet1-_Cost_Sheet_Water15"/>
      <sheetName val="DATABASE_-sumifTB15"/>
      <sheetName val="BS-Mgm-Details_Support15"/>
      <sheetName val="PL-Mgm-Details_support_15"/>
      <sheetName val="P&amp;LFINAL_-_4415"/>
      <sheetName val="31_12_0415"/>
      <sheetName val="Trial_Balance15"/>
      <sheetName val="TrialBalance_Q3-200215"/>
      <sheetName val="Sale 0407"/>
      <sheetName val="Master"/>
      <sheetName val="F_OH"/>
      <sheetName val="BAL"/>
      <sheetName val="PM-TE_first_TB_for_YE5"/>
      <sheetName val="เงินกู้_MGC5"/>
      <sheetName val="purchase_order5"/>
      <sheetName val="Non_Move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 refreshError="1"/>
      <sheetData sheetId="222" refreshError="1"/>
      <sheetData sheetId="223"/>
      <sheetData sheetId="224" refreshError="1"/>
      <sheetData sheetId="225"/>
      <sheetData sheetId="226"/>
      <sheetData sheetId="227"/>
      <sheetData sheetId="228"/>
      <sheetData sheetId="229"/>
      <sheetData sheetId="230" refreshError="1"/>
      <sheetData sheetId="231"/>
      <sheetData sheetId="232"/>
      <sheetData sheetId="233"/>
      <sheetData sheetId="234"/>
      <sheetData sheetId="235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-10_1recheck"/>
      <sheetName val="Sheet1-tb1145_2"/>
      <sheetName val="Sheet1-1145_2"/>
      <sheetName val="3C1-Reviseทะเบียนทรัพย์สิน"/>
      <sheetName val="3C- reviseทะเบียนทรัพย์สิน"/>
      <sheetName val="Sheet1-update 10 -ครั้งที่ 2"/>
      <sheetName val="Sheet1 (2)-update09"/>
      <sheetName val="C- Database GL"/>
      <sheetName val="D-2545-08"/>
      <sheetName val="TB_DataPresent"/>
      <sheetName val="TB-phototype-TLrevised8-9-previ"/>
      <sheetName val="TB_previous-อาจลบทิ้ง"/>
      <sheetName val="Sheet2-สำรองค่าเสื่อม"/>
      <sheetName val="Sheet3-ค่าเสื่อมราคา"/>
      <sheetName val="acc.depre-report-old"/>
      <sheetName val="Summary depre. life"/>
      <sheetName val="JV-New"/>
      <sheetName val="1A-ทะเบียนทรัพย์สิน-record-old"/>
      <sheetName val="ทะเบียนทรัพย์สิน (2)"/>
      <sheetName val="JV-previous"/>
      <sheetName val="Sheet1"/>
      <sheetName val="ค่าเสื่อมและดอกเบี้ย-Rosaporn"/>
      <sheetName val="Asset Reno-record"/>
      <sheetName val="1.detail_profit&amp;loss"/>
      <sheetName val="2.Balance Sheet K.Dorn"/>
      <sheetName val="3.detail_balance sheet"/>
      <sheetName val="งบบริหาร PL-report"/>
      <sheetName val="P&amp;LFINAL - 44"/>
      <sheetName val="GL06"/>
      <sheetName val="desc"/>
      <sheetName val="type"/>
      <sheetName val="DATABASE -sumifTB"/>
      <sheetName val="N0-Lead"/>
      <sheetName val="3C-_reviseทะเบียนทรัพย์สิน"/>
      <sheetName val="Sheet1-update_10_-ครั้งที่_2"/>
      <sheetName val="Sheet1_(2)-update09"/>
      <sheetName val="C-_Database_GL"/>
      <sheetName val="acc_depre-report-old"/>
      <sheetName val="Summary_depre__life"/>
      <sheetName val="ทะเบียนทรัพย์สิน_(2)"/>
      <sheetName val="Asset_Reno-record"/>
      <sheetName val="1_detail_profit&amp;loss"/>
      <sheetName val="2_Balance_Sheet_K_Dorn"/>
      <sheetName val="3_detail_balance_sheet"/>
      <sheetName val="งบบริหาร_PL-report"/>
      <sheetName val="P&amp;LFINAL_-_44"/>
      <sheetName val="DATABASE_-sumifTB"/>
      <sheetName val="3C-_reviseทะเบียนทรัพย์สิน1"/>
      <sheetName val="Sheet1-update_10_-ครั้งที่_21"/>
      <sheetName val="Sheet1_(2)-update091"/>
      <sheetName val="C-_Database_GL1"/>
      <sheetName val="acc_depre-report-old1"/>
      <sheetName val="Summary_depre__life1"/>
      <sheetName val="ทะเบียนทรัพย์สิน_(2)1"/>
      <sheetName val="Asset_Reno-record1"/>
      <sheetName val="1_detail_profit&amp;loss1"/>
      <sheetName val="2_Balance_Sheet_K_Dorn1"/>
      <sheetName val="3_detail_balance_sheet1"/>
      <sheetName val="งบบริหาร_PL-report1"/>
      <sheetName val="P&amp;LFINAL_-_441"/>
      <sheetName val="DATABASE_-sumifTB1"/>
      <sheetName val="3C-_reviseทะเบียนทรัพย์สิน2"/>
      <sheetName val="Sheet1-update_10_-ครั้งที่_22"/>
      <sheetName val="Sheet1_(2)-update092"/>
      <sheetName val="C-_Database_GL2"/>
      <sheetName val="acc_depre-report-old2"/>
      <sheetName val="Summary_depre__life2"/>
      <sheetName val="ทะเบียนทรัพย์สิน_(2)2"/>
      <sheetName val="Asset_Reno-record2"/>
      <sheetName val="1_detail_profit&amp;loss2"/>
      <sheetName val="2_Balance_Sheet_K_Dorn2"/>
      <sheetName val="3_detail_balance_sheet2"/>
      <sheetName val="งบบริหาร_PL-report2"/>
      <sheetName val="P&amp;LFINAL_-_442"/>
      <sheetName val="DATABASE_-sumifTB2"/>
      <sheetName val="3C-_reviseทะเบียนทรัพย์สิน3"/>
      <sheetName val="Sheet1-update_10_-ครั้งที่_23"/>
      <sheetName val="Sheet1_(2)-update093"/>
      <sheetName val="C-_Database_GL3"/>
      <sheetName val="acc_depre-report-old3"/>
      <sheetName val="Summary_depre__life3"/>
      <sheetName val="ทะเบียนทรัพย์สิน_(2)3"/>
      <sheetName val="Asset_Reno-record3"/>
      <sheetName val="1_detail_profit&amp;loss3"/>
      <sheetName val="2_Balance_Sheet_K_Dorn3"/>
      <sheetName val="3_detail_balance_sheet3"/>
      <sheetName val="งบบริหาร_PL-report3"/>
      <sheetName val="P&amp;LFINAL_-_443"/>
      <sheetName val="DATABASE_-sumifTB3"/>
      <sheetName val="3C-_reviseทะเบียนทรัพย์สิน4"/>
      <sheetName val="Sheet1-update_10_-ครั้งที่_24"/>
      <sheetName val="Sheet1_(2)-update094"/>
      <sheetName val="C-_Database_GL4"/>
      <sheetName val="acc_depre-report-old4"/>
      <sheetName val="Summary_depre__life4"/>
      <sheetName val="ทะเบียนทรัพย์สิน_(2)4"/>
      <sheetName val="Asset_Reno-record4"/>
      <sheetName val="1_detail_profit&amp;loss4"/>
      <sheetName val="2_Balance_Sheet_K_Dorn4"/>
      <sheetName val="3_detail_balance_sheet4"/>
      <sheetName val="งบบริหาร_PL-report4"/>
      <sheetName val="P&amp;LFINAL_-_444"/>
      <sheetName val="DATABASE_-sumifTB4"/>
      <sheetName val="3C-_reviseทะเบียนทรัพย์สิน5"/>
      <sheetName val="Sheet1-update_10_-ครั้งที่_25"/>
      <sheetName val="Sheet1_(2)-update095"/>
      <sheetName val="C-_Database_GL5"/>
      <sheetName val="acc_depre-report-old5"/>
      <sheetName val="Summary_depre__life5"/>
      <sheetName val="ทะเบียนทรัพย์สิน_(2)5"/>
      <sheetName val="Asset_Reno-record5"/>
      <sheetName val="1_detail_profit&amp;loss5"/>
      <sheetName val="2_Balance_Sheet_K_Dorn5"/>
      <sheetName val="3_detail_balance_sheet5"/>
      <sheetName val="งบบริหาร_PL-report5"/>
      <sheetName val="P&amp;LFINAL_-_445"/>
      <sheetName val="DATABASE_-sumifTB5"/>
      <sheetName val="เงินกู้ MGC"/>
      <sheetName val="Data 2"/>
      <sheetName val="AP-FAsb"/>
      <sheetName val="เงินกู้ธนชาติ"/>
      <sheetName val="diffdata"/>
      <sheetName val="Exp"/>
      <sheetName val="oresreqsum"/>
      <sheetName val="ตั๋วเงินรับ"/>
      <sheetName val="ดอกเบี้ยรับ"/>
      <sheetName val="ssw"/>
      <sheetName val="รวม"/>
      <sheetName val="Sheet3"/>
      <sheetName val="Sheet5"/>
      <sheetName val=""/>
      <sheetName val="Trial Balance"/>
      <sheetName val="List"/>
      <sheetName val="2.Conso"/>
      <sheetName val="F700"/>
      <sheetName val="Stock movement 19-31.12.19"/>
      <sheetName val="F700A_Consignment 31DEC19"/>
      <sheetName val="F700B_Stock to vendor 31DEC19"/>
      <sheetName val="F700C_CRA"/>
      <sheetName val="Stock 31.12.19-ALL"/>
      <sheetName val="Stock report-Ope 19.12.19"/>
      <sheetName val="Stock report-SAP 31.12.19"/>
      <sheetName val="Stock 14-02-20-Consignment"/>
      <sheetName val="Sheet1 (2)"/>
      <sheetName val="Stock 1Jan-13Feb-Consignment"/>
      <sheetName val="Consignment Scrap"/>
      <sheetName val="Lookup"/>
      <sheetName val="Budgets"/>
      <sheetName val="3C-_reviseทะเบียนทรัพย์สิน6"/>
      <sheetName val="Sheet1-update_10_-ครั้งที่_26"/>
      <sheetName val="Sheet1_(2)-update096"/>
      <sheetName val="C-_Database_GL6"/>
      <sheetName val="acc_depre-report-old6"/>
      <sheetName val="Summary_depre__life6"/>
      <sheetName val="ทะเบียนทรัพย์สิน_(2)6"/>
      <sheetName val="Asset_Reno-record6"/>
      <sheetName val="1_detail_profit&amp;loss6"/>
      <sheetName val="2_Balance_Sheet_K_Dorn6"/>
      <sheetName val="3_detail_balance_sheet6"/>
      <sheetName val="งบบริหาร_PL-report6"/>
      <sheetName val="P&amp;LFINAL_-_446"/>
      <sheetName val="DATABASE_-sumifTB6"/>
      <sheetName val="เงินกู้_MGC"/>
      <sheetName val="Data_2"/>
      <sheetName val="Trial_Balance"/>
      <sheetName val="3C-_reviseทะเบียนทรัพย์สิน7"/>
      <sheetName val="Sheet1-update_10_-ครั้งที่_27"/>
      <sheetName val="Sheet1_(2)-update097"/>
      <sheetName val="C-_Database_GL7"/>
      <sheetName val="acc_depre-report-old7"/>
      <sheetName val="Summary_depre__life7"/>
      <sheetName val="ทะเบียนทรัพย์สิน_(2)7"/>
      <sheetName val="Asset_Reno-record7"/>
      <sheetName val="1_detail_profit&amp;loss7"/>
      <sheetName val="2_Balance_Sheet_K_Dorn7"/>
      <sheetName val="3_detail_balance_sheet7"/>
      <sheetName val="งบบริหาร_PL-report7"/>
      <sheetName val="P&amp;LFINAL_-_447"/>
      <sheetName val="DATABASE_-sumifTB7"/>
      <sheetName val="เงินกู้_MGC1"/>
      <sheetName val="Data_21"/>
      <sheetName val="Trial_Balance1"/>
      <sheetName val="3C-_reviseทะเบียนทรัพย์สิน9"/>
      <sheetName val="Sheet1-update_10_-ครั้งที่_29"/>
      <sheetName val="Sheet1_(2)-update099"/>
      <sheetName val="C-_Database_GL9"/>
      <sheetName val="acc_depre-report-old9"/>
      <sheetName val="Summary_depre__life9"/>
      <sheetName val="ทะเบียนทรัพย์สิน_(2)9"/>
      <sheetName val="Asset_Reno-record9"/>
      <sheetName val="1_detail_profit&amp;loss9"/>
      <sheetName val="2_Balance_Sheet_K_Dorn9"/>
      <sheetName val="3_detail_balance_sheet9"/>
      <sheetName val="งบบริหาร_PL-report9"/>
      <sheetName val="P&amp;LFINAL_-_449"/>
      <sheetName val="DATABASE_-sumifTB9"/>
      <sheetName val="เงินกู้_MGC3"/>
      <sheetName val="Data_23"/>
      <sheetName val="Trial_Balance3"/>
      <sheetName val="3C-_reviseทะเบียนทรัพย์สิน8"/>
      <sheetName val="Sheet1-update_10_-ครั้งที่_28"/>
      <sheetName val="Sheet1_(2)-update098"/>
      <sheetName val="C-_Database_GL8"/>
      <sheetName val="acc_depre-report-old8"/>
      <sheetName val="Summary_depre__life8"/>
      <sheetName val="ทะเบียนทรัพย์สิน_(2)8"/>
      <sheetName val="Asset_Reno-record8"/>
      <sheetName val="1_detail_profit&amp;loss8"/>
      <sheetName val="2_Balance_Sheet_K_Dorn8"/>
      <sheetName val="3_detail_balance_sheet8"/>
      <sheetName val="งบบริหาร_PL-report8"/>
      <sheetName val="P&amp;LFINAL_-_448"/>
      <sheetName val="DATABASE_-sumifTB8"/>
      <sheetName val="เงินกู้_MGC2"/>
      <sheetName val="Data_22"/>
      <sheetName val="Trial_Balance2"/>
      <sheetName val="3C-_reviseทะเบียนทรัพย์สิน10"/>
      <sheetName val="Sheet1-update_10_-ครั้งที่_210"/>
      <sheetName val="Sheet1_(2)-update0910"/>
      <sheetName val="C-_Database_GL10"/>
      <sheetName val="acc_depre-report-old10"/>
      <sheetName val="Summary_depre__life10"/>
      <sheetName val="ทะเบียนทรัพย์สิน_(2)10"/>
      <sheetName val="Asset_Reno-record10"/>
      <sheetName val="1_detail_profit&amp;loss10"/>
      <sheetName val="2_Balance_Sheet_K_Dorn10"/>
      <sheetName val="3_detail_balance_sheet10"/>
      <sheetName val="งบบริหาร_PL-report10"/>
      <sheetName val="P&amp;LFINAL_-_4410"/>
      <sheetName val="DATABASE_-sumifTB10"/>
      <sheetName val="เงินกู้_MGC4"/>
      <sheetName val="Data_24"/>
      <sheetName val="Trial_Balance4"/>
      <sheetName val="2_Conso"/>
      <sheetName val="NE-BG"/>
      <sheetName val="EL-KP"/>
      <sheetName val="cover"/>
      <sheetName val="노무비"/>
      <sheetName val="cov-estimate"/>
      <sheetName val="Nonmove"/>
      <sheetName val="Non Movement"/>
      <sheetName val="1.6-1.7 HK"/>
      <sheetName val="Summary"/>
      <sheetName val="Date"/>
      <sheetName val="PL-D"/>
      <sheetName val="ADJ - RATE"/>
      <sheetName val="Calculations"/>
      <sheetName val="TrialBalance Q3-2002"/>
      <sheetName val="Int."/>
      <sheetName val="Manual"/>
      <sheetName val="sumdata"/>
      <sheetName val="8.1|Invest in Equity"/>
      <sheetName val="SCB 1 - Current"/>
      <sheetName val="SCB 2 - Current"/>
      <sheetName val="INDEX"/>
      <sheetName val="GDEP1231_45PDasset"/>
      <sheetName val="bod"/>
      <sheetName val="TrialBalance_Q3-2002"/>
      <sheetName val="ADJ_-_RATE"/>
      <sheetName val="Int_"/>
      <sheetName val="8_1|Invest_in_Equity"/>
      <sheetName val="SCB_1_-_Current"/>
      <sheetName val="SCB_2_-_Current"/>
      <sheetName val="BEN"/>
      <sheetName val="Map"/>
      <sheetName val="dep12"/>
      <sheetName val="master plan "/>
      <sheetName val="2_Conso1"/>
      <sheetName val="TrialBalance_Q3-20021"/>
      <sheetName val="ADJ_-_RATE1"/>
      <sheetName val="Int_1"/>
      <sheetName val="8_1|Invest_in_Equity1"/>
      <sheetName val="SCB_1_-_Current1"/>
      <sheetName val="SCB_2_-_Current1"/>
      <sheetName val="Combine"/>
      <sheetName val="Parameter"/>
      <sheetName val="#Lookup"/>
      <sheetName val="Datasheet"/>
      <sheetName val="2_Conso2"/>
      <sheetName val="TrialBalance_Q3-20022"/>
      <sheetName val="ADJ_-_RATE2"/>
      <sheetName val="Int_2"/>
      <sheetName val="8_1|Invest_in_Equity2"/>
      <sheetName val="SCB_1_-_Current2"/>
      <sheetName val="SCB_2_-_Current2"/>
      <sheetName val="master_plan_"/>
      <sheetName val="Data2006"/>
      <sheetName val="Data2005"/>
      <sheetName val="2_Conso3"/>
      <sheetName val="TrialBalance_Q3-20023"/>
      <sheetName val="ADJ_-_RATE3"/>
      <sheetName val="Int_3"/>
      <sheetName val="8_1|Invest_in_Equity3"/>
      <sheetName val="SCB_1_-_Current3"/>
      <sheetName val="SCB_2_-_Current3"/>
      <sheetName val="master_plan_1"/>
      <sheetName val="stat local"/>
      <sheetName val="2_Conso4"/>
      <sheetName val="TrialBalance_Q3-20024"/>
      <sheetName val="ADJ_-_RATE4"/>
      <sheetName val="Int_4"/>
      <sheetName val="8_1|Invest_in_Equity4"/>
      <sheetName val="SCB_1_-_Current4"/>
      <sheetName val="SCB_2_-_Current4"/>
      <sheetName val="master_plan_2"/>
      <sheetName val="stat_local"/>
      <sheetName val="Header"/>
      <sheetName val="เงินกู้_MGC5"/>
      <sheetName val="เงินกู้_MGC6"/>
      <sheetName val="เงินกู้_MGC7"/>
      <sheetName val="เงินกู้_MGC8"/>
      <sheetName val="เงินกู้_MGC9"/>
      <sheetName val="เงินกู้_MGC10"/>
      <sheetName val="3C-_reviseทะเบียนทรัพย์สิน11"/>
      <sheetName val="Sheet1-update_10_-ครั้งที่_211"/>
      <sheetName val="Sheet1_(2)-update0911"/>
      <sheetName val="C-_Database_GL11"/>
      <sheetName val="acc_depre-report-old11"/>
      <sheetName val="Summary_depre__life11"/>
      <sheetName val="ทะเบียนทรัพย์สิน_(2)11"/>
      <sheetName val="Asset_Reno-record11"/>
      <sheetName val="1_detail_profit&amp;loss11"/>
      <sheetName val="2_Balance_Sheet_K_Dorn11"/>
      <sheetName val="3_detail_balance_sheet11"/>
      <sheetName val="งบบริหาร_PL-report11"/>
      <sheetName val="P&amp;LFINAL_-_4411"/>
      <sheetName val="DATABASE_-sumifTB11"/>
      <sheetName val="เงินกู้_MGC11"/>
      <sheetName val="3C-_reviseทะเบียนทรัพย์สิน12"/>
      <sheetName val="Sheet1-update_10_-ครั้งที่_212"/>
      <sheetName val="Sheet1_(2)-update0912"/>
      <sheetName val="C-_Database_GL12"/>
      <sheetName val="acc_depre-report-old12"/>
      <sheetName val="Summary_depre__life12"/>
      <sheetName val="ทะเบียนทรัพย์สิน_(2)12"/>
      <sheetName val="Asset_Reno-record12"/>
      <sheetName val="1_detail_profit&amp;loss12"/>
      <sheetName val="2_Balance_Sheet_K_Dorn12"/>
      <sheetName val="3_detail_balance_sheet12"/>
      <sheetName val="งบบริหาร_PL-report12"/>
      <sheetName val="P&amp;LFINAL_-_4412"/>
      <sheetName val="DATABASE_-sumifTB12"/>
      <sheetName val="เงินกู้_MGC12"/>
      <sheetName val="3C-_reviseทะเบียนทรัพย์สิน13"/>
      <sheetName val="Sheet1-update_10_-ครั้งที่_213"/>
      <sheetName val="Sheet1_(2)-update0913"/>
      <sheetName val="C-_Database_GL13"/>
      <sheetName val="acc_depre-report-old13"/>
      <sheetName val="Summary_depre__life13"/>
      <sheetName val="ทะเบียนทรัพย์สิน_(2)13"/>
      <sheetName val="Asset_Reno-record13"/>
      <sheetName val="1_detail_profit&amp;loss13"/>
      <sheetName val="2_Balance_Sheet_K_Dorn13"/>
      <sheetName val="3_detail_balance_sheet13"/>
      <sheetName val="งบบริหาร_PL-report13"/>
      <sheetName val="P&amp;LFINAL_-_4413"/>
      <sheetName val="DATABASE_-sumifTB13"/>
      <sheetName val="เงินกู้_MGC13"/>
      <sheetName val="3C-_reviseทะเบียนทรัพย์สิน14"/>
      <sheetName val="Sheet1-update_10_-ครั้งที่_214"/>
      <sheetName val="Sheet1_(2)-update0914"/>
      <sheetName val="C-_Database_GL14"/>
      <sheetName val="acc_depre-report-old14"/>
      <sheetName val="Summary_depre__life14"/>
      <sheetName val="ทะเบียนทรัพย์สิน_(2)14"/>
      <sheetName val="Asset_Reno-record14"/>
      <sheetName val="1_detail_profit&amp;loss14"/>
      <sheetName val="2_Balance_Sheet_K_Dorn14"/>
      <sheetName val="3_detail_balance_sheet14"/>
      <sheetName val="งบบริหาร_PL-report14"/>
      <sheetName val="P&amp;LFINAL_-_4414"/>
      <sheetName val="DATABASE_-sumifTB14"/>
      <sheetName val="เงินกู้_MGC14"/>
      <sheetName val="3C-_reviseทะเบียนทรัพย์สิน15"/>
      <sheetName val="Sheet1-update_10_-ครั้งที่_215"/>
      <sheetName val="Sheet1_(2)-update0915"/>
      <sheetName val="C-_Database_GL15"/>
      <sheetName val="acc_depre-report-old15"/>
      <sheetName val="Summary_depre__life15"/>
      <sheetName val="ทะเบียนทรัพย์สิน_(2)15"/>
      <sheetName val="Asset_Reno-record15"/>
      <sheetName val="1_detail_profit&amp;loss15"/>
      <sheetName val="2_Balance_Sheet_K_Dorn15"/>
      <sheetName val="3_detail_balance_sheet15"/>
      <sheetName val="งบบริหาร_PL-report15"/>
      <sheetName val="P&amp;LFINAL_-_4415"/>
      <sheetName val="DATABASE_-sumifTB15"/>
      <sheetName val="เงินกู้_MGC15"/>
      <sheetName val="TB-2001-Apr'01"/>
      <sheetName val="???????? PL-report"/>
      <sheetName val="Sale 0408"/>
      <sheetName val="Selection"/>
      <sheetName val="2002"/>
      <sheetName val="Sale 0502"/>
      <sheetName val="RATE"/>
      <sheetName val="Data"/>
      <sheetName val="10"/>
      <sheetName val="BKE"/>
      <sheetName val="EPR"/>
      <sheetName val="Data_25"/>
      <sheetName val="Trial_Balance5"/>
      <sheetName val="Stock_movement_19-31_12_19"/>
      <sheetName val="F700A_Consignment_31DEC19"/>
      <sheetName val="F700B_Stock_to_vendor_31DEC19"/>
      <sheetName val="Stock_31_12_19-ALL"/>
      <sheetName val="Stock_report-Ope_19_12_19"/>
      <sheetName val="Stock_report-SAP_31_12_19"/>
      <sheetName val="Stock_14-02-20-Consignment"/>
      <sheetName val="Sheet1_(2)"/>
      <sheetName val="Stock_1Jan-13Feb-Consignment"/>
      <sheetName val="Consignment_Scrap"/>
      <sheetName val="Non_Movement"/>
      <sheetName val="1_6-1_7_HK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45-01"/>
      <sheetName val="ELEC45-02"/>
      <sheetName val="ELEC45-03"/>
      <sheetName val="ELEC45-04"/>
      <sheetName val="ELEC45-05"/>
      <sheetName val="ELEC45-06"/>
      <sheetName val="ELEC45-07"/>
      <sheetName val="ELEC46"/>
      <sheetName val="acc.depre-report-old"/>
      <sheetName val="งบบริหาร PL-report"/>
      <sheetName val="P&amp;LFINAL - 44"/>
      <sheetName val="DATABASE -sumifTB"/>
      <sheetName val="31.12.04"/>
      <sheetName val="ตั๋วเงินรับ"/>
      <sheetName val="GL0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2002"/>
      <sheetName val="2001"/>
      <sheetName val="ELEC45-01"/>
      <sheetName val="acc.depre-report-old"/>
      <sheetName val="BS RD 306"/>
      <sheetName val="PL"/>
      <sheetName val="CF"/>
      <sheetName val="TB 17"/>
      <sheetName val="TB"/>
      <sheetName val="YE16"/>
      <sheetName val="Mapping Retail21"/>
      <sheetName val="Mapping GCP"/>
      <sheetName val="Mapping H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fc02-26(Fes+Ses)"/>
      <sheetName val="trfc(Fes+Ses)-ลดปีปรับราคา"/>
      <sheetName val="trfc(Fes+Ses)-ลดปีปรับราคา (2)"/>
      <sheetName val="trfc(Fes+Ses)-ลดปีปรับราคา (3)"/>
      <sheetName val="Sheet1"/>
      <sheetName val="Sheet1 (2)"/>
      <sheetName val="Sheet1 (3)"/>
      <sheetName val="D-con-toll"/>
      <sheetName val="Cashflow"/>
      <sheetName val="เงินกู้ MGC"/>
      <sheetName val="노무비"/>
      <sheetName val="ADO_2552"/>
      <sheetName val="S001"/>
      <sheetName val="ADO"/>
      <sheetName val="BC_S100"/>
      <sheetName val="BK_S100"/>
      <sheetName val="BD_S100_Rental_2013"/>
      <sheetName val="AG_S100"/>
      <sheetName val="TW_S100"/>
      <sheetName val="งบบริหาร PL-report"/>
      <sheetName val="BS ATTACH"/>
      <sheetName val="AP-FAsb"/>
      <sheetName val="acc.depre-report-old"/>
      <sheetName val="TrialBalance Q3-2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-1 "/>
      <sheetName val="K-1AA reconcile SAP vs GL"/>
      <sheetName val="K-2 Depreciation"/>
      <sheetName val="K-2A"/>
      <sheetName val="HO "/>
      <sheetName val="SP"/>
      <sheetName val="RY"/>
      <sheetName val="K-3"/>
      <sheetName val="K-3 Addtion"/>
      <sheetName val="K-3A"/>
      <sheetName val="K-3A (2)"/>
      <sheetName val="AUC Addition"/>
      <sheetName val="K-4 "/>
      <sheetName val="K-4A"/>
      <sheetName val="K-4AA"/>
      <sheetName val="K-4AA.1"/>
      <sheetName val="K-5 R&amp;M"/>
      <sheetName val="K-6 Repair"/>
      <sheetName val="K-7 Title"/>
      <sheetName val="K-7"/>
      <sheetName val="K-8 Sum physical sight"/>
      <sheetName val="K-9vehicles"/>
      <sheetName val="K-10 Insure"/>
      <sheetName val="K-1A"/>
      <sheetName val="TrialBalance Q3-2002"/>
      <sheetName val="BS ATTACH"/>
      <sheetName val="acc.depre-report-old"/>
      <sheetName val="2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"/>
      <sheetName val="JUNE1"/>
      <sheetName val="BS"/>
      <sheetName val="TrialBalance Q3-2002"/>
      <sheetName val="properties"/>
      <sheetName val="I02-งวด.ผรม.หลัก-ย่อย-วัสดุ"/>
      <sheetName val="Sheet2"/>
      <sheetName val="Q3-13"/>
      <sheetName val="แผนงานหลัก"/>
      <sheetName val="ค่าวัสดุ 11.01.07"/>
      <sheetName val="Ratchada"/>
      <sheetName val="I02-งวด_ผรม_หลัก-ย่อย-วัสดุ"/>
      <sheetName val="TrialBalance_Q3-2002"/>
      <sheetName val="ค่าวัสดุ_11_01_07"/>
      <sheetName val="I02-งวด_ผรม_หลัก-ย่อย-วัสดุ1"/>
      <sheetName val="TrialBalance_Q3-20021"/>
      <sheetName val="ค่าวัสดุ_11_01_071"/>
      <sheetName val="CASH98"/>
      <sheetName val="rate"/>
      <sheetName val="Assumption"/>
      <sheetName val="price"/>
      <sheetName val="LIA-JUN04"/>
      <sheetName val="CF (2)"/>
      <sheetName val="TB as of Sep 2002"/>
      <sheetName val="Scorecard"/>
      <sheetName val="sfcc-mth"/>
      <sheetName val="sfcc-ytd"/>
      <sheetName val="#REF"/>
      <sheetName val="01000(A)"/>
      <sheetName val="Sheet1"/>
      <sheetName val="TBBR"/>
      <sheetName val="시산표"/>
      <sheetName val="TB"/>
      <sheetName val="tpc"/>
      <sheetName val="DATA"/>
      <sheetName val="SUMMARY"/>
      <sheetName val="SUMFREIGHT"/>
      <sheetName val="Int. SanRam"/>
      <sheetName val="2002"/>
      <sheetName val="EST-FOOTING (G)"/>
      <sheetName val="I02-งวด_ผรม_หลัก-ย่อย-วัสดุ2"/>
      <sheetName val="TrialBalance_Q3-20022"/>
      <sheetName val="ค่าวัสดุ_11_01_072"/>
      <sheetName val="1046"/>
      <sheetName val="130530"/>
      <sheetName val="資金繰り表 (9)"/>
      <sheetName val="Account List"/>
      <sheetName val="June"/>
      <sheetName val="Jan"/>
      <sheetName val="Feb"/>
      <sheetName val="Mar"/>
      <sheetName val="Apr"/>
      <sheetName val="May"/>
      <sheetName val="MD_R"/>
      <sheetName val="ADM_A"/>
      <sheetName val="CELL_A"/>
      <sheetName val="CHE_A"/>
      <sheetName val="CE_A"/>
      <sheetName val="YTD-Actual"/>
      <sheetName val="DESP_A"/>
      <sheetName val="ENV_A"/>
      <sheetName val="PG_A"/>
      <sheetName val="ISO_A"/>
      <sheetName val="MD_A"/>
      <sheetName val="PC_A"/>
      <sheetName val="PM_A"/>
      <sheetName val="RECY"/>
      <sheetName val="QA&amp;R_A"/>
      <sheetName val="RMP_A"/>
      <sheetName val="RMZ_A"/>
      <sheetName val="SHEET_A"/>
      <sheetName val="RECO_A"/>
      <sheetName val="YARD_A"/>
      <sheetName val="Macro5"/>
      <sheetName val="DMD_Office"/>
      <sheetName val="ENV_R"/>
      <sheetName val="PG_R"/>
      <sheetName val="CELL_R"/>
      <sheetName val="QA&amp;R_R"/>
      <sheetName val="RMP_R"/>
      <sheetName val="RMZ_R"/>
      <sheetName val="Admin"/>
      <sheetName val="ADMIN_OFFICE_(2)"/>
      <sheetName val="CDC"/>
      <sheetName val="CHEMICAL"/>
      <sheetName val="DESPATCH"/>
      <sheetName val="Drwing"/>
      <sheetName val="Elec"/>
      <sheetName val="Estate"/>
      <sheetName val="YTD_Revised"/>
      <sheetName val="Fire"/>
      <sheetName val="Guest"/>
      <sheetName val="Inst"/>
      <sheetName val="ISO"/>
      <sheetName val="IT"/>
      <sheetName val="Mech"/>
      <sheetName val="CE"/>
      <sheetName val="Medical"/>
      <sheetName val="PRODUCT"/>
      <sheetName val="PULP_MILL"/>
      <sheetName val="Power"/>
      <sheetName val="PR"/>
      <sheetName val="PRE"/>
      <sheetName val="Secutiry"/>
      <sheetName val="SHEETING"/>
      <sheetName val="SODA"/>
      <sheetName val="Store"/>
      <sheetName val="Waste"/>
      <sheetName val="YARD"/>
      <sheetName val="PS"/>
      <sheetName val="P&amp;L"/>
      <sheetName val="SUM"/>
      <sheetName val="Query1_SUMFREIGHT_"/>
      <sheetName val="Q3-55"/>
      <sheetName val="สถานะการโอน"/>
      <sheetName val="Q1-13"/>
      <sheetName val="I02-งวด_ผรม_หลัก-ย่อย-วัสดุ4"/>
      <sheetName val="TrialBalance_Q3-20024"/>
      <sheetName val="ค่าวัสดุ_11_01_074"/>
      <sheetName val="EST-FOOTING_(G)1"/>
      <sheetName val="I02-งวด_ผรม_หลัก-ย่อย-วัสดุ3"/>
      <sheetName val="TrialBalance_Q3-20023"/>
      <sheetName val="ค่าวัสดุ_11_01_073"/>
      <sheetName val="EST-FOOTING_(G)"/>
      <sheetName val="Profit and Loss"/>
      <sheetName val="Report Srv. - Subsidiary"/>
      <sheetName val="DR + R3 Archiving - Subsidiary"/>
      <sheetName val="Profit_and_Loss"/>
      <sheetName val="Profit_and_Loss1"/>
      <sheetName val="Profit_and_Loss2"/>
      <sheetName val="Profit_and_Loss3"/>
      <sheetName val="Profit_and_Loss4"/>
      <sheetName val="Profit_and_Loss5"/>
      <sheetName val="Profit_and_Loss6"/>
      <sheetName val="TA"/>
      <sheetName val="I02-งวด_ผรม_หลัก-ย่อย-วัสดุ9"/>
      <sheetName val="TrialBalance_Q3-20029"/>
      <sheetName val="ค่าวัสดุ_11_01_079"/>
      <sheetName val="Int__SanRam5"/>
      <sheetName val="EST-FOOTING_(G)6"/>
      <sheetName val="CF_(2)5"/>
      <sheetName val="TB_as_of_Sep_20025"/>
      <sheetName val="資金繰り表_(9)5"/>
      <sheetName val="Account_List5"/>
      <sheetName val="CF_(2)"/>
      <sheetName val="TB_as_of_Sep_2002"/>
      <sheetName val="Int__SanRam"/>
      <sheetName val="資金繰り表_(9)"/>
      <sheetName val="Account_List"/>
      <sheetName val="I02-งวด_ผรม_หลัก-ย่อย-วัสดุ5"/>
      <sheetName val="TrialBalance_Q3-20025"/>
      <sheetName val="ค่าวัสดุ_11_01_075"/>
      <sheetName val="EST-FOOTING_(G)2"/>
      <sheetName val="TB_as_of_Sep_20021"/>
      <sheetName val="CF_(2)1"/>
      <sheetName val="資金繰り表_(9)1"/>
      <sheetName val="Account_List1"/>
      <sheetName val="Int__SanRam1"/>
      <sheetName val="I02-งวด_ผรม_หลัก-ย่อย-วัสดุ8"/>
      <sheetName val="TrialBalance_Q3-20028"/>
      <sheetName val="ค่าวัสดุ_11_01_078"/>
      <sheetName val="Int__SanRam4"/>
      <sheetName val="EST-FOOTING_(G)5"/>
      <sheetName val="CF_(2)4"/>
      <sheetName val="TB_as_of_Sep_20024"/>
      <sheetName val="資金繰り表_(9)4"/>
      <sheetName val="Account_List4"/>
      <sheetName val="I02-งวด_ผรม_หลัก-ย่อย-วัสดุ6"/>
      <sheetName val="TrialBalance_Q3-20026"/>
      <sheetName val="ค่าวัสดุ_11_01_076"/>
      <sheetName val="Int__SanRam2"/>
      <sheetName val="EST-FOOTING_(G)3"/>
      <sheetName val="CF_(2)2"/>
      <sheetName val="TB_as_of_Sep_20022"/>
      <sheetName val="資金繰り表_(9)2"/>
      <sheetName val="Account_List2"/>
      <sheetName val="I02-งวด_ผรม_หลัก-ย่อย-วัสดุ7"/>
      <sheetName val="TrialBalance_Q3-20027"/>
      <sheetName val="ค่าวัสดุ_11_01_077"/>
      <sheetName val="Int__SanRam3"/>
      <sheetName val="EST-FOOTING_(G)4"/>
      <sheetName val="CF_(2)3"/>
      <sheetName val="TB_as_of_Sep_20023"/>
      <sheetName val="資金繰り表_(9)3"/>
      <sheetName val="Account_List3"/>
      <sheetName val="Profit_and_Loss7"/>
      <sheetName val="Report_Srv__-_Subsidiary"/>
      <sheetName val="DR_+_R3_Archiving_-_Subsidiary"/>
      <sheetName val="list project in SAP"/>
      <sheetName val="I02-งวด_ผรม_หลัก-ย่อย-วัสดุ10"/>
      <sheetName val="TrialBalance_Q3-200210"/>
      <sheetName val="ค่าวัสดุ_11_01_0710"/>
      <sheetName val="Int__SanRam6"/>
      <sheetName val="EST-FOOTING_(G)7"/>
      <sheetName val="CF_(2)6"/>
      <sheetName val="TB_as_of_Sep_20026"/>
      <sheetName val="資金繰り表_(9)6"/>
      <sheetName val="Account_List6"/>
      <sheetName val="Profit_and_Loss8"/>
      <sheetName val="Report_Srv__-_Subsidiary1"/>
      <sheetName val="DR_+_R3_Archiving_-_Subsidiary1"/>
      <sheetName val="I02-งวด_ผรม_หลัก-ย่อย-วัสดุ11"/>
      <sheetName val="TrialBalance_Q3-200211"/>
      <sheetName val="ค่าวัสดุ_11_01_0711"/>
      <sheetName val="Int__SanRam7"/>
      <sheetName val="EST-FOOTING_(G)8"/>
      <sheetName val="CF_(2)7"/>
      <sheetName val="TB_as_of_Sep_20027"/>
      <sheetName val="資金繰り表_(9)7"/>
      <sheetName val="Account_List7"/>
      <sheetName val="Profit_and_Loss9"/>
      <sheetName val="Report_Srv__-_Subsidiary2"/>
      <sheetName val="DR_+_R3_Archiving_-_Subsidiary2"/>
      <sheetName val="I02-งวด_ผรม_หลัก-ย่อย-วัสดุ12"/>
      <sheetName val="TrialBalance_Q3-200212"/>
      <sheetName val="ค่าวัสดุ_11_01_0712"/>
      <sheetName val="Int__SanRam8"/>
      <sheetName val="EST-FOOTING_(G)9"/>
      <sheetName val="CF_(2)8"/>
      <sheetName val="TB_as_of_Sep_20028"/>
      <sheetName val="資金繰り表_(9)8"/>
      <sheetName val="Account_List8"/>
      <sheetName val="Profit_and_Loss10"/>
      <sheetName val="Report_Srv__-_Subsidiary3"/>
      <sheetName val="DR_+_R3_Archiving_-_Subsidiary3"/>
      <sheetName val="1.AR-Export"/>
      <sheetName val="AF Usage MTP"/>
      <sheetName val="034-VTR"/>
      <sheetName val="036-VTR"/>
      <sheetName val="Box"/>
      <sheetName val="LIST"/>
      <sheetName val="FSALES"/>
      <sheetName val="Manual"/>
      <sheetName val="เครื่องตกแต่ง"/>
      <sheetName val="อาคาร"/>
      <sheetName val="เครื่องมือ"/>
      <sheetName val="S33"/>
      <sheetName val="BCX_HH"/>
      <sheetName val="NHATKYC"/>
      <sheetName val="list_project_in_SAP"/>
      <sheetName val="ELEC45-01"/>
      <sheetName val="資金繰り表･CASH FLOW（９）"/>
      <sheetName val="ﾘｽﾄ"/>
      <sheetName val="資金繰り表･CASH_FLOW（９）"/>
      <sheetName val="Venture_Key_Assumptions"/>
      <sheetName val="BP"/>
      <sheetName val="承認票"/>
      <sheetName val="CONVERT"/>
      <sheetName val="LINK_WBPT"/>
      <sheetName val="Cashflows"/>
      <sheetName val="std cost"/>
      <sheetName val="1_AR-Export"/>
      <sheetName val="AF_Usage_MTP"/>
      <sheetName val="資金繰り表･CASH_FLOW（９）1"/>
      <sheetName val="std_cost"/>
      <sheetName val="2"/>
      <sheetName val="Options"/>
      <sheetName val="CONDITION"/>
      <sheetName val="Master"/>
      <sheetName val="Comapny Name"/>
      <sheetName val="Comapny_Name"/>
      <sheetName val="Active Aug'17"/>
      <sheetName val="RawData"/>
      <sheetName val="TargetKPI"/>
      <sheetName val="Consumption"/>
      <sheetName val="1PNX_2014"/>
      <sheetName val="General Assumption"/>
      <sheetName val="Ratio for Transition"/>
      <sheetName val="Lists"/>
      <sheetName val="Raw_data"/>
      <sheetName val="data_steam"/>
      <sheetName val="TB04"/>
      <sheetName val="1_AR-Export1"/>
      <sheetName val="AF_Usage_MTP1"/>
      <sheetName val="資金繰り表･CASH_FLOW（９）2"/>
      <sheetName val="std_cost1"/>
      <sheetName val="Comapny_Name1"/>
      <sheetName val="Active_Aug'17"/>
      <sheetName val="General_Assumption"/>
      <sheetName val="Ratio_for_Transition"/>
      <sheetName val="L-2 PPT"/>
      <sheetName val="DW"/>
      <sheetName val="I02-งวด_ผรม_หลัก-ย่อย-วัสดุ13"/>
      <sheetName val="TrialBalance_Q3-200213"/>
      <sheetName val="ค่าวัสดุ_11_01_0713"/>
      <sheetName val="Int__SanRam9"/>
      <sheetName val="CF_(2)9"/>
      <sheetName val="TB_as_of_Sep_20029"/>
      <sheetName val="EST-FOOTING_(G)10"/>
      <sheetName val="資金繰り表_(9)9"/>
      <sheetName val="Account_List9"/>
      <sheetName val="Profit_and_Loss11"/>
      <sheetName val="Report_Srv__-_Subsidiary4"/>
      <sheetName val="DR_+_R3_Archiving_-_Subsidiary4"/>
      <sheetName val="list_project_in_SAP1"/>
      <sheetName val="I02-งวด_ผรม_หลัก-ย่อย-วัสดุ14"/>
      <sheetName val="TrialBalance_Q3-200214"/>
      <sheetName val="ค่าวัสดุ_11_01_0714"/>
      <sheetName val="EST-FOOTING_(G)11"/>
      <sheetName val="TB_as_of_Sep_200210"/>
      <sheetName val="CF_(2)10"/>
      <sheetName val="資金繰り表_(9)10"/>
      <sheetName val="Account_List10"/>
      <sheetName val="Int__SanRam10"/>
      <sheetName val="list_project_in_SAP2"/>
      <sheetName val="Report_Srv__-_Subsidiary5"/>
      <sheetName val="DR_+_R3_Archiving_-_Subsidiary5"/>
      <sheetName val="1_AR-Export2"/>
      <sheetName val="AF_Usage_MTP2"/>
      <sheetName val="Profit_and_Loss12"/>
      <sheetName val="資金繰り表･CASH_FLOW（９）3"/>
      <sheetName val="std_cost2"/>
      <sheetName val="General_Assumption1"/>
      <sheetName val="Comapny_Name2"/>
      <sheetName val="Active_Aug'171"/>
      <sheetName val="Ratio_for_Transition1"/>
      <sheetName val="I02-งวด_ผรม_หลัก-ย่อย-วัสดุ15"/>
      <sheetName val="TrialBalance_Q3-200215"/>
      <sheetName val="ค่าวัสดุ_11_01_0715"/>
      <sheetName val="EST-FOOTING_(G)12"/>
      <sheetName val="TB_as_of_Sep_200211"/>
      <sheetName val="CF_(2)11"/>
      <sheetName val="資金繰り表_(9)11"/>
      <sheetName val="Account_List11"/>
      <sheetName val="Int__SanRam11"/>
      <sheetName val="list_project_in_SAP3"/>
      <sheetName val="Report_Srv__-_Subsidiary6"/>
      <sheetName val="DR_+_R3_Archiving_-_Subsidiary6"/>
      <sheetName val="1_AR-Export3"/>
      <sheetName val="AF_Usage_MTP3"/>
      <sheetName val="Profit_and_Loss13"/>
      <sheetName val="資金繰り表･CASH_FLOW（９）4"/>
      <sheetName val="std_cost3"/>
      <sheetName val="General_Assumption2"/>
      <sheetName val="Comapny_Name3"/>
      <sheetName val="Active_Aug'172"/>
      <sheetName val="Ratio_for_Transition2"/>
      <sheetName val="L-2_PPT"/>
      <sheetName val="Tally"/>
      <sheetName val="Summary(SEP13)"/>
      <sheetName val="PState"/>
      <sheetName val="Assumptions"/>
      <sheetName val="data_agent_inout"/>
      <sheetName val="AC"/>
      <sheetName val="???"/>
      <sheetName val="SalesForecast"/>
      <sheetName val="1_AR-Export4"/>
      <sheetName val="AF_Usage_MTP4"/>
      <sheetName val="資金繰り表･CASH_FLOW（９）5"/>
      <sheetName val="std_cost4"/>
      <sheetName val="Comapny_Name4"/>
      <sheetName val="PGM_2LEVYTD"/>
      <sheetName val="Monthly"/>
      <sheetName val="TL6 A"/>
      <sheetName val="TL B case"/>
      <sheetName val="RAMP Fin"/>
      <sheetName val="J2"/>
      <sheetName val="J1"/>
      <sheetName val="Véhicule"/>
      <sheetName val="PGMM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ELEC45-01"/>
      <sheetName val="K-1A"/>
      <sheetName val="TrialBalance Q3-2002"/>
      <sheetName val="acc.depre-report-old"/>
      <sheetName val="ADO_2552"/>
      <sheetName val="AP-FAsb"/>
      <sheetName val="ตั๋วเงินรับ"/>
      <sheetName val="B&amp;S 1999"/>
      <sheetName val="D-con-toll"/>
      <sheetName val="Inter co"/>
      <sheetName val="BS ATTACH"/>
      <sheetName val="SwapData"/>
      <sheetName val="KPI48"/>
      <sheetName val="2002"/>
      <sheetName val=" IB-PL-YTD"/>
      <sheetName val="10Segment report"/>
      <sheetName val="7Long term liabilities"/>
      <sheetName val="1Cash for Interest"/>
      <sheetName val="3Detail of cash flow"/>
      <sheetName val="GMI"/>
      <sheetName val="TABLE"/>
      <sheetName val="เงินกู้_MGC"/>
      <sheetName val="TrialBalance_Q3-2002"/>
      <sheetName val="acc_depre-report-old"/>
      <sheetName val="Inter_co"/>
      <sheetName val="B&amp;S_1999"/>
      <sheetName val="_IB-PL-YT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Shield 2555"/>
      <sheetName val="Summary"/>
      <sheetName val="ADC_2551"/>
      <sheetName val="ADC_2552"/>
      <sheetName val="ADC_2553"/>
      <sheetName val="ยื่นเพิ่มเติมครั้งที่ 1_2553"/>
      <sheetName val="ยื่นเพิ่มเติมครั้งที่ 2_2553"/>
      <sheetName val="ADC_2554"/>
      <sheetName val="BD_2551"/>
      <sheetName val="BD_2552"/>
      <sheetName val="BD_2553"/>
      <sheetName val="BD_2554"/>
      <sheetName val="AD2_2551"/>
      <sheetName val="AD2_2552"/>
      <sheetName val="AD2 Cal Tax 2010-11-16"/>
      <sheetName val="AD2_2553"/>
      <sheetName val="AD2_2554"/>
      <sheetName val="AG_2551"/>
      <sheetName val="AG_2552"/>
      <sheetName val="AG_2553"/>
      <sheetName val="AG_2554"/>
      <sheetName val="TW_2551"/>
      <sheetName val="TW_2552"/>
      <sheetName val="TW_2553"/>
      <sheetName val="TW_2554"/>
      <sheetName val="BK_2551"/>
      <sheetName val="BK_2552"/>
      <sheetName val="BK_2553"/>
      <sheetName val="BK_2554"/>
      <sheetName val="BC_2551"/>
      <sheetName val="BC_2552"/>
      <sheetName val="BC_2553"/>
      <sheetName val="BC_2554"/>
      <sheetName val="SVR_2553"/>
      <sheetName val="SVR_2554"/>
      <sheetName val="IDEO_2552"/>
      <sheetName val="IDO_2553"/>
      <sheetName val="IDEO_2554"/>
      <sheetName val="ADO_2551"/>
      <sheetName val="ADO_2552"/>
      <sheetName val="ADO_2553"/>
      <sheetName val="ADO_2554"/>
      <sheetName val="BN_2553"/>
      <sheetName val="BN_2554"/>
      <sheetName val="BAL"/>
      <sheetName val="Tax_Shield_2555"/>
      <sheetName val="ยื่นเพิ่มเติมครั้งที่_1_2553"/>
      <sheetName val="ยื่นเพิ่มเติมครั้งที่_2_2553"/>
      <sheetName val="AD2_Cal_Tax_2010-11-16"/>
      <sheetName val="TrialBalance Q3-2002"/>
      <sheetName val="Tax_Shield_25551"/>
      <sheetName val="ยื่นเพิ่มเติมครั้งที่_1_25531"/>
      <sheetName val="ยื่นเพิ่มเติมครั้งที่_2_25531"/>
      <sheetName val="AD2_Cal_Tax_2010-11-161"/>
      <sheetName val="TrialBalance_Q3-2002"/>
      <sheetName val="Tax_Shield_25552"/>
      <sheetName val="ยื่นเพิ่มเติมครั้งที่_1_25532"/>
      <sheetName val="ยื่นเพิ่มเติมครั้งที่_2_25532"/>
      <sheetName val="AD2_Cal_Tax_2010-11-162"/>
      <sheetName val="TrialBalance_Q3-20021"/>
      <sheetName val="Tax_Shield_25553"/>
      <sheetName val="ยื่นเพิ่มเติมครั้งที่_1_25533"/>
      <sheetName val="ยื่นเพิ่มเติมครั้งที่_2_25533"/>
      <sheetName val="AD2_Cal_Tax_2010-11-163"/>
      <sheetName val="TrialBalance_Q3-20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le size"/>
      <sheetName val="Summary"/>
      <sheetName val="Construct Bali"/>
      <sheetName val="Construct Java"/>
      <sheetName val="Construct Maldi"/>
      <sheetName val="Construct Maldi2"/>
      <sheetName val="Tickmarks"/>
      <sheetName val="S200-Maldives"/>
      <sheetName val="S200A-Maldives"/>
      <sheetName val="S100-Java"/>
      <sheetName val="S001"/>
      <sheetName val="K-1A"/>
      <sheetName val="เงินกู้ MG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-A"/>
      <sheetName val="SH-B"/>
      <sheetName val="SH-C"/>
      <sheetName val="SH-D"/>
      <sheetName val="SH-E"/>
      <sheetName val="SH-F"/>
      <sheetName val="SH-G"/>
      <sheetName val="SH_A"/>
      <sheetName val="SH_B"/>
      <sheetName val="SH_C"/>
      <sheetName val="SH_D"/>
      <sheetName val="SH_E"/>
      <sheetName val="SH_F"/>
      <sheetName val="SH_G"/>
      <sheetName val="MAIN"/>
      <sheetName val="SG"/>
      <sheetName val="J100"/>
      <sheetName val="실행철강하도"/>
      <sheetName val="sheetNO"/>
      <sheetName val="ELE"/>
      <sheetName val="DETAIL "/>
      <sheetName val="SOURCE"/>
      <sheetName val="ADO_2552"/>
      <sheetName val="EST-FOOTING (G)"/>
      <sheetName val="Sheet1"/>
      <sheetName val="สรุปราคา"/>
      <sheetName val="A-หมวดค่าใช้จ่ายฯ"/>
      <sheetName val="B-หมวดงานรื้อถอน"/>
      <sheetName val="C-หมวดงานตกแต่งภายใน"/>
      <sheetName val="FR"/>
      <sheetName val="Ratio"/>
      <sheetName val="Ratio Qty"/>
      <sheetName val="Foundation "/>
      <sheetName val="Column "/>
      <sheetName val="Beam  "/>
      <sheetName val="RC Slab "/>
      <sheetName val="Lift Core  "/>
      <sheetName val="Post-Tens. Slab  "/>
      <sheetName val="RC.Stair  "/>
      <sheetName val="RC wall "/>
      <sheetName val="Typ.F"/>
      <sheetName val="โครงสร้าง"/>
      <sheetName val="Grand sum"/>
      <sheetName val="Sum Floor"/>
      <sheetName val="Sum Fl."/>
      <sheetName val="Footing"/>
      <sheetName val="Code Footing"/>
      <sheetName val="Code Column"/>
      <sheetName val="Column"/>
      <sheetName val="G BEAM"/>
      <sheetName val="BEAM"/>
      <sheetName val="WALL"/>
      <sheetName val="C_Beam"/>
      <sheetName val="C_Wall"/>
      <sheetName val="Code Beam"/>
      <sheetName val="G Slab"/>
      <sheetName val="Slab"/>
      <sheetName val="Road"/>
      <sheetName val="Code Slab"/>
      <sheetName val="Post-Tenion"/>
      <sheetName val="Code Post"/>
      <sheetName val="Lift"/>
      <sheetName val="Stair"/>
      <sheetName val="Code Stair"/>
      <sheetName val="STEEL Roof"/>
      <sheetName val="โครงหลังคา"/>
      <sheetName val="Steel"/>
      <sheetName val="สรุปงานโครงสร้าง"/>
      <sheetName val="บทสรุปผู้บริหาร"/>
      <sheetName val=" "/>
      <sheetName val="Store"/>
      <sheetName val="토공집계표"/>
      <sheetName val="Worksheet"/>
      <sheetName val="ประมาณการประตูหน้าต่าง "/>
      <sheetName val="cov-estimate"/>
      <sheetName val="รวมราคาทั้งสิ้น"/>
      <sheetName val="rate"/>
      <sheetName val="BAL"/>
      <sheetName val="DETAIL_"/>
      <sheetName val="EST-FOOTING_(G)"/>
      <sheetName val="(R05)-PLE-602"/>
      <sheetName val="Mat"/>
      <sheetName val="สรุปราคา (L)"/>
      <sheetName val="AC"/>
      <sheetName val="Ratio_Qty"/>
      <sheetName val="Foundation_"/>
      <sheetName val="Column_"/>
      <sheetName val="Beam__"/>
      <sheetName val="RC_Slab_"/>
      <sheetName val="Lift_Core__"/>
      <sheetName val="Post-Tens__Slab__"/>
      <sheetName val="RC_Stair__"/>
      <sheetName val="RC_wall_"/>
      <sheetName val="Typ_F"/>
      <sheetName val="Grand_sum"/>
      <sheetName val="Sum_Floor"/>
      <sheetName val="Sum_Fl_"/>
      <sheetName val="Code_Footing"/>
      <sheetName val="Code_Column"/>
      <sheetName val="G_BEAM"/>
      <sheetName val="Code_Beam"/>
      <sheetName val="G_Slab"/>
      <sheetName val="Code_Slab"/>
      <sheetName val="Code_Post"/>
      <sheetName val="Code_Stair"/>
      <sheetName val="STEEL_Roof"/>
      <sheetName val="ZPS02"/>
      <sheetName val="HVAC"/>
      <sheetName val="I-slab"/>
      <sheetName val="STD"/>
      <sheetName val="bq"/>
      <sheetName val="_"/>
      <sheetName val="ประมาณการประตูหน้าต่าง_"/>
      <sheetName val="Construction cost assumption"/>
      <sheetName val="JLL Assumption"/>
      <sheetName val="Retail Program&amp;Rev Assumption"/>
      <sheetName val="Sum(Civil Work)"/>
      <sheetName val="Unit rate Architecture"/>
      <sheetName val="Cavity Inputs"/>
      <sheetName val="สรุป_EMC"/>
      <sheetName val="data3"/>
      <sheetName val="Main Sum (Hotel &amp; Residences)"/>
      <sheetName val="Total BOQ"/>
      <sheetName val="4G SUM-SK (Lift&amp;Interior)"/>
      <sheetName val="S-Curve (Lift&amp;Interior)"/>
      <sheetName val="6L4 DETAIL SK"/>
      <sheetName val="S-Curve (R2)"/>
      <sheetName val="CUSTOMER"/>
      <sheetName val="7-consume"/>
      <sheetName val="6-Equipment"/>
      <sheetName val="4-Local transport"/>
      <sheetName val="Backup"/>
      <sheetName val="Sum"/>
      <sheetName val="03100(SS)"/>
      <sheetName val="SAN REDUCED 1"/>
      <sheetName val="Bill No. 2 - Carpark"/>
      <sheetName val="SUM."/>
      <sheetName val="(1)Contract"/>
      <sheetName val="(2)PMI 012"/>
      <sheetName val="(3)PMI 014"/>
      <sheetName val="(4)PMI 015"/>
      <sheetName val="(5)PMI 021"/>
      <sheetName val="(6)PMI 022"/>
      <sheetName val="(7)PMI 024"/>
      <sheetName val="(8)PMI 028"/>
      <sheetName val="(9)PMI.."/>
      <sheetName val="(10)PMI."/>
      <sheetName val="( 11)TV"/>
      <sheetName val="ELEC"/>
      <sheetName val="SUM-AIR-Submit"/>
      <sheetName val="STRUCTURE"/>
      <sheetName val="BOX Cryostat Details"/>
      <sheetName val="Driver Linac Layout"/>
      <sheetName val="Inputs"/>
      <sheetName val="Magnet Details"/>
      <sheetName val="Replacement Cost "/>
      <sheetName val="อาคารหลัก A"/>
      <sheetName val="เงินกู้ MGC"/>
      <sheetName val="เงินกู้ธนชาติ"/>
      <sheetName val="Factor F Data"/>
      <sheetName val="PL"/>
      <sheetName val="ELE.xls"/>
      <sheetName val="detail"/>
      <sheetName val="Code"/>
      <sheetName val="B-หมวดงานรื้-ถอน"/>
      <sheetName val=" HW บานเลื่อน"/>
      <sheetName val="วัดใต้"/>
      <sheetName val="file"/>
      <sheetName val="S4.1_MEP Guestroom"/>
      <sheetName val="Ratchada"/>
      <sheetName val="DETAIL_1"/>
      <sheetName val="EST-FOOTING_(G)1"/>
      <sheetName val="Ratio_Qty1"/>
      <sheetName val="Foundation_1"/>
      <sheetName val="Column_1"/>
      <sheetName val="Beam__1"/>
      <sheetName val="RC_Slab_1"/>
      <sheetName val="Lift_Core__1"/>
      <sheetName val="Post-Tens__Slab__1"/>
      <sheetName val="RC_Stair__1"/>
      <sheetName val="RC_wall_1"/>
      <sheetName val="Typ_F1"/>
      <sheetName val="Grand_sum1"/>
      <sheetName val="Sum_Floor1"/>
      <sheetName val="Sum_Fl_1"/>
      <sheetName val="Code_Footing1"/>
      <sheetName val="Code_Column1"/>
      <sheetName val="G_BEAM1"/>
      <sheetName val="Code_Beam1"/>
      <sheetName val="G_Slab1"/>
      <sheetName val="Code_Slab1"/>
      <sheetName val="Code_Post1"/>
      <sheetName val="Code_Stair1"/>
      <sheetName val="STEEL_Roof1"/>
      <sheetName val="_1"/>
      <sheetName val="ประมาณการประตูหน้าต่าง_1"/>
      <sheetName val="สรุปราคา_(L)"/>
      <sheetName val="Unit_rate_Architecture"/>
      <sheetName val="Construction_cost_assumption"/>
      <sheetName val="JLL_Assumption"/>
      <sheetName val="Retail_Program&amp;Rev_Assumption"/>
      <sheetName val="Cavity_Inputs"/>
      <sheetName val="Sum(Civil_Work)"/>
      <sheetName val="Main_Sum_(Hotel_&amp;_Residences)"/>
      <sheetName val="Total_BOQ"/>
      <sheetName val="4G_SUM-SK_(Lift&amp;Interior)"/>
      <sheetName val="S-Curve_(Lift&amp;Interior)"/>
      <sheetName val="6L4_DETAIL_SK"/>
      <sheetName val="S-Curve_(R2)"/>
      <sheetName val="4-Local_transport"/>
      <sheetName val="SAN_REDUCED_1"/>
      <sheetName val="Bill_No__2_-_Carpark"/>
      <sheetName val="SUM_"/>
      <sheetName val="(2)PMI_012"/>
      <sheetName val="(3)PMI_014"/>
      <sheetName val="(4)PMI_015"/>
      <sheetName val="(5)PMI_021"/>
      <sheetName val="(6)PMI_022"/>
      <sheetName val="(7)PMI_024"/>
      <sheetName val="(8)PMI_028"/>
      <sheetName val="(9)PMI__"/>
      <sheetName val="(10)PMI_"/>
      <sheetName val="(_11)TV"/>
      <sheetName val="BOX_Cryostat_Details"/>
      <sheetName val="Driver_Linac_Layout"/>
      <sheetName val="Magnet_Details"/>
      <sheetName val="概総括1"/>
      <sheetName val="AC.C"/>
      <sheetName val="S_x0000_&quot;ì_x0005_Ù_x0000__x0000__x0000_"/>
      <sheetName val="Sum SN"/>
      <sheetName val="Main Riser"/>
      <sheetName val="Replacement_Cost_"/>
      <sheetName val="อาคารหลัก_A"/>
      <sheetName val="AC_C"/>
      <sheetName val="H1.0"/>
      <sheetName val="aman seri"/>
      <sheetName val="S?&quot;ì_x0005_Ù???"/>
      <sheetName val="Database"/>
      <sheetName val="Output"/>
      <sheetName val="RC.footing"/>
      <sheetName val="S"/>
      <sheetName val="S_&quot;ì_x0005_Ù___"/>
      <sheetName val="Cash Flow-1"/>
      <sheetName val="Factor_F_Data"/>
      <sheetName val="ELE_xls"/>
      <sheetName val="เงินกู้_MGC"/>
      <sheetName val="_HW_บานเลื่อน"/>
      <sheetName val="Cost Data"/>
      <sheetName val="Material"/>
      <sheetName val="properties"/>
      <sheetName val="ฐานข้อมูลป้าย"/>
      <sheetName val="splinkler"/>
      <sheetName val="Syntec Summary_B_C_F"/>
      <sheetName val="JM50-99"/>
      <sheetName val="Cost_Categories"/>
      <sheetName val="Summary cal"/>
      <sheetName val="งานโครงสร้าง"/>
      <sheetName val="QUANTITY COMPARISON"/>
      <sheetName val="List"/>
      <sheetName val="boq"/>
      <sheetName val="Hauling"/>
      <sheetName val="BM"/>
      <sheetName val="LITF"/>
      <sheetName val="Purchase Order"/>
      <sheetName val="Customize Your Purchase Order"/>
      <sheetName val="Cost"/>
      <sheetName val="Cost Break"/>
      <sheetName val="A1.2"/>
      <sheetName val="Memo"/>
      <sheetName val="Adj. AR oversea"/>
      <sheetName val="MENU"/>
      <sheetName val="SUMMARY"/>
      <sheetName val="Selection"/>
      <sheetName val="040"/>
      <sheetName val="060"/>
      <sheetName val="สรุป"/>
      <sheetName val="วัฒนพัฒน์"/>
      <sheetName val="MET19"/>
      <sheetName val="Operating"/>
      <sheetName val="BK Unit Rate"/>
      <sheetName val="SITE OFFICE"/>
      <sheetName val="Prod-1"/>
      <sheetName val="EXT-01"/>
      <sheetName val="FD"/>
      <sheetName val="GI"/>
      <sheetName val="EE (3)"/>
      <sheetName val="PAVEMENT"/>
      <sheetName val="TRAFFIC"/>
      <sheetName val="ภูมิทัศน์"/>
      <sheetName val="ME_DB"/>
      <sheetName val="DB_A"/>
      <sheetName val="DB_Q"/>
      <sheetName val="Income Statement"/>
      <sheetName val="1_Interior L1_L3"/>
      <sheetName val="area converter"/>
      <sheetName val="DETAIL_2"/>
      <sheetName val="EST-FOOTING_(G)2"/>
      <sheetName val="data"/>
      <sheetName val="Total Revenue"/>
      <sheetName val="Manual"/>
      <sheetName val="LC-KBANK"/>
      <sheetName val="RefSheet"/>
      <sheetName val="Exchange Rate"/>
      <sheetName val="Aging"/>
      <sheetName val="Waterg"/>
      <sheetName val="inWords"/>
      <sheetName val="Civil Boq"/>
      <sheetName val="ทำนบดิน 4"/>
      <sheetName val="ตารางวันหยุด"/>
      <sheetName val="S_x005f_x0000_&quot;ì_x005f_x0005_Ù_x005f_x0000__x0000"/>
      <sheetName val="S_&quot;ì_x005f_x0005_Ù___"/>
      <sheetName val="S_x0000_&quot;ì_x0005_Ù_x0000__x0000"/>
      <sheetName val="Formula"/>
      <sheetName val="A.O.R."/>
      <sheetName val="calc_menu_déroulant"/>
      <sheetName val="Ratio_Qty2"/>
      <sheetName val="Foundation_2"/>
      <sheetName val="Column_2"/>
      <sheetName val="Beam__2"/>
      <sheetName val="RC_Slab_2"/>
      <sheetName val="Lift_Core__2"/>
      <sheetName val="Post-Tens__Slab__2"/>
      <sheetName val="RC_Stair__2"/>
      <sheetName val="RC_wall_2"/>
      <sheetName val="Typ_F2"/>
      <sheetName val="Grand_sum2"/>
      <sheetName val="Sum_Floor2"/>
      <sheetName val="Sum_Fl_2"/>
      <sheetName val="Code_Footing2"/>
      <sheetName val="Code_Column2"/>
      <sheetName val="G_BEAM2"/>
      <sheetName val="Code_Beam2"/>
      <sheetName val="G_Slab2"/>
      <sheetName val="Code_Slab2"/>
      <sheetName val="Code_Post2"/>
      <sheetName val="Code_Stair2"/>
      <sheetName val="STEEL_Roof2"/>
      <sheetName val="_2"/>
      <sheetName val="ประมาณการประตูหน้าต่าง_2"/>
      <sheetName val="สรุปราคา_(L)1"/>
      <sheetName val="Total_BOQ1"/>
      <sheetName val="4G_SUM-SK_(Lift&amp;Interior)1"/>
      <sheetName val="S-Curve_(Lift&amp;Interior)1"/>
      <sheetName val="6L4_DETAIL_SK1"/>
      <sheetName val="S-Curve_(R2)1"/>
      <sheetName val="4-Local_transport1"/>
      <sheetName val="SAN_REDUCED_11"/>
      <sheetName val="Bill_No__2_-_Carpark1"/>
      <sheetName val="Main_Sum_(Hotel_&amp;_Residences)1"/>
      <sheetName val="SUM_1"/>
      <sheetName val="(2)PMI_0121"/>
      <sheetName val="(3)PMI_0141"/>
      <sheetName val="(4)PMI_0151"/>
      <sheetName val="(5)PMI_0211"/>
      <sheetName val="(6)PMI_0221"/>
      <sheetName val="(7)PMI_0241"/>
      <sheetName val="(8)PMI_0281"/>
      <sheetName val="(9)PMI__1"/>
      <sheetName val="(10)PMI_1"/>
      <sheetName val="(_11)TV1"/>
      <sheetName val="ELE_xls1"/>
      <sheetName val="BOX_Cryostat_Details1"/>
      <sheetName val="Driver_Linac_Layout1"/>
      <sheetName val="Magnet_Details1"/>
      <sheetName val="Factor_F_Data1"/>
      <sheetName val="อาคารหลัก_A1"/>
      <sheetName val="S4_1_MEP_Guestroom"/>
      <sheetName val="เงินกู้_MGC1"/>
      <sheetName val="_HW_บานเลื่อน1"/>
      <sheetName val="Construction_cost_assumption1"/>
      <sheetName val="JLL_Assumption1"/>
      <sheetName val="Retail_Program&amp;Rev_Assumption1"/>
      <sheetName val="Unit_rate_Architecture1"/>
      <sheetName val="Cavity_Inputs1"/>
      <sheetName val="Sum(Civil_Work)1"/>
      <sheetName val="Replacement_Cost_1"/>
      <sheetName val="Cost_Data"/>
      <sheetName val="งานสถาปัตยกรรม A"/>
      <sheetName val="AC_C1"/>
      <sheetName val="RC_footing"/>
      <sheetName val="S&quot;ìÙ"/>
      <sheetName val="Sum_SN"/>
      <sheetName val="Main_Riser"/>
      <sheetName val="H1_0"/>
      <sheetName val="aman_seri"/>
      <sheetName val="S?&quot;ìÙ???"/>
      <sheetName val="S3 Architectural"/>
      <sheetName val="ST-อาคาร C"/>
      <sheetName val="BQ-E20-02(Rp)"/>
      <sheetName val="แบบ A"/>
      <sheetName val="แบบ B"/>
      <sheetName val="แบบ C"/>
      <sheetName val="แบบ D"/>
      <sheetName val="แบบ E"/>
      <sheetName val="แบบ G"/>
      <sheetName val="แบบ H"/>
      <sheetName val="แบบ L"/>
      <sheetName val="แบบ M"/>
      <sheetName val="แบบ N"/>
      <sheetName val="แบบ P"/>
      <sheetName val="แบบ S"/>
      <sheetName val="แบบ T"/>
      <sheetName val="แบบ TP"/>
      <sheetName val="แบบ V"/>
      <sheetName val="แบบ Y"/>
      <sheetName val="gvl"/>
      <sheetName val="General"/>
      <sheetName val="PRICE LIST"/>
      <sheetName val="sum 1-4"/>
      <sheetName val="Assump - Operational"/>
      <sheetName val="LINK ราคาต่อหน่วย"/>
      <sheetName val="STMspry"/>
      <sheetName val="PsychroData"/>
      <sheetName val="name"/>
      <sheetName val="PC, G.Slab"/>
      <sheetName val="ปร4"/>
      <sheetName val="ราคาวัสดุ"/>
      <sheetName val="สรุปรวม"/>
      <sheetName val="13.Tax Calculation"/>
      <sheetName val="Ratio_Qty3"/>
      <sheetName val="Foundation_3"/>
      <sheetName val="Column_3"/>
      <sheetName val="Beam__3"/>
      <sheetName val="RC_Slab_3"/>
      <sheetName val="Lift_Core__3"/>
      <sheetName val="Post-Tens__Slab__3"/>
      <sheetName val="RC_Stair__3"/>
      <sheetName val="RC_wall_3"/>
      <sheetName val="Typ_F3"/>
      <sheetName val="Grand_sum3"/>
      <sheetName val="Sum_Floor3"/>
      <sheetName val="Sum_Fl_3"/>
      <sheetName val="Code_Footing3"/>
      <sheetName val="Code_Column3"/>
      <sheetName val="G_BEAM3"/>
      <sheetName val="Code_Beam3"/>
      <sheetName val="G_Slab3"/>
      <sheetName val="Code_Slab3"/>
      <sheetName val="Code_Post3"/>
      <sheetName val="Code_Stair3"/>
      <sheetName val="STEEL_Roof3"/>
      <sheetName val="_3"/>
      <sheetName val="DETAIL_3"/>
      <sheetName val="EST-FOOTING_(G)3"/>
      <sheetName val="ประมาณการประตูหน้าต่าง_3"/>
      <sheetName val="สรุปราคา_(L)2"/>
      <sheetName val="Total_BOQ2"/>
      <sheetName val="4G_SUM-SK_(Lift&amp;Interior)2"/>
      <sheetName val="S-Curve_(Lift&amp;Interior)2"/>
      <sheetName val="6L4_DETAIL_SK2"/>
      <sheetName val="S-Curve_(R2)2"/>
      <sheetName val="4-Local_transport2"/>
      <sheetName val="SAN_REDUCED_12"/>
      <sheetName val="Bill_No__2_-_Carpark2"/>
      <sheetName val="Main_Sum_(Hotel_&amp;_Residences)2"/>
      <sheetName val="SUM_2"/>
      <sheetName val="(2)PMI_0122"/>
      <sheetName val="(3)PMI_0142"/>
      <sheetName val="(4)PMI_0152"/>
      <sheetName val="(5)PMI_0212"/>
      <sheetName val="(6)PMI_0222"/>
      <sheetName val="(7)PMI_0242"/>
      <sheetName val="(8)PMI_0282"/>
      <sheetName val="(9)PMI__2"/>
      <sheetName val="(10)PMI_2"/>
      <sheetName val="(_11)TV2"/>
      <sheetName val="ELE_xls2"/>
      <sheetName val="BOX_Cryostat_Details2"/>
      <sheetName val="Driver_Linac_Layout2"/>
      <sheetName val="Magnet_Details2"/>
      <sheetName val="Factor_F_Data2"/>
      <sheetName val="อาคารหลัก_A2"/>
      <sheetName val="S4_1_MEP_Guestroom1"/>
      <sheetName val="เงินกู้_MGC2"/>
      <sheetName val="_HW_บานเลื่อน2"/>
      <sheetName val="Construction_cost_assumption2"/>
      <sheetName val="JLL_Assumption2"/>
      <sheetName val="Retail_Program&amp;Rev_Assumption2"/>
      <sheetName val="Unit_rate_Architecture2"/>
      <sheetName val="Cavity_Inputs2"/>
      <sheetName val="Sum(Civil_Work)2"/>
      <sheetName val="Replacement_Cost_2"/>
      <sheetName val="Cost_Data1"/>
      <sheetName val="Ratio_Qty4"/>
      <sheetName val="Foundation_4"/>
      <sheetName val="Column_4"/>
      <sheetName val="Beam__4"/>
      <sheetName val="RC_Slab_4"/>
      <sheetName val="Lift_Core__4"/>
      <sheetName val="Post-Tens__Slab__4"/>
      <sheetName val="RC_Stair__4"/>
      <sheetName val="RC_wall_4"/>
      <sheetName val="Typ_F4"/>
      <sheetName val="Grand_sum4"/>
      <sheetName val="Sum_Floor4"/>
      <sheetName val="Sum_Fl_4"/>
      <sheetName val="Code_Footing4"/>
      <sheetName val="Code_Column4"/>
      <sheetName val="G_BEAM4"/>
      <sheetName val="Code_Beam4"/>
      <sheetName val="G_Slab4"/>
      <sheetName val="Code_Slab4"/>
      <sheetName val="Code_Post4"/>
      <sheetName val="Code_Stair4"/>
      <sheetName val="STEEL_Roof4"/>
      <sheetName val="_4"/>
      <sheetName val="DETAIL_4"/>
      <sheetName val="EST-FOOTING_(G)4"/>
      <sheetName val="ประมาณการประตูหน้าต่าง_4"/>
      <sheetName val="สรุปราคา_(L)3"/>
      <sheetName val="Total_BOQ3"/>
      <sheetName val="4G_SUM-SK_(Lift&amp;Interior)3"/>
      <sheetName val="S-Curve_(Lift&amp;Interior)3"/>
      <sheetName val="6L4_DETAIL_SK3"/>
      <sheetName val="S-Curve_(R2)3"/>
      <sheetName val="4-Local_transport3"/>
      <sheetName val="SAN_REDUCED_13"/>
      <sheetName val="Bill_No__2_-_Carpark3"/>
      <sheetName val="Main_Sum_(Hotel_&amp;_Residences)3"/>
      <sheetName val="SUM_3"/>
      <sheetName val="(2)PMI_0123"/>
      <sheetName val="(3)PMI_0143"/>
      <sheetName val="(4)PMI_0153"/>
      <sheetName val="(5)PMI_0213"/>
      <sheetName val="(6)PMI_0223"/>
      <sheetName val="(7)PMI_0243"/>
      <sheetName val="(8)PMI_0283"/>
      <sheetName val="(9)PMI__3"/>
      <sheetName val="(10)PMI_3"/>
      <sheetName val="(_11)TV3"/>
      <sheetName val="ELE_xls3"/>
      <sheetName val="BOX_Cryostat_Details3"/>
      <sheetName val="Driver_Linac_Layout3"/>
      <sheetName val="Magnet_Details3"/>
      <sheetName val="Factor_F_Data3"/>
      <sheetName val="อาคารหลัก_A3"/>
      <sheetName val="S4_1_MEP_Guestroom2"/>
      <sheetName val="เงินกู้_MGC3"/>
      <sheetName val="_HW_บานเลื่อน3"/>
      <sheetName val="Construction_cost_assumption3"/>
      <sheetName val="JLL_Assumption3"/>
      <sheetName val="Retail_Program&amp;Rev_Assumption3"/>
      <sheetName val="Unit_rate_Architecture3"/>
      <sheetName val="Cavity_Inputs3"/>
      <sheetName val="Sum(Civil_Work)3"/>
      <sheetName val="Replacement_Cost_3"/>
      <sheetName val="Cost_Data2"/>
      <sheetName val="AC_C2"/>
      <sheetName val=" FS"/>
      <sheetName val="Sch_1_EE"/>
      <sheetName val="Sch.2 SN"/>
      <sheetName val="Sch.3 FP"/>
      <sheetName val="Sch.4 AC"/>
      <sheetName val="Sch.6 Prelim"/>
      <sheetName val="XL4Poppy"/>
      <sheetName val="Mat_Source"/>
      <sheetName val="Unit_Div6"/>
      <sheetName val="Ragama"/>
      <sheetName val="Total"/>
      <sheetName val="C_footing"/>
      <sheetName val="Unit Price"/>
      <sheetName val="schedule "/>
      <sheetName val="11 ข้อมูลงานCon"/>
      <sheetName val="10 ข้อมูลวัสดุ-ค่าดำเนิน"/>
      <sheetName val="ปร.4 งานผังบริเวณ"/>
      <sheetName val="material_cost"/>
      <sheetName val="MEP Works"/>
      <sheetName val="11 ข้อมูลงานCo"/>
      <sheetName val="10 ข้อมูลวัสดุ"/>
      <sheetName val="S0"/>
      <sheetName val="Cctmst"/>
      <sheetName val="S?&quot;ì_x005f_x0005_Ù???"/>
      <sheetName val="LEGEND"/>
      <sheetName val="Trial Balance"/>
      <sheetName val="TB"/>
      <sheetName val="Master"/>
      <sheetName val="R_footing"/>
      <sheetName val="C_rc."/>
      <sheetName val="R_rc. "/>
      <sheetName val="C_post."/>
      <sheetName val="R_post."/>
      <sheetName val="C_Flat"/>
      <sheetName val="R_Flat"/>
      <sheetName val="C-beam(net) "/>
      <sheetName val="R_beam(net)  "/>
      <sheetName val="C-column"/>
      <sheetName val="R_column"/>
      <sheetName val="Main Assumption"/>
      <sheetName val="Signage ABF L1-L7"/>
      <sheetName val="Signage C,D,E "/>
      <sheetName val="20190517"/>
      <sheetName val="Status (เดิม)"/>
      <sheetName val="Status Update"/>
      <sheetName val="For Bid VS For Con (2)"/>
      <sheetName val="For Bid VS For Con"/>
      <sheetName val="Xtra_Signage"/>
      <sheetName val="Status VO update"/>
      <sheetName val="Sum S&amp;A, M&amp;E"/>
      <sheetName val="Compa Budget"/>
      <sheetName val="Reserv)"/>
      <sheetName val="sumnary กองทุน"/>
      <sheetName val="StatusUpdate "/>
      <sheetName val="Award+VO"/>
      <sheetName val="StatusUpdate เก่า"/>
      <sheetName val="New requirement"/>
      <sheetName val="B1,B2_CMC"/>
      <sheetName val="B1,B2_OMG"/>
      <sheetName val="Form"/>
      <sheetName val="Budget FEC"/>
      <sheetName val="01-CHM(Site CLR)"/>
      <sheetName val="02-TPC(Pile CPN)M"/>
      <sheetName val="03-TPC(Pile CPN)L"/>
      <sheetName val="04-SK(Pile CPN)M"/>
      <sheetName val="05-SK(Pile CPN)L"/>
      <sheetName val="06-TNA(Pile CPN)M"/>
      <sheetName val="07-TNA(Pile CPN)L"/>
      <sheetName val="51-TPC(Pile CDS)M"/>
      <sheetName val="52-TPC(Pile CDS)L"/>
      <sheetName val="S&amp;A"/>
      <sheetName val="1,800"/>
      <sheetName val="1,950"/>
      <sheetName val="Program"/>
      <sheetName val="Status VO"/>
      <sheetName val="Vessel Size"/>
      <sheetName val="Progress"/>
      <sheetName val="KC"/>
      <sheetName val="Equipment"/>
      <sheetName val="Arch"/>
      <sheetName val="Exec Summary"/>
      <sheetName val="Sensitivities"/>
      <sheetName val="공통가설"/>
      <sheetName val="summary1-3"/>
      <sheetName val="Super"/>
      <sheetName val="GAE8'97"/>
      <sheetName val="gl"/>
      <sheetName val="JobSetup"/>
      <sheetName val="Pr"/>
      <sheetName val="Proposal Form"/>
      <sheetName val="Balance Sheet-Assets"/>
      <sheetName val="Balance Sheet-Liabs"/>
      <sheetName val="RONA"/>
      <sheetName val="JPN-Salary"/>
      <sheetName val="ExcRate"/>
      <sheetName val="คชจ.ดำเนินงาน6-43"/>
      <sheetName val="TrialBalance Q3-2002"/>
      <sheetName val="1-2555"/>
      <sheetName val="Summary SN FP"/>
      <sheetName val="Book 1 Summary"/>
      <sheetName val="ราคาต่อหน่วย2-9"/>
      <sheetName val="price per model"/>
      <sheetName val="Sch3"/>
      <sheetName val="KKC_Brkdwn"/>
      <sheetName val="SSuppliers"/>
      <sheetName val="option1"/>
      <sheetName val="PNT-QUOT-#3"/>
      <sheetName val="COAT&amp;WRAP-QIOT-#3"/>
      <sheetName val="S_&quot;ìÙ___"/>
      <sheetName val="Cash_Flow-1"/>
      <sheetName val="Syntec_Summary_B_C_F"/>
      <sheetName val="Purchase_Order"/>
      <sheetName val="Customize_Your_Purchase_Order"/>
      <sheetName val="Summary_cal"/>
      <sheetName val="QUANTITY_COMPARISON"/>
      <sheetName val="Cost_Break"/>
      <sheetName val="A1_2"/>
      <sheetName val="H1_01"/>
      <sheetName val="Sum_SN1"/>
      <sheetName val="Main_Riser1"/>
      <sheetName val="aman_seri1"/>
      <sheetName val="Cash_Flow-11"/>
      <sheetName val="RC_footing1"/>
      <sheetName val="Syntec_Summary_B_C_F1"/>
      <sheetName val="Purchase_Order1"/>
      <sheetName val="Customize_Your_Purchase_Order1"/>
      <sheetName val="Summary_cal1"/>
      <sheetName val="QUANTITY_COMPARISON1"/>
      <sheetName val="Cost_Break1"/>
      <sheetName val="A1_21"/>
      <sheetName val="AC_C3"/>
      <sheetName val="H1_02"/>
      <sheetName val="Sum_SN2"/>
      <sheetName val="Main_Riser2"/>
      <sheetName val="aman_seri2"/>
      <sheetName val="Cash_Flow-12"/>
      <sheetName val="RC_footing2"/>
      <sheetName val="Syntec_Summary_B_C_F2"/>
      <sheetName val="Purchase_Order2"/>
      <sheetName val="Customize_Your_Purchase_Order2"/>
      <sheetName val="Summary_cal2"/>
      <sheetName val="QUANTITY_COMPARISON2"/>
      <sheetName val="Cost_Break2"/>
      <sheetName val="A1_22"/>
      <sheetName val="ดัชนีราคา"/>
      <sheetName val="SCHEDULE_2"/>
      <sheetName val="EE"/>
      <sheetName val="costs"/>
      <sheetName val="opstat"/>
      <sheetName val="FS"/>
      <sheetName val="Info"/>
      <sheetName val="budget"/>
      <sheetName val="7251-06540"/>
      <sheetName val="Controls"/>
      <sheetName val="J2"/>
      <sheetName val="Boq(1)"/>
      <sheetName val="สรุปราคาค่าก่อสร้าง_EMC"/>
      <sheetName val="Civil_Boq"/>
      <sheetName val="EE_(3)"/>
      <sheetName val="BK_Unit_Rate"/>
      <sheetName val="SITE_OFFICE"/>
      <sheetName val="ทำนบดิน_4"/>
      <sheetName val="area_converter"/>
      <sheetName val="1_Interior_L1_L3"/>
      <sheetName val="PRICE_LIST"/>
      <sheetName val="Income_Statement"/>
      <sheetName val="Adj__AR_oversea"/>
      <sheetName val="Total_Revenue"/>
      <sheetName val="A_O_R_"/>
      <sheetName val="งานสถาปัตยกรรม_A"/>
      <sheetName val="S3_Architectural"/>
      <sheetName val="ST-อาคาร_C"/>
      <sheetName val="แบบ_A"/>
      <sheetName val="แบบ_B"/>
      <sheetName val="แบบ_C"/>
      <sheetName val="แบบ_D"/>
      <sheetName val="แบบ_E"/>
      <sheetName val="แบบ_G"/>
      <sheetName val="แบบ_H"/>
      <sheetName val="แบบ_L"/>
      <sheetName val="แบบ_M"/>
      <sheetName val="แบบ_N"/>
      <sheetName val="แบบ_P"/>
      <sheetName val="แบบ_S"/>
      <sheetName val="แบบ_T"/>
      <sheetName val="แบบ_TP"/>
      <sheetName val="แบบ_V"/>
      <sheetName val="แบบ_Y"/>
      <sheetName val="sum_1-4"/>
      <sheetName val="Assump_-_Operational"/>
      <sheetName val="S&quot;ìÙ_x0000"/>
      <sheetName val="LINK_ราคาต่อหน่วย"/>
      <sheetName val="Valid Account Element"/>
      <sheetName val="Valid Product"/>
      <sheetName val="Sheet2"/>
      <sheetName val="tonperday"/>
      <sheetName val="PLANT251"/>
      <sheetName val="Interial"/>
      <sheetName val="Cashflow"/>
      <sheetName val="Architect"/>
      <sheetName val="Discounted Cash Flow"/>
      <sheetName val="Cover"/>
      <sheetName val="03"/>
      <sheetName val="CIM"/>
      <sheetName val="Assumptions"/>
      <sheetName val="apart-ee"/>
      <sheetName val="UKG Graph Regional"/>
      <sheetName val="UKG All"/>
      <sheetName val="Branch"/>
      <sheetName val="Data Dep1"/>
      <sheetName val="STF-SDL"/>
      <sheetName val="salary"/>
      <sheetName val="Bond"/>
      <sheetName val="Exchange"/>
      <sheetName val="4G_SUø6_x0000_À6_x0000__x001c_7_x0000_6_x0000_Ógw"/>
      <sheetName val="000000"/>
      <sheetName val="XXXXXX"/>
      <sheetName val="100000"/>
      <sheetName val="200000"/>
      <sheetName val="Spec."/>
      <sheetName val="วัสดุพื้นฐาน"/>
      <sheetName val="ปริมาณ"/>
      <sheetName val="Common"/>
      <sheetName val="Window"/>
      <sheetName val="Balcony"/>
      <sheetName val="Shop Front"/>
      <sheetName val="MiNi Shop"/>
      <sheetName val="เสาหน้าร้าน"/>
      <sheetName val="FEATURE WALL"/>
      <sheetName val="Built 1"/>
      <sheetName val="Built 2"/>
      <sheetName val="Built 4"/>
      <sheetName val="Built 5"/>
      <sheetName val="Built 6"/>
      <sheetName val="Built 7"/>
      <sheetName val="Counter"/>
      <sheetName val="KIOSK CANOPY"/>
      <sheetName val="Koos By Owner"/>
      <sheetName val="Kios By Tenant"/>
      <sheetName val="ป้ายร้านค่า"/>
      <sheetName val="CART"/>
      <sheetName val="Feature"/>
      <sheetName val="4G_SUø6"/>
      <sheetName val="PD"/>
      <sheetName val="ERP"/>
      <sheetName val="สาธารณะ"/>
      <sheetName val="ค่าวัสดุ"/>
      <sheetName val="DETAIL_5"/>
      <sheetName val="EST-FOOTING_(G)5"/>
      <sheetName val="Ratio_Qty5"/>
      <sheetName val="Foundation_5"/>
      <sheetName val="Column_5"/>
      <sheetName val="Beam__5"/>
      <sheetName val="RC_Slab_5"/>
      <sheetName val="Lift_Core__5"/>
      <sheetName val="Post-Tens__Slab__5"/>
      <sheetName val="RC_Stair__5"/>
      <sheetName val="RC_wall_5"/>
      <sheetName val="Typ_F5"/>
      <sheetName val="Grand_sum5"/>
      <sheetName val="Sum_Floor5"/>
      <sheetName val="Sum_Fl_5"/>
      <sheetName val="Code_Footing5"/>
      <sheetName val="Code_Column5"/>
      <sheetName val="G_BEAM5"/>
      <sheetName val="Code_Beam5"/>
      <sheetName val="G_Slab5"/>
      <sheetName val="Code_Slab5"/>
      <sheetName val="Code_Post5"/>
      <sheetName val="Code_Stair5"/>
      <sheetName val="STEEL_Roof5"/>
      <sheetName val="_5"/>
      <sheetName val="ประมาณการประตูหน้าต่าง_5"/>
      <sheetName val="สรุปราคา_(L)4"/>
      <sheetName val="Unit_rate_Architecture4"/>
      <sheetName val="Construction_cost_assumption4"/>
      <sheetName val="JLL_Assumption4"/>
      <sheetName val="Retail_Program&amp;Rev_Assumption4"/>
      <sheetName val="Cavity_Inputs4"/>
      <sheetName val="Sum(Civil_Work)4"/>
      <sheetName val="Main_Sum_(Hotel_&amp;_Residences)4"/>
      <sheetName val="Total_BOQ4"/>
      <sheetName val="4G_SUM-SK_(Lift&amp;Interior)4"/>
      <sheetName val="S-Curve_(Lift&amp;Interior)4"/>
      <sheetName val="6L4_DETAIL_SK4"/>
      <sheetName val="S-Curve_(R2)4"/>
      <sheetName val="4-Local_transport4"/>
      <sheetName val="SAN_REDUCED_14"/>
      <sheetName val="Bill_No__2_-_Carpark4"/>
      <sheetName val="SUM_4"/>
      <sheetName val="(2)PMI_0124"/>
      <sheetName val="(3)PMI_0144"/>
      <sheetName val="(4)PMI_0154"/>
      <sheetName val="(5)PMI_0214"/>
      <sheetName val="(6)PMI_0224"/>
      <sheetName val="(7)PMI_0244"/>
      <sheetName val="(8)PMI_0284"/>
      <sheetName val="(9)PMI__4"/>
      <sheetName val="(10)PMI_4"/>
      <sheetName val="(_11)TV4"/>
      <sheetName val="BOX_Cryostat_Details4"/>
      <sheetName val="Driver_Linac_Layout4"/>
      <sheetName val="Magnet_Details4"/>
      <sheetName val="อาคารหลัก_A4"/>
      <sheetName val="Replacement_Cost_4"/>
      <sheetName val="เงินกู้_MGC4"/>
      <sheetName val="Factor_F_Data4"/>
      <sheetName val="ELE_xls4"/>
      <sheetName val="_HW_บานเลื่อน4"/>
      <sheetName val="S4_1_MEP_Guestroom3"/>
      <sheetName val="Cost_Data3"/>
      <sheetName val="13_Tax_Calculation"/>
      <sheetName val="Exchange_Rate"/>
      <sheetName val="Trial_Balance"/>
      <sheetName val="C_rc_"/>
      <sheetName val="R_rc__"/>
      <sheetName val="C_post_"/>
      <sheetName val="R_post_"/>
      <sheetName val="C-beam(net)_"/>
      <sheetName val="R_beam(net)__"/>
      <sheetName val="Main_Assumption"/>
      <sheetName val="Signage_ABF_L1-L7"/>
      <sheetName val="Signage_C,D,E_"/>
      <sheetName val="Status_(เดิม)"/>
      <sheetName val="Status_Update"/>
      <sheetName val="For_Bid_VS_For_Con_(2)"/>
      <sheetName val="For_Bid_VS_For_Con"/>
      <sheetName val="Status_VO_update"/>
      <sheetName val="Sum_S&amp;A,_M&amp;E"/>
      <sheetName val="Compa_Budget"/>
      <sheetName val="sumnary_กองทุน"/>
      <sheetName val="StatusUpdate_"/>
      <sheetName val="StatusUpdate_เก่า"/>
      <sheetName val="New_requirement"/>
      <sheetName val="Budget_FEC"/>
      <sheetName val="01-CHM(Site_CLR)"/>
      <sheetName val="02-TPC(Pile_CPN)M"/>
      <sheetName val="03-TPC(Pile_CPN)L"/>
      <sheetName val="04-SK(Pile_CPN)M"/>
      <sheetName val="05-SK(Pile_CPN)L"/>
      <sheetName val="06-TNA(Pile_CPN)M"/>
      <sheetName val="07-TNA(Pile_CPN)L"/>
      <sheetName val="51-TPC(Pile_CDS)M"/>
      <sheetName val="52-TPC(Pile_CDS)L"/>
      <sheetName val="Status_VO"/>
      <sheetName val="_FS"/>
      <sheetName val="Sch_2_SN"/>
      <sheetName val="Sch_3_FP"/>
      <sheetName val="Sch_4_AC"/>
      <sheetName val="Sch_6_Prelim"/>
      <sheetName val="Vessel_Size"/>
      <sheetName val="Exec_Summary"/>
      <sheetName val="Unit_Price"/>
      <sheetName val="schedule_"/>
      <sheetName val="11_ข้อมูลงานCon"/>
      <sheetName val="10_ข้อมูลวัสดุ-ค่าดำเนิน"/>
      <sheetName val="ปร_4_งานผังบริเวณ"/>
      <sheetName val="MEP_Works"/>
      <sheetName val="11_ข้อมูลงานCo"/>
      <sheetName val="10_ข้อมูลวัสดุ"/>
      <sheetName val="Proposal_Form"/>
      <sheetName val="Balance_Sheet-Assets"/>
      <sheetName val="Balance_Sheet-Liabs"/>
      <sheetName val="คชจ_ดำเนินงาน6-43"/>
      <sheetName val="TrialBalance_Q3-2002"/>
      <sheetName val="Summary_SN_FP"/>
      <sheetName val="Book_1_Summary"/>
      <sheetName val="price_per_model"/>
      <sheetName val="Menu-2"/>
      <sheetName val="สรุปราคา (EMC)"/>
      <sheetName val="kkc brkdwn"/>
      <sheetName val="Order List"/>
      <sheetName val="DMD Office"/>
      <sheetName val="ADMIN OFFICE (2)"/>
      <sheetName val="S&quot;ì_x0005_Ù"/>
      <sheetName val="S&quot;ì_x0005_Ù_x0000"/>
      <sheetName val="SN OR14"/>
      <sheetName val="FP OR14"/>
      <sheetName val="Subs Disb"/>
      <sheetName val="g1"/>
      <sheetName val="exf"/>
      <sheetName val="#REF!"/>
      <sheetName val="EXT"/>
      <sheetName val="ตารางส่วนลด EE."/>
      <sheetName val="Main Summary"/>
      <sheetName val="AC_A"/>
      <sheetName val="แบบเดิม"/>
      <sheetName val="Lookups"/>
      <sheetName val="EE_(3)1"/>
      <sheetName val="EE_(3)2"/>
      <sheetName val="bp bill"/>
      <sheetName val="#ref"/>
      <sheetName val="SCHEDULE 10_BUILD MANAGEMENT"/>
      <sheetName val="Interior L1_L3"/>
      <sheetName val="Quantity"/>
      <sheetName val="Mat Code"/>
      <sheetName val="mock up "/>
      <sheetName val="ส่วนลดระบบไฟฟ้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 refreshError="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/>
      <sheetData sheetId="487"/>
      <sheetData sheetId="488"/>
      <sheetData sheetId="489"/>
      <sheetData sheetId="490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 refreshError="1"/>
      <sheetData sheetId="922" refreshError="1"/>
      <sheetData sheetId="923" refreshError="1"/>
      <sheetData sheetId="924"/>
      <sheetData sheetId="925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/>
      <sheetData sheetId="935"/>
      <sheetData sheetId="936"/>
      <sheetData sheetId="937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/>
      <sheetData sheetId="944"/>
      <sheetData sheetId="945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 lead"/>
      <sheetName val="C-Cash&amp;Bank"/>
      <sheetName val="E-Accounts Receivable "/>
      <sheetName val="F-Inventory "/>
      <sheetName val="G-Other CA"/>
      <sheetName val="H-Investment"/>
      <sheetName val="I-Intercompany"/>
      <sheetName val="J-Other Assets"/>
      <sheetName val="K-Fixed Asset"/>
      <sheetName val="M-Accounts Payable"/>
      <sheetName val="N-Other CL"/>
      <sheetName val="Q-Other Liabilities"/>
      <sheetName val="T-Equity"/>
      <sheetName val="U-Profit&amp;Loss"/>
      <sheetName val="U-Service Income"/>
      <sheetName val="U-Other Income"/>
      <sheetName val="U-Cost of Service"/>
      <sheetName val="U-Selling&amp;Admin"/>
      <sheetName val="U-Interest Exp"/>
      <sheetName val="TB"/>
      <sheetName val="รหัสเก่า"/>
      <sheetName val="trfc02-26(Fes+Ses)"/>
      <sheetName val="D-con-toll"/>
      <sheetName val="เงินกู้ MGC"/>
      <sheetName val="TrialBalance Q3-2002"/>
      <sheetName val="Cashflow"/>
      <sheetName val="SH-E"/>
      <sheetName val="K-1A"/>
      <sheetName val="노무비"/>
      <sheetName val="Sheet1"/>
      <sheetName val="PA"/>
      <sheetName val="ตั๋วเงินรับ"/>
      <sheetName val="BS ATTACH"/>
      <sheetName val="acc.depre-report-old"/>
      <sheetName val="Wkgs_BS Lead"/>
      <sheetName val="Trial Balance"/>
      <sheetName val="ELEC45-01"/>
      <sheetName val="C-3"/>
      <sheetName val="code"/>
      <sheetName val="2002"/>
      <sheetName val="Int. SanRam"/>
      <sheetName val="InputPO_Del"/>
      <sheetName val="FA(NEW)"/>
      <sheetName val="Worksheet"/>
      <sheetName val="ประมาณการประตูหน้าต่าง "/>
      <sheetName val="Detail"/>
      <sheetName val="ราคาไม้"/>
      <sheetName val="Adj. AR oversea"/>
      <sheetName val="LpC"/>
      <sheetName val="Aging"/>
      <sheetName val="Jan.05"/>
      <sheetName val="Input Sheet Comp"/>
      <sheetName val="Chi tiet"/>
      <sheetName val="Sum_lead"/>
      <sheetName val="E-Accounts_Receivable_"/>
      <sheetName val="F-Inventory_"/>
      <sheetName val="G-Other_CA"/>
      <sheetName val="J-Other_Assets"/>
      <sheetName val="K-Fixed_Asset"/>
      <sheetName val="M-Accounts_Payable"/>
      <sheetName val="N-Other_CL"/>
      <sheetName val="Q-Other_Liabilities"/>
      <sheetName val="U-Service_Income"/>
      <sheetName val="U-Other_Income"/>
      <sheetName val="U-Cost_of_Service"/>
      <sheetName val="U-Interest_Exp"/>
      <sheetName val="เงินกู้_MGC"/>
      <sheetName val="Input_Sheet_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IRR"/>
      <sheetName val="Loan Drawdown"/>
      <sheetName val="D-con-toll"/>
      <sheetName val="เงินกู้ธนชาติ"/>
      <sheetName val="TrialBalance Q3-2002"/>
      <sheetName val="acc.depre-report-old"/>
      <sheetName val="เงินกู้ MGC"/>
      <sheetName val="Trial Balance"/>
      <sheetName val="GAAP Pru"/>
      <sheetName val="SH-E"/>
      <sheetName val="TB"/>
      <sheetName val="BS ATTACH"/>
      <sheetName val="ADO_255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mpare projection"/>
      <sheetName val="Inventories"/>
      <sheetName val="Total Asset"/>
      <sheetName val="Capital Structure"/>
      <sheetName val="Total Revenue"/>
      <sheetName val="Residential Sales"/>
      <sheetName val="Cost of Goods Sold"/>
      <sheetName val="Gross Profit for Total Sales"/>
      <sheetName val="Gross Profit for Residential"/>
      <sheetName val="% SG&amp;A"/>
      <sheetName val="Operating Profit"/>
      <sheetName val="CFO"/>
      <sheetName val="EBITDA"/>
      <sheetName val="LH"/>
      <sheetName val="SIRI"/>
      <sheetName val="QH"/>
      <sheetName val="PS"/>
      <sheetName val="SPALI"/>
      <sheetName val="AP"/>
      <sheetName val="GOLD"/>
      <sheetName val="PRIN"/>
      <sheetName val="NOBLE"/>
      <sheetName val="LALIN"/>
      <sheetName val="MK"/>
      <sheetName val="CI"/>
      <sheetName val="Adj. Operating Profit "/>
      <sheetName val="Adj. Operating Profit - TRIS"/>
      <sheetName val="Adj. Operating Profit - rated"/>
      <sheetName val="Adj Pretax Return on Cap-rated"/>
      <sheetName val="Adj FFO to Total Debt-rated"/>
      <sheetName val="Adj EBITDA Int Coverage-rated"/>
      <sheetName val="Debt to Capitalization-rat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*"/>
      <sheetName val="ASSUMP"/>
      <sheetName val="COVER"/>
      <sheetName val="PL COVER"/>
      <sheetName val="INCOME STM"/>
      <sheetName val="SALES COVER "/>
      <sheetName val="Summary  "/>
      <sheetName val="Boi "/>
      <sheetName val="Non-Boi "/>
      <sheetName val="d100147-d100153"/>
      <sheetName val="ADJ. "/>
      <sheetName val="BS COVER "/>
      <sheetName val="BALANCE SHEET "/>
      <sheetName val="CASH FLOW"/>
      <sheetName val="BS ATTACH"/>
      <sheetName val="EXPENSE COVER"/>
      <sheetName val="MORE COVER "/>
      <sheetName val="AR"/>
      <sheetName val="AGING SERVICE AR"/>
      <sheetName val="INVENTORY"/>
      <sheetName val="FG"/>
      <sheetName val="ASSET"/>
      <sheetName val="DEPRE"/>
      <sheetName val="COMMISSION"/>
      <sheetName val="ROYALTY"/>
      <sheetName val="GAIN-LOSS EXCH.RATE"/>
      <sheetName val="INFO ADD#1  "/>
      <sheetName val="ตัวอย่าง"/>
      <sheetName val="TH 20-24"/>
      <sheetName val="TH 1-7"/>
      <sheetName val="TH 16-19"/>
      <sheetName val="เขตการค้าย่อย"/>
      <sheetName val="data"/>
      <sheetName val="______"/>
      <sheetName val="เอกอุดร"/>
      <sheetName val="13.Tax Calculation"/>
      <sheetName val="data_ptt"/>
      <sheetName val="Drop down list"/>
      <sheetName val="incom tax 2005"/>
      <sheetName val="29 มี_ค_2547"/>
      <sheetName val="124120"/>
      <sheetName val="FRECEFECBAILEYS"/>
      <sheetName val="BS"/>
      <sheetName val="PL_COVER"/>
      <sheetName val="INCOME_STM"/>
      <sheetName val="SALES_COVER_"/>
      <sheetName val="Summary__"/>
      <sheetName val="Boi_"/>
      <sheetName val="Non-Boi_"/>
      <sheetName val="ADJ__"/>
      <sheetName val="BS_COVER_"/>
      <sheetName val="BALANCE_SHEET_"/>
      <sheetName val="CASH_FLOW"/>
      <sheetName val="BS_ATTACH"/>
      <sheetName val="EXPENSE_COVER"/>
      <sheetName val="MORE_COVER_"/>
      <sheetName val="AGING_SERVICE_AR"/>
      <sheetName val="GAIN-LOSS_EXCH_RATE"/>
      <sheetName val="INFO_ADD#1__"/>
      <sheetName val=" IB-PL-YTD"/>
      <sheetName val="Assets (THB)"/>
      <sheetName val="Liability&amp;Equity (THB)"/>
      <sheetName val="เงินกู้ MGC"/>
      <sheetName val="10-1 Media"/>
      <sheetName val="10-cut"/>
      <sheetName val="CUSTOMER"/>
      <sheetName val="ยอดkill1005"/>
      <sheetName val="SCB 1 - Current"/>
      <sheetName val="SCB 2 - Current"/>
      <sheetName val="sum_amt_mount"/>
      <sheetName val="KTB"/>
      <sheetName val="TFB"/>
      <sheetName val="Nonmove"/>
      <sheetName val="SKA"/>
      <sheetName val="19-05"/>
      <sheetName val="Sheet1"/>
      <sheetName val="#REF"/>
      <sheetName val="HPL"/>
      <sheetName val="HBS"/>
      <sheetName val="ข้อมูล PM"/>
      <sheetName val="Unsubmit VAT_Q3"/>
      <sheetName val="Balance Sheet"/>
      <sheetName val="เงินกู้ธนชาติ"/>
      <sheetName val="สรุปรวม"/>
      <sheetName val="Non Movement"/>
      <sheetName val="ยานพาหนะ"/>
      <sheetName val="เครื่องมือ"/>
      <sheetName val="manhours"/>
      <sheetName val="PL-D"/>
      <sheetName val="PL-D1"/>
      <sheetName val="รอเคลียร์Status"/>
      <sheetName val="GRAPH"/>
      <sheetName val="HISTORICO"/>
      <sheetName val="M_Maincomp"/>
      <sheetName val="MA"/>
      <sheetName val="Setting"/>
      <sheetName val="Master"/>
      <sheetName val="Wkgs_BS Lead"/>
      <sheetName val="StdEnergy"/>
      <sheetName val="CIPA"/>
      <sheetName val="Total Projected Depn by Asset"/>
      <sheetName val="Thuc thanh"/>
      <sheetName val="Drop List"/>
      <sheetName val="oresreqsum"/>
      <sheetName val="sheetNO"/>
      <sheetName val="TB SAP"/>
      <sheetName val="013 - การสั่งการ"/>
      <sheetName val="001"/>
      <sheetName val="4.CL"/>
      <sheetName val="Jan_Dec02"/>
      <sheetName val="P&amp;L"/>
      <sheetName val="ops tb"/>
      <sheetName val="TB1212"/>
      <sheetName val="N-4.4"/>
      <sheetName val="Cashflow"/>
      <sheetName val="D-con-toll"/>
      <sheetName val="SH-E"/>
      <sheetName val="SH-C"/>
      <sheetName val="acc.depre-report-old"/>
      <sheetName val="A"/>
      <sheetName val="GAAP Pru"/>
      <sheetName val="TABLE 6B"/>
      <sheetName val="ELEC45-01"/>
      <sheetName val="P&amp;LFINAL - 44"/>
      <sheetName val="งบบริหาร PL-report"/>
      <sheetName val="DealerData"/>
      <sheetName val="Debt"/>
      <sheetName val="Energy consumption"/>
      <sheetName val="PL_COVER1"/>
      <sheetName val="INCOME_STM1"/>
      <sheetName val="SALES_COVER_1"/>
      <sheetName val="Summary__1"/>
      <sheetName val="Boi_1"/>
      <sheetName val="Non-Boi_1"/>
      <sheetName val="ADJ__1"/>
      <sheetName val="BS_COVER_1"/>
      <sheetName val="BALANCE_SHEET_1"/>
      <sheetName val="CASH_FLOW1"/>
      <sheetName val="BS_ATTACH1"/>
      <sheetName val="EXPENSE_COVER1"/>
      <sheetName val="MORE_COVER_1"/>
      <sheetName val="AGING_SERVICE_AR1"/>
      <sheetName val="GAIN-LOSS_EXCH_RATE1"/>
      <sheetName val="INFO_ADD#1__1"/>
      <sheetName val="TH_20-241"/>
      <sheetName val="TH_1-71"/>
      <sheetName val="TH_16-191"/>
      <sheetName val="13_Tax_Calculation1"/>
      <sheetName val="Drop_down_list1"/>
      <sheetName val="29_มี_ค_25471"/>
      <sheetName val="SCB_1_-_Current1"/>
      <sheetName val="SCB_2_-_Current1"/>
      <sheetName val="ข้อมูล_PM1"/>
      <sheetName val="Unsubmit_VAT_Q31"/>
      <sheetName val="Balance_Sheet1"/>
      <sheetName val="เงินกู้_MGC1"/>
      <sheetName val="Non_Movement1"/>
      <sheetName val="Drop_List1"/>
      <sheetName val="TB_SAP1"/>
      <sheetName val="013_-_การสั่งการ1"/>
      <sheetName val="4_CL1"/>
      <sheetName val="TH_20-24"/>
      <sheetName val="TH_1-7"/>
      <sheetName val="TH_16-19"/>
      <sheetName val="13_Tax_Calculation"/>
      <sheetName val="Drop_down_list"/>
      <sheetName val="29_มี_ค_2547"/>
      <sheetName val="SCB_1_-_Current"/>
      <sheetName val="SCB_2_-_Current"/>
      <sheetName val="ข้อมูล_PM"/>
      <sheetName val="Unsubmit_VAT_Q3"/>
      <sheetName val="Balance_Sheet"/>
      <sheetName val="เงินกู้_MGC"/>
      <sheetName val="Non_Movement"/>
      <sheetName val="Drop_List"/>
      <sheetName val="TB_SAP"/>
      <sheetName val="013_-_การสั่งการ"/>
      <sheetName val="4_CL"/>
      <sheetName val="Energy_consumption1"/>
      <sheetName val="Energy_consumption"/>
      <sheetName val="InputPO_Del"/>
      <sheetName val="Legal Risk Analysis"/>
      <sheetName val="Loan-lotus9-50"/>
      <sheetName val="incom_tax_2005"/>
      <sheetName val="_IB-PL-YTD"/>
      <sheetName val="Assets_(THB)"/>
      <sheetName val="Liability&amp;Equity_(THB)"/>
      <sheetName val="ICM"/>
      <sheetName val="CIV"/>
      <sheetName val="เงินสดย่อย"/>
      <sheetName val="Bank CA&amp;SA"/>
      <sheetName val="เช็คฝากระหว่างทาง"/>
      <sheetName val="ลูกหนี้อื่นๆ"/>
      <sheetName val="AR -CID"/>
      <sheetName val="ดบ.ค้างรับ Tisco"/>
      <sheetName val="คชจ.ล่วงหน้า"/>
      <sheetName val="เงินทดรองจ่าย"/>
      <sheetName val="ก่อสร้าง.ล่วงหน้า"/>
      <sheetName val="ภาษีหัก ณ ที่จ่าย"/>
      <sheetName val="ลูกหนี้สรรพากร"/>
      <sheetName val="สินทรัพย์อื่น"/>
      <sheetName val="คชจ.รอเรียกเก็บ TDT"/>
      <sheetName val="อาคาร"/>
      <sheetName val="ค่าปรับปรุงอาคาร"/>
      <sheetName val="รถยนต์"/>
      <sheetName val="อุปกรณ์ฯ"/>
      <sheetName val="อุปกรณ์(หน่วยงาน) "/>
      <sheetName val="อุปกรณ์ตกแต่ง"/>
      <sheetName val="ลิขสิทธิ์"/>
      <sheetName val="เงินประกัน"/>
      <sheetName val="เงินมัดจำ,รับอื่นๆ"/>
      <sheetName val="สินค้าคงเหลือ(ซื้อคืน)"/>
      <sheetName val="ISV_Cost"/>
      <sheetName val="ICS_Budget&amp;Cost"/>
      <sheetName val="ICS_Cost by units"/>
      <sheetName val="ICM_Budget&amp;Cost Phase I"/>
      <sheetName val="ICM_Budget Cost Phase II"/>
      <sheetName val="ICm_Cost by units"/>
      <sheetName val="CIV_AP 2-131-00"/>
      <sheetName val="ICM_AP 2-131-00"/>
      <sheetName val="CIV_AP 2-133-00"/>
      <sheetName val="ICM_AP 2-133-00"/>
      <sheetName val="ICM_AP RPT"/>
      <sheetName val="CIV_AP RPT"/>
      <sheetName val="CHQระหว่างทาง.2-132-00"/>
      <sheetName val="ดอกผลเช่าชื้อ"/>
      <sheetName val="สรุปงวดผ่อนเช่าซื้อ"/>
      <sheetName val="ตั๋วเงินจ่าย"/>
      <sheetName val="ภาษีเงินได้หัก ณ ที่จ่าย"/>
      <sheetName val="ภาษีขาย"/>
      <sheetName val="เงินประกันสังคม"/>
      <sheetName val="ค่าใช้จ่ายค้างจ่าย"/>
      <sheetName val="ค้างจ่าย CID"/>
      <sheetName val="งานก่อสร้างค้างจ่าย"/>
      <sheetName val="เงินประกันก่อสร้าง"/>
      <sheetName val="เงินมัดจำอื่น"/>
      <sheetName val="เงินทดรองรับ 2-191-00"/>
      <sheetName val="เงินทดรองรับ 2-193-00"/>
      <sheetName val="เงินทดรองรับ 2-194-xx"/>
      <sheetName val="ดอกเบี้ยค้างจ่าย-ICM"/>
      <sheetName val="ดอกเบี้ยค้างจ่าย-ICS"/>
      <sheetName val="ดอกเบี้ยค้างจ่าย-TDT"/>
      <sheetName val="สรุปเงินมัดจำห้องชุด Agent"/>
      <sheetName val="Commission-Tiny (Chinese)"/>
      <sheetName val="Commission-Sky Pro (Thai)"/>
      <sheetName val="สรุปเงินมัดจำห้องชุด"/>
      <sheetName val="IV_เงินมัดจำ-ห้องชุด"/>
      <sheetName val="ICS_เงินมัดจำ-ห้องชุด"/>
      <sheetName val="ICM_เงินมัดจำ-ห้องชุด"/>
      <sheetName val="สำรองผลประโยชน์พนง."/>
      <sheetName val="รายได้ค่าเช่า"/>
      <sheetName val="รายได้ค่าบริการ"/>
      <sheetName val="รด.บริหาร"/>
      <sheetName val="รด.อื่น"/>
      <sheetName val="6-120-10 ค่าเช่า"/>
      <sheetName val="6-120-20 ค่าบริการ"/>
      <sheetName val="6-120-50 ค่าซ่อมแซม"/>
      <sheetName val="6-150-10 ค่าที่ปรึกษา"/>
      <sheetName val="6-130-20 ส่งเสริมการขาย"/>
      <sheetName val="6-130-30 คอมมิชชั่น-ICS"/>
      <sheetName val="6-130-30 คอมมิชชั่น-ICM"/>
      <sheetName val="ค่าธรรมเนียมโอน+ภาษีธุรกิจเฉพาะ"/>
      <sheetName val="#6-200-00 ดอกเบี้ยจ่าย"/>
      <sheetName val="รายละเอียดประกอบ"/>
      <sheetName val="งบค่าใช้จ่าย"/>
      <sheetName val="PL"/>
      <sheetName val="TB"/>
      <sheetName val="TB-CIV"/>
      <sheetName val="TB-ICM"/>
      <sheetName val="acc_depre-report-old"/>
      <sheetName val="acc_depre-report-old1"/>
      <sheetName val="PL_COVER2"/>
      <sheetName val="INCOME_STM2"/>
      <sheetName val="SALES_COVER_2"/>
      <sheetName val="Summary__2"/>
      <sheetName val="Boi_2"/>
      <sheetName val="Non-Boi_2"/>
      <sheetName val="ADJ__2"/>
      <sheetName val="BS_COVER_2"/>
      <sheetName val="BALANCE_SHEET_2"/>
      <sheetName val="CASH_FLOW2"/>
      <sheetName val="BS_ATTACH2"/>
      <sheetName val="EXPENSE_COVER2"/>
      <sheetName val="MORE_COVER_2"/>
      <sheetName val="AGING_SERVICE_AR2"/>
      <sheetName val="GAIN-LOSS_EXCH_RATE2"/>
      <sheetName val="INFO_ADD#1__2"/>
      <sheetName val="TH_20-242"/>
      <sheetName val="TH_1-72"/>
      <sheetName val="TH_16-192"/>
      <sheetName val="13_Tax_Calculation2"/>
      <sheetName val="Drop_down_list2"/>
      <sheetName val="29_มี_ค_25472"/>
      <sheetName val="SCB_1_-_Current2"/>
      <sheetName val="SCB_2_-_Current2"/>
      <sheetName val="ข้อมูล_PM2"/>
      <sheetName val="Unsubmit_VAT_Q32"/>
      <sheetName val="Balance_Sheet2"/>
      <sheetName val="เงินกู้_MGC2"/>
      <sheetName val="Non_Movement2"/>
      <sheetName val="Drop_List2"/>
      <sheetName val="TB_SAP2"/>
      <sheetName val="013_-_การสั่งการ2"/>
      <sheetName val="4_CL2"/>
      <sheetName val="Energy_consumption2"/>
      <sheetName val="acc_depre-report-old2"/>
      <sheetName val="PL_COVER3"/>
      <sheetName val="INCOME_STM3"/>
      <sheetName val="SALES_COVER_3"/>
      <sheetName val="Summary__3"/>
      <sheetName val="Boi_3"/>
      <sheetName val="Non-Boi_3"/>
      <sheetName val="ADJ__3"/>
      <sheetName val="BS_COVER_3"/>
      <sheetName val="BALANCE_SHEET_3"/>
      <sheetName val="CASH_FLOW3"/>
      <sheetName val="BS_ATTACH3"/>
      <sheetName val="EXPENSE_COVER3"/>
      <sheetName val="MORE_COVER_3"/>
      <sheetName val="AGING_SERVICE_AR3"/>
      <sheetName val="GAIN-LOSS_EXCH_RATE3"/>
      <sheetName val="INFO_ADD#1__3"/>
      <sheetName val="TH_20-243"/>
      <sheetName val="TH_1-73"/>
      <sheetName val="TH_16-193"/>
      <sheetName val="13_Tax_Calculation3"/>
      <sheetName val="Drop_down_list3"/>
      <sheetName val="29_มี_ค_25473"/>
      <sheetName val="SCB_1_-_Current3"/>
      <sheetName val="SCB_2_-_Current3"/>
      <sheetName val="ข้อมูล_PM3"/>
      <sheetName val="Unsubmit_VAT_Q33"/>
      <sheetName val="Balance_Sheet3"/>
      <sheetName val="เงินกู้_MGC3"/>
      <sheetName val="Non_Movement3"/>
      <sheetName val="Drop_List3"/>
      <sheetName val="TB_SAP3"/>
      <sheetName val="013_-_การสั่งการ3"/>
      <sheetName val="4_CL3"/>
      <sheetName val="Energy_consumption3"/>
      <sheetName val="acc_depre-report-old3"/>
      <sheetName val="Table"/>
      <sheetName val="Variables"/>
      <sheetName val="PhilipMorrisCost-Dec24"/>
      <sheetName val="งบกำไรฯ_48(1)"/>
      <sheetName val="PCA"/>
      <sheetName val="BKE"/>
      <sheetName val="EPR"/>
      <sheetName val="2002 VS 2003"/>
      <sheetName val="F-C"/>
      <sheetName val="Inventory (B5)"/>
      <sheetName val="CTM "/>
      <sheetName val="SEW"/>
      <sheetName val="Bs9905"/>
      <sheetName val="7.production"/>
      <sheetName val="ADJ - RATE"/>
      <sheetName val="FG&gt;60"/>
      <sheetName val="Total"/>
      <sheetName val="List"/>
      <sheetName val="MENU"/>
      <sheetName val="Sheet1 (2)"/>
      <sheetName val="AllTags"/>
      <sheetName val="Top_Sale"/>
      <sheetName val="SAPพ.ค"/>
      <sheetName val="Schedule"/>
      <sheetName val="2005"/>
      <sheetName val="N-4_4"/>
      <sheetName val="งบบริหาร_PL-report"/>
      <sheetName val="Legal_Risk_Analysis"/>
      <sheetName val="Wkgs_BS_Lead"/>
      <sheetName val="10-1_Media"/>
      <sheetName val="AX 2019."/>
      <sheetName val="111315"/>
      <sheetName val="111325"/>
      <sheetName val="115111"/>
      <sheetName val="115412 "/>
      <sheetName val="115412to115411"/>
      <sheetName val="115413"/>
      <sheetName val="125002_125102"/>
      <sheetName val="125003_125103 "/>
      <sheetName val="211101"/>
      <sheetName val="212201"/>
      <sheetName val="213101"/>
      <sheetName val="213106"/>
      <sheetName val="213107"/>
      <sheetName val="213113"/>
      <sheetName val="213321"/>
      <sheetName val="213322"/>
      <sheetName val="213323"/>
      <sheetName val="213324"/>
      <sheetName val="213328"/>
      <sheetName val="213401"/>
      <sheetName val="213412"/>
      <sheetName val="222103"/>
      <sheetName val="BN2_222101,213107"/>
      <sheetName val="223145, 226134"/>
      <sheetName val="310001"/>
      <sheetName val="SCIB_Proforma"/>
      <sheetName val="SCIB_Data"/>
      <sheetName val="Salet 2005"/>
      <sheetName val="Tai khoan"/>
      <sheetName val="summary"/>
      <sheetName val="Fcsthist"/>
      <sheetName val="開発費all"/>
      <sheetName val="DETAIL"/>
      <sheetName val="Standing Data"/>
      <sheetName val="TANKS STOCK"/>
      <sheetName val="Sale 0502"/>
      <sheetName val="U_dis"/>
      <sheetName val="Movement#1-3"/>
      <sheetName val="Cost center"/>
      <sheetName val="ap"/>
      <sheetName val="Sheet2"/>
      <sheetName val="Stator"/>
      <sheetName val="add"/>
      <sheetName val="_bal int acp"/>
      <sheetName val="GL06"/>
      <sheetName val="7_production"/>
      <sheetName val="ADJ_-_RATE"/>
      <sheetName val="Sheet1_(2)"/>
      <sheetName val="SAPพ_ค"/>
      <sheetName val="Cost_center"/>
      <sheetName val="Tax Calculation"/>
      <sheetName val="Detail-Sep"/>
      <sheetName val="2002_VS_2003"/>
      <sheetName val="Inventory_(B5)"/>
      <sheetName val="CTM_"/>
      <sheetName val="assumptions"/>
      <sheetName val="ใบตรวจไม้แปรรูปโรงเลื่อย"/>
      <sheetName val="Nominal Accounts"/>
      <sheetName val="Signature sheet"/>
      <sheetName val="BEAM"/>
      <sheetName val="detail-mfgcost"/>
      <sheetName val="P2.รายรับ-ตท."/>
      <sheetName val="อมตะCiyt"/>
      <sheetName val="นิคม เวลโกรว์"/>
      <sheetName val="page1"/>
      <sheetName val="Assumption"/>
      <sheetName val="KH-Q1,Q2,01"/>
      <sheetName val="Data5556"/>
      <sheetName val="BRIXCUV"/>
      <sheetName val="SAUDI - Base file"/>
      <sheetName val="MP"/>
      <sheetName val="1046"/>
      <sheetName val="Financial Summary"/>
      <sheetName val="Criteria"/>
      <sheetName val="TB Pivot"/>
      <sheetName val="RATE"/>
      <sheetName val="TOL- Bank Recon"/>
      <sheetName val="FS- Bank Recon"/>
      <sheetName val="TOL - Interco Recon"/>
      <sheetName val="Code"/>
      <sheetName val="A300"/>
      <sheetName val="Account List"/>
      <sheetName val="旧玉"/>
      <sheetName val="Sheet3"/>
      <sheetName val="Valuation - DCF"/>
      <sheetName val="FA Addition"/>
      <sheetName val="SUM"/>
      <sheetName val="System Controls - GL"/>
      <sheetName val="Income Statement ที่ผ่านมา"/>
      <sheetName val="SAN REDUCED 1"/>
      <sheetName val="drop down"/>
      <sheetName val="Setup"/>
      <sheetName val="Shee"/>
      <sheetName val="l-law"/>
      <sheetName val="GE"/>
      <sheetName val="H1.0"/>
      <sheetName val="VarProduct"/>
      <sheetName val="Links"/>
      <sheetName val="ProductData"/>
      <sheetName val="BT , TBT -53-57 (10.57)"/>
      <sheetName val="finance"/>
      <sheetName val="AA"/>
      <sheetName val="Bill No. 2 - Carpark"/>
      <sheetName val="2.&gt;ต้นทุนผลิต&amp;ต้นทุนขาย"/>
      <sheetName val="P &amp; l "/>
      <sheetName val="table1"/>
      <sheetName val="Ratio"/>
      <sheetName val="TON"/>
      <sheetName val="Tabel"/>
      <sheetName val="1"/>
      <sheetName val="#Lookup"/>
      <sheetName val="Standing_Data"/>
      <sheetName val="นิคม_เวลโกรว์"/>
      <sheetName val="P2_รายรับ-ตท_"/>
      <sheetName val="Income_Statement_ที่ผ่านมา"/>
      <sheetName val="SAN_REDUCED_1"/>
      <sheetName val="drop_down"/>
      <sheetName val="Set-up"/>
      <sheetName val="OMC April 02"/>
      <sheetName val="RF April 02"/>
      <sheetName val="NFS - 3.4"/>
      <sheetName val=" Direct load "/>
      <sheetName val="Import"/>
      <sheetName val="data55x"/>
      <sheetName val="Seg"/>
      <sheetName val="Company"/>
      <sheetName val="Cover2"/>
      <sheetName val="Cashflows"/>
      <sheetName val="พ.ย.46-ม.ค.47"/>
      <sheetName val="GAAP_Pru"/>
      <sheetName val="P&amp;LFINAL_-_44"/>
      <sheetName val="TABLE_6B"/>
      <sheetName val="ops_tb"/>
      <sheetName val="Customer(Farm)"/>
      <sheetName val="prior data"/>
      <sheetName val="แจกแจง _งบดุล_"/>
      <sheetName val="ssw_loan_od"/>
      <sheetName val="Sale0403"/>
      <sheetName val="งบบริหาร_PL-report1"/>
      <sheetName val="Legal_Risk_Analysis1"/>
      <sheetName val="7_production1"/>
      <sheetName val="ADJ_-_RATE1"/>
      <sheetName val="Standing_Data1"/>
      <sheetName val="นิคม_เวลโกรว์1"/>
      <sheetName val="P2_รายรับ-ตท_1"/>
      <sheetName val="Income_Statement_ที่ผ่านมา1"/>
      <sheetName val="SAN_REDUCED_11"/>
      <sheetName val="drop_down1"/>
      <sheetName val="BT_,_TBT_-53-57_(10_57)"/>
      <sheetName val="Bill_No__2_-_Carpark"/>
      <sheetName val="2_&gt;ต้นทุนผลิต&amp;ต้นทุนขาย"/>
      <sheetName val="P_&amp;_l_"/>
      <sheetName val="OMC_April_02"/>
      <sheetName val="RF_April_02"/>
      <sheetName val="Tai_khoan"/>
      <sheetName val="_Direct_load_"/>
      <sheetName val="NFS_-_3_4"/>
      <sheetName val="224140"/>
      <sheetName val="STATIONS"/>
      <sheetName val="SYNTHESE PROJETS 02"/>
      <sheetName val="PROJETS PMT"/>
      <sheetName val="TENUE  2002"/>
      <sheetName val="ส่วนที่1"/>
      <sheetName val="Permanent info"/>
      <sheetName val="Marshal"/>
      <sheetName val="Account_List"/>
      <sheetName val="Valuation_-_DCF"/>
      <sheetName val="TB_Pivot"/>
      <sheetName val="FA_Addition"/>
      <sheetName val="H1_0"/>
      <sheetName val="TNS's Expat"/>
      <sheetName val="Template Drop Down Index"/>
      <sheetName val="Newspaper"/>
      <sheetName val="DS update"/>
      <sheetName val="ULT"/>
      <sheetName val="Q3-46"/>
      <sheetName val="Staff List"/>
      <sheetName val="TrialBalance Q3-2002"/>
      <sheetName val="Sale0309"/>
      <sheetName val="TB as of Sep 2002"/>
      <sheetName val="EQUIP LIST"/>
      <sheetName val="GR-IR(2410000)"/>
      <sheetName val="LOT"/>
      <sheetName val="Alexander"/>
      <sheetName val="FCB World"/>
      <sheetName val="Siam Niti"/>
      <sheetName val="Other"/>
      <sheetName val="T.D. Asia"/>
      <sheetName val="Chaikitphan"/>
      <sheetName val="Dhipaya"/>
      <sheetName val="Direct"/>
      <sheetName val="E&amp;Y"/>
      <sheetName val="EWI"/>
      <sheetName val="First Inter"/>
      <sheetName val="Honda"/>
      <sheetName val="ILCT"/>
      <sheetName val="ISS Esgo"/>
      <sheetName val="ITD"/>
      <sheetName val="J.Walter"/>
      <sheetName val="K&amp;D"/>
      <sheetName val="Mobel"/>
      <sheetName val="Office Mate"/>
      <sheetName val="Prakit"/>
      <sheetName val="Saha Sri"/>
      <sheetName val="SCB"/>
      <sheetName val="Seimens"/>
      <sheetName val="Thai Central"/>
      <sheetName val="Thai Fuji"/>
      <sheetName val="Thai Steel"/>
      <sheetName val="Wuthichai"/>
      <sheetName val="IFCT"/>
      <sheetName val="Chandler"/>
      <sheetName val="Asset41_42"/>
      <sheetName val="7251-02000-02252"/>
      <sheetName val="7251-01xxxx"/>
      <sheetName val="Tube"/>
      <sheetName val="10-1_Media1"/>
      <sheetName val="incom_tax_20051"/>
      <sheetName val="ops_tb1"/>
      <sheetName val="Input Data"/>
      <sheetName val="For Cal"/>
      <sheetName val="SUBS&amp;RPT"/>
      <sheetName val="Structure"/>
      <sheetName val="K-5"/>
      <sheetName val="LANGUAGE"/>
      <sheetName val="PART_DISCOUNT"/>
      <sheetName val="N-4_41"/>
      <sheetName val="_IB-PL-YTD1"/>
      <sheetName val="Assets_(THB)1"/>
      <sheetName val="Liability&amp;Equity_(THB)1"/>
      <sheetName val="Wkgs_BS_Lead1"/>
      <sheetName val="2002_VS_20031"/>
      <sheetName val="Inventory_(B5)1"/>
      <sheetName val="CTM_1"/>
      <sheetName val="Sheet1_(2)1"/>
      <sheetName val="SAPพ_ค1"/>
      <sheetName val="Bank_CA&amp;SA"/>
      <sheetName val="AR_-CID"/>
      <sheetName val="ดบ_ค้างรับ_Tisco"/>
      <sheetName val="คชจ_ล่วงหน้า"/>
      <sheetName val="ก่อสร้าง_ล่วงหน้า"/>
      <sheetName val="ภาษีหัก_ณ_ที่จ่าย"/>
      <sheetName val="คชจ_รอเรียกเก็บ_TDT"/>
      <sheetName val="อุปกรณ์(หน่วยงาน)_"/>
      <sheetName val="ICS_Cost_by_units"/>
      <sheetName val="ICM_Budget&amp;Cost_Phase_I"/>
      <sheetName val="ICM_Budget_Cost_Phase_II"/>
      <sheetName val="ICm_Cost_by_units"/>
      <sheetName val="CIV_AP_2-131-00"/>
      <sheetName val="ICM_AP_2-131-00"/>
      <sheetName val="CIV_AP_2-133-00"/>
      <sheetName val="ICM_AP_2-133-00"/>
      <sheetName val="ICM_AP_RPT"/>
      <sheetName val="CIV_AP_RPT"/>
      <sheetName val="CHQระหว่างทาง_2-132-00"/>
      <sheetName val="ภาษีเงินได้หัก_ณ_ที่จ่าย"/>
      <sheetName val="ค้างจ่าย_CID"/>
      <sheetName val="เงินทดรองรับ_2-191-00"/>
      <sheetName val="เงินทดรองรับ_2-193-00"/>
      <sheetName val="เงินทดรองรับ_2-194-xx"/>
      <sheetName val="สรุปเงินมัดจำห้องชุด_Agent"/>
      <sheetName val="Commission-Tiny_(Chinese)"/>
      <sheetName val="Commission-Sky_Pro_(Thai)"/>
      <sheetName val="สำรองผลประโยชน์พนง_"/>
      <sheetName val="รด_บริหาร"/>
      <sheetName val="รด_อื่น"/>
      <sheetName val="6-120-10_ค่าเช่า"/>
      <sheetName val="6-120-20_ค่าบริการ"/>
      <sheetName val="6-120-50_ค่าซ่อมแซม"/>
      <sheetName val="6-150-10_ค่าที่ปรึกษา"/>
      <sheetName val="6-130-20_ส่งเสริมการขาย"/>
      <sheetName val="6-130-30_คอมมิชชั่น-ICS"/>
      <sheetName val="6-130-30_คอมมิชชั่น-ICM"/>
      <sheetName val="#6-200-00_ดอกเบี้ยจ่าย"/>
      <sheetName val="Total_Projected_Depn_by_Asset"/>
      <sheetName val="Thuc_thanh"/>
      <sheetName val="Cost_center1"/>
      <sheetName val="_bal_int_acp"/>
      <sheetName val="Tax_Calculation"/>
      <sheetName val="EQUIP_LIST"/>
      <sheetName val="PL_COVER4"/>
      <sheetName val="INCOME_STM4"/>
      <sheetName val="SALES_COVER_4"/>
      <sheetName val="Summary__4"/>
      <sheetName val="Boi_4"/>
      <sheetName val="Non-Boi_4"/>
      <sheetName val="ADJ__4"/>
      <sheetName val="BS_COVER_4"/>
      <sheetName val="BALANCE_SHEET_4"/>
      <sheetName val="CASH_FLOW4"/>
      <sheetName val="BS_ATTACH4"/>
      <sheetName val="EXPENSE_COVER4"/>
      <sheetName val="MORE_COVER_4"/>
      <sheetName val="AGING_SERVICE_AR4"/>
      <sheetName val="GAIN-LOSS_EXCH_RATE4"/>
      <sheetName val="INFO_ADD#1__4"/>
      <sheetName val="TH_20-244"/>
      <sheetName val="TH_1-74"/>
      <sheetName val="TH_16-194"/>
      <sheetName val="13_Tax_Calculation4"/>
      <sheetName val="Drop_down_list4"/>
      <sheetName val="10-1_Media2"/>
      <sheetName val="4_CL4"/>
      <sheetName val="N-4_42"/>
      <sheetName val="incom_tax_20052"/>
      <sheetName val="29_มี_ค_25474"/>
      <sheetName val="SCB_1_-_Current4"/>
      <sheetName val="SCB_2_-_Current4"/>
      <sheetName val="ข้อมูล_PM4"/>
      <sheetName val="Unsubmit_VAT_Q34"/>
      <sheetName val="Balance_Sheet4"/>
      <sheetName val="เงินกู้_MGC4"/>
      <sheetName val="Non_Movement4"/>
      <sheetName val="Drop_List4"/>
      <sheetName val="TB_SAP4"/>
      <sheetName val="_IB-PL-YTD2"/>
      <sheetName val="Assets_(THB)2"/>
      <sheetName val="Liability&amp;Equity_(THB)2"/>
      <sheetName val="013_-_การสั่งการ4"/>
      <sheetName val="Energy_consumption4"/>
      <sheetName val="งบบริหาร_PL-report2"/>
      <sheetName val="Legal_Risk_Analysis2"/>
      <sheetName val="Wkgs_BS_Lead2"/>
      <sheetName val="7_production2"/>
      <sheetName val="ADJ_-_RATE2"/>
      <sheetName val="2002_VS_20032"/>
      <sheetName val="Inventory_(B5)2"/>
      <sheetName val="CTM_2"/>
      <sheetName val="Sheet1_(2)2"/>
      <sheetName val="SAPพ_ค2"/>
      <sheetName val="Bank_CA&amp;SA1"/>
      <sheetName val="AR_-CID1"/>
      <sheetName val="ดบ_ค้างรับ_Tisco1"/>
      <sheetName val="คชจ_ล่วงหน้า1"/>
      <sheetName val="ก่อสร้าง_ล่วงหน้า1"/>
      <sheetName val="ภาษีหัก_ณ_ที่จ่าย1"/>
      <sheetName val="คชจ_รอเรียกเก็บ_TDT1"/>
      <sheetName val="อุปกรณ์(หน่วยงาน)_1"/>
      <sheetName val="ICS_Cost_by_units1"/>
      <sheetName val="ICM_Budget&amp;Cost_Phase_I1"/>
      <sheetName val="ICM_Budget_Cost_Phase_II1"/>
      <sheetName val="ICm_Cost_by_units1"/>
      <sheetName val="CIV_AP_2-131-001"/>
      <sheetName val="ICM_AP_2-131-001"/>
      <sheetName val="CIV_AP_2-133-001"/>
      <sheetName val="ICM_AP_2-133-001"/>
      <sheetName val="ICM_AP_RPT1"/>
      <sheetName val="CIV_AP_RPT1"/>
      <sheetName val="CHQระหว่างทาง_2-132-001"/>
      <sheetName val="ภาษีเงินได้หัก_ณ_ที่จ่าย1"/>
      <sheetName val="ค้างจ่าย_CID1"/>
      <sheetName val="เงินทดรองรับ_2-191-001"/>
      <sheetName val="เงินทดรองรับ_2-193-001"/>
      <sheetName val="เงินทดรองรับ_2-194-xx1"/>
      <sheetName val="สรุปเงินมัดจำห้องชุด_Agent1"/>
      <sheetName val="Commission-Tiny_(Chinese)1"/>
      <sheetName val="Commission-Sky_Pro_(Thai)1"/>
      <sheetName val="สำรองผลประโยชน์พนง_1"/>
      <sheetName val="รด_บริหาร1"/>
      <sheetName val="รด_อื่น1"/>
      <sheetName val="6-120-10_ค่าเช่า1"/>
      <sheetName val="6-120-20_ค่าบริการ1"/>
      <sheetName val="6-120-50_ค่าซ่อมแซม1"/>
      <sheetName val="6-150-10_ค่าที่ปรึกษา1"/>
      <sheetName val="6-130-20_ส่งเสริมการขาย1"/>
      <sheetName val="6-130-30_คอมมิชชั่น-ICS1"/>
      <sheetName val="6-130-30_คอมมิชชั่น-ICM1"/>
      <sheetName val="#6-200-00_ดอกเบี้ยจ่าย1"/>
      <sheetName val="GAAP_Pru1"/>
      <sheetName val="TABLE_6B1"/>
      <sheetName val="P&amp;LFINAL_-_441"/>
      <sheetName val="Total_Projected_Depn_by_Asset1"/>
      <sheetName val="Thuc_thanh1"/>
      <sheetName val="Parameter"/>
      <sheetName val="PL_COVER5"/>
      <sheetName val="INCOME_STM5"/>
      <sheetName val="SALES_COVER_5"/>
      <sheetName val="Summary__5"/>
      <sheetName val="Boi_5"/>
      <sheetName val="Non-Boi_5"/>
      <sheetName val="ADJ__5"/>
      <sheetName val="BS_COVER_5"/>
      <sheetName val="BALANCE_SHEET_5"/>
      <sheetName val="CASH_FLOW5"/>
      <sheetName val="BS_ATTACH5"/>
      <sheetName val="EXPENSE_COVER5"/>
      <sheetName val="MORE_COVER_5"/>
      <sheetName val="AGING_SERVICE_AR5"/>
      <sheetName val="GAIN-LOSS_EXCH_RATE5"/>
      <sheetName val="INFO_ADD#1__5"/>
      <sheetName val="TH_20-245"/>
      <sheetName val="TH_1-75"/>
      <sheetName val="TH_16-195"/>
      <sheetName val="13_Tax_Calculation5"/>
      <sheetName val="Drop_down_list5"/>
      <sheetName val="10-1_Media3"/>
      <sheetName val="4_CL5"/>
      <sheetName val="N-4_43"/>
      <sheetName val="incom_tax_20053"/>
      <sheetName val="29_มี_ค_25475"/>
      <sheetName val="SCB_1_-_Current5"/>
      <sheetName val="SCB_2_-_Current5"/>
      <sheetName val="ข้อมูล_PM5"/>
      <sheetName val="Unsubmit_VAT_Q35"/>
      <sheetName val="Balance_Sheet5"/>
      <sheetName val="เงินกู้_MGC5"/>
      <sheetName val="Non_Movement5"/>
      <sheetName val="Drop_List5"/>
      <sheetName val="TB_SAP5"/>
      <sheetName val="_IB-PL-YTD3"/>
      <sheetName val="Assets_(THB)3"/>
      <sheetName val="Liability&amp;Equity_(THB)3"/>
      <sheetName val="013_-_การสั่งการ5"/>
      <sheetName val="Energy_consumption5"/>
      <sheetName val="งบบริหาร_PL-report3"/>
      <sheetName val="Legal_Risk_Analysis3"/>
      <sheetName val="Wkgs_BS_Lead3"/>
      <sheetName val="7_production3"/>
      <sheetName val="ADJ_-_RATE3"/>
      <sheetName val="2002_VS_20033"/>
      <sheetName val="Inventory_(B5)3"/>
      <sheetName val="CTM_3"/>
      <sheetName val="Sheet1_(2)3"/>
      <sheetName val="SAPพ_ค3"/>
      <sheetName val="Bank_CA&amp;SA2"/>
      <sheetName val="AR_-CID2"/>
      <sheetName val="ดบ_ค้างรับ_Tisco2"/>
      <sheetName val="คชจ_ล่วงหน้า2"/>
      <sheetName val="ก่อสร้าง_ล่วงหน้า2"/>
      <sheetName val="ภาษีหัก_ณ_ที่จ่าย2"/>
      <sheetName val="คชจ_รอเรียกเก็บ_TDT2"/>
      <sheetName val="อุปกรณ์(หน่วยงาน)_2"/>
      <sheetName val="ICS_Cost_by_units2"/>
      <sheetName val="ICM_Budget&amp;Cost_Phase_I2"/>
      <sheetName val="ICM_Budget_Cost_Phase_II2"/>
      <sheetName val="ICm_Cost_by_units2"/>
      <sheetName val="CIV_AP_2-131-002"/>
      <sheetName val="ICM_AP_2-131-002"/>
      <sheetName val="CIV_AP_2-133-002"/>
      <sheetName val="ICM_AP_2-133-002"/>
      <sheetName val="ICM_AP_RPT2"/>
      <sheetName val="CIV_AP_RPT2"/>
      <sheetName val="CHQระหว่างทาง_2-132-002"/>
      <sheetName val="ภาษีเงินได้หัก_ณ_ที่จ่าย2"/>
      <sheetName val="ค้างจ่าย_CID2"/>
      <sheetName val="เงินทดรองรับ_2-191-002"/>
      <sheetName val="เงินทดรองรับ_2-193-002"/>
      <sheetName val="เงินทดรองรับ_2-194-xx2"/>
      <sheetName val="สรุปเงินมัดจำห้องชุด_Agent2"/>
      <sheetName val="Commission-Tiny_(Chinese)2"/>
      <sheetName val="Commission-Sky_Pro_(Thai)2"/>
      <sheetName val="สำรองผลประโยชน์พนง_2"/>
      <sheetName val="รด_บริหาร2"/>
      <sheetName val="รด_อื่น2"/>
      <sheetName val="6-120-10_ค่าเช่า2"/>
      <sheetName val="6-120-20_ค่าบริการ2"/>
      <sheetName val="6-120-50_ค่าซ่อมแซม2"/>
      <sheetName val="6-150-10_ค่าที่ปรึกษา2"/>
      <sheetName val="6-130-20_ส่งเสริมการขาย2"/>
      <sheetName val="6-130-30_คอมมิชชั่น-ICS2"/>
      <sheetName val="6-130-30_คอมมิชชั่น-ICM2"/>
      <sheetName val="#6-200-00_ดอกเบี้ยจ่าย2"/>
      <sheetName val="GAAP_Pru2"/>
      <sheetName val="TABLE_6B2"/>
      <sheetName val="P&amp;LFINAL_-_442"/>
      <sheetName val="ops_tb2"/>
      <sheetName val="Total_Projected_Depn_by_Asset2"/>
      <sheetName val="Thuc_thanh2"/>
      <sheetName val="Cost_center2"/>
      <sheetName val="_bal_int_acp1"/>
      <sheetName val="Tax_Calculation1"/>
      <sheetName val="EQUIP_LIST1"/>
      <sheetName val="PL_COVER6"/>
      <sheetName val="INCOME_STM6"/>
      <sheetName val="SALES_COVER_6"/>
      <sheetName val="Summary__6"/>
      <sheetName val="Boi_6"/>
      <sheetName val="Non-Boi_6"/>
      <sheetName val="ADJ__6"/>
      <sheetName val="BS_COVER_6"/>
      <sheetName val="BALANCE_SHEET_6"/>
      <sheetName val="CASH_FLOW6"/>
      <sheetName val="BS_ATTACH6"/>
      <sheetName val="EXPENSE_COVER6"/>
      <sheetName val="MORE_COVER_6"/>
      <sheetName val="AGING_SERVICE_AR6"/>
      <sheetName val="GAIN-LOSS_EXCH_RATE6"/>
      <sheetName val="INFO_ADD#1__6"/>
      <sheetName val="TH_20-246"/>
      <sheetName val="TH_1-76"/>
      <sheetName val="TH_16-196"/>
      <sheetName val="13_Tax_Calculation6"/>
      <sheetName val="Drop_down_list6"/>
      <sheetName val="10-1_Media4"/>
      <sheetName val="4_CL6"/>
      <sheetName val="N-4_44"/>
      <sheetName val="incom_tax_20054"/>
      <sheetName val="29_มี_ค_25476"/>
      <sheetName val="SCB_1_-_Current6"/>
      <sheetName val="SCB_2_-_Current6"/>
      <sheetName val="ข้อมูล_PM6"/>
      <sheetName val="Unsubmit_VAT_Q36"/>
      <sheetName val="Balance_Sheet6"/>
      <sheetName val="เงินกู้_MGC6"/>
      <sheetName val="Non_Movement6"/>
      <sheetName val="Drop_List6"/>
      <sheetName val="TB_SAP6"/>
      <sheetName val="_IB-PL-YTD4"/>
      <sheetName val="Assets_(THB)4"/>
      <sheetName val="Liability&amp;Equity_(THB)4"/>
      <sheetName val="013_-_การสั่งการ6"/>
      <sheetName val="Energy_consumption6"/>
      <sheetName val="acc_depre-report-old4"/>
      <sheetName val="งบบริหาร_PL-report4"/>
      <sheetName val="Legal_Risk_Analysis4"/>
      <sheetName val="Wkgs_BS_Lead4"/>
      <sheetName val="7_production4"/>
      <sheetName val="ADJ_-_RATE4"/>
      <sheetName val="2002_VS_20034"/>
      <sheetName val="Inventory_(B5)4"/>
      <sheetName val="CTM_4"/>
      <sheetName val="Sheet1_(2)4"/>
      <sheetName val="SAPพ_ค4"/>
      <sheetName val="Bank_CA&amp;SA3"/>
      <sheetName val="AR_-CID3"/>
      <sheetName val="ดบ_ค้างรับ_Tisco3"/>
      <sheetName val="คชจ_ล่วงหน้า3"/>
      <sheetName val="ก่อสร้าง_ล่วงหน้า3"/>
      <sheetName val="ภาษีหัก_ณ_ที่จ่าย3"/>
      <sheetName val="คชจ_รอเรียกเก็บ_TDT3"/>
      <sheetName val="อุปกรณ์(หน่วยงาน)_3"/>
      <sheetName val="ICS_Cost_by_units3"/>
      <sheetName val="ICM_Budget&amp;Cost_Phase_I3"/>
      <sheetName val="ICM_Budget_Cost_Phase_II3"/>
      <sheetName val="ICm_Cost_by_units3"/>
      <sheetName val="CIV_AP_2-131-003"/>
      <sheetName val="ICM_AP_2-131-003"/>
      <sheetName val="CIV_AP_2-133-003"/>
      <sheetName val="ICM_AP_2-133-003"/>
      <sheetName val="ICM_AP_RPT3"/>
      <sheetName val="CIV_AP_RPT3"/>
      <sheetName val="CHQระหว่างทาง_2-132-003"/>
      <sheetName val="ภาษีเงินได้หัก_ณ_ที่จ่าย3"/>
      <sheetName val="ค้างจ่าย_CID3"/>
      <sheetName val="เงินทดรองรับ_2-191-003"/>
      <sheetName val="เงินทดรองรับ_2-193-003"/>
      <sheetName val="เงินทดรองรับ_2-194-xx3"/>
      <sheetName val="สรุปเงินมัดจำห้องชุด_Agent3"/>
      <sheetName val="Commission-Tiny_(Chinese)3"/>
      <sheetName val="Commission-Sky_Pro_(Thai)3"/>
      <sheetName val="สำรองผลประโยชน์พนง_3"/>
      <sheetName val="รด_บริหาร3"/>
      <sheetName val="รด_อื่น3"/>
      <sheetName val="6-120-10_ค่าเช่า3"/>
      <sheetName val="6-120-20_ค่าบริการ3"/>
      <sheetName val="6-120-50_ค่าซ่อมแซม3"/>
      <sheetName val="6-150-10_ค่าที่ปรึกษา3"/>
      <sheetName val="6-130-20_ส่งเสริมการขาย3"/>
      <sheetName val="6-130-30_คอมมิชชั่น-ICS3"/>
      <sheetName val="6-130-30_คอมมิชชั่น-ICM3"/>
      <sheetName val="#6-200-00_ดอกเบี้ยจ่าย3"/>
      <sheetName val="GAAP_Pru3"/>
      <sheetName val="TABLE_6B3"/>
      <sheetName val="P&amp;LFINAL_-_443"/>
      <sheetName val="ops_tb3"/>
      <sheetName val="Total_Projected_Depn_by_Asset3"/>
      <sheetName val="Thuc_thanh3"/>
      <sheetName val="Cost_center3"/>
      <sheetName val="_bal_int_acp2"/>
      <sheetName val="Tax_Calculation2"/>
      <sheetName val="EQUIP_LIST2"/>
      <sheetName val="BS(Foamtec)"/>
      <sheetName val="PL(Foamtec)"/>
      <sheetName val="Feb"/>
      <sheetName val="Tables"/>
      <sheetName val="3-1 Account"/>
      <sheetName val="S Assumption"/>
      <sheetName val="REQVEHPILOTAJE"/>
      <sheetName val="STD BOM KOMATSU "/>
      <sheetName val="9110"/>
      <sheetName val="Vat7% ภายในเดือน_Junต้นฉบับ"/>
      <sheetName val="FF_6"/>
      <sheetName val="110"/>
      <sheetName val="Wht cur"/>
      <sheetName val="CORPORATE TAX01"/>
      <sheetName val="DEP12"/>
      <sheetName val="FF-2"/>
      <sheetName val="1120"/>
      <sheetName val="6A CA"/>
      <sheetName val="TB (VALUE)"/>
      <sheetName val="10"/>
      <sheetName val="Invoice"/>
      <sheetName val="BUILD95"/>
      <sheetName val="P&amp;L-A2001DCCN"/>
      <sheetName val="Dispos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 refreshError="1"/>
      <sheetData sheetId="423" refreshError="1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 refreshError="1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*"/>
      <sheetName val="ASSUMP"/>
      <sheetName val="COVER"/>
      <sheetName val="PL COVER"/>
      <sheetName val="INCOME STM"/>
      <sheetName val="SALES COVER "/>
      <sheetName val="Summary  "/>
      <sheetName val="Boi "/>
      <sheetName val="Non-Boi "/>
      <sheetName val="ADJ. "/>
      <sheetName val="BS COVER "/>
      <sheetName val="BALANCE SHEET "/>
      <sheetName val="CASH FLOW"/>
      <sheetName val="BS ATTACH"/>
      <sheetName val="EXPENSE COVER"/>
      <sheetName val="MORE COVER "/>
      <sheetName val="AR"/>
      <sheetName val="ANALYSIS  SERVIC"/>
      <sheetName val="INVENTORY"/>
      <sheetName val="FG"/>
      <sheetName val="ASSET"/>
      <sheetName val="DEPRE"/>
      <sheetName val="COMMISSION"/>
      <sheetName val="ROYALTY"/>
      <sheetName val="GAIN-LOSS EXCH.RATE"/>
      <sheetName val="INFO ADD#1  "/>
      <sheetName val="เอกอุดร"/>
      <sheetName val="DATA"/>
      <sheetName val="______"/>
      <sheetName val="April"/>
      <sheetName val="March"/>
      <sheetName val="May"/>
      <sheetName val="FRECEFECBAILEYS"/>
      <sheetName val="#cmpt2"/>
      <sheetName val="PL_COVER"/>
      <sheetName val="INCOME_STM"/>
      <sheetName val="SALES_COVER_"/>
      <sheetName val="Summary__"/>
      <sheetName val="Boi_"/>
      <sheetName val="Non-Boi_"/>
      <sheetName val="ADJ__"/>
      <sheetName val="BS_COVER_"/>
      <sheetName val="BALANCE_SHEET_"/>
      <sheetName val="CASH_FLOW"/>
      <sheetName val="BS_ATTACH"/>
      <sheetName val="EXPENSE_COVER"/>
      <sheetName val="MORE_COVER_"/>
      <sheetName val="ANALYSIS__SERVIC"/>
      <sheetName val="GAIN-LOSS_EXCH_RATE"/>
      <sheetName val="INFO_ADD#1__"/>
      <sheetName val=" IB-PL-YTD"/>
      <sheetName val="J2"/>
      <sheetName val="J1"/>
      <sheetName val="Total Projected Depn by Asset"/>
      <sheetName val="13.Tax Calculation"/>
      <sheetName val="KTB"/>
      <sheetName val="TFB"/>
      <sheetName val="ยอดkill1005"/>
      <sheetName val="#REF"/>
      <sheetName val="data_ptt"/>
      <sheetName val="Drop down list"/>
      <sheetName val="19-05"/>
      <sheetName val="Cashflow"/>
      <sheetName val="กราฟ AGF"/>
      <sheetName val="PL_COVER1"/>
      <sheetName val="INCOME_STM1"/>
      <sheetName val="SALES_COVER_1"/>
      <sheetName val="Summary__1"/>
      <sheetName val="Boi_1"/>
      <sheetName val="Non-Boi_1"/>
      <sheetName val="ADJ__1"/>
      <sheetName val="BS_COVER_1"/>
      <sheetName val="BALANCE_SHEET_1"/>
      <sheetName val="CASH_FLOW1"/>
      <sheetName val="BS_ATTACH1"/>
      <sheetName val="EXPENSE_COVER1"/>
      <sheetName val="MORE_COVER_1"/>
      <sheetName val="ANALYSIS__SERVIC1"/>
      <sheetName val="GAIN-LOSS_EXCH_RATE1"/>
      <sheetName val="INFO_ADD#1__1"/>
      <sheetName val="13_Tax_Calculation1"/>
      <sheetName val="Drop_down_list1"/>
      <sheetName val="13_Tax_Calculation"/>
      <sheetName val="Drop_down_list"/>
      <sheetName val="เงินกู้ MGC"/>
      <sheetName val="CUSTOMER"/>
      <sheetName val="สรุปรวม"/>
      <sheetName val="Sheet1"/>
      <sheetName val="_IB-PL-YTD"/>
      <sheetName val="sum_amt_mount"/>
      <sheetName val="ICM"/>
      <sheetName val="CIV"/>
      <sheetName val="เงินสดย่อย"/>
      <sheetName val="Bank CA&amp;SA"/>
      <sheetName val="เช็คฝากระหว่างทาง"/>
      <sheetName val="ลูกหนี้อื่นๆ"/>
      <sheetName val="AR -CID"/>
      <sheetName val="ดบ.ค้างรับ Tisco"/>
      <sheetName val="คชจ.ล่วงหน้า"/>
      <sheetName val="เงินทดรองจ่าย"/>
      <sheetName val="ก่อสร้าง.ล่วงหน้า"/>
      <sheetName val="ภาษีหัก ณ ที่จ่าย"/>
      <sheetName val="ลูกหนี้สรรพากร"/>
      <sheetName val="สินทรัพย์อื่น"/>
      <sheetName val="คชจ.รอเรียกเก็บ TDT"/>
      <sheetName val="อาคาร"/>
      <sheetName val="ค่าปรับปรุงอาคาร"/>
      <sheetName val="รถยนต์"/>
      <sheetName val="อุปกรณ์ฯ"/>
      <sheetName val="อุปกรณ์(หน่วยงาน) "/>
      <sheetName val="อุปกรณ์ตกแต่ง"/>
      <sheetName val="ลิขสิทธิ์"/>
      <sheetName val="เงินประกัน"/>
      <sheetName val="เงินมัดจำ,รับอื่นๆ"/>
      <sheetName val="สินค้าคงเหลือ(ซื้อคืน)"/>
      <sheetName val="ISV_Cost"/>
      <sheetName val="ICS_Budget&amp;Cost"/>
      <sheetName val="ICS_Cost by units"/>
      <sheetName val="ICM_Budget&amp;Cost Phase I"/>
      <sheetName val="ICM_Budget Cost Phase II"/>
      <sheetName val="ICm_Cost by units"/>
      <sheetName val="CIV_AP 2-131-00"/>
      <sheetName val="ICM_AP 2-131-00"/>
      <sheetName val="CIV_AP 2-133-00"/>
      <sheetName val="ICM_AP 2-133-00"/>
      <sheetName val="ICM_AP RPT"/>
      <sheetName val="CIV_AP RPT"/>
      <sheetName val="CHQระหว่างทาง.2-132-00"/>
      <sheetName val="ดอกผลเช่าชื้อ"/>
      <sheetName val="สรุปงวดผ่อนเช่าซื้อ"/>
      <sheetName val="ตั๋วเงินจ่าย"/>
      <sheetName val="ภาษีเงินได้หัก ณ ที่จ่าย"/>
      <sheetName val="ภาษีขาย"/>
      <sheetName val="เงินประกันสังคม"/>
      <sheetName val="ค่าใช้จ่ายค้างจ่าย"/>
      <sheetName val="ค้างจ่าย CID"/>
      <sheetName val="งานก่อสร้างค้างจ่าย"/>
      <sheetName val="เงินประกันก่อสร้าง"/>
      <sheetName val="เงินมัดจำอื่น"/>
      <sheetName val="เงินทดรองรับ 2-191-00"/>
      <sheetName val="เงินทดรองรับ 2-193-00"/>
      <sheetName val="เงินทดรองรับ 2-194-xx"/>
      <sheetName val="ดอกเบี้ยค้างจ่าย-ICM"/>
      <sheetName val="ดอกเบี้ยค้างจ่าย-ICS"/>
      <sheetName val="ดอกเบี้ยค้างจ่าย-TDT"/>
      <sheetName val="สรุปเงินมัดจำห้องชุด Agent"/>
      <sheetName val="Commission-Tiny (Chinese)"/>
      <sheetName val="Commission-Sky Pro (Thai)"/>
      <sheetName val="สรุปเงินมัดจำห้องชุด"/>
      <sheetName val="IV_เงินมัดจำ-ห้องชุด"/>
      <sheetName val="ICS_เงินมัดจำ-ห้องชุด"/>
      <sheetName val="ICM_เงินมัดจำ-ห้องชุด"/>
      <sheetName val="สำรองผลประโยชน์พนง."/>
      <sheetName val="รายได้ค่าเช่า"/>
      <sheetName val="รายได้ค่าบริการ"/>
      <sheetName val="รด.บริหาร"/>
      <sheetName val="รด.อื่น"/>
      <sheetName val="6-120-10 ค่าเช่า"/>
      <sheetName val="6-120-20 ค่าบริการ"/>
      <sheetName val="6-120-50 ค่าซ่อมแซม"/>
      <sheetName val="6-150-10 ค่าที่ปรึกษา"/>
      <sheetName val="6-130-20 ส่งเสริมการขาย"/>
      <sheetName val="6-130-30 คอมมิชชั่น-ICS"/>
      <sheetName val="6-130-30 คอมมิชชั่น-ICM"/>
      <sheetName val="ค่าธรรมเนียมโอน+ภาษีธุรกิจเฉพาะ"/>
      <sheetName val="#6-200-00 ดอกเบี้ยจ่าย"/>
      <sheetName val="รายละเอียดประกอบ"/>
      <sheetName val="งบค่าใช้จ่าย"/>
      <sheetName val="BS"/>
      <sheetName val="PL"/>
      <sheetName val="TB"/>
      <sheetName val="TB-CIV"/>
      <sheetName val="TB-ICM"/>
      <sheetName val="กราฟ_AGF"/>
      <sheetName val="กราฟ_AGF1"/>
      <sheetName val="PL_COVER2"/>
      <sheetName val="INCOME_STM2"/>
      <sheetName val="SALES_COVER_2"/>
      <sheetName val="Summary__2"/>
      <sheetName val="Boi_2"/>
      <sheetName val="Non-Boi_2"/>
      <sheetName val="ADJ__2"/>
      <sheetName val="BS_COVER_2"/>
      <sheetName val="BALANCE_SHEET_2"/>
      <sheetName val="CASH_FLOW2"/>
      <sheetName val="BS_ATTACH2"/>
      <sheetName val="EXPENSE_COVER2"/>
      <sheetName val="MORE_COVER_2"/>
      <sheetName val="ANALYSIS__SERVIC2"/>
      <sheetName val="GAIN-LOSS_EXCH_RATE2"/>
      <sheetName val="INFO_ADD#1__2"/>
      <sheetName val="13_Tax_Calculation2"/>
      <sheetName val="Drop_down_list2"/>
      <sheetName val="กราฟ_AGF2"/>
      <sheetName val="PL_COVER3"/>
      <sheetName val="INCOME_STM3"/>
      <sheetName val="SALES_COVER_3"/>
      <sheetName val="Summary__3"/>
      <sheetName val="Boi_3"/>
      <sheetName val="Non-Boi_3"/>
      <sheetName val="ADJ__3"/>
      <sheetName val="BS_COVER_3"/>
      <sheetName val="BALANCE_SHEET_3"/>
      <sheetName val="CASH_FLOW3"/>
      <sheetName val="BS_ATTACH3"/>
      <sheetName val="EXPENSE_COVER3"/>
      <sheetName val="MORE_COVER_3"/>
      <sheetName val="ANALYSIS__SERVIC3"/>
      <sheetName val="GAIN-LOSS_EXCH_RATE3"/>
      <sheetName val="INFO_ADD#1__3"/>
      <sheetName val="13_Tax_Calculation3"/>
      <sheetName val="Drop_down_list3"/>
      <sheetName val="กราฟ_AGF3"/>
      <sheetName val="Map"/>
      <sheetName val="List"/>
      <sheetName val="SEA"/>
      <sheetName val="Valuation - DCF"/>
      <sheetName val="incom tax 2005"/>
      <sheetName val="2002 VS 2003"/>
      <sheetName val="SaleMay"/>
      <sheetName val="BS(Foamtec)"/>
      <sheetName val="PL(Foamtec)"/>
      <sheetName val="Cover2"/>
      <sheetName val="เงินกู้_MGC"/>
      <sheetName val="Sheet2"/>
      <sheetName val="InputPO_Del"/>
      <sheetName val="FG&gt;60"/>
      <sheetName val="EPR"/>
      <sheetName val="Stator"/>
      <sheetName val="13"/>
      <sheetName val="SH-E"/>
      <sheetName val="6.การรับชำระลน.ดำเนินคดี"/>
      <sheetName val="MENU"/>
      <sheetName val="29 มี_ค_2547"/>
      <sheetName val="TYPE"/>
      <sheetName val="Master"/>
      <sheetName val="Details"/>
      <sheetName val="IMPORT_Wait for Sale"/>
      <sheetName val="6_การรับชำระลน_ดำเนินคดี"/>
      <sheetName val="SAPพ.ค"/>
      <sheetName val="Tube"/>
      <sheetName val="Movement#1-3"/>
      <sheetName val="detail-mfgcost"/>
      <sheetName val="P2.รายรับ-ตท."/>
      <sheetName val="Schedule"/>
      <sheetName val="Detail-Sep"/>
      <sheetName val="Data Sheet - M1"/>
      <sheetName val="Data Sheet - Q1"/>
      <sheetName val="AX 2019."/>
      <sheetName val="111315"/>
      <sheetName val="111325"/>
      <sheetName val="115111"/>
      <sheetName val="115412 "/>
      <sheetName val="115412to115411"/>
      <sheetName val="115413"/>
      <sheetName val="125002_125102"/>
      <sheetName val="125003_125103 "/>
      <sheetName val="211101"/>
      <sheetName val="212201"/>
      <sheetName val="213101"/>
      <sheetName val="213106"/>
      <sheetName val="213107"/>
      <sheetName val="213113"/>
      <sheetName val="213321"/>
      <sheetName val="213322"/>
      <sheetName val="213323"/>
      <sheetName val="213324"/>
      <sheetName val="213328"/>
      <sheetName val="213401"/>
      <sheetName val="213412"/>
      <sheetName val="222103"/>
      <sheetName val="BN2_222101,213107"/>
      <sheetName val="223145, 226134"/>
      <sheetName val="310001"/>
      <sheetName val="U_dis"/>
      <sheetName val="1046"/>
      <sheetName val="PLAN"/>
      <sheetName val="S Assumption"/>
      <sheetName val="Non Movement"/>
      <sheetName val="Top_Sale"/>
      <sheetName val="P&amp;LFINAL - 44"/>
      <sheetName val="add"/>
      <sheetName val="เงินกู้_MGC1"/>
      <sheetName val="6_การรับชำระลน_ดำเนินคดี1"/>
      <sheetName val="29_มี_ค_2547"/>
      <sheetName val="IMPORT_Wait_for_Sale"/>
      <sheetName val="P2_รายรับ-ตท_"/>
      <sheetName val="SAPพ_ค"/>
      <sheetName val="Non_Movement"/>
      <sheetName val="incom_tax_2005"/>
      <sheetName val="2002_VS_2003"/>
      <sheetName val="Valuation_-_DCF"/>
      <sheetName val="Vat7% ภายในเดือน_Junต้นฉบับ"/>
      <sheetName val="BKE"/>
      <sheetName val="Staff List"/>
      <sheetName val="Master table"/>
      <sheetName val="1602-97"/>
      <sheetName val="Cal_b"/>
      <sheetName val="Sale0311"/>
      <sheetName val="TB (VALUE)"/>
      <sheetName val="Val_Ind"/>
      <sheetName val="LTX"/>
      <sheetName val="43"/>
      <sheetName val="เครื่องตกแต่ง"/>
      <sheetName val="เครื่องมือ"/>
      <sheetName val="Summary "/>
      <sheetName val="1100401 CA BBL 501-5"/>
      <sheetName val="AX CA BBL 501-5"/>
      <sheetName val="1100402 CA KBANK 282-6"/>
      <sheetName val="AX CA KBANK 282-6"/>
      <sheetName val="1100403 CA SCB 668-5"/>
      <sheetName val="AX CA SCB 668-5"/>
      <sheetName val="1100404 CA SCB 138-9"/>
      <sheetName val="AX CA SCB 138-9"/>
      <sheetName val="1100405 CA TMB 079-6"/>
      <sheetName val="AX CA TMB 079-6"/>
      <sheetName val="1100406 CA BAY 322-1"/>
      <sheetName val="AX CA BAY 322-1"/>
      <sheetName val="1100407 CA UOB 142-6"/>
      <sheetName val="AX CA UOB 142-6"/>
      <sheetName val="1100408 CA KK000-41"/>
      <sheetName val="AX CA KK000-7404"/>
      <sheetName val="1100501 SA TMB 778-1"/>
      <sheetName val="AX SA TMB 778-1"/>
      <sheetName val="1100502 SA BBL 406-1"/>
      <sheetName val="AX SA BBL 406-1"/>
      <sheetName val="1100503 SA KBANK 788-8"/>
      <sheetName val="AX SA KBANK 788-8"/>
      <sheetName val="1100504 SA SCB 437-6"/>
      <sheetName val="AX SA SCB 437-6 "/>
      <sheetName val="1100505 SA BAY 888-7"/>
      <sheetName val="AX SA BAY 888-7 "/>
      <sheetName val="1100506 SA UOB 562-5 "/>
      <sheetName val="AX SA UOB 562-5"/>
      <sheetName val="1100507 SA KTB 809-7 "/>
      <sheetName val="AX SA KTB 809-7"/>
      <sheetName val="1100508 SA TBANK 739 5"/>
      <sheetName val="AX SA TBANK 739-5"/>
      <sheetName val="AX SA TBANK 739 5"/>
      <sheetName val="1100509 SA TMB 355-5"/>
      <sheetName val="AX SA TMB 355-5"/>
      <sheetName val="110510 SA SCB 864-1"/>
      <sheetName val="AX SA-SCB  864-1"/>
      <sheetName val="1100511 SA TMB 354 8"/>
      <sheetName val="AX TMB-354-8"/>
      <sheetName val="1100512 SA KBANK 838-2"/>
      <sheetName val="AX KBANK 838-2"/>
      <sheetName val="FCD  KBANK "/>
      <sheetName val="BOT RATE (2)"/>
      <sheetName val="1100513 SA SCB 424-3"/>
      <sheetName val="AX SA SCB 424-3"/>
      <sheetName val="1100514 SA SCB 967-6"/>
      <sheetName val="AX SA SCB 967-6"/>
      <sheetName val="1100515 SA-SCB 132-2"/>
      <sheetName val="AX SA SCB 132-2"/>
      <sheetName val="1100516 SA-SCB 149-5"/>
      <sheetName val="AX SA-SCB 149-5"/>
      <sheetName val="1100517 SA TMB 421-4"/>
      <sheetName val="AX SA TMB 421-4"/>
      <sheetName val="FCD TMB"/>
      <sheetName val="BOT RATE"/>
      <sheetName val="1100517 SA SCB 1-840"/>
      <sheetName val="AX SA SCB 1-840 "/>
      <sheetName val="ปร4.1"/>
      <sheetName val="Trial Balance"/>
      <sheetName val="T01"/>
      <sheetName val="Input Data"/>
      <sheetName val="Related"/>
      <sheetName val="Allocate96-98"/>
      <sheetName val="Q001 Lead"/>
      <sheetName val="SH-C"/>
      <sheetName val="PL_COVER4"/>
      <sheetName val="INCOME_STM4"/>
      <sheetName val="SALES_COVER_4"/>
      <sheetName val="Summary__4"/>
      <sheetName val="Boi_4"/>
      <sheetName val="Non-Boi_4"/>
      <sheetName val="ADJ__4"/>
      <sheetName val="BS_COVER_4"/>
      <sheetName val="BALANCE_SHEET_4"/>
      <sheetName val="CASH_FLOW4"/>
      <sheetName val="BS_ATTACH4"/>
      <sheetName val="EXPENSE_COVER4"/>
      <sheetName val="MORE_COVER_4"/>
      <sheetName val="ANALYSIS__SERVIC4"/>
      <sheetName val="GAIN-LOSS_EXCH_RATE4"/>
      <sheetName val="INFO_ADD#1__4"/>
      <sheetName val="13_Tax_Calculation4"/>
      <sheetName val="Drop_down_list4"/>
      <sheetName val="เงินกู้_MGC2"/>
      <sheetName val="6_การรับชำระลน_ดำเนินคดี2"/>
      <sheetName val="29_มี_ค_25471"/>
      <sheetName val="_IB-PL-YTD1"/>
      <sheetName val="IMPORT_Wait_for_Sale1"/>
      <sheetName val="SAPพ_ค1"/>
      <sheetName val="P2_รายรับ-ตท_1"/>
      <sheetName val="Non_Movement1"/>
      <sheetName val="P&amp;LFINAL_-_44"/>
      <sheetName val="Bank_CA&amp;SA"/>
      <sheetName val="AR_-CID"/>
      <sheetName val="ดบ_ค้างรับ_Tisco"/>
      <sheetName val="คชจ_ล่วงหน้า"/>
      <sheetName val="ก่อสร้าง_ล่วงหน้า"/>
      <sheetName val="ภาษีหัก_ณ_ที่จ่าย"/>
      <sheetName val="คชจ_รอเรียกเก็บ_TDT"/>
      <sheetName val="อุปกรณ์(หน่วยงาน)_"/>
      <sheetName val="ICS_Cost_by_units"/>
      <sheetName val="ICM_Budget&amp;Cost_Phase_I"/>
      <sheetName val="ICM_Budget_Cost_Phase_II"/>
      <sheetName val="ICm_Cost_by_units"/>
      <sheetName val="CIV_AP_2-131-00"/>
      <sheetName val="ICM_AP_2-131-00"/>
      <sheetName val="CIV_AP_2-133-00"/>
      <sheetName val="ICM_AP_2-133-00"/>
      <sheetName val="ICM_AP_RPT"/>
      <sheetName val="CIV_AP_RPT"/>
      <sheetName val="CHQระหว่างทาง_2-132-00"/>
      <sheetName val="ภาษีเงินได้หัก_ณ_ที่จ่าย"/>
      <sheetName val="ค้างจ่าย_CID"/>
      <sheetName val="เงินทดรองรับ_2-191-00"/>
      <sheetName val="เงินทดรองรับ_2-193-00"/>
      <sheetName val="เงินทดรองรับ_2-194-xx"/>
      <sheetName val="สรุปเงินมัดจำห้องชุด_Agent"/>
      <sheetName val="Commission-Tiny_(Chinese)"/>
      <sheetName val="Commission-Sky_Pro_(Thai)"/>
      <sheetName val="สำรองผลประโยชน์พนง_"/>
      <sheetName val="รด_บริหาร"/>
      <sheetName val="รด_อื่น"/>
      <sheetName val="6-120-10_ค่าเช่า"/>
      <sheetName val="6-120-20_ค่าบริการ"/>
      <sheetName val="6-120-50_ค่าซ่อมแซม"/>
      <sheetName val="6-150-10_ค่าที่ปรึกษา"/>
      <sheetName val="6-130-20_ส่งเสริมการขาย"/>
      <sheetName val="6-130-30_คอมมิชชั่น-ICS"/>
      <sheetName val="6-130-30_คอมมิชชั่น-ICM"/>
      <sheetName val="#6-200-00_ดอกเบี้ยจ่าย"/>
      <sheetName val="incom_tax_20051"/>
      <sheetName val="2002_VS_20031"/>
      <sheetName val="Valuation_-_DCF1"/>
      <sheetName val="S_Assumption"/>
      <sheetName val="Vat7%_ภายในเดือน_Junต้นฉบับ"/>
      <sheetName val="ปร4_1"/>
      <sheetName val="Total_Projected_Depn_by_Asset"/>
      <sheetName val="PL_COVER5"/>
      <sheetName val="INCOME_STM5"/>
      <sheetName val="SALES_COVER_5"/>
      <sheetName val="Summary__5"/>
      <sheetName val="Boi_5"/>
      <sheetName val="Non-Boi_5"/>
      <sheetName val="ADJ__5"/>
      <sheetName val="BS_COVER_5"/>
      <sheetName val="BALANCE_SHEET_5"/>
      <sheetName val="CASH_FLOW5"/>
      <sheetName val="BS_ATTACH5"/>
      <sheetName val="EXPENSE_COVER5"/>
      <sheetName val="MORE_COVER_5"/>
      <sheetName val="ANALYSIS__SERVIC5"/>
      <sheetName val="GAIN-LOSS_EXCH_RATE5"/>
      <sheetName val="INFO_ADD#1__5"/>
      <sheetName val="13_Tax_Calculation5"/>
      <sheetName val="Drop_down_list5"/>
      <sheetName val="_IB-PL-YTD2"/>
      <sheetName val="เงินกู้_MGC3"/>
      <sheetName val="6_การรับชำระลน_ดำเนินคดี3"/>
      <sheetName val="Valuation_-_DCF2"/>
      <sheetName val="incom_tax_20052"/>
      <sheetName val="2002_VS_20032"/>
      <sheetName val="29_มี_ค_25472"/>
      <sheetName val="IMPORT_Wait_for_Sale2"/>
      <sheetName val="SAPพ_ค2"/>
      <sheetName val="P2_รายรับ-ตท_2"/>
      <sheetName val="Non_Movement2"/>
      <sheetName val="S_Assumption1"/>
      <sheetName val="Total_Projected_Depn_by_Asset1"/>
      <sheetName val="Bank_CA&amp;SA1"/>
      <sheetName val="AR_-CID1"/>
      <sheetName val="ดบ_ค้างรับ_Tisco1"/>
      <sheetName val="คชจ_ล่วงหน้า1"/>
      <sheetName val="ก่อสร้าง_ล่วงหน้า1"/>
      <sheetName val="ภาษีหัก_ณ_ที่จ่าย1"/>
      <sheetName val="คชจ_รอเรียกเก็บ_TDT1"/>
      <sheetName val="อุปกรณ์(หน่วยงาน)_1"/>
      <sheetName val="ICS_Cost_by_units1"/>
      <sheetName val="ICM_Budget&amp;Cost_Phase_I1"/>
      <sheetName val="ICM_Budget_Cost_Phase_II1"/>
      <sheetName val="ICm_Cost_by_units1"/>
      <sheetName val="CIV_AP_2-131-001"/>
      <sheetName val="ICM_AP_2-131-001"/>
      <sheetName val="CIV_AP_2-133-001"/>
      <sheetName val="ICM_AP_2-133-001"/>
      <sheetName val="ICM_AP_RPT1"/>
      <sheetName val="CIV_AP_RPT1"/>
      <sheetName val="CHQระหว่างทาง_2-132-001"/>
      <sheetName val="ภาษีเงินได้หัก_ณ_ที่จ่าย1"/>
      <sheetName val="ค้างจ่าย_CID1"/>
      <sheetName val="เงินทดรองรับ_2-191-001"/>
      <sheetName val="เงินทดรองรับ_2-193-001"/>
      <sheetName val="เงินทดรองรับ_2-194-xx1"/>
      <sheetName val="สรุปเงินมัดจำห้องชุด_Agent1"/>
      <sheetName val="Commission-Tiny_(Chinese)1"/>
      <sheetName val="Commission-Sky_Pro_(Thai)1"/>
      <sheetName val="สำรองผลประโยชน์พนง_1"/>
      <sheetName val="รด_บริหาร1"/>
      <sheetName val="รด_อื่น1"/>
      <sheetName val="6-120-10_ค่าเช่า1"/>
      <sheetName val="6-120-20_ค่าบริการ1"/>
      <sheetName val="6-120-50_ค่าซ่อมแซม1"/>
      <sheetName val="6-150-10_ค่าที่ปรึกษา1"/>
      <sheetName val="6-130-20_ส่งเสริมการขาย1"/>
      <sheetName val="6-130-30_คอมมิชชั่น-ICS1"/>
      <sheetName val="6-130-30_คอมมิชชั่น-ICM1"/>
      <sheetName val="#6-200-00_ดอกเบี้ยจ่าย1"/>
      <sheetName val="ปร4_11"/>
      <sheetName val="PL_COVER6"/>
      <sheetName val="INCOME_STM6"/>
      <sheetName val="SALES_COVER_6"/>
      <sheetName val="Summary__6"/>
      <sheetName val="Boi_6"/>
      <sheetName val="Non-Boi_6"/>
      <sheetName val="ADJ__6"/>
      <sheetName val="BS_COVER_6"/>
      <sheetName val="BALANCE_SHEET_6"/>
      <sheetName val="CASH_FLOW6"/>
      <sheetName val="BS_ATTACH6"/>
      <sheetName val="EXPENSE_COVER6"/>
      <sheetName val="MORE_COVER_6"/>
      <sheetName val="ANALYSIS__SERVIC6"/>
      <sheetName val="GAIN-LOSS_EXCH_RATE6"/>
      <sheetName val="INFO_ADD#1__6"/>
      <sheetName val="13_Tax_Calculation6"/>
      <sheetName val="Drop_down_list6"/>
      <sheetName val="_IB-PL-YTD3"/>
      <sheetName val="กราฟ_AGF4"/>
      <sheetName val="เงินกู้_MGC4"/>
      <sheetName val="6_การรับชำระลน_ดำเนินคดี4"/>
      <sheetName val="Valuation_-_DCF3"/>
      <sheetName val="incom_tax_20053"/>
      <sheetName val="2002_VS_20033"/>
      <sheetName val="29_มี_ค_25473"/>
      <sheetName val="IMPORT_Wait_for_Sale3"/>
      <sheetName val="SAPพ_ค3"/>
      <sheetName val="P2_รายรับ-ตท_3"/>
      <sheetName val="Non_Movement3"/>
      <sheetName val="S_Assumption2"/>
      <sheetName val="Total_Projected_Depn_by_Asset2"/>
      <sheetName val="Bank_CA&amp;SA2"/>
      <sheetName val="AR_-CID2"/>
      <sheetName val="ดบ_ค้างรับ_Tisco2"/>
      <sheetName val="คชจ_ล่วงหน้า2"/>
      <sheetName val="ก่อสร้าง_ล่วงหน้า2"/>
      <sheetName val="ภาษีหัก_ณ_ที่จ่าย2"/>
      <sheetName val="คชจ_รอเรียกเก็บ_TDT2"/>
      <sheetName val="อุปกรณ์(หน่วยงาน)_2"/>
      <sheetName val="ICS_Cost_by_units2"/>
      <sheetName val="ICM_Budget&amp;Cost_Phase_I2"/>
      <sheetName val="ICM_Budget_Cost_Phase_II2"/>
      <sheetName val="ICm_Cost_by_units2"/>
      <sheetName val="CIV_AP_2-131-002"/>
      <sheetName val="ICM_AP_2-131-002"/>
      <sheetName val="CIV_AP_2-133-002"/>
      <sheetName val="ICM_AP_2-133-002"/>
      <sheetName val="ICM_AP_RPT2"/>
      <sheetName val="CIV_AP_RPT2"/>
      <sheetName val="CHQระหว่างทาง_2-132-002"/>
      <sheetName val="ภาษีเงินได้หัก_ณ_ที่จ่าย2"/>
      <sheetName val="ค้างจ่าย_CID2"/>
      <sheetName val="เงินทดรองรับ_2-191-002"/>
      <sheetName val="เงินทดรองรับ_2-193-002"/>
      <sheetName val="เงินทดรองรับ_2-194-xx2"/>
      <sheetName val="สรุปเงินมัดจำห้องชุด_Agent2"/>
      <sheetName val="Commission-Tiny_(Chinese)2"/>
      <sheetName val="Commission-Sky_Pro_(Thai)2"/>
      <sheetName val="สำรองผลประโยชน์พนง_2"/>
      <sheetName val="รด_บริหาร2"/>
      <sheetName val="รด_อื่น2"/>
      <sheetName val="6-120-10_ค่าเช่า2"/>
      <sheetName val="6-120-20_ค่าบริการ2"/>
      <sheetName val="6-120-50_ค่าซ่อมแซม2"/>
      <sheetName val="6-150-10_ค่าที่ปรึกษา2"/>
      <sheetName val="6-130-20_ส่งเสริมการขาย2"/>
      <sheetName val="6-130-30_คอมมิชชั่น-ICS2"/>
      <sheetName val="6-130-30_คอมมิชชั่น-ICM2"/>
      <sheetName val="#6-200-00_ดอกเบี้ยจ่าย2"/>
      <sheetName val="ปร4_12"/>
      <sheetName val="Vat7%_ภายในเดือน_Junต้นฉบับ1"/>
      <sheetName val="P&amp;LFINAL_-_441"/>
      <sheetName val="PL_COVER7"/>
      <sheetName val="INCOME_STM7"/>
      <sheetName val="SALES_COVER_7"/>
      <sheetName val="Summary__7"/>
      <sheetName val="Boi_7"/>
      <sheetName val="Non-Boi_7"/>
      <sheetName val="ADJ__7"/>
      <sheetName val="BS_COVER_7"/>
      <sheetName val="BALANCE_SHEET_7"/>
      <sheetName val="CASH_FLOW7"/>
      <sheetName val="BS_ATTACH7"/>
      <sheetName val="EXPENSE_COVER7"/>
      <sheetName val="MORE_COVER_7"/>
      <sheetName val="ANALYSIS__SERVIC7"/>
      <sheetName val="GAIN-LOSS_EXCH_RATE7"/>
      <sheetName val="INFO_ADD#1__7"/>
      <sheetName val="13_Tax_Calculation7"/>
      <sheetName val="Drop_down_list7"/>
      <sheetName val="_IB-PL-YTD4"/>
      <sheetName val="กราฟ_AGF5"/>
      <sheetName val="เงินกู้_MGC5"/>
      <sheetName val="6_การรับชำระลน_ดำเนินคดี5"/>
      <sheetName val="Valuation_-_DCF4"/>
      <sheetName val="incom_tax_20054"/>
      <sheetName val="2002_VS_20034"/>
      <sheetName val="29_มี_ค_25474"/>
      <sheetName val="IMPORT_Wait_for_Sale4"/>
      <sheetName val="SAPพ_ค4"/>
      <sheetName val="P2_รายรับ-ตท_4"/>
      <sheetName val="Non_Movement4"/>
      <sheetName val="S_Assumption3"/>
      <sheetName val="ปร4_13"/>
      <sheetName val="Bank_CA&amp;SA3"/>
      <sheetName val="AR_-CID3"/>
      <sheetName val="ดบ_ค้างรับ_Tisco3"/>
      <sheetName val="คชจ_ล่วงหน้า3"/>
      <sheetName val="ก่อสร้าง_ล่วงหน้า3"/>
      <sheetName val="ภาษีหัก_ณ_ที่จ่าย3"/>
      <sheetName val="คชจ_รอเรียกเก็บ_TDT3"/>
      <sheetName val="อุปกรณ์(หน่วยงาน)_3"/>
      <sheetName val="ICS_Cost_by_units3"/>
      <sheetName val="ICM_Budget&amp;Cost_Phase_I3"/>
      <sheetName val="ICM_Budget_Cost_Phase_II3"/>
      <sheetName val="ICm_Cost_by_units3"/>
      <sheetName val="CIV_AP_2-131-003"/>
      <sheetName val="ICM_AP_2-131-003"/>
      <sheetName val="CIV_AP_2-133-003"/>
      <sheetName val="ICM_AP_2-133-003"/>
      <sheetName val="ICM_AP_RPT3"/>
      <sheetName val="CIV_AP_RPT3"/>
      <sheetName val="CHQระหว่างทาง_2-132-003"/>
      <sheetName val="ภาษีเงินได้หัก_ณ_ที่จ่าย3"/>
      <sheetName val="ค้างจ่าย_CID3"/>
      <sheetName val="เงินทดรองรับ_2-191-003"/>
      <sheetName val="เงินทดรองรับ_2-193-003"/>
      <sheetName val="เงินทดรองรับ_2-194-xx3"/>
      <sheetName val="สรุปเงินมัดจำห้องชุด_Agent3"/>
      <sheetName val="Commission-Tiny_(Chinese)3"/>
      <sheetName val="Commission-Sky_Pro_(Thai)3"/>
      <sheetName val="สำรองผลประโยชน์พนง_3"/>
      <sheetName val="รด_บริหาร3"/>
      <sheetName val="รด_อื่น3"/>
      <sheetName val="6-120-10_ค่าเช่า3"/>
      <sheetName val="6-120-20_ค่าบริการ3"/>
      <sheetName val="6-120-50_ค่าซ่อมแซม3"/>
      <sheetName val="6-150-10_ค่าที่ปรึกษา3"/>
      <sheetName val="6-130-20_ส่งเสริมการขาย3"/>
      <sheetName val="6-130-30_คอมมิชชั่น-ICS3"/>
      <sheetName val="6-130-30_คอมมิชชั่น-ICM3"/>
      <sheetName val="#6-200-00_ดอกเบี้ยจ่าย3"/>
      <sheetName val="Total_Projected_Depn_by_Asset3"/>
      <sheetName val="Vat7%_ภายในเดือน_Junต้นฉบับ2"/>
      <sheetName val="P&amp;LFINAL_-_442"/>
      <sheetName val="dropdown service type"/>
      <sheetName val="Nonmove"/>
      <sheetName val="CRITERIA1"/>
      <sheetName val="CJEs"/>
      <sheetName val="CALIFMAGNO"/>
      <sheetName val="BHL KBC"/>
      <sheetName val="P&amp;L"/>
      <sheetName val="Rates"/>
      <sheetName val="9110"/>
      <sheetName val="10-1 Media"/>
      <sheetName val="10-cut"/>
      <sheetName val="5 Analysis"/>
      <sheetName val="Q3-46"/>
      <sheetName val="FF-2"/>
      <sheetName val="Note"/>
      <sheetName val="B&amp;S 1999"/>
      <sheetName val="FinPerfor"/>
      <sheetName val="Sample Size (Tax)"/>
      <sheetName val="งบบริหาร PL-report"/>
      <sheetName val="acc.depre-report-ol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TB"/>
      <sheetName val="Trial Balance"/>
      <sheetName val="노무비"/>
      <sheetName val="trfc02-26(Fes+Ses)"/>
      <sheetName val="PA"/>
      <sheetName val="ตั๋วเงินรับ"/>
      <sheetName val="BS ATTACH"/>
      <sheetName val="U-5"/>
      <sheetName val="31.12.04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 lead"/>
      <sheetName val="C-Cash&amp;Bank"/>
      <sheetName val="E-Accounts Receivable "/>
      <sheetName val="F-Inventory "/>
      <sheetName val="G-Other CA"/>
      <sheetName val="H-Investment"/>
      <sheetName val="I-Intercompany"/>
      <sheetName val="J-Other Assets"/>
      <sheetName val="K-Fixed Asset"/>
      <sheetName val="M-Accounts Payable"/>
      <sheetName val="N-Other CL"/>
      <sheetName val="Q-Other Liabilities"/>
      <sheetName val="T-Equity"/>
      <sheetName val="U-Profit&amp;Loss"/>
      <sheetName val="U-Service Income"/>
      <sheetName val="U-Other Income"/>
      <sheetName val="U-Cost of Service"/>
      <sheetName val="U-Selling&amp;Admin"/>
      <sheetName val="U-Interest Exp"/>
      <sheetName val="TB"/>
      <sheetName val="รหัสเก่า"/>
      <sheetName val="TrialBalance Q3-2002"/>
      <sheetName val="K-1A"/>
      <sheetName val="노무비"/>
      <sheetName val="trfc02-26(Fes+Ses)"/>
      <sheetName val="Cashflow"/>
      <sheetName val="D-con-toll"/>
      <sheetName val="เงินกู้ MGC"/>
      <sheetName val="PA"/>
      <sheetName val="ตั๋วเงินรับ"/>
      <sheetName val="Sheet1"/>
      <sheetName val="BS ATTACH"/>
      <sheetName val="SH-E"/>
      <sheetName val="acc.depre-report-old"/>
      <sheetName val="code"/>
      <sheetName val="Wkgs_BS Lead"/>
      <sheetName val="Trial Balance"/>
      <sheetName val="ELEC45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 lead"/>
      <sheetName val="C-Cash&amp;Bank"/>
      <sheetName val="E-Accounts Receivable "/>
      <sheetName val="F-Inventory "/>
      <sheetName val="G-Other CA"/>
      <sheetName val="H-Investment"/>
      <sheetName val="I-Intercompany"/>
      <sheetName val="J-Other Assets"/>
      <sheetName val="K-Fixed Asset"/>
      <sheetName val="M-Accounts Payable"/>
      <sheetName val="N-Other CL"/>
      <sheetName val="Q-Other Liabilities"/>
      <sheetName val="T-Equity"/>
      <sheetName val="U-Profit&amp;Loss"/>
      <sheetName val="U-Service Income"/>
      <sheetName val="U-Other Income"/>
      <sheetName val="U-Cost of Service"/>
      <sheetName val="U-Selling&amp;Admin"/>
      <sheetName val="U-Interest Exp"/>
      <sheetName val="TB"/>
      <sheetName val="รหัสเก่า"/>
      <sheetName val="TrialBalance Q3-2002"/>
      <sheetName val="K-1A"/>
      <sheetName val="노무비"/>
      <sheetName val="trfc02-26(Fes+Ses)"/>
      <sheetName val="Cashflow"/>
      <sheetName val="D-con-toll"/>
      <sheetName val="เงินกู้ MGC"/>
      <sheetName val="Sheet1"/>
      <sheetName val="PA"/>
      <sheetName val="ตั๋วเงินรับ"/>
      <sheetName val="BS ATTACH"/>
      <sheetName val="SH-E"/>
      <sheetName val="acc.depre-report-old"/>
      <sheetName val="Wkgs_BS Lead"/>
      <sheetName val="Trial Balance"/>
      <sheetName val="ELEC45-01"/>
      <sheetName val="code"/>
      <sheetName val="C-3"/>
      <sheetName val="2002"/>
      <sheetName val="Int. SanRam"/>
      <sheetName val="InputPO_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Tags"/>
      <sheetName val="CntrlVlv"/>
      <sheetName val="FlowMtr"/>
      <sheetName val="IsolnVlv"/>
      <sheetName val="MOVs"/>
      <sheetName val="RelVlvs"/>
      <sheetName val="Overall"/>
      <sheetName val="ETASlippage"/>
      <sheetName val="BND-Merox-LNUU"/>
      <sheetName val="BSD-CPP"/>
      <sheetName val="BSN-Arom"/>
      <sheetName val="CD-FCC"/>
      <sheetName val="JP-Os&amp;Us"/>
      <sheetName val="JP-R_RLoading"/>
      <sheetName val="MDM-SHP_TAME"/>
      <sheetName val="MDM-RURW"/>
      <sheetName val="PBMR-Marine&amp;MTF"/>
      <sheetName val="RLG-CrudeHTrtr"/>
      <sheetName val="RMS-Utility"/>
      <sheetName val="SC-ATU_SWS"/>
      <sheetName val="SC-Coker"/>
      <sheetName val="InputActDelETA"/>
      <sheetName val="ProfileETAQrys"/>
      <sheetName val="InputPO_Del"/>
      <sheetName val="ProfilePO_DelQrys"/>
      <sheetName val="ChtData"/>
      <sheetName val="ChtData2"/>
      <sheetName val="Module1"/>
      <sheetName val="Module2"/>
      <sheetName val="IsolnVl_x0000_"/>
      <sheetName val="BS ATTACH"/>
      <sheetName val="data"/>
      <sheetName val="ยอดkill1005"/>
      <sheetName val="เอกอุดร"/>
      <sheetName val="FG&gt;60"/>
      <sheetName val="Non Movement"/>
      <sheetName val="SCB 1 - Current"/>
      <sheetName val="SCB 2 - Current"/>
      <sheetName val="oresreqsum"/>
      <sheetName val=""/>
      <sheetName val="เงินกู้ MGC"/>
      <sheetName val=" IB-PL-YTD"/>
      <sheetName val="Sheet1"/>
      <sheetName val="Details"/>
      <sheetName val="Sheet1 (2)"/>
      <sheetName val="IsolnVl?"/>
      <sheetName val="Tax Calculation"/>
      <sheetName val="29 มี_ค_2547"/>
      <sheetName val="Nonmove"/>
      <sheetName val="HPL"/>
      <sheetName val="HBS"/>
      <sheetName val="Input"/>
      <sheetName val="IsolnVl_"/>
      <sheetName val="BND"/>
      <sheetName val="Detai-MAR"/>
      <sheetName val="ทาวน์เฮาส์"/>
      <sheetName val="Sheet2"/>
      <sheetName val="เงินกู้ธนชาติ"/>
      <sheetName val="BS_ATTACH"/>
      <sheetName val="Non_Movement"/>
      <sheetName val="SCB_1_-_Current"/>
      <sheetName val="SCB_2_-_Current"/>
      <sheetName val="Tax_Calculation"/>
      <sheetName val="29_มี_ค_2547"/>
      <sheetName val="Sheet1_(2)"/>
      <sheetName val="เงินกู้_MGC"/>
      <sheetName val="13.Tax Calculation"/>
      <sheetName val="Master"/>
      <sheetName val="IsolnVl_x005f_x0000_"/>
      <sheetName val="SKA"/>
      <sheetName val="KTB"/>
      <sheetName val="TFB"/>
      <sheetName val="FRECEFECBAILEYS"/>
      <sheetName val="Drop down list"/>
      <sheetName val="13"/>
      <sheetName val="sum_amt_mount"/>
      <sheetName val="19-05"/>
      <sheetName val="IsolnVl_x005f_x005f_x005f_x0000_"/>
      <sheetName val="BS_ATTACH2"/>
      <sheetName val="Non_Movement2"/>
      <sheetName val="SCB_1_-_Current2"/>
      <sheetName val="SCB_2_-_Current2"/>
      <sheetName val="Tax_Calculation2"/>
      <sheetName val="29_มี_ค_25472"/>
      <sheetName val="Sheet1_(2)2"/>
      <sheetName val="เงินกู้_MGC2"/>
      <sheetName val="13_Tax_Calculation1"/>
      <sheetName val="Drop_down_list1"/>
      <sheetName val="BS_ATTACH1"/>
      <sheetName val="Non_Movement1"/>
      <sheetName val="SCB_1_-_Current1"/>
      <sheetName val="SCB_2_-_Current1"/>
      <sheetName val="Tax_Calculation1"/>
      <sheetName val="29_มี_ค_25471"/>
      <sheetName val="Sheet1_(2)1"/>
      <sheetName val="เงินกู้_MGC1"/>
      <sheetName val="13_Tax_Calculation"/>
      <sheetName val="Drop_down_list"/>
      <sheetName val="สรุปรวม"/>
      <sheetName val="Isoln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원배정"/>
      <sheetName val="인원산출"/>
      <sheetName val="노무비"/>
      <sheetName val="운영"/>
      <sheetName val="장비"/>
      <sheetName val="견적"/>
      <sheetName val="견적서"/>
      <sheetName val="견적내역"/>
      <sheetName val="산출기준"/>
      <sheetName val="인건"/>
      <sheetName val="근무"/>
      <sheetName val="trfc02-26(Fes+Ses)"/>
      <sheetName val="TB"/>
      <sheetName val="Cashflow"/>
      <sheetName val="PA"/>
      <sheetName val="TrialBalance Q3-2002"/>
      <sheetName val="붙임2-1  지급조서명세서(2001년분)"/>
      <sheetName val="목록"/>
      <sheetName val="중기"/>
      <sheetName val="인원계획-미화"/>
      <sheetName val="賃料等一覧"/>
      <sheetName val="회사정보"/>
      <sheetName val="상가매매0115"/>
      <sheetName val="상가임대0115"/>
      <sheetName val="K-4A"/>
      <sheetName val="K-4C"/>
      <sheetName val="K-4K"/>
      <sheetName val="K-4L"/>
      <sheetName val="K-4F"/>
      <sheetName val="K-4I"/>
      <sheetName val="K-4H"/>
      <sheetName val="K-4D"/>
      <sheetName val="K-4E"/>
      <sheetName val="K-4B"/>
      <sheetName val="K-4J"/>
      <sheetName val="ADJ - RATE"/>
      <sheetName val="재무가정"/>
      <sheetName val="업무용유지비실적"/>
      <sheetName val="1ST"/>
      <sheetName val="Template"/>
      <sheetName val="붙임2-1__지급조서명세서(2001년분)"/>
      <sheetName val="한국중공업시설"/>
      <sheetName val="Sheet1 (2)"/>
      <sheetName val="10월 급여"/>
      <sheetName val="익월작업계힉"/>
      <sheetName val="주요가정"/>
      <sheetName val="민감도"/>
      <sheetName val="Frame"/>
      <sheetName val="평당가_매매_유형별"/>
      <sheetName val="OPREV(대한)"/>
      <sheetName val="건재양식"/>
      <sheetName val="빌딩코드"/>
      <sheetName val="내역"/>
      <sheetName val="공사별5"/>
      <sheetName val="설-원가"/>
      <sheetName val="설치자재"/>
      <sheetName val="단중"/>
      <sheetName val="일위대가"/>
      <sheetName val="1월"/>
      <sheetName val="받을어음"/>
      <sheetName val="조건"/>
      <sheetName val="เงินกู้ MGC"/>
      <sheetName val="เงินกู้ธนชาติ"/>
      <sheetName val="FS-YTD"/>
      <sheetName val="PS1L(Most)"/>
      <sheetName val="TB-2001-Apr'01"/>
      <sheetName val="BS ATTACH"/>
      <sheetName val="Assumptions"/>
      <sheetName val="Trial Balance"/>
      <sheetName val="ตั๋วเงินรับ"/>
      <sheetName val="31.12.04"/>
      <sheetName val="COMMISSION Q3"/>
      <sheetName val="Budget06-Summary-Res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TYPE D"/>
      <sheetName val="ใบประหน้าD"/>
      <sheetName val="Cashflow"/>
      <sheetName val="BS ATTACH"/>
      <sheetName val="노무비"/>
      <sheetName val="trfc02-26(Fes+Ses)"/>
      <sheetName val="TYPE_D"/>
      <sheetName val="2002"/>
      <sheetName val="เงินกู้ธนชาต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IRR"/>
      <sheetName val="Cons."/>
      <sheetName val="House Plan"/>
      <sheetName val="code"/>
      <sheetName val="Cons_"/>
      <sheetName val="House_Plan"/>
      <sheetName val="Cons_1"/>
      <sheetName val="House_Plan1"/>
      <sheetName val="Cons_2"/>
      <sheetName val="House_Plan2"/>
      <sheetName val="Cons_3"/>
      <sheetName val="House_Plan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W"/>
      <sheetName val="UTI"/>
      <sheetName val="AVGIT"/>
      <sheetName val="ZPS02"/>
      <sheetName val="Sum"/>
      <sheetName val="Cashflow"/>
      <sheetName val="code"/>
      <sheetName val="Total Revenue"/>
      <sheetName val="ราคาวัสดุ2553-3"/>
      <sheetName val="Extra area"/>
      <sheetName val="PGM_2LEVYTD"/>
      <sheetName val="Q1-13"/>
      <sheetName val="Q3-13"/>
      <sheetName val="Sheet4"/>
      <sheetName val="Total_Revenue"/>
      <sheetName val="Extra_area"/>
      <sheetName val="Total_Revenue1"/>
      <sheetName val="Extra_area1"/>
      <sheetName val="calc_menu_déroulant"/>
      <sheetName val="PA"/>
      <sheetName val="UTI_8"/>
      <sheetName val="Total_Revenue2"/>
      <sheetName val="Extra_area2"/>
      <sheetName val="TDTKP"/>
      <sheetName val="DK-KH"/>
      <sheetName val="AA_CA"/>
      <sheetName val="BAL"/>
      <sheetName val="Used_Acc"/>
      <sheetName val="Contract Scheme"/>
      <sheetName val="GIVTR00P"/>
      <sheetName val="โอน"/>
      <sheetName val="Total_Revenue4"/>
      <sheetName val="Extra_area4"/>
      <sheetName val="Total_Revenue3"/>
      <sheetName val="Extra_area3"/>
      <sheetName val="UC"/>
      <sheetName val="t03"/>
      <sheetName val="Elec&amp;Water"/>
      <sheetName val="Maintenance"/>
      <sheetName val="Welfare"/>
      <sheetName val="Consult"/>
      <sheetName val="Communication"/>
      <sheetName val="Defer Dec. 2002"/>
      <sheetName val="Market rates"/>
      <sheetName val="asset write-off#3"/>
      <sheetName val="TI_F_03_Selection"/>
      <sheetName val="Sheet1"/>
      <sheetName val="01000(A)"/>
      <sheetName val="3(2)"/>
      <sheetName val="3(3)"/>
      <sheetName val="SAPfilean"/>
      <sheetName val="Total_Revenue9"/>
      <sheetName val="Extra_area9"/>
      <sheetName val="Contract_Scheme5"/>
      <sheetName val="Contract_Scheme"/>
      <sheetName val="Defer_Dec__20024"/>
      <sheetName val="Market_rates4"/>
      <sheetName val="asset_write-off#34"/>
      <sheetName val="Total_Revenue5"/>
      <sheetName val="Extra_area5"/>
      <sheetName val="Contract_Scheme1"/>
      <sheetName val="Defer_Dec__2002"/>
      <sheetName val="Market_rates"/>
      <sheetName val="asset_write-off#3"/>
      <sheetName val="Total_Revenue8"/>
      <sheetName val="Extra_area8"/>
      <sheetName val="Contract_Scheme4"/>
      <sheetName val="Defer_Dec__20023"/>
      <sheetName val="Market_rates3"/>
      <sheetName val="asset_write-off#33"/>
      <sheetName val="Total_Revenue6"/>
      <sheetName val="Extra_area6"/>
      <sheetName val="Contract_Scheme2"/>
      <sheetName val="Defer_Dec__20021"/>
      <sheetName val="Market_rates1"/>
      <sheetName val="asset_write-off#31"/>
      <sheetName val="Total_Revenue7"/>
      <sheetName val="Extra_area7"/>
      <sheetName val="Contract_Scheme3"/>
      <sheetName val="Defer_Dec__20022"/>
      <sheetName val="Market_rates2"/>
      <sheetName val="asset_write-off#32"/>
      <sheetName val="Total_Revenue10"/>
      <sheetName val="Extra_area10"/>
      <sheetName val="Contract_Scheme6"/>
      <sheetName val="Defer_Dec__20025"/>
      <sheetName val="Market_rates5"/>
      <sheetName val="asset_write-off#35"/>
      <sheetName val="Total_Revenue11"/>
      <sheetName val="Extra_area11"/>
      <sheetName val="Contract_Scheme7"/>
      <sheetName val="Defer_Dec__20026"/>
      <sheetName val="Market_rates6"/>
      <sheetName val="asset_write-off#36"/>
      <sheetName val="Total_Revenue12"/>
      <sheetName val="Extra_area12"/>
      <sheetName val="Contract_Scheme8"/>
      <sheetName val="Defer_Dec__20027"/>
      <sheetName val="Market_rates7"/>
      <sheetName val="asset_write-off#37"/>
      <sheetName val="SUMFREIGHT"/>
      <sheetName val="開発ステータスor委託区分"/>
      <sheetName val="表紙"/>
      <sheetName val="Sheet2"/>
      <sheetName val="text2"/>
      <sheetName val="Data"/>
      <sheetName val="SH-E"/>
      <sheetName val="SH-C"/>
      <sheetName val="trfc02-26(Fes+Ses)"/>
      <sheetName val="LWLOPT"/>
      <sheetName val="ROC-2003"/>
      <sheetName val="Engineer"/>
      <sheetName val="ห้ามลบ"/>
      <sheetName val="dont delete"/>
      <sheetName val="data1"/>
      <sheetName val="Sample design"/>
      <sheetName val="Fill in Data"/>
      <sheetName val="Stocks"/>
      <sheetName val="Capacities"/>
      <sheetName val="Specs"/>
      <sheetName val="Adjustments"/>
      <sheetName val="3.Drop down list"/>
      <sheetName val="SummaryEstVC"/>
      <sheetName val="Konfiguration"/>
      <sheetName val="DETAIL"/>
      <sheetName val="Sales"/>
      <sheetName val="CONSUMER LIST"/>
      <sheetName val="CDTK"/>
      <sheetName val="dont_delete"/>
      <sheetName val="Sample_design"/>
      <sheetName val="Fill_in_Data"/>
      <sheetName val="3_Drop_down_list"/>
      <sheetName val="19"/>
      <sheetName val="Bdgt"/>
      <sheetName val="InputPO_Del"/>
      <sheetName val="Total_Revenue13"/>
      <sheetName val="Extra_area13"/>
      <sheetName val="Contract_Scheme9"/>
      <sheetName val="Defer_Dec__20028"/>
      <sheetName val="Market_rates8"/>
      <sheetName val="asset_write-off#38"/>
      <sheetName val="Trial Balance"/>
      <sheetName val="Index"/>
      <sheetName val="Total_Revenue14"/>
      <sheetName val="Extra_area14"/>
      <sheetName val="Contract_Scheme10"/>
      <sheetName val="Defer_Dec__20029"/>
      <sheetName val="Market_rates9"/>
      <sheetName val="asset_write-off#39"/>
      <sheetName val="dont_delete1"/>
      <sheetName val="Sample_design1"/>
      <sheetName val="Fill_in_Data1"/>
      <sheetName val="3_Drop_down_list1"/>
      <sheetName val="CONSUMER_LIST"/>
      <sheetName val="Total_Revenue15"/>
      <sheetName val="Extra_area15"/>
      <sheetName val="Contract_Scheme11"/>
      <sheetName val="Defer_Dec__200210"/>
      <sheetName val="Market_rates10"/>
      <sheetName val="asset_write-off#310"/>
      <sheetName val="dont_delete2"/>
      <sheetName val="Sample_design2"/>
      <sheetName val="Fill_in_Data2"/>
      <sheetName val="3_Drop_down_list2"/>
      <sheetName val="CONSUMER_LIST1"/>
      <sheetName val="MF-3"/>
      <sheetName val="sfcc-mth"/>
      <sheetName val="sfcc-ytd"/>
      <sheetName val="USD"/>
      <sheetName val="PL-Kip(after adj)"/>
      <sheetName val="STart"/>
      <sheetName val="BS"/>
      <sheetName val="Data2009"/>
      <sheetName val="tsk"/>
      <sheetName val="Instructions"/>
      <sheetName val="JUNE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บัว"/>
      <sheetName val="วงกบ บาน"/>
      <sheetName val="H001"/>
      <sheetName val="ใบปะหน้า"/>
      <sheetName val="Sheet1"/>
      <sheetName val="โครงสร้าง H(5)"/>
      <sheetName val="ใบปะหน้า (2)"/>
      <sheetName val="DW"/>
      <sheetName val="วงกบ_บาน"/>
      <sheetName val="โครงสร้าง_H(5)"/>
      <sheetName val="ใบปะหน้า_(2)"/>
      <sheetName val="code"/>
      <sheetName val="TYPE PB52"/>
      <sheetName val="ใบประหน้า PB52"/>
      <sheetName val="Sheet4"/>
      <sheetName val="TYPE_PB52"/>
      <sheetName val="ใบประหน้า_PB5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งินกู้ธนชาติ"/>
      <sheetName val="เงินกู้ MGC"/>
      <sheetName val="PA"/>
      <sheetName val="ตั๋วเงินรับ"/>
      <sheetName val="Trial Balance"/>
      <sheetName val="TB"/>
      <sheetName val="노무비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&amp;cash flow"/>
      <sheetName val="conso-PL"/>
      <sheetName val="asimar cf"/>
      <sheetName val="conso cf "/>
      <sheetName val="eliminate_BS"/>
      <sheetName val="eliminate_PL"/>
      <sheetName val="BS"/>
      <sheetName val="PL"/>
      <sheetName val="pending"/>
      <sheetName val="PM &amp; TE-calculation"/>
      <sheetName val="REC"/>
      <sheetName val="SAD"/>
      <sheetName val="ADJ"/>
      <sheetName val="Sum lead"/>
      <sheetName val="C-Cash&amp;Bank"/>
      <sheetName val="E-Accounts Receivable"/>
      <sheetName val="F-Inventory"/>
      <sheetName val="G-Other CA"/>
      <sheetName val="H-Investment"/>
      <sheetName val="H-3"/>
      <sheetName val="I-Intercompany"/>
      <sheetName val="J-Other Assets"/>
      <sheetName val="K-Fixed Asset"/>
      <sheetName val="M-Accounts Payable"/>
      <sheetName val="N-Other CL"/>
      <sheetName val="Q-Other Liabilities"/>
      <sheetName val="Q-3"/>
      <sheetName val="T-Equity"/>
      <sheetName val="U-Profit&amp;Loss"/>
      <sheetName val="U-1.1_GP by Seg"/>
      <sheetName val="U-Service Income"/>
      <sheetName val="U-Other Income"/>
      <sheetName val="U-Cost of Service"/>
      <sheetName val="U-4-1"/>
      <sheetName val="U-Selling&amp;Admin"/>
      <sheetName val="U-Interest Exp"/>
      <sheetName val="Trial Balance"/>
      <sheetName val="TB"/>
      <sheetName val="เงินกู้ MGC"/>
      <sheetName val="TrialBalance Q3-2002"/>
      <sheetName val="C-3"/>
      <sheetName val="U-5"/>
      <sheetName val="Cashflow"/>
      <sheetName val="Approved Renov Payment Schedule"/>
      <sheetName val="เงินกู้ธนชาติ"/>
      <sheetName val="K-1A"/>
      <sheetName val="노무비"/>
      <sheetName val="Exp"/>
      <sheetName val="Tiers"/>
      <sheetName val="Wkgs_BS Lead"/>
      <sheetName val="Input_Undue"/>
      <sheetName val="Deposit_Other"/>
      <sheetName val="ตั๋วเงินรับ"/>
      <sheetName val="Data Salary"/>
      <sheetName val="Macro1"/>
      <sheetName val="PA"/>
      <sheetName val="KPI48"/>
      <sheetName val="code"/>
      <sheetName val="2002"/>
      <sheetName val=""/>
      <sheetName val="input"/>
      <sheetName val="10-1 Media"/>
      <sheetName val="10-cut"/>
      <sheetName val="TB-BAC"/>
      <sheetName val="trfc02-26(Fes+Ses)"/>
      <sheetName val="BS ATTACH"/>
      <sheetName val="S001"/>
      <sheetName val="conso&amp;cash_flow"/>
      <sheetName val="asimar_cf"/>
      <sheetName val="conso_cf_"/>
      <sheetName val="PM_&amp;_TE-calculation"/>
      <sheetName val="Sum_lead"/>
      <sheetName val="E-Accounts_Receivable"/>
      <sheetName val="G-Other_CA"/>
      <sheetName val="J-Other_Assets"/>
      <sheetName val="K-Fixed_Asset"/>
      <sheetName val="M-Accounts_Payable"/>
      <sheetName val="N-Other_CL"/>
      <sheetName val="Q-Other_Liabilities"/>
      <sheetName val="U-1_1_GP_by_Seg"/>
      <sheetName val="U-Service_Income"/>
      <sheetName val="U-Other_Income"/>
      <sheetName val="U-Cost_of_Service"/>
      <sheetName val="U-Interest_Exp"/>
      <sheetName val="Trial_Balance"/>
      <sheetName val="เงินกู้_MGC"/>
      <sheetName val=" IB-PL-YTD"/>
      <sheetName val="CostCtr"/>
      <sheetName val="Legal"/>
      <sheetName val="acc.depre-report-old"/>
      <sheetName val="conso&amp;cash_flow1"/>
      <sheetName val="asimar_cf1"/>
      <sheetName val="conso_cf_1"/>
      <sheetName val="PM_&amp;_TE-calculation1"/>
      <sheetName val="Sum_lead1"/>
      <sheetName val="E-Accounts_Receivable1"/>
      <sheetName val="G-Other_CA1"/>
      <sheetName val="J-Other_Assets1"/>
      <sheetName val="K-Fixed_Asset1"/>
      <sheetName val="M-Accounts_Payable1"/>
      <sheetName val="N-Other_CL1"/>
      <sheetName val="Q-Other_Liabilities1"/>
      <sheetName val="U-1_1_GP_by_Seg1"/>
      <sheetName val="U-Service_Income1"/>
      <sheetName val="U-Other_Income1"/>
      <sheetName val="U-Cost_of_Service1"/>
      <sheetName val="U-Interest_Exp1"/>
      <sheetName val="Trial_Balance1"/>
      <sheetName val="เงินกู้_MGC1"/>
      <sheetName val="Approved_Renov_Payment_Schedule"/>
      <sheetName val="TrialBalance_Q3-2002"/>
      <sheetName val="Wkgs_BS_Lead"/>
      <sheetName val="Data_Salary"/>
      <sheetName val="10-1_Media"/>
      <sheetName val="_IB-PL-YTD"/>
      <sheetName val="BS_ATTACH"/>
      <sheetName val="acc_depre-report-old"/>
      <sheetName val="Masterประเภท"/>
      <sheetName val="BUILD95"/>
      <sheetName val="workbook control"/>
      <sheetName val="I-203"/>
      <sheetName val="Month v YTD"/>
      <sheetName val="securities movement"/>
      <sheetName val="Worksheet"/>
      <sheetName val="securities_movement"/>
      <sheetName val="Int. SanRam"/>
      <sheetName val="손익계산서"/>
      <sheetName val="Hidden"/>
      <sheetName val="Assumptions"/>
      <sheetName val="BW"/>
      <sheetName val="Working Capital "/>
      <sheetName val="ราคาไม้"/>
      <sheetName val="V310"/>
      <sheetName val="DEP12"/>
      <sheetName val="(1b)Company"/>
      <sheetName val="(4A)J-Market"/>
      <sheetName val="(10) ProdType"/>
      <sheetName val="ประมาณการประตูหน้าต่าง "/>
      <sheetName val="Aging"/>
      <sheetName val="InputPO_Del"/>
      <sheetName val="consol"/>
      <sheetName val="conso&amp;cash_flow2"/>
      <sheetName val="asimar_cf2"/>
      <sheetName val="conso_cf_2"/>
      <sheetName val="PM_&amp;_TE-calculation2"/>
      <sheetName val="Sum_lead2"/>
      <sheetName val="E-Accounts_Receivable2"/>
      <sheetName val="G-Other_CA2"/>
      <sheetName val="J-Other_Assets2"/>
      <sheetName val="K-Fixed_Asset2"/>
      <sheetName val="M-Accounts_Payable2"/>
      <sheetName val="N-Other_CL2"/>
      <sheetName val="Q-Other_Liabilities2"/>
      <sheetName val="U-1_1_GP_by_Seg2"/>
      <sheetName val="U-Service_Income2"/>
      <sheetName val="U-Other_Income2"/>
      <sheetName val="U-Cost_of_Service2"/>
      <sheetName val="U-Interest_Exp2"/>
      <sheetName val="Trial_Balance2"/>
      <sheetName val="เงินกู้_MGC2"/>
      <sheetName val="Approved_Renov_Payment_Schedul1"/>
      <sheetName val="TrialBalance_Q3-20021"/>
      <sheetName val="Wkgs_BS_Lead1"/>
      <sheetName val="Data_Salary1"/>
      <sheetName val="10-1_Media1"/>
      <sheetName val="BS_ATTACH1"/>
      <sheetName val="_IB-PL-YTD1"/>
      <sheetName val="acc_depre-report-old1"/>
      <sheetName val="workbook_control"/>
      <sheetName val="Month_v_YTD"/>
      <sheetName val="securities_movement1"/>
      <sheetName val="conso&amp;cash_flow4"/>
      <sheetName val="asimar_cf4"/>
      <sheetName val="conso_cf_4"/>
      <sheetName val="PM_&amp;_TE-calculation4"/>
      <sheetName val="Sum_lead4"/>
      <sheetName val="E-Accounts_Receivable4"/>
      <sheetName val="G-Other_CA4"/>
      <sheetName val="J-Other_Assets4"/>
      <sheetName val="K-Fixed_Asset4"/>
      <sheetName val="M-Accounts_Payable4"/>
      <sheetName val="N-Other_CL4"/>
      <sheetName val="Q-Other_Liabilities4"/>
      <sheetName val="U-1_1_GP_by_Seg4"/>
      <sheetName val="U-Service_Income4"/>
      <sheetName val="U-Other_Income4"/>
      <sheetName val="U-Cost_of_Service4"/>
      <sheetName val="U-Interest_Exp4"/>
      <sheetName val="Trial_Balance4"/>
      <sheetName val="เงินกู้_MGC4"/>
      <sheetName val="Approved_Renov_Payment_Schedul3"/>
      <sheetName val="TrialBalance_Q3-20023"/>
      <sheetName val="Wkgs_BS_Lead3"/>
      <sheetName val="Data_Salary3"/>
      <sheetName val="10-1_Media3"/>
      <sheetName val="BS_ATTACH3"/>
      <sheetName val="_IB-PL-YTD3"/>
      <sheetName val="acc_depre-report-old3"/>
      <sheetName val="workbook_control2"/>
      <sheetName val="Month_v_YTD2"/>
      <sheetName val="securities_movement3"/>
      <sheetName val="conso&amp;cash_flow3"/>
      <sheetName val="asimar_cf3"/>
      <sheetName val="conso_cf_3"/>
      <sheetName val="PM_&amp;_TE-calculation3"/>
      <sheetName val="Sum_lead3"/>
      <sheetName val="E-Accounts_Receivable3"/>
      <sheetName val="G-Other_CA3"/>
      <sheetName val="J-Other_Assets3"/>
      <sheetName val="K-Fixed_Asset3"/>
      <sheetName val="M-Accounts_Payable3"/>
      <sheetName val="N-Other_CL3"/>
      <sheetName val="Q-Other_Liabilities3"/>
      <sheetName val="U-1_1_GP_by_Seg3"/>
      <sheetName val="U-Service_Income3"/>
      <sheetName val="U-Other_Income3"/>
      <sheetName val="U-Cost_of_Service3"/>
      <sheetName val="U-Interest_Exp3"/>
      <sheetName val="Trial_Balance3"/>
      <sheetName val="เงินกู้_MGC3"/>
      <sheetName val="Approved_Renov_Payment_Schedul2"/>
      <sheetName val="TrialBalance_Q3-20022"/>
      <sheetName val="Wkgs_BS_Lead2"/>
      <sheetName val="Data_Salary2"/>
      <sheetName val="10-1_Media2"/>
      <sheetName val="BS_ATTACH2"/>
      <sheetName val="_IB-PL-YTD2"/>
      <sheetName val="acc_depre-report-old2"/>
      <sheetName val="workbook_control1"/>
      <sheetName val="Month_v_YTD1"/>
      <sheetName val="securities_movement2"/>
      <sheetName val="conso&amp;cash_flow5"/>
      <sheetName val="asimar_cf5"/>
      <sheetName val="conso_cf_5"/>
      <sheetName val="PM_&amp;_TE-calculation5"/>
      <sheetName val="Sum_lead5"/>
      <sheetName val="E-Accounts_Receivable5"/>
      <sheetName val="G-Other_CA5"/>
      <sheetName val="J-Other_Assets5"/>
      <sheetName val="K-Fixed_Asset5"/>
      <sheetName val="M-Accounts_Payable5"/>
      <sheetName val="N-Other_CL5"/>
      <sheetName val="Q-Other_Liabilities5"/>
      <sheetName val="U-1_1_GP_by_Seg5"/>
      <sheetName val="U-Service_Income5"/>
      <sheetName val="U-Other_Income5"/>
      <sheetName val="U-Cost_of_Service5"/>
      <sheetName val="U-Interest_Exp5"/>
      <sheetName val="Trial_Balance5"/>
      <sheetName val="เงินกู้_MGC5"/>
      <sheetName val="Approved_Renov_Payment_Schedul4"/>
      <sheetName val="TrialBalance_Q3-20024"/>
      <sheetName val="Wkgs_BS_Lead4"/>
      <sheetName val="Data_Salary4"/>
      <sheetName val="10-1_Media4"/>
      <sheetName val="BS_ATTACH4"/>
      <sheetName val="_IB-PL-YTD4"/>
      <sheetName val="acc_depre-report-old4"/>
      <sheetName val="workbook_control3"/>
      <sheetName val="Month_v_YTD3"/>
      <sheetName val="securities_movement4"/>
      <sheetName val="conso&amp;cash_flow6"/>
      <sheetName val="asimar_cf6"/>
      <sheetName val="conso_cf_6"/>
      <sheetName val="PM_&amp;_TE-calculation6"/>
      <sheetName val="Sum_lead6"/>
      <sheetName val="E-Accounts_Receivable6"/>
      <sheetName val="G-Other_CA6"/>
      <sheetName val="J-Other_Assets6"/>
      <sheetName val="K-Fixed_Asset6"/>
      <sheetName val="M-Accounts_Payable6"/>
      <sheetName val="N-Other_CL6"/>
      <sheetName val="Q-Other_Liabilities6"/>
      <sheetName val="U-1_1_GP_by_Seg6"/>
      <sheetName val="U-Service_Income6"/>
      <sheetName val="U-Other_Income6"/>
      <sheetName val="U-Cost_of_Service6"/>
      <sheetName val="U-Interest_Exp6"/>
      <sheetName val="Trial_Balance6"/>
      <sheetName val="เงินกู้_MGC6"/>
      <sheetName val="Approved_Renov_Payment_Schedul5"/>
      <sheetName val="TrialBalance_Q3-20025"/>
      <sheetName val="Wkgs_BS_Lead5"/>
      <sheetName val="Data_Salary5"/>
      <sheetName val="10-1_Media5"/>
      <sheetName val="BS_ATTACH5"/>
      <sheetName val="_IB-PL-YTD5"/>
      <sheetName val="acc_depre-report-old5"/>
      <sheetName val="workbook_control4"/>
      <sheetName val="Month_v_YTD4"/>
      <sheetName val="securities_movement5"/>
      <sheetName val="Memo"/>
      <sheetName val="vat"/>
      <sheetName val="Entity"/>
      <sheetName val="Sheet1"/>
      <sheetName val="P&amp;L INPUT"/>
      <sheetName val="Validation"/>
      <sheetName val="Sale0406"/>
      <sheetName val="設計通知"/>
      <sheetName val="Vendor"/>
      <sheetName val="ID"/>
      <sheetName val="FASTables Austria at1SC Retirem"/>
      <sheetName val="CJEs"/>
      <sheetName val=".1 Summary"/>
      <sheetName val="XREF"/>
      <sheetName val="31.12.04"/>
      <sheetName val="Cash Flow Statement in millions"/>
      <sheetName val="FF-6"/>
      <sheetName val="TH-XL"/>
      <sheetName val="Int__SanRam3"/>
      <sheetName val="ประมาณการประตูหน้าต่าง_3"/>
      <sheetName val="Int__SanRam"/>
      <sheetName val="ประมาณการประตูหน้าต่าง_"/>
      <sheetName val="Int__SanRam1"/>
      <sheetName val="ประมาณการประตูหน้าต่าง_1"/>
      <sheetName val="Int__SanRam2"/>
      <sheetName val="ประมาณการประตูหน้าต่าง_2"/>
      <sheetName val="conso&amp;cash_flow7"/>
      <sheetName val="asimar_cf7"/>
      <sheetName val="conso_cf_7"/>
      <sheetName val="PM_&amp;_TE-calculation7"/>
      <sheetName val="Sum_lead7"/>
      <sheetName val="E-Accounts_Receivable7"/>
      <sheetName val="G-Other_CA7"/>
      <sheetName val="J-Other_Assets7"/>
      <sheetName val="K-Fixed_Asset7"/>
      <sheetName val="M-Accounts_Payable7"/>
      <sheetName val="N-Other_CL7"/>
      <sheetName val="Q-Other_Liabilities7"/>
      <sheetName val="U-1_1_GP_by_Seg7"/>
      <sheetName val="U-Service_Income7"/>
      <sheetName val="U-Other_Income7"/>
      <sheetName val="U-Cost_of_Service7"/>
      <sheetName val="U-Interest_Exp7"/>
      <sheetName val="Trial_Balance7"/>
      <sheetName val="เงินกู้_MGC7"/>
      <sheetName val="Approved_Renov_Payment_Schedul6"/>
      <sheetName val="TrialBalance_Q3-20026"/>
      <sheetName val="Wkgs_BS_Lead6"/>
      <sheetName val="Data_Salary6"/>
      <sheetName val="10-1_Media6"/>
      <sheetName val="_IB-PL-YTD6"/>
      <sheetName val="BS_ATTACH6"/>
      <sheetName val="acc_depre-report-old6"/>
      <sheetName val="securities_movement6"/>
      <sheetName val="Int__SanRam5"/>
      <sheetName val="workbook_control5"/>
      <sheetName val="ประมาณการประตูหน้าต่าง_5"/>
      <sheetName val="Working_Capital_1"/>
      <sheetName val="(10)_ProdType1"/>
      <sheetName val="Int__SanRam4"/>
      <sheetName val="ประมาณการประตูหน้าต่าง_4"/>
      <sheetName val="Working_Capital_"/>
      <sheetName val="(10)_ProdType"/>
      <sheetName val="conso&amp;cash_flow8"/>
      <sheetName val="asimar_cf8"/>
      <sheetName val="conso_cf_8"/>
      <sheetName val="PM_&amp;_TE-calculation8"/>
      <sheetName val="Sum_lead8"/>
      <sheetName val="E-Accounts_Receivable8"/>
      <sheetName val="G-Other_CA8"/>
      <sheetName val="J-Other_Assets8"/>
      <sheetName val="K-Fixed_Asset8"/>
      <sheetName val="M-Accounts_Payable8"/>
      <sheetName val="N-Other_CL8"/>
      <sheetName val="Q-Other_Liabilities8"/>
      <sheetName val="U-1_1_GP_by_Seg8"/>
      <sheetName val="U-Service_Income8"/>
      <sheetName val="U-Other_Income8"/>
      <sheetName val="U-Cost_of_Service8"/>
      <sheetName val="U-Interest_Exp8"/>
      <sheetName val="Trial_Balance8"/>
      <sheetName val="เงินกู้_MGC8"/>
      <sheetName val="Approved_Renov_Payment_Schedul7"/>
      <sheetName val="TrialBalance_Q3-20027"/>
      <sheetName val="Wkgs_BS_Lead7"/>
      <sheetName val="Data_Salary7"/>
      <sheetName val="10-1_Media7"/>
      <sheetName val="_IB-PL-YTD7"/>
      <sheetName val="BS_ATTACH7"/>
      <sheetName val="acc_depre-report-old7"/>
      <sheetName val="securities_movement7"/>
      <sheetName val="Int__SanRam6"/>
      <sheetName val="workbook_control6"/>
      <sheetName val="ประมาณการประตูหน้าต่าง_6"/>
      <sheetName val="Working_Capital_2"/>
      <sheetName val="(10)_ProdType2"/>
      <sheetName val="conso&amp;cash_flow9"/>
      <sheetName val="asimar_cf9"/>
      <sheetName val="conso_cf_9"/>
      <sheetName val="PM_&amp;_TE-calculation9"/>
      <sheetName val="Sum_lead9"/>
      <sheetName val="E-Accounts_Receivable9"/>
      <sheetName val="G-Other_CA9"/>
      <sheetName val="J-Other_Assets9"/>
      <sheetName val="K-Fixed_Asset9"/>
      <sheetName val="M-Accounts_Payable9"/>
      <sheetName val="N-Other_CL9"/>
      <sheetName val="Q-Other_Liabilities9"/>
      <sheetName val="U-1_1_GP_by_Seg9"/>
      <sheetName val="U-Service_Income9"/>
      <sheetName val="U-Other_Income9"/>
      <sheetName val="U-Cost_of_Service9"/>
      <sheetName val="U-Interest_Exp9"/>
      <sheetName val="Trial_Balance9"/>
      <sheetName val="เงินกู้_MGC9"/>
      <sheetName val="Approved_Renov_Payment_Schedul8"/>
      <sheetName val="TrialBalance_Q3-20028"/>
      <sheetName val="Wkgs_BS_Lead8"/>
      <sheetName val="Data_Salary8"/>
      <sheetName val="10-1_Media8"/>
      <sheetName val="_IB-PL-YTD8"/>
      <sheetName val="BS_ATTACH8"/>
      <sheetName val="acc_depre-report-old8"/>
      <sheetName val="securities_movement8"/>
      <sheetName val="Int__SanRam7"/>
      <sheetName val="workbook_control7"/>
      <sheetName val="ประมาณการประตูหน้าต่าง_7"/>
      <sheetName val="Working_Capital_3"/>
      <sheetName val="(10)_ProdType3"/>
      <sheetName val="conso&amp;cash_flow10"/>
      <sheetName val="asimar_cf10"/>
      <sheetName val="conso_cf_10"/>
      <sheetName val="PM_&amp;_TE-calculation10"/>
      <sheetName val="Sum_lead10"/>
      <sheetName val="E-Accounts_Receivable10"/>
      <sheetName val="G-Other_CA10"/>
      <sheetName val="J-Other_Assets10"/>
      <sheetName val="K-Fixed_Asset10"/>
      <sheetName val="M-Accounts_Payable10"/>
      <sheetName val="N-Other_CL10"/>
      <sheetName val="Q-Other_Liabilities10"/>
      <sheetName val="U-1_1_GP_by_Seg10"/>
      <sheetName val="U-Service_Income10"/>
      <sheetName val="U-Other_Income10"/>
      <sheetName val="U-Cost_of_Service10"/>
      <sheetName val="U-Interest_Exp10"/>
      <sheetName val="Trial_Balance10"/>
      <sheetName val="เงินกู้_MGC10"/>
      <sheetName val="Approved_Renov_Payment_Schedul9"/>
      <sheetName val="TrialBalance_Q3-20029"/>
      <sheetName val="Wkgs_BS_Lead9"/>
      <sheetName val="Data_Salary9"/>
      <sheetName val="10-1_Media9"/>
      <sheetName val="_IB-PL-YTD9"/>
      <sheetName val="BS_ATTACH9"/>
      <sheetName val="acc_depre-report-old9"/>
      <sheetName val="securities_movement9"/>
      <sheetName val="Int__SanRam8"/>
      <sheetName val="workbook_control8"/>
      <sheetName val="ประมาณการประตูหน้าต่าง_8"/>
      <sheetName val="Working_Capital_4"/>
      <sheetName val="(10)_ProdType4"/>
      <sheetName val="conso&amp;cash_flow11"/>
      <sheetName val="asimar_cf11"/>
      <sheetName val="conso_cf_11"/>
      <sheetName val="PM_&amp;_TE-calculation11"/>
      <sheetName val="Sum_lead11"/>
      <sheetName val="E-Accounts_Receivable11"/>
      <sheetName val="G-Other_CA11"/>
      <sheetName val="J-Other_Assets11"/>
      <sheetName val="K-Fixed_Asset11"/>
      <sheetName val="K001 - Lead example"/>
      <sheetName val="M-Accounts_Payable11"/>
      <sheetName val="N-Other_CL11"/>
      <sheetName val="Q-Other_Liabilities11"/>
      <sheetName val="U-1_1_GP_by_Seg11"/>
      <sheetName val="U-Service_Income11"/>
      <sheetName val="U-Other_Income11"/>
      <sheetName val="U-Cost_of_Service11"/>
      <sheetName val="U-Interest_Exp11"/>
      <sheetName val="Trial_Balance11"/>
      <sheetName val="เงินกู้_MGC11"/>
      <sheetName val="Approved_Renov_Payment_Schedu10"/>
      <sheetName val="TrialBalance_Q3-200210"/>
      <sheetName val="Wkgs_BS_Lead10"/>
      <sheetName val="Data_Salary10"/>
      <sheetName val="10-1_Media10"/>
      <sheetName val="_IB-PL-YTD10"/>
      <sheetName val="BS_ATTACH10"/>
      <sheetName val="acc_depre-report-old10"/>
      <sheetName val="securities_movement10"/>
      <sheetName val="Int__SanRam9"/>
      <sheetName val="workbook_control9"/>
      <sheetName val="ประมาณการประตูหน้าต่าง_9"/>
      <sheetName val="Month_v_YTD5"/>
      <sheetName val="Working_Capital_5"/>
      <sheetName val="(10)_ProdType5"/>
      <sheetName val="conso&amp;cash_flow12"/>
      <sheetName val="asimar_cf12"/>
      <sheetName val="conso_cf_12"/>
      <sheetName val="PM_&amp;_TE-calculation12"/>
      <sheetName val="Sum_lead12"/>
      <sheetName val="E-Accounts_Receivable12"/>
      <sheetName val="G-Other_CA12"/>
      <sheetName val="J-Other_Assets12"/>
      <sheetName val="K-Fixed_Asset12"/>
      <sheetName val="M-Accounts_Payable12"/>
      <sheetName val="N-Other_CL12"/>
      <sheetName val="Q-Other_Liabilities12"/>
      <sheetName val="U-1_1_GP_by_Seg12"/>
      <sheetName val="U-Service_Income12"/>
      <sheetName val="U-Other_Income12"/>
      <sheetName val="U-Cost_of_Service12"/>
      <sheetName val="U-Interest_Exp12"/>
      <sheetName val="Trial_Balance12"/>
      <sheetName val="เงินกู้_MGC12"/>
      <sheetName val="Approved_Renov_Payment_Schedu11"/>
      <sheetName val="TrialBalance_Q3-200211"/>
      <sheetName val="Wkgs_BS_Lead11"/>
      <sheetName val="Data_Salary11"/>
      <sheetName val="10-1_Media11"/>
      <sheetName val="_IB-PL-YTD11"/>
      <sheetName val="BS_ATTACH11"/>
      <sheetName val="acc_depre-report-old11"/>
      <sheetName val="securities_movement11"/>
      <sheetName val="Int__SanRam10"/>
      <sheetName val="workbook_control10"/>
      <sheetName val="ประมาณการประตูหน้าต่าง_10"/>
      <sheetName val="Month_v_YTD6"/>
      <sheetName val="Working_Capital_6"/>
      <sheetName val="(10)_ProdType6"/>
      <sheetName val="conso&amp;cash_flow13"/>
      <sheetName val="asimar_cf13"/>
      <sheetName val="conso_cf_13"/>
      <sheetName val="PM_&amp;_TE-calculation13"/>
      <sheetName val="Sum_lead13"/>
      <sheetName val="E-Accounts_Receivable13"/>
      <sheetName val="G-Other_CA13"/>
      <sheetName val="J-Other_Assets13"/>
      <sheetName val="K-Fixed_Asset13"/>
      <sheetName val="M-Accounts_Payable13"/>
      <sheetName val="N-Other_CL13"/>
      <sheetName val="Q-Other_Liabilities13"/>
      <sheetName val="U-1_1_GP_by_Seg13"/>
      <sheetName val="U-Service_Income13"/>
      <sheetName val="U-Other_Income13"/>
      <sheetName val="U-Cost_of_Service13"/>
      <sheetName val="U-Interest_Exp13"/>
      <sheetName val="Trial_Balance13"/>
      <sheetName val="เงินกู้_MGC13"/>
      <sheetName val="Approved_Renov_Payment_Schedu12"/>
      <sheetName val="TrialBalance_Q3-200212"/>
      <sheetName val="Wkgs_BS_Lead12"/>
      <sheetName val="Data_Salary12"/>
      <sheetName val="10-1_Media12"/>
      <sheetName val="_IB-PL-YTD12"/>
      <sheetName val="BS_ATTACH12"/>
      <sheetName val="acc_depre-report-old12"/>
      <sheetName val="securities_movement12"/>
      <sheetName val="Int__SanRam11"/>
      <sheetName val="workbook_control11"/>
      <sheetName val="ประมาณการประตูหน้าต่าง_11"/>
      <sheetName val="Month_v_YTD7"/>
      <sheetName val="Working_Capital_7"/>
      <sheetName val="(10)_ProdType7"/>
      <sheetName val="conso&amp;cash_flow14"/>
      <sheetName val="asimar_cf14"/>
      <sheetName val="conso_cf_14"/>
      <sheetName val="PM_&amp;_TE-calculation14"/>
      <sheetName val="Sum_lead14"/>
      <sheetName val="E-Accounts_Receivable14"/>
      <sheetName val="G-Other_CA14"/>
      <sheetName val="J-Other_Assets14"/>
      <sheetName val="K-Fixed_Asset14"/>
      <sheetName val="M-Accounts_Payable14"/>
      <sheetName val="N-Other_CL14"/>
      <sheetName val="Q-Other_Liabilities14"/>
      <sheetName val="U-1_1_GP_by_Seg14"/>
      <sheetName val="U-Service_Income14"/>
      <sheetName val="U-Other_Income14"/>
      <sheetName val="U-Cost_of_Service14"/>
      <sheetName val="U-Interest_Exp14"/>
      <sheetName val="Trial_Balance14"/>
      <sheetName val="เงินกู้_MGC14"/>
      <sheetName val="Approved_Renov_Payment_Schedu13"/>
      <sheetName val="TrialBalance_Q3-200213"/>
      <sheetName val="Wkgs_BS_Lead13"/>
      <sheetName val="Data_Salary13"/>
      <sheetName val="10-1_Media13"/>
      <sheetName val="_IB-PL-YTD13"/>
      <sheetName val="BS_ATTACH13"/>
      <sheetName val="acc_depre-report-old13"/>
      <sheetName val="securities_movement13"/>
      <sheetName val="Int__SanRam12"/>
      <sheetName val="workbook_control12"/>
      <sheetName val="ประมาณการประตูหน้าต่าง_12"/>
      <sheetName val="Month_v_YTD8"/>
      <sheetName val="Working_Capital_8"/>
      <sheetName val="(10)_ProdType8"/>
      <sheetName val="Budget-Bal"/>
      <sheetName val="GMI"/>
      <sheetName val="Gia vat tu"/>
      <sheetName val="Dinh nghia"/>
      <sheetName val="xlSVH_T"/>
      <sheetName val="BO"/>
      <sheetName val="Customize Your Purchase Order"/>
      <sheetName val="T_NFS "/>
      <sheetName val="FSP_worksheet 31.12.63"/>
      <sheetName val="Note # 8 cash "/>
      <sheetName val="31.12.62"/>
      <sheetName val="VHC_Adjustment"/>
      <sheetName val="VHC_SFP worksheet"/>
      <sheetName val="VHC_SCI worksheet"/>
      <sheetName val="DATABASE -sumifTB"/>
      <sheetName val="163040 LC_TR"/>
      <sheetName val="รายวันขาย53"/>
      <sheetName val="163040_LC_TR"/>
      <sheetName val="erl_table"/>
      <sheetName val="VERIFICATION PAYE"/>
      <sheetName val="SBM DATA"/>
      <sheetName val="P&amp;LFINAL - 44"/>
      <sheetName val="AAG"/>
      <sheetName val="Steps"/>
      <sheetName val="Order_Oct_w40"/>
      <sheetName val="Order_Oct_w41"/>
      <sheetName val="P&amp;L_INPUT"/>
      <sheetName val="P&amp;L_INPUT1"/>
      <sheetName val="Assumtion"/>
      <sheetName val="conso&amp;cash_flow15"/>
      <sheetName val="asimar_cf15"/>
      <sheetName val="conso_cf_15"/>
      <sheetName val="PM_&amp;_TE-calculation15"/>
      <sheetName val="Sum_lead15"/>
      <sheetName val="E-Accounts_Receivable15"/>
      <sheetName val="G-Other_CA15"/>
      <sheetName val="J-Other_Assets15"/>
      <sheetName val="K-Fixed_Asset15"/>
      <sheetName val="M-Accounts_Payable15"/>
      <sheetName val="N-Other_CL15"/>
      <sheetName val="Q-Other_Liabilities15"/>
      <sheetName val="U-1_1_GP_by_Seg15"/>
      <sheetName val="U-Service_Income15"/>
      <sheetName val="U-Other_Income15"/>
      <sheetName val="U-Cost_of_Service15"/>
      <sheetName val="U-Interest_Exp15"/>
      <sheetName val="Trial_Balance15"/>
      <sheetName val="เงินกู้_MGC15"/>
      <sheetName val="Approved_Renov_Payment_Schedu14"/>
      <sheetName val="TrialBalance_Q3-200214"/>
      <sheetName val="Wkgs_BS_Lead14"/>
      <sheetName val="Data_Salary14"/>
      <sheetName val="10-1_Media14"/>
      <sheetName val="_IB-PL-YTD14"/>
      <sheetName val="BS_ATTACH14"/>
      <sheetName val="acc_depre-report-old14"/>
      <sheetName val="securities_movement14"/>
      <sheetName val="Int__SanRam13"/>
      <sheetName val="workbook_control13"/>
      <sheetName val="ประมาณการประตูหน้าต่าง_13"/>
      <sheetName val="Month_v_YTD9"/>
      <sheetName val="Working_Capital_9"/>
      <sheetName val="(10)_ProdType9"/>
      <sheetName val="conso&amp;cash_flow16"/>
      <sheetName val="asimar_cf16"/>
      <sheetName val="conso_cf_16"/>
      <sheetName val="PM_&amp;_TE-calculation16"/>
      <sheetName val="Sum_lead16"/>
      <sheetName val="E-Accounts_Receivable16"/>
      <sheetName val="G-Other_CA16"/>
      <sheetName val="J-Other_Assets16"/>
      <sheetName val="K-Fixed_Asset16"/>
      <sheetName val="M-Accounts_Payable16"/>
      <sheetName val="N-Other_CL16"/>
      <sheetName val="Q-Other_Liabilities16"/>
      <sheetName val="U-1_1_GP_by_Seg16"/>
      <sheetName val="U-Service_Income16"/>
      <sheetName val="U-Other_Income16"/>
      <sheetName val="U-Cost_of_Service16"/>
      <sheetName val="U-Interest_Exp16"/>
      <sheetName val="Trial_Balance16"/>
      <sheetName val="เงินกู้_MGC16"/>
      <sheetName val="Approved_Renov_Payment_Schedu15"/>
      <sheetName val="TrialBalance_Q3-200215"/>
      <sheetName val="Wkgs_BS_Lead15"/>
      <sheetName val="Data_Salary15"/>
      <sheetName val="10-1_Media15"/>
      <sheetName val="_IB-PL-YTD15"/>
      <sheetName val="BS_ATTACH15"/>
      <sheetName val="acc_depre-report-old15"/>
      <sheetName val="securities_movement15"/>
      <sheetName val="Int__SanRam14"/>
      <sheetName val="workbook_control14"/>
      <sheetName val="ประมาณการประตูหน้าต่าง_14"/>
      <sheetName val="Month_v_YTD10"/>
      <sheetName val="Working_Capital_10"/>
      <sheetName val="(10)_ProdType10"/>
      <sheetName val="Unit Price"/>
      <sheetName val="生産台数内訳"/>
      <sheetName val="クライテリア"/>
      <sheetName val="XLR_NoRangeSheet"/>
      <sheetName val="Q 1"/>
      <sheetName val="Q 2"/>
      <sheetName val="Q 3.1 (รายได้)"/>
      <sheetName val="Q 3.2(ค่าใช้จ่าย)"/>
      <sheetName val="Q 4"/>
      <sheetName val="Q 5 "/>
      <sheetName val="Q 6"/>
      <sheetName val="เอกสารแนบ 1"/>
      <sheetName val="เอกสารแนบ2"/>
      <sheetName val="Schedule A1-5"/>
      <sheetName val="legal_h"/>
      <sheetName val="conso&amp;cash_flow17"/>
      <sheetName val="asimar_cf17"/>
      <sheetName val="conso_cf_17"/>
      <sheetName val="PM_&amp;_TE-calculation17"/>
      <sheetName val="Sum_lead17"/>
      <sheetName val="E-Accounts_Receivable17"/>
      <sheetName val="G-Other_CA17"/>
      <sheetName val="J-Other_Assets17"/>
      <sheetName val="K-Fixed_Asset17"/>
      <sheetName val="M-Accounts_Payable17"/>
      <sheetName val="N-Other_CL17"/>
      <sheetName val="Q-Other_Liabilities17"/>
      <sheetName val="U-1_1_GP_by_Seg17"/>
      <sheetName val="U-Service_Income17"/>
      <sheetName val="U-Other_Income17"/>
      <sheetName val="U-Cost_of_Service17"/>
      <sheetName val="U-Interest_Exp17"/>
      <sheetName val="Trial_Balance17"/>
      <sheetName val="เงินกู้_MGC17"/>
      <sheetName val="TrialBalance_Q3-200216"/>
      <sheetName val="Approved_Renov_Payment_Schedu16"/>
      <sheetName val="Wkgs_BS_Lead16"/>
      <sheetName val="Data_Salary16"/>
      <sheetName val="10-1_Media16"/>
      <sheetName val="_IB-PL-YTD16"/>
      <sheetName val="BS_ATTACH16"/>
      <sheetName val="acc_depre-report-old16"/>
      <sheetName val="securities_movement16"/>
      <sheetName val="Int__SanRam15"/>
      <sheetName val="workbook_control15"/>
      <sheetName val="ประมาณการประตูหน้าต่าง_15"/>
      <sheetName val="Month_v_YTD11"/>
      <sheetName val="Working_Capital_11"/>
      <sheetName val="(10)_ProdTyp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"/>
      <sheetName val="INV'000"/>
      <sheetName val="BS'000"/>
      <sheetName val="PL'000"/>
      <sheetName val="Equ'000"/>
      <sheetName val="BS"/>
      <sheetName val="PL"/>
      <sheetName val="Equ"/>
      <sheetName val="Inves"/>
      <sheetName val="Inven"/>
      <sheetName val="Unearned"/>
      <sheetName val="Cost"/>
      <sheetName val="SH"/>
      <sheetName val="TH"/>
      <sheetName val="condo"/>
      <sheetName val="Cost-break"/>
      <sheetName val="Int"/>
      <sheetName val="Exp 45"/>
      <sheetName val="Exp"/>
      <sheetName val="Acc Exp"/>
      <sheetName val="Acc Exp2"/>
      <sheetName val="PU1"/>
      <sheetName val="PU2"/>
      <sheetName val="Div"/>
      <sheetName val="15"/>
      <sheetName val="PL (2)"/>
      <sheetName val="Cos"/>
      <sheetName val="Trial Balance"/>
      <sheetName val="N-4.4"/>
      <sheetName val="เงินกู้ธนชาติ"/>
      <sheetName val="TB"/>
      <sheetName val="คชจ.ดำเนินงาน6-43"/>
      <sheetName val="AP-FAsb"/>
      <sheetName val="TrialBalance Q3-2002"/>
      <sheetName val="Aging"/>
      <sheetName val="ข้อมูลฐาน"/>
      <sheetName val="TRC98-Q2"/>
      <sheetName val="Sheet1"/>
      <sheetName val="PA"/>
      <sheetName val="S-5"/>
      <sheetName val="K-5"/>
      <sheetName val="Exp_45"/>
      <sheetName val="Acc_Exp"/>
      <sheetName val="Acc_Exp2"/>
      <sheetName val="PL_(2)"/>
      <sheetName val="คชจ_ดำเนินงาน6-43"/>
      <sheetName val="Trial_Balance"/>
      <sheetName val="N-4_4"/>
      <sheetName val="TrialBalance_Q3-2002"/>
      <sheetName val="Exp_451"/>
      <sheetName val="Acc_Exp1"/>
      <sheetName val="Acc_Exp21"/>
      <sheetName val="PL_(2)1"/>
      <sheetName val="คชจ_ดำเนินงาน6-431"/>
      <sheetName val="Trial_Balance1"/>
      <sheetName val="N-4_41"/>
      <sheetName val="TrialBalance_Q3-20021"/>
      <sheetName val="差額調査用"/>
      <sheetName val="Start"/>
      <sheetName val="Wkgs_BS Le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2002"/>
      <sheetName val="2001"/>
      <sheetName val="Trial 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축개요"/>
      <sheetName val="층별개요"/>
      <sheetName val="전기설비"/>
      <sheetName val="기계설비"/>
      <sheetName val="건축물개요"/>
      <sheetName val="조직및 인원계획"/>
      <sheetName val="인원계획-시설"/>
      <sheetName val="인원계획-미화"/>
      <sheetName val="인원계획-보안주차안내"/>
      <sheetName val="자격요원선임"/>
      <sheetName val="견적서"/>
      <sheetName val="총괄견적서"/>
      <sheetName val="견적내역-시설"/>
      <sheetName val="시설운영비"/>
      <sheetName val="장비-시설"/>
      <sheetName val="견적내역-미화 (2)"/>
      <sheetName val="미화운영"/>
      <sheetName val="미화소모품"/>
      <sheetName val="장비-미화"/>
      <sheetName val="견적내역-보안 (2)"/>
      <sheetName val="보안운영"/>
      <sheetName val="장비-보안안내주차"/>
      <sheetName val="예산안"/>
      <sheetName val="연봉산술"/>
      <sheetName val="Sheet3"/>
      <sheetName val="Trial Balance"/>
      <sheetName val="U-5"/>
      <sheetName val="เงินกู้ MGC"/>
      <sheetName val="TB"/>
      <sheetName val="เงินกู้ธนชาติ"/>
      <sheetName val="PA"/>
      <sheetName val="노무비"/>
      <sheetName val="BS ATTACH"/>
      <sheetName val="인원계획_미화"/>
      <sheetName val="Assumptions"/>
      <sheetName val="001"/>
      <sheetName val="Initial Input Variable"/>
      <sheetName val="일위대가목차"/>
      <sheetName val="재무가정"/>
      <sheetName val="공사개요"/>
      <sheetName val="MOTOR"/>
      <sheetName val="Customer Databas"/>
      <sheetName val="익월작업계힉"/>
      <sheetName val="Instructions"/>
      <sheetName val="S&amp;R"/>
      <sheetName val="Template"/>
      <sheetName val="1 Cash Flow Analysis"/>
      <sheetName val="조직및_인원계획"/>
      <sheetName val="견적내역-미화_(2)"/>
      <sheetName val="견적내역-보안_(2)"/>
      <sheetName val="Initial_Input_Variable"/>
      <sheetName val="Customer_Databas"/>
      <sheetName val="2004SS"/>
      <sheetName val="2004CJ"/>
      <sheetName val="ASP"/>
      <sheetName val="Summary"/>
      <sheetName val="2. Summary-cash"/>
      <sheetName val="Budget 2005(DW)"/>
      <sheetName val="Id"/>
      <sheetName val="Area"/>
      <sheetName val="Journal"/>
      <sheetName val="98년매출액및매출원가"/>
      <sheetName val="손익계산서(가로)"/>
      <sheetName val="견적과실행예산"/>
      <sheetName val="ยานพาหนะ"/>
      <sheetName val="7 Jan 02"/>
      <sheetName val="Cash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mission Form"/>
      <sheetName val="Feuil2"/>
      <sheetName val="XL4Test5"/>
      <sheetName val="Trial Balance"/>
      <sheetName val="TB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"/>
      <sheetName val="SAD"/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Balance Q3-2002"/>
      <sheetName val="เงินกู้ธนชาติ"/>
      <sheetName val="ตั๋วเงินรับ"/>
      <sheetName val="Trial Balance"/>
      <sheetName val="Exp"/>
      <sheetName val="SH-C"/>
      <sheetName val="TB"/>
      <sheetName val="Wkgs_BS 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45-01"/>
      <sheetName val="ELEC45-02"/>
      <sheetName val="ELEC45-03"/>
      <sheetName val="ELEC45-04"/>
      <sheetName val="ELEC45-05"/>
      <sheetName val="ELEC45-06"/>
      <sheetName val="ELEC45-07"/>
      <sheetName val="ELEC46"/>
      <sheetName val="TrialBalance Q3-2002"/>
      <sheetName val="data"/>
      <sheetName val="ADJ - R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"/>
      <sheetName val="ERP"/>
      <sheetName val="สาธารณะ"/>
      <sheetName val="Store"/>
      <sheetName val="인원계획-미화"/>
      <sheetName val="พื้น"/>
      <sheetName val="ผนัง"/>
      <sheetName val="Precast"/>
      <sheetName val="โครงหลังคา"/>
      <sheetName val="แต่งเปลือย"/>
      <sheetName val="งานอะลูมีเนียม"/>
      <sheetName val="บัวปูน"/>
      <sheetName val="มุงหลังคา"/>
      <sheetName val="ปูกระเบื้อง"/>
      <sheetName val="ลามิเนต"/>
      <sheetName val="บันไดไม้"/>
      <sheetName val="บัวไม้"/>
      <sheetName val="ไม้ระแนง-หน้าบัน"/>
      <sheetName val="ฝ้าเพดาน-โครงเคร่า"/>
      <sheetName val="ไฟฟ้า"/>
      <sheetName val="รางวี"/>
      <sheetName val="ติดบาน"/>
      <sheetName val="กระจก"/>
      <sheetName val="ประปา-สุขภัณฑ์"/>
      <sheetName val="สี"/>
      <sheetName val="Sheet2"/>
      <sheetName val="ทด"/>
      <sheetName val="ราคา"/>
      <sheetName val="SH-D"/>
      <sheetName val="ประมาณการประตูหน้าต่าง "/>
      <sheetName val="ข้อมูล"/>
      <sheetName val="แบบเดิม"/>
      <sheetName val="covere"/>
      <sheetName val="งานโครงสร้าง"/>
      <sheetName val="Prod-1"/>
      <sheetName val="code"/>
      <sheetName val="sheetNO"/>
      <sheetName val="Sheet1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Budget"/>
      <sheetName val="แก้ปัญหา"/>
      <sheetName val="รายงานประจำเดือน"/>
      <sheetName val="ไฟล์คุมงบฯ"/>
      <sheetName val="Current Budget"/>
      <sheetName val="SOFTPRO"/>
      <sheetName val="ฐานข้อมูลป้าย"/>
      <sheetName val="Store"/>
      <sheetName val="Total_Budget"/>
      <sheetName val="Current_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원배정"/>
      <sheetName val="인원산출"/>
      <sheetName val="노무비"/>
      <sheetName val="운영"/>
      <sheetName val="장비"/>
      <sheetName val="견적"/>
      <sheetName val="견적서"/>
      <sheetName val="견적내역"/>
      <sheetName val="산출기준"/>
      <sheetName val="인건"/>
      <sheetName val="근무"/>
      <sheetName val="COMMISSION Q3"/>
      <sheetName val="인원계획-미화"/>
      <sheetName val="เงินกู้ธนชาติ"/>
      <sheetName val="재무가정"/>
      <sheetName val="TB"/>
      <sheetName val="ตั๋วเงินรับ"/>
      <sheetName val="Budget06-Summary-Res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รายการปป.1"/>
      <sheetName val="รายการปป.2"/>
      <sheetName val="สินทรัพย์"/>
      <sheetName val="หนี้สิน"/>
      <sheetName val="กำไรขาดทุน"/>
      <sheetName val="กำไรขาดทุน(budget)"/>
      <sheetName val="รายการปรับปรุง"/>
      <sheetName val="รายละเอียด-ทรัพย์สิน"/>
      <sheetName val="รายละเอียด-หนี้สิน"/>
      <sheetName val="รายได้"/>
      <sheetName val="ค่าใช้จ่ายขาย-บริหาร"/>
      <sheetName val="ปก"/>
      <sheetName val="tax49"/>
      <sheetName val="cf"/>
      <sheetName val="Summary"/>
      <sheetName val="คำนวณทางภาษี-ภูเก็ต"/>
      <sheetName val="รายการบวกกลับ-รถยนต์"/>
      <sheetName val="ค่าเสื่อมบวกกลับ-พระราม9"/>
      <sheetName val="ลูกหนี้อื่นๆ"/>
      <sheetName val="ค่าใช้จ่ายจ่ายล่วงหน้า"/>
      <sheetName val="สำรองจ่าย"/>
      <sheetName val="รายได้ค้างรับอื่นๆ"/>
      <sheetName val="เงินประกัน-59"/>
      <sheetName val="ค่าเผื่อฯ"/>
      <sheetName val="ทรัพย์ฝากขาย"/>
      <sheetName val="no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1"/>
      <sheetName val="F-1A"/>
      <sheetName val="F-2"/>
      <sheetName val="F-2 land"/>
      <sheetName val="F-2 CIP"/>
      <sheetName val="F-2 Int"/>
      <sheetName val="F-2 Public"/>
      <sheetName val="F-3"/>
      <sheetName val="F-3.1"/>
      <sheetName val="K-1"/>
      <sheetName val="K-2"/>
      <sheetName val="K-3"/>
      <sheetName val="K-4"/>
      <sheetName val="K-4A"/>
      <sheetName val="K-4 classify"/>
      <sheetName val="K-4.1A"/>
      <sheetName val="K-4.1"/>
      <sheetName val="K-4.1A land"/>
      <sheetName val="K-4.1A CIP"/>
      <sheetName val="K-4.1A Public"/>
      <sheetName val="K-4.1A Int"/>
      <sheetName val="K-4.2"/>
      <sheetName val="K-5"/>
      <sheetName val="Land addition"/>
      <sheetName val="J-1"/>
      <sheetName val="S-6"/>
      <sheetName val="S-6 Q2'04"/>
      <sheetName val="K-5 "/>
      <sheetName val="K-4.3Land addition"/>
      <sheetName val=" J Q1"/>
      <sheetName val="S-5"/>
      <sheetName val="เงินกู้ธนชาติ"/>
      <sheetName val="Exp"/>
      <sheetName val="คชจ.ดำเนินงาน6-43"/>
      <sheetName val="รายเดือน"/>
      <sheetName val="인원계획-미화"/>
      <sheetName val="Aging"/>
      <sheetName val="Trial 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de"/>
      <sheetName val="TYPE Fmo2-002"/>
      <sheetName val="ใบประหน้า Fmo2-002"/>
      <sheetName val="TYPE F-MO2"/>
      <sheetName val="ใบประหน้า F-MO2"/>
      <sheetName val="ฐานข้อมูลป้าย"/>
      <sheetName val="SH-D"/>
      <sheetName val="TYPE_Fmo2-002"/>
      <sheetName val="ใบประหน้า_Fmo2-002"/>
      <sheetName val="TYPE_F-MO2"/>
      <sheetName val="ใบประหน้า_F-MO2"/>
      <sheetName val="3-2555 "/>
      <sheetName val="Store"/>
      <sheetName val="properties"/>
      <sheetName val="3-2555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1"/>
      <sheetName val="F-1A"/>
      <sheetName val="F-2"/>
      <sheetName val="F-2 land"/>
      <sheetName val="F-2 CIP"/>
      <sheetName val="F-2 Int"/>
      <sheetName val="F-2 Public"/>
      <sheetName val="F-3"/>
      <sheetName val="F-3.1"/>
      <sheetName val="K-1"/>
      <sheetName val="K-2"/>
      <sheetName val="K-3"/>
      <sheetName val="K-4"/>
      <sheetName val="K-4A"/>
      <sheetName val="K-4 classify"/>
      <sheetName val="K-4.1A"/>
      <sheetName val="K-4.1"/>
      <sheetName val="K-4.1A land"/>
      <sheetName val="K-4.1A CIP"/>
      <sheetName val="K-4.1A Public"/>
      <sheetName val="K-4.1A Int"/>
      <sheetName val="K-4.2"/>
      <sheetName val="K-5"/>
      <sheetName val="Land addition"/>
      <sheetName val="J-1"/>
      <sheetName val="S-6"/>
      <sheetName val="S-6 Q2'04"/>
      <sheetName val="K-5 "/>
      <sheetName val="K-4.3Land addition"/>
      <sheetName val=" J Q1"/>
      <sheetName val="S-5"/>
      <sheetName val="Exp"/>
      <sheetName val="คชจ.ดำเนินงาน6-43"/>
      <sheetName val="TB"/>
      <sheetName val="인원계획-미화"/>
      <sheetName val="Trial Balance"/>
      <sheetName val="TB12-42"/>
      <sheetName val="เงินกู้ธนชาติ"/>
      <sheetName val="เงินกู้ MGC"/>
      <sheetName val="差額調査用"/>
      <sheetName val="เม็ด1"/>
      <sheetName val="Start"/>
      <sheetName val="ปัจจุบัน "/>
      <sheetName val="MONTH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A"/>
      <sheetName val="โครงสร้าง TYPE A"/>
      <sheetName val="อุปกรณ์ประตูหน้าต่าง"/>
      <sheetName val="TYPE A"/>
      <sheetName val="code"/>
      <sheetName val="ใบประหน้า"/>
      <sheetName val="Exp"/>
      <sheetName val="ฐานข้อมูลป้าย"/>
      <sheetName val="INPUT_DATA"/>
      <sheetName val="โครงสร้าง_TYPE_A"/>
      <sheetName val="TYPE_A"/>
      <sheetName val="JUNE1"/>
      <sheetName val="PV09-20.05.51"/>
      <sheetName val="Sheet2"/>
      <sheetName val="Sheet1"/>
      <sheetName val="PGMMNG"/>
      <sheetName val="Store"/>
      <sheetName val="ทด"/>
      <sheetName val="code4130"/>
      <sheetName val="INPUT_DATA2"/>
      <sheetName val="โครงสร้าง_TYPE_A2"/>
      <sheetName val="TYPE_A2"/>
      <sheetName val="PV09-20_05_511"/>
      <sheetName val="INPUT_DATA1"/>
      <sheetName val="โครงสร้าง_TYPE_A1"/>
      <sheetName val="TYPE_A1"/>
      <sheetName val="PV09-20_05_51"/>
      <sheetName val="SH-D"/>
      <sheetName val="SH-A"/>
      <sheetName val="7 Jan 02"/>
      <sheetName val="proper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TYPE D"/>
      <sheetName val="ใบประหน้าD"/>
      <sheetName val="TYPE_D"/>
      <sheetName val="SH-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A"/>
      <sheetName val="โครงสร้าง TYPE A"/>
      <sheetName val="อุปกรณ์ประตูหน้าต่าง"/>
      <sheetName val="TYPE A"/>
      <sheetName val="code"/>
      <sheetName val="ใบประหน้า"/>
      <sheetName val="INPUT_DATA"/>
      <sheetName val="โครงสร้าง_TYPE_A"/>
      <sheetName val="TYPE_A"/>
      <sheetName val="TrialBalance Q3-2002"/>
      <sheetName val="TB-2001-Apr'01"/>
      <sheetName val="P&amp;LFINAL - 4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画"/>
      <sheetName val="計画PFT"/>
      <sheetName val="Sheet5"/>
      <sheetName val="03中"/>
      <sheetName val="減価償却"/>
      <sheetName val="Sheet4"/>
      <sheetName val="投資比較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-5"/>
      <sheetName val="ยานพาหนะ"/>
      <sheetName val="인원계획-미화"/>
      <sheetName val="เงินกู้ธนชาติ"/>
      <sheetName val="Trial Balance"/>
      <sheetName val="회사정보"/>
      <sheetName val="Exp"/>
      <sheetName val="คชจ.ดำเนินงาน6-43"/>
      <sheetName val="社員リスト"/>
      <sheetName val="SH-A"/>
      <sheetName val="code"/>
      <sheetName val="ls"/>
      <sheetName val="conso46"/>
      <sheetName val="เงินกู้ MGC"/>
      <sheetName val="ราคาบ้านแต่ละไตรมาส"/>
      <sheetName val="P&amp;L Rates"/>
      <sheetName val="Data"/>
      <sheetName val="AP-FAsb"/>
      <sheetName val="10Segment report"/>
      <sheetName val="7Long term liabilities"/>
      <sheetName val="1Cash for Interest"/>
      <sheetName val="3Detail of cash flow"/>
      <sheetName val="Disposal"/>
      <sheetName val="Budgets"/>
      <sheetName val=" IB-PL-00-01 SUMMARY"/>
      <sheetName val="Job header"/>
      <sheetName val="会社セグメントマスタ加工シート"/>
      <sheetName val="Retail 1291 Press on 1010"/>
      <sheetName val="Parameters"/>
      <sheetName val="Assumptions"/>
      <sheetName val="COVER"/>
      <sheetName val="99.1海業提示コスト(収容数 １２,８００)"/>
      <sheetName val="TH00_12080000"/>
      <sheetName val="CIPA"/>
      <sheetName val="Wkgs_BS Lead"/>
      <sheetName val="Call Down Data OLD"/>
      <sheetName val="Main"/>
      <sheetName val="Reference"/>
      <sheetName val="Selling and Admins (DONE)"/>
      <sheetName val="LSE_ADCO"/>
      <sheetName val="STart"/>
      <sheetName val="งบกำไรฯ_48(1)"/>
      <sheetName val="SH-F"/>
      <sheetName val="Detail-Sep"/>
      <sheetName val="諸元表"/>
      <sheetName val="算出資料Ｃ"/>
      <sheetName val="应交税金明细"/>
      <sheetName val="ACTUAL"/>
      <sheetName val="OT Hours"/>
      <sheetName val="ACTUAL.XLS"/>
      <sheetName val="Flow0"/>
      <sheetName val="ชื่อหุ้น"/>
      <sheetName val="B&amp;S 1999"/>
      <sheetName val="원재료"/>
      <sheetName val="test 2"/>
      <sheetName val="ปัจจุบัน 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รายงานระยะที่ 2 "/>
      <sheetName val="รายการติดต่อ"/>
      <sheetName val="รายงานประกอบการเบิกงวด"/>
      <sheetName val="รายการเคลียแบบ"/>
      <sheetName val="งานAlum. แอมโปรเทค "/>
      <sheetName val="ราคา KYS เพิ่มเติม 2 , 4  "/>
      <sheetName val="เสนอราคางานเพิ่มเติม 2  "/>
      <sheetName val="เสนอราคางานเพิ่มเติม 4 "/>
      <sheetName val="งานเพิ่มเติม งานไฟฟ้า ตกแต่ง "/>
      <sheetName val="งานเพิ่มเติมห้องคนขับรถ"/>
      <sheetName val=" รายการประตู หน้าต่าง"/>
      <sheetName val="รายการอุปกรณ์ประตู หน้าต่าง"/>
      <sheetName val="รายละเอียดประตู หน้าต่าง"/>
      <sheetName val="ปรับราคาประตูหน้าต่าง  2 "/>
      <sheetName val="ราคาประตูหน้าต่าง KYS "/>
      <sheetName val="ปรับราคาประตูหน้าต่าง  2  (2)"/>
      <sheetName val="ปรับราคาประตูหน้าต่าง"/>
      <sheetName val="งานมุ้งลวด"/>
      <sheetName val="เปรียบเทียบราคา D&amp;W 2"/>
      <sheetName val="เปรียบเทียบราคาประตูหน้าต่าง 1."/>
      <sheetName val="แผนงานปรับปรุง"/>
      <sheetName val="แผนงาน"/>
      <sheetName val="งวดงาน (3)"/>
      <sheetName val="สรุปราคา (3)"/>
      <sheetName val="เสนอราคา (3)"/>
      <sheetName val="ราคาโครงสร้าง"/>
      <sheetName val="ราคาสถาปัตย์"/>
      <sheetName val="ราคางานภายนอก"/>
      <sheetName val="ราคางานประปา"/>
      <sheetName val="ราคางานไฟฟ้า"/>
      <sheetName val="งานระบบปรับอากาศ "/>
      <sheetName val="งานระบบปรับอากาศ 2 "/>
      <sheetName val="ปรับราคา"/>
      <sheetName val="ประตู-หน้าต่าง"/>
      <sheetName val="ต่อรองราคา"/>
      <sheetName val="สารบัญ"/>
      <sheetName val="ประมาณการประตูหน้าต่าง "/>
      <sheetName val="เปรียบเทียบราคา"/>
      <sheetName val="ข้อวินิจฉัย"/>
      <sheetName val="9 ยิ่งสุข"/>
      <sheetName val="รปภ.1"/>
      <sheetName val="รปภ.2"/>
      <sheetName val="รปภ.3"/>
      <sheetName val="รปภ.3 (2)"/>
      <sheetName val="รปภ.3 (3)"/>
      <sheetName val="Sheet1"/>
      <sheetName val="ราคา KYS เพิ่มเติม 2  "/>
      <sheetName val="SH-A"/>
      <sheetName val="Store"/>
      <sheetName val="SH-D"/>
      <sheetName val="ประมาณการประต_หน_าต_าง "/>
      <sheetName val="S-5"/>
      <sheetName val="รายงานระยะที่_2_"/>
      <sheetName val="งานAlum__แอมโปรเทค_"/>
      <sheetName val="ราคา_KYS_เพิ่มเติม_2_,_4__"/>
      <sheetName val="เสนอราคางานเพิ่มเติม_2__"/>
      <sheetName val="เสนอราคางานเพิ่มเติม_4_"/>
      <sheetName val="งานเพิ่มเติม_งานไฟฟ้า_ตกแต่ง_"/>
      <sheetName val="_รายการประตู_หน้าต่าง"/>
      <sheetName val="รายการอุปกรณ์ประตู_หน้าต่าง"/>
      <sheetName val="รายละเอียดประตู_หน้าต่าง"/>
      <sheetName val="ปรับราคาประตูหน้าต่าง__2_"/>
      <sheetName val="ราคาประตูหน้าต่าง_KYS_"/>
      <sheetName val="ปรับราคาประตูหน้าต่าง__2__(2)"/>
      <sheetName val="เปรียบเทียบราคา_D&amp;W_2"/>
      <sheetName val="เปรียบเทียบราคาประตูหน้าต่าง_1_"/>
      <sheetName val="งวดงาน_(3)"/>
      <sheetName val="สรุปราคา_(3)"/>
      <sheetName val="เสนอราคา_(3)"/>
      <sheetName val="งานระบบปรับอากาศ_"/>
      <sheetName val="งานระบบปรับอากาศ_2_"/>
      <sheetName val="ประมาณการประตูหน้าต่าง_"/>
      <sheetName val="9_ยิ่งสุข"/>
      <sheetName val="รปภ_1"/>
      <sheetName val="รปภ_2"/>
      <sheetName val="รปภ_3"/>
      <sheetName val="รปภ_3_(2)"/>
      <sheetName val="รปภ_3_(3)"/>
      <sheetName val="ราคา_KYS_เพิ่มเติม_2__"/>
      <sheetName val="code"/>
      <sheetName val="LOTUS-EE1"/>
      <sheetName val="Sheet2"/>
      <sheetName val="SAN REDUCED 1"/>
      <sheetName val="ทด"/>
      <sheetName val="Worksheet"/>
      <sheetName val="BOQ1 (2)"/>
      <sheetName val="Somchai15"/>
      <sheetName val="EST-FOOTING (G)"/>
      <sheetName val="DETAIL"/>
      <sheetName val="BUDGET"/>
      <sheetName val="QUANTITY COMPARISON"/>
      <sheetName val="Bill No. 2 - Carpark"/>
      <sheetName val="DETAIL "/>
      <sheetName val="splinkler"/>
      <sheetName val="รายงานระยะที่_2_1"/>
      <sheetName val="งานAlum__แอมโปรเทค_1"/>
      <sheetName val="ราคา_KYS_เพิ่มเติม_2_,_4__1"/>
      <sheetName val="เสนอราคางานเพิ่มเติม_2__1"/>
      <sheetName val="เสนอราคางานเพิ่มเติม_4_1"/>
      <sheetName val="งานเพิ่มเติม_งานไฟฟ้า_ตกแต่ง_1"/>
      <sheetName val="_รายการประตู_หน้าต่าง1"/>
      <sheetName val="รายการอุปกรณ์ประตู_หน้าต่าง1"/>
      <sheetName val="รายละเอียดประตู_หน้าต่าง1"/>
      <sheetName val="ปรับราคาประตูหน้าต่าง__2_1"/>
      <sheetName val="ราคาประตูหน้าต่าง_KYS_1"/>
      <sheetName val="ปรับราคาประตูหน้าต่าง__2__(2)1"/>
      <sheetName val="เปรียบเทียบราคา_D&amp;W_21"/>
      <sheetName val="เปรียบเทียบราคาประตูหน้าต่าง_11"/>
      <sheetName val="งวดงาน_(3)1"/>
      <sheetName val="สรุปราคา_(3)1"/>
      <sheetName val="เสนอราคา_(3)1"/>
      <sheetName val="งานระบบปรับอากาศ_1"/>
      <sheetName val="งานระบบปรับอากาศ_2_1"/>
      <sheetName val="ประมาณการประตูหน้าต่าง_1"/>
      <sheetName val="9_ยิ่งสุข1"/>
      <sheetName val="รปภ_11"/>
      <sheetName val="รปภ_21"/>
      <sheetName val="รปภ_31"/>
      <sheetName val="รปภ_3_(2)1"/>
      <sheetName val="รปภ_3_(3)1"/>
      <sheetName val="ราคา_KYS_เพิ่มเติม_2__1"/>
      <sheetName val="ประมาณการประต_หน_าต_าง_"/>
      <sheetName val="SAN_REDUCED_1"/>
      <sheetName val="EST-FOOTING_(G)"/>
      <sheetName val="QUANTITY_COMPARISON"/>
      <sheetName val="Bill_No__2_-_Carpark"/>
      <sheetName val="DETAIL_"/>
      <sheetName val="BOQ1_(2)"/>
      <sheetName val="SH-E"/>
      <sheetName val="รวมราคาทั้งสิ้น"/>
      <sheetName val="แบบเดิม"/>
      <sheetName val="Table Name"/>
      <sheetName val="สรุปราคางานสถาปัตยกรรม"/>
      <sheetName val="Architectural works"/>
      <sheetName val="schedule "/>
      <sheetName val="2_ID_Guestroom"/>
      <sheetName val="ข้อมูล"/>
      <sheetName val="รายงานระยะที่_2_2"/>
      <sheetName val="งานAlum__แอมโปรเทค_2"/>
      <sheetName val="ราคา_KYS_เพิ่มเติม_2_,_4__2"/>
      <sheetName val="เสนอราคางานเพิ่มเติม_2__2"/>
      <sheetName val="เสนอราคางานเพิ่มเติม_4_2"/>
      <sheetName val="งานเพิ่มเติม_งานไฟฟ้า_ตกแต่ง_2"/>
      <sheetName val="_รายการประตู_หน้าต่าง2"/>
      <sheetName val="รายการอุปกรณ์ประตู_หน้าต่าง2"/>
      <sheetName val="รายละเอียดประตู_หน้าต่าง2"/>
      <sheetName val="ปรับราคาประตูหน้าต่าง__2_2"/>
      <sheetName val="ราคาประตูหน้าต่าง_KYS_2"/>
      <sheetName val="ปรับราคาประตูหน้าต่าง__2__(2)2"/>
      <sheetName val="เปรียบเทียบราคา_D&amp;W_22"/>
      <sheetName val="เปรียบเทียบราคาประตูหน้าต่าง_12"/>
      <sheetName val="งวดงาน_(3)2"/>
      <sheetName val="สรุปราคา_(3)2"/>
      <sheetName val="เสนอราคา_(3)2"/>
      <sheetName val="งานระบบปรับอากาศ_2"/>
      <sheetName val="งานระบบปรับอากาศ_2_2"/>
      <sheetName val="ประมาณการประตูหน้าต่าง_2"/>
      <sheetName val="9_ยิ่งสุข2"/>
      <sheetName val="รปภ_12"/>
      <sheetName val="รปภ_22"/>
      <sheetName val="รปภ_32"/>
      <sheetName val="รปภ_3_(2)2"/>
      <sheetName val="รปภ_3_(3)2"/>
      <sheetName val="ราคา_KYS_เพิ่มเติม_2__2"/>
      <sheetName val="ประมาณการประต_หน_าต_าง_1"/>
      <sheetName val="SAN_REDUCED_11"/>
      <sheetName val="BOQ1_(2)1"/>
      <sheetName val="EST-FOOTING_(G)1"/>
      <sheetName val="QUANTITY_COMPARISON1"/>
      <sheetName val="Bill_No__2_-_Carpark1"/>
      <sheetName val="DETAIL_1"/>
      <sheetName val="Table_Name"/>
      <sheetName val="calc_menu_déroulant"/>
      <sheetName val="covere"/>
      <sheetName val="rate"/>
      <sheetName val="SH-F"/>
      <sheetName val="รายงานระยะที่_2_3"/>
      <sheetName val="งานAlum__แอมโปรเทค_3"/>
      <sheetName val="ราคา_KYS_เพิ่มเติม_2_,_4__3"/>
      <sheetName val="เสนอราคางานเพิ่มเติม_2__3"/>
      <sheetName val="เสนอราคางานเพิ่มเติม_4_3"/>
      <sheetName val="งานเพิ่มเติม_งานไฟฟ้า_ตกแต่ง_3"/>
      <sheetName val="_รายการประตู_หน้าต่าง3"/>
      <sheetName val="รายการอุปกรณ์ประตู_หน้าต่าง3"/>
      <sheetName val="รายละเอียดประตู_หน้าต่าง3"/>
      <sheetName val="ปรับราคาประตูหน้าต่าง__2_3"/>
      <sheetName val="ราคาประตูหน้าต่าง_KYS_3"/>
      <sheetName val="ปรับราคาประตูหน้าต่าง__2__(2)3"/>
      <sheetName val="เปรียบเทียบราคา_D&amp;W_23"/>
      <sheetName val="เปรียบเทียบราคาประตูหน้าต่าง_13"/>
      <sheetName val="งวดงาน_(3)3"/>
      <sheetName val="สรุปราคา_(3)3"/>
      <sheetName val="เสนอราคา_(3)3"/>
      <sheetName val="งานระบบปรับอากาศ_3"/>
      <sheetName val="งานระบบปรับอากาศ_2_3"/>
      <sheetName val="ประมาณการประตูหน้าต่าง_3"/>
      <sheetName val="9_ยิ่งสุข3"/>
      <sheetName val="รปภ_13"/>
      <sheetName val="รปภ_23"/>
      <sheetName val="รปภ_33"/>
      <sheetName val="รปภ_3_(2)3"/>
      <sheetName val="รปภ_3_(3)3"/>
      <sheetName val="ราคา_KYS_เพิ่มเติม_2__3"/>
      <sheetName val="ประมาณการประต_หน_าต_าง_2"/>
      <sheetName val="SAN_REDUCED_12"/>
      <sheetName val="EST-FOOTING_(G)2"/>
      <sheetName val="QUANTITY_COMPARISON2"/>
      <sheetName val="Bill_No__2_-_Carpark2"/>
      <sheetName val="DETAIL_2"/>
      <sheetName val="BOQ1_(2)2"/>
      <sheetName val="Table_Name1"/>
      <sheetName val="schedule_"/>
      <sheetName val="Architectural_works"/>
      <sheetName val="boq"/>
      <sheetName val="รายงานระยะที่_2_4"/>
      <sheetName val="งานAlum__แอมโปรเทค_4"/>
      <sheetName val="ราคา_KYS_เพิ่มเติม_2_,_4__4"/>
      <sheetName val="เสนอราคางานเพิ่มเติม_2__4"/>
      <sheetName val="เสนอราคางานเพิ่มเติม_4_4"/>
      <sheetName val="งานเพิ่มเติม_งานไฟฟ้า_ตกแต่ง_4"/>
      <sheetName val="_รายการประตู_หน้าต่าง4"/>
      <sheetName val="รายการอุปกรณ์ประตู_หน้าต่าง4"/>
      <sheetName val="รายละเอียดประตู_หน้าต่าง4"/>
      <sheetName val="ปรับราคาประตูหน้าต่าง__2_4"/>
      <sheetName val="ราคาประตูหน้าต่าง_KYS_4"/>
      <sheetName val="ปรับราคาประตูหน้าต่าง__2__(2)4"/>
      <sheetName val="เปรียบเทียบราคา_D&amp;W_24"/>
      <sheetName val="เปรียบเทียบราคาประตูหน้าต่าง_14"/>
      <sheetName val="งวดงาน_(3)4"/>
      <sheetName val="สรุปราคา_(3)4"/>
      <sheetName val="เสนอราคา_(3)4"/>
      <sheetName val="งานระบบปรับอากาศ_4"/>
      <sheetName val="งานระบบปรับอากาศ_2_4"/>
      <sheetName val="ประมาณการประตูหน้าต่าง_4"/>
      <sheetName val="9_ยิ่งสุข4"/>
      <sheetName val="รปภ_14"/>
      <sheetName val="รปภ_24"/>
      <sheetName val="รปภ_34"/>
      <sheetName val="รปภ_3_(2)4"/>
      <sheetName val="รปภ_3_(3)4"/>
      <sheetName val="ราคา_KYS_เพิ่มเติม_2__4"/>
      <sheetName val="ประมาณการประต_หน_าต_าง_3"/>
      <sheetName val="SAN_REDUCED_13"/>
      <sheetName val="BOQ1_(2)3"/>
      <sheetName val="EST-FOOTING_(G)3"/>
      <sheetName val="QUANTITY_COMPARISON3"/>
      <sheetName val="Bill_No__2_-_Carpark3"/>
      <sheetName val="DETAIL_3"/>
      <sheetName val="Table_Name2"/>
      <sheetName val="schedule_1"/>
      <sheetName val="Architectural_works1"/>
      <sheetName val="SITE OFFICE"/>
      <sheetName val="เล็ก"/>
      <sheetName val="Labor (2)"/>
      <sheetName val="Manpower"/>
      <sheetName val="sheetNO"/>
      <sheetName val="DEP12"/>
      <sheetName val="A"/>
      <sheetName val="Sheet3"/>
      <sheetName val="LITF"/>
      <sheetName val="RC.footing"/>
      <sheetName val="SH-C"/>
      <sheetName val="계수시트"/>
      <sheetName val="원가계산서"/>
      <sheetName val="ค่าใช้จ่าย"/>
      <sheetName val="FF_6"/>
      <sheetName val="ปร"/>
      <sheetName val="material_cost"/>
      <sheetName val="F2002-79"/>
      <sheetName val="LpC"/>
      <sheetName val="Exp"/>
      <sheetName val="DATA"/>
      <sheetName val="งบการเงิน"/>
      <sheetName val="cash flow 1"/>
      <sheetName val="DW"/>
      <sheetName val="Master"/>
      <sheetName val="คชจ.ดำเนินงาน6-43"/>
      <sheetName val="งานโครงสร้าง"/>
      <sheetName val="รายงานระยะที่_2_5"/>
      <sheetName val="งานAlum__แอมโปรเทค_5"/>
      <sheetName val="ราคา_KYS_เพิ่มเติม_2_,_4__5"/>
      <sheetName val="เสนอราคางานเพิ่มเติม_2__5"/>
      <sheetName val="เสนอราคางานเพิ่มเติม_4_5"/>
      <sheetName val="งานเพิ่มเติม_งานไฟฟ้า_ตกแต่ง_5"/>
      <sheetName val="_รายการประตู_หน้าต่าง5"/>
      <sheetName val="รายการอุปกรณ์ประตู_หน้าต่าง5"/>
      <sheetName val="รายละเอียดประตู_หน้าต่าง5"/>
      <sheetName val="ปรับราคาประตูหน้าต่าง__2_5"/>
      <sheetName val="ราคาประตูหน้าต่าง_KYS_5"/>
      <sheetName val="ปรับราคาประตูหน้าต่าง__2__(2)5"/>
      <sheetName val="เปรียบเทียบราคา_D&amp;W_25"/>
      <sheetName val="เปรียบเทียบราคาประตูหน้าต่าง_15"/>
      <sheetName val="งวดงาน_(3)5"/>
      <sheetName val="สรุปราคา_(3)5"/>
      <sheetName val="เสนอราคา_(3)5"/>
      <sheetName val="งานระบบปรับอากาศ_5"/>
      <sheetName val="งานระบบปรับอากาศ_2_5"/>
      <sheetName val="ประมาณการประตูหน้าต่าง_5"/>
      <sheetName val="9_ยิ่งสุข5"/>
      <sheetName val="รปภ_15"/>
      <sheetName val="รปภ_25"/>
      <sheetName val="รปภ_35"/>
      <sheetName val="รปภ_3_(2)5"/>
      <sheetName val="รปภ_3_(3)5"/>
      <sheetName val="ราคา_KYS_เพิ่มเติม_2__5"/>
      <sheetName val="ประมาณการประต_หน_าต_าง_4"/>
      <sheetName val="SAN_REDUCED_14"/>
      <sheetName val="BOQ1_(2)4"/>
      <sheetName val="EST-FOOTING_(G)4"/>
      <sheetName val="QUANTITY_COMPARISON4"/>
      <sheetName val="Bill_No__2_-_Carpark4"/>
      <sheetName val="DETAIL_4"/>
      <sheetName val="Table_Name3"/>
      <sheetName val="schedule_2"/>
      <sheetName val="Architectural_works2"/>
      <sheetName val="SITE_OFFICE"/>
      <sheetName val="bq"/>
      <sheetName val="รายงานระยะที่_2_6"/>
      <sheetName val="งานAlum__แอมโปรเทค_6"/>
      <sheetName val="ราคา_KYS_เพิ่มเติม_2_,_4__6"/>
      <sheetName val="เสนอราคางานเพิ่มเติม_2__6"/>
      <sheetName val="เสนอราคางานเพิ่มเติม_4_6"/>
      <sheetName val="งานเพิ่มเติม_งานไฟฟ้า_ตกแต่ง_6"/>
      <sheetName val="_รายการประตู_หน้าต่าง6"/>
      <sheetName val="รายการอุปกรณ์ประตู_หน้าต่าง6"/>
      <sheetName val="รายละเอียดประตู_หน้าต่าง6"/>
      <sheetName val="ปรับราคาประตูหน้าต่าง__2_6"/>
      <sheetName val="ราคาประตูหน้าต่าง_KYS_6"/>
      <sheetName val="ปรับราคาประตูหน้าต่าง__2__(2)6"/>
      <sheetName val="เปรียบเทียบราคา_D&amp;W_26"/>
      <sheetName val="เปรียบเทียบราคาประตูหน้าต่าง_16"/>
      <sheetName val="งวดงาน_(3)6"/>
      <sheetName val="สรุปราคา_(3)6"/>
      <sheetName val="เสนอราคา_(3)6"/>
      <sheetName val="งานระบบปรับอากาศ_6"/>
      <sheetName val="งานระบบปรับอากาศ_2_6"/>
      <sheetName val="ประมาณการประตูหน้าต่าง_6"/>
      <sheetName val="9_ยิ่งสุข6"/>
      <sheetName val="รปภ_16"/>
      <sheetName val="รปภ_26"/>
      <sheetName val="รปภ_36"/>
      <sheetName val="รปภ_3_(2)6"/>
      <sheetName val="รปภ_3_(3)6"/>
      <sheetName val="ราคา_KYS_เพิ่มเติม_2__6"/>
      <sheetName val="ประมาณการประต_หน_าต_าง_5"/>
      <sheetName val="SAN_REDUCED_15"/>
      <sheetName val="EST-FOOTING_(G)5"/>
      <sheetName val="QUANTITY_COMPARISON5"/>
      <sheetName val="Bill_No__2_-_Carpark5"/>
      <sheetName val="DETAIL_5"/>
      <sheetName val="BOQ1_(2)5"/>
      <sheetName val="Table_Name4"/>
      <sheetName val="schedule_3"/>
      <sheetName val="Architectural_works3"/>
      <sheetName val="SITE_OFFICE1"/>
      <sheetName val="Labor_(2)"/>
      <sheetName val="นราธิวาส (9)"/>
      <sheetName val="BK001"/>
      <sheetName val="เปรียบเทียบมูลค่างาน"/>
      <sheetName val="วิเคราะห์ราคาสำนักงานขาย เสรีไท"/>
      <sheetName val="79 นอร์ธปาร์ค 021052"/>
      <sheetName val="DIV186"/>
      <sheetName val="RC_footing"/>
      <sheetName val="Labor_(2)1"/>
      <sheetName val="RC_footing1"/>
      <sheetName val="Labor_(2)2"/>
      <sheetName val="RC_footing2"/>
      <sheetName val="Cavity Inputs"/>
      <sheetName val="BK Unit Rate"/>
      <sheetName val="หน้า ปมก"/>
      <sheetName val="PRICE LIST"/>
      <sheetName val="หลักเกณฑ์"/>
      <sheetName val="I-slab"/>
      <sheetName val="cover"/>
      <sheetName val="BM"/>
      <sheetName val="ตารางราคา"/>
      <sheetName val="wordsdata"/>
      <sheetName val="ACMV"/>
      <sheetName val="Petrol Store &amp; Dispen Annex A11"/>
      <sheetName val="Cable Schedule Al_Cu"/>
      <sheetName val="Consolidated"/>
      <sheetName val="Diesel Fill_Dispense Annex A10"/>
      <sheetName val="Lift Station"/>
      <sheetName val="RateAnalysis"/>
      <sheetName val="Structure"/>
      <sheetName val="schedule_4"/>
      <sheetName val="schedule_5"/>
      <sheetName val="รายงานระยะที่_2_7"/>
      <sheetName val="งานAlum__แอมโปรเทค_7"/>
      <sheetName val="ราคา_KYS_เพิ่มเติม_2_,_4__7"/>
      <sheetName val="เสนอราคางานเพิ่มเติม_2__7"/>
      <sheetName val="เสนอราคางานเพิ่มเติม_4_7"/>
      <sheetName val="งานเพิ่มเติม_งานไฟฟ้า_ตกแต่ง_7"/>
      <sheetName val="_รายการประตู_หน้าต่าง7"/>
      <sheetName val="รายการอุปกรณ์ประตู_หน้าต่าง7"/>
      <sheetName val="รายละเอียดประตู_หน้าต่าง7"/>
      <sheetName val="ปรับราคาประตูหน้าต่าง__2_7"/>
      <sheetName val="ราคาประตูหน้าต่าง_KYS_7"/>
      <sheetName val="ปรับราคาประตูหน้าต่าง__2__(2)7"/>
      <sheetName val="เปรียบเทียบราคา_D&amp;W_27"/>
      <sheetName val="เปรียบเทียบราคาประตูหน้าต่าง_17"/>
      <sheetName val="งวดงาน_(3)7"/>
      <sheetName val="สรุปราคา_(3)7"/>
      <sheetName val="เสนอราคา_(3)7"/>
      <sheetName val="งานระบบปรับอากาศ_7"/>
      <sheetName val="งานระบบปรับอากาศ_2_7"/>
      <sheetName val="ประมาณการประตูหน้าต่าง_7"/>
      <sheetName val="9_ยิ่งสุข7"/>
      <sheetName val="รปภ_17"/>
      <sheetName val="รปภ_27"/>
      <sheetName val="รปภ_37"/>
      <sheetName val="รปภ_3_(2)7"/>
      <sheetName val="รปภ_3_(3)7"/>
      <sheetName val="ราคา_KYS_เพิ่มเติม_2__7"/>
      <sheetName val="ประมาณการประต_หน_าต_าง_6"/>
      <sheetName val="EST-FOOTING_(G)6"/>
      <sheetName val="QUANTITY_COMPARISON6"/>
      <sheetName val="Bill_No__2_-_Carpark6"/>
      <sheetName val="DETAIL_6"/>
      <sheetName val="SAN_REDUCED_16"/>
      <sheetName val="BOQ1_(2)6"/>
      <sheetName val="schedule_6"/>
      <sheetName val="รายงานระยะที่_2_8"/>
      <sheetName val="งานAlum__แอมโปรเทค_8"/>
      <sheetName val="ราคา_KYS_เพิ่มเติม_2_,_4__8"/>
      <sheetName val="เสนอราคางานเพิ่มเติม_2__8"/>
      <sheetName val="เสนอราคางานเพิ่มเติม_4_8"/>
      <sheetName val="งานเพิ่มเติม_งานไฟฟ้า_ตกแต่ง_8"/>
      <sheetName val="_รายการประตู_หน้าต่าง8"/>
      <sheetName val="รายการอุปกรณ์ประตู_หน้าต่าง8"/>
      <sheetName val="รายละเอียดประตู_หน้าต่าง8"/>
      <sheetName val="ปรับราคาประตูหน้าต่าง__2_8"/>
      <sheetName val="ราคาประตูหน้าต่าง_KYS_8"/>
      <sheetName val="ปรับราคาประตูหน้าต่าง__2__(2)8"/>
      <sheetName val="เปรียบเทียบราคา_D&amp;W_28"/>
      <sheetName val="เปรียบเทียบราคาประตูหน้าต่าง_18"/>
      <sheetName val="งวดงาน_(3)8"/>
      <sheetName val="สรุปราคา_(3)8"/>
      <sheetName val="เสนอราคา_(3)8"/>
      <sheetName val="งานระบบปรับอากาศ_8"/>
      <sheetName val="งานระบบปรับอากาศ_2_8"/>
      <sheetName val="ประมาณการประตูหน้าต่าง_8"/>
      <sheetName val="9_ยิ่งสุข8"/>
      <sheetName val="รปภ_18"/>
      <sheetName val="รปภ_28"/>
      <sheetName val="รปภ_38"/>
      <sheetName val="รปภ_3_(2)8"/>
      <sheetName val="รปภ_3_(3)8"/>
      <sheetName val="ราคา_KYS_เพิ่มเติม_2__8"/>
      <sheetName val="ประมาณการประต_หน_าต_าง_7"/>
      <sheetName val="EST-FOOTING_(G)7"/>
      <sheetName val="QUANTITY_COMPARISON7"/>
      <sheetName val="Bill_No__2_-_Carpark7"/>
      <sheetName val="DETAIL_7"/>
      <sheetName val="SAN_REDUCED_17"/>
      <sheetName val="BOQ1_(2)7"/>
      <sheetName val="schedule_7"/>
      <sheetName val="รายงานระยะที่_2_9"/>
      <sheetName val="งานAlum__แอมโปรเทค_9"/>
      <sheetName val="ราคา_KYS_เพิ่มเติม_2_,_4__9"/>
      <sheetName val="เสนอราคางานเพิ่มเติม_2__9"/>
      <sheetName val="เสนอราคางานเพิ่มเติม_4_9"/>
      <sheetName val="งานเพิ่มเติม_งานไฟฟ้า_ตกแต่ง_9"/>
      <sheetName val="_รายการประตู_หน้าต่าง9"/>
      <sheetName val="รายการอุปกรณ์ประตู_หน้าต่าง9"/>
      <sheetName val="รายละเอียดประตู_หน้าต่าง9"/>
      <sheetName val="ปรับราคาประตูหน้าต่าง__2_9"/>
      <sheetName val="ราคาประตูหน้าต่าง_KYS_9"/>
      <sheetName val="ปรับราคาประตูหน้าต่าง__2__(2)9"/>
      <sheetName val="เปรียบเทียบราคา_D&amp;W_29"/>
      <sheetName val="เปรียบเทียบราคาประตูหน้าต่าง_19"/>
      <sheetName val="งวดงาน_(3)9"/>
      <sheetName val="สรุปราคา_(3)9"/>
      <sheetName val="เสนอราคา_(3)9"/>
      <sheetName val="งานระบบปรับอากาศ_9"/>
      <sheetName val="งานระบบปรับอากาศ_2_9"/>
      <sheetName val="ประมาณการประตูหน้าต่าง_9"/>
      <sheetName val="9_ยิ่งสุข9"/>
      <sheetName val="รปภ_19"/>
      <sheetName val="รปภ_29"/>
      <sheetName val="รปภ_39"/>
      <sheetName val="รปภ_3_(2)9"/>
      <sheetName val="รปภ_3_(3)9"/>
      <sheetName val="ราคา_KYS_เพิ่มเติม_2__9"/>
      <sheetName val="ประมาณการประต_หน_าต_าง_8"/>
      <sheetName val="EST-FOOTING_(G)8"/>
      <sheetName val="QUANTITY_COMPARISON8"/>
      <sheetName val="Bill_No__2_-_Carpark8"/>
      <sheetName val="DETAIL_8"/>
      <sheetName val="SAN_REDUCED_18"/>
      <sheetName val="BOQ1_(2)8"/>
      <sheetName val="schedule_8"/>
      <sheetName val="รายงานระยะที่_2_10"/>
      <sheetName val="งานAlum__แอมโปรเทค_10"/>
      <sheetName val="ราคา_KYS_เพิ่มเติม_2_,_4__10"/>
      <sheetName val="เสนอราคางานเพิ่มเติม_2__10"/>
      <sheetName val="เสนอราคางานเพิ่มเติม_4_10"/>
      <sheetName val="งานเพิ่มเติม_งานไฟฟ้า_ตกแต่ง_10"/>
      <sheetName val="_รายการประตู_หน้าต่าง10"/>
      <sheetName val="รายการอุปกรณ์ประตู_หน้าต่าง10"/>
      <sheetName val="รายละเอียดประตู_หน้าต่าง10"/>
      <sheetName val="ปรับราคาประตูหน้าต่าง__2_10"/>
      <sheetName val="ราคาประตูหน้าต่าง_KYS_10"/>
      <sheetName val="ปรับราคาประตูหน้าต่าง__2__(2)10"/>
      <sheetName val="เปรียบเทียบราคา_D&amp;W_210"/>
      <sheetName val="เปรียบเทียบราคาประตูหน้าต่าง_10"/>
      <sheetName val="งวดงาน_(3)10"/>
      <sheetName val="สรุปราคา_(3)10"/>
      <sheetName val="เสนอราคา_(3)10"/>
      <sheetName val="งานระบบปรับอากาศ_10"/>
      <sheetName val="งานระบบปรับอากาศ_2_10"/>
      <sheetName val="ประมาณการประตูหน้าต่าง_10"/>
      <sheetName val="9_ยิ่งสุข10"/>
      <sheetName val="รปภ_110"/>
      <sheetName val="รปภ_210"/>
      <sheetName val="รปภ_310"/>
      <sheetName val="รปภ_3_(2)10"/>
      <sheetName val="รปภ_3_(3)10"/>
      <sheetName val="ราคา_KYS_เพิ่มเติม_2__10"/>
      <sheetName val="ประมาณการประต_หน_าต_าง_9"/>
      <sheetName val="EST-FOOTING_(G)9"/>
      <sheetName val="QUANTITY_COMPARISON9"/>
      <sheetName val="Bill_No__2_-_Carpark9"/>
      <sheetName val="DETAIL_9"/>
      <sheetName val="SAN_REDUCED_19"/>
      <sheetName val="BOQ1_(2)9"/>
      <sheetName val="schedule_9"/>
      <sheetName val="รายงานระยะที่_2_11"/>
      <sheetName val="งานAlum__แอมโปรเทค_11"/>
      <sheetName val="ราคา_KYS_เพิ่มเติม_2_,_4__11"/>
      <sheetName val="เสนอราคางานเพิ่มเติม_2__11"/>
      <sheetName val="เสนอราคางานเพิ่มเติม_4_11"/>
      <sheetName val="งานเพิ่มเติม_งานไฟฟ้า_ตกแต่ง_11"/>
      <sheetName val="_รายการประตู_หน้าต่าง11"/>
      <sheetName val="รายการอุปกรณ์ประตู_หน้าต่าง11"/>
      <sheetName val="รายละเอียดประตู_หน้าต่าง11"/>
      <sheetName val="ปรับราคาประตูหน้าต่าง__2_11"/>
      <sheetName val="ราคาประตูหน้าต่าง_KYS_11"/>
      <sheetName val="ปรับราคาประตูหน้าต่าง__2__(2)11"/>
      <sheetName val="เปรียบเทียบราคา_D&amp;W_211"/>
      <sheetName val="เปรียบเทียบราคาประตูหน้าต่าง_20"/>
      <sheetName val="งวดงาน_(3)11"/>
      <sheetName val="สรุปราคา_(3)11"/>
      <sheetName val="เสนอราคา_(3)11"/>
      <sheetName val="งานระบบปรับอากาศ_11"/>
      <sheetName val="งานระบบปรับอากาศ_2_11"/>
      <sheetName val="ประมาณการประตูหน้าต่าง_11"/>
      <sheetName val="9_ยิ่งสุข11"/>
      <sheetName val="รปภ_111"/>
      <sheetName val="รปภ_211"/>
      <sheetName val="รปภ_311"/>
      <sheetName val="รปภ_3_(2)11"/>
      <sheetName val="รปภ_3_(3)11"/>
      <sheetName val="ราคา_KYS_เพิ่มเติม_2__11"/>
      <sheetName val="ประมาณการประต_หน_าต_าง_10"/>
      <sheetName val="EST-FOOTING_(G)10"/>
      <sheetName val="QUANTITY_COMPARISON10"/>
      <sheetName val="Bill_No__2_-_Carpark10"/>
      <sheetName val="DETAIL_10"/>
      <sheetName val="SAN_REDUCED_110"/>
      <sheetName val="BOQ1_(2)10"/>
      <sheetName val="schedule_10"/>
      <sheetName val="รายงานระยะที่_2_12"/>
      <sheetName val="งานAlum__แอมโปรเทค_12"/>
      <sheetName val="ราคา_KYS_เพิ่มเติม_2_,_4__12"/>
      <sheetName val="เสนอราคางานเพิ่มเติม_2__12"/>
      <sheetName val="เสนอราคางานเพิ่มเติม_4_12"/>
      <sheetName val="งานเพิ่มเติม_งานไฟฟ้า_ตกแต่ง_12"/>
      <sheetName val="_รายการประตู_หน้าต่าง12"/>
      <sheetName val="รายการอุปกรณ์ประตู_หน้าต่าง12"/>
      <sheetName val="รายละเอียดประตู_หน้าต่าง12"/>
      <sheetName val="ปรับราคาประตูหน้าต่าง__2_12"/>
      <sheetName val="ราคาประตูหน้าต่าง_KYS_12"/>
      <sheetName val="ปรับราคาประตูหน้าต่าง__2__(2)12"/>
      <sheetName val="เปรียบเทียบราคา_D&amp;W_212"/>
      <sheetName val="เปรียบเทียบราคาประตูหน้าต่าง_21"/>
      <sheetName val="งวดงาน_(3)12"/>
      <sheetName val="สรุปราคา_(3)12"/>
      <sheetName val="เสนอราคา_(3)12"/>
      <sheetName val="งานระบบปรับอากาศ_12"/>
      <sheetName val="งานระบบปรับอากาศ_2_12"/>
      <sheetName val="ประมาณการประตูหน้าต่าง_12"/>
      <sheetName val="9_ยิ่งสุข12"/>
      <sheetName val="รปภ_112"/>
      <sheetName val="รปภ_212"/>
      <sheetName val="รปภ_312"/>
      <sheetName val="รปภ_3_(2)12"/>
      <sheetName val="รปภ_3_(3)12"/>
      <sheetName val="ราคา_KYS_เพิ่มเติม_2__12"/>
      <sheetName val="ประมาณการประต_หน_าต_าง_11"/>
      <sheetName val="EST-FOOTING_(G)11"/>
      <sheetName val="QUANTITY_COMPARISON11"/>
      <sheetName val="Bill_No__2_-_Carpark11"/>
      <sheetName val="DETAIL_11"/>
      <sheetName val="SAN_REDUCED_111"/>
      <sheetName val="BOQ1_(2)11"/>
      <sheetName val="schedule_11"/>
      <sheetName val="รายงานระยะที่_2_13"/>
      <sheetName val="งานAlum__แอมโปรเทค_13"/>
      <sheetName val="ราคา_KYS_เพิ่มเติม_2_,_4__13"/>
      <sheetName val="เสนอราคางานเพิ่มเติม_2__13"/>
      <sheetName val="เสนอราคางานเพิ่มเติม_4_13"/>
      <sheetName val="งานเพิ่มเติม_งานไฟฟ้า_ตกแต่ง_13"/>
      <sheetName val="_รายการประตู_หน้าต่าง13"/>
      <sheetName val="รายการอุปกรณ์ประตู_หน้าต่าง13"/>
      <sheetName val="รายละเอียดประตู_หน้าต่าง13"/>
      <sheetName val="ปรับราคาประตูหน้าต่าง__2_13"/>
      <sheetName val="ราคาประตูหน้าต่าง_KYS_13"/>
      <sheetName val="ปรับราคาประตูหน้าต่าง__2__(2)13"/>
      <sheetName val="เปรียบเทียบราคา_D&amp;W_213"/>
      <sheetName val="เปรียบเทียบราคาประตูหน้าต่าง_22"/>
      <sheetName val="งวดงาน_(3)13"/>
      <sheetName val="สรุปราคา_(3)13"/>
      <sheetName val="เสนอราคา_(3)13"/>
      <sheetName val="งานระบบปรับอากาศ_13"/>
      <sheetName val="งานระบบปรับอากาศ_2_13"/>
      <sheetName val="ประมาณการประตูหน้าต่าง_13"/>
      <sheetName val="9_ยิ่งสุข13"/>
      <sheetName val="รปภ_113"/>
      <sheetName val="รปภ_213"/>
      <sheetName val="รปภ_313"/>
      <sheetName val="รปภ_3_(2)13"/>
      <sheetName val="รปภ_3_(3)13"/>
      <sheetName val="ราคา_KYS_เพิ่มเติม_2__13"/>
      <sheetName val="ประมาณการประต_หน_าต_าง_12"/>
      <sheetName val="EST-FOOTING_(G)12"/>
      <sheetName val="QUANTITY_COMPARISON12"/>
      <sheetName val="Bill_No__2_-_Carpark12"/>
      <sheetName val="DETAIL_12"/>
      <sheetName val="SAN_REDUCED_112"/>
      <sheetName val="BOQ1_(2)12"/>
      <sheetName val="schedule_12"/>
      <sheetName val="รายงานระยะที่_2_14"/>
      <sheetName val="งานAlum__แอมโปรเทค_14"/>
      <sheetName val="ราคา_KYS_เพิ่มเติม_2_,_4__14"/>
      <sheetName val="เสนอราคางานเพิ่มเติม_2__14"/>
      <sheetName val="เสนอราคางานเพิ่มเติม_4_14"/>
      <sheetName val="งานเพิ่มเติม_งานไฟฟ้า_ตกแต่ง_14"/>
      <sheetName val="_รายการประตู_หน้าต่าง14"/>
      <sheetName val="รายการอุปกรณ์ประตู_หน้าต่าง14"/>
      <sheetName val="รายละเอียดประตู_หน้าต่าง14"/>
      <sheetName val="ปรับราคาประตูหน้าต่าง__2_14"/>
      <sheetName val="ราคาประตูหน้าต่าง_KYS_14"/>
      <sheetName val="ปรับราคาประตูหน้าต่าง__2__(2)14"/>
      <sheetName val="เปรียบเทียบราคา_D&amp;W_214"/>
      <sheetName val="เปรียบเทียบราคาประตูหน้าต่าง_23"/>
      <sheetName val="งวดงาน_(3)14"/>
      <sheetName val="สรุปราคา_(3)14"/>
      <sheetName val="เสนอราคา_(3)14"/>
      <sheetName val="งานระบบปรับอากาศ_14"/>
      <sheetName val="งานระบบปรับอากาศ_2_14"/>
      <sheetName val="ประมาณการประตูหน้าต่าง_14"/>
      <sheetName val="9_ยิ่งสุข14"/>
      <sheetName val="รปภ_114"/>
      <sheetName val="รปภ_214"/>
      <sheetName val="รปภ_314"/>
      <sheetName val="รปภ_3_(2)14"/>
      <sheetName val="รปภ_3_(3)14"/>
      <sheetName val="ราคา_KYS_เพิ่มเติม_2__14"/>
      <sheetName val="ประมาณการประต_หน_าต_าง_13"/>
      <sheetName val="EST-FOOTING_(G)13"/>
      <sheetName val="QUANTITY_COMPARISON13"/>
      <sheetName val="Bill_No__2_-_Carpark13"/>
      <sheetName val="DETAIL_13"/>
      <sheetName val="SAN_REDUCED_113"/>
      <sheetName val="BOQ1_(2)13"/>
      <sheetName val="schedule_13"/>
      <sheetName val="รายงานระยะที่_2_15"/>
      <sheetName val="งานAlum__แอมโปรเทค_15"/>
      <sheetName val="ราคา_KYS_เพิ่มเติม_2_,_4__15"/>
      <sheetName val="เสนอราคางานเพิ่มเติม_2__15"/>
      <sheetName val="เสนอราคางานเพิ่มเติม_4_15"/>
      <sheetName val="งานเพิ่มเติม_งานไฟฟ้า_ตกแต่ง_15"/>
      <sheetName val="_รายการประตู_หน้าต่าง15"/>
      <sheetName val="รายการอุปกรณ์ประตู_หน้าต่าง15"/>
      <sheetName val="รายละเอียดประตู_หน้าต่าง15"/>
      <sheetName val="ปรับราคาประตูหน้าต่าง__2_15"/>
      <sheetName val="ราคาประตูหน้าต่าง_KYS_15"/>
      <sheetName val="ปรับราคาประตูหน้าต่าง__2__(2)15"/>
      <sheetName val="เปรียบเทียบราคา_D&amp;W_215"/>
      <sheetName val="เปรียบเทียบราคาประตูหน้าต่าง_24"/>
      <sheetName val="งวดงาน_(3)15"/>
      <sheetName val="สรุปราคา_(3)15"/>
      <sheetName val="เสนอราคา_(3)15"/>
      <sheetName val="งานระบบปรับอากาศ_15"/>
      <sheetName val="งานระบบปรับอากาศ_2_15"/>
      <sheetName val="ประมาณการประตูหน้าต่าง_15"/>
      <sheetName val="9_ยิ่งสุข15"/>
      <sheetName val="รปภ_115"/>
      <sheetName val="รปภ_215"/>
      <sheetName val="รปภ_315"/>
      <sheetName val="รปภ_3_(2)15"/>
      <sheetName val="รปภ_3_(3)15"/>
      <sheetName val="ราคา_KYS_เพิ่มเติม_2__15"/>
      <sheetName val="ประมาณการประต_หน_าต_าง_14"/>
      <sheetName val="EST-FOOTING_(G)14"/>
      <sheetName val="QUANTITY_COMPARISON14"/>
      <sheetName val="Bill_No__2_-_Carpark14"/>
      <sheetName val="DETAIL_14"/>
      <sheetName val="SAN_REDUCED_114"/>
      <sheetName val="BOQ1_(2)14"/>
      <sheetName val="schedule_14"/>
      <sheetName val="Cert"/>
      <sheetName val="Profit_Budget"/>
      <sheetName val="Staff Sch"/>
      <sheetName val="Metrix"/>
      <sheetName val="cover page"/>
      <sheetName val="UG Consl"/>
      <sheetName val="UKG All"/>
      <sheetName val="Discount "/>
      <sheetName val="GR55-2650"/>
      <sheetName val="UKG  Consl"/>
      <sheetName val="UKG (KG)"/>
      <sheetName val="FitOutConfCentre"/>
      <sheetName val="ราคากลาง 2"/>
      <sheetName val="งานซ๋อมพื้นคอนกรีต 1"/>
      <sheetName val="cov-estimate"/>
      <sheetName val="วัดใต้"/>
      <sheetName val="L-Fixer"/>
      <sheetName val="5C"/>
      <sheetName val="H1.0"/>
      <sheetName val="SUM-AIR-Submit"/>
      <sheetName val="SHT1-CONSOL"/>
      <sheetName val="Ratios"/>
      <sheetName val="LIST 2005"/>
      <sheetName val="Proc. Cont. Sheet"/>
      <sheetName val="7Long term liabilities"/>
      <sheetName val="โครงสร้าง"/>
      <sheetName val="ราคาต่อหน่วย2-9"/>
      <sheetName val="Customize Your Purchase Order"/>
      <sheetName val="Unit Price - New Site"/>
      <sheetName val="VRV Boq"/>
      <sheetName val="Main Sum (Hotel &amp; Residences)"/>
      <sheetName val="WALL"/>
      <sheetName val="TOSHIBA-Structure"/>
      <sheetName val="BQ-Ext  "/>
      <sheetName val="QS-Payment"/>
      <sheetName val="Rates"/>
      <sheetName val="RawMatCost"/>
      <sheetName val="Register"/>
      <sheetName val="Book 1 Summary"/>
      <sheetName val="Cavity_Inputs"/>
      <sheetName val="PRICE_LIST"/>
      <sheetName val="BK_Unit_Rate"/>
      <sheetName val="ราคากลาง_2"/>
      <sheetName val="งานซ๋อมพื้นคอนกรีต_1"/>
      <sheetName val="Definition"/>
      <sheetName val="XLR_NoRangeSheet"/>
      <sheetName val="Replacement Cost "/>
      <sheetName val="ภูมิทัศน์"/>
      <sheetName val="FSA"/>
      <sheetName val="110"/>
      <sheetName val="Rpt Qld"/>
      <sheetName val="main page"/>
      <sheetName val="Bill"/>
      <sheetName val="Analysis"/>
      <sheetName val="gl"/>
      <sheetName val="Cost Assumption"/>
      <sheetName val="Tax Expense"/>
      <sheetName val="M_work"/>
      <sheetName val="WORK"/>
      <sheetName val="area converter"/>
      <sheetName val="EXF"/>
      <sheetName val="ราคาต้นไม้"/>
      <sheetName val="รายละเอียดโครงการ"/>
      <sheetName val="ราคาคอนกรีตต่อหน่วย"/>
      <sheetName val="Last_Week"/>
      <sheetName val="Job Data"/>
      <sheetName val="ตาราง E"/>
      <sheetName val="ตาราง G"/>
      <sheetName val="ตาราง F"/>
      <sheetName val="ตาราง H"/>
      <sheetName val="ค่าดำเนินการ+ค่าเสื่อมราคา"/>
      <sheetName val="สรุปค่าขนส่ง"/>
      <sheetName val="10 ข้อมูลวัสดุ-ค่าดำเนิน"/>
      <sheetName val="Référentiel"/>
      <sheetName val="SOR"/>
      <sheetName val="Table_Name5"/>
      <sheetName val="Architectural_works4"/>
      <sheetName val="SITE_OFFICE2"/>
      <sheetName val="Unit_Price_-_New_Site"/>
      <sheetName val="หน้า_ปมก"/>
      <sheetName val="Customize_Your_Purchase_Order"/>
      <sheetName val="LIST_2005"/>
      <sheetName val="Proc__Cont__Sheet"/>
      <sheetName val="Table_Name6"/>
      <sheetName val="Architectural_works5"/>
      <sheetName val="SITE_OFFICE3"/>
      <sheetName val="Unit_Price_-_New_Site1"/>
      <sheetName val="หน้า_ปมก1"/>
      <sheetName val="Customize_Your_Purchase_Order1"/>
      <sheetName val="LIST_20051"/>
      <sheetName val="Proc__Cont__Sheet1"/>
      <sheetName val="Mat Code"/>
      <sheetName val="MU"/>
      <sheetName val="Table_Name7"/>
      <sheetName val="Architectural_works6"/>
      <sheetName val="SITE_OFFICE4"/>
      <sheetName val="Labor_(2)3"/>
      <sheetName val="Unit_Price_-_New_Site2"/>
      <sheetName val="หน้า_ปมก2"/>
      <sheetName val="Customize_Your_Purchase_Order2"/>
      <sheetName val="LIST_20052"/>
      <sheetName val="Proc__Cont__Sheet2"/>
      <sheetName val="Table_Name8"/>
      <sheetName val="Architectural_works7"/>
      <sheetName val="SITE_OFFICE5"/>
      <sheetName val="Labor_(2)4"/>
      <sheetName val="Unit_Price_-_New_Site3"/>
      <sheetName val="หน้า_ปมก3"/>
      <sheetName val="Customize_Your_Purchase_Order3"/>
      <sheetName val="LIST_20053"/>
      <sheetName val="RC_footing3"/>
      <sheetName val="Proc__Cont__Sheet3"/>
      <sheetName val="Quotation"/>
      <sheetName val="Cavity_Inputs2"/>
      <sheetName val="BK_Unit_Rate2"/>
      <sheetName val="Petrol_Store_&amp;_Dispen_Annex_A11"/>
      <sheetName val="Cable_Schedule_Al_Cu"/>
      <sheetName val="Diesel_Fill_Dispense_Annex_A10"/>
      <sheetName val="Lift_Station"/>
      <sheetName val="Cavity_Inputs1"/>
      <sheetName val="BK_Unit_Rate1"/>
      <sheetName val="Cavity_Inputs3"/>
      <sheetName val="BK_Unit_Rate3"/>
      <sheetName val="Sheet3 (2)"/>
      <sheetName val="Installation"/>
      <sheetName val="วัตถุประสงค์การใช้งบการเงิน"/>
      <sheetName val="ประเภทธุรกิจ"/>
      <sheetName val="ประเภทบริการ"/>
      <sheetName val="ประเภทลูกค้า"/>
      <sheetName val="ผู้ทำบัญชี"/>
      <sheetName val="ผู้สอบบัญชี"/>
      <sheetName val="รายชื่อลูกค้า"/>
      <sheetName val="Lead"/>
      <sheetName val="เงินกู้ MGC"/>
      <sheetName val="Summary"/>
      <sheetName val="K-5"/>
      <sheetName val="ค่าวัสดุ"/>
      <sheetName val="Prod-1"/>
      <sheetName val="รายงานระยะที่_2_16"/>
      <sheetName val="งานAlum__แอมโปรเทค_16"/>
      <sheetName val="ราคา_KYS_เพิ่มเติม_2_,_4__16"/>
      <sheetName val="เสนอราคางานเพิ่มเติม_2__16"/>
      <sheetName val="เสนอราคางานเพิ่มเติม_4_16"/>
      <sheetName val="งานเพิ่มเติม_งานไฟฟ้า_ตกแต่ง_16"/>
      <sheetName val="_รายการประตู_หน้าต่าง16"/>
      <sheetName val="รายการอุปกรณ์ประตู_หน้าต่าง16"/>
      <sheetName val="รายละเอียดประตู_หน้าต่าง16"/>
      <sheetName val="ปรับราคาประตูหน้าต่าง__2_16"/>
      <sheetName val="ราคาประตูหน้าต่าง_KYS_16"/>
      <sheetName val="ปรับราคาประตูหน้าต่าง__2__(2)16"/>
      <sheetName val="เปรียบเทียบราคา_D&amp;W_216"/>
      <sheetName val="เปรียบเทียบราคาประตูหน้าต่าง_25"/>
      <sheetName val="งวดงาน_(3)16"/>
      <sheetName val="สรุปราคา_(3)16"/>
      <sheetName val="เสนอราคา_(3)16"/>
      <sheetName val="งานระบบปรับอากาศ_16"/>
      <sheetName val="งานระบบปรับอากาศ_2_16"/>
      <sheetName val="ประมาณการประตูหน้าต่าง_16"/>
      <sheetName val="9_ยิ่งสุข16"/>
      <sheetName val="รปภ_116"/>
      <sheetName val="รปภ_216"/>
      <sheetName val="รปภ_316"/>
      <sheetName val="รปภ_3_(2)16"/>
      <sheetName val="รปภ_3_(3)16"/>
      <sheetName val="ราคา_KYS_เพิ่มเติม_2__16"/>
      <sheetName val="ประมาณการประต_หน_าต_าง_15"/>
      <sheetName val="EST-FOOTING_(G)15"/>
      <sheetName val="Bill_No__2_-_Carpark15"/>
      <sheetName val="DETAIL_15"/>
      <sheetName val="QUANTITY_COMPARISON15"/>
      <sheetName val="SAN_REDUCED_115"/>
      <sheetName val="schedule_15"/>
      <sheetName val="BOQ1_(2)15"/>
      <sheetName val="Staff_Sch"/>
      <sheetName val="cover_page"/>
      <sheetName val="UG_Consl"/>
      <sheetName val="UKG_All"/>
      <sheetName val="Discount_"/>
      <sheetName val="UKG__Consl"/>
      <sheetName val="UKG_(KG)"/>
      <sheetName val="H1_0"/>
      <sheetName val="รายงานระยะที่_2_17"/>
      <sheetName val="งานAlum__แอมโปรเทค_17"/>
      <sheetName val="ราคา_KYS_เพิ่มเติม_2_,_4__17"/>
      <sheetName val="เสนอราคางานเพิ่มเติม_2__17"/>
      <sheetName val="เสนอราคางานเพิ่มเติม_4_17"/>
      <sheetName val="งานเพิ่มเติม_งานไฟฟ้า_ตกแต่ง_17"/>
      <sheetName val="_รายการประตู_หน้าต่าง17"/>
      <sheetName val="รายการอุปกรณ์ประตู_หน้าต่าง17"/>
      <sheetName val="รายละเอียดประตู_หน้าต่าง17"/>
      <sheetName val="ปรับราคาประตูหน้าต่าง__2_17"/>
      <sheetName val="ราคาประตูหน้าต่าง_KYS_17"/>
      <sheetName val="ปรับราคาประตูหน้าต่าง__2__(2)17"/>
      <sheetName val="เปรียบเทียบราคา_D&amp;W_217"/>
      <sheetName val="เปรียบเทียบราคาประตูหน้าต่าง_26"/>
      <sheetName val="งวดงาน_(3)17"/>
      <sheetName val="สรุปราคา_(3)17"/>
      <sheetName val="เสนอราคา_(3)17"/>
      <sheetName val="งานระบบปรับอากาศ_17"/>
      <sheetName val="งานระบบปรับอากาศ_2_17"/>
      <sheetName val="ประมาณการประตูหน้าต่าง_17"/>
      <sheetName val="9_ยิ่งสุข17"/>
      <sheetName val="รปภ_117"/>
      <sheetName val="รปภ_217"/>
      <sheetName val="รปภ_317"/>
      <sheetName val="รปภ_3_(2)17"/>
      <sheetName val="รปภ_3_(3)17"/>
      <sheetName val="ราคา_KYS_เพิ่มเติม_2__17"/>
      <sheetName val="ประมาณการประต_หน_าต_าง_16"/>
      <sheetName val="EST-FOOTING_(G)16"/>
      <sheetName val="QUANTITY_COMPARISON16"/>
      <sheetName val="Bill_No__2_-_Carpark16"/>
      <sheetName val="DETAIL_16"/>
      <sheetName val="SAN_REDUCED_116"/>
      <sheetName val="schedule_16"/>
      <sheetName val="BOQ1_(2)16"/>
      <sheetName val="PRICE_LIST1"/>
      <sheetName val="ราคากลาง_21"/>
      <sheetName val="งานซ๋อมพื้นคอนกรีต_11"/>
      <sheetName val="Petrol_Store_&amp;_Dispen_Annex_A12"/>
      <sheetName val="Cable_Schedule_Al_Cu1"/>
      <sheetName val="Diesel_Fill_Dispense_Annex_A101"/>
      <sheetName val="Lift_Station1"/>
      <sheetName val="Staff_Sch1"/>
      <sheetName val="cover_page1"/>
      <sheetName val="UG_Consl1"/>
      <sheetName val="UKG_All1"/>
      <sheetName val="Discount_1"/>
      <sheetName val="UKG__Consl1"/>
      <sheetName val="UKG_(KG)1"/>
      <sheetName val="H1_01"/>
      <sheetName val="79_นอร์ธปาร์ค_021052"/>
      <sheetName val="cash_flow_1"/>
      <sheetName val="RC_footing4"/>
      <sheetName val="Cavity_Inputs4"/>
      <sheetName val="BK_Unit_Rate4"/>
      <sheetName val="Boq.Arc. take จริง"/>
      <sheetName val="รายงานระยะที่_2_18"/>
      <sheetName val="งานAlum__แอมโปรเทค_18"/>
      <sheetName val="ราคา_KYS_เพิ่มเติม_2_,_4__18"/>
      <sheetName val="เสนอราคางานเพิ่มเติม_2__18"/>
      <sheetName val="เสนอราคางานเพิ่มเติม_4_18"/>
      <sheetName val="งานเพิ่มเติม_งานไฟฟ้า_ตกแต่ง_18"/>
      <sheetName val="_รายการประตู_หน้าต่าง18"/>
      <sheetName val="รายการอุปกรณ์ประตู_หน้าต่าง18"/>
      <sheetName val="รายละเอียดประตู_หน้าต่าง18"/>
      <sheetName val="ปรับราคาประตูหน้าต่าง__2_18"/>
      <sheetName val="ราคาประตูหน้าต่าง_KYS_18"/>
      <sheetName val="ปรับราคาประตูหน้าต่าง__2__(2)18"/>
      <sheetName val="เปรียบเทียบราคา_D&amp;W_218"/>
      <sheetName val="เปรียบเทียบราคาประตูหน้าต่าง_27"/>
      <sheetName val="งวดงาน_(3)18"/>
      <sheetName val="สรุปราคา_(3)18"/>
      <sheetName val="เสนอราคา_(3)18"/>
      <sheetName val="งานระบบปรับอากาศ_18"/>
      <sheetName val="งานระบบปรับอากาศ_2_18"/>
      <sheetName val="ประมาณการประตูหน้าต่าง_18"/>
      <sheetName val="9_ยิ่งสุข18"/>
      <sheetName val="รปภ_118"/>
      <sheetName val="รปภ_218"/>
      <sheetName val="รปภ_318"/>
      <sheetName val="รปภ_3_(2)18"/>
      <sheetName val="รปภ_3_(3)18"/>
      <sheetName val="ราคา_KYS_เพิ่มเติม_2__18"/>
      <sheetName val="ประมาณการประต_หน_าต_าง_17"/>
      <sheetName val="EST-FOOTING_(G)17"/>
      <sheetName val="QUANTITY_COMPARISON17"/>
      <sheetName val="Bill_No__2_-_Carpark17"/>
      <sheetName val="DETAIL_17"/>
      <sheetName val="SAN_REDUCED_117"/>
      <sheetName val="schedule_17"/>
      <sheetName val="BOQ1_(2)17"/>
      <sheetName val="PRICE_LIST2"/>
      <sheetName val="ราคากลาง_22"/>
      <sheetName val="งานซ๋อมพื้นคอนกรีต_12"/>
      <sheetName val="H1_02"/>
      <sheetName val="Staff_Sch2"/>
      <sheetName val="UG_Consl2"/>
      <sheetName val="UKG_All2"/>
      <sheetName val="cover_page2"/>
      <sheetName val="Discount_2"/>
      <sheetName val="รายงานระยะที่_2_19"/>
      <sheetName val="งานAlum__แอมโปรเทค_19"/>
      <sheetName val="ราคา_KYS_เพิ่มเติม_2_,_4__19"/>
      <sheetName val="เสนอราคางานเพิ่มเติม_2__19"/>
      <sheetName val="เสนอราคางานเพิ่มเติม_4_19"/>
      <sheetName val="งานเพิ่มเติม_งานไฟฟ้า_ตกแต่ง_19"/>
      <sheetName val="_รายการประตู_หน้าต่าง19"/>
      <sheetName val="รายการอุปกรณ์ประตู_หน้าต่าง19"/>
      <sheetName val="รายละเอียดประตู_หน้าต่าง19"/>
      <sheetName val="ปรับราคาประตูหน้าต่าง__2_19"/>
      <sheetName val="ราคาประตูหน้าต่าง_KYS_19"/>
      <sheetName val="ปรับราคาประตูหน้าต่าง__2__(2)19"/>
      <sheetName val="เปรียบเทียบราคา_D&amp;W_219"/>
      <sheetName val="เปรียบเทียบราคาประตูหน้าต่าง_28"/>
      <sheetName val="งวดงาน_(3)19"/>
      <sheetName val="สรุปราคา_(3)19"/>
      <sheetName val="เสนอราคา_(3)19"/>
      <sheetName val="งานระบบปรับอากาศ_19"/>
      <sheetName val="งานระบบปรับอากาศ_2_19"/>
      <sheetName val="ประมาณการประตูหน้าต่าง_19"/>
      <sheetName val="9_ยิ่งสุข19"/>
      <sheetName val="รปภ_119"/>
      <sheetName val="รปภ_219"/>
      <sheetName val="รปภ_319"/>
      <sheetName val="รปภ_3_(2)19"/>
      <sheetName val="รปภ_3_(3)19"/>
      <sheetName val="ราคา_KYS_เพิ่มเติม_2__19"/>
      <sheetName val="ประมาณการประต_หน_าต_าง_18"/>
      <sheetName val="EST-FOOTING_(G)18"/>
      <sheetName val="QUANTITY_COMPARISON18"/>
      <sheetName val="Bill_No__2_-_Carpark18"/>
      <sheetName val="DETAIL_18"/>
      <sheetName val="SAN_REDUCED_118"/>
      <sheetName val="BOQ1_(2)18"/>
      <sheetName val="schedule_18"/>
      <sheetName val="PRICE_LIST3"/>
      <sheetName val="ราคากลาง_23"/>
      <sheetName val="งานซ๋อมพื้นคอนกรีต_13"/>
      <sheetName val="H1_03"/>
      <sheetName val="Staff_Sch3"/>
      <sheetName val="UG_Consl3"/>
      <sheetName val="UKG_All3"/>
      <sheetName val="cover_page3"/>
      <sheetName val="Discount_3"/>
      <sheetName val="wpc2(2)"/>
      <sheetName val="don_copy"/>
      <sheetName val="79_นอร์ธปาร์ค_0210521"/>
      <sheetName val="cash_flow_11"/>
      <sheetName val="BQ-Ext__1"/>
      <sheetName val="BQ-Ext__"/>
      <sheetName val="79_นอร์ธปาร์ค_0210522"/>
      <sheetName val="cash_flow_12"/>
      <sheetName val="UKG__Consl2"/>
      <sheetName val="UKG_(KG)2"/>
      <sheetName val="BQ-Ext__2"/>
      <sheetName val="Petrol_Store_&amp;_Dispen_Annex_A13"/>
      <sheetName val="Cable_Schedule_Al_Cu2"/>
      <sheetName val="Diesel_Fill_Dispense_Annex_A102"/>
      <sheetName val="Lift_Station2"/>
      <sheetName val="RC_footing5"/>
      <sheetName val="BK_Unit_Rate5"/>
      <sheetName val="Labor_(2)5"/>
      <sheetName val="Cavity_Inputs5"/>
      <sheetName val="79_นอร์ธปาร์ค_0210523"/>
      <sheetName val="cash_flow_13"/>
      <sheetName val="UKG__Consl3"/>
      <sheetName val="UKG_(KG)3"/>
      <sheetName val="BQ-Ext__3"/>
      <sheetName val="Petrol_Store_&amp;_Dispen_Annex_A14"/>
      <sheetName val="Cable_Schedule_Al_Cu3"/>
      <sheetName val="Diesel_Fill_Dispense_Annex_A103"/>
      <sheetName val="Lift_Station3"/>
      <sheetName val="Book_1_Summary"/>
      <sheetName val="ตาราง_E"/>
      <sheetName val="ตาราง_G"/>
      <sheetName val="ตาราง_F"/>
      <sheetName val="ตาราง_H"/>
      <sheetName val="Replacement_Cost_"/>
      <sheetName val="Rpt_Qld"/>
      <sheetName val="main_page"/>
      <sheetName val="Cost_Assumption"/>
      <sheetName val="Tax_Expense"/>
      <sheetName val="area_converter"/>
      <sheetName val="คชจ_ดำเนินงาน6-43"/>
      <sheetName val="เงินกู้_MGC"/>
      <sheetName val="1900"/>
      <sheetName val="งบบริหาร PL-report"/>
      <sheetName val="換気計算"/>
      <sheetName val="PL"/>
      <sheetName val="List"/>
      <sheetName val="ปร4.1"/>
      <sheetName val="Mock up "/>
      <sheetName val="Hauling"/>
      <sheetName val="磨煤加压"/>
      <sheetName val="전기"/>
      <sheetName val="ที่จอดรถและถนนในจุดพักรถ"/>
      <sheetName val="status"/>
      <sheetName val="Planning vs Actual (2)"/>
      <sheetName val="ตั๋วเงินรับ"/>
      <sheetName val="PTDG"/>
      <sheetName val="AC-BANK"/>
      <sheetName val="b_gunmul"/>
      <sheetName val="b_balju (2)"/>
      <sheetName val="wa"/>
      <sheetName val="SECT3"/>
      <sheetName val="หมวดงานโครงสร้า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/>
      <sheetData sheetId="358" refreshError="1"/>
      <sheetData sheetId="359"/>
      <sheetData sheetId="360"/>
      <sheetData sheetId="361" refreshError="1"/>
      <sheetData sheetId="362" refreshError="1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/>
      <sheetData sheetId="730"/>
      <sheetData sheetId="73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/>
      <sheetData sheetId="743"/>
      <sheetData sheetId="744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 refreshError="1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 refreshError="1"/>
      <sheetData sheetId="937" refreshError="1"/>
      <sheetData sheetId="938" refreshError="1"/>
      <sheetData sheetId="939" refreshError="1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 refreshError="1"/>
      <sheetData sheetId="1029" refreshError="1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/>
      <sheetData sheetId="1077"/>
      <sheetData sheetId="1078"/>
      <sheetData sheetId="1079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-A"/>
      <sheetName val="SH-B"/>
      <sheetName val="SH-C"/>
      <sheetName val="SH-D"/>
      <sheetName val="SH-E"/>
      <sheetName val="SH-F"/>
      <sheetName val="SH-G"/>
      <sheetName val="SH_F"/>
      <sheetName val="ประมาณการประตูหน้าต่าง "/>
      <sheetName val="Store"/>
      <sheetName val="e4"/>
      <sheetName val="ประมาณการประตูหน้าต่าง_1"/>
      <sheetName val="ประมาณการประตูหน้าต่าง_"/>
      <sheetName val="รวมราคาทั้งสิ้น"/>
      <sheetName val="SH_A"/>
      <sheetName val="SH_G"/>
      <sheetName val="SH_B"/>
      <sheetName val="SH_C"/>
      <sheetName val="SH_D"/>
      <sheetName val="SH_E"/>
      <sheetName val="정부노임단가"/>
      <sheetName val="2000전체분"/>
      <sheetName val="2000년1차"/>
      <sheetName val="차액보증"/>
      <sheetName val="Equipment"/>
      <sheetName val="Book 1 Summary"/>
      <sheetName val="บทสรุปผู้บริหาร"/>
      <sheetName val="BOQ1 (2)"/>
      <sheetName val="EST-FOOTING (G)"/>
      <sheetName val="QUANTITY COMPARISON"/>
      <sheetName val="แบบเดิม"/>
      <sheetName val="Bill No. 2 - Carpark"/>
      <sheetName val="ประมาณการประตูหน้าต่าง_2"/>
      <sheetName val="Book_1_Summary"/>
      <sheetName val="งานระบบไฟฟ้าและสื่อสาร"/>
      <sheetName val="PL"/>
      <sheetName val="Main Sum (Hotel &amp; Residences)"/>
      <sheetName val="ตารางวันหยุด"/>
      <sheetName val="Summary POL Equip"/>
      <sheetName val="Equipment Rental Price"/>
      <sheetName val="ราคาบ้านแต่ละไตรมาส"/>
      <sheetName val="S-5"/>
      <sheetName val="電気設備表"/>
      <sheetName val="Doc"/>
      <sheetName val="EXF"/>
      <sheetName val="ราคาต่ำสุด-721"/>
      <sheetName val="BK Unit Rate"/>
      <sheetName val="detail"/>
      <sheetName val="Sheet1"/>
      <sheetName val="Quotation"/>
      <sheetName val="ค่าวัสดุ"/>
      <sheetName val="code"/>
      <sheetName val="boq"/>
      <sheetName val="ยานพาหนะ"/>
      <sheetName val="인원계획-미화"/>
      <sheetName val="Sum_EMC"/>
      <sheetName val="ประม_x0000__x0000__x0001__x0000__x0001_ࠀЉ_x0000_쪊疒_xddef__x0000__xdd00__x0000_Ͽ_x0000_ï_x0000_孔I"/>
      <sheetName val="AC"/>
      <sheetName val="เอกอุดร"/>
      <sheetName val="Cavity Inputs"/>
      <sheetName val="ประมาณการประตูหน้าต่าง_3"/>
      <sheetName val="Book_1_Summary1"/>
      <sheetName val="BOQ1_(2)"/>
      <sheetName val="EST-FOOTING_(G)"/>
      <sheetName val="QUANTITY_COMPARISON"/>
      <sheetName val="Bill_No__2_-_Carpark"/>
      <sheetName val="Main_Sum_(Hotel_&amp;_Residences)"/>
      <sheetName val="Summary_POL_Equip"/>
      <sheetName val="Equipment_Rental_Price"/>
      <sheetName val="Replacement Cost "/>
      <sheetName val="ประมาณการประตูหน้าต่าง_4"/>
      <sheetName val="ประมาณการประตูหน้าต่าง_5"/>
      <sheetName val="ประม??_x0001_?_x0001_ࠀЉ?쪊疒_xddef_?_xdd00_?Ͽ?ï?孔I"/>
      <sheetName val="SAN REDUCED 1"/>
      <sheetName val="LpC"/>
      <sheetName val="BK_Unit_Rate"/>
      <sheetName val="Book_1_Summary2"/>
      <sheetName val="BOQ1_(2)1"/>
      <sheetName val="EST-FOOTING_(G)1"/>
      <sheetName val="QUANTITY_COMPARISON1"/>
      <sheetName val="Bill_No__2_-_Carpark1"/>
      <sheetName val="Main_Sum_(Hotel_&amp;_Residences)1"/>
      <sheetName val="Summary_POL_Equip1"/>
      <sheetName val="Equipment_Rental_Price1"/>
      <sheetName val="BK_Unit_Rate1"/>
      <sheetName val="Present-ex"/>
      <sheetName val="FAB별"/>
      <sheetName val="ราคาอ้างอิง"/>
      <sheetName val="Cavity_Inputs"/>
      <sheetName val="ประมࠀЉ쪊疒Ͽï孔I"/>
      <sheetName val="ประม_x0000__x0000__x0001__x0000__x0001_ࠀЉ_x0000_쪊疒�_x0000_�_x0000_Ͽ_x0000_ï_x0000_孔I"/>
      <sheetName val="ประม"/>
      <sheetName val="ประม___x0001___x0001_ࠀЉ_쪊疒_xddef___xdd00__Ͽ_ï_孔I"/>
      <sheetName val="SITE OFFICE"/>
      <sheetName val="Factor F Data"/>
      <sheetName val="สรุปราคา (EMC)"/>
      <sheetName val="DETAIL "/>
      <sheetName val="splinkler"/>
      <sheetName val="建築代価"/>
      <sheetName val="งานโครงสร้าง"/>
      <sheetName val="ประม___x0001___x0001_ࠀЉ_쪊疒�_�_Ͽ_ï_孔I"/>
      <sheetName val="A"/>
      <sheetName val="Customize Your Purchase Order"/>
      <sheetName val="ประม??_x0001_?_x0001_ࠀЉ?쪊疒�?�?Ͽ?ï?孔I"/>
      <sheetName val="Replacement_Cost_"/>
      <sheetName val="schedule "/>
      <sheetName val="Cavity_Inputs1"/>
      <sheetName val="Book_1_Summary3"/>
      <sheetName val="BOQ1_(2)2"/>
      <sheetName val="EST-FOOTING_(G)2"/>
      <sheetName val="QUANTITY_COMPARISON2"/>
      <sheetName val="Bill_No__2_-_Carpark2"/>
      <sheetName val="Main_Sum_(Hotel_&amp;_Residences)2"/>
      <sheetName val="Summary_POL_Equip2"/>
      <sheetName val="Equipment_Rental_Price2"/>
      <sheetName val="BK_Unit_Rate2"/>
      <sheetName val="ht"/>
      <sheetName val=" Cover 090EPY"/>
      <sheetName val="EPY Jan 60"/>
      <sheetName val="A-Sum"/>
      <sheetName val="D-สรุป Plaza"/>
      <sheetName val="E-Share Parking"/>
      <sheetName val="F-Landscape"/>
      <sheetName val="I-Soft Cost"/>
      <sheetName val="I-Detail Soft"/>
      <sheetName val="H-Share M&amp;E"/>
      <sheetName val="Cover"/>
      <sheetName val="ตารางส่วนลด EE."/>
      <sheetName val="s-curve"/>
      <sheetName val="โครงสร้าง"/>
      <sheetName val="ประม_x0000__x0000__x0001__x0000"/>
      <sheetName val="ประม___x0001___x0001_ࠀЉ_쪊疒_xdde"/>
      <sheetName val="ประม___x0001___x0001_ࠀЉ_쪊疒�_�_Ͽ"/>
      <sheetName val="Exp"/>
      <sheetName val="สรุปราคาค่าก่อสร้าง_EMC"/>
      <sheetName val="mapping"/>
      <sheetName val="vendor list"/>
      <sheetName val="SCHEDULE_6"/>
      <sheetName val="SCHEDULE_4"/>
      <sheetName val="21"/>
      <sheetName val="SUM-AIR-Submit"/>
      <sheetName val="covert (2)"/>
      <sheetName val="name"/>
      <sheetName val="งานบริหารโครงสร้างและดำเนินการ"/>
      <sheetName val="สรุป"/>
      <sheetName val="Final Summary - Base"/>
      <sheetName val="ประม???ࠀЉ?쪊疒??Ͽ?ï?孔I"/>
      <sheetName val="Form"/>
      <sheetName val="Structure"/>
      <sheetName val="calc_menu_déroulant"/>
      <sheetName val="RateAnalysis"/>
      <sheetName val="ประม??_x0001_?_x0001_ࠀЉ?쪊疒????Ͽ?ï?孔I"/>
      <sheetName val="ประม___x0001___x0001_ࠀЉ_쪊疒?_?_Ͽ_ï_孔I"/>
      <sheetName val="rate"/>
      <sheetName val="ประม_x005f_x0000__x005f_x0000__x005f_x0001__x0000"/>
      <sheetName val="ประม??_x005f_x0001_?_x005f_x0001_ࠀЉ?쪊疒_xdde"/>
      <sheetName val="ประม___x005f_x0001___x005f_x0001_ࠀЉ_쪊疒_xdde"/>
      <sheetName val="ประม___x005f_x0001___x005f_x0001_ࠀЉ_쪊疒�_�_Ͽ"/>
      <sheetName val="P7 "/>
      <sheetName val="STMspry"/>
      <sheetName val="PsychroData"/>
      <sheetName val="วิเคราะห์ (2)"/>
      <sheetName val="วัดใต้"/>
      <sheetName val="หน้า ปมก"/>
      <sheetName val="เงินกู้ธนชาติ"/>
      <sheetName val="เงินกู้ MGC"/>
      <sheetName val="สุขาภิบาล"/>
      <sheetName val="สรุป_EMC"/>
      <sheetName val="ประมาณการประตูหน้าต่าง_6"/>
      <sheetName val="SAN_REDUCED_1"/>
      <sheetName val="ประม___ࠀЉ_쪊疒__Ͽ_ï_孔I"/>
      <sheetName val="SITE_OFFICE"/>
      <sheetName val="Factor_F_Data"/>
      <sheetName val="สรุปราคา_(EMC)"/>
      <sheetName val="DETAIL_"/>
      <sheetName val="ประมาณการประตูหน้าต่าง_7"/>
      <sheetName val="BOQ1_(2)3"/>
      <sheetName val="Book_1_Summary4"/>
      <sheetName val="EST-FOOTING_(G)3"/>
      <sheetName val="QUANTITY_COMPARISON3"/>
      <sheetName val="Bill_No__2_-_Carpark3"/>
      <sheetName val="Main_Sum_(Hotel_&amp;_Residences)3"/>
      <sheetName val="Summary_POL_Equip3"/>
      <sheetName val="Equipment_Rental_Price3"/>
      <sheetName val="BK_Unit_Rate3"/>
      <sheetName val="Replacement_Cost_1"/>
      <sheetName val="Cavity_Inputs2"/>
      <sheetName val="SAN_REDUCED_11"/>
      <sheetName val="SITE_OFFICE1"/>
      <sheetName val="Factor_F_Data1"/>
      <sheetName val="สรุปราคา_(EMC)1"/>
      <sheetName val="DETAIL_1"/>
      <sheetName val="เตรียมการและบริหารโครงการ"/>
      <sheetName val="外気負荷"/>
      <sheetName val="FSA"/>
      <sheetName val="QS-Payment"/>
      <sheetName val="Revised-ProformaSoi11"/>
      <sheetName val="Revised_ProformaSoi16"/>
      <sheetName val="Revised-ProformaSoi24"/>
      <sheetName val="Revised_ProformaSoi8"/>
      <sheetName val="Revised-ProformaSoi18"/>
      <sheetName val="DataSoi18"/>
      <sheetName val="dataSoi11"/>
      <sheetName val="dataSoi16"/>
      <sheetName val="dataSoi24"/>
      <sheetName val="dataSoi24P"/>
      <sheetName val="dataSoi8"/>
      <sheetName val="Revised-ProformaSoi24P"/>
      <sheetName val="SumP&amp;L current Sites"/>
      <sheetName val="2.1.1Take pipe"/>
      <sheetName val="2.1.2Take Copper Pipe"/>
      <sheetName val="Customize_Your_Purchase_Order"/>
      <sheetName val="schedule_"/>
      <sheetName val="_Cover_090EPY"/>
      <sheetName val="EPY_Jan_60"/>
      <sheetName val="D-สรุป_Plaza"/>
      <sheetName val="E-Share_Parking"/>
      <sheetName val="I-Soft_Cost"/>
      <sheetName val="I-Detail_Soft"/>
      <sheetName val="H-Share_M&amp;E"/>
      <sheetName val="ตารางส่วนลด_EE_"/>
      <sheetName val="ประม_x0000"/>
      <sheetName val="ประม___ࠀЉ_쪊疒_xdde"/>
      <sheetName val="ประม___ࠀЉ_쪊疒�_�_Ͽ"/>
      <sheetName val="vendor_list"/>
      <sheetName val="covert_(2)"/>
      <sheetName val="Final_Summary_-_Base"/>
      <sheetName val="ประม???ࠀЉ?쪊疒????Ͽ?ï?孔I"/>
      <sheetName val="ประม___ࠀЉ_쪊疒?_?_Ͽ_ï_孔I"/>
      <sheetName val="P7_"/>
      <sheetName val="Book_1_Summary5"/>
      <sheetName val="BOQ1_(2)4"/>
      <sheetName val="EST-FOOTING_(G)4"/>
      <sheetName val="QUANTITY_COMPARISON4"/>
      <sheetName val="Bill_No__2_-_Carpark4"/>
      <sheetName val="Main_Sum_(Hotel_&amp;_Residences)4"/>
      <sheetName val="Summary_POL_Equip4"/>
      <sheetName val="Equipment_Rental_Price4"/>
      <sheetName val="BK_Unit_Rate4"/>
      <sheetName val="Cavity_Inputs3"/>
      <sheetName val="Replacement_Cost_2"/>
      <sheetName val="Customize_Your_Purchase_Order1"/>
      <sheetName val="schedule_1"/>
      <sheetName val="_Cover_090EPY1"/>
      <sheetName val="EPY_Jan_601"/>
      <sheetName val="D-สรุป_Plaza1"/>
      <sheetName val="E-Share_Parking1"/>
      <sheetName val="I-Soft_Cost1"/>
      <sheetName val="I-Detail_Soft1"/>
      <sheetName val="H-Share_M&amp;E1"/>
      <sheetName val="ตารางส่วนลด_EE_1"/>
      <sheetName val="vendor_list1"/>
      <sheetName val="covert_(2)1"/>
      <sheetName val="Final_Summary_-_Base1"/>
      <sheetName val="P7_1"/>
      <sheetName val="ประมาณการประตูหน้าต่าง_8"/>
      <sheetName val="Book_1_Summary6"/>
      <sheetName val="BOQ1_(2)5"/>
      <sheetName val="EST-FOOTING_(G)5"/>
      <sheetName val="QUANTITY_COMPARISON5"/>
      <sheetName val="Bill_No__2_-_Carpark5"/>
      <sheetName val="Main_Sum_(Hotel_&amp;_Residences)5"/>
      <sheetName val="Summary_POL_Equip5"/>
      <sheetName val="Equipment_Rental_Price5"/>
      <sheetName val="BK_Unit_Rate5"/>
      <sheetName val="Cavity_Inputs4"/>
      <sheetName val="Replacement_Cost_3"/>
      <sheetName val="SAN_REDUCED_12"/>
      <sheetName val="SITE_OFFICE2"/>
      <sheetName val="Factor_F_Data2"/>
      <sheetName val="สรุปราคา_(EMC)2"/>
      <sheetName val="DETAIL_2"/>
      <sheetName val="Customize_Your_Purchase_Order2"/>
      <sheetName val="schedule_2"/>
      <sheetName val="_Cover_090EPY2"/>
      <sheetName val="EPY_Jan_602"/>
      <sheetName val="D-สรุป_Plaza2"/>
      <sheetName val="E-Share_Parking2"/>
      <sheetName val="I-Soft_Cost2"/>
      <sheetName val="I-Detail_Soft2"/>
      <sheetName val="H-Share_M&amp;E2"/>
      <sheetName val="ตารางส่วนลด_EE_2"/>
      <sheetName val="vendor_list2"/>
      <sheetName val="covert_(2)2"/>
      <sheetName val="Final_Summary_-_Base2"/>
      <sheetName val="P7_2"/>
      <sheetName val="วิเคราะห์_(2)"/>
      <sheetName val="หน้า_ปมก"/>
      <sheetName val="Manpower"/>
      <sheetName val="H1.0"/>
      <sheetName val="l-fixer"/>
      <sheetName val="S3 Architectural"/>
      <sheetName val="ประม??_x005f_x0001_?_x005f_x0001_ࠀЉ?쪊疒�?�?Ͽ"/>
      <sheetName val="List"/>
      <sheetName val="ประม___x0001___x0001_ࠀЉ_쪊疒____Ͽ_ï_孔I"/>
      <sheetName val="SCHEDULE_3"/>
      <sheetName val="cov-estimate"/>
      <sheetName val="purchase order"/>
      <sheetName val="ส่วนลดระบบไฟฟ้า"/>
      <sheetName val="KKC_Brkdwn"/>
      <sheetName val="mat"/>
      <sheetName val="Unit rate Architecture"/>
      <sheetName val="ประม??_x0001__x0000"/>
      <sheetName val="ภูมิทัศน์"/>
      <sheetName val="Cert-Rev1"/>
      <sheetName val="TrialBalance Q3-2002"/>
      <sheetName val="แบบ A"/>
      <sheetName val="แบบ B"/>
      <sheetName val="แบบ C"/>
      <sheetName val="แบบ D"/>
      <sheetName val="แบบ E"/>
      <sheetName val="แบบ G"/>
      <sheetName val="แบบ H"/>
      <sheetName val="แบบ L"/>
      <sheetName val="แบบ M"/>
      <sheetName val="แบบ N"/>
      <sheetName val="แบบ P"/>
      <sheetName val="แบบ S"/>
      <sheetName val="แบบ T"/>
      <sheetName val="แบบ TP"/>
      <sheetName val="แบบ V"/>
      <sheetName val="แบบ Y"/>
      <sheetName val="stair"/>
      <sheetName val="PRICE LIST"/>
      <sheetName val="ประม??_x005f_x0001_?_x005f_x0001_ࠀЉ?쪊疒????Ͽ"/>
      <sheetName val="ประม___x005f_x0001___x005f_x0001_ࠀЉ_쪊疒?_?_Ͽ"/>
      <sheetName val="ประม_x005f_x005f_x005f_x0000__x005f_x005f_x005f_x0000__"/>
      <sheetName val="ประม??_x005f_x005f_x005f_x0001_?_x005f_x005f_x000"/>
      <sheetName val="ประม___x005f_x005f_x005f_x0001___x005f_x005f_x000"/>
      <sheetName val="footing"/>
      <sheetName val="summary1-3"/>
      <sheetName val="Bank Covenants"/>
      <sheetName val="Rates"/>
      <sheetName val="Scurve"/>
      <sheetName val="ใบปะหน้า"/>
      <sheetName val="งานก่อสร้าง"/>
      <sheetName val="งานไฟฟ้า"/>
      <sheetName val="งานปรับอากาศ"/>
      <sheetName val="งานสุขาภิบาล"/>
      <sheetName val="ค่าขนส่ง"/>
      <sheetName val="corring"/>
      <sheetName val="Material"/>
      <sheetName val="แว่น"/>
      <sheetName val="แสงใหม"/>
      <sheetName val="Data"/>
      <sheetName val="Référentiel"/>
      <sheetName val="bp bill"/>
      <sheetName val="Pricing"/>
      <sheetName val="nsc"/>
      <sheetName val="ประม_x005f_x0000__x005f_x0000__"/>
      <sheetName val="ประม??_x005f_x0001_?_x005f_x005f_x000"/>
      <sheetName val="ประม___x005f_x0001___x005f_x005f_x000"/>
      <sheetName val="data3"/>
      <sheetName val="beam-reinft"/>
      <sheetName val="코드관리"/>
      <sheetName val="Auto Monthly Inputs "/>
      <sheetName val="liste"/>
      <sheetName val="project status overview"/>
      <sheetName val="full pot"/>
      <sheetName val="cover page"/>
      <sheetName val="D.MAKAN"/>
      <sheetName val="corbeldatail"/>
      <sheetName val="sheetNO"/>
      <sheetName val="bal"/>
      <sheetName val="Hauling"/>
      <sheetName val="Reason of Difference"/>
      <sheetName val="Summary(1)"/>
      <sheetName val="Summary(2)"/>
      <sheetName val="Dwg list "/>
      <sheetName val="2.1Piling"/>
      <sheetName val="3.1 ST(basement)"/>
      <sheetName val="3.2Sky Villa"/>
      <sheetName val="3.2IL Condo1"/>
      <sheetName val="3.2IL Condo2"/>
      <sheetName val="3.2IL Condo3"/>
      <sheetName val="3.2HiCare"/>
      <sheetName val="3.2Clubhouse"/>
      <sheetName val="Footings- Working"/>
      <sheetName val="3.3basement(AR)"/>
      <sheetName val="3.3basement(ID)"/>
      <sheetName val="3.3SkyVilla(SUM AR,ID)"/>
      <sheetName val="3.3SkyVilla(AR)"/>
      <sheetName val="3.3SkyVilla(SUM ID)"/>
      <sheetName val="3.3SkyVilla (ID)"/>
      <sheetName val="3.3ILCondo (SUM AR,ID)"/>
      <sheetName val="3.3ILCondo(AR)"/>
      <sheetName val="3.3ILCondo ( SUM ID)"/>
      <sheetName val="3.3IL (ID Public)"/>
      <sheetName val="3.3ILCondo (ID Guest Room)"/>
      <sheetName val="3.3HiCare (AR)"/>
      <sheetName val="3.3HiCare (ID)"/>
      <sheetName val="3.3Clubhouse(AR)"/>
      <sheetName val="3.3Clubhouse(ID)"/>
      <sheetName val="3.4SkyVilla(Facade)"/>
      <sheetName val="3.4ILCondo(Facade)"/>
      <sheetName val="3.4HiCare(Facade)"/>
      <sheetName val="3.4Clubhouse(Facade)"/>
      <sheetName val="3.5 Ext"/>
      <sheetName val="3.6 Pro Sum"/>
      <sheetName val="Exclusion"/>
      <sheetName val="ILCondoFacade - Working"/>
      <sheetName val="ค่าใช้จ่าย"/>
      <sheetName val="XLR_NoRangeSheet"/>
      <sheetName val="Cert"/>
      <sheetName val="Staff Sch"/>
      <sheetName val="UG Consl"/>
      <sheetName val="UKG All"/>
      <sheetName val="110"/>
      <sheetName val="คอนกรีต SW"/>
      <sheetName val="เงินกู้_MGC"/>
      <sheetName val="SumP&amp;L_current_Sites"/>
      <sheetName val="ประมาณการประตูหน้าต่าง_9"/>
      <sheetName val="SAN_REDUCED_13"/>
      <sheetName val="SITE_OFFICE3"/>
      <sheetName val="Factor_F_Data3"/>
      <sheetName val="สรุปราคา_(EMC)3"/>
      <sheetName val="DETAIL_3"/>
      <sheetName val="หน้า_ปมก1"/>
      <sheetName val="เงินกู้_MGC1"/>
      <sheetName val="SumP&amp;L_current_Sites1"/>
      <sheetName val="2_1_1Take_pipe"/>
      <sheetName val="2_1_2Take_Copper_Pipe"/>
      <sheetName val="ประมาณการประตูหน้าต่าง_10"/>
      <sheetName val="Book_1_Summary7"/>
      <sheetName val="BOQ1_(2)6"/>
      <sheetName val="EST-FOOTING_(G)6"/>
      <sheetName val="QUANTITY_COMPARISON6"/>
      <sheetName val="Bill_No__2_-_Carpark6"/>
      <sheetName val="Main_Sum_(Hotel_&amp;_Residences)6"/>
      <sheetName val="Summary_POL_Equip6"/>
      <sheetName val="Equipment_Rental_Price6"/>
      <sheetName val="BK_Unit_Rate6"/>
      <sheetName val="Replacement_Cost_4"/>
      <sheetName val="Cavity_Inputs5"/>
      <sheetName val="SAN_REDUCED_14"/>
      <sheetName val="SITE_OFFICE4"/>
      <sheetName val="Factor_F_Data4"/>
      <sheetName val="สรุปราคา_(EMC)4"/>
      <sheetName val="DETAIL_4"/>
      <sheetName val="หน้า_ปมก2"/>
      <sheetName val="เงินกู้_MGC2"/>
      <sheetName val="SumP&amp;L_current_Sites2"/>
      <sheetName val="2_1_1Take_pipe1"/>
      <sheetName val="2_1_2Take_Copper_Pipe1"/>
      <sheetName val="F2002-79"/>
      <sheetName val="UKG  Consl"/>
      <sheetName val="UKG (KG)"/>
      <sheetName val="2"/>
      <sheetName val="ค่าดำเนินการ+ค่าเสื่อมราคา"/>
      <sheetName val="สรุปค่าขนส่ง"/>
      <sheetName val="Boq(1)"/>
      <sheetName val="purchase_order"/>
      <sheetName val="H1_0"/>
      <sheetName val="S3_Architectural"/>
      <sheetName val="Unit_rate_Architecture"/>
      <sheetName val="ประม??_x0000"/>
      <sheetName val="Customize_Your_Purchase_Order3"/>
      <sheetName val="_Cover_090EPY3"/>
      <sheetName val="EPY_Jan_603"/>
      <sheetName val="D-สรุป_Plaza3"/>
      <sheetName val="E-Share_Parking3"/>
      <sheetName val="I-Soft_Cost3"/>
      <sheetName val="I-Detail_Soft3"/>
      <sheetName val="H-Share_M&amp;E3"/>
      <sheetName val="ประม___ࠀЉ_쪊疒____Ͽ_ï_孔I"/>
      <sheetName val="H1_01"/>
      <sheetName val="S3_Architectural1"/>
      <sheetName val="Unit_rate_Architecture1"/>
      <sheetName val="purchase_order1"/>
      <sheetName val="?????????????????????? "/>
      <sheetName val="Discounted Cash Flow"/>
      <sheetName val="schedule 10_build management"/>
      <sheetName val="Factor F งาน DB."/>
      <sheetName val="factors"/>
      <sheetName val="Schedule"/>
      <sheetName val="Arch"/>
      <sheetName val="BU Item  1.1 to 1.2"/>
      <sheetName val="Sheet2"/>
      <sheetName val="Sheet3"/>
      <sheetName val="ประม___x0001__x0000"/>
      <sheetName val="Header"/>
      <sheetName val="หน้า 1"/>
      <sheetName val="SV-supporting info"/>
      <sheetName val="EXHIBIT_B"/>
      <sheetName val="ROOMS_ST"/>
      <sheetName val="factor (%)"/>
      <sheetName val="Master"/>
      <sheetName val="depre"/>
      <sheetName val="ประมาณการประตูหน้าต่าง_11"/>
      <sheetName val="Book_1_Summary8"/>
      <sheetName val="BOQ1_(2)7"/>
      <sheetName val="EST-FOOTING_(G)7"/>
      <sheetName val="QUANTITY_COMPARISON7"/>
      <sheetName val="Bill_No__2_-_Carpark7"/>
      <sheetName val="Main_Sum_(Hotel_&amp;_Residences)7"/>
      <sheetName val="Summary_POL_Equip7"/>
      <sheetName val="Equipment_Rental_Price7"/>
      <sheetName val="BK_Unit_Rate7"/>
      <sheetName val="Replacement_Cost_5"/>
      <sheetName val="Cavity_Inputs6"/>
      <sheetName val="SAN_REDUCED_15"/>
      <sheetName val="SITE_OFFICE5"/>
      <sheetName val="Factor_F_Data5"/>
      <sheetName val="สรุปราคา_(EMC)5"/>
      <sheetName val="DETAIL_5"/>
      <sheetName val="Customize_Your_Purchase_Order4"/>
      <sheetName val="_Cover_090EPY4"/>
      <sheetName val="EPY_Jan_604"/>
      <sheetName val="D-สรุป_Plaza4"/>
      <sheetName val="E-Share_Parking4"/>
      <sheetName val="I-Soft_Cost4"/>
      <sheetName val="I-Detail_Soft4"/>
      <sheetName val="H-Share_M&amp;E4"/>
      <sheetName val="Unit_rate_Architecture2"/>
      <sheetName val="2_1_1Take_pipe2"/>
      <sheetName val="2_1_2Take_Copper_Pipe2"/>
      <sheetName val="purchase_order2"/>
      <sheetName val="S3_Architectural2"/>
      <sheetName val="Bank_Covenants"/>
      <sheetName val="H1_02"/>
      <sheetName val="Reason_of_Difference"/>
      <sheetName val="Dwg_list_"/>
      <sheetName val="2_1Piling"/>
      <sheetName val="3_1_ST(basement)"/>
      <sheetName val="3_2Sky_Villa"/>
      <sheetName val="3_2IL_Condo1"/>
      <sheetName val="3_2IL_Condo2"/>
      <sheetName val="3_2IL_Condo3"/>
      <sheetName val="3_2HiCare"/>
      <sheetName val="3_2Clubhouse"/>
      <sheetName val="Footings-_Working"/>
      <sheetName val="3_3basement(AR)"/>
      <sheetName val="3_3basement(ID)"/>
      <sheetName val="3_3SkyVilla(SUM_AR,ID)"/>
      <sheetName val="3_3SkyVilla(AR)"/>
      <sheetName val="3_3SkyVilla(SUM_ID)"/>
      <sheetName val="3_3SkyVilla_(ID)"/>
      <sheetName val="3_3ILCondo_(SUM_AR,ID)"/>
      <sheetName val="3_3ILCondo(AR)"/>
      <sheetName val="3_3ILCondo_(_SUM_ID)"/>
      <sheetName val="3_3IL_(ID_Public)"/>
      <sheetName val="3_3ILCondo_(ID_Guest_Room)"/>
      <sheetName val="3_3HiCare_(AR)"/>
      <sheetName val="3_3HiCare_(ID)"/>
      <sheetName val="3_3Clubhouse(AR)"/>
      <sheetName val="3_3Clubhouse(ID)"/>
      <sheetName val="3_4SkyVilla(Facade)"/>
      <sheetName val="3_4ILCondo(Facade)"/>
      <sheetName val="3_4HiCare(Facade)"/>
      <sheetName val="3_4Clubhouse(Facade)"/>
      <sheetName val="3_5_Ext"/>
      <sheetName val="3_6_Pro_Sum"/>
      <sheetName val="ILCondoFacade_-_Working"/>
      <sheetName val="Staff_Sch"/>
      <sheetName val="UG_Consl"/>
      <sheetName val="UKG_All"/>
      <sheetName val="แบบ_A"/>
      <sheetName val="แบบ_B"/>
      <sheetName val="แบบ_C"/>
      <sheetName val="แบบ_D"/>
      <sheetName val="แบบ_E"/>
      <sheetName val="แบบ_G"/>
      <sheetName val="แบบ_H"/>
      <sheetName val="แบบ_L"/>
      <sheetName val="แบบ_M"/>
      <sheetName val="แบบ_N"/>
      <sheetName val="แบบ_P"/>
      <sheetName val="แบบ_S"/>
      <sheetName val="แบบ_T"/>
      <sheetName val="แบบ_TP"/>
      <sheetName val="แบบ_V"/>
      <sheetName val="แบบ_Y"/>
      <sheetName val="PRICE_LIST"/>
      <sheetName val="TrialBalance_Q3-2002"/>
      <sheetName val="bp_bill"/>
      <sheetName val="project_status_overview"/>
      <sheetName val="full_pot"/>
      <sheetName val="cover_page"/>
      <sheetName val="UKG__Consl"/>
      <sheetName val="UKG_(KG)"/>
      <sheetName val="Auto_Monthly_Inputs_"/>
      <sheetName val="ประมาณการประตูหน้าต่าง_12"/>
      <sheetName val="Book_1_Summary9"/>
      <sheetName val="BOQ1_(2)8"/>
      <sheetName val="EST-FOOTING_(G)8"/>
      <sheetName val="QUANTITY_COMPARISON8"/>
      <sheetName val="Bill_No__2_-_Carpark8"/>
      <sheetName val="Main_Sum_(Hotel_&amp;_Residences)8"/>
      <sheetName val="Summary_POL_Equip8"/>
      <sheetName val="Equipment_Rental_Price8"/>
      <sheetName val="BK_Unit_Rate8"/>
      <sheetName val="Replacement_Cost_6"/>
      <sheetName val="Cavity_Inputs7"/>
      <sheetName val="SAN_REDUCED_16"/>
      <sheetName val="SITE_OFFICE6"/>
      <sheetName val="Factor_F_Data6"/>
      <sheetName val="สรุปราคา_(EMC)6"/>
      <sheetName val="DETAIL_6"/>
      <sheetName val="Customize_Your_Purchase_Order5"/>
      <sheetName val="_Cover_090EPY5"/>
      <sheetName val="EPY_Jan_605"/>
      <sheetName val="D-สรุป_Plaza5"/>
      <sheetName val="E-Share_Parking5"/>
      <sheetName val="I-Soft_Cost5"/>
      <sheetName val="I-Detail_Soft5"/>
      <sheetName val="H-Share_M&amp;E5"/>
      <sheetName val="Final_Summary_-_Base3"/>
      <sheetName val="ตารางส่วนลด_EE_3"/>
      <sheetName val="covert_(2)3"/>
      <sheetName val="SumP&amp;L_current_Sites3"/>
      <sheetName val="vendor_list3"/>
      <sheetName val="P7_3"/>
      <sheetName val="หน้า_ปมก3"/>
      <sheetName val="Unit_rate_Architecture3"/>
      <sheetName val="เงินกู้_MGC3"/>
      <sheetName val="2_1_1Take_pipe3"/>
      <sheetName val="2_1_2Take_Copper_Pipe3"/>
      <sheetName val="purchase_order3"/>
      <sheetName val="S3_Architectural3"/>
      <sheetName val="Bank_Covenants1"/>
      <sheetName val="H1_03"/>
      <sheetName val="Reason_of_Difference1"/>
      <sheetName val="Dwg_list_1"/>
      <sheetName val="2_1Piling1"/>
      <sheetName val="3_1_ST(basement)1"/>
      <sheetName val="3_2Sky_Villa1"/>
      <sheetName val="3_2IL_Condo11"/>
      <sheetName val="3_2IL_Condo21"/>
      <sheetName val="3_2IL_Condo31"/>
      <sheetName val="3_2HiCare1"/>
      <sheetName val="3_2Clubhouse1"/>
      <sheetName val="Footings-_Working1"/>
      <sheetName val="3_3basement(AR)1"/>
      <sheetName val="3_3basement(ID)1"/>
      <sheetName val="3_3SkyVilla(SUM_AR,ID)1"/>
      <sheetName val="3_3SkyVilla(AR)1"/>
      <sheetName val="3_3SkyVilla(SUM_ID)1"/>
      <sheetName val="3_3SkyVilla_(ID)1"/>
      <sheetName val="3_3ILCondo_(SUM_AR,ID)1"/>
      <sheetName val="3_3ILCondo(AR)1"/>
      <sheetName val="3_3ILCondo_(_SUM_ID)1"/>
      <sheetName val="3_3IL_(ID_Public)1"/>
      <sheetName val="3_3ILCondo_(ID_Guest_Room)1"/>
      <sheetName val="3_3HiCare_(AR)1"/>
      <sheetName val="3_3HiCare_(ID)1"/>
      <sheetName val="3_3Clubhouse(AR)1"/>
      <sheetName val="3_3Clubhouse(ID)1"/>
      <sheetName val="3_4SkyVilla(Facade)1"/>
      <sheetName val="3_4ILCondo(Facade)1"/>
      <sheetName val="3_4HiCare(Facade)1"/>
      <sheetName val="3_4Clubhouse(Facade)1"/>
      <sheetName val="3_5_Ext1"/>
      <sheetName val="3_6_Pro_Sum1"/>
      <sheetName val="ILCondoFacade_-_Working1"/>
      <sheetName val="Staff_Sch1"/>
      <sheetName val="UG_Consl1"/>
      <sheetName val="UKG_All1"/>
      <sheetName val="แบบ_A1"/>
      <sheetName val="แบบ_B1"/>
      <sheetName val="แบบ_C1"/>
      <sheetName val="แบบ_D1"/>
      <sheetName val="แบบ_E1"/>
      <sheetName val="แบบ_G1"/>
      <sheetName val="แบบ_H1"/>
      <sheetName val="แบบ_L1"/>
      <sheetName val="แบบ_M1"/>
      <sheetName val="แบบ_N1"/>
      <sheetName val="แบบ_P1"/>
      <sheetName val="แบบ_S1"/>
      <sheetName val="แบบ_T1"/>
      <sheetName val="แบบ_TP1"/>
      <sheetName val="แบบ_V1"/>
      <sheetName val="แบบ_Y1"/>
      <sheetName val="PRICE_LIST1"/>
      <sheetName val="TrialBalance_Q3-20021"/>
      <sheetName val="bp_bill1"/>
      <sheetName val="project_status_overview1"/>
      <sheetName val="full_pot1"/>
      <sheetName val="cover_page1"/>
      <sheetName val="UKG__Consl1"/>
      <sheetName val="UKG_(KG)1"/>
      <sheetName val="Auto_Monthly_Inputs_1"/>
      <sheetName val="GB1"/>
      <sheetName val="磨煤加压"/>
      <sheetName val="Data Input-A"/>
      <sheetName val="BQ"/>
      <sheetName val="#REF!"/>
      <sheetName val="CashFlow"/>
      <sheetName val="data-Hilton"/>
      <sheetName val="Lookups"/>
      <sheetName val="Database"/>
      <sheetName val="Output"/>
      <sheetName val="exec summary"/>
      <sheetName val="sensitivities"/>
      <sheetName val="Invoice"/>
      <sheetName val="6"/>
      <sheetName val="ประมาณการประตูหน้าต่าง_14"/>
      <sheetName val="Book_1_Summary11"/>
      <sheetName val="BOQ1_(2)10"/>
      <sheetName val="EST-FOOTING_(G)10"/>
      <sheetName val="QUANTITY_COMPARISON10"/>
      <sheetName val="Bill_No__2_-_Carpark10"/>
      <sheetName val="Main_Sum_(Hotel_&amp;_Residences)10"/>
      <sheetName val="Summary_POL_Equip10"/>
      <sheetName val="Equipment_Rental_Price10"/>
      <sheetName val="BK_Unit_Rate10"/>
      <sheetName val="Replacement_Cost_8"/>
      <sheetName val="Cavity_Inputs9"/>
      <sheetName val="SAN_REDUCED_18"/>
      <sheetName val="SITE_OFFICE8"/>
      <sheetName val="Factor_F_Data8"/>
      <sheetName val="สรุปราคา_(EMC)8"/>
      <sheetName val="DETAIL_8"/>
      <sheetName val="Customize_Your_Purchase_Order7"/>
      <sheetName val="_Cover_090EPY7"/>
      <sheetName val="EPY_Jan_607"/>
      <sheetName val="D-สรุป_Plaza7"/>
      <sheetName val="E-Share_Parking7"/>
      <sheetName val="I-Soft_Cost7"/>
      <sheetName val="I-Detail_Soft7"/>
      <sheetName val="H-Share_M&amp;E7"/>
      <sheetName val="Final_Summary_-_Base5"/>
      <sheetName val="ตารางส่วนลด_EE_5"/>
      <sheetName val="covert_(2)5"/>
      <sheetName val="SumP&amp;L_current_Sites5"/>
      <sheetName val="vendor_list5"/>
      <sheetName val="P7_5"/>
      <sheetName val="หน้า_ปมก5"/>
      <sheetName val="Unit_rate_Architecture5"/>
      <sheetName val="เงินกู้_MGC5"/>
      <sheetName val="2_1_1Take_pipe5"/>
      <sheetName val="2_1_2Take_Copper_Pipe5"/>
      <sheetName val="purchase_order5"/>
      <sheetName val="S3_Architectural5"/>
      <sheetName val="Bank_Covenants3"/>
      <sheetName val="H1_05"/>
      <sheetName val="Reason_of_Difference3"/>
      <sheetName val="Dwg_list_3"/>
      <sheetName val="2_1Piling3"/>
      <sheetName val="3_1_ST(basement)3"/>
      <sheetName val="3_2Sky_Villa3"/>
      <sheetName val="3_2IL_Condo13"/>
      <sheetName val="3_2IL_Condo23"/>
      <sheetName val="3_2IL_Condo33"/>
      <sheetName val="3_2HiCare3"/>
      <sheetName val="3_2Clubhouse3"/>
      <sheetName val="Footings-_Working3"/>
      <sheetName val="3_3basement(AR)3"/>
      <sheetName val="3_3basement(ID)3"/>
      <sheetName val="3_3SkyVilla(SUM_AR,ID)3"/>
      <sheetName val="3_3SkyVilla(AR)3"/>
      <sheetName val="3_3SkyVilla(SUM_ID)3"/>
      <sheetName val="3_3SkyVilla_(ID)3"/>
      <sheetName val="3_3ILCondo_(SUM_AR,ID)3"/>
      <sheetName val="3_3ILCondo(AR)3"/>
      <sheetName val="3_3ILCondo_(_SUM_ID)3"/>
      <sheetName val="3_3IL_(ID_Public)3"/>
      <sheetName val="3_3ILCondo_(ID_Guest_Room)3"/>
      <sheetName val="3_3HiCare_(AR)3"/>
      <sheetName val="3_3HiCare_(ID)3"/>
      <sheetName val="3_3Clubhouse(AR)3"/>
      <sheetName val="3_3Clubhouse(ID)3"/>
      <sheetName val="3_4SkyVilla(Facade)3"/>
      <sheetName val="3_4ILCondo(Facade)3"/>
      <sheetName val="3_4HiCare(Facade)3"/>
      <sheetName val="3_4Clubhouse(Facade)3"/>
      <sheetName val="3_5_Ext3"/>
      <sheetName val="3_6_Pro_Sum3"/>
      <sheetName val="ILCondoFacade_-_Working3"/>
      <sheetName val="Staff_Sch3"/>
      <sheetName val="UG_Consl3"/>
      <sheetName val="UKG_All3"/>
      <sheetName val="แบบ_A3"/>
      <sheetName val="แบบ_B3"/>
      <sheetName val="แบบ_C3"/>
      <sheetName val="แบบ_D3"/>
      <sheetName val="แบบ_E3"/>
      <sheetName val="แบบ_G3"/>
      <sheetName val="แบบ_H3"/>
      <sheetName val="แบบ_L3"/>
      <sheetName val="แบบ_M3"/>
      <sheetName val="แบบ_N3"/>
      <sheetName val="แบบ_P3"/>
      <sheetName val="แบบ_S3"/>
      <sheetName val="แบบ_T3"/>
      <sheetName val="แบบ_TP3"/>
      <sheetName val="แบบ_V3"/>
      <sheetName val="แบบ_Y3"/>
      <sheetName val="PRICE_LIST3"/>
      <sheetName val="TrialBalance_Q3-20023"/>
      <sheetName val="bp_bill3"/>
      <sheetName val="project_status_overview3"/>
      <sheetName val="full_pot3"/>
      <sheetName val="cover_page3"/>
      <sheetName val="UKG__Consl3"/>
      <sheetName val="UKG_(KG)3"/>
      <sheetName val="Auto_Monthly_Inputs_3"/>
      <sheetName val="??????????????????????_1"/>
      <sheetName val="ประมาณการประตูหน้าต่าง_13"/>
      <sheetName val="Book_1_Summary10"/>
      <sheetName val="BOQ1_(2)9"/>
      <sheetName val="EST-FOOTING_(G)9"/>
      <sheetName val="QUANTITY_COMPARISON9"/>
      <sheetName val="Bill_No__2_-_Carpark9"/>
      <sheetName val="Main_Sum_(Hotel_&amp;_Residences)9"/>
      <sheetName val="Summary_POL_Equip9"/>
      <sheetName val="Equipment_Rental_Price9"/>
      <sheetName val="BK_Unit_Rate9"/>
      <sheetName val="Replacement_Cost_7"/>
      <sheetName val="Cavity_Inputs8"/>
      <sheetName val="SAN_REDUCED_17"/>
      <sheetName val="SITE_OFFICE7"/>
      <sheetName val="Factor_F_Data7"/>
      <sheetName val="สรุปราคา_(EMC)7"/>
      <sheetName val="DETAIL_7"/>
      <sheetName val="Customize_Your_Purchase_Order6"/>
      <sheetName val="_Cover_090EPY6"/>
      <sheetName val="EPY_Jan_606"/>
      <sheetName val="D-สรุป_Plaza6"/>
      <sheetName val="E-Share_Parking6"/>
      <sheetName val="I-Soft_Cost6"/>
      <sheetName val="I-Detail_Soft6"/>
      <sheetName val="H-Share_M&amp;E6"/>
      <sheetName val="Final_Summary_-_Base4"/>
      <sheetName val="ตารางส่วนลด_EE_4"/>
      <sheetName val="covert_(2)4"/>
      <sheetName val="SumP&amp;L_current_Sites4"/>
      <sheetName val="vendor_list4"/>
      <sheetName val="P7_4"/>
      <sheetName val="หน้า_ปมก4"/>
      <sheetName val="Unit_rate_Architecture4"/>
      <sheetName val="เงินกู้_MGC4"/>
      <sheetName val="2_1_1Take_pipe4"/>
      <sheetName val="2_1_2Take_Copper_Pipe4"/>
      <sheetName val="purchase_order4"/>
      <sheetName val="S3_Architectural4"/>
      <sheetName val="Bank_Covenants2"/>
      <sheetName val="H1_04"/>
      <sheetName val="Reason_of_Difference2"/>
      <sheetName val="Dwg_list_2"/>
      <sheetName val="2_1Piling2"/>
      <sheetName val="3_1_ST(basement)2"/>
      <sheetName val="3_2Sky_Villa2"/>
      <sheetName val="3_2IL_Condo12"/>
      <sheetName val="3_2IL_Condo22"/>
      <sheetName val="3_2IL_Condo32"/>
      <sheetName val="3_2HiCare2"/>
      <sheetName val="3_2Clubhouse2"/>
      <sheetName val="Footings-_Working2"/>
      <sheetName val="3_3basement(AR)2"/>
      <sheetName val="3_3basement(ID)2"/>
      <sheetName val="3_3SkyVilla(SUM_AR,ID)2"/>
      <sheetName val="3_3SkyVilla(AR)2"/>
      <sheetName val="3_3SkyVilla(SUM_ID)2"/>
      <sheetName val="3_3SkyVilla_(ID)2"/>
      <sheetName val="3_3ILCondo_(SUM_AR,ID)2"/>
      <sheetName val="3_3ILCondo(AR)2"/>
      <sheetName val="3_3ILCondo_(_SUM_ID)2"/>
      <sheetName val="3_3IL_(ID_Public)2"/>
      <sheetName val="3_3ILCondo_(ID_Guest_Room)2"/>
      <sheetName val="3_3HiCare_(AR)2"/>
      <sheetName val="3_3HiCare_(ID)2"/>
      <sheetName val="3_3Clubhouse(AR)2"/>
      <sheetName val="3_3Clubhouse(ID)2"/>
      <sheetName val="3_4SkyVilla(Facade)2"/>
      <sheetName val="3_4ILCondo(Facade)2"/>
      <sheetName val="3_4HiCare(Facade)2"/>
      <sheetName val="3_4Clubhouse(Facade)2"/>
      <sheetName val="3_5_Ext2"/>
      <sheetName val="3_6_Pro_Sum2"/>
      <sheetName val="ILCondoFacade_-_Working2"/>
      <sheetName val="Staff_Sch2"/>
      <sheetName val="UG_Consl2"/>
      <sheetName val="UKG_All2"/>
      <sheetName val="แบบ_A2"/>
      <sheetName val="แบบ_B2"/>
      <sheetName val="แบบ_C2"/>
      <sheetName val="แบบ_D2"/>
      <sheetName val="แบบ_E2"/>
      <sheetName val="แบบ_G2"/>
      <sheetName val="แบบ_H2"/>
      <sheetName val="แบบ_L2"/>
      <sheetName val="แบบ_M2"/>
      <sheetName val="แบบ_N2"/>
      <sheetName val="แบบ_P2"/>
      <sheetName val="แบบ_S2"/>
      <sheetName val="แบบ_T2"/>
      <sheetName val="แบบ_TP2"/>
      <sheetName val="แบบ_V2"/>
      <sheetName val="แบบ_Y2"/>
      <sheetName val="PRICE_LIST2"/>
      <sheetName val="TrialBalance_Q3-20022"/>
      <sheetName val="bp_bill2"/>
      <sheetName val="project_status_overview2"/>
      <sheetName val="full_pot2"/>
      <sheetName val="cover_page2"/>
      <sheetName val="UKG__Consl2"/>
      <sheetName val="UKG_(KG)2"/>
      <sheetName val="Auto_Monthly_Inputs_2"/>
      <sheetName val="??????????????????????_"/>
      <sheetName val="Profit_Budget"/>
      <sheetName val="Definition"/>
      <sheetName val="5.อุบัติเหตุประจำสัปดาห์"/>
      <sheetName val="Prod-1"/>
      <sheetName val="Boq.Arc. take จริง"/>
      <sheetName val="SOV"/>
      <sheetName val="standard structure"/>
      <sheetName val="สรุปรวม (2)"/>
      <sheetName val="OLD PRICES"/>
      <sheetName val="Project Information"/>
      <sheetName val="Soi 08"/>
      <sheetName val="MAD BOH AC VRV + Multi"/>
      <sheetName val="MAD Guest Villa AC"/>
      <sheetName val="CABLE"/>
      <sheetName val="DO"/>
      <sheetName val="Liste Référentiel"/>
      <sheetName val="Listes Caractéristiques"/>
      <sheetName val="status"/>
      <sheetName val="CFA"/>
      <sheetName val="Material Price"/>
      <sheetName val="Main Summary"/>
      <sheetName val="PH 5"/>
      <sheetName val="strl type wf-1"/>
      <sheetName val="ค่างานต้นทุนถนน"/>
      <sheetName val="ประม___x005f_x0001___x005f_x0001_ࠀЉ_쪊疒____Ͽ"/>
      <sheetName val="Discounted_Cash_Flow"/>
      <sheetName val="exec_summary"/>
      <sheetName val="furniture"/>
      <sheetName val="Boiler Curves"/>
      <sheetName val="งานบริหารโครงการ"/>
      <sheetName val="labour_unit_rates"/>
      <sheetName val="summary_level-2"/>
      <sheetName val="FS"/>
      <sheetName val="PhaDoMong"/>
      <sheetName val="一発シート"/>
      <sheetName val="TT35"/>
      <sheetName val="Property Description"/>
      <sheetName val="Summary"/>
      <sheetName val="2a-Consol-RVOs"/>
      <sheetName val="3-CAPARS Log"/>
      <sheetName val="Cctmst"/>
      <sheetName val="งานประปา"/>
      <sheetName val="Worksheet"/>
      <sheetName val="schedule_10_build_management"/>
      <sheetName val="Factor_F_งาน_DB_"/>
      <sheetName val="5_อุบัติเหตุประจำสัปดาห์"/>
      <sheetName val="D_MAKAN"/>
      <sheetName val="5_อุบัติเหตุประจำสัปดาห์2"/>
      <sheetName val="D_MAKAN2"/>
      <sheetName val="Discounted_Cash_Flow2"/>
      <sheetName val="วิเคราะห์_(2)2"/>
      <sheetName val="5_อุบัติเหตุประจำสัปดาห์1"/>
      <sheetName val="D_MAKAN1"/>
      <sheetName val="Discounted_Cash_Flow1"/>
      <sheetName val="วิเคราะห์_(2)1"/>
      <sheetName val="ประม___x0000"/>
      <sheetName val="______________________ "/>
      <sheetName val="Mat_Source"/>
      <sheetName val="Unit_Div6"/>
      <sheetName val="FR"/>
      <sheetName val="LOTUS-EE1"/>
      <sheetName val="D"/>
      <sheetName val="Interior L1_L3"/>
      <sheetName val="PC, G.Slab"/>
      <sheetName val="CPA33-34"/>
      <sheetName val="หน้าปก"/>
      <sheetName val="สารบัญ"/>
      <sheetName val="1 คำนำ"/>
      <sheetName val="2 บทสรุปของผู้บริหาร  "/>
      <sheetName val="2.1 การว่าจ้างที่ปรึกษา"/>
      <sheetName val="3 สถานะการออกแบบ"/>
      <sheetName val="3.1 สถานะการออกแบบ AR "/>
      <sheetName val="3.2 สถานะการออกแบบ ST "/>
      <sheetName val="3.3 สถานะการออกแบบ MES "/>
      <sheetName val="3.4 สถานะการออกแบบ LS "/>
      <sheetName val="3.5 สถานะการออกแบบ IN "/>
      <sheetName val="4 EIA"/>
      <sheetName val="สถานะ EIA "/>
      <sheetName val="5.การยื่นขอใบอนุญาตราชการ"/>
      <sheetName val="6 การประกันภัย&amp;หลักประกัน"/>
      <sheetName val="3. สถานะงานก่อสร้าง"/>
      <sheetName val="Demolish work "/>
      <sheetName val="Work_SO Fl.1"/>
      <sheetName val="MOCK UP(AR)_Fl.2"/>
      <sheetName val="3.1 งานโครงสร้าง+ระบบ "/>
      <sheetName val="3.2 งานโครงสร้าง."/>
      <sheetName val="3.3 งานสถาปัตย์"/>
      <sheetName val="L PILE"/>
      <sheetName val="Retaining Wall"/>
      <sheetName val="Plumbing-SN1."/>
      <sheetName val="Plumbing-SN2"/>
      <sheetName val="Electrical system-(1st)"/>
      <sheetName val="Electrical system-(2nd)"/>
      <sheetName val="Air condition system-1ST-1"/>
      <sheetName val="Air condition system-1ST-2"/>
      <sheetName val="Air condition system-2ND"/>
      <sheetName val="Air condition system-(Mockup)"/>
      <sheetName val="Site Drainage system-part 1"/>
      <sheetName val="Site Drainage system-part 2"/>
      <sheetName val="3.4 งานระบบ"/>
      <sheetName val="4. สรุปการเงินโครงการ"/>
      <sheetName val="4.1 สรุปการเงินโครงการ"/>
      <sheetName val="5.แผนการทำงาน"/>
      <sheetName val="9.1 แผนงานการพัฒนาโครงการ"/>
      <sheetName val="5.1 Schedule มีไฟล์แนบ"/>
      <sheetName val="9.2 แผนการทำงานเดือนถัดไป "/>
      <sheetName val="5.2 S-Curve มีไฟล์แนบ"/>
      <sheetName val="6. ภาพถ่ายความก้าวหน้าโครงการ"/>
      <sheetName val="6.1 Photo"/>
      <sheetName val="7. แผนภาพสภาวะอากาศ"/>
      <sheetName val="7.1 แผนภาพสภาวะอากาศ "/>
      <sheetName val="12 Site Instruction Log"/>
      <sheetName val="8. รายการอนุมัติวัสดุ&amp;แบบแปลน"/>
      <sheetName val="8.1 Shop Drawing (ST)"/>
      <sheetName val="8.1 Shop Drawing  (AR)"/>
      <sheetName val="8.2 Shop Drawing (AR)"/>
      <sheetName val="8.3 Material (ST) "/>
      <sheetName val="14 รายการเอกสารติดต่อประสานงาน"/>
      <sheetName val="หนังสือเข้า"/>
      <sheetName val="หนังสือออก"/>
      <sheetName val="8.2 Material (SN)"/>
      <sheetName val="8.2 Material (EE)"/>
      <sheetName val="8.4 Material (AR)"/>
      <sheetName val="8.5 Shop Drawing (ระบบ)"/>
      <sheetName val="8.6 Material (ระบบ)"/>
      <sheetName val="9. ผังโครงสร้างบุคลากร"/>
      <sheetName val="9.1 JTK มีไฟล์แนบ"/>
      <sheetName val="15.2 MM"/>
      <sheetName val="electrical reference"/>
      <sheetName val="เครื่องตกแต่ง"/>
      <sheetName val="เครื่องมือ"/>
      <sheetName val="อาคาร"/>
      <sheetName val="คอนกรีต_SW2"/>
      <sheetName val="คอนกรีต_SW"/>
      <sheetName val="คอนกรีต_SW1"/>
      <sheetName val="คอนกรีต_SW3"/>
      <sheetName val="วิเคราะห์_(2)3"/>
      <sheetName val="D_MAKAN3"/>
      <sheetName val="Assumptions"/>
      <sheetName val="_quotation_2008"/>
      <sheetName val="Cost"/>
      <sheetName val="Architect"/>
      <sheetName val="Wall"/>
      <sheetName val="_______________________1"/>
      <sheetName val="_______________________"/>
      <sheetName val="BS-Q1'04"/>
      <sheetName val="งบทดลองปภพ 4-47"/>
      <sheetName val="ประม_x0001__x0001_ࠀЉ쪊疒_xddef__xdd00_Ͽï孔I"/>
      <sheetName val="ประม_x0001__x0001_ࠀЉ쪊疒��Ͽï孔I"/>
      <sheetName val="ประม_x0001__x0000"/>
      <sheetName val="costs"/>
      <sheetName val="opstat"/>
      <sheetName val="Proc. Cont. Sheet"/>
      <sheetName val="切替情報"/>
      <sheetName val="POV"/>
      <sheetName val="Lookup data"/>
      <sheetName val="Capital Expenditure"/>
      <sheetName val="Price per model"/>
      <sheetName val="Mat Code"/>
      <sheetName val="TTL"/>
      <sheetName val="Cost_Categories"/>
      <sheetName val="I-slab"/>
      <sheetName val="#REF"/>
      <sheetName val="Summary cal"/>
      <sheetName val="Evaluation"/>
      <sheetName val="ประม??_x0001_?_x0001_ࠀЉ?쪊疒"/>
      <sheetName val="ประม___x0001___x0001_ࠀЉ_쪊疒"/>
      <sheetName val="5-2"/>
      <sheetName val="REMOVAL"/>
      <sheetName val="Unit Cost"/>
      <sheetName val="Cost Program "/>
      <sheetName val="M_Maincomp"/>
      <sheetName val="don_copy"/>
      <sheetName val="ประม_x0001__x0001_ࠀЉ쪊疒"/>
      <sheetName val="ตั๋วเงินรับ"/>
      <sheetName val="IMQ-001"/>
      <sheetName val="ประม_x0001__x0001_ࠀЉ쪊疒??Ͽï孔I"/>
      <sheetName val="ประมาณการประตูหน้าต่าง_15"/>
      <sheetName val="Book_1_Summary12"/>
      <sheetName val="BOQ1_(2)11"/>
      <sheetName val="EST-FOOTING_(G)11"/>
      <sheetName val="QUANTITY_COMPARISON11"/>
      <sheetName val="Bill_No__2_-_Carpark11"/>
      <sheetName val="Main_Sum_(Hotel_&amp;_Residences)11"/>
      <sheetName val="Summary_POL_Equip11"/>
      <sheetName val="Equipment_Rental_Price11"/>
      <sheetName val="BK_Unit_Rate11"/>
      <sheetName val="แบบ_A4"/>
      <sheetName val="แบบ_B4"/>
      <sheetName val="แบบ_C4"/>
      <sheetName val="แบบ_D4"/>
      <sheetName val="แบบ_E4"/>
      <sheetName val="แบบ_S4"/>
      <sheetName val="แบบ_T4"/>
      <sheetName val="แบบ_TP4"/>
      <sheetName val="แบบ_V4"/>
      <sheetName val="แบบ_Y4"/>
      <sheetName val="Replacement_Cost_9"/>
      <sheetName val="DETAIL_9"/>
      <sheetName val="Factor_F_Data9"/>
      <sheetName val="สรุปราคา_(EMC)9"/>
      <sheetName val="Cavity_Inputs10"/>
      <sheetName val="SAN_REDUCED_19"/>
      <sheetName val="ตารางส่วนลด_EE_6"/>
      <sheetName val="_Cover_090EPY8"/>
      <sheetName val="EPY_Jan_608"/>
      <sheetName val="SITE_OFFICE9"/>
      <sheetName val="D-สรุป_Plaza8"/>
      <sheetName val="E-Share_Parking8"/>
      <sheetName val="I-Soft_Cost8"/>
      <sheetName val="I-Detail_Soft8"/>
      <sheetName val="H-Share_M&amp;E8"/>
      <sheetName val="vendor_list6"/>
      <sheetName val="covert_(2)6"/>
      <sheetName val="Customize_Your_Purchase_Order8"/>
      <sheetName val="Final_Summary_-_Base6"/>
      <sheetName val="P7_6"/>
      <sheetName val="หน้า_ปมก6"/>
      <sheetName val="SumP&amp;L_current_Sites6"/>
      <sheetName val="เงินกู้_MGC6"/>
      <sheetName val="2_1_1Take_pipe6"/>
      <sheetName val="2_1_2Take_Copper_Pipe6"/>
      <sheetName val="purchase_order6"/>
      <sheetName val="แบบ_G4"/>
      <sheetName val="แบบ_H4"/>
      <sheetName val="แบบ_L4"/>
      <sheetName val="แบบ_M4"/>
      <sheetName val="แบบ_N4"/>
      <sheetName val="แบบ_P4"/>
      <sheetName val="PRICE_LIST4"/>
      <sheetName val="S3_Architectural6"/>
      <sheetName val="Unit_rate_Architecture6"/>
      <sheetName val="H1_06"/>
      <sheetName val="TrialBalance_Q3-20024"/>
      <sheetName val="bp_bill4"/>
      <sheetName val="Bank_Covenants4"/>
      <sheetName val="project_status_overview4"/>
      <sheetName val="full_pot4"/>
      <sheetName val="cover_page4"/>
      <sheetName val="Reason_of_Difference4"/>
      <sheetName val="Dwg_list_4"/>
      <sheetName val="2_1Piling4"/>
      <sheetName val="3_1_ST(basement)4"/>
      <sheetName val="3_2Sky_Villa4"/>
      <sheetName val="3_2IL_Condo14"/>
      <sheetName val="3_2IL_Condo24"/>
      <sheetName val="3_2IL_Condo34"/>
      <sheetName val="3_2HiCare4"/>
      <sheetName val="3_2Clubhouse4"/>
      <sheetName val="Footings-_Working4"/>
      <sheetName val="3_3basement(AR)4"/>
      <sheetName val="3_3basement(ID)4"/>
      <sheetName val="3_3SkyVilla(SUM_AR,ID)4"/>
      <sheetName val="3_3SkyVilla(AR)4"/>
      <sheetName val="3_3SkyVilla(SUM_ID)4"/>
      <sheetName val="3_3SkyVilla_(ID)4"/>
      <sheetName val="3_3ILCondo_(SUM_AR,ID)4"/>
      <sheetName val="3_3ILCondo(AR)4"/>
      <sheetName val="3_3ILCondo_(_SUM_ID)4"/>
      <sheetName val="3_3IL_(ID_Public)4"/>
      <sheetName val="3_3ILCondo_(ID_Guest_Room)4"/>
      <sheetName val="3_3HiCare_(AR)4"/>
      <sheetName val="3_3HiCare_(ID)4"/>
      <sheetName val="3_3Clubhouse(AR)4"/>
      <sheetName val="3_3Clubhouse(ID)4"/>
      <sheetName val="3_4SkyVilla(Facade)4"/>
      <sheetName val="3_4ILCondo(Facade)4"/>
      <sheetName val="3_4HiCare(Facade)4"/>
      <sheetName val="3_4Clubhouse(Facade)4"/>
      <sheetName val="3_5_Ext4"/>
      <sheetName val="3_6_Pro_Sum4"/>
      <sheetName val="ILCondoFacade_-_Working4"/>
      <sheetName val="Staff_Sch4"/>
      <sheetName val="UG_Consl4"/>
      <sheetName val="UKG_All4"/>
      <sheetName val="UKG__Consl4"/>
      <sheetName val="UKG_(KG)4"/>
      <sheetName val="Auto_Monthly_Inputs_4"/>
      <sheetName val="??????????????????????_2"/>
      <sheetName val="BU_Item__1_1_to_1_2"/>
      <sheetName val="ประมาณการประตูหน้าต่าง_16"/>
      <sheetName val="Book_1_Summary13"/>
      <sheetName val="BOQ1_(2)12"/>
      <sheetName val="EST-FOOTING_(G)12"/>
      <sheetName val="QUANTITY_COMPARISON12"/>
      <sheetName val="Bill_No__2_-_Carpark12"/>
      <sheetName val="Main_Sum_(Hotel_&amp;_Residences)12"/>
      <sheetName val="Summary_POL_Equip12"/>
      <sheetName val="Equipment_Rental_Price12"/>
      <sheetName val="BK_Unit_Rate12"/>
      <sheetName val="Replacement_Cost_10"/>
      <sheetName val="Cavity_Inputs11"/>
      <sheetName val="SAN_REDUCED_110"/>
      <sheetName val="SITE_OFFICE10"/>
      <sheetName val="Factor_F_Data10"/>
      <sheetName val="สรุปราคา_(EMC)10"/>
      <sheetName val="DETAIL_10"/>
      <sheetName val="Customize_Your_Purchase_Order9"/>
      <sheetName val="_Cover_090EPY9"/>
      <sheetName val="EPY_Jan_609"/>
      <sheetName val="D-สรุป_Plaza9"/>
      <sheetName val="E-Share_Parking9"/>
      <sheetName val="I-Soft_Cost9"/>
      <sheetName val="I-Detail_Soft9"/>
      <sheetName val="H-Share_M&amp;E9"/>
      <sheetName val="ตารางส่วนลด_EE_7"/>
      <sheetName val="Final_Summary_-_Base7"/>
      <sheetName val="covert_(2)7"/>
      <sheetName val="vendor_list7"/>
      <sheetName val="P7_7"/>
      <sheetName val="หน้า_ปมก7"/>
      <sheetName val="แบบ_A5"/>
      <sheetName val="แบบ_B5"/>
      <sheetName val="แบบ_C5"/>
      <sheetName val="แบบ_D5"/>
      <sheetName val="แบบ_E5"/>
      <sheetName val="แบบ_S5"/>
      <sheetName val="แบบ_T5"/>
      <sheetName val="แบบ_TP5"/>
      <sheetName val="แบบ_V5"/>
      <sheetName val="แบบ_Y5"/>
      <sheetName val="SumP&amp;L_current_Sites7"/>
      <sheetName val="เงินกู้_MGC7"/>
      <sheetName val="2_1_1Take_pipe7"/>
      <sheetName val="2_1_2Take_Copper_Pipe7"/>
      <sheetName val="purchase_order7"/>
      <sheetName val="แบบ_G5"/>
      <sheetName val="แบบ_H5"/>
      <sheetName val="แบบ_L5"/>
      <sheetName val="แบบ_M5"/>
      <sheetName val="แบบ_N5"/>
      <sheetName val="แบบ_P5"/>
      <sheetName val="PRICE_LIST5"/>
      <sheetName val="S3_Architectural7"/>
      <sheetName val="Unit_rate_Architecture7"/>
      <sheetName val="H1_07"/>
      <sheetName val="TrialBalance_Q3-20025"/>
      <sheetName val="bp_bill5"/>
      <sheetName val="Bank_Covenants5"/>
      <sheetName val="project_status_overview5"/>
      <sheetName val="full_pot5"/>
      <sheetName val="cover_page5"/>
      <sheetName val="Reason_of_Difference5"/>
      <sheetName val="Dwg_list_5"/>
      <sheetName val="2_1Piling5"/>
      <sheetName val="3_1_ST(basement)5"/>
      <sheetName val="3_2Sky_Villa5"/>
      <sheetName val="3_2IL_Condo15"/>
      <sheetName val="3_2IL_Condo25"/>
      <sheetName val="3_2IL_Condo35"/>
      <sheetName val="3_2HiCare5"/>
      <sheetName val="3_2Clubhouse5"/>
      <sheetName val="Footings-_Working5"/>
      <sheetName val="3_3basement(AR)5"/>
      <sheetName val="3_3basement(ID)5"/>
      <sheetName val="3_3SkyVilla(SUM_AR,ID)5"/>
      <sheetName val="3_3SkyVilla(AR)5"/>
      <sheetName val="3_3SkyVilla(SUM_ID)5"/>
      <sheetName val="3_3SkyVilla_(ID)5"/>
      <sheetName val="3_3ILCondo_(SUM_AR,ID)5"/>
      <sheetName val="3_3ILCondo(AR)5"/>
      <sheetName val="3_3ILCondo_(_SUM_ID)5"/>
      <sheetName val="3_3IL_(ID_Public)5"/>
      <sheetName val="3_3ILCondo_(ID_Guest_Room)5"/>
      <sheetName val="3_3HiCare_(AR)5"/>
      <sheetName val="3_3HiCare_(ID)5"/>
      <sheetName val="3_3Clubhouse(AR)5"/>
      <sheetName val="3_3Clubhouse(ID)5"/>
      <sheetName val="3_4SkyVilla(Facade)5"/>
      <sheetName val="3_4ILCondo(Facade)5"/>
      <sheetName val="3_4HiCare(Facade)5"/>
      <sheetName val="3_4Clubhouse(Facade)5"/>
      <sheetName val="3_5_Ext5"/>
      <sheetName val="3_6_Pro_Sum5"/>
      <sheetName val="ILCondoFacade_-_Working5"/>
      <sheetName val="Staff_Sch5"/>
      <sheetName val="UG_Consl5"/>
      <sheetName val="UKG_All5"/>
      <sheetName val="UKG__Consl5"/>
      <sheetName val="UKG_(KG)5"/>
      <sheetName val="Auto_Monthly_Inputs_5"/>
      <sheetName val="??????????????????????_3"/>
      <sheetName val="BU_Item__1_1_to_1_21"/>
      <sheetName val="ประมาณการประตูหน้าต่าง_17"/>
      <sheetName val="Book_1_Summary14"/>
      <sheetName val="BOQ1_(2)13"/>
      <sheetName val="EST-FOOTING_(G)13"/>
      <sheetName val="QUANTITY_COMPARISON13"/>
      <sheetName val="Bill_No__2_-_Carpark13"/>
      <sheetName val="Main_Sum_(Hotel_&amp;_Residences)13"/>
      <sheetName val="Summary_POL_Equip13"/>
      <sheetName val="Equipment_Rental_Price13"/>
      <sheetName val="BK_Unit_Rate13"/>
      <sheetName val="Replacement_Cost_11"/>
      <sheetName val="Cavity_Inputs12"/>
      <sheetName val="SAN_REDUCED_111"/>
      <sheetName val="SITE_OFFICE11"/>
      <sheetName val="Factor_F_Data11"/>
      <sheetName val="สรุปราคา_(EMC)11"/>
      <sheetName val="DETAIL_11"/>
      <sheetName val="Customize_Your_Purchase_Order10"/>
      <sheetName val="_Cover_090EPY10"/>
      <sheetName val="EPY_Jan_6010"/>
      <sheetName val="D-สรุป_Plaza10"/>
      <sheetName val="E-Share_Parking10"/>
      <sheetName val="I-Soft_Cost10"/>
      <sheetName val="I-Detail_Soft10"/>
      <sheetName val="H-Share_M&amp;E10"/>
      <sheetName val="ตารางส่วนลด_EE_8"/>
      <sheetName val="Final_Summary_-_Base8"/>
      <sheetName val="covert_(2)8"/>
      <sheetName val="vendor_list8"/>
      <sheetName val="P7_8"/>
      <sheetName val="หน้า_ปมก8"/>
      <sheetName val="แบบ_A6"/>
      <sheetName val="แบบ_B6"/>
      <sheetName val="แบบ_C6"/>
      <sheetName val="แบบ_D6"/>
      <sheetName val="แบบ_E6"/>
      <sheetName val="แบบ_S6"/>
      <sheetName val="แบบ_T6"/>
      <sheetName val="แบบ_TP6"/>
      <sheetName val="แบบ_V6"/>
      <sheetName val="แบบ_Y6"/>
      <sheetName val="SumP&amp;L_current_Sites8"/>
      <sheetName val="เงินกู้_MGC8"/>
      <sheetName val="2_1_1Take_pipe8"/>
      <sheetName val="2_1_2Take_Copper_Pipe8"/>
      <sheetName val="purchase_order8"/>
      <sheetName val="แบบ_G6"/>
      <sheetName val="แบบ_H6"/>
      <sheetName val="แบบ_L6"/>
      <sheetName val="แบบ_M6"/>
      <sheetName val="แบบ_N6"/>
      <sheetName val="แบบ_P6"/>
      <sheetName val="PRICE_LIST6"/>
      <sheetName val="S3_Architectural8"/>
      <sheetName val="Unit_rate_Architecture8"/>
      <sheetName val="H1_08"/>
      <sheetName val="TrialBalance_Q3-20026"/>
      <sheetName val="bp_bill6"/>
      <sheetName val="Bank_Covenants6"/>
      <sheetName val="project_status_overview6"/>
      <sheetName val="full_pot6"/>
      <sheetName val="cover_page6"/>
      <sheetName val="Reason_of_Difference6"/>
      <sheetName val="Dwg_list_6"/>
      <sheetName val="2_1Piling6"/>
      <sheetName val="3_1_ST(basement)6"/>
      <sheetName val="3_2Sky_Villa6"/>
      <sheetName val="3_2IL_Condo16"/>
      <sheetName val="3_2IL_Condo26"/>
      <sheetName val="3_2IL_Condo36"/>
      <sheetName val="3_2HiCare6"/>
      <sheetName val="3_2Clubhouse6"/>
      <sheetName val="Footings-_Working6"/>
      <sheetName val="3_3basement(AR)6"/>
      <sheetName val="3_3basement(ID)6"/>
      <sheetName val="3_3SkyVilla(SUM_AR,ID)6"/>
      <sheetName val="3_3SkyVilla(AR)6"/>
      <sheetName val="3_3SkyVilla(SUM_ID)6"/>
      <sheetName val="3_3SkyVilla_(ID)6"/>
      <sheetName val="3_3ILCondo_(SUM_AR,ID)6"/>
      <sheetName val="3_3ILCondo(AR)6"/>
      <sheetName val="3_3ILCondo_(_SUM_ID)6"/>
      <sheetName val="3_3IL_(ID_Public)6"/>
      <sheetName val="3_3ILCondo_(ID_Guest_Room)6"/>
      <sheetName val="3_3HiCare_(AR)6"/>
      <sheetName val="3_3HiCare_(ID)6"/>
      <sheetName val="3_3Clubhouse(AR)6"/>
      <sheetName val="3_3Clubhouse(ID)6"/>
      <sheetName val="3_4SkyVilla(Facade)6"/>
      <sheetName val="3_4ILCondo(Facade)6"/>
      <sheetName val="3_4HiCare(Facade)6"/>
      <sheetName val="3_4Clubhouse(Facade)6"/>
      <sheetName val="3_5_Ext6"/>
      <sheetName val="3_6_Pro_Sum6"/>
      <sheetName val="ILCondoFacade_-_Working6"/>
      <sheetName val="Staff_Sch6"/>
      <sheetName val="UG_Consl6"/>
      <sheetName val="UKG_All6"/>
      <sheetName val="UKG__Consl6"/>
      <sheetName val="UKG_(KG)6"/>
      <sheetName val="Auto_Monthly_Inputs_6"/>
      <sheetName val="??????????????????????_4"/>
      <sheetName val="BU_Item__1_1_to_1_22"/>
      <sheetName val="รายละเอียด"/>
      <sheetName val="000000"/>
      <sheetName val="man"/>
      <sheetName val="mantable"/>
      <sheetName val="Progress-All"/>
      <sheetName val="HVAC"/>
      <sheetName val="BM DATA SHEET"/>
      <sheetName val="BM_DATA_SHEET"/>
      <sheetName val="ราคาวัสดุ"/>
      <sheetName val="litf"/>
      <sheetName val="Sale0311"/>
      <sheetName val="SV-supporting_info"/>
      <sheetName val="Group"/>
      <sheetName val="Aging"/>
      <sheetName val="ส่วนใส่ปริมาณงาน"/>
      <sheetName val="ส่วนคำนวณ1"/>
      <sheetName val="Discounted_Cash_Flow3"/>
      <sheetName val="schedule_10_build_management1"/>
      <sheetName val="Factor_F_งาน_DB_1"/>
      <sheetName val="หน้า_1"/>
      <sheetName val="Main_Summary"/>
      <sheetName val="Material_Price"/>
      <sheetName val="PH_5"/>
      <sheetName val="strl_type_wf-1"/>
      <sheetName val="5_อุบัติเหตุประจำสัปดาห์3"/>
      <sheetName val="exec_summary1"/>
      <sheetName val="Boq_Arc__take_จริง"/>
      <sheetName val="Data_Input-A"/>
      <sheetName val="factor_(%)"/>
      <sheetName val="standard_structure"/>
      <sheetName val="สรุปรวม_(2)"/>
      <sheetName val="OLD_PRICES"/>
      <sheetName val="Project_Information"/>
      <sheetName val="Soi_08"/>
      <sheetName val="MAD_BOH_AC_VRV_+_Multi"/>
      <sheetName val="MAD_Guest_Villa_AC"/>
      <sheetName val="Liste_Référentiel"/>
      <sheetName val="Listes_Caractéristiques"/>
      <sheetName val="Property_Description"/>
      <sheetName val="1_Interior L1_L3"/>
      <sheetName val="RECY"/>
      <sheetName val="blk a"/>
      <sheetName val="Bill 4-Guard House"/>
      <sheetName val="Bill 2-Condo(138 units)"/>
      <sheetName val="Bill 3-Carpark,Services"/>
      <sheetName val="Bill 5- External Work"/>
      <sheetName val="Bill 6-Landscape"/>
      <sheetName val="demand"/>
      <sheetName val="occ"/>
      <sheetName val="Tong_ke"/>
      <sheetName val="finalj"/>
      <sheetName val="Project Brief"/>
      <sheetName val="ประม_x0000__x0000_ _x0000_ ࠀЉ_x0000_쪊疒 _x0000_ _x0000_Ͽ_x0000_ï"/>
      <sheetName val="ประม?? ? ࠀЉ?쪊疒 ? ?Ͽ?ï?孔I"/>
      <sheetName val="ประม__ _ ࠀЉ_쪊疒 _ _Ͽ_ï_孔I"/>
      <sheetName val="ประม_x0000__x0000_ _x0000"/>
      <sheetName val="ประม__ _ ࠀЉ_쪊疒_xdde"/>
      <sheetName val="ประม__ _ ࠀЉ_쪊疒 _ _Ͽ"/>
      <sheetName val="ประม??_x0001_?_x0001_ࠀЉ?쪊疒_xdde"/>
      <sheetName val="ประม___x0001___x0001_ࠀЉ_쪊疒 _ _Ͽ"/>
      <sheetName val="ประม?? ? ࠀЉ?쪊疒????Ͽ?ï?孔I"/>
      <sheetName val="ประม__ _ ࠀЉ_쪊疒?_?_Ͽ_ï_孔I"/>
      <sheetName val="อัตราราคางานคอนกรีต"/>
      <sheetName val="2.HES"/>
      <sheetName val="2_HES"/>
      <sheetName val="1_คำนำ"/>
      <sheetName val="2_บทสรุปของผู้บริหาร__"/>
      <sheetName val="2_1_การว่าจ้างที่ปรึกษา"/>
      <sheetName val="3_สถานะการออกแบบ"/>
      <sheetName val="3_1_สถานะการออกแบบ_AR_"/>
      <sheetName val="3_2_สถานะการออกแบบ_ST_"/>
      <sheetName val="3_3_สถานะการออกแบบ_MES_"/>
      <sheetName val="3_4_สถานะการออกแบบ_LS_"/>
      <sheetName val="3_5_สถานะการออกแบบ_IN_"/>
      <sheetName val="4_EIA"/>
      <sheetName val="สถานะ_EIA_"/>
      <sheetName val="5_การยื่นขอใบอนุญาตราชการ"/>
      <sheetName val="6_การประกันภัย&amp;หลักประกัน"/>
      <sheetName val="3__สถานะงานก่อสร้าง"/>
      <sheetName val="Demolish_work_"/>
      <sheetName val="Work_SO_Fl_1"/>
      <sheetName val="MOCK_UP(AR)_Fl_2"/>
      <sheetName val="3_1_งานโครงสร้าง+ระบบ_"/>
      <sheetName val="3_2_งานโครงสร้าง_"/>
      <sheetName val="3_3_งานสถาปัตย์"/>
      <sheetName val="L_PILE"/>
      <sheetName val="Retaining_Wall"/>
      <sheetName val="Plumbing-SN1_"/>
      <sheetName val="Electrical_system-(1st)"/>
      <sheetName val="Electrical_system-(2nd)"/>
      <sheetName val="Air_condition_system-1ST-1"/>
      <sheetName val="Air_condition_system-1ST-2"/>
      <sheetName val="Air_condition_system-2ND"/>
      <sheetName val="Air_condition_system-(Mockup)"/>
      <sheetName val="Site_Drainage_system-part_1"/>
      <sheetName val="Site_Drainage_system-part_2"/>
      <sheetName val="3_4_งานระบบ"/>
      <sheetName val="4__สรุปการเงินโครงการ"/>
      <sheetName val="4_1_สรุปการเงินโครงการ"/>
      <sheetName val="5_แผนการทำงาน"/>
      <sheetName val="9_1_แผนงานการพัฒนาโครงการ"/>
      <sheetName val="5_1_Schedule_มีไฟล์แนบ"/>
      <sheetName val="9_2_แผนการทำงานเดือนถัดไป_"/>
      <sheetName val="5_2_S-Curve_มีไฟล์แนบ"/>
      <sheetName val="6__ภาพถ่ายความก้าวหน้าโครงการ"/>
      <sheetName val="6_1_Photo"/>
      <sheetName val="7__แผนภาพสภาวะอากาศ"/>
      <sheetName val="7_1_แผนภาพสภาวะอากาศ_"/>
      <sheetName val="12_Site_Instruction_Log"/>
      <sheetName val="8__รายการอนุมัติวัสดุ&amp;แบบแปลน"/>
      <sheetName val="8_1_Shop_Drawing_(ST)"/>
      <sheetName val="8_1_Shop_Drawing__(AR)"/>
      <sheetName val="8_2_Shop_Drawing_(AR)"/>
      <sheetName val="8_3_Material_(ST)_"/>
      <sheetName val="14_รายการเอกสารติดต่อประสานงาน"/>
      <sheetName val="8_2_Material_(SN)"/>
      <sheetName val="8_2_Material_(EE)"/>
      <sheetName val="8_4_Material_(AR)"/>
      <sheetName val="8_5_Shop_Drawing_(ระบบ)"/>
      <sheetName val="8_6_Material_(ระบบ)"/>
      <sheetName val="9__ผังโครงสร้างบุคลากร"/>
      <sheetName val="9_1_JTK_มีไฟล์แนบ"/>
      <sheetName val="15_2_MM"/>
      <sheetName val="Interior_L1_L3"/>
      <sheetName val="PC,_G_Slab"/>
      <sheetName val="5_อุบัติเหตุประจำสัปดาห์5"/>
      <sheetName val="วิเคราะห์_(2)5"/>
      <sheetName val="Discounted_Cash_Flow5"/>
      <sheetName val="D_MAKAN5"/>
      <sheetName val="schedule_10_build_management3"/>
      <sheetName val="Factor_F_งาน_DB_3"/>
      <sheetName val="Liste_Référentiel2"/>
      <sheetName val="Listes_Caractéristiques2"/>
      <sheetName val="Data_Input-A2"/>
      <sheetName val="exec_summary3"/>
      <sheetName val="หน้า_12"/>
      <sheetName val="factor_(%)2"/>
      <sheetName val="2_HES2"/>
      <sheetName val="Boq_Arc__take_จริง2"/>
      <sheetName val="standard_structure2"/>
      <sheetName val="สรุปรวม_(2)2"/>
      <sheetName val="OLD_PRICES2"/>
      <sheetName val="Project_Information2"/>
      <sheetName val="Soi_082"/>
      <sheetName val="MAD_BOH_AC_VRV_+_Multi2"/>
      <sheetName val="MAD_Guest_Villa_AC2"/>
      <sheetName val="SV-supporting_info2"/>
      <sheetName val="Material_Price2"/>
      <sheetName val="Main_Summary2"/>
      <sheetName val="PH_52"/>
      <sheetName val="strl_type_wf-12"/>
      <sheetName val="1_คำนำ2"/>
      <sheetName val="2_บทสรุปของผู้บริหาร__2"/>
      <sheetName val="2_1_การว่าจ้างที่ปรึกษา2"/>
      <sheetName val="3_สถานะการออกแบบ2"/>
      <sheetName val="3_1_สถานะการออกแบบ_AR_2"/>
      <sheetName val="3_2_สถานะการออกแบบ_ST_2"/>
      <sheetName val="3_3_สถานะการออกแบบ_MES_2"/>
      <sheetName val="3_4_สถานะการออกแบบ_LS_2"/>
      <sheetName val="3_5_สถานะการออกแบบ_IN_2"/>
      <sheetName val="4_EIA2"/>
      <sheetName val="สถานะ_EIA_2"/>
      <sheetName val="5_การยื่นขอใบอนุญาตราชการ2"/>
      <sheetName val="6_การประกันภัย&amp;หลักประกัน2"/>
      <sheetName val="3__สถานะงานก่อสร้าง2"/>
      <sheetName val="Demolish_work_2"/>
      <sheetName val="Work_SO_Fl_12"/>
      <sheetName val="MOCK_UP(AR)_Fl_22"/>
      <sheetName val="3_1_งานโครงสร้าง+ระบบ_2"/>
      <sheetName val="3_2_งานโครงสร้าง_2"/>
      <sheetName val="3_3_งานสถาปัตย์2"/>
      <sheetName val="L_PILE2"/>
      <sheetName val="Retaining_Wall2"/>
      <sheetName val="Plumbing-SN1_2"/>
      <sheetName val="Electrical_system-(1st)2"/>
      <sheetName val="Electrical_system-(2nd)2"/>
      <sheetName val="Air_condition_system-1ST-12"/>
      <sheetName val="Air_condition_system-1ST-22"/>
      <sheetName val="Air_condition_system-2ND2"/>
      <sheetName val="Air_condition_system-(Mockup)2"/>
      <sheetName val="Site_Drainage_system-part_12"/>
      <sheetName val="Site_Drainage_system-part_22"/>
      <sheetName val="3_4_งานระบบ2"/>
      <sheetName val="4__สรุปการเงินโครงการ2"/>
      <sheetName val="4_1_สรุปการเงินโครงการ2"/>
      <sheetName val="5_แผนการทำงาน2"/>
      <sheetName val="9_1_แผนงานการพัฒนาโครงการ2"/>
      <sheetName val="5_1_Schedule_มีไฟล์แนบ2"/>
      <sheetName val="9_2_แผนการทำงานเดือนถัดไป_2"/>
      <sheetName val="5_2_S-Curve_มีไฟล์แนบ2"/>
      <sheetName val="6__ภาพถ่ายความก้าวหน้าโครงการ2"/>
      <sheetName val="6_1_Photo2"/>
      <sheetName val="7__แผนภาพสภาวะอากาศ2"/>
      <sheetName val="7_1_แผนภาพสภาวะอากาศ_2"/>
      <sheetName val="12_Site_Instruction_Log2"/>
      <sheetName val="8__รายการอนุมัติวัสดุ&amp;แบบแปลน2"/>
      <sheetName val="8_1_Shop_Drawing_(ST)2"/>
      <sheetName val="8_1_Shop_Drawing__(AR)2"/>
      <sheetName val="8_2_Shop_Drawing_(AR)2"/>
      <sheetName val="8_3_Material_(ST)_2"/>
      <sheetName val="14_รายการเอกสารติดต่อประสานงาน2"/>
      <sheetName val="8_2_Material_(SN)2"/>
      <sheetName val="8_2_Material_(EE)2"/>
      <sheetName val="8_4_Material_(AR)2"/>
      <sheetName val="8_5_Shop_Drawing_(ระบบ)2"/>
      <sheetName val="8_6_Material_(ระบบ)2"/>
      <sheetName val="9__ผังโครงสร้างบุคลากร2"/>
      <sheetName val="9_1_JTK_มีไฟล์แนบ2"/>
      <sheetName val="15_2_MM2"/>
      <sheetName val="Interior_L1_L32"/>
      <sheetName val="PC,_G_Slab2"/>
      <sheetName val="Property_Description2"/>
      <sheetName val="5_อุบัติเหตุประจำสัปดาห์4"/>
      <sheetName val="วิเคราะห์_(2)4"/>
      <sheetName val="Discounted_Cash_Flow4"/>
      <sheetName val="D_MAKAN4"/>
      <sheetName val="schedule_10_build_management2"/>
      <sheetName val="Factor_F_งาน_DB_2"/>
      <sheetName val="Liste_Référentiel1"/>
      <sheetName val="Listes_Caractéristiques1"/>
      <sheetName val="Data_Input-A1"/>
      <sheetName val="exec_summary2"/>
      <sheetName val="หน้า_11"/>
      <sheetName val="factor_(%)1"/>
      <sheetName val="2_HES1"/>
      <sheetName val="Boq_Arc__take_จริง1"/>
      <sheetName val="standard_structure1"/>
      <sheetName val="สรุปรวม_(2)1"/>
      <sheetName val="OLD_PRICES1"/>
      <sheetName val="Project_Information1"/>
      <sheetName val="Soi_081"/>
      <sheetName val="MAD_BOH_AC_VRV_+_Multi1"/>
      <sheetName val="MAD_Guest_Villa_AC1"/>
      <sheetName val="SV-supporting_info1"/>
      <sheetName val="Material_Price1"/>
      <sheetName val="Main_Summary1"/>
      <sheetName val="PH_51"/>
      <sheetName val="strl_type_wf-11"/>
      <sheetName val="1_คำนำ1"/>
      <sheetName val="2_บทสรุปของผู้บริหาร__1"/>
      <sheetName val="2_1_การว่าจ้างที่ปรึกษา1"/>
      <sheetName val="3_สถานะการออกแบบ1"/>
      <sheetName val="3_1_สถานะการออกแบบ_AR_1"/>
      <sheetName val="3_2_สถานะการออกแบบ_ST_1"/>
      <sheetName val="3_3_สถานะการออกแบบ_MES_1"/>
      <sheetName val="3_4_สถานะการออกแบบ_LS_1"/>
      <sheetName val="3_5_สถานะการออกแบบ_IN_1"/>
      <sheetName val="4_EIA1"/>
      <sheetName val="สถานะ_EIA_1"/>
      <sheetName val="5_การยื่นขอใบอนุญาตราชการ1"/>
      <sheetName val="6_การประกันภัย&amp;หลักประกัน1"/>
      <sheetName val="3__สถานะงานก่อสร้าง1"/>
      <sheetName val="Demolish_work_1"/>
      <sheetName val="Work_SO_Fl_11"/>
      <sheetName val="MOCK_UP(AR)_Fl_21"/>
      <sheetName val="3_1_งานโครงสร้าง+ระบบ_1"/>
      <sheetName val="3_2_งานโครงสร้าง_1"/>
      <sheetName val="3_3_งานสถาปัตย์1"/>
      <sheetName val="L_PILE1"/>
      <sheetName val="Retaining_Wall1"/>
      <sheetName val="Plumbing-SN1_1"/>
      <sheetName val="Electrical_system-(1st)1"/>
      <sheetName val="Electrical_system-(2nd)1"/>
      <sheetName val="Air_condition_system-1ST-11"/>
      <sheetName val="Air_condition_system-1ST-21"/>
      <sheetName val="Air_condition_system-2ND1"/>
      <sheetName val="Air_condition_system-(Mockup)1"/>
      <sheetName val="Site_Drainage_system-part_11"/>
      <sheetName val="Site_Drainage_system-part_21"/>
      <sheetName val="3_4_งานระบบ1"/>
      <sheetName val="4__สรุปการเงินโครงการ1"/>
      <sheetName val="4_1_สรุปการเงินโครงการ1"/>
      <sheetName val="5_แผนการทำงาน1"/>
      <sheetName val="9_1_แผนงานการพัฒนาโครงการ1"/>
      <sheetName val="5_1_Schedule_มีไฟล์แนบ1"/>
      <sheetName val="9_2_แผนการทำงานเดือนถัดไป_1"/>
      <sheetName val="5_2_S-Curve_มีไฟล์แนบ1"/>
      <sheetName val="6__ภาพถ่ายความก้าวหน้าโครงการ1"/>
      <sheetName val="6_1_Photo1"/>
      <sheetName val="7__แผนภาพสภาวะอากาศ1"/>
      <sheetName val="7_1_แผนภาพสภาวะอากาศ_1"/>
      <sheetName val="12_Site_Instruction_Log1"/>
      <sheetName val="8__รายการอนุมัติวัสดุ&amp;แบบแปลน1"/>
      <sheetName val="8_1_Shop_Drawing_(ST)1"/>
      <sheetName val="8_1_Shop_Drawing__(AR)1"/>
      <sheetName val="8_2_Shop_Drawing_(AR)1"/>
      <sheetName val="8_3_Material_(ST)_1"/>
      <sheetName val="14_รายการเอกสารติดต่อประสานงาน1"/>
      <sheetName val="8_2_Material_(SN)1"/>
      <sheetName val="8_2_Material_(EE)1"/>
      <sheetName val="8_4_Material_(AR)1"/>
      <sheetName val="8_5_Shop_Drawing_(ระบบ)1"/>
      <sheetName val="8_6_Material_(ระบบ)1"/>
      <sheetName val="9__ผังโครงสร้างบุคลากร1"/>
      <sheetName val="9_1_JTK_มีไฟล์แนบ1"/>
      <sheetName val="15_2_MM1"/>
      <sheetName val="Interior_L1_L31"/>
      <sheetName val="PC,_G_Slab1"/>
      <sheetName val="Property_Description1"/>
      <sheetName val="DB Info"/>
      <sheetName val="ENG油洩れ"/>
      <sheetName val="wpc2(2)"/>
      <sheetName val="ข้อมูลคำนวณ"/>
      <sheetName val="입찰내역 발주처 양식"/>
      <sheetName val="FitOutConfCentre"/>
      <sheetName val="SI-039"/>
      <sheetName val="g1"/>
      <sheetName val="LMB Forecast plan"/>
      <sheetName val="给排水工程量计算书"/>
      <sheetName val="单位库"/>
      <sheetName val="Control"/>
      <sheetName val="細目"/>
      <sheetName val="NPV"/>
      <sheetName val="8_DR"/>
      <sheetName val="11_IF"/>
      <sheetName val="12_IC"/>
      <sheetName val="13_StrF"/>
      <sheetName val="14_ExtWF"/>
      <sheetName val="15_StrHR"/>
      <sheetName val="16_MW"/>
      <sheetName val="17_SanFtt"/>
      <sheetName val="20_Pro"/>
      <sheetName val="1_LFSF"/>
      <sheetName val="2_CLW"/>
      <sheetName val="3_UFSB"/>
      <sheetName val="4_RFST"/>
      <sheetName val="5_SS"/>
      <sheetName val="6_RFC"/>
      <sheetName val="5a. Code_E"/>
      <sheetName val="allowances"/>
      <sheetName val="RefSheet"/>
      <sheetName val="Preliminaries "/>
      <sheetName val="Construction"/>
      <sheetName val="pgm_2levytd"/>
      <sheetName val="pgmmng"/>
      <sheetName val="11 ข้อมูลงานCon"/>
      <sheetName val="10 ข้อมูลวัสดุ-ค่าดำเนิน"/>
      <sheetName val="12 ข้อมูลงานไม้แบบ"/>
      <sheetName val="คอนกรีต_SW4"/>
      <sheetName val="3-CAPARS_Log"/>
      <sheetName val="คอนกรีต_SW5"/>
      <sheetName val="3-CAPARS_Log1"/>
      <sheetName val="_______________________2"/>
      <sheetName val="Prompt"/>
      <sheetName val="Boiler_Curves"/>
      <sheetName val="electrical_reference"/>
      <sheetName val="Boiler_Curves1"/>
      <sheetName val="_______________________3"/>
      <sheetName val="electrical_reference1"/>
      <sheetName val="วิเคราะห์_(2)6"/>
      <sheetName val="D_MAKAN6"/>
      <sheetName val="คอนกรีต_SW6"/>
      <sheetName val="3-CAPARS_Log2"/>
      <sheetName val="Boiler_Curves2"/>
      <sheetName val="_______________________4"/>
      <sheetName val="electrical_reference2"/>
      <sheetName val="ประมาณการประตูหน้าต่าง_18"/>
      <sheetName val="Book_1_Summary15"/>
      <sheetName val="BOQ1_(2)14"/>
      <sheetName val="EST-FOOTING_(G)14"/>
      <sheetName val="QUANTITY_COMPARISON14"/>
      <sheetName val="Bill_No__2_-_Carpark14"/>
      <sheetName val="Main_Sum_(Hotel_&amp;_Residences)14"/>
      <sheetName val="Summary_POL_Equip14"/>
      <sheetName val="Equipment_Rental_Price14"/>
      <sheetName val="BK_Unit_Rate14"/>
      <sheetName val="Cavity_Inputs13"/>
      <sheetName val="Replacement_Cost_12"/>
      <sheetName val="SAN_REDUCED_112"/>
      <sheetName val="SITE_OFFICE12"/>
      <sheetName val="Factor_F_Data12"/>
      <sheetName val="สรุปราคา_(EMC)12"/>
      <sheetName val="DETAIL_12"/>
      <sheetName val="Customize_Your_Purchase_Order11"/>
      <sheetName val="_Cover_090EPY11"/>
      <sheetName val="EPY_Jan_6011"/>
      <sheetName val="D-สรุป_Plaza11"/>
      <sheetName val="E-Share_Parking11"/>
      <sheetName val="I-Soft_Cost11"/>
      <sheetName val="I-Detail_Soft11"/>
      <sheetName val="H-Share_M&amp;E11"/>
      <sheetName val="ตารางส่วนลด_EE_9"/>
      <sheetName val="vendor_list9"/>
      <sheetName val="covert_(2)9"/>
      <sheetName val="Final_Summary_-_Base9"/>
      <sheetName val="P7_9"/>
      <sheetName val="หน้า_ปมก9"/>
      <sheetName val="เงินกู้_MGC9"/>
      <sheetName val="SumP&amp;L_current_Sites9"/>
      <sheetName val="H1_09"/>
      <sheetName val="S3_Architectural9"/>
      <sheetName val="2_1_1Take_pipe9"/>
      <sheetName val="2_1_2Take_Copper_Pipe9"/>
      <sheetName val="purchase_order9"/>
      <sheetName val="แบบ_A7"/>
      <sheetName val="แบบ_B7"/>
      <sheetName val="แบบ_C7"/>
      <sheetName val="แบบ_D7"/>
      <sheetName val="แบบ_E7"/>
      <sheetName val="แบบ_G7"/>
      <sheetName val="แบบ_H7"/>
      <sheetName val="แบบ_L7"/>
      <sheetName val="แบบ_M7"/>
      <sheetName val="แบบ_N7"/>
      <sheetName val="แบบ_P7"/>
      <sheetName val="แบบ_S7"/>
      <sheetName val="แบบ_T7"/>
      <sheetName val="แบบ_TP7"/>
      <sheetName val="แบบ_V7"/>
      <sheetName val="แบบ_Y7"/>
      <sheetName val="PRICE_LIST7"/>
      <sheetName val="project_status_overview7"/>
      <sheetName val="full_pot7"/>
      <sheetName val="cover_page7"/>
      <sheetName val="Unit_rate_Architecture9"/>
      <sheetName val="Bank_Covenants7"/>
      <sheetName val="Reason_of_Difference7"/>
      <sheetName val="Dwg_list_7"/>
      <sheetName val="2_1Piling7"/>
      <sheetName val="3_1_ST(basement)7"/>
      <sheetName val="3_2Sky_Villa7"/>
      <sheetName val="3_2IL_Condo17"/>
      <sheetName val="3_2IL_Condo27"/>
      <sheetName val="3_2IL_Condo37"/>
      <sheetName val="3_2HiCare7"/>
      <sheetName val="3_2Clubhouse7"/>
      <sheetName val="Footings-_Working7"/>
      <sheetName val="3_3basement(AR)7"/>
      <sheetName val="3_3basement(ID)7"/>
      <sheetName val="3_3SkyVilla(SUM_AR,ID)7"/>
      <sheetName val="3_3SkyVilla(AR)7"/>
      <sheetName val="3_3SkyVilla(SUM_ID)7"/>
      <sheetName val="3_3SkyVilla_(ID)7"/>
      <sheetName val="3_3ILCondo_(SUM_AR,ID)7"/>
      <sheetName val="3_3ILCondo(AR)7"/>
      <sheetName val="3_3ILCondo_(_SUM_ID)7"/>
      <sheetName val="3_3IL_(ID_Public)7"/>
      <sheetName val="3_3ILCondo_(ID_Guest_Room)7"/>
      <sheetName val="3_3HiCare_(AR)7"/>
      <sheetName val="3_3HiCare_(ID)7"/>
      <sheetName val="3_3Clubhouse(AR)7"/>
      <sheetName val="3_3Clubhouse(ID)7"/>
      <sheetName val="3_4SkyVilla(Facade)7"/>
      <sheetName val="3_4ILCondo(Facade)7"/>
      <sheetName val="3_4HiCare(Facade)7"/>
      <sheetName val="3_4Clubhouse(Facade)7"/>
      <sheetName val="3_5_Ext7"/>
      <sheetName val="3_6_Pro_Sum7"/>
      <sheetName val="ILCondoFacade_-_Working7"/>
      <sheetName val="TrialBalance_Q3-20027"/>
      <sheetName val="bp_bill7"/>
      <sheetName val="BU_Item__1_1_to_1_23"/>
      <sheetName val="Staff_Sch7"/>
      <sheetName val="UG_Consl7"/>
      <sheetName val="UKG_All7"/>
      <sheetName val="UKG__Consl7"/>
      <sheetName val="UKG_(KG)7"/>
      <sheetName val="Auto_Monthly_Inputs_7"/>
      <sheetName val="??????????????????????_5"/>
      <sheetName val="Proc__Cont__Sheet"/>
      <sheetName val="Lookup_data"/>
      <sheetName val="Capital_Expenditure"/>
      <sheetName val="Price_per_model"/>
      <sheetName val="Summary_cal"/>
      <sheetName val="Mat_Code"/>
      <sheetName val="Unit_Cost"/>
      <sheetName val="ประมาณการประตูหน้าต่าง_19"/>
      <sheetName val="Book_1_Summary16"/>
      <sheetName val="BOQ1_(2)15"/>
      <sheetName val="EST-FOOTING_(G)15"/>
      <sheetName val="QUANTITY_COMPARISON15"/>
      <sheetName val="Bill_No__2_-_Carpark15"/>
      <sheetName val="Main_Sum_(Hotel_&amp;_Residences)15"/>
      <sheetName val="Summary_POL_Equip15"/>
      <sheetName val="Equipment_Rental_Price15"/>
      <sheetName val="BK_Unit_Rate15"/>
      <sheetName val="Cavity_Inputs14"/>
      <sheetName val="Replacement_Cost_13"/>
      <sheetName val="SAN_REDUCED_113"/>
      <sheetName val="SITE_OFFICE13"/>
      <sheetName val="Factor_F_Data13"/>
      <sheetName val="สรุปราคา_(EMC)13"/>
      <sheetName val="DETAIL_13"/>
      <sheetName val="Customize_Your_Purchase_Order12"/>
      <sheetName val="_Cover_090EPY12"/>
      <sheetName val="EPY_Jan_6012"/>
      <sheetName val="D-สรุป_Plaza12"/>
      <sheetName val="E-Share_Parking12"/>
      <sheetName val="I-Soft_Cost12"/>
      <sheetName val="I-Detail_Soft12"/>
      <sheetName val="H-Share_M&amp;E12"/>
      <sheetName val="ตารางส่วนลด_EE_10"/>
      <sheetName val="vendor_list10"/>
      <sheetName val="covert_(2)10"/>
      <sheetName val="Final_Summary_-_Base10"/>
      <sheetName val="P7_10"/>
      <sheetName val="หน้า_ปมก10"/>
      <sheetName val="เงินกู้_MGC10"/>
      <sheetName val="SumP&amp;L_current_Sites10"/>
      <sheetName val="H1_010"/>
      <sheetName val="S3_Architectural10"/>
      <sheetName val="2_1_1Take_pipe10"/>
      <sheetName val="2_1_2Take_Copper_Pipe10"/>
      <sheetName val="purchase_order10"/>
      <sheetName val="แบบ_A8"/>
      <sheetName val="แบบ_B8"/>
      <sheetName val="แบบ_C8"/>
      <sheetName val="แบบ_D8"/>
      <sheetName val="แบบ_E8"/>
      <sheetName val="แบบ_G8"/>
      <sheetName val="แบบ_H8"/>
      <sheetName val="แบบ_L8"/>
      <sheetName val="แบบ_M8"/>
      <sheetName val="แบบ_N8"/>
      <sheetName val="แบบ_P8"/>
      <sheetName val="แบบ_S8"/>
      <sheetName val="แบบ_T8"/>
      <sheetName val="แบบ_TP8"/>
      <sheetName val="แบบ_V8"/>
      <sheetName val="แบบ_Y8"/>
      <sheetName val="PRICE_LIST8"/>
      <sheetName val="project_status_overview8"/>
      <sheetName val="full_pot8"/>
      <sheetName val="cover_page8"/>
      <sheetName val="Unit_rate_Architecture10"/>
      <sheetName val="Bank_Covenants8"/>
      <sheetName val="Reason_of_Difference8"/>
      <sheetName val="Dwg_list_8"/>
      <sheetName val="2_1Piling8"/>
      <sheetName val="3_1_ST(basement)8"/>
      <sheetName val="3_2Sky_Villa8"/>
      <sheetName val="3_2IL_Condo18"/>
      <sheetName val="3_2IL_Condo28"/>
      <sheetName val="3_2IL_Condo38"/>
      <sheetName val="3_2HiCare8"/>
      <sheetName val="3_2Clubhouse8"/>
      <sheetName val="Footings-_Working8"/>
      <sheetName val="3_3basement(AR)8"/>
      <sheetName val="3_3basement(ID)8"/>
      <sheetName val="3_3SkyVilla(SUM_AR,ID)8"/>
      <sheetName val="3_3SkyVilla(AR)8"/>
      <sheetName val="3_3SkyVilla(SUM_ID)8"/>
      <sheetName val="3_3SkyVilla_(ID)8"/>
      <sheetName val="3_3ILCondo_(SUM_AR,ID)8"/>
      <sheetName val="3_3ILCondo(AR)8"/>
      <sheetName val="3_3ILCondo_(_SUM_ID)8"/>
      <sheetName val="3_3IL_(ID_Public)8"/>
      <sheetName val="3_3ILCondo_(ID_Guest_Room)8"/>
      <sheetName val="3_3HiCare_(AR)8"/>
      <sheetName val="3_3HiCare_(ID)8"/>
      <sheetName val="3_3Clubhouse(AR)8"/>
      <sheetName val="3_3Clubhouse(ID)8"/>
      <sheetName val="3_4SkyVilla(Facade)8"/>
      <sheetName val="3_4ILCondo(Facade)8"/>
      <sheetName val="3_4HiCare(Facade)8"/>
      <sheetName val="3_4Clubhouse(Facade)8"/>
      <sheetName val="3_5_Ext8"/>
      <sheetName val="3_6_Pro_Sum8"/>
      <sheetName val="ILCondoFacade_-_Working8"/>
      <sheetName val="TrialBalance_Q3-20028"/>
      <sheetName val="bp_bill8"/>
      <sheetName val="BU_Item__1_1_to_1_24"/>
      <sheetName val="Staff_Sch8"/>
      <sheetName val="UG_Consl8"/>
      <sheetName val="UKG_All8"/>
      <sheetName val="UKG__Consl8"/>
      <sheetName val="UKG_(KG)8"/>
      <sheetName val="Auto_Monthly_Inputs_8"/>
      <sheetName val="??????????????????????_6"/>
      <sheetName val="Proc__Cont__Sheet1"/>
      <sheetName val="Lookup_data1"/>
      <sheetName val="Capital_Expenditure1"/>
      <sheetName val="Price_per_model1"/>
      <sheetName val="Summary_cal1"/>
      <sheetName val="Mat_Code1"/>
      <sheetName val="Unit_Cost1"/>
      <sheetName val="RC.footing"/>
      <sheetName val="ส่วนลด"/>
      <sheetName val="ปร4"/>
      <sheetName val="การหาค่า factor F"/>
      <sheetName val="FCalSH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/>
      <sheetData sheetId="937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/>
      <sheetData sheetId="961" refreshError="1"/>
      <sheetData sheetId="962" refreshError="1"/>
      <sheetData sheetId="963" refreshError="1"/>
      <sheetData sheetId="964" refreshError="1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/>
      <sheetData sheetId="1054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 refreshError="1"/>
      <sheetData sheetId="1075" refreshError="1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/>
      <sheetData sheetId="1383" refreshError="1"/>
      <sheetData sheetId="1384" refreshError="1"/>
      <sheetData sheetId="1385" refreshError="1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 refreshError="1"/>
      <sheetData sheetId="1400" refreshError="1"/>
      <sheetData sheetId="1401" refreshError="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 refreshError="1"/>
      <sheetData sheetId="1426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K"/>
      <sheetName val="จำนวนบ้าน-25Jan.2007"/>
      <sheetName val="ราคาบ้านแต่ละไตรมาส"/>
      <sheetName val="SH-F"/>
      <sheetName val="จำนวนบ้าน-25Jan_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"/>
      <sheetName val="summary3"/>
      <sheetName val="conclusion Hired purchase"/>
      <sheetName val="J-1"/>
      <sheetName val="repairment"/>
      <sheetName val="sum confirm deposit"/>
      <sheetName val="sum confirm ค้ำพนง"/>
      <sheetName val="N-6"/>
      <sheetName val="N-1"/>
      <sheetName val="N-2 "/>
      <sheetName val="N-3"/>
      <sheetName val="N-3.1"/>
      <sheetName val="N-4"/>
      <sheetName val="K-1A (2)"/>
      <sheetName val="K - 1"/>
      <sheetName val="เจ้าหนี้สัญญาเช่า"/>
      <sheetName val="review insurance"/>
      <sheetName val="insurance"/>
      <sheetName val="ยานพาหนะ"/>
      <sheetName val="caldepre"/>
      <sheetName val="work to do"/>
      <sheetName val="review repair"/>
      <sheetName val="sum confirm N"/>
      <sheetName val="additional"/>
      <sheetName val="ค่าเสื่อมราคา"/>
      <sheetName val="fa to register"/>
      <sheetName val="common"/>
      <sheetName val="S-5"/>
      <sheetName val="Asset41_42"/>
      <sheetName val="TB12-42"/>
      <sheetName val="Trial Balance"/>
      <sheetName val="เงินกู้ธนชาติ"/>
      <sheetName val="TrialBalance Q3-2002"/>
      <sheetName val="Spreadsheet งบรวม"/>
      <sheetName val="เงินกู้ MGC"/>
      <sheetName val="ราคาบ้านแต่ละไตรมาส"/>
      <sheetName val="FA(NEW)"/>
      <sheetName val="TB"/>
      <sheetName val="ตั๋วเงินรับ"/>
      <sheetName val="Tiers"/>
      <sheetName val="Ex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-A"/>
      <sheetName val="SH-B"/>
      <sheetName val="SH-C"/>
      <sheetName val="SH-D"/>
      <sheetName val="SH-E"/>
      <sheetName val="SH-F"/>
      <sheetName val="SH-G"/>
      <sheetName val="SH_A"/>
      <sheetName val="SH_G"/>
      <sheetName val="SH_B"/>
      <sheetName val="SH_C"/>
      <sheetName val="SH_D"/>
      <sheetName val="SH_E"/>
      <sheetName val="SH_F"/>
      <sheetName val="정부노임단가"/>
      <sheetName val="2000전체분"/>
      <sheetName val="2000년1차"/>
      <sheetName val="차액보증"/>
      <sheetName val="Book 1 Summary"/>
      <sheetName val="Equipment"/>
      <sheetName val="ราคาบ้านแต่ละไตรมาส"/>
      <sheetName val="บทสรุปผู้บริหาร"/>
      <sheetName val="ประมาณการประตูหน้าต่าง "/>
      <sheetName val="Store"/>
      <sheetName val="ประมาณการประตูหน้าต่าง_1"/>
      <sheetName val="ประมาณการประตูหน้าต่าง_"/>
      <sheetName val="รวมราคาทั้งสิ้น"/>
      <sheetName val="PL"/>
      <sheetName val="Book_1_Summary"/>
      <sheetName val="Main Sum (Hotel &amp; Residences)"/>
      <sheetName val="ตารางวันหยุด"/>
      <sheetName val="detail"/>
      <sheetName val="電気設備表"/>
      <sheetName val="Summary POL Equip"/>
      <sheetName val="Equipment Rental Price"/>
      <sheetName val="Doc"/>
      <sheetName val="EXF"/>
      <sheetName val="BK Unit Rate"/>
      <sheetName val="Quotation"/>
      <sheetName val="code"/>
      <sheetName val="ยานพาหนะ"/>
      <sheetName val="인원계획-미화"/>
      <sheetName val="Sheet1"/>
      <sheetName val="ค่าวัสดุ"/>
      <sheetName val="boq"/>
      <sheetName val="BOQ1 (2)"/>
      <sheetName val="e4"/>
      <sheetName val="Sum_EMC"/>
      <sheetName val="EST-FOOTING (G)"/>
      <sheetName val="QUANTITY COMPARISON"/>
      <sheetName val="แบบเดิม"/>
      <sheetName val="Bill No. 2 - Carpark"/>
      <sheetName val="ประมาณการประตูหน้าต่าง_2"/>
      <sheetName val="งานระบบไฟฟ้าและสื่อสาร"/>
      <sheetName val="AC"/>
      <sheetName val="ประม_x0000__x0000__x0001__x0000__x0001_ࠀЉ_x0000_쪊疒_xddef__x0000__xdd00__x0000_Ͽ_x0000_ï_x0000_孔I"/>
      <sheetName val="ราคาต่ำสุด-721"/>
      <sheetName val="S-5"/>
      <sheetName val="Book_1_Summary1"/>
      <sheetName val="ประมาณการประตูหน้าต่าง_3"/>
      <sheetName val="Main_Sum_(Hotel_&amp;_Residences)"/>
      <sheetName val="Summary_POL_Equip"/>
      <sheetName val="Equipment_Rental_Price"/>
      <sheetName val="BK_Unit_Rate"/>
      <sheetName val="BOQ1_(2)"/>
      <sheetName val="EST-FOOTING_(G)"/>
      <sheetName val="QUANTITY_COMPARISON"/>
      <sheetName val="Bill_No__2_-_Carpark"/>
      <sheetName val="ประมࠀЉ쪊疒Ͽï孔I"/>
      <sheetName val="ราคาอ้างอิง"/>
      <sheetName val="ประม??_x0001_?_x0001_ࠀЉ?쪊疒_xddef_?_xdd00_?Ͽ?ï?孔I"/>
      <sheetName val="Replacement Cost "/>
      <sheetName val="DETAIL "/>
      <sheetName val="splinkler"/>
      <sheetName val="建築代価"/>
      <sheetName val="Factor F Data"/>
      <sheetName val="สรุปราคา (EMC)"/>
      <sheetName val="Cavity Inputs"/>
      <sheetName val="SAN REDUCED 1"/>
      <sheetName val="ประม_x0000__x0000__x0001__x0000__x0001_ࠀЉ_x0000_쪊疒�_x0000_�_x0000_Ͽ_x0000_ï_x0000_孔I"/>
      <sheetName val="ประมาณการประตูหน้าต่าง_4"/>
      <sheetName val="ประมาณการประตูหน้าต่าง_5"/>
      <sheetName val="เอกอุดร"/>
      <sheetName val="ประม"/>
      <sheetName val="ประม___x0001___x0001_ࠀЉ_쪊疒_xddef___xdd00__Ͽ_ï_孔I"/>
      <sheetName val="ht"/>
      <sheetName val="FAB별"/>
      <sheetName val="LpC"/>
      <sheetName val="Book_1_Summary2"/>
      <sheetName val="BOQ1_(2)1"/>
      <sheetName val="EST-FOOTING_(G)1"/>
      <sheetName val="QUANTITY_COMPARISON1"/>
      <sheetName val="Bill_No__2_-_Carpark1"/>
      <sheetName val="Main_Sum_(Hotel_&amp;_Residences)1"/>
      <sheetName val="Summary_POL_Equip1"/>
      <sheetName val="Equipment_Rental_Price1"/>
      <sheetName val="BK_Unit_Rate1"/>
      <sheetName val="Present-ex"/>
      <sheetName val="A-Sum"/>
      <sheetName val="D-สรุป Plaza"/>
      <sheetName val="E-Share Parking"/>
      <sheetName val="F-Landscape"/>
      <sheetName val="I-Soft Cost"/>
      <sheetName val="I-Detail Soft"/>
      <sheetName val="H-Share M&amp;E"/>
      <sheetName val=" Cover 090EPY"/>
      <sheetName val="EPY Jan 60"/>
      <sheetName val="schedule "/>
      <sheetName val="ตารางส่วนลด EE."/>
      <sheetName val="SCHEDULE_6"/>
      <sheetName val="SCHEDULE_4"/>
      <sheetName val="SITE OFFICE"/>
      <sheetName val="Cavity_Inputs"/>
      <sheetName val="21"/>
      <sheetName val="Cover"/>
      <sheetName val="งานโครงสร้าง"/>
      <sheetName val="สรุปราคาค่าก่อสร้าง_EMC"/>
      <sheetName val="covert (2)"/>
      <sheetName val="SUM-AIR-Submit"/>
      <sheetName val="Cavity_Inputs1"/>
      <sheetName val="Customize Your Purchase Order"/>
      <sheetName val="ประม??_x0001_?_x0001_ࠀЉ?쪊疒�?�?Ͽ?ï?孔I"/>
      <sheetName val="ประม___x0001___x0001_ࠀЉ_쪊疒�_�_Ͽ_ï_孔I"/>
      <sheetName val="mapping"/>
      <sheetName val="vendor list"/>
      <sheetName val="s-curve"/>
      <sheetName val="A"/>
      <sheetName val="งานบริหารโครงสร้างและดำเนินการ"/>
      <sheetName val="สรุป"/>
      <sheetName val="Form"/>
      <sheetName val="Structure"/>
      <sheetName val="Replacement_Cost_"/>
      <sheetName val="Book_1_Summary3"/>
      <sheetName val="BOQ1_(2)2"/>
      <sheetName val="EST-FOOTING_(G)2"/>
      <sheetName val="QUANTITY_COMPARISON2"/>
      <sheetName val="Bill_No__2_-_Carpark2"/>
      <sheetName val="Main_Sum_(Hotel_&amp;_Residences)2"/>
      <sheetName val="Summary_POL_Equip2"/>
      <sheetName val="Equipment_Rental_Price2"/>
      <sheetName val="BK_Unit_Rate2"/>
      <sheetName val="สรุป_EMC"/>
      <sheetName val="calc_menu_déroulant"/>
      <sheetName val="สุขาภิบาล"/>
      <sheetName val="P7 "/>
      <sheetName val="แบบ A"/>
      <sheetName val="แบบ B"/>
      <sheetName val="แบบ C"/>
      <sheetName val="แบบ D"/>
      <sheetName val="แบบ E"/>
      <sheetName val="แบบ G"/>
      <sheetName val="แบบ H"/>
      <sheetName val="แบบ L"/>
      <sheetName val="แบบ M"/>
      <sheetName val="แบบ N"/>
      <sheetName val="แบบ P"/>
      <sheetName val="แบบ S"/>
      <sheetName val="แบบ T"/>
      <sheetName val="แบบ TP"/>
      <sheetName val="แบบ V"/>
      <sheetName val="แบบ Y"/>
      <sheetName val="เงินกู้ธนชาติ"/>
      <sheetName val="เงินกู้ MGC"/>
      <sheetName val="Exp"/>
      <sheetName val="ประม_x0000__x0000__x0001__x0000"/>
      <sheetName val="ประม___x0001___x0001_ࠀЉ_쪊疒_xdde"/>
      <sheetName val="ประม___x0001___x0001_ࠀЉ_쪊疒�_�_Ͽ"/>
      <sheetName val="name"/>
      <sheetName val="Final Summary - Base"/>
      <sheetName val="โครงสร้าง"/>
      <sheetName val="SV-supporting info"/>
      <sheetName val="EXHIBIT_B"/>
      <sheetName val="ROOMS_ST"/>
      <sheetName val="STMspry"/>
      <sheetName val="PsychroData"/>
      <sheetName val="ประม_x005f_x0000__x005f_x0000__x005f_x0001__x0000"/>
      <sheetName val="ประม??_x005f_x0001_?_x005f_x0001_ࠀЉ?쪊疒_xdde"/>
      <sheetName val="ประม___x005f_x0001___x005f_x0001_ࠀЉ_쪊疒_xdde"/>
      <sheetName val="ประม___x005f_x0001___x005f_x0001_ࠀЉ_쪊疒�_�_Ͽ"/>
      <sheetName val="beam-reinft"/>
      <sheetName val="หน้า ปมก"/>
      <sheetName val="ประม???ࠀЉ?쪊疒??Ͽ?ï?孔I"/>
      <sheetName val="ประม??_x0001_?_x0001_ࠀЉ?쪊疒????Ͽ?ï?孔I"/>
      <sheetName val="ประม___x0001___x0001_ࠀЉ_쪊疒?_?_Ͽ_ï_孔I"/>
      <sheetName val="Schedule"/>
      <sheetName val="Arch"/>
      <sheetName val="Boq(1)"/>
      <sheetName val="PhaDoMong"/>
      <sheetName val="stair"/>
      <sheetName val="factors"/>
      <sheetName val="ตั๋วเงินรับ"/>
      <sheetName val="วัดใต้"/>
      <sheetName val="Data"/>
      <sheetName val="S3 Architectural"/>
      <sheetName val="Master"/>
      <sheetName val="factor (%)"/>
      <sheetName val="CashFlow"/>
      <sheetName val="2.1.1Take pipe"/>
      <sheetName val="2.1.2Take Copper Pipe"/>
      <sheetName val="RateAnalysis"/>
      <sheetName val="ประมาณการประตูหน้าต่าง_6"/>
      <sheetName val="SAN_REDUCED_1"/>
      <sheetName val="ประม___ࠀЉ_쪊疒__Ͽ_ï_孔I"/>
      <sheetName val="SITE_OFFICE"/>
      <sheetName val="Factor_F_Data"/>
      <sheetName val="สรุปราคา_(EMC)"/>
      <sheetName val="DETAIL_"/>
      <sheetName val="ประมาณการประตูหน้าต่าง_7"/>
      <sheetName val="BOQ1_(2)3"/>
      <sheetName val="Book_1_Summary4"/>
      <sheetName val="EST-FOOTING_(G)3"/>
      <sheetName val="QUANTITY_COMPARISON3"/>
      <sheetName val="Bill_No__2_-_Carpark3"/>
      <sheetName val="Main_Sum_(Hotel_&amp;_Residences)3"/>
      <sheetName val="Summary_POL_Equip3"/>
      <sheetName val="Equipment_Rental_Price3"/>
      <sheetName val="BK_Unit_Rate3"/>
      <sheetName val="Replacement_Cost_1"/>
      <sheetName val="Cavity_Inputs2"/>
      <sheetName val="SAN_REDUCED_11"/>
      <sheetName val="SITE_OFFICE1"/>
      <sheetName val="Factor_F_Data1"/>
      <sheetName val="สรุปราคา_(EMC)1"/>
      <sheetName val="DETAIL_1"/>
      <sheetName val="rate"/>
      <sheetName val="FSA"/>
      <sheetName val="QS-Payment"/>
      <sheetName val="Revised-ProformaSoi11"/>
      <sheetName val="Revised_ProformaSoi16"/>
      <sheetName val="Revised-ProformaSoi24"/>
      <sheetName val="Revised_ProformaSoi8"/>
      <sheetName val="Revised-ProformaSoi18"/>
      <sheetName val="DataSoi18"/>
      <sheetName val="dataSoi11"/>
      <sheetName val="dataSoi16"/>
      <sheetName val="dataSoi24"/>
      <sheetName val="dataSoi24P"/>
      <sheetName val="dataSoi8"/>
      <sheetName val="Revised-ProformaSoi24P"/>
      <sheetName val="SumP&amp;L current Sites"/>
      <sheetName val="外気負荷"/>
      <sheetName val="เตรียมการและบริหารโครงการ"/>
      <sheetName val="purchase order"/>
      <sheetName val="ส่วนลดระบบไฟฟ้า"/>
      <sheetName val="schedule_1"/>
      <sheetName val="SCHEDULE_3"/>
      <sheetName val="SCHEDULE_2"/>
      <sheetName val="cov-estimate"/>
      <sheetName val="ประม??_x005f_x0001_?_x005f_x0001_ࠀЉ?쪊疒�?�?Ͽ"/>
      <sheetName val="List"/>
      <sheetName val="PRICE LIST"/>
      <sheetName val="ภูมิทัศน์"/>
      <sheetName val="ประม___x0001___x0001_ࠀЉ_쪊疒____Ͽ_ï_孔I"/>
      <sheetName val="Customize_Your_Purchase_Order"/>
      <sheetName val="schedule_"/>
      <sheetName val="_Cover_090EPY"/>
      <sheetName val="EPY_Jan_60"/>
      <sheetName val="D-สรุป_Plaza"/>
      <sheetName val="E-Share_Parking"/>
      <sheetName val="I-Soft_Cost"/>
      <sheetName val="I-Detail_Soft"/>
      <sheetName val="H-Share_M&amp;E"/>
      <sheetName val="ประมาณการประตูหน้าต่าง_8"/>
      <sheetName val="Book_1_Summary5"/>
      <sheetName val="BOQ1_(2)4"/>
      <sheetName val="EST-FOOTING_(G)4"/>
      <sheetName val="QUANTITY_COMPARISON4"/>
      <sheetName val="Bill_No__2_-_Carpark4"/>
      <sheetName val="Main_Sum_(Hotel_&amp;_Residences)4"/>
      <sheetName val="Summary_POL_Equip4"/>
      <sheetName val="Equipment_Rental_Price4"/>
      <sheetName val="BK_Unit_Rate4"/>
      <sheetName val="Replacement_Cost_2"/>
      <sheetName val="Cavity_Inputs3"/>
      <sheetName val="SAN_REDUCED_12"/>
      <sheetName val="SITE_OFFICE2"/>
      <sheetName val="Factor_F_Data2"/>
      <sheetName val="สรุปราคา_(EMC)2"/>
      <sheetName val="DETAIL_2"/>
      <sheetName val="Customize_Your_Purchase_Order1"/>
      <sheetName val="_Cover_090EPY1"/>
      <sheetName val="EPY_Jan_601"/>
      <sheetName val="D-สรุป_Plaza1"/>
      <sheetName val="E-Share_Parking1"/>
      <sheetName val="I-Soft_Cost1"/>
      <sheetName val="I-Detail_Soft1"/>
      <sheetName val="H-Share_M&amp;E1"/>
      <sheetName val="一発シート"/>
      <sheetName val="TT35"/>
      <sheetName val="OLD PRICES"/>
      <sheetName val="Project Information"/>
      <sheetName val="Soi 08"/>
      <sheetName val="MAD BOH AC VRV + Multi"/>
      <sheetName val="MAD Guest Villa AC"/>
      <sheetName val="sheetNO"/>
      <sheetName val="ตารางส่วนลด_EE_"/>
      <sheetName val="ตารางส่วนลด_EE_1"/>
      <sheetName val="_Cover_090EPY2"/>
      <sheetName val="EPY_Jan_602"/>
      <sheetName val="D-สรุป_Plaza2"/>
      <sheetName val="E-Share_Parking2"/>
      <sheetName val="I-Soft_Cost2"/>
      <sheetName val="I-Detail_Soft2"/>
      <sheetName val="H-Share_M&amp;E2"/>
      <sheetName val="ตารางส่วนลด_EE_2"/>
      <sheetName val="IMQ-001"/>
      <sheetName val="Manpower"/>
      <sheetName val="H1.0"/>
      <sheetName val="Référentiel"/>
      <sheetName val="bp bill"/>
      <sheetName val="Pricing"/>
      <sheetName val="nsc"/>
      <sheetName val="KKC_Brkdwn"/>
      <sheetName val="project status overview"/>
      <sheetName val="full pot"/>
      <sheetName val="cover page"/>
      <sheetName val="ประม??_x005f_x0001_?_x005f_x0001_ࠀЉ?쪊疒????Ͽ"/>
      <sheetName val="ประม___x005f_x0001___x005f_x0001_ࠀЉ_쪊疒?_?_Ͽ"/>
      <sheetName val="ประม_x005f_x005f_x005f_x0000__x005f_x005f_x005f_x0000__"/>
      <sheetName val="ประม??_x005f_x005f_x005f_x0001_?_x005f_x005f_x000"/>
      <sheetName val="ประม___x005f_x005f_x005f_x0001___x005f_x005f_x000"/>
      <sheetName val="mat"/>
      <sheetName val="Unit rate Architecture"/>
      <sheetName val="l-fixer"/>
      <sheetName val="ประม??_x0001__x0000"/>
      <sheetName val="Cert-Rev1"/>
      <sheetName val="Bank Covenants"/>
      <sheetName val="Rates"/>
      <sheetName val="liste"/>
      <sheetName val="footing"/>
      <sheetName val="summary1-3"/>
      <sheetName val="Scurve"/>
      <sheetName val="FS"/>
      <sheetName val="TrialBalance Q3-2002"/>
      <sheetName val="ประม_x005f_x0000__x005f_x0000__"/>
      <sheetName val="ประม??_x005f_x0001_?_x005f_x005f_x000"/>
      <sheetName val="ประม___x005f_x0001___x005f_x005f_x000"/>
      <sheetName val="Reason of Difference"/>
      <sheetName val="Summary(1)"/>
      <sheetName val="Summary(2)"/>
      <sheetName val="Dwg list "/>
      <sheetName val="2.1Piling"/>
      <sheetName val="3.1 ST(basement)"/>
      <sheetName val="3.2Sky Villa"/>
      <sheetName val="3.2IL Condo1"/>
      <sheetName val="3.2IL Condo2"/>
      <sheetName val="3.2IL Condo3"/>
      <sheetName val="3.2HiCare"/>
      <sheetName val="3.2Clubhouse"/>
      <sheetName val="Footings- Working"/>
      <sheetName val="3.3basement(AR)"/>
      <sheetName val="3.3basement(ID)"/>
      <sheetName val="3.3SkyVilla(SUM AR,ID)"/>
      <sheetName val="3.3SkyVilla(AR)"/>
      <sheetName val="3.3SkyVilla(SUM ID)"/>
      <sheetName val="3.3SkyVilla (ID)"/>
      <sheetName val="3.3ILCondo (SUM AR,ID)"/>
      <sheetName val="3.3ILCondo(AR)"/>
      <sheetName val="3.3ILCondo ( SUM ID)"/>
      <sheetName val="3.3IL (ID Public)"/>
      <sheetName val="3.3ILCondo (ID Guest Room)"/>
      <sheetName val="3.3HiCare (AR)"/>
      <sheetName val="3.3HiCare (ID)"/>
      <sheetName val="3.3Clubhouse(AR)"/>
      <sheetName val="3.3Clubhouse(ID)"/>
      <sheetName val="3.4SkyVilla(Facade)"/>
      <sheetName val="3.4ILCondo(Facade)"/>
      <sheetName val="3.4HiCare(Facade)"/>
      <sheetName val="3.4Clubhouse(Facade)"/>
      <sheetName val="3.5 Ext"/>
      <sheetName val="3.6 Pro Sum"/>
      <sheetName val="Exclusion"/>
      <sheetName val="ILCondoFacade - Working"/>
      <sheetName val="Summary"/>
      <sheetName val="2a-Consol-RVOs"/>
      <sheetName val="3-CAPARS Log"/>
      <sheetName val="Discounted Cash Flow"/>
      <sheetName val="Cctmst"/>
      <sheetName val="revenue"/>
      <sheetName val="งานประปา"/>
      <sheetName val="Invoice"/>
      <sheetName val="ใบปะหน้า"/>
      <sheetName val="งานก่อสร้าง"/>
      <sheetName val="งานไฟฟ้า"/>
      <sheetName val="งานปรับอากาศ"/>
      <sheetName val="งานสุขาภิบาล"/>
      <sheetName val="ค่าขนส่ง"/>
      <sheetName val="corring"/>
      <sheetName val="Material"/>
      <sheetName val="แว่น"/>
      <sheetName val="แสงใหม"/>
      <sheetName val="bal"/>
      <sheetName val="Hauling"/>
      <sheetName val="Book_1_Summary6"/>
      <sheetName val="BOQ1_(2)5"/>
      <sheetName val="EST-FOOTING_(G)5"/>
      <sheetName val="QUANTITY_COMPARISON5"/>
      <sheetName val="Bill_No__2_-_Carpark5"/>
      <sheetName val="Main_Sum_(Hotel_&amp;_Residences)5"/>
      <sheetName val="Summary_POL_Equip5"/>
      <sheetName val="Equipment_Rental_Price5"/>
      <sheetName val="BK_Unit_Rate5"/>
      <sheetName val="Cavity_Inputs4"/>
      <sheetName val="Replacement_Cost_3"/>
      <sheetName val="Customize_Your_Purchase_Order2"/>
      <sheetName val="วิเคราะห์ (2)"/>
      <sheetName val="data3"/>
      <sheetName val="코드관리"/>
      <sheetName val="Auto Monthly Inputs "/>
      <sheetName val="110"/>
      <sheetName val="XLR_NoRangeSheet"/>
      <sheetName val="Cert"/>
      <sheetName val="Staff Sch"/>
      <sheetName val="UG Consl"/>
      <sheetName val="UKG All"/>
      <sheetName val="D.MAKAN"/>
      <sheetName val="corbeldatail"/>
      <sheetName val="schedule 10_build management"/>
      <sheetName val="Factor F งาน DB."/>
      <sheetName val="ประมาณการประตูหน้าต่าง_9"/>
      <sheetName val="SAN_REDUCED_13"/>
      <sheetName val="SITE_OFFICE3"/>
      <sheetName val="Factor_F_Data3"/>
      <sheetName val="สรุปราคา_(EMC)3"/>
      <sheetName val="DETAIL_3"/>
      <sheetName val="ประม_x0000"/>
      <sheetName val="ประม___ࠀЉ_쪊疒_xdde"/>
      <sheetName val="5.อุบัติเหตุประจำสัปดาห์"/>
      <sheetName val="ประม___ࠀЉ_쪊疒�_�_Ͽ"/>
      <sheetName val="Final_Summary_-_Base1"/>
      <sheetName val="covert_(2)1"/>
      <sheetName val="vendor_list1"/>
      <sheetName val="P7_1"/>
      <sheetName val="Final_Summary_-_Base"/>
      <sheetName val="covert_(2)"/>
      <sheetName val="vendor_list"/>
      <sheetName val="P7_"/>
      <sheetName val="คอนกรีต SW"/>
      <sheetName val="ประม???ࠀЉ?쪊疒????Ͽ?ï?孔I"/>
      <sheetName val="ประม___ࠀЉ_쪊疒?_?_Ͽ_ï_孔I"/>
      <sheetName val="หน้า_ปมก"/>
      <sheetName val="เงินกู้_MGC"/>
      <sheetName val="SumP&amp;L_current_Sites"/>
      <sheetName val="หน้า_ปมก1"/>
      <sheetName val="เงินกู้_MGC1"/>
      <sheetName val="SumP&amp;L_current_Sites1"/>
      <sheetName val="2_1_1Take_pipe"/>
      <sheetName val="2_1_2Take_Copper_Pipe"/>
      <sheetName val="ประมาณการประตูหน้าต่าง_10"/>
      <sheetName val="Book_1_Summary7"/>
      <sheetName val="BOQ1_(2)6"/>
      <sheetName val="EST-FOOTING_(G)6"/>
      <sheetName val="QUANTITY_COMPARISON6"/>
      <sheetName val="Bill_No__2_-_Carpark6"/>
      <sheetName val="Main_Sum_(Hotel_&amp;_Residences)6"/>
      <sheetName val="Summary_POL_Equip6"/>
      <sheetName val="Equipment_Rental_Price6"/>
      <sheetName val="BK_Unit_Rate6"/>
      <sheetName val="Replacement_Cost_4"/>
      <sheetName val="Cavity_Inputs5"/>
      <sheetName val="SAN_REDUCED_14"/>
      <sheetName val="SITE_OFFICE4"/>
      <sheetName val="Factor_F_Data4"/>
      <sheetName val="สรุปราคา_(EMC)4"/>
      <sheetName val="DETAIL_4"/>
      <sheetName val="purchase_order"/>
      <sheetName val="H1_0"/>
      <sheetName val="S3_Architectural"/>
      <sheetName val="Unit_rate_Architecture"/>
      <sheetName val="ประม??_x0000"/>
      <sheetName val="Customize_Your_Purchase_Order3"/>
      <sheetName val="_Cover_090EPY3"/>
      <sheetName val="EPY_Jan_603"/>
      <sheetName val="D-สรุป_Plaza3"/>
      <sheetName val="E-Share_Parking3"/>
      <sheetName val="I-Soft_Cost3"/>
      <sheetName val="I-Detail_Soft3"/>
      <sheetName val="H-Share_M&amp;E3"/>
      <sheetName val="2_1_1Take_pipe1"/>
      <sheetName val="2_1_2Take_Copper_Pipe1"/>
      <sheetName val="ประม___ࠀЉ_쪊疒____Ͽ_ï_孔I"/>
      <sheetName val="H1_01"/>
      <sheetName val="S3_Architectural1"/>
      <sheetName val="Unit_rate_Architecture1"/>
      <sheetName val="purchase_order1"/>
      <sheetName val="F2002-79"/>
      <sheetName val="UKG  Consl"/>
      <sheetName val="UKG (KG)"/>
      <sheetName val="data-Hilton"/>
      <sheetName val="Lookups"/>
      <sheetName val="BU Item  1.1 to 1.2"/>
      <sheetName val="?????????????????????? "/>
      <sheetName val="ประม___x0001__x0000"/>
      <sheetName val="2"/>
      <sheetName val="ค่าดำเนินการ+ค่าเสื่อมราคา"/>
      <sheetName val="สรุปค่าขนส่ง"/>
      <sheetName val="Database"/>
      <sheetName val="Output"/>
      <sheetName val="exec summary"/>
      <sheetName val="sensitivities"/>
      <sheetName val="Final_Summary_-_Base2"/>
      <sheetName val="covert_(2)2"/>
      <sheetName val="vendor_list2"/>
      <sheetName val="P7_2"/>
      <sheetName val="หน้า_ปมก2"/>
      <sheetName val="เงินกู้_MGC2"/>
      <sheetName val="SumP&amp;L_current_Sites2"/>
      <sheetName val="Sheet2"/>
      <sheetName val="Sheet3"/>
      <sheetName val="Header"/>
      <sheetName val="หน้า 1"/>
      <sheetName val="Property Description"/>
      <sheetName val="PH 5"/>
      <sheetName val="000000"/>
      <sheetName val="man"/>
      <sheetName val="mantable"/>
      <sheetName val="Progress-All"/>
      <sheetName val="HVAC"/>
      <sheetName val="BM DATA SHEET"/>
      <sheetName val="Furniture"/>
      <sheetName val="BM_DATA_SHEET"/>
      <sheetName val="Main Summary"/>
      <sheetName val="Sch_3_ID Resi"/>
      <sheetName val="6"/>
      <sheetName val="5-2"/>
      <sheetName val="REMOVAL"/>
      <sheetName val="Unit Cost"/>
      <sheetName val="Wall"/>
      <sheetName val="RECY"/>
      <sheetName val="costs"/>
      <sheetName val="opstat"/>
      <sheetName val="ประมาณการประตูหน้าต่าง_11"/>
      <sheetName val="Book_1_Summary8"/>
      <sheetName val="BOQ1_(2)7"/>
      <sheetName val="EST-FOOTING_(G)7"/>
      <sheetName val="QUANTITY_COMPARISON7"/>
      <sheetName val="Bill_No__2_-_Carpark7"/>
      <sheetName val="Main_Sum_(Hotel_&amp;_Residences)7"/>
      <sheetName val="Summary_POL_Equip7"/>
      <sheetName val="Equipment_Rental_Price7"/>
      <sheetName val="BK_Unit_Rate7"/>
      <sheetName val="Replacement_Cost_5"/>
      <sheetName val="Cavity_Inputs6"/>
      <sheetName val="SAN_REDUCED_15"/>
      <sheetName val="SITE_OFFICE5"/>
      <sheetName val="Factor_F_Data5"/>
      <sheetName val="สรุปราคา_(EMC)5"/>
      <sheetName val="DETAIL_5"/>
      <sheetName val="Customize_Your_Purchase_Order4"/>
      <sheetName val="_Cover_090EPY4"/>
      <sheetName val="EPY_Jan_604"/>
      <sheetName val="D-สรุป_Plaza4"/>
      <sheetName val="E-Share_Parking4"/>
      <sheetName val="I-Soft_Cost4"/>
      <sheetName val="I-Detail_Soft4"/>
      <sheetName val="H-Share_M&amp;E4"/>
      <sheetName val="Unit_rate_Architecture2"/>
      <sheetName val="2_1_1Take_pipe2"/>
      <sheetName val="2_1_2Take_Copper_Pipe2"/>
      <sheetName val="purchase_order2"/>
      <sheetName val="S3_Architectural2"/>
      <sheetName val="Bank_Covenants"/>
      <sheetName val="H1_02"/>
      <sheetName val="Reason_of_Difference"/>
      <sheetName val="Dwg_list_"/>
      <sheetName val="2_1Piling"/>
      <sheetName val="3_1_ST(basement)"/>
      <sheetName val="3_2Sky_Villa"/>
      <sheetName val="3_2IL_Condo1"/>
      <sheetName val="3_2IL_Condo2"/>
      <sheetName val="3_2IL_Condo3"/>
      <sheetName val="3_2HiCare"/>
      <sheetName val="3_2Clubhouse"/>
      <sheetName val="Footings-_Working"/>
      <sheetName val="3_3basement(AR)"/>
      <sheetName val="3_3basement(ID)"/>
      <sheetName val="3_3SkyVilla(SUM_AR,ID)"/>
      <sheetName val="3_3SkyVilla(AR)"/>
      <sheetName val="3_3SkyVilla(SUM_ID)"/>
      <sheetName val="3_3SkyVilla_(ID)"/>
      <sheetName val="3_3ILCondo_(SUM_AR,ID)"/>
      <sheetName val="3_3ILCondo(AR)"/>
      <sheetName val="3_3ILCondo_(_SUM_ID)"/>
      <sheetName val="3_3IL_(ID_Public)"/>
      <sheetName val="3_3ILCondo_(ID_Guest_Room)"/>
      <sheetName val="3_3HiCare_(AR)"/>
      <sheetName val="3_3HiCare_(ID)"/>
      <sheetName val="3_3Clubhouse(AR)"/>
      <sheetName val="3_3Clubhouse(ID)"/>
      <sheetName val="3_4SkyVilla(Facade)"/>
      <sheetName val="3_4ILCondo(Facade)"/>
      <sheetName val="3_4HiCare(Facade)"/>
      <sheetName val="3_4Clubhouse(Facade)"/>
      <sheetName val="3_5_Ext"/>
      <sheetName val="3_6_Pro_Sum"/>
      <sheetName val="ILCondoFacade_-_Working"/>
      <sheetName val="Staff_Sch"/>
      <sheetName val="UG_Consl"/>
      <sheetName val="UKG_All"/>
      <sheetName val="แบบ_A"/>
      <sheetName val="แบบ_B"/>
      <sheetName val="แบบ_C"/>
      <sheetName val="แบบ_D"/>
      <sheetName val="แบบ_E"/>
      <sheetName val="แบบ_G"/>
      <sheetName val="แบบ_H"/>
      <sheetName val="แบบ_L"/>
      <sheetName val="แบบ_M"/>
      <sheetName val="แบบ_N"/>
      <sheetName val="แบบ_P"/>
      <sheetName val="แบบ_S"/>
      <sheetName val="แบบ_T"/>
      <sheetName val="แบบ_TP"/>
      <sheetName val="แบบ_V"/>
      <sheetName val="แบบ_Y"/>
      <sheetName val="PRICE_LIST"/>
      <sheetName val="TrialBalance_Q3-2002"/>
      <sheetName val="bp_bill"/>
      <sheetName val="project_status_overview"/>
      <sheetName val="full_pot"/>
      <sheetName val="cover_page"/>
      <sheetName val="UKG__Consl"/>
      <sheetName val="UKG_(KG)"/>
      <sheetName val="Auto_Monthly_Inputs_"/>
      <sheetName val="ประมาณการประตูหน้าต่าง_12"/>
      <sheetName val="Book_1_Summary9"/>
      <sheetName val="BOQ1_(2)8"/>
      <sheetName val="EST-FOOTING_(G)8"/>
      <sheetName val="QUANTITY_COMPARISON8"/>
      <sheetName val="Bill_No__2_-_Carpark8"/>
      <sheetName val="Main_Sum_(Hotel_&amp;_Residences)8"/>
      <sheetName val="Summary_POL_Equip8"/>
      <sheetName val="Equipment_Rental_Price8"/>
      <sheetName val="BK_Unit_Rate8"/>
      <sheetName val="Replacement_Cost_6"/>
      <sheetName val="Cavity_Inputs7"/>
      <sheetName val="SAN_REDUCED_16"/>
      <sheetName val="SITE_OFFICE6"/>
      <sheetName val="Factor_F_Data6"/>
      <sheetName val="สรุปราคา_(EMC)6"/>
      <sheetName val="DETAIL_6"/>
      <sheetName val="Customize_Your_Purchase_Order5"/>
      <sheetName val="_Cover_090EPY5"/>
      <sheetName val="EPY_Jan_605"/>
      <sheetName val="D-สรุป_Plaza5"/>
      <sheetName val="E-Share_Parking5"/>
      <sheetName val="I-Soft_Cost5"/>
      <sheetName val="I-Detail_Soft5"/>
      <sheetName val="H-Share_M&amp;E5"/>
      <sheetName val="Final_Summary_-_Base3"/>
      <sheetName val="ตารางส่วนลด_EE_3"/>
      <sheetName val="covert_(2)3"/>
      <sheetName val="SumP&amp;L_current_Sites3"/>
      <sheetName val="vendor_list3"/>
      <sheetName val="P7_3"/>
      <sheetName val="หน้า_ปมก3"/>
      <sheetName val="Unit_rate_Architecture3"/>
      <sheetName val="เงินกู้_MGC3"/>
      <sheetName val="2_1_1Take_pipe3"/>
      <sheetName val="2_1_2Take_Copper_Pipe3"/>
      <sheetName val="purchase_order3"/>
      <sheetName val="S3_Architectural3"/>
      <sheetName val="Bank_Covenants1"/>
      <sheetName val="H1_03"/>
      <sheetName val="Reason_of_Difference1"/>
      <sheetName val="Dwg_list_1"/>
      <sheetName val="2_1Piling1"/>
      <sheetName val="3_1_ST(basement)1"/>
      <sheetName val="3_2Sky_Villa1"/>
      <sheetName val="3_2IL_Condo11"/>
      <sheetName val="3_2IL_Condo21"/>
      <sheetName val="3_2IL_Condo31"/>
      <sheetName val="3_2HiCare1"/>
      <sheetName val="3_2Clubhouse1"/>
      <sheetName val="Footings-_Working1"/>
      <sheetName val="3_3basement(AR)1"/>
      <sheetName val="3_3basement(ID)1"/>
      <sheetName val="3_3SkyVilla(SUM_AR,ID)1"/>
      <sheetName val="3_3SkyVilla(AR)1"/>
      <sheetName val="3_3SkyVilla(SUM_ID)1"/>
      <sheetName val="3_3SkyVilla_(ID)1"/>
      <sheetName val="3_3ILCondo_(SUM_AR,ID)1"/>
      <sheetName val="3_3ILCondo(AR)1"/>
      <sheetName val="3_3ILCondo_(_SUM_ID)1"/>
      <sheetName val="3_3IL_(ID_Public)1"/>
      <sheetName val="3_3ILCondo_(ID_Guest_Room)1"/>
      <sheetName val="3_3HiCare_(AR)1"/>
      <sheetName val="3_3HiCare_(ID)1"/>
      <sheetName val="3_3Clubhouse(AR)1"/>
      <sheetName val="3_3Clubhouse(ID)1"/>
      <sheetName val="3_4SkyVilla(Facade)1"/>
      <sheetName val="3_4ILCondo(Facade)1"/>
      <sheetName val="3_4HiCare(Facade)1"/>
      <sheetName val="3_4Clubhouse(Facade)1"/>
      <sheetName val="3_5_Ext1"/>
      <sheetName val="3_6_Pro_Sum1"/>
      <sheetName val="ILCondoFacade_-_Working1"/>
      <sheetName val="Staff_Sch1"/>
      <sheetName val="UG_Consl1"/>
      <sheetName val="UKG_All1"/>
      <sheetName val="แบบ_A1"/>
      <sheetName val="แบบ_B1"/>
      <sheetName val="แบบ_C1"/>
      <sheetName val="แบบ_D1"/>
      <sheetName val="แบบ_E1"/>
      <sheetName val="แบบ_G1"/>
      <sheetName val="แบบ_H1"/>
      <sheetName val="แบบ_L1"/>
      <sheetName val="แบบ_M1"/>
      <sheetName val="แบบ_N1"/>
      <sheetName val="แบบ_P1"/>
      <sheetName val="แบบ_S1"/>
      <sheetName val="แบบ_T1"/>
      <sheetName val="แบบ_TP1"/>
      <sheetName val="แบบ_V1"/>
      <sheetName val="แบบ_Y1"/>
      <sheetName val="PRICE_LIST1"/>
      <sheetName val="TrialBalance_Q3-20021"/>
      <sheetName val="bp_bill1"/>
      <sheetName val="project_status_overview1"/>
      <sheetName val="full_pot1"/>
      <sheetName val="cover_page1"/>
      <sheetName val="UKG__Consl1"/>
      <sheetName val="UKG_(KG)1"/>
      <sheetName val="Auto_Monthly_Inputs_1"/>
      <sheetName val="ประมาณการประตูหน้าต่าง_14"/>
      <sheetName val="Book_1_Summary11"/>
      <sheetName val="BOQ1_(2)10"/>
      <sheetName val="EST-FOOTING_(G)10"/>
      <sheetName val="QUANTITY_COMPARISON10"/>
      <sheetName val="Bill_No__2_-_Carpark10"/>
      <sheetName val="Main_Sum_(Hotel_&amp;_Residences)10"/>
      <sheetName val="Summary_POL_Equip10"/>
      <sheetName val="Equipment_Rental_Price10"/>
      <sheetName val="BK_Unit_Rate10"/>
      <sheetName val="Replacement_Cost_8"/>
      <sheetName val="Cavity_Inputs9"/>
      <sheetName val="SAN_REDUCED_18"/>
      <sheetName val="SITE_OFFICE8"/>
      <sheetName val="Factor_F_Data8"/>
      <sheetName val="สรุปราคา_(EMC)8"/>
      <sheetName val="DETAIL_8"/>
      <sheetName val="Customize_Your_Purchase_Order7"/>
      <sheetName val="_Cover_090EPY7"/>
      <sheetName val="EPY_Jan_607"/>
      <sheetName val="D-สรุป_Plaza7"/>
      <sheetName val="E-Share_Parking7"/>
      <sheetName val="I-Soft_Cost7"/>
      <sheetName val="I-Detail_Soft7"/>
      <sheetName val="H-Share_M&amp;E7"/>
      <sheetName val="Final_Summary_-_Base5"/>
      <sheetName val="ตารางส่วนลด_EE_5"/>
      <sheetName val="covert_(2)5"/>
      <sheetName val="SumP&amp;L_current_Sites5"/>
      <sheetName val="vendor_list5"/>
      <sheetName val="P7_5"/>
      <sheetName val="หน้า_ปมก5"/>
      <sheetName val="Unit_rate_Architecture5"/>
      <sheetName val="เงินกู้_MGC5"/>
      <sheetName val="2_1_1Take_pipe5"/>
      <sheetName val="2_1_2Take_Copper_Pipe5"/>
      <sheetName val="purchase_order5"/>
      <sheetName val="S3_Architectural5"/>
      <sheetName val="Bank_Covenants3"/>
      <sheetName val="H1_05"/>
      <sheetName val="Reason_of_Difference3"/>
      <sheetName val="Dwg_list_3"/>
      <sheetName val="2_1Piling3"/>
      <sheetName val="3_1_ST(basement)3"/>
      <sheetName val="3_2Sky_Villa3"/>
      <sheetName val="3_2IL_Condo13"/>
      <sheetName val="3_2IL_Condo23"/>
      <sheetName val="3_2IL_Condo33"/>
      <sheetName val="3_2HiCare3"/>
      <sheetName val="3_2Clubhouse3"/>
      <sheetName val="Footings-_Working3"/>
      <sheetName val="3_3basement(AR)3"/>
      <sheetName val="3_3basement(ID)3"/>
      <sheetName val="3_3SkyVilla(SUM_AR,ID)3"/>
      <sheetName val="3_3SkyVilla(AR)3"/>
      <sheetName val="3_3SkyVilla(SUM_ID)3"/>
      <sheetName val="3_3SkyVilla_(ID)3"/>
      <sheetName val="3_3ILCondo_(SUM_AR,ID)3"/>
      <sheetName val="3_3ILCondo(AR)3"/>
      <sheetName val="3_3ILCondo_(_SUM_ID)3"/>
      <sheetName val="3_3IL_(ID_Public)3"/>
      <sheetName val="3_3ILCondo_(ID_Guest_Room)3"/>
      <sheetName val="3_3HiCare_(AR)3"/>
      <sheetName val="3_3HiCare_(ID)3"/>
      <sheetName val="3_3Clubhouse(AR)3"/>
      <sheetName val="3_3Clubhouse(ID)3"/>
      <sheetName val="3_4SkyVilla(Facade)3"/>
      <sheetName val="3_4ILCondo(Facade)3"/>
      <sheetName val="3_4HiCare(Facade)3"/>
      <sheetName val="3_4Clubhouse(Facade)3"/>
      <sheetName val="3_5_Ext3"/>
      <sheetName val="3_6_Pro_Sum3"/>
      <sheetName val="ILCondoFacade_-_Working3"/>
      <sheetName val="Staff_Sch3"/>
      <sheetName val="UG_Consl3"/>
      <sheetName val="UKG_All3"/>
      <sheetName val="แบบ_A3"/>
      <sheetName val="แบบ_B3"/>
      <sheetName val="แบบ_C3"/>
      <sheetName val="แบบ_D3"/>
      <sheetName val="แบบ_E3"/>
      <sheetName val="แบบ_G3"/>
      <sheetName val="แบบ_H3"/>
      <sheetName val="แบบ_L3"/>
      <sheetName val="แบบ_M3"/>
      <sheetName val="แบบ_N3"/>
      <sheetName val="แบบ_P3"/>
      <sheetName val="แบบ_S3"/>
      <sheetName val="แบบ_T3"/>
      <sheetName val="แบบ_TP3"/>
      <sheetName val="แบบ_V3"/>
      <sheetName val="แบบ_Y3"/>
      <sheetName val="PRICE_LIST3"/>
      <sheetName val="TrialBalance_Q3-20023"/>
      <sheetName val="bp_bill3"/>
      <sheetName val="project_status_overview3"/>
      <sheetName val="full_pot3"/>
      <sheetName val="cover_page3"/>
      <sheetName val="UKG__Consl3"/>
      <sheetName val="UKG_(KG)3"/>
      <sheetName val="Auto_Monthly_Inputs_3"/>
      <sheetName val="??????????????????????_1"/>
      <sheetName val="ประมาณการประตูหน้าต่าง_13"/>
      <sheetName val="Book_1_Summary10"/>
      <sheetName val="BOQ1_(2)9"/>
      <sheetName val="EST-FOOTING_(G)9"/>
      <sheetName val="QUANTITY_COMPARISON9"/>
      <sheetName val="Bill_No__2_-_Carpark9"/>
      <sheetName val="Main_Sum_(Hotel_&amp;_Residences)9"/>
      <sheetName val="Summary_POL_Equip9"/>
      <sheetName val="Equipment_Rental_Price9"/>
      <sheetName val="BK_Unit_Rate9"/>
      <sheetName val="Replacement_Cost_7"/>
      <sheetName val="Cavity_Inputs8"/>
      <sheetName val="SAN_REDUCED_17"/>
      <sheetName val="SITE_OFFICE7"/>
      <sheetName val="Factor_F_Data7"/>
      <sheetName val="สรุปราคา_(EMC)7"/>
      <sheetName val="DETAIL_7"/>
      <sheetName val="Customize_Your_Purchase_Order6"/>
      <sheetName val="_Cover_090EPY6"/>
      <sheetName val="EPY_Jan_606"/>
      <sheetName val="D-สรุป_Plaza6"/>
      <sheetName val="E-Share_Parking6"/>
      <sheetName val="I-Soft_Cost6"/>
      <sheetName val="I-Detail_Soft6"/>
      <sheetName val="H-Share_M&amp;E6"/>
      <sheetName val="Final_Summary_-_Base4"/>
      <sheetName val="ตารางส่วนลด_EE_4"/>
      <sheetName val="covert_(2)4"/>
      <sheetName val="SumP&amp;L_current_Sites4"/>
      <sheetName val="vendor_list4"/>
      <sheetName val="P7_4"/>
      <sheetName val="หน้า_ปมก4"/>
      <sheetName val="Unit_rate_Architecture4"/>
      <sheetName val="เงินกู้_MGC4"/>
      <sheetName val="2_1_1Take_pipe4"/>
      <sheetName val="2_1_2Take_Copper_Pipe4"/>
      <sheetName val="purchase_order4"/>
      <sheetName val="S3_Architectural4"/>
      <sheetName val="Bank_Covenants2"/>
      <sheetName val="H1_04"/>
      <sheetName val="Reason_of_Difference2"/>
      <sheetName val="Dwg_list_2"/>
      <sheetName val="2_1Piling2"/>
      <sheetName val="3_1_ST(basement)2"/>
      <sheetName val="3_2Sky_Villa2"/>
      <sheetName val="3_2IL_Condo12"/>
      <sheetName val="3_2IL_Condo22"/>
      <sheetName val="3_2IL_Condo32"/>
      <sheetName val="3_2HiCare2"/>
      <sheetName val="3_2Clubhouse2"/>
      <sheetName val="Footings-_Working2"/>
      <sheetName val="3_3basement(AR)2"/>
      <sheetName val="3_3basement(ID)2"/>
      <sheetName val="3_3SkyVilla(SUM_AR,ID)2"/>
      <sheetName val="3_3SkyVilla(AR)2"/>
      <sheetName val="3_3SkyVilla(SUM_ID)2"/>
      <sheetName val="3_3SkyVilla_(ID)2"/>
      <sheetName val="3_3ILCondo_(SUM_AR,ID)2"/>
      <sheetName val="3_3ILCondo(AR)2"/>
      <sheetName val="3_3ILCondo_(_SUM_ID)2"/>
      <sheetName val="3_3IL_(ID_Public)2"/>
      <sheetName val="3_3ILCondo_(ID_Guest_Room)2"/>
      <sheetName val="3_3HiCare_(AR)2"/>
      <sheetName val="3_3HiCare_(ID)2"/>
      <sheetName val="3_3Clubhouse(AR)2"/>
      <sheetName val="3_3Clubhouse(ID)2"/>
      <sheetName val="3_4SkyVilla(Facade)2"/>
      <sheetName val="3_4ILCondo(Facade)2"/>
      <sheetName val="3_4HiCare(Facade)2"/>
      <sheetName val="3_4Clubhouse(Facade)2"/>
      <sheetName val="3_5_Ext2"/>
      <sheetName val="3_6_Pro_Sum2"/>
      <sheetName val="ILCondoFacade_-_Working2"/>
      <sheetName val="Staff_Sch2"/>
      <sheetName val="UG_Consl2"/>
      <sheetName val="UKG_All2"/>
      <sheetName val="แบบ_A2"/>
      <sheetName val="แบบ_B2"/>
      <sheetName val="แบบ_C2"/>
      <sheetName val="แบบ_D2"/>
      <sheetName val="แบบ_E2"/>
      <sheetName val="แบบ_G2"/>
      <sheetName val="แบบ_H2"/>
      <sheetName val="แบบ_L2"/>
      <sheetName val="แบบ_M2"/>
      <sheetName val="แบบ_N2"/>
      <sheetName val="แบบ_P2"/>
      <sheetName val="แบบ_S2"/>
      <sheetName val="แบบ_T2"/>
      <sheetName val="แบบ_TP2"/>
      <sheetName val="แบบ_V2"/>
      <sheetName val="แบบ_Y2"/>
      <sheetName val="PRICE_LIST2"/>
      <sheetName val="TrialBalance_Q3-20022"/>
      <sheetName val="bp_bill2"/>
      <sheetName val="project_status_overview2"/>
      <sheetName val="full_pot2"/>
      <sheetName val="cover_page2"/>
      <sheetName val="UKG__Consl2"/>
      <sheetName val="UKG_(KG)2"/>
      <sheetName val="Auto_Monthly_Inputs_2"/>
      <sheetName val="??????????????????????_"/>
      <sheetName val="depre"/>
      <sheetName val="Prod-1"/>
      <sheetName val="GB1"/>
      <sheetName val="磨煤加压"/>
      <sheetName val="Data Input-A"/>
      <sheetName val="BQ"/>
      <sheetName val="#REF!"/>
      <sheetName val="Profit_Budget"/>
      <sheetName val="Definition"/>
      <sheetName val="SOV"/>
      <sheetName val="standard structure"/>
      <sheetName val="สรุปรวม (2)"/>
      <sheetName val="CABLE"/>
      <sheetName val="DO"/>
      <sheetName val="Liste Référentiel"/>
      <sheetName val="Listes Caractéristiques"/>
      <sheetName val="status"/>
      <sheetName val="CFA"/>
      <sheetName val="Material Price"/>
      <sheetName val="strl type wf-1"/>
      <sheetName val="Boq.Arc. take จริง"/>
      <sheetName val="งานบริหารโครงการ"/>
      <sheetName val="labour_unit_rates"/>
      <sheetName val="summary_level-2"/>
      <sheetName val="I-slab"/>
      <sheetName val="ราคาวัสดุ"/>
      <sheetName val="litf"/>
      <sheetName val="Sale0311"/>
      <sheetName val="SV-supporting_info"/>
      <sheetName val="M_Maincomp"/>
      <sheetName val="Group"/>
      <sheetName val="Cost Program "/>
      <sheetName val="Info"/>
      <sheetName val="Cost_Categories"/>
      <sheetName val="ประม_x0001__x0001_ࠀЉ쪊疒_xddef__xdd00_Ͽï孔I"/>
      <sheetName val="ประม_x0001__x0001_ࠀЉ쪊疒��Ͽï孔I"/>
      <sheetName val="ประม_x0001__x0000"/>
      <sheetName val="0805"/>
      <sheetName val="11 ข้อมูลงานCon"/>
      <sheetName val="10 ข้อมูลวัสดุ-ค่าดำเนิน"/>
      <sheetName val="12 ข้อมูลงานไม้แบบ"/>
      <sheetName val="1_Interior L1_L3"/>
      <sheetName val="เครื่องตกแต่ง"/>
      <sheetName val="เครื่องมือ"/>
      <sheetName val="อาคาร"/>
      <sheetName val="ค่างานต้นทุนถนน"/>
      <sheetName val="ประม___x005f_x0001___x005f_x0001_ࠀЉ_쪊疒____Ͽ"/>
      <sheetName val="schedule_10_build_management"/>
      <sheetName val="Factor_F_งาน_DB_"/>
      <sheetName val="Worksheet"/>
      <sheetName val="FR"/>
      <sheetName val="LOTUS-EE1"/>
      <sheetName val="D"/>
      <sheetName val="Interior L1_L3"/>
      <sheetName val="PC, G.Slab"/>
      <sheetName val="CPA33-34"/>
      <sheetName val="หน้าปก"/>
      <sheetName val="สารบัญ"/>
      <sheetName val="1 คำนำ"/>
      <sheetName val="2 บทสรุปของผู้บริหาร  "/>
      <sheetName val="2.1 การว่าจ้างที่ปรึกษา"/>
      <sheetName val="3 สถานะการออกแบบ"/>
      <sheetName val="3.1 สถานะการออกแบบ AR "/>
      <sheetName val="3.2 สถานะการออกแบบ ST "/>
      <sheetName val="3.3 สถานะการออกแบบ MES "/>
      <sheetName val="3.4 สถานะการออกแบบ LS "/>
      <sheetName val="3.5 สถานะการออกแบบ IN "/>
      <sheetName val="4 EIA"/>
      <sheetName val="สถานะ EIA "/>
      <sheetName val="5.การยื่นขอใบอนุญาตราชการ"/>
      <sheetName val="6 การประกันภัย&amp;หลักประกัน"/>
      <sheetName val="3. สถานะงานก่อสร้าง"/>
      <sheetName val="Demolish work "/>
      <sheetName val="Work_SO Fl.1"/>
      <sheetName val="MOCK UP(AR)_Fl.2"/>
      <sheetName val="3.1 งานโครงสร้าง+ระบบ "/>
      <sheetName val="3.2 งานโครงสร้าง."/>
      <sheetName val="3.3 งานสถาปัตย์"/>
      <sheetName val="L PILE"/>
      <sheetName val="Retaining Wall"/>
      <sheetName val="Plumbing-SN1."/>
      <sheetName val="Plumbing-SN2"/>
      <sheetName val="Electrical system-(1st)"/>
      <sheetName val="Electrical system-(2nd)"/>
      <sheetName val="Air condition system-1ST-1"/>
      <sheetName val="Air condition system-1ST-2"/>
      <sheetName val="Air condition system-2ND"/>
      <sheetName val="Air condition system-(Mockup)"/>
      <sheetName val="Site Drainage system-part 1"/>
      <sheetName val="Site Drainage system-part 2"/>
      <sheetName val="3.4 งานระบบ"/>
      <sheetName val="4. สรุปการเงินโครงการ"/>
      <sheetName val="4.1 สรุปการเงินโครงการ"/>
      <sheetName val="5.แผนการทำงาน"/>
      <sheetName val="9.1 แผนงานการพัฒนาโครงการ"/>
      <sheetName val="5.1 Schedule มีไฟล์แนบ"/>
      <sheetName val="9.2 แผนการทำงานเดือนถัดไป "/>
      <sheetName val="5.2 S-Curve มีไฟล์แนบ"/>
      <sheetName val="6. ภาพถ่ายความก้าวหน้าโครงการ"/>
      <sheetName val="6.1 Photo"/>
      <sheetName val="7. แผนภาพสภาวะอากาศ"/>
      <sheetName val="7.1 แผนภาพสภาวะอากาศ "/>
      <sheetName val="12 Site Instruction Log"/>
      <sheetName val="8. รายการอนุมัติวัสดุ&amp;แบบแปลน"/>
      <sheetName val="8.1 Shop Drawing (ST)"/>
      <sheetName val="8.1 Shop Drawing  (AR)"/>
      <sheetName val="8.2 Shop Drawing (AR)"/>
      <sheetName val="8.3 Material (ST) "/>
      <sheetName val="14 รายการเอกสารติดต่อประสานงาน"/>
      <sheetName val="หนังสือเข้า"/>
      <sheetName val="หนังสือออก"/>
      <sheetName val="8.2 Material (SN)"/>
      <sheetName val="8.2 Material (EE)"/>
      <sheetName val="8.4 Material (AR)"/>
      <sheetName val="8.5 Shop Drawing (ระบบ)"/>
      <sheetName val="8.6 Material (ระบบ)"/>
      <sheetName val="9. ผังโครงสร้างบุคลากร"/>
      <sheetName val="9.1 JTK มีไฟล์แนบ"/>
      <sheetName val="15.2 MM"/>
      <sheetName val="Discounted_Cash_Flow"/>
      <sheetName val="exec_summary"/>
      <sheetName val="Boiler Curves"/>
      <sheetName val="5_อุบัติเหตุประจำสัปดาห์"/>
      <sheetName val="วิเคราะห์_(2)"/>
      <sheetName val="D_MAKAN"/>
      <sheetName val="5_อุบัติเหตุประจำสัปดาห์2"/>
      <sheetName val="D_MAKAN2"/>
      <sheetName val="Discounted_Cash_Flow2"/>
      <sheetName val="วิเคราะห์_(2)2"/>
      <sheetName val="5_อุบัติเหตุประจำสัปดาห์1"/>
      <sheetName val="D_MAKAN1"/>
      <sheetName val="Discounted_Cash_Flow1"/>
      <sheetName val="วิเคราะห์_(2)1"/>
      <sheetName val="ประม___x0000"/>
      <sheetName val="______________________ "/>
      <sheetName val="Mat_Source"/>
      <sheetName val="Unit_Div6"/>
      <sheetName val="ค่าใช้จ่าย"/>
      <sheetName val="electrical reference"/>
      <sheetName val="คอนกรีต_SW2"/>
      <sheetName val="คอนกรีต_SW"/>
      <sheetName val="คอนกรีต_SW1"/>
      <sheetName val="คอนกรีต_SW3"/>
      <sheetName val="วิเคราะห์_(2)3"/>
      <sheetName val="D_MAKAN3"/>
      <sheetName val="Assumptions"/>
      <sheetName val="_quotation_2008"/>
      <sheetName val="Cost"/>
      <sheetName val="Architect"/>
      <sheetName val="_______________________1"/>
      <sheetName val="_______________________"/>
      <sheetName val="box cryostat details"/>
      <sheetName val="ฉาก ราง"/>
      <sheetName val="S0"/>
      <sheetName val="IN"/>
      <sheetName val="Construction"/>
      <sheetName val="Appendix A.2"/>
      <sheetName val="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 refreshError="1"/>
      <sheetData sheetId="1049" refreshError="1"/>
      <sheetData sheetId="1050" refreshError="1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int"/>
      <sheetName val="ผนังล่าง"/>
      <sheetName val="Joint (2)"/>
      <sheetName val="ผนังบน"/>
      <sheetName val="ผนังด้านหน้าและห้องน้ำ"/>
      <sheetName val="code"/>
      <sheetName val="C กลาง"/>
      <sheetName val="C ริม"/>
      <sheetName val="ใบปะหน้า"/>
      <sheetName val="เปรียบเทียบ"/>
      <sheetName val="ตารางสี"/>
      <sheetName val="SH-A"/>
      <sheetName val="ยานพาหนะ"/>
      <sheetName val="03中"/>
      <sheetName val="Joint_(2)"/>
      <sheetName val="C_กลาง"/>
      <sheetName val="C_ริม"/>
      <sheetName val="ราคาบ้านแต่ละไตรมา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TYPE D"/>
      <sheetName val="ใบประหน้าD"/>
      <sheetName val="TYPE_D"/>
      <sheetName val="DMD Office"/>
      <sheetName val="ADMIN OFFICE (2)"/>
      <sheetName val="3-2553"/>
      <sheetName val="DMD_Office"/>
      <sheetName val="ADMIN_OFFICE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축개요"/>
      <sheetName val="층별개요"/>
      <sheetName val="전기설비"/>
      <sheetName val="기계설비"/>
      <sheetName val="건축물개요"/>
      <sheetName val="조직및 인원계획"/>
      <sheetName val="인원계획-시설"/>
      <sheetName val="인원계획-미화"/>
      <sheetName val="인원계획-보안주차안내"/>
      <sheetName val="자격요원선임"/>
      <sheetName val="견적서"/>
      <sheetName val="총괄견적서"/>
      <sheetName val="견적내역-시설"/>
      <sheetName val="시설운영비"/>
      <sheetName val="장비-시설"/>
      <sheetName val="견적내역-미화 (2)"/>
      <sheetName val="미화운영"/>
      <sheetName val="미화소모품"/>
      <sheetName val="장비-미화"/>
      <sheetName val="견적내역-보안 (2)"/>
      <sheetName val="보안운영"/>
      <sheetName val="장비-보안안내주차"/>
      <sheetName val="예산안"/>
      <sheetName val="연봉산술"/>
      <sheetName val="Sheet3"/>
      <sheetName val="GAAP Pru"/>
      <sheetName val="ยานพาหนะ"/>
      <sheetName val="S-5"/>
      <sheetName val="เงินกู้ธนชาติ"/>
      <sheetName val="Exp"/>
      <sheetName val="anaysis_sheet"/>
      <sheetName val="03中"/>
      <sheetName val="รายเดือน"/>
      <sheetName val="code"/>
      <sheetName val="SH-A"/>
      <sheetName val="로담코총괄제안견적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uping FS"/>
      <sheetName val="TB31.12.09"/>
      <sheetName val="FS"/>
      <sheetName val="REC"/>
      <sheetName val="CJE"/>
      <sheetName val="Template for lead"/>
      <sheetName val="A-4"/>
      <sheetName val="C001"/>
      <sheetName val="E001"/>
      <sheetName val="F001"/>
      <sheetName val="G001"/>
      <sheetName val="H001"/>
      <sheetName val="I001"/>
      <sheetName val="J001"/>
      <sheetName val="K001"/>
      <sheetName val="N001"/>
      <sheetName val="P001"/>
      <sheetName val="Q001"/>
      <sheetName val="T001"/>
      <sheetName val="U001"/>
      <sheetName val="UA001"/>
      <sheetName val="UB001"/>
      <sheetName val="VA001"/>
      <sheetName val="VC001"/>
      <sheetName val="VE001"/>
      <sheetName val="ADC_300911"/>
      <sheetName val="AD3_300911"/>
      <sheetName val="03中"/>
      <sheetName val="인원계획-미화"/>
      <sheetName val="ยานพาหนะ"/>
      <sheetName val="ราคาบ้านแต่ละไตรมา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n FY26 Report"/>
      <sheetName val="New_summary26-"/>
      <sheetName val="Compset"/>
      <sheetName val="LSSS FY25"/>
      <sheetName val="result FY25"/>
      <sheetName val="LSSS FY22"/>
      <sheetName val="result FY22"/>
      <sheetName val="LSSS FY23"/>
      <sheetName val="result FY23"/>
      <sheetName val="for CEO visit"/>
      <sheetName val="Hotel supply"/>
      <sheetName val="LSSS FY24"/>
      <sheetName val="Ascott BP2025"/>
      <sheetName val="result FY24"/>
      <sheetName val="OPEX Summary 2024"/>
      <sheetName val="result FY26"/>
      <sheetName val="LSSS FY26"/>
      <sheetName val="OPEX Summary 2026"/>
      <sheetName val="OPEX Summary 2025"/>
      <sheetName val="Comparables"/>
      <sheetName val="YTD compare"/>
      <sheetName val="Nat compare"/>
      <sheetName val="Arrival"/>
      <sheetName val="Trip ad"/>
    </sheetNames>
    <sheetDataSet>
      <sheetData sheetId="0" refreshError="1"/>
      <sheetData sheetId="1" refreshError="1"/>
      <sheetData sheetId="2">
        <row r="100">
          <cell r="B100">
            <v>2826</v>
          </cell>
          <cell r="C100">
            <v>2772.92</v>
          </cell>
          <cell r="D100">
            <v>2382.8200000000002</v>
          </cell>
          <cell r="E100">
            <v>2127.5500000000002</v>
          </cell>
          <cell r="F100">
            <v>2143.02</v>
          </cell>
          <cell r="G100">
            <v>2195.73</v>
          </cell>
          <cell r="H100">
            <v>2401.89</v>
          </cell>
          <cell r="I100">
            <v>2541.82415693859</v>
          </cell>
          <cell r="J100">
            <v>2096.526139186295</v>
          </cell>
          <cell r="K100">
            <v>2259.6093305242794</v>
          </cell>
          <cell r="L100">
            <v>2772.8521143468947</v>
          </cell>
          <cell r="M100">
            <v>2420.2856253432892</v>
          </cell>
        </row>
        <row r="101">
          <cell r="B101">
            <v>2228.1001349405501</v>
          </cell>
          <cell r="C101">
            <v>2301.91336910788</v>
          </cell>
          <cell r="D101">
            <v>2003.5268634116701</v>
          </cell>
          <cell r="E101">
            <v>1888.337632458966</v>
          </cell>
          <cell r="F101">
            <v>1860.1109986194199</v>
          </cell>
          <cell r="G101">
            <v>1645.6904701948149</v>
          </cell>
        </row>
        <row r="155">
          <cell r="C155">
            <v>3683.04</v>
          </cell>
        </row>
        <row r="166">
          <cell r="B166">
            <v>3281.06</v>
          </cell>
          <cell r="C166">
            <v>3095.47</v>
          </cell>
          <cell r="D166">
            <v>2450.1799999999998</v>
          </cell>
          <cell r="E166">
            <v>1818.41</v>
          </cell>
          <cell r="F166">
            <v>1709.08</v>
          </cell>
          <cell r="G166">
            <v>1775.76</v>
          </cell>
          <cell r="H166">
            <v>2292.89</v>
          </cell>
          <cell r="I166">
            <v>2291.1201908275998</v>
          </cell>
          <cell r="J166">
            <v>1609.9386664740996</v>
          </cell>
          <cell r="K166">
            <v>1895.7580555710849</v>
          </cell>
          <cell r="L166">
            <v>2535.4469402079721</v>
          </cell>
          <cell r="M166">
            <v>2882.873515588602</v>
          </cell>
        </row>
        <row r="167">
          <cell r="B167">
            <v>2722.2365882111771</v>
          </cell>
          <cell r="D167">
            <v>2249.4606099401794</v>
          </cell>
          <cell r="E167">
            <v>1944.1186008087814</v>
          </cell>
          <cell r="F167">
            <v>1645.7570116099216</v>
          </cell>
          <cell r="G167">
            <v>1490.3105636048526</v>
          </cell>
        </row>
        <row r="264">
          <cell r="B264">
            <v>2418.6999999999998</v>
          </cell>
          <cell r="C264">
            <v>2235.7800000000002</v>
          </cell>
          <cell r="D264">
            <v>2102.94</v>
          </cell>
          <cell r="E264">
            <v>2003.81</v>
          </cell>
          <cell r="F264">
            <v>1687.08</v>
          </cell>
          <cell r="G264">
            <v>1726.85</v>
          </cell>
          <cell r="H264">
            <v>1833.09</v>
          </cell>
          <cell r="I264">
            <v>1844.5238819742499</v>
          </cell>
          <cell r="J264">
            <v>1645.8955191717328</v>
          </cell>
          <cell r="K264">
            <v>1761.3754648966601</v>
          </cell>
          <cell r="L264">
            <v>2095.3950123092072</v>
          </cell>
          <cell r="M264">
            <v>2545.5839729239947</v>
          </cell>
        </row>
        <row r="277">
          <cell r="B277">
            <v>1879.3107068433778</v>
          </cell>
          <cell r="C277">
            <v>1860.8195104282017</v>
          </cell>
          <cell r="D277">
            <v>1469.79222097191</v>
          </cell>
          <cell r="E277">
            <v>1201.9852273901806</v>
          </cell>
          <cell r="F277">
            <v>953.47948207171305</v>
          </cell>
          <cell r="G277">
            <v>959.21179880478041</v>
          </cell>
        </row>
        <row r="347">
          <cell r="B347">
            <v>4328.28</v>
          </cell>
          <cell r="C347">
            <v>3846.54</v>
          </cell>
          <cell r="D347">
            <v>3353.57</v>
          </cell>
          <cell r="E347">
            <v>3144.14</v>
          </cell>
          <cell r="F347">
            <v>2676.56</v>
          </cell>
          <cell r="G347">
            <v>2461.1999999999998</v>
          </cell>
          <cell r="H347">
            <v>3094.02</v>
          </cell>
          <cell r="I347">
            <v>3073.4784828634401</v>
          </cell>
          <cell r="J347">
            <v>2250.6328000705835</v>
          </cell>
          <cell r="K347">
            <v>2992.5590808586212</v>
          </cell>
          <cell r="L347">
            <v>3428.504416463737</v>
          </cell>
          <cell r="M347">
            <v>4032.094997353096</v>
          </cell>
        </row>
        <row r="348">
          <cell r="B348">
            <v>3965.4311752932931</v>
          </cell>
          <cell r="C348">
            <v>4158.3347213756333</v>
          </cell>
          <cell r="D348">
            <v>2991.6455274482855</v>
          </cell>
          <cell r="E348">
            <v>2783.3424304932732</v>
          </cell>
          <cell r="F348">
            <v>2466.6</v>
          </cell>
          <cell r="G348">
            <v>2211.8120489349776</v>
          </cell>
        </row>
      </sheetData>
      <sheetData sheetId="3">
        <row r="5">
          <cell r="C5">
            <v>0.84682856107285254</v>
          </cell>
          <cell r="D5">
            <v>0.87736757624398076</v>
          </cell>
          <cell r="E5">
            <v>0.7520840884378398</v>
          </cell>
          <cell r="F5">
            <v>0.670561797752809</v>
          </cell>
          <cell r="G5">
            <v>0.74889452700253711</v>
          </cell>
          <cell r="H5">
            <v>0.73625468164794006</v>
          </cell>
          <cell r="I5">
            <v>0.84835085175788327</v>
          </cell>
          <cell r="J5">
            <v>0.80188474084813344</v>
          </cell>
          <cell r="K5">
            <v>0.67715355805243449</v>
          </cell>
          <cell r="L5">
            <v>0.71547662199999995</v>
          </cell>
          <cell r="M5">
            <v>0.86067415700000005</v>
          </cell>
        </row>
        <row r="6">
          <cell r="C6">
            <v>3342.444829652457</v>
          </cell>
          <cell r="D6">
            <v>3059.3150676911819</v>
          </cell>
          <cell r="E6">
            <v>2930.9572240963853</v>
          </cell>
          <cell r="F6">
            <v>3005.12639075067</v>
          </cell>
          <cell r="G6">
            <v>2764.2930026134932</v>
          </cell>
          <cell r="H6">
            <v>2778.2919055855127</v>
          </cell>
          <cell r="I6">
            <v>2948.5967700589586</v>
          </cell>
          <cell r="J6">
            <v>2942</v>
          </cell>
          <cell r="L6">
            <v>2731</v>
          </cell>
          <cell r="M6">
            <v>2879</v>
          </cell>
        </row>
        <row r="9">
          <cell r="C9">
            <v>0.80300000000000005</v>
          </cell>
          <cell r="D9">
            <v>0.80828318023439971</v>
          </cell>
          <cell r="E9">
            <v>0.66211286746298548</v>
          </cell>
          <cell r="F9">
            <v>0.62771618625277159</v>
          </cell>
          <cell r="G9">
            <v>0.65252843144267225</v>
          </cell>
          <cell r="H9">
            <v>0.6777531411677753</v>
          </cell>
          <cell r="I9">
            <v>0.72798798369215367</v>
          </cell>
          <cell r="J9">
            <v>0.7927902152921823</v>
          </cell>
          <cell r="K9">
            <v>0.66881005173688102</v>
          </cell>
          <cell r="L9">
            <v>0.72591374007581722</v>
          </cell>
          <cell r="M9">
            <v>0.76600000000000001</v>
          </cell>
        </row>
        <row r="10">
          <cell r="C10">
            <v>3904</v>
          </cell>
          <cell r="D10">
            <v>3768.8028441265801</v>
          </cell>
          <cell r="E10">
            <v>3510.8795646440662</v>
          </cell>
          <cell r="F10">
            <v>3763</v>
          </cell>
          <cell r="G10">
            <v>3463.2438408418284</v>
          </cell>
          <cell r="H10">
            <v>3444.7294503816788</v>
          </cell>
          <cell r="I10">
            <v>3425.6718186284152</v>
          </cell>
          <cell r="J10">
            <v>3432.7446063877655</v>
          </cell>
          <cell r="K10">
            <v>3272</v>
          </cell>
          <cell r="L10">
            <v>3341.3775056444488</v>
          </cell>
          <cell r="M10">
            <v>3535</v>
          </cell>
        </row>
        <row r="13">
          <cell r="C13">
            <v>0.81320000000000003</v>
          </cell>
          <cell r="D13">
            <v>0.76372228280625232</v>
          </cell>
          <cell r="E13">
            <v>0.57399655257325777</v>
          </cell>
          <cell r="F13">
            <v>0.63850720949957596</v>
          </cell>
          <cell r="G13">
            <v>0.66469670852827711</v>
          </cell>
          <cell r="H13">
            <v>0.62315521628498727</v>
          </cell>
          <cell r="I13">
            <v>0.78437166543544279</v>
          </cell>
          <cell r="J13">
            <v>0.80333251251744231</v>
          </cell>
          <cell r="K13">
            <v>0.54368108566581852</v>
          </cell>
          <cell r="L13">
            <v>0.70199999999999996</v>
          </cell>
          <cell r="M13">
            <v>0.79890000000000005</v>
          </cell>
        </row>
        <row r="14">
          <cell r="C14">
            <v>4191</v>
          </cell>
          <cell r="D14">
            <v>3937.8623155640175</v>
          </cell>
          <cell r="E14">
            <v>3539</v>
          </cell>
          <cell r="F14">
            <v>3684.1802789585554</v>
          </cell>
          <cell r="G14">
            <v>3298.76</v>
          </cell>
          <cell r="H14">
            <v>3365.5766476112703</v>
          </cell>
          <cell r="I14">
            <v>3484</v>
          </cell>
          <cell r="J14">
            <v>3590.013624195361</v>
          </cell>
          <cell r="K14">
            <v>3181</v>
          </cell>
          <cell r="L14">
            <v>3209</v>
          </cell>
          <cell r="M14">
            <v>3564</v>
          </cell>
        </row>
        <row r="17">
          <cell r="C17">
            <v>0.93300000000000005</v>
          </cell>
          <cell r="D17">
            <v>0.89376822157434399</v>
          </cell>
          <cell r="E17">
            <v>0.73831468071099404</v>
          </cell>
          <cell r="F17">
            <v>0.75</v>
          </cell>
          <cell r="G17">
            <v>0.72799999999999998</v>
          </cell>
          <cell r="H17">
            <v>0.70017006802721093</v>
          </cell>
          <cell r="I17">
            <v>0.74703752468729423</v>
          </cell>
          <cell r="J17">
            <v>0.86537195523370636</v>
          </cell>
          <cell r="K17">
            <v>0.87190000000000001</v>
          </cell>
          <cell r="L17">
            <v>0.85860000000000003</v>
          </cell>
          <cell r="M17">
            <v>0.92700000000000005</v>
          </cell>
        </row>
        <row r="18">
          <cell r="C18">
            <v>1701</v>
          </cell>
          <cell r="D18">
            <v>1631</v>
          </cell>
          <cell r="E18">
            <v>1422</v>
          </cell>
          <cell r="F18">
            <v>1363</v>
          </cell>
          <cell r="G18">
            <v>1254</v>
          </cell>
          <cell r="H18">
            <v>1205</v>
          </cell>
          <cell r="I18">
            <v>1190.0999999999999</v>
          </cell>
          <cell r="J18">
            <v>1181.6795359452262</v>
          </cell>
          <cell r="K18">
            <v>1141</v>
          </cell>
          <cell r="L18">
            <v>1216</v>
          </cell>
          <cell r="M18">
            <v>1519</v>
          </cell>
        </row>
        <row r="21">
          <cell r="C21">
            <v>0.86199999999999999</v>
          </cell>
          <cell r="D21">
            <v>0.83099999999999996</v>
          </cell>
          <cell r="E21">
            <v>0.62962962962962965</v>
          </cell>
          <cell r="F21">
            <v>0.7</v>
          </cell>
          <cell r="G21">
            <v>0.61499999999999999</v>
          </cell>
          <cell r="H21">
            <v>0.57397119341563785</v>
          </cell>
          <cell r="I21">
            <v>0.71943448825169254</v>
          </cell>
          <cell r="J21">
            <v>0.73387096774193505</v>
          </cell>
          <cell r="K21">
            <v>0.64567901234567904</v>
          </cell>
          <cell r="L21">
            <v>0.73835125448028671</v>
          </cell>
          <cell r="M21">
            <v>0.74980000000000002</v>
          </cell>
        </row>
        <row r="22">
          <cell r="C22">
            <v>4481</v>
          </cell>
          <cell r="D22">
            <v>4226</v>
          </cell>
          <cell r="E22">
            <v>3901</v>
          </cell>
          <cell r="F22">
            <v>3871</v>
          </cell>
          <cell r="G22">
            <v>3507</v>
          </cell>
          <cell r="H22">
            <v>3325.8</v>
          </cell>
          <cell r="I22">
            <v>3692.8665928591199</v>
          </cell>
          <cell r="J22">
            <v>3749.7</v>
          </cell>
          <cell r="K22">
            <v>3286.8164435946464</v>
          </cell>
          <cell r="L22">
            <v>3637.651968716289</v>
          </cell>
          <cell r="M22">
            <v>4010</v>
          </cell>
        </row>
        <row r="29">
          <cell r="C29">
            <v>0.14628488582819862</v>
          </cell>
          <cell r="D29">
            <v>0.10064205457463885</v>
          </cell>
          <cell r="E29">
            <v>7.8144255164914828E-2</v>
          </cell>
          <cell r="F29">
            <v>8.5992509363295874E-2</v>
          </cell>
          <cell r="G29">
            <v>0.13040956868430592</v>
          </cell>
          <cell r="H29">
            <v>0.14471910112359551</v>
          </cell>
          <cell r="I29">
            <v>0.10945994925697716</v>
          </cell>
          <cell r="J29">
            <v>9.5614353026458862E-2</v>
          </cell>
          <cell r="K29">
            <v>7.9101123595505612E-2</v>
          </cell>
          <cell r="L29">
            <v>7.6259514316781449E-2</v>
          </cell>
          <cell r="M29">
            <v>9.3782771535580525E-2</v>
          </cell>
        </row>
        <row r="30">
          <cell r="C30">
            <v>0.70054367524465389</v>
          </cell>
          <cell r="D30">
            <v>0.77672552166934195</v>
          </cell>
          <cell r="E30">
            <v>0.67393983327292495</v>
          </cell>
          <cell r="F30">
            <v>0.58456928838951316</v>
          </cell>
          <cell r="G30">
            <v>0.61848495831823125</v>
          </cell>
          <cell r="H30">
            <v>0.59153558052434452</v>
          </cell>
          <cell r="I30">
            <v>0.73889090250090605</v>
          </cell>
          <cell r="J30">
            <v>0.70627038782167462</v>
          </cell>
          <cell r="K30">
            <v>0.59805243445692891</v>
          </cell>
          <cell r="L30">
            <v>0.63921710768321849</v>
          </cell>
          <cell r="M30">
            <v>0.76689138546441948</v>
          </cell>
        </row>
        <row r="34">
          <cell r="C34">
            <v>0.25</v>
          </cell>
          <cell r="D34">
            <v>0.22165030091859361</v>
          </cell>
          <cell r="E34">
            <v>0.23109934911665833</v>
          </cell>
          <cell r="F34">
            <v>0.22010347376201034</v>
          </cell>
          <cell r="G34">
            <v>0.26886488806237036</v>
          </cell>
          <cell r="H34">
            <v>0.26622320768662233</v>
          </cell>
          <cell r="I34">
            <v>0.27637508046634718</v>
          </cell>
          <cell r="J34">
            <v>0.32514080901177678</v>
          </cell>
          <cell r="K34">
            <v>0.32305366591080875</v>
          </cell>
          <cell r="L34">
            <v>0.2889327774120401</v>
          </cell>
          <cell r="M34">
            <v>0.29771048204227929</v>
          </cell>
        </row>
        <row r="35">
          <cell r="C35">
            <v>0.55300000000000005</v>
          </cell>
          <cell r="D35">
            <v>0.5866328793158061</v>
          </cell>
          <cell r="E35">
            <v>0.43101351834632717</v>
          </cell>
          <cell r="F35">
            <v>0.40761271249076125</v>
          </cell>
          <cell r="G35">
            <v>0.3836635433803019</v>
          </cell>
          <cell r="H35">
            <v>0.41152993348115297</v>
          </cell>
          <cell r="I35">
            <v>0.45161290322580649</v>
          </cell>
          <cell r="J35">
            <v>0.46764940628040552</v>
          </cell>
          <cell r="K35">
            <v>0.34575638582607227</v>
          </cell>
          <cell r="L35">
            <v>0.43698096266377712</v>
          </cell>
          <cell r="M35">
            <v>0.46828951795772072</v>
          </cell>
        </row>
        <row r="39">
          <cell r="C39">
            <v>0.15291800049248955</v>
          </cell>
          <cell r="D39">
            <v>0.13086150490730644</v>
          </cell>
          <cell r="E39">
            <v>0.12615940244603135</v>
          </cell>
          <cell r="F39">
            <v>0.12239185750636132</v>
          </cell>
          <cell r="G39">
            <v>0.13724041697447262</v>
          </cell>
          <cell r="H39">
            <v>0.147921967769296</v>
          </cell>
          <cell r="I39">
            <v>0.16243946482803906</v>
          </cell>
          <cell r="J39">
            <v>0.18271361733563199</v>
          </cell>
          <cell r="K39">
            <v>0.16700593723494486</v>
          </cell>
          <cell r="L39">
            <v>0.19560042682426332</v>
          </cell>
          <cell r="M39">
            <v>0.14881392103751129</v>
          </cell>
        </row>
        <row r="40">
          <cell r="C40">
            <v>0.66028199950751043</v>
          </cell>
          <cell r="D40">
            <v>0.6328607778989459</v>
          </cell>
          <cell r="E40">
            <v>0.44783715012722641</v>
          </cell>
          <cell r="F40">
            <v>0.51611535199321468</v>
          </cell>
          <cell r="G40">
            <v>0.52745629155380447</v>
          </cell>
          <cell r="H40">
            <v>0.47523324851569126</v>
          </cell>
          <cell r="I40">
            <v>0.62193220060740373</v>
          </cell>
          <cell r="J40">
            <v>0.62061889518181035</v>
          </cell>
          <cell r="K40">
            <v>0.37667514843087369</v>
          </cell>
          <cell r="L40">
            <v>0.50639957317573669</v>
          </cell>
          <cell r="M40">
            <v>0.65008607896248871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8.0000000000000002E-3</v>
          </cell>
          <cell r="I44">
            <v>7.5707702435813037E-3</v>
          </cell>
          <cell r="J44">
            <v>5.1020408163265302E-3</v>
          </cell>
          <cell r="K44">
            <v>5.1020408163265302E-3</v>
          </cell>
          <cell r="L44">
            <v>4.9374588545095461E-3</v>
          </cell>
          <cell r="M44">
            <v>5.1020408163265302E-3</v>
          </cell>
        </row>
        <row r="45">
          <cell r="C45">
            <v>0.93300000000000005</v>
          </cell>
          <cell r="D45">
            <v>0.89376822157434399</v>
          </cell>
          <cell r="E45">
            <v>0.73831468071099404</v>
          </cell>
          <cell r="F45">
            <v>0.75</v>
          </cell>
          <cell r="G45">
            <v>0.72799999999999998</v>
          </cell>
          <cell r="H45">
            <v>0.69217006802721093</v>
          </cell>
          <cell r="I45">
            <v>0.7394667544437129</v>
          </cell>
          <cell r="J45">
            <v>0.86026991441737988</v>
          </cell>
          <cell r="K45">
            <v>0.86679795918367353</v>
          </cell>
          <cell r="L45">
            <v>0.85366254114549045</v>
          </cell>
          <cell r="M45">
            <v>0.92189795918367357</v>
          </cell>
        </row>
        <row r="49">
          <cell r="C49">
            <v>6.8000000000000005E-2</v>
          </cell>
          <cell r="D49">
            <v>5.0999999999999997E-2</v>
          </cell>
          <cell r="E49">
            <v>4.2999999999999997E-2</v>
          </cell>
          <cell r="F49">
            <v>2.8000000000000001E-2</v>
          </cell>
          <cell r="G49">
            <v>2.5999999999999999E-2</v>
          </cell>
          <cell r="H49">
            <v>2.1999999999999999E-2</v>
          </cell>
          <cell r="I49">
            <v>2.0609318996415771E-2</v>
          </cell>
          <cell r="J49">
            <v>1.9E-2</v>
          </cell>
          <cell r="K49" t="str">
            <v>3.8%</v>
          </cell>
          <cell r="L49">
            <v>3.14615690959777E-2</v>
          </cell>
          <cell r="M49">
            <v>4.6097172441258466E-2</v>
          </cell>
        </row>
        <row r="50">
          <cell r="C50">
            <v>0.79400000000000004</v>
          </cell>
          <cell r="D50">
            <v>0.77999999999999992</v>
          </cell>
          <cell r="E50">
            <v>0.58662962962962961</v>
          </cell>
          <cell r="F50">
            <v>0.67199999999999993</v>
          </cell>
          <cell r="G50">
            <v>0.58899999999999997</v>
          </cell>
          <cell r="H50">
            <v>0.55197119341563783</v>
          </cell>
          <cell r="I50">
            <v>0.69882516925527671</v>
          </cell>
          <cell r="J50">
            <v>0.71487096774193504</v>
          </cell>
          <cell r="K50">
            <v>0.607679012345679</v>
          </cell>
          <cell r="L50">
            <v>0.70688968538430896</v>
          </cell>
          <cell r="M50">
            <v>0.70370282755874158</v>
          </cell>
        </row>
      </sheetData>
      <sheetData sheetId="4">
        <row r="36">
          <cell r="T36">
            <v>40471406.759999998</v>
          </cell>
          <cell r="U36">
            <v>35097386</v>
          </cell>
          <cell r="V36">
            <v>31885906.359999999</v>
          </cell>
          <cell r="W36">
            <v>28944481.789999999</v>
          </cell>
          <cell r="X36">
            <v>29907879.420000002</v>
          </cell>
        </row>
        <row r="42">
          <cell r="T42">
            <v>24241888.269999996</v>
          </cell>
          <cell r="U42">
            <v>20170272.219999999</v>
          </cell>
          <cell r="V42">
            <v>18090458.41</v>
          </cell>
          <cell r="W42">
            <v>16113519.549999999</v>
          </cell>
          <cell r="X42">
            <v>16903864.840000004</v>
          </cell>
        </row>
        <row r="54">
          <cell r="D54">
            <v>1.0015844817975887</v>
          </cell>
          <cell r="E54">
            <v>0.9679845959879485</v>
          </cell>
          <cell r="F54">
            <v>0.92509140100168341</v>
          </cell>
          <cell r="G54">
            <v>0.94715656743962739</v>
          </cell>
          <cell r="H54">
            <v>0.96600307075466163</v>
          </cell>
          <cell r="I54">
            <v>0.93159469628411073</v>
          </cell>
          <cell r="J54">
            <v>1.0414484349283526</v>
          </cell>
          <cell r="K54">
            <v>0.92813065024002162</v>
          </cell>
          <cell r="L54">
            <v>0.85824198373820748</v>
          </cell>
          <cell r="M54">
            <v>0.86473649594491464</v>
          </cell>
          <cell r="N54">
            <v>0.89362172803313367</v>
          </cell>
          <cell r="O54">
            <v>1.102477781707079</v>
          </cell>
        </row>
        <row r="80">
          <cell r="T80">
            <v>42691294.950000003</v>
          </cell>
          <cell r="U80">
            <v>34251573.439999998</v>
          </cell>
          <cell r="V80">
            <v>25843470.18</v>
          </cell>
          <cell r="W80">
            <v>29043750.919999998</v>
          </cell>
          <cell r="X80">
            <v>27716956.989999998</v>
          </cell>
        </row>
        <row r="86">
          <cell r="T86">
            <v>25382956.940000001</v>
          </cell>
          <cell r="U86">
            <v>18945296.249999996</v>
          </cell>
          <cell r="V86">
            <v>12671300.08</v>
          </cell>
          <cell r="W86">
            <v>14031512.579999998</v>
          </cell>
          <cell r="X86">
            <v>13081294.397524998</v>
          </cell>
        </row>
        <row r="98">
          <cell r="D98">
            <v>1.0387256557332083</v>
          </cell>
          <cell r="E98">
            <v>0.97155947142736521</v>
          </cell>
          <cell r="F98">
            <v>0.82907125172712182</v>
          </cell>
          <cell r="G98">
            <v>1.2936442657108114</v>
          </cell>
          <cell r="H98">
            <v>1.2829562771928404</v>
          </cell>
          <cell r="I98">
            <v>1.1810586136448076</v>
          </cell>
          <cell r="J98">
            <v>1.1918368881093655</v>
          </cell>
          <cell r="K98">
            <v>1.258761838965313</v>
          </cell>
          <cell r="L98">
            <v>1.0742331801313947</v>
          </cell>
          <cell r="M98">
            <v>1.1882940406767166</v>
          </cell>
          <cell r="N98">
            <v>1.1229892272036464</v>
          </cell>
          <cell r="O98">
            <v>1.092465549726684</v>
          </cell>
        </row>
        <row r="102">
          <cell r="T102">
            <v>10057547.08</v>
          </cell>
          <cell r="U102">
            <v>8360412.3399999999</v>
          </cell>
          <cell r="V102">
            <v>6748527.7300000004</v>
          </cell>
          <cell r="W102">
            <v>6301518.4400000004</v>
          </cell>
          <cell r="X102">
            <v>5674281.3799999999</v>
          </cell>
        </row>
        <row r="108">
          <cell r="T108">
            <v>5753459.7000000002</v>
          </cell>
          <cell r="U108">
            <v>4293962.5600000005</v>
          </cell>
          <cell r="V108">
            <v>3594489.8300000005</v>
          </cell>
          <cell r="W108">
            <v>2759170.1800000006</v>
          </cell>
          <cell r="X108">
            <v>2346255.64</v>
          </cell>
        </row>
        <row r="120">
          <cell r="D120">
            <v>0.65615123826849142</v>
          </cell>
          <cell r="E120">
            <v>0.65200331400574063</v>
          </cell>
          <cell r="F120">
            <v>0.49924556857115915</v>
          </cell>
          <cell r="G120">
            <v>0.51015315823356511</v>
          </cell>
          <cell r="H120">
            <v>0.54111956753680912</v>
          </cell>
          <cell r="I120">
            <v>0.48858032369504545</v>
          </cell>
          <cell r="J120">
            <v>0.48500038630419062</v>
          </cell>
          <cell r="K120">
            <v>0.55439365164850429</v>
          </cell>
          <cell r="L120">
            <v>0.60443563301067504</v>
          </cell>
          <cell r="M120">
            <v>0.59275130192713055</v>
          </cell>
          <cell r="N120">
            <v>0.67200360396401082</v>
          </cell>
          <cell r="O120">
            <v>0.62270976595566796</v>
          </cell>
        </row>
        <row r="124">
          <cell r="T124">
            <v>40587344.039999999</v>
          </cell>
          <cell r="U124">
            <v>32409916.039999999</v>
          </cell>
          <cell r="V124">
            <v>25474783.68</v>
          </cell>
          <cell r="W124">
            <v>27145089.41</v>
          </cell>
          <cell r="X124">
            <v>22399911.440000001</v>
          </cell>
        </row>
        <row r="130">
          <cell r="T130">
            <v>24978793.57</v>
          </cell>
          <cell r="U130">
            <v>18826571.560000002</v>
          </cell>
          <cell r="V130">
            <v>14412910.77</v>
          </cell>
          <cell r="W130">
            <v>14995095.470000001</v>
          </cell>
          <cell r="X130">
            <v>10909710.300000001</v>
          </cell>
        </row>
        <row r="142">
          <cell r="D142">
            <v>0.8924150008779469</v>
          </cell>
          <cell r="E142">
            <v>0.91297789701913934</v>
          </cell>
          <cell r="F142">
            <v>0.73240909991000192</v>
          </cell>
          <cell r="G142">
            <v>0.86182549123130647</v>
          </cell>
          <cell r="H142">
            <v>0.80581231132498421</v>
          </cell>
          <cell r="I142">
            <v>0.77560271211674325</v>
          </cell>
          <cell r="J142">
            <v>0.85868080601139363</v>
          </cell>
          <cell r="K142">
            <v>0.89533601197630408</v>
          </cell>
          <cell r="L142">
            <v>0.9429474212742176</v>
          </cell>
          <cell r="M142">
            <v>0.8975144088696595</v>
          </cell>
          <cell r="N142">
            <v>0.87697072389983943</v>
          </cell>
          <cell r="O142">
            <v>0.84049649710201768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5">
          <cell r="D5">
            <v>0.9048956661316212</v>
          </cell>
          <cell r="E5">
            <v>0.79956505980427695</v>
          </cell>
          <cell r="F5">
            <v>0.76479400749063675</v>
          </cell>
          <cell r="G5">
            <v>0.74969191736136276</v>
          </cell>
          <cell r="H5">
            <v>0.76546816479400748</v>
          </cell>
        </row>
        <row r="6">
          <cell r="D6">
            <v>2966.1888549889136</v>
          </cell>
          <cell r="E6">
            <v>2700.8930380779698</v>
          </cell>
          <cell r="F6">
            <v>2820.6902703232117</v>
          </cell>
          <cell r="G6">
            <v>2519.2705047379618</v>
          </cell>
          <cell r="H6">
            <v>2491.0682072609843</v>
          </cell>
        </row>
        <row r="9">
          <cell r="D9">
            <v>0.92366412213740456</v>
          </cell>
          <cell r="E9">
            <v>0.74538291061314943</v>
          </cell>
          <cell r="F9">
            <v>0.64020356234096687</v>
          </cell>
          <cell r="G9">
            <v>0.58163014035951732</v>
          </cell>
          <cell r="H9">
            <v>0.59864291772688716</v>
          </cell>
        </row>
        <row r="10">
          <cell r="D10">
            <v>3565.9648199527746</v>
          </cell>
          <cell r="E10">
            <v>3139.8448684065634</v>
          </cell>
          <cell r="F10">
            <v>3273.280156332803</v>
          </cell>
          <cell r="G10">
            <v>3066.0889472198696</v>
          </cell>
          <cell r="H10">
            <v>3198.992343440068</v>
          </cell>
        </row>
        <row r="13">
          <cell r="D13">
            <v>0.94606413994169092</v>
          </cell>
          <cell r="E13">
            <v>0.87820934825543118</v>
          </cell>
          <cell r="F13">
            <v>0.50425170068027214</v>
          </cell>
          <cell r="G13">
            <v>0.73963133640552992</v>
          </cell>
          <cell r="H13">
            <v>0.69523809523809521</v>
          </cell>
        </row>
        <row r="14">
          <cell r="D14">
            <v>1585.5921764252696</v>
          </cell>
          <cell r="E14">
            <v>1289.0616266866568</v>
          </cell>
          <cell r="F14">
            <v>1449.7044148397977</v>
          </cell>
          <cell r="G14">
            <v>1188.393453493547</v>
          </cell>
          <cell r="H14">
            <v>1086.8126345401174</v>
          </cell>
        </row>
        <row r="17">
          <cell r="D17">
            <v>0.84490740740740744</v>
          </cell>
          <cell r="E17">
            <v>0.73874950219036239</v>
          </cell>
          <cell r="F17">
            <v>0.7069958847736626</v>
          </cell>
          <cell r="G17">
            <v>0.6376941457586619</v>
          </cell>
          <cell r="H17">
            <v>0.62397119341563789</v>
          </cell>
        </row>
        <row r="18">
          <cell r="D18">
            <v>3910.4876046966729</v>
          </cell>
          <cell r="E18">
            <v>3477.9462533692727</v>
          </cell>
          <cell r="F18">
            <v>3452.6353550640279</v>
          </cell>
          <cell r="G18">
            <v>3221.9670304449651</v>
          </cell>
          <cell r="H18">
            <v>3201.8888854080801</v>
          </cell>
        </row>
        <row r="25">
          <cell r="C25">
            <v>0.17310619789778905</v>
          </cell>
          <cell r="D25">
            <v>0.10457463884430176</v>
          </cell>
          <cell r="E25">
            <v>9.5904313156940924E-2</v>
          </cell>
          <cell r="F25">
            <v>0.10764044943820225</v>
          </cell>
          <cell r="G25">
            <v>0.14034070315331643</v>
          </cell>
          <cell r="H25">
            <v>0.16539325842696628</v>
          </cell>
        </row>
        <row r="26">
          <cell r="C26">
            <v>0.70395070677781812</v>
          </cell>
          <cell r="D26">
            <v>0.80032102728731946</v>
          </cell>
          <cell r="E26">
            <v>0.70366074664733602</v>
          </cell>
          <cell r="F26">
            <v>0.65715355805243447</v>
          </cell>
          <cell r="G26">
            <v>0.60935121420804639</v>
          </cell>
          <cell r="H26">
            <v>0.60007490636704119</v>
          </cell>
        </row>
        <row r="30">
          <cell r="C30">
            <v>0.19601083476976114</v>
          </cell>
          <cell r="D30">
            <v>0.22082878953107959</v>
          </cell>
          <cell r="E30">
            <v>0.2015108855646458</v>
          </cell>
          <cell r="F30">
            <v>0.14274809160305343</v>
          </cell>
          <cell r="G30">
            <v>0.17031929738159732</v>
          </cell>
          <cell r="H30">
            <v>0.15640373197625107</v>
          </cell>
        </row>
        <row r="31">
          <cell r="C31">
            <v>0.55799064269884269</v>
          </cell>
          <cell r="D31">
            <v>0.70283533260632503</v>
          </cell>
          <cell r="E31">
            <v>0.54387202504850363</v>
          </cell>
          <cell r="F31">
            <v>0.49745547073791341</v>
          </cell>
          <cell r="G31">
            <v>0.41131084297791998</v>
          </cell>
          <cell r="H31">
            <v>0.44223918575063609</v>
          </cell>
        </row>
        <row r="35">
          <cell r="C35">
            <v>5.1020408163265302E-3</v>
          </cell>
          <cell r="D35">
            <v>5.3929121725731898E-3</v>
          </cell>
          <cell r="E35">
            <v>5.1020408163265302E-3</v>
          </cell>
          <cell r="F35">
            <v>5.1020408163265302E-3</v>
          </cell>
          <cell r="G35">
            <v>5.1020408163265302E-3</v>
          </cell>
          <cell r="H35">
            <v>5.1020408163265302E-3</v>
          </cell>
        </row>
        <row r="36">
          <cell r="C36">
            <v>0.92297564186965109</v>
          </cell>
          <cell r="D36">
            <v>0.94067122776911771</v>
          </cell>
          <cell r="E36">
            <v>0.8731073074391047</v>
          </cell>
          <cell r="F36">
            <v>0.49914965986394561</v>
          </cell>
          <cell r="G36">
            <v>0.73452929558920343</v>
          </cell>
          <cell r="H36">
            <v>0.69013605442176873</v>
          </cell>
          <cell r="I36">
            <v>0</v>
          </cell>
          <cell r="J36">
            <v>0</v>
          </cell>
          <cell r="K36">
            <v>0</v>
          </cell>
        </row>
        <row r="40">
          <cell r="C40">
            <v>3.8729589804858619E-2</v>
          </cell>
          <cell r="D40">
            <v>3.273809523809524E-2</v>
          </cell>
          <cell r="E40">
            <v>4.2015133412982873E-2</v>
          </cell>
          <cell r="F40">
            <v>3.6728395061728397E-2</v>
          </cell>
          <cell r="G40">
            <v>2.1206690561529271E-2</v>
          </cell>
          <cell r="H40">
            <v>3.1687242798353908E-2</v>
          </cell>
        </row>
        <row r="41">
          <cell r="C41">
            <v>0.84408602150537637</v>
          </cell>
          <cell r="D41">
            <v>0.81216931216931221</v>
          </cell>
          <cell r="E41">
            <v>0.69673436877737949</v>
          </cell>
          <cell r="F41">
            <v>0.67026748971193417</v>
          </cell>
          <cell r="G41">
            <v>0.61648745519713266</v>
          </cell>
          <cell r="H41">
            <v>0.59228395061728401</v>
          </cell>
        </row>
      </sheetData>
      <sheetData sheetId="17" refreshError="1"/>
      <sheetData sheetId="18" refreshError="1"/>
      <sheetData sheetId="19" refreshError="1"/>
      <sheetData sheetId="20">
        <row r="10">
          <cell r="P10">
            <v>27916385.044246681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 Months Forecast"/>
      <sheetName val="Summary"/>
      <sheetName val="Pick Up Pace_SR9"/>
      <sheetName val="SR9 vs SKV59"/>
      <sheetName val="Pick Up Pace_RB"/>
      <sheetName val="Pick Up Pace_SKV8"/>
      <sheetName val="Pick Up Pace_SP"/>
      <sheetName val="Pick Up Pace 2021"/>
    </sheetNames>
    <sheetDataSet>
      <sheetData sheetId="0"/>
      <sheetData sheetId="1"/>
      <sheetData sheetId="2">
        <row r="49">
          <cell r="AI49">
            <v>2969.9604731913482</v>
          </cell>
        </row>
        <row r="50">
          <cell r="AF50">
            <v>3139.3683573461403</v>
          </cell>
        </row>
        <row r="51">
          <cell r="AI51">
            <v>2856.2135531934227</v>
          </cell>
        </row>
        <row r="52">
          <cell r="AH52">
            <v>2965.1403950593076</v>
          </cell>
        </row>
        <row r="53">
          <cell r="AI53">
            <v>2706.6959955279021</v>
          </cell>
        </row>
      </sheetData>
      <sheetData sheetId="3"/>
      <sheetData sheetId="4">
        <row r="49">
          <cell r="AI49">
            <v>3781.0575988607734</v>
          </cell>
        </row>
        <row r="50">
          <cell r="AF50">
            <v>3755.003530861763</v>
          </cell>
        </row>
        <row r="51">
          <cell r="AI51">
            <v>3282.8765576478363</v>
          </cell>
        </row>
        <row r="52">
          <cell r="AH52">
            <v>3407.7299296055253</v>
          </cell>
        </row>
        <row r="53">
          <cell r="AI53">
            <v>3200.3145618993781</v>
          </cell>
        </row>
      </sheetData>
      <sheetData sheetId="5"/>
      <sheetData sheetId="6">
        <row r="49">
          <cell r="AI49">
            <v>4063.7815894487653</v>
          </cell>
        </row>
        <row r="50">
          <cell r="AF50">
            <v>4149.7805637478787</v>
          </cell>
        </row>
        <row r="51">
          <cell r="AI51">
            <v>3683.9012150668286</v>
          </cell>
        </row>
        <row r="52">
          <cell r="AH52">
            <v>3641.3037541915728</v>
          </cell>
        </row>
        <row r="53">
          <cell r="AI53">
            <v>3374.1009078080901</v>
          </cell>
        </row>
      </sheetData>
      <sheetData sheetId="7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_summary26-"/>
      <sheetName val="Compset"/>
      <sheetName val="LSSS FY25"/>
      <sheetName val="result FY25"/>
      <sheetName val="LSSS FY22"/>
      <sheetName val="result FY22"/>
      <sheetName val="LSSS FY23"/>
      <sheetName val="result FY23"/>
      <sheetName val="for CEO visit"/>
      <sheetName val="Hotel supply"/>
      <sheetName val="LSSS FY24"/>
      <sheetName val="Ascott BP2025"/>
      <sheetName val="result FY24"/>
      <sheetName val="OPEX Summary 2024"/>
      <sheetName val="result FY26"/>
      <sheetName val="LSSS FY26"/>
      <sheetName val="OPEX Summary 2026"/>
      <sheetName val="OPEX Summary 2025"/>
      <sheetName val="Comparables"/>
      <sheetName val="Nat compare"/>
      <sheetName val="YTD compare"/>
      <sheetName val="Arrival"/>
      <sheetName val="Sheet1"/>
      <sheetName val="Trip ad"/>
    </sheetNames>
    <sheetDataSet>
      <sheetData sheetId="0"/>
      <sheetData sheetId="1">
        <row r="190">
          <cell r="B190" t="str">
            <v>January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C2" t="str">
            <v>Jan</v>
          </cell>
          <cell r="D2" t="str">
            <v>Feb</v>
          </cell>
          <cell r="E2" t="str">
            <v>Mar</v>
          </cell>
          <cell r="F2" t="str">
            <v>Apr</v>
          </cell>
          <cell r="G2" t="str">
            <v>May</v>
          </cell>
          <cell r="H2" t="str">
            <v>Jun</v>
          </cell>
          <cell r="I2" t="str">
            <v>Jul</v>
          </cell>
          <cell r="J2" t="str">
            <v>Aug</v>
          </cell>
          <cell r="K2" t="str">
            <v>Sep</v>
          </cell>
          <cell r="L2" t="str">
            <v>Oct</v>
          </cell>
          <cell r="M2" t="str">
            <v>Nov</v>
          </cell>
          <cell r="N2" t="str">
            <v>Dec</v>
          </cell>
        </row>
        <row r="4">
          <cell r="B4">
            <v>2020</v>
          </cell>
          <cell r="C4">
            <v>3255085</v>
          </cell>
          <cell r="D4">
            <v>1852474</v>
          </cell>
          <cell r="E4">
            <v>657642</v>
          </cell>
          <cell r="F4">
            <v>5087</v>
          </cell>
          <cell r="G4">
            <v>10685</v>
          </cell>
          <cell r="H4">
            <v>14554</v>
          </cell>
          <cell r="I4">
            <v>16412</v>
          </cell>
          <cell r="J4">
            <v>20088</v>
          </cell>
          <cell r="K4">
            <v>21125</v>
          </cell>
          <cell r="L4">
            <v>27851</v>
          </cell>
          <cell r="M4">
            <v>26572</v>
          </cell>
          <cell r="N4">
            <v>32311</v>
          </cell>
        </row>
        <row r="5">
          <cell r="B5">
            <v>2021</v>
          </cell>
          <cell r="C5">
            <v>30109</v>
          </cell>
          <cell r="D5">
            <v>24173</v>
          </cell>
          <cell r="E5">
            <v>30565</v>
          </cell>
          <cell r="F5">
            <v>29724</v>
          </cell>
          <cell r="G5">
            <v>23817</v>
          </cell>
          <cell r="H5">
            <v>23615</v>
          </cell>
          <cell r="I5">
            <v>22203</v>
          </cell>
          <cell r="J5">
            <v>18553</v>
          </cell>
          <cell r="K5">
            <v>24136</v>
          </cell>
          <cell r="L5">
            <v>31981</v>
          </cell>
          <cell r="M5">
            <v>102542</v>
          </cell>
          <cell r="N5">
            <v>217200</v>
          </cell>
        </row>
      </sheetData>
      <sheetData sheetId="22"/>
      <sheetData sheetId="23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n FY26 Report"/>
      <sheetName val="New_summary26-"/>
      <sheetName val="Compset"/>
      <sheetName val="LSSS FY25"/>
      <sheetName val="result FY25"/>
      <sheetName val="LSSS FY22"/>
      <sheetName val="result FY22"/>
      <sheetName val="LSSS FY23"/>
      <sheetName val="result FY23"/>
      <sheetName val="for CEO visit"/>
      <sheetName val="Hotel supply"/>
      <sheetName val="LSSS FY24"/>
      <sheetName val="Ascott BP2025"/>
      <sheetName val="result FY24"/>
      <sheetName val="OPEX Summary 2024"/>
      <sheetName val="result FY26"/>
      <sheetName val="LSSS FY26"/>
      <sheetName val="OPEX Summary 2026"/>
      <sheetName val="OPEX Summary 2025"/>
      <sheetName val="Comparables"/>
      <sheetName val="YTD compare"/>
      <sheetName val="Nat compare"/>
      <sheetName val="Arrival"/>
      <sheetName val="Trip 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94">
          <cell r="D94">
            <v>1578.1099131051606</v>
          </cell>
          <cell r="E94">
            <v>1585.5921764252696</v>
          </cell>
          <cell r="F94">
            <v>1289.0616266866568</v>
          </cell>
          <cell r="G94">
            <v>1449.7044148397977</v>
          </cell>
          <cell r="H94">
            <v>1188.393453493547</v>
          </cell>
          <cell r="I94">
            <v>1086.8126345401174</v>
          </cell>
          <cell r="J94"/>
        </row>
      </sheetData>
      <sheetData sheetId="16"/>
      <sheetData sheetId="17"/>
      <sheetData sheetId="18"/>
      <sheetData sheetId="19"/>
      <sheetData sheetId="20"/>
      <sheetData sheetId="21"/>
      <sheetData sheetId="22">
        <row r="123">
          <cell r="G123">
            <v>1440876</v>
          </cell>
        </row>
      </sheetData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mots.go.th/more_news_new.php?cid=41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ts.go.th/news/category/806" TargetMode="External"/><Relationship Id="rId2" Type="http://schemas.openxmlformats.org/officeDocument/2006/relationships/hyperlink" Target="https://www.mots.go.th/more_news_new.php?cid=411" TargetMode="External"/><Relationship Id="rId1" Type="http://schemas.openxmlformats.org/officeDocument/2006/relationships/hyperlink" Target="https://investor.airportthai.co.th/transport.html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B1:AV252"/>
  <sheetViews>
    <sheetView topLeftCell="A26" zoomScale="90" zoomScaleNormal="90" workbookViewId="0">
      <selection activeCell="D136" sqref="D136"/>
    </sheetView>
  </sheetViews>
  <sheetFormatPr defaultColWidth="8.81640625" defaultRowHeight="16.5"/>
  <cols>
    <col min="1" max="1" width="6" style="109" customWidth="1"/>
    <col min="2" max="2" width="7.453125" style="109" customWidth="1"/>
    <col min="3" max="9" width="13.1796875" style="109" customWidth="1"/>
    <col min="10" max="10" width="13.453125" style="109" customWidth="1"/>
    <col min="11" max="16" width="13.1796875" style="109" customWidth="1"/>
    <col min="17" max="19" width="13.453125" style="109" customWidth="1"/>
    <col min="20" max="20" width="14.453125" style="109" customWidth="1"/>
    <col min="21" max="21" width="15.453125" style="109" bestFit="1" customWidth="1"/>
    <col min="22" max="22" width="13.453125" style="109" customWidth="1"/>
    <col min="23" max="23" width="13.81640625" style="109" customWidth="1"/>
    <col min="24" max="25" width="13.453125" style="109" customWidth="1"/>
    <col min="26" max="26" width="14.453125" style="109" customWidth="1"/>
    <col min="27" max="27" width="13.453125" style="109" customWidth="1"/>
    <col min="28" max="28" width="13.81640625" style="109" customWidth="1"/>
    <col min="29" max="31" width="13.453125" style="109" customWidth="1"/>
    <col min="32" max="32" width="15.453125" style="109" customWidth="1"/>
    <col min="33" max="33" width="13.1796875" style="109" customWidth="1"/>
    <col min="34" max="34" width="19" style="109" customWidth="1"/>
    <col min="35" max="37" width="13.1796875" style="109" customWidth="1"/>
    <col min="38" max="38" width="4.453125" style="109" customWidth="1"/>
    <col min="39" max="40" width="13.1796875" style="109" customWidth="1"/>
    <col min="41" max="41" width="14.81640625" style="109" customWidth="1"/>
    <col min="42" max="42" width="9.81640625" style="109" customWidth="1"/>
    <col min="43" max="49" width="13.1796875" style="109" customWidth="1"/>
    <col min="50" max="50" width="7.453125" style="109" customWidth="1"/>
    <col min="51" max="51" width="8.81640625" style="109" customWidth="1"/>
    <col min="52" max="16384" width="8.81640625" style="109"/>
  </cols>
  <sheetData>
    <row r="1" spans="2:40" ht="17.149999999999999" customHeight="1" thickBot="1"/>
    <row r="2" spans="2:40">
      <c r="B2" s="373"/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374"/>
      <c r="Q2" s="374"/>
      <c r="R2" s="374"/>
      <c r="S2" s="374"/>
      <c r="T2" s="374"/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374"/>
      <c r="AH2" s="374"/>
      <c r="AI2" s="374"/>
      <c r="AJ2" s="374"/>
      <c r="AK2" s="374"/>
      <c r="AL2" s="376"/>
    </row>
    <row r="3" spans="2:40">
      <c r="B3" s="377"/>
      <c r="C3" s="378" t="s">
        <v>0</v>
      </c>
      <c r="D3" s="379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384"/>
      <c r="Z3" s="138"/>
      <c r="AA3" s="138"/>
      <c r="AB3" s="138"/>
      <c r="AC3" s="138"/>
      <c r="AD3" s="138"/>
      <c r="AE3" s="138"/>
      <c r="AF3" s="514"/>
      <c r="AG3" s="384"/>
      <c r="AH3" s="138"/>
      <c r="AI3" s="138"/>
      <c r="AJ3" s="138"/>
      <c r="AK3" s="138"/>
      <c r="AL3" s="383"/>
    </row>
    <row r="4" spans="2:40">
      <c r="B4" s="377"/>
      <c r="C4" s="385" t="s">
        <v>1</v>
      </c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383"/>
    </row>
    <row r="5" spans="2:40">
      <c r="B5" s="377"/>
      <c r="C5" s="882" t="s">
        <v>2</v>
      </c>
      <c r="D5" s="880" t="s">
        <v>3</v>
      </c>
      <c r="E5" s="875"/>
      <c r="F5" s="875"/>
      <c r="G5" s="868"/>
      <c r="H5" s="138"/>
      <c r="I5" s="882" t="s">
        <v>4</v>
      </c>
      <c r="J5" s="880" t="s">
        <v>3</v>
      </c>
      <c r="K5" s="875"/>
      <c r="L5" s="875"/>
      <c r="M5" s="868"/>
      <c r="N5" s="138"/>
      <c r="O5" s="882" t="s">
        <v>5</v>
      </c>
      <c r="P5" s="880" t="s">
        <v>3</v>
      </c>
      <c r="Q5" s="875"/>
      <c r="R5" s="875"/>
      <c r="S5" s="868"/>
      <c r="T5" s="138"/>
      <c r="U5" s="882" t="s">
        <v>6</v>
      </c>
      <c r="V5" s="880" t="s">
        <v>3</v>
      </c>
      <c r="W5" s="875"/>
      <c r="X5" s="875"/>
      <c r="Y5" s="868"/>
      <c r="Z5" s="138"/>
      <c r="AA5" s="882" t="s">
        <v>7</v>
      </c>
      <c r="AB5" s="880" t="s">
        <v>3</v>
      </c>
      <c r="AC5" s="875"/>
      <c r="AD5" s="875"/>
      <c r="AE5" s="868"/>
      <c r="AF5" s="138"/>
      <c r="AG5" s="881" t="s">
        <v>8</v>
      </c>
      <c r="AH5" s="880" t="s">
        <v>3</v>
      </c>
      <c r="AI5" s="875"/>
      <c r="AJ5" s="875"/>
      <c r="AK5" s="868"/>
      <c r="AL5" s="383"/>
    </row>
    <row r="6" spans="2:40" ht="33" customHeight="1">
      <c r="B6" s="377"/>
      <c r="C6" s="864"/>
      <c r="D6" s="547" t="s">
        <v>9</v>
      </c>
      <c r="E6" s="547" t="s">
        <v>10</v>
      </c>
      <c r="F6" s="547" t="s">
        <v>11</v>
      </c>
      <c r="G6" s="548" t="s">
        <v>12</v>
      </c>
      <c r="H6" s="138"/>
      <c r="I6" s="864"/>
      <c r="J6" s="547" t="s">
        <v>9</v>
      </c>
      <c r="K6" s="547" t="s">
        <v>10</v>
      </c>
      <c r="L6" s="547" t="s">
        <v>11</v>
      </c>
      <c r="M6" s="547" t="s">
        <v>12</v>
      </c>
      <c r="N6" s="138"/>
      <c r="O6" s="864"/>
      <c r="P6" s="547" t="s">
        <v>9</v>
      </c>
      <c r="Q6" s="547" t="s">
        <v>10</v>
      </c>
      <c r="R6" s="547" t="s">
        <v>11</v>
      </c>
      <c r="S6" s="547" t="s">
        <v>12</v>
      </c>
      <c r="T6" s="138"/>
      <c r="U6" s="864"/>
      <c r="V6" s="547" t="s">
        <v>9</v>
      </c>
      <c r="W6" s="547" t="s">
        <v>10</v>
      </c>
      <c r="X6" s="547" t="s">
        <v>11</v>
      </c>
      <c r="Y6" s="547" t="s">
        <v>12</v>
      </c>
      <c r="Z6" s="138"/>
      <c r="AA6" s="864"/>
      <c r="AB6" s="547" t="s">
        <v>9</v>
      </c>
      <c r="AC6" s="547" t="s">
        <v>10</v>
      </c>
      <c r="AD6" s="547" t="s">
        <v>11</v>
      </c>
      <c r="AE6" s="547" t="s">
        <v>12</v>
      </c>
      <c r="AF6" s="138"/>
      <c r="AG6" s="864"/>
      <c r="AH6" s="547" t="s">
        <v>9</v>
      </c>
      <c r="AI6" s="547" t="s">
        <v>10</v>
      </c>
      <c r="AJ6" s="547" t="s">
        <v>11</v>
      </c>
      <c r="AK6" s="547" t="s">
        <v>12</v>
      </c>
      <c r="AL6" s="383"/>
    </row>
    <row r="7" spans="2:40">
      <c r="B7" s="377"/>
      <c r="C7" s="386" t="s">
        <v>13</v>
      </c>
      <c r="D7" s="549">
        <f>(D37*31+E37*28+F37*31+G37*30+H37*31+I37*30+J37*31+K37*31+L37*30+M37*31+N37*30+O37*31)/365</f>
        <v>0.84442568876041257</v>
      </c>
      <c r="E7" s="549">
        <f>(D41*31+E41*28+F41*31+G41*30+H41*31+I41*30+J41*31+K41*31+L41*30+M41*31+N41*30+O41*31)/(31+28+31+30+31+30+31+31+30+31+30+31)</f>
        <v>0.75293442864504456</v>
      </c>
      <c r="F7" s="515">
        <f>(D45*31+E45*28+F45*31+G45*30+H45*31+I45*30+J45*31+K45*31+L45*30+M45*31+N45*30+O45*31)/(31+28+31+30+31+30+31+31+30+31+30+31)</f>
        <v>0.78250269353184554</v>
      </c>
      <c r="G7" s="550">
        <v>3.9270703745093748E-2</v>
      </c>
      <c r="H7" s="138" t="b">
        <f>F7=P45</f>
        <v>1</v>
      </c>
      <c r="I7" s="386" t="s">
        <v>13</v>
      </c>
      <c r="J7" s="387">
        <v>0.79402508913819136</v>
      </c>
      <c r="K7" s="387">
        <v>0.69966099371529866</v>
      </c>
      <c r="L7" s="551">
        <v>0.72463502371333977</v>
      </c>
      <c r="M7" s="550">
        <v>3.5694472354997918E-2</v>
      </c>
      <c r="N7" s="138" t="b">
        <f>L7=P67</f>
        <v>1</v>
      </c>
      <c r="O7" s="386" t="s">
        <v>13</v>
      </c>
      <c r="P7" s="516">
        <v>0.81647945205479444</v>
      </c>
      <c r="Q7" s="516">
        <v>0.67088875375245005</v>
      </c>
      <c r="R7" s="549">
        <f>(D89*31+E89*28+F89*31+G89*30+H89*31+I89*30+J89*31+K89*31+L89*30+M89*31+N89*30+O89*31)/(31+28+31+30+31+30+31+31+30+31+30+31)</f>
        <v>0.7059206845829411</v>
      </c>
      <c r="S7" s="550">
        <v>5.2217197910307232E-2</v>
      </c>
      <c r="T7" s="138" t="b">
        <f>R7=P89</f>
        <v>1</v>
      </c>
      <c r="U7" s="552" t="s">
        <v>13</v>
      </c>
      <c r="V7" s="516">
        <v>0.78157674028515511</v>
      </c>
      <c r="W7" s="516">
        <v>0.78725156266265761</v>
      </c>
      <c r="X7" s="549">
        <f>(D111*31+E111*28+F111*31+G111*30+H111*31+I111*30+J111*31+K111*31+L111*30+M111*31+N111*30+O111*31)/(31+28+31+30+31+30+31+31+30+31+30+31)</f>
        <v>0.82739085266983503</v>
      </c>
      <c r="Y7" s="550">
        <v>5.0986612044843109E-2</v>
      </c>
      <c r="Z7" s="138"/>
      <c r="AA7" s="386" t="s">
        <v>13</v>
      </c>
      <c r="AB7" s="516">
        <f>(D125*31+E125*28+F125*31+G125*30+H125*31+I125*30+J125*31+K125*31+L125*30+M125*31+N125*30+O125*31)/(31+28+31+30+31+30+31+31+30+31+30+31)</f>
        <v>0.78740909859631325</v>
      </c>
      <c r="AC7" s="516">
        <f>(D129*31+E129*28+F129*31+G129*30+H129*31+I129*30+J129*31+K129*31+L129*30+M129*31+N129*30)/(31+28+31+30+31+30+31+31+30+31+30+31)</f>
        <v>0.62414674606897125</v>
      </c>
      <c r="AD7" s="549">
        <f>(D133*31+E133*28+F133*31+G133*30+H133*31+I133*30+J133*31+K133*31+L133*30+M133*31+N133*30+O133*31)/(31+28+31+30+31+30+31+31+30+31+30+31)</f>
        <v>0.71870789785219014</v>
      </c>
      <c r="AE7" s="550">
        <f>(AD7-AC7)/AC7</f>
        <v>0.15150467799245632</v>
      </c>
      <c r="AF7" s="138"/>
      <c r="AG7" s="386" t="s">
        <v>13</v>
      </c>
      <c r="AH7" s="553">
        <v>0.80876769507923607</v>
      </c>
      <c r="AI7" s="553">
        <v>0.7024804096990519</v>
      </c>
      <c r="AJ7" s="549">
        <f>(F7*$E$33+L7*$E$55+R7*$E$77+X7*$E$99+AD7*$E$121)/SUM($E$33,$E$55,$E$77,$E$99,$E$121)</f>
        <v>0.74487611353503635</v>
      </c>
      <c r="AK7" s="550">
        <v>6.0351439343549959E-2</v>
      </c>
      <c r="AL7" s="383"/>
    </row>
    <row r="8" spans="2:40">
      <c r="B8" s="377"/>
      <c r="C8" s="389" t="s">
        <v>14</v>
      </c>
      <c r="D8" s="390">
        <v>3185.0529784851369</v>
      </c>
      <c r="E8" s="390">
        <f>(D42*31+E42*28+F42*31+G42*30+H42*31+I42*30+J42*31+K42*31+L42*30+M42*31+N42*30+O42*31)/(31+28+31+30+31+30+31+31+30+31+30+31)</f>
        <v>2838.0496859519485</v>
      </c>
      <c r="F8" s="517">
        <f>(D48*31+E48*28+F48*31+G48*30+H48*31+I48*30+J48*31+K48*31+L48*30+M48*31+N48*30+O48*31)/365</f>
        <v>2929.1182621453195</v>
      </c>
      <c r="G8" s="394">
        <v>2.9879645438046089E-2</v>
      </c>
      <c r="H8" s="495" t="b">
        <f>F8=P48</f>
        <v>1</v>
      </c>
      <c r="I8" s="389" t="s">
        <v>14</v>
      </c>
      <c r="J8" s="518">
        <v>4119.8256039759708</v>
      </c>
      <c r="K8" s="518">
        <v>3484.3586036377978</v>
      </c>
      <c r="L8" s="392">
        <v>3534.0010691257839</v>
      </c>
      <c r="M8" s="394">
        <v>1.4247232026048381E-2</v>
      </c>
      <c r="N8" s="495" t="b">
        <f>L8=P70</f>
        <v>1</v>
      </c>
      <c r="O8" s="389" t="s">
        <v>14</v>
      </c>
      <c r="P8" s="518">
        <v>4067.298799077656</v>
      </c>
      <c r="Q8" s="518">
        <v>3152.2929769540829</v>
      </c>
      <c r="R8" s="390">
        <f>(D92*31+E92*28+F92*31+G92*30+H92*31+I92*30+J92*31+K92*31+L92*30+M92*31+N92*30+O92*31)/(31+28+31+30+31+30+31+31+30+31+30+31)</f>
        <v>3597.8954383094342</v>
      </c>
      <c r="S8" s="394">
        <v>0.14135820008263211</v>
      </c>
      <c r="T8" s="495" t="b">
        <f>R8=P92</f>
        <v>1</v>
      </c>
      <c r="U8" s="519" t="s">
        <v>14</v>
      </c>
      <c r="V8" s="518">
        <v>1674.41095890411</v>
      </c>
      <c r="W8" s="518">
        <v>1398.2279651268341</v>
      </c>
      <c r="X8" s="390">
        <f>(D114*31+E114*28+F114*31+G114*30+H114*31+I114*30+J114*31+K114*31+L114*30+M114*31+N114*30+O114*31)/(31+28+31+30+31+30+31+31+30+31+30+31)</f>
        <v>1377.6141523679507</v>
      </c>
      <c r="Y8" s="394">
        <v>-1.4742812526291929E-2</v>
      </c>
      <c r="Z8" s="138"/>
      <c r="AA8" s="389" t="s">
        <v>14</v>
      </c>
      <c r="AB8" s="518">
        <f>(D126*31+E126*28+F126*31+G126*30+H126*31+I126*30+J126*31+K126*31+L126*30+M126*31)/(31+28+31+30+31+30+31+31+30+31+30+31)</f>
        <v>3421.7709477293661</v>
      </c>
      <c r="AC8" s="518">
        <f>(D130*31+E130*28+F130*31+G130*30+H130*31+I130*30+J130*31+K130*31+L130*30+M130*31)/(31+28+31+30+31+30+31+31+30+31+30+31)</f>
        <v>3011.0881795978539</v>
      </c>
      <c r="AD8" s="390">
        <f>(D136*31+E136*28+F136*31+G136*30+H136*31+I136*30+J136*31+K136*31+L136*30+M136*31+N136*30+O136*31)/(31+28+31+30+31+30+31+31+30+31+30+31)</f>
        <v>3813.0354724998688</v>
      </c>
      <c r="AE8" s="394">
        <f>(AD8-AC8)/AC8</f>
        <v>0.26633138754811192</v>
      </c>
      <c r="AF8" s="138"/>
      <c r="AG8" s="389" t="s">
        <v>14</v>
      </c>
      <c r="AH8" s="520">
        <v>3490.451604414643</v>
      </c>
      <c r="AI8" s="520">
        <v>2916.4421706728358</v>
      </c>
      <c r="AJ8" s="390">
        <f>(F8*F7*$E$33+L8*L7*$E$55+R8*R7*$E$77+X8*X7*$E$99+AD8*AD7*$E$121)/SUM(F7*$E$33,L7*$E$55,R7*$E$77,X7*$E$99,AD7*$E$121)</f>
        <v>3179.5437975336276</v>
      </c>
      <c r="AK8" s="394">
        <v>8.9657766469807568E-2</v>
      </c>
      <c r="AL8" s="383"/>
    </row>
    <row r="9" spans="2:40">
      <c r="B9" s="377"/>
      <c r="C9" s="389" t="s">
        <v>15</v>
      </c>
      <c r="D9" s="399">
        <f>D8*D7</f>
        <v>2689.5405550957153</v>
      </c>
      <c r="E9" s="399">
        <f>E8*E7</f>
        <v>2136.8653187584787</v>
      </c>
      <c r="F9" s="399">
        <f>F8*F7</f>
        <v>2292.0429298020308</v>
      </c>
      <c r="G9" s="394">
        <v>7.0323743887145601E-2</v>
      </c>
      <c r="H9" s="138"/>
      <c r="I9" s="389" t="s">
        <v>15</v>
      </c>
      <c r="J9" s="521">
        <f>J8*J7</f>
        <v>3271.2448924308233</v>
      </c>
      <c r="K9" s="521">
        <f>K8*K7</f>
        <v>2437.8698030816722</v>
      </c>
      <c r="L9" s="521">
        <f>L8*L7</f>
        <v>2560.8609485289307</v>
      </c>
      <c r="M9" s="394">
        <v>5.0450251810735501E-2</v>
      </c>
      <c r="N9" s="138"/>
      <c r="O9" s="389" t="s">
        <v>15</v>
      </c>
      <c r="P9" s="398">
        <f>P8*P7</f>
        <v>3320.8658948140478</v>
      </c>
      <c r="Q9" s="398">
        <f>Q8*Q7</f>
        <v>2114.8379067713254</v>
      </c>
      <c r="R9" s="398">
        <f>R7*R8</f>
        <v>2539.8288108692368</v>
      </c>
      <c r="S9" s="394">
        <v>0.200956727102899</v>
      </c>
      <c r="T9" s="138"/>
      <c r="U9" s="519" t="s">
        <v>15</v>
      </c>
      <c r="V9" s="398">
        <f>V7*V8</f>
        <v>1308.680659158015</v>
      </c>
      <c r="W9" s="398">
        <f>W7*W8</f>
        <v>1100.7571505047281</v>
      </c>
      <c r="X9" s="398">
        <f>X7*X8</f>
        <v>1139.8253481777508</v>
      </c>
      <c r="Y9" s="394">
        <v>3.5492113455823232E-2</v>
      </c>
      <c r="Z9" s="138"/>
      <c r="AA9" s="389" t="s">
        <v>15</v>
      </c>
      <c r="AB9" s="398">
        <f>AB7*AB8</f>
        <v>2694.3335775546325</v>
      </c>
      <c r="AC9" s="398">
        <f>AC7*AC8</f>
        <v>1879.3608894227427</v>
      </c>
      <c r="AD9" s="398">
        <f>AD7*AD8</f>
        <v>2740.4587088762132</v>
      </c>
      <c r="AE9" s="394">
        <f>(AD9-AC9)/AC9</f>
        <v>0.45818651665032895</v>
      </c>
      <c r="AF9" s="138"/>
      <c r="AG9" s="389" t="s">
        <v>15</v>
      </c>
      <c r="AH9" s="398">
        <f>AH7*AH8</f>
        <v>2822.9644988880523</v>
      </c>
      <c r="AI9" s="398">
        <f>AI7*AI8</f>
        <v>2048.743490917846</v>
      </c>
      <c r="AJ9" s="398">
        <f>AJ7*AJ8</f>
        <v>2368.366226721279</v>
      </c>
      <c r="AK9" s="394">
        <v>0.15542018106813829</v>
      </c>
      <c r="AL9" s="383"/>
    </row>
    <row r="10" spans="2:40">
      <c r="B10" s="377"/>
      <c r="C10" s="554" t="s">
        <v>16</v>
      </c>
      <c r="D10" s="555">
        <v>0.58766999307313894</v>
      </c>
      <c r="E10" s="555">
        <v>0.57416229517977868</v>
      </c>
      <c r="F10" s="556">
        <v>0.57305355620114495</v>
      </c>
      <c r="G10" s="557">
        <v>-1.93105501343756E-3</v>
      </c>
      <c r="H10" s="138"/>
      <c r="I10" s="554" t="s">
        <v>16</v>
      </c>
      <c r="J10" s="555">
        <v>0.58157672579588771</v>
      </c>
      <c r="K10" s="555">
        <v>0.55172634367395412</v>
      </c>
      <c r="L10" s="555">
        <v>0.55279340969432111</v>
      </c>
      <c r="M10" s="557">
        <v>1.934049429761469E-3</v>
      </c>
      <c r="N10" s="138"/>
      <c r="O10" s="554" t="s">
        <v>16</v>
      </c>
      <c r="P10" s="555">
        <v>0.56835324514529872</v>
      </c>
      <c r="Q10" s="555">
        <v>0.51270908606206733</v>
      </c>
      <c r="R10" s="555">
        <f>R14/R12</f>
        <v>0.52329728273314735</v>
      </c>
      <c r="S10" s="557">
        <v>2.065147070515955E-2</v>
      </c>
      <c r="T10" s="138"/>
      <c r="U10" s="558" t="s">
        <v>16</v>
      </c>
      <c r="V10" s="555">
        <v>0.49173705397102518</v>
      </c>
      <c r="W10" s="522">
        <v>0.47894649233023551</v>
      </c>
      <c r="X10" s="555">
        <f>X14/X12</f>
        <v>0.49149721643502303</v>
      </c>
      <c r="Y10" s="557">
        <v>2.620485650437504E-2</v>
      </c>
      <c r="Z10" s="138"/>
      <c r="AA10" s="554" t="s">
        <v>16</v>
      </c>
      <c r="AB10" s="555">
        <f>AB14/AB12</f>
        <v>0.57713848709033488</v>
      </c>
      <c r="AC10" s="522">
        <f>AC14/AC12</f>
        <v>0.54830573785976799</v>
      </c>
      <c r="AD10" s="555">
        <f>AD14/AD12</f>
        <v>0.55590946027120569</v>
      </c>
      <c r="AE10" s="557">
        <f>(AD10-AC10)/AC10</f>
        <v>1.3867668868682143E-2</v>
      </c>
      <c r="AF10" s="138"/>
      <c r="AG10" s="554" t="s">
        <v>16</v>
      </c>
      <c r="AH10" s="555">
        <v>0.57425665554588801</v>
      </c>
      <c r="AI10" s="555">
        <v>0.54380529797170052</v>
      </c>
      <c r="AJ10" s="555">
        <f>AJ14/AJ12</f>
        <v>0.54623705017718527</v>
      </c>
      <c r="AK10" s="557">
        <v>8.1316714058892441E-3</v>
      </c>
      <c r="AL10" s="383"/>
    </row>
    <row r="11" spans="2:40">
      <c r="B11" s="377"/>
      <c r="C11" s="403"/>
      <c r="D11" s="403"/>
      <c r="E11" s="138"/>
      <c r="F11" s="404"/>
      <c r="G11" s="405"/>
      <c r="H11" s="138"/>
      <c r="I11" s="403"/>
      <c r="J11" s="403"/>
      <c r="K11" s="138"/>
      <c r="L11" s="406"/>
      <c r="M11" s="405"/>
      <c r="N11" s="138"/>
      <c r="O11" s="403"/>
      <c r="P11" s="403"/>
      <c r="Q11" s="138"/>
      <c r="R11" s="406"/>
      <c r="S11" s="405"/>
      <c r="T11" s="138"/>
      <c r="U11" s="403"/>
      <c r="V11" s="403"/>
      <c r="W11" s="138"/>
      <c r="X11" s="406"/>
      <c r="Y11" s="405"/>
      <c r="Z11" s="138"/>
      <c r="AA11" s="403"/>
      <c r="AB11" s="403"/>
      <c r="AC11" s="138"/>
      <c r="AD11" s="406"/>
      <c r="AE11" s="405"/>
      <c r="AF11" s="138"/>
      <c r="AG11" s="403"/>
      <c r="AH11" s="403"/>
      <c r="AI11" s="138"/>
      <c r="AJ11" s="404"/>
      <c r="AK11" s="405"/>
      <c r="AL11" s="383"/>
    </row>
    <row r="12" spans="2:40">
      <c r="B12" s="377"/>
      <c r="C12" s="386" t="s">
        <v>17</v>
      </c>
      <c r="D12" s="559">
        <v>489238536.00188082</v>
      </c>
      <c r="E12" s="559">
        <v>373499955.81990772</v>
      </c>
      <c r="F12" s="523">
        <v>394524890.82999992</v>
      </c>
      <c r="G12" s="550">
        <v>5.6291666658803821E-2</v>
      </c>
      <c r="H12" s="138"/>
      <c r="I12" s="386" t="s">
        <v>17</v>
      </c>
      <c r="J12" s="559">
        <v>560601929.47205949</v>
      </c>
      <c r="K12" s="559">
        <v>417660979.66257453</v>
      </c>
      <c r="L12" s="559">
        <v>441528834.27999997</v>
      </c>
      <c r="M12" s="550">
        <v>5.7146479512422063E-2</v>
      </c>
      <c r="N12" s="138"/>
      <c r="O12" s="386" t="s">
        <v>17</v>
      </c>
      <c r="P12" s="559">
        <v>497191456.57576531</v>
      </c>
      <c r="Q12" s="559">
        <v>352156847.23148811</v>
      </c>
      <c r="R12" s="559">
        <v>381335722.67999989</v>
      </c>
      <c r="S12" s="550">
        <v>8.2857612106378514E-2</v>
      </c>
      <c r="T12" s="138"/>
      <c r="U12" s="386" t="s">
        <v>17</v>
      </c>
      <c r="V12" s="559">
        <v>89376876.497000009</v>
      </c>
      <c r="W12" s="524">
        <v>79910226.150048792</v>
      </c>
      <c r="X12" s="523">
        <v>86351160.109999999</v>
      </c>
      <c r="Y12" s="550">
        <v>8.060212403675289E-2</v>
      </c>
      <c r="Z12" s="138"/>
      <c r="AA12" s="386" t="s">
        <v>17</v>
      </c>
      <c r="AB12" s="559">
        <v>399890374.15431631</v>
      </c>
      <c r="AC12" s="524">
        <v>308657976.82568723</v>
      </c>
      <c r="AD12" s="559">
        <v>337775006.92000002</v>
      </c>
      <c r="AE12" s="550">
        <v>9.4334286752473989E-2</v>
      </c>
      <c r="AF12" s="138"/>
      <c r="AG12" s="386" t="s">
        <v>17</v>
      </c>
      <c r="AH12" s="559">
        <v>2036299172.7010219</v>
      </c>
      <c r="AI12" s="524">
        <v>1531885985.6897061</v>
      </c>
      <c r="AJ12" s="559">
        <v>1303740607.994334</v>
      </c>
      <c r="AK12" s="550">
        <v>-0.14893104305843829</v>
      </c>
      <c r="AL12" s="383"/>
    </row>
    <row r="13" spans="2:40">
      <c r="B13" s="377"/>
      <c r="C13" s="389" t="s">
        <v>18</v>
      </c>
      <c r="D13" s="525">
        <v>-201714817.13137251</v>
      </c>
      <c r="E13" s="525">
        <v>-158923750.76444051</v>
      </c>
      <c r="F13" s="526">
        <v>-168440999.13</v>
      </c>
      <c r="G13" s="394">
        <v>5.9885626407509628E-2</v>
      </c>
      <c r="H13" s="138"/>
      <c r="I13" s="389" t="s">
        <v>18</v>
      </c>
      <c r="J13" s="525">
        <v>-232328757.6879245</v>
      </c>
      <c r="K13" s="525">
        <v>-187618638.21243891</v>
      </c>
      <c r="L13" s="525">
        <v>-197454604.49999991</v>
      </c>
      <c r="M13" s="394">
        <v>5.2425315423214089E-2</v>
      </c>
      <c r="N13" s="138"/>
      <c r="O13" s="389" t="s">
        <v>18</v>
      </c>
      <c r="P13" s="525">
        <v>-213553534.2529718</v>
      </c>
      <c r="Q13" s="525">
        <v>-172026644.82661861</v>
      </c>
      <c r="R13" s="525">
        <v>-181783775.19247499</v>
      </c>
      <c r="S13" s="394">
        <v>5.6718715729707728E-2</v>
      </c>
      <c r="T13" s="138"/>
      <c r="U13" s="389" t="s">
        <v>18</v>
      </c>
      <c r="V13" s="525">
        <v>-44921854.458239563</v>
      </c>
      <c r="W13" s="527">
        <v>-41774080.71490977</v>
      </c>
      <c r="X13" s="526">
        <v>-43909805.280000001</v>
      </c>
      <c r="Y13" s="394">
        <v>5.1125591001406782E-2</v>
      </c>
      <c r="Z13" s="138"/>
      <c r="AA13" s="389" t="s">
        <v>18</v>
      </c>
      <c r="AB13" s="525">
        <v>-169098248.61290619</v>
      </c>
      <c r="AC13" s="526">
        <v>-139419037.09597549</v>
      </c>
      <c r="AD13" s="525">
        <v>-150002685.13</v>
      </c>
      <c r="AE13" s="394">
        <v>7.5912502729011844E-2</v>
      </c>
      <c r="AF13" s="138"/>
      <c r="AG13" s="389" t="s">
        <v>18</v>
      </c>
      <c r="AH13" s="525">
        <v>-861617212.1434145</v>
      </c>
      <c r="AI13" s="526">
        <v>-699762151.61438334</v>
      </c>
      <c r="AJ13" s="525">
        <v>-591589184.02656245</v>
      </c>
      <c r="AK13" s="394">
        <v>-0.1545853363721672</v>
      </c>
      <c r="AL13" s="383"/>
    </row>
    <row r="14" spans="2:40">
      <c r="B14" s="377"/>
      <c r="C14" s="417" t="s">
        <v>19</v>
      </c>
      <c r="D14" s="528">
        <v>287523718.87050831</v>
      </c>
      <c r="E14" s="528">
        <v>214576205.05546719</v>
      </c>
      <c r="F14" s="529">
        <v>226083891.6999999</v>
      </c>
      <c r="G14" s="394">
        <v>5.3629835803825701E-2</v>
      </c>
      <c r="H14" s="138"/>
      <c r="I14" s="417" t="s">
        <v>19</v>
      </c>
      <c r="J14" s="528">
        <v>328273171.78413498</v>
      </c>
      <c r="K14" s="528">
        <v>230042341.45013559</v>
      </c>
      <c r="L14" s="529">
        <v>244074229.78</v>
      </c>
      <c r="M14" s="394">
        <v>6.099698099667443E-2</v>
      </c>
      <c r="N14" s="138"/>
      <c r="O14" s="417" t="s">
        <v>19</v>
      </c>
      <c r="P14" s="528">
        <v>283637922.32279348</v>
      </c>
      <c r="Q14" s="528">
        <v>180130202.4048695</v>
      </c>
      <c r="R14" s="529">
        <v>199551947.48752499</v>
      </c>
      <c r="S14" s="394">
        <v>0.1078205921237028</v>
      </c>
      <c r="T14" s="138"/>
      <c r="U14" s="417" t="s">
        <v>19</v>
      </c>
      <c r="V14" s="528">
        <v>44455022.038760453</v>
      </c>
      <c r="W14" s="530">
        <v>38136145.435139023</v>
      </c>
      <c r="X14" s="529">
        <v>42441354.829999998</v>
      </c>
      <c r="Y14" s="394">
        <v>0.1128905227766968</v>
      </c>
      <c r="Z14" s="138"/>
      <c r="AA14" s="417" t="s">
        <v>19</v>
      </c>
      <c r="AB14" s="528">
        <v>230792125.54141009</v>
      </c>
      <c r="AC14" s="529">
        <v>169238939.72971159</v>
      </c>
      <c r="AD14" s="528">
        <v>187772321.78999999</v>
      </c>
      <c r="AE14" s="394">
        <v>0.1095101522728027</v>
      </c>
      <c r="AF14" s="138"/>
      <c r="AG14" s="417" t="s">
        <v>19</v>
      </c>
      <c r="AH14" s="528">
        <v>1174681960.5576069</v>
      </c>
      <c r="AI14" s="529">
        <v>832123834.0753231</v>
      </c>
      <c r="AJ14" s="528">
        <v>712151423.90703511</v>
      </c>
      <c r="AK14" s="394">
        <v>-0.14417614933672021</v>
      </c>
      <c r="AL14" s="383"/>
      <c r="AM14" s="421"/>
      <c r="AN14" s="416">
        <v>30888701.900000568</v>
      </c>
    </row>
    <row r="15" spans="2:40">
      <c r="B15" s="377"/>
      <c r="C15" s="389" t="s">
        <v>20</v>
      </c>
      <c r="D15" s="525">
        <v>-125834848.0451844</v>
      </c>
      <c r="E15" s="525">
        <v>-111361996.2728783</v>
      </c>
      <c r="F15" s="531">
        <v>-114006894.32999989</v>
      </c>
      <c r="G15" s="532">
        <v>2.3750454783879951E-2</v>
      </c>
      <c r="H15" s="138"/>
      <c r="I15" s="389" t="s">
        <v>20</v>
      </c>
      <c r="J15" s="525">
        <v>-168658307.88013989</v>
      </c>
      <c r="K15" s="525">
        <v>-162488438.33834419</v>
      </c>
      <c r="L15" s="525">
        <v>-174923237.78000009</v>
      </c>
      <c r="M15" s="532">
        <v>7.6527287533918617E-2</v>
      </c>
      <c r="N15" s="138"/>
      <c r="O15" s="389" t="s">
        <v>20</v>
      </c>
      <c r="P15" s="525">
        <v>-143421207.61723831</v>
      </c>
      <c r="Q15" s="525">
        <v>-120664489.1394515</v>
      </c>
      <c r="R15" s="525">
        <v>-129973370.48752511</v>
      </c>
      <c r="S15" s="532">
        <v>7.7146817713000457E-2</v>
      </c>
      <c r="T15" s="138"/>
      <c r="U15" s="389" t="s">
        <v>20</v>
      </c>
      <c r="V15" s="525">
        <v>-27040639.5074393</v>
      </c>
      <c r="W15" s="527">
        <v>-26570816.082855869</v>
      </c>
      <c r="X15" s="526">
        <v>-26396202.989999998</v>
      </c>
      <c r="Y15" s="532">
        <v>-6.5716119637190592E-3</v>
      </c>
      <c r="Z15" s="138"/>
      <c r="AA15" s="389" t="s">
        <v>20</v>
      </c>
      <c r="AB15" s="525">
        <v>-83954325.602517575</v>
      </c>
      <c r="AC15" s="526">
        <v>-70240912.825033113</v>
      </c>
      <c r="AD15" s="525">
        <v>-79989510.619999945</v>
      </c>
      <c r="AE15" s="394">
        <v>0.13878802827136011</v>
      </c>
      <c r="AF15" s="138"/>
      <c r="AG15" s="389" t="s">
        <v>20</v>
      </c>
      <c r="AH15" s="525">
        <v>-548909328.65251958</v>
      </c>
      <c r="AI15" s="526">
        <v>-491326652.65856302</v>
      </c>
      <c r="AJ15" s="525">
        <v>-445299705.44873703</v>
      </c>
      <c r="AK15" s="394">
        <v>-9.3678913937956951E-2</v>
      </c>
      <c r="AL15" s="383"/>
      <c r="AM15" s="421"/>
      <c r="AN15" s="416">
        <v>4413117.5392616391</v>
      </c>
    </row>
    <row r="16" spans="2:40">
      <c r="B16" s="377"/>
      <c r="C16" s="560" t="s">
        <v>21</v>
      </c>
      <c r="D16" s="561">
        <v>161688870.82532391</v>
      </c>
      <c r="E16" s="561">
        <v>103214208.7825889</v>
      </c>
      <c r="F16" s="533">
        <v>112076997.37</v>
      </c>
      <c r="G16" s="557">
        <v>8.586791190813442E-2</v>
      </c>
      <c r="H16" s="138"/>
      <c r="I16" s="560" t="s">
        <v>21</v>
      </c>
      <c r="J16" s="561">
        <v>159614863.9039951</v>
      </c>
      <c r="K16" s="561">
        <v>67553903.111791417</v>
      </c>
      <c r="L16" s="561">
        <v>69150991.99999994</v>
      </c>
      <c r="M16" s="557">
        <v>2.3641696699087611E-2</v>
      </c>
      <c r="N16" s="138"/>
      <c r="O16" s="560" t="s">
        <v>21</v>
      </c>
      <c r="P16" s="561">
        <v>140216714.70555511</v>
      </c>
      <c r="Q16" s="561">
        <v>59465713.26541803</v>
      </c>
      <c r="R16" s="561">
        <v>69578576.999999896</v>
      </c>
      <c r="S16" s="557">
        <v>0.1700620942600036</v>
      </c>
      <c r="T16" s="138"/>
      <c r="U16" s="560" t="s">
        <v>21</v>
      </c>
      <c r="V16" s="561">
        <v>17414382.531321149</v>
      </c>
      <c r="W16" s="561">
        <v>11565329.352283141</v>
      </c>
      <c r="X16" s="561">
        <v>16045151.84</v>
      </c>
      <c r="Y16" s="557">
        <v>0.38734932238073128</v>
      </c>
      <c r="Z16" s="138"/>
      <c r="AA16" s="560" t="s">
        <v>21</v>
      </c>
      <c r="AB16" s="561">
        <v>146837799.93889251</v>
      </c>
      <c r="AC16" s="533">
        <v>98998026.904678509</v>
      </c>
      <c r="AD16" s="561">
        <v>107782811.17000011</v>
      </c>
      <c r="AE16" s="557">
        <v>8.8736963149579809E-2</v>
      </c>
      <c r="AF16" s="138"/>
      <c r="AG16" s="560" t="s">
        <v>21</v>
      </c>
      <c r="AH16" s="561">
        <v>625772631.90508783</v>
      </c>
      <c r="AI16" s="533">
        <v>340797181.41676003</v>
      </c>
      <c r="AJ16" s="561">
        <v>266851718.29873681</v>
      </c>
      <c r="AK16" s="557">
        <v>-0.2169779186864679</v>
      </c>
      <c r="AL16" s="383"/>
      <c r="AM16" s="421"/>
      <c r="AN16" s="416">
        <v>35301819.439262211</v>
      </c>
    </row>
    <row r="17" spans="2:48" ht="17.149999999999999" customHeight="1" thickBot="1">
      <c r="B17" s="426"/>
      <c r="C17" s="427"/>
      <c r="D17" s="428"/>
      <c r="E17" s="428"/>
      <c r="F17" s="429"/>
      <c r="G17" s="430"/>
      <c r="H17" s="430"/>
      <c r="I17" s="430"/>
      <c r="J17" s="430"/>
      <c r="K17" s="430"/>
      <c r="L17" s="431"/>
      <c r="M17" s="430"/>
      <c r="N17" s="430"/>
      <c r="O17" s="430"/>
      <c r="P17" s="430"/>
      <c r="Q17" s="430"/>
      <c r="R17" s="430"/>
      <c r="S17" s="430"/>
      <c r="T17" s="430"/>
      <c r="U17" s="430"/>
      <c r="V17" s="430"/>
      <c r="W17" s="430"/>
      <c r="X17" s="430"/>
      <c r="Y17" s="430"/>
      <c r="Z17" s="430"/>
      <c r="AA17" s="430"/>
      <c r="AB17" s="430"/>
      <c r="AC17" s="430"/>
      <c r="AD17" s="430"/>
      <c r="AE17" s="430"/>
      <c r="AF17" s="430"/>
      <c r="AG17" s="430"/>
      <c r="AH17" s="430"/>
      <c r="AI17" s="430"/>
      <c r="AJ17" s="430"/>
      <c r="AK17" s="430"/>
      <c r="AL17" s="433"/>
      <c r="AM17" s="421"/>
    </row>
    <row r="18" spans="2:48">
      <c r="F18" s="421"/>
      <c r="AF18" s="421"/>
      <c r="AG18" s="421"/>
    </row>
    <row r="19" spans="2:48">
      <c r="F19" s="421"/>
      <c r="AG19" s="138"/>
      <c r="AJ19" s="421"/>
      <c r="AK19" s="421"/>
      <c r="AV19" s="421"/>
    </row>
    <row r="20" spans="2:48">
      <c r="B20" s="881" t="s">
        <v>8</v>
      </c>
      <c r="C20" s="866"/>
      <c r="D20" s="874">
        <v>2025</v>
      </c>
      <c r="E20" s="875"/>
      <c r="F20" s="875"/>
      <c r="G20" s="875"/>
      <c r="H20" s="875"/>
      <c r="I20" s="875"/>
      <c r="J20" s="875"/>
      <c r="K20" s="875"/>
      <c r="L20" s="875"/>
      <c r="M20" s="875"/>
      <c r="N20" s="875"/>
      <c r="O20" s="868"/>
      <c r="P20" s="879" t="s">
        <v>22</v>
      </c>
      <c r="R20" s="881" t="s">
        <v>23</v>
      </c>
      <c r="S20" s="866"/>
      <c r="T20" s="874">
        <v>2025</v>
      </c>
      <c r="U20" s="875"/>
      <c r="V20" s="875"/>
      <c r="W20" s="875"/>
      <c r="X20" s="875"/>
      <c r="Y20" s="875"/>
      <c r="Z20" s="875"/>
      <c r="AA20" s="875"/>
      <c r="AB20" s="875"/>
      <c r="AC20" s="875"/>
      <c r="AD20" s="875"/>
      <c r="AE20" s="868"/>
      <c r="AF20" s="863" t="s">
        <v>24</v>
      </c>
      <c r="AG20" s="138"/>
      <c r="AJ20" s="421"/>
      <c r="AK20" s="421"/>
      <c r="AV20" s="421"/>
    </row>
    <row r="21" spans="2:48">
      <c r="B21" s="871"/>
      <c r="C21" s="872"/>
      <c r="D21" s="562" t="s">
        <v>25</v>
      </c>
      <c r="E21" s="562" t="s">
        <v>26</v>
      </c>
      <c r="F21" s="562" t="s">
        <v>27</v>
      </c>
      <c r="G21" s="562" t="s">
        <v>28</v>
      </c>
      <c r="H21" s="562" t="s">
        <v>29</v>
      </c>
      <c r="I21" s="562" t="s">
        <v>30</v>
      </c>
      <c r="J21" s="562" t="s">
        <v>31</v>
      </c>
      <c r="K21" s="562" t="s">
        <v>32</v>
      </c>
      <c r="L21" s="562" t="s">
        <v>33</v>
      </c>
      <c r="M21" s="562" t="s">
        <v>34</v>
      </c>
      <c r="N21" s="562" t="s">
        <v>35</v>
      </c>
      <c r="O21" s="562" t="s">
        <v>36</v>
      </c>
      <c r="P21" s="884"/>
      <c r="R21" s="871"/>
      <c r="S21" s="872"/>
      <c r="T21" s="562" t="s">
        <v>25</v>
      </c>
      <c r="U21" s="562" t="s">
        <v>26</v>
      </c>
      <c r="V21" s="562" t="s">
        <v>27</v>
      </c>
      <c r="W21" s="562" t="s">
        <v>28</v>
      </c>
      <c r="X21" s="562" t="s">
        <v>29</v>
      </c>
      <c r="Y21" s="562" t="s">
        <v>30</v>
      </c>
      <c r="Z21" s="562" t="s">
        <v>31</v>
      </c>
      <c r="AA21" s="562" t="s">
        <v>32</v>
      </c>
      <c r="AB21" s="562" t="s">
        <v>33</v>
      </c>
      <c r="AC21" s="562" t="s">
        <v>34</v>
      </c>
      <c r="AD21" s="562" t="s">
        <v>35</v>
      </c>
      <c r="AE21" s="562" t="s">
        <v>36</v>
      </c>
      <c r="AF21" s="864"/>
      <c r="AG21" s="138"/>
      <c r="AI21" s="436"/>
      <c r="AK21" s="421"/>
    </row>
    <row r="22" spans="2:48">
      <c r="B22" s="881" t="s">
        <v>37</v>
      </c>
      <c r="C22" s="868"/>
      <c r="D22" s="563">
        <f>E33+E55+E77+E99+E121</f>
        <v>1809</v>
      </c>
      <c r="E22" s="563">
        <f t="shared" ref="E22:O22" si="0">D22</f>
        <v>1809</v>
      </c>
      <c r="F22" s="563">
        <f t="shared" si="0"/>
        <v>1809</v>
      </c>
      <c r="G22" s="563">
        <f t="shared" si="0"/>
        <v>1809</v>
      </c>
      <c r="H22" s="563">
        <f t="shared" si="0"/>
        <v>1809</v>
      </c>
      <c r="I22" s="563">
        <f t="shared" si="0"/>
        <v>1809</v>
      </c>
      <c r="J22" s="563">
        <f t="shared" si="0"/>
        <v>1809</v>
      </c>
      <c r="K22" s="563">
        <f t="shared" si="0"/>
        <v>1809</v>
      </c>
      <c r="L22" s="563">
        <f t="shared" si="0"/>
        <v>1809</v>
      </c>
      <c r="M22" s="563">
        <f t="shared" si="0"/>
        <v>1809</v>
      </c>
      <c r="N22" s="563">
        <f t="shared" si="0"/>
        <v>1809</v>
      </c>
      <c r="O22" s="563">
        <f t="shared" si="0"/>
        <v>1809</v>
      </c>
      <c r="P22" s="864"/>
      <c r="R22" s="869" t="s">
        <v>38</v>
      </c>
      <c r="S22" s="868"/>
      <c r="T22" s="564">
        <f t="shared" ref="T22:AD22" si="1">SUM(T40,T62,T84,T106,T128)</f>
        <v>105905187.87821385</v>
      </c>
      <c r="U22" s="564">
        <f t="shared" si="1"/>
        <v>103963939.97892192</v>
      </c>
      <c r="V22" s="564">
        <f t="shared" si="1"/>
        <v>93340289.617511764</v>
      </c>
      <c r="W22" s="564">
        <f t="shared" si="1"/>
        <v>97710542.917749047</v>
      </c>
      <c r="X22" s="564">
        <f t="shared" si="1"/>
        <v>81498888.848306179</v>
      </c>
      <c r="Y22" s="564">
        <f t="shared" si="1"/>
        <v>90769038.28529045</v>
      </c>
      <c r="Z22" s="564">
        <f t="shared" si="1"/>
        <v>112802326.52801019</v>
      </c>
      <c r="AA22" s="564">
        <f t="shared" si="1"/>
        <v>110933363.15237476</v>
      </c>
      <c r="AB22" s="564">
        <f t="shared" si="1"/>
        <v>73553234.959778085</v>
      </c>
      <c r="AC22" s="564">
        <f t="shared" si="1"/>
        <v>84426112.198347583</v>
      </c>
      <c r="AD22" s="564">
        <f t="shared" si="1"/>
        <v>106824163.66742574</v>
      </c>
      <c r="AE22" s="564">
        <v>112954872.5256778</v>
      </c>
      <c r="AF22" s="565">
        <f t="shared" ref="AF22:AF28" si="2">SUM(T22:AE22)</f>
        <v>1174681960.5576074</v>
      </c>
      <c r="AG22" s="384"/>
    </row>
    <row r="23" spans="2:48">
      <c r="B23" s="878" t="s">
        <v>39</v>
      </c>
      <c r="C23" s="866"/>
      <c r="D23" s="566">
        <f t="shared" ref="D23:O23" si="3">(D37*$E$33+D59*$E$55+D81*$E$77+D103*$E$99+D125*$E$121)/SUM($E$33,$E$55,$E$77,$E$99,$E$121)</f>
        <v>0.82723844334385366</v>
      </c>
      <c r="E23" s="566">
        <f t="shared" si="3"/>
        <v>0.88017689331122184</v>
      </c>
      <c r="F23" s="566">
        <f t="shared" si="3"/>
        <v>0.80247985054263571</v>
      </c>
      <c r="G23" s="566">
        <f t="shared" si="3"/>
        <v>0.80520864556384208</v>
      </c>
      <c r="H23" s="566">
        <f t="shared" si="3"/>
        <v>0.7624631220252247</v>
      </c>
      <c r="I23" s="566">
        <f t="shared" si="3"/>
        <v>0.81128517587787619</v>
      </c>
      <c r="J23" s="566">
        <f t="shared" si="3"/>
        <v>0.86124195842411488</v>
      </c>
      <c r="K23" s="566">
        <f t="shared" si="3"/>
        <v>0.85387354624725831</v>
      </c>
      <c r="L23" s="566">
        <f t="shared" si="3"/>
        <v>0.74471257808924318</v>
      </c>
      <c r="M23" s="566">
        <f t="shared" si="3"/>
        <v>0.73403650803015985</v>
      </c>
      <c r="N23" s="566">
        <f t="shared" si="3"/>
        <v>0.80938479637324123</v>
      </c>
      <c r="O23" s="566">
        <f t="shared" si="3"/>
        <v>0.81794140409903882</v>
      </c>
      <c r="P23" s="567">
        <f>(D23*31+E23*28+F23*31+G23*30+H23*31+I23*30+J23*31+K23*31+L23*30+M23*31+N23*30+O23*31)/365</f>
        <v>0.80876769507923618</v>
      </c>
      <c r="R23" s="867" t="s">
        <v>40</v>
      </c>
      <c r="S23" s="868"/>
      <c r="T23" s="564">
        <f t="shared" ref="T23:AD23" si="4">SUM(T41,T63,T85,T107,T129)</f>
        <v>108744878.96000001</v>
      </c>
      <c r="U23" s="564">
        <f t="shared" si="4"/>
        <v>84829795.879999995</v>
      </c>
      <c r="V23" s="564">
        <f t="shared" si="4"/>
        <v>66251299.739999995</v>
      </c>
      <c r="W23" s="564">
        <f t="shared" si="4"/>
        <v>65881450.07</v>
      </c>
      <c r="X23" s="564">
        <f t="shared" si="4"/>
        <v>60665410.867524996</v>
      </c>
      <c r="Y23" s="564">
        <f t="shared" si="4"/>
        <v>54936996.459999993</v>
      </c>
      <c r="Z23" s="564">
        <f t="shared" si="4"/>
        <v>72160204.783188775</v>
      </c>
      <c r="AA23" s="564">
        <f t="shared" si="4"/>
        <v>69030886.272763148</v>
      </c>
      <c r="AB23" s="564">
        <f t="shared" si="4"/>
        <v>50830451.561821729</v>
      </c>
      <c r="AC23" s="564">
        <f t="shared" si="4"/>
        <v>51796336.842225701</v>
      </c>
      <c r="AD23" s="564">
        <f t="shared" si="4"/>
        <v>69749393.861140758</v>
      </c>
      <c r="AE23" s="564">
        <v>77246728.77665782</v>
      </c>
      <c r="AF23" s="565">
        <f t="shared" si="2"/>
        <v>832123834.07532275</v>
      </c>
      <c r="AG23" s="437"/>
    </row>
    <row r="24" spans="2:48">
      <c r="B24" s="878" t="s">
        <v>41</v>
      </c>
      <c r="C24" s="866"/>
      <c r="D24" s="568">
        <f t="shared" ref="D24:O24" si="5">(D38*$E$33*D37+D60*$E$55*D59+$E$77*D81*D82+$E$99*D103*D104+$E$121*D125*D126)/SUM($E$33*D37,$E$55*D59,$E$77*D81,$E$99*D103,$E$121*D125)</f>
        <v>3711.9141948397591</v>
      </c>
      <c r="E24" s="568">
        <f t="shared" si="5"/>
        <v>3790.0321864626212</v>
      </c>
      <c r="F24" s="568">
        <f t="shared" si="5"/>
        <v>3546.394344404428</v>
      </c>
      <c r="G24" s="568">
        <f t="shared" si="5"/>
        <v>3758.4343158416045</v>
      </c>
      <c r="H24" s="568">
        <f t="shared" si="5"/>
        <v>3415.0057832336111</v>
      </c>
      <c r="I24" s="568">
        <f t="shared" si="5"/>
        <v>3553.0856953449284</v>
      </c>
      <c r="J24" s="568">
        <f t="shared" si="5"/>
        <v>3722.0200703113128</v>
      </c>
      <c r="K24" s="568">
        <f t="shared" si="5"/>
        <v>3725.8558986649723</v>
      </c>
      <c r="L24" s="568">
        <f t="shared" si="5"/>
        <v>3244.5712006801664</v>
      </c>
      <c r="M24" s="568">
        <f t="shared" si="5"/>
        <v>3358.5744739223333</v>
      </c>
      <c r="N24" s="568">
        <f t="shared" si="5"/>
        <v>3648.1296297639237</v>
      </c>
      <c r="O24" s="568">
        <f t="shared" si="5"/>
        <v>3787.6354746053917</v>
      </c>
      <c r="P24" s="569">
        <f>(D24*31+E24*28+F24*31+G24*30+H24*31+I24*30+J24*31+K24*31+L24*30+M24*31+N24*30+O24*31)/365</f>
        <v>3604.2107778337204</v>
      </c>
      <c r="R24" s="885" t="s">
        <v>19</v>
      </c>
      <c r="S24" s="868"/>
      <c r="T24" s="570">
        <f t="shared" ref="T24:AD24" si="6">SUM(T42,T64,T86,T108,T130)</f>
        <v>108744878.96000001</v>
      </c>
      <c r="U24" s="570">
        <f t="shared" si="6"/>
        <v>84829795.879999995</v>
      </c>
      <c r="V24" s="570">
        <f t="shared" si="6"/>
        <v>66251299.739999995</v>
      </c>
      <c r="W24" s="570">
        <f t="shared" si="6"/>
        <v>65881450.07</v>
      </c>
      <c r="X24" s="570">
        <f t="shared" si="6"/>
        <v>60665410.867524996</v>
      </c>
      <c r="Y24" s="570">
        <f t="shared" si="6"/>
        <v>54936996.459999993</v>
      </c>
      <c r="Z24" s="570">
        <f t="shared" si="6"/>
        <v>76597600.489999995</v>
      </c>
      <c r="AA24" s="570">
        <f t="shared" si="6"/>
        <v>80493574.61999999</v>
      </c>
      <c r="AB24" s="570">
        <f t="shared" si="6"/>
        <v>50163883.620000005</v>
      </c>
      <c r="AC24" s="570">
        <f t="shared" si="6"/>
        <v>67451522.63000001</v>
      </c>
      <c r="AD24" s="570">
        <f t="shared" si="6"/>
        <v>82074071.429999992</v>
      </c>
      <c r="AE24" s="570">
        <v>101833260.81999999</v>
      </c>
      <c r="AF24" s="565">
        <f t="shared" si="2"/>
        <v>899923745.58752489</v>
      </c>
      <c r="AG24" s="138"/>
    </row>
    <row r="25" spans="2:48">
      <c r="B25" s="878" t="s">
        <v>42</v>
      </c>
      <c r="C25" s="866"/>
      <c r="D25" s="571">
        <f t="shared" ref="D25:P25" si="7">D23*D24</f>
        <v>3070.6381203651963</v>
      </c>
      <c r="E25" s="571">
        <f t="shared" si="7"/>
        <v>3335.8987554302075</v>
      </c>
      <c r="F25" s="571">
        <f t="shared" si="7"/>
        <v>2845.9100034629141</v>
      </c>
      <c r="G25" s="571">
        <f t="shared" si="7"/>
        <v>3026.323804899484</v>
      </c>
      <c r="H25" s="571">
        <f t="shared" si="7"/>
        <v>2603.815971218497</v>
      </c>
      <c r="I25" s="571">
        <f t="shared" si="7"/>
        <v>2882.5657532570763</v>
      </c>
      <c r="J25" s="571">
        <f t="shared" si="7"/>
        <v>3205.5598546487768</v>
      </c>
      <c r="K25" s="571">
        <f t="shared" si="7"/>
        <v>3181.4097889993254</v>
      </c>
      <c r="L25" s="571">
        <f t="shared" si="7"/>
        <v>2416.2729836526378</v>
      </c>
      <c r="M25" s="571">
        <f t="shared" si="7"/>
        <v>2465.3162787971805</v>
      </c>
      <c r="N25" s="571">
        <f t="shared" si="7"/>
        <v>2952.7406575296613</v>
      </c>
      <c r="O25" s="571">
        <f t="shared" si="7"/>
        <v>3098.0638783140635</v>
      </c>
      <c r="P25" s="569">
        <f t="shared" si="7"/>
        <v>2914.969243368319</v>
      </c>
      <c r="R25" s="869" t="s">
        <v>43</v>
      </c>
      <c r="S25" s="868"/>
      <c r="T25" s="564">
        <f t="shared" ref="T25:AD25" si="8">SUM(T46,T68,T90,T112,T134)</f>
        <v>59515077.178533241</v>
      </c>
      <c r="U25" s="564">
        <f t="shared" si="8"/>
        <v>57748939.583829232</v>
      </c>
      <c r="V25" s="564">
        <f t="shared" si="8"/>
        <v>47934544.534518145</v>
      </c>
      <c r="W25" s="564">
        <f t="shared" si="8"/>
        <v>51946946.459297329</v>
      </c>
      <c r="X25" s="564">
        <f t="shared" si="8"/>
        <v>37095663.65985252</v>
      </c>
      <c r="Y25" s="564">
        <f t="shared" si="8"/>
        <v>45586849.798284009</v>
      </c>
      <c r="Z25" s="564">
        <f t="shared" si="8"/>
        <v>65855048.530726388</v>
      </c>
      <c r="AA25" s="564">
        <f t="shared" si="8"/>
        <v>64120552.959191687</v>
      </c>
      <c r="AB25" s="564">
        <f t="shared" si="8"/>
        <v>29798439.259300798</v>
      </c>
      <c r="AC25" s="564">
        <f t="shared" si="8"/>
        <v>39811611.709627859</v>
      </c>
      <c r="AD25" s="564">
        <f t="shared" si="8"/>
        <v>60373028.423310839</v>
      </c>
      <c r="AE25" s="564">
        <v>65985929.808615707</v>
      </c>
      <c r="AF25" s="565">
        <f t="shared" si="2"/>
        <v>625772631.90508771</v>
      </c>
      <c r="AG25" s="138"/>
      <c r="AH25" s="412"/>
    </row>
    <row r="26" spans="2:48">
      <c r="B26" s="873" t="s">
        <v>44</v>
      </c>
      <c r="C26" s="866"/>
      <c r="D26" s="572">
        <f t="shared" ref="D26:O26" si="9">(D41*$E$33+D63*$E$55+D85*$E$77+D107*$E$99+D129*$E$121)/SUM($E$33,$E$55,$E$77,$E$99,$E$121)</f>
        <v>0.84064970131421746</v>
      </c>
      <c r="E26" s="572">
        <f t="shared" si="9"/>
        <v>0.82892742636026207</v>
      </c>
      <c r="F26" s="572">
        <f t="shared" si="9"/>
        <v>0.66754043403056396</v>
      </c>
      <c r="G26" s="572">
        <f t="shared" si="9"/>
        <v>0.66679565137276586</v>
      </c>
      <c r="H26" s="572">
        <f t="shared" si="9"/>
        <v>0.67854277002086338</v>
      </c>
      <c r="I26" s="572">
        <f t="shared" si="9"/>
        <v>0.66412382531785508</v>
      </c>
      <c r="J26" s="572">
        <f t="shared" si="9"/>
        <v>0.75306098485621531</v>
      </c>
      <c r="K26" s="572">
        <f t="shared" si="9"/>
        <v>0.71584998490363172</v>
      </c>
      <c r="L26" s="572">
        <f t="shared" si="9"/>
        <v>0.6247983486403057</v>
      </c>
      <c r="M26" s="572">
        <f t="shared" si="9"/>
        <v>0.6247983486403057</v>
      </c>
      <c r="N26" s="572">
        <f t="shared" si="9"/>
        <v>0.72431611938492357</v>
      </c>
      <c r="O26" s="572">
        <f t="shared" si="9"/>
        <v>0.75880736316515807</v>
      </c>
      <c r="P26" s="573">
        <f>(D26*31+E26*28+F26*31+G26*30+H26*31+I26*30+J26*31+K26*31+L26*30+M26*31+N26*30+O26*31)/365</f>
        <v>0.71185677664225322</v>
      </c>
      <c r="R26" s="867" t="s">
        <v>45</v>
      </c>
      <c r="S26" s="868"/>
      <c r="T26" s="564">
        <f t="shared" ref="T26:AD26" si="10">SUM(T47,T69,T91,T113,T135)</f>
        <v>62961088.850000009</v>
      </c>
      <c r="U26" s="564">
        <f t="shared" si="10"/>
        <v>42824008.879999995</v>
      </c>
      <c r="V26" s="564">
        <f t="shared" si="10"/>
        <v>24042174.259999998</v>
      </c>
      <c r="W26" s="564">
        <f t="shared" si="10"/>
        <v>25051019.20000001</v>
      </c>
      <c r="X26" s="564">
        <f t="shared" si="10"/>
        <v>17197184.309999961</v>
      </c>
      <c r="Y26" s="564">
        <f t="shared" si="10"/>
        <v>12899417.39000003</v>
      </c>
      <c r="Z26" s="564">
        <f t="shared" si="10"/>
        <v>31592297.830000065</v>
      </c>
      <c r="AA26" s="564">
        <f t="shared" si="10"/>
        <v>37914927.279999986</v>
      </c>
      <c r="AB26" s="564">
        <f t="shared" si="10"/>
        <v>11213817.524999887</v>
      </c>
      <c r="AC26" s="564">
        <f t="shared" si="10"/>
        <v>25691112.760000147</v>
      </c>
      <c r="AD26" s="564">
        <f t="shared" si="10"/>
        <v>39297057.589999959</v>
      </c>
      <c r="AE26" s="564">
        <v>35301888.144520409</v>
      </c>
      <c r="AF26" s="565">
        <f t="shared" si="2"/>
        <v>365985994.01952052</v>
      </c>
      <c r="AG26" s="138"/>
    </row>
    <row r="27" spans="2:48">
      <c r="B27" s="873" t="s">
        <v>46</v>
      </c>
      <c r="C27" s="866"/>
      <c r="D27" s="574">
        <f t="shared" ref="D27:O27" si="11">(D42*$E$33*D41+D64*$E$55*D63+$E$77*D85*D86+$E$99*D107*D108+$E$121*D129*D130)/SUM($E$33*D41,$E$55*D63,$E$77*D85,$E$99*D107,$E$121*D129)</f>
        <v>3666.218243828931</v>
      </c>
      <c r="E27" s="574">
        <f t="shared" si="11"/>
        <v>3450.2616649429519</v>
      </c>
      <c r="F27" s="574">
        <f t="shared" si="11"/>
        <v>3170.9933572835612</v>
      </c>
      <c r="G27" s="574">
        <f t="shared" si="11"/>
        <v>3286.9448583745543</v>
      </c>
      <c r="H27" s="574">
        <f t="shared" si="11"/>
        <v>2996.1266280353202</v>
      </c>
      <c r="I27" s="574">
        <f t="shared" si="11"/>
        <v>2972.6018264802178</v>
      </c>
      <c r="J27" s="574">
        <f t="shared" si="11"/>
        <v>3037.6327195013505</v>
      </c>
      <c r="K27" s="574">
        <f t="shared" si="11"/>
        <v>3056.6865648100679</v>
      </c>
      <c r="L27" s="574">
        <f t="shared" si="11"/>
        <v>2562.233654635922</v>
      </c>
      <c r="M27" s="574">
        <f t="shared" si="11"/>
        <v>2562.233654635922</v>
      </c>
      <c r="N27" s="574">
        <f t="shared" si="11"/>
        <v>3052.6795896150156</v>
      </c>
      <c r="O27" s="574">
        <f t="shared" si="11"/>
        <v>3198.0452843585895</v>
      </c>
      <c r="P27" s="575">
        <f>(D27*31+E27*28+F27*31+G27*30+H27*31+I27*30+J27*31+K27*31+L27*30+M27*31+N27*30+O27*31)/365</f>
        <v>3082.6497384044928</v>
      </c>
      <c r="R27" s="885" t="s">
        <v>21</v>
      </c>
      <c r="S27" s="868"/>
      <c r="T27" s="570">
        <f t="shared" ref="T27:AD27" si="12">SUM(T48,T70,T92,T114,T136)</f>
        <v>62874148.299999997</v>
      </c>
      <c r="U27" s="570">
        <f t="shared" si="12"/>
        <v>42910949.429999985</v>
      </c>
      <c r="V27" s="570">
        <f t="shared" si="12"/>
        <v>24042174.259999998</v>
      </c>
      <c r="W27" s="570">
        <f t="shared" si="12"/>
        <v>25051019.20000001</v>
      </c>
      <c r="X27" s="570">
        <f t="shared" si="12"/>
        <v>17197184.309999961</v>
      </c>
      <c r="Y27" s="570">
        <f t="shared" si="12"/>
        <v>12899417.39000003</v>
      </c>
      <c r="Z27" s="570">
        <f t="shared" si="12"/>
        <v>31592297.830000065</v>
      </c>
      <c r="AA27" s="570">
        <f t="shared" si="12"/>
        <v>37914927.279999956</v>
      </c>
      <c r="AB27" s="570">
        <f t="shared" si="12"/>
        <v>11213814.139999896</v>
      </c>
      <c r="AC27" s="570">
        <f t="shared" si="12"/>
        <v>25691109.370000146</v>
      </c>
      <c r="AD27" s="570">
        <f t="shared" si="12"/>
        <v>39297054.200000048</v>
      </c>
      <c r="AE27" s="570">
        <v>42089385.67999991</v>
      </c>
      <c r="AF27" s="565">
        <f t="shared" si="2"/>
        <v>372773481.38999999</v>
      </c>
      <c r="AG27" s="138"/>
    </row>
    <row r="28" spans="2:48">
      <c r="B28" s="873" t="s">
        <v>47</v>
      </c>
      <c r="C28" s="866"/>
      <c r="D28" s="574">
        <f t="shared" ref="D28:P28" si="13">D26*D27</f>
        <v>3082.0052716275259</v>
      </c>
      <c r="E28" s="574">
        <f t="shared" si="13"/>
        <v>2860.0165221906341</v>
      </c>
      <c r="F28" s="574">
        <f t="shared" si="13"/>
        <v>2116.7662820291034</v>
      </c>
      <c r="G28" s="574">
        <f t="shared" si="13"/>
        <v>2191.7205378662247</v>
      </c>
      <c r="H28" s="574">
        <f t="shared" si="13"/>
        <v>2033.0000615203551</v>
      </c>
      <c r="I28" s="574">
        <f t="shared" si="13"/>
        <v>1974.1756961488852</v>
      </c>
      <c r="J28" s="574">
        <f t="shared" si="13"/>
        <v>2287.5226873791507</v>
      </c>
      <c r="K28" s="574">
        <f t="shared" si="13"/>
        <v>2188.1290312744209</v>
      </c>
      <c r="L28" s="574">
        <f t="shared" si="13"/>
        <v>1600.8793562471394</v>
      </c>
      <c r="M28" s="574">
        <f t="shared" si="13"/>
        <v>1600.8793562471394</v>
      </c>
      <c r="N28" s="574">
        <f t="shared" si="13"/>
        <v>2211.1050340755091</v>
      </c>
      <c r="O28" s="574">
        <f t="shared" si="13"/>
        <v>2426.7003095069094</v>
      </c>
      <c r="P28" s="575">
        <f t="shared" si="13"/>
        <v>2194.4051062977073</v>
      </c>
      <c r="R28" s="885" t="s">
        <v>48</v>
      </c>
      <c r="S28" s="868"/>
      <c r="T28" s="570">
        <f t="shared" ref="T28:AD28" si="14">SUM(T49,T71,T93,T115,T137)</f>
        <v>19641310.369999997</v>
      </c>
      <c r="U28" s="570">
        <f t="shared" si="14"/>
        <v>8588744.2599999961</v>
      </c>
      <c r="V28" s="576">
        <f t="shared" si="14"/>
        <v>-16454804.409999989</v>
      </c>
      <c r="W28" s="576">
        <f t="shared" si="14"/>
        <v>-7814373.2599999793</v>
      </c>
      <c r="X28" s="576">
        <f t="shared" si="14"/>
        <v>-14927963.710000036</v>
      </c>
      <c r="Y28" s="576">
        <f t="shared" si="14"/>
        <v>-19192407.409999978</v>
      </c>
      <c r="Z28" s="576">
        <f t="shared" si="14"/>
        <v>-1995255.5399998985</v>
      </c>
      <c r="AA28" s="576">
        <f t="shared" si="14"/>
        <v>4540295.5099999392</v>
      </c>
      <c r="AB28" s="576">
        <f t="shared" si="14"/>
        <v>-40802604.300000079</v>
      </c>
      <c r="AC28" s="576">
        <f t="shared" si="14"/>
        <v>-4774843.2299998943</v>
      </c>
      <c r="AD28" s="576">
        <f t="shared" si="14"/>
        <v>7270548.0600000918</v>
      </c>
      <c r="AE28" s="570">
        <v>14995095.099999901</v>
      </c>
      <c r="AF28" s="576">
        <f t="shared" si="2"/>
        <v>-50926258.559999928</v>
      </c>
      <c r="AG28" s="138"/>
    </row>
    <row r="29" spans="2:48">
      <c r="B29" s="883" t="s">
        <v>13</v>
      </c>
      <c r="C29" s="868"/>
      <c r="D29" s="577">
        <f t="shared" ref="D29:O29" si="15">(D45*$E$33+D67*$E$55+D89*$E$77+D111*$E$99+D133*$E$121)/SUM($E$33,$E$55,$E$77,$E$99,$E$121)</f>
        <v>0.84064970131421746</v>
      </c>
      <c r="E29" s="577">
        <f t="shared" si="15"/>
        <v>0.82892742636026207</v>
      </c>
      <c r="F29" s="577">
        <f t="shared" si="15"/>
        <v>0.66754043403056396</v>
      </c>
      <c r="G29" s="577">
        <f t="shared" si="15"/>
        <v>0.66679565137276586</v>
      </c>
      <c r="H29" s="577">
        <f t="shared" si="15"/>
        <v>0.68033288753365784</v>
      </c>
      <c r="I29" s="577">
        <f t="shared" si="15"/>
        <v>0.66412382531785508</v>
      </c>
      <c r="J29" s="577">
        <f t="shared" si="15"/>
        <v>0.77037750316517761</v>
      </c>
      <c r="K29" s="577">
        <f t="shared" si="15"/>
        <v>0.79462900551008397</v>
      </c>
      <c r="L29" s="577">
        <f t="shared" si="15"/>
        <v>0.66153992997973099</v>
      </c>
      <c r="M29" s="577">
        <f t="shared" si="15"/>
        <v>0.73475489221437618</v>
      </c>
      <c r="N29" s="577">
        <f t="shared" si="15"/>
        <v>0.81097893856550585</v>
      </c>
      <c r="O29" s="577">
        <f t="shared" si="15"/>
        <v>0.82031761317144425</v>
      </c>
      <c r="P29" s="578">
        <f>(D29*31+E29*28+F29*31+G29*30+H29*31+I29*30+J29*31+K29*31+L29*30+M29*31+N29*30+O29*31)/365</f>
        <v>0.74487611353503624</v>
      </c>
      <c r="Q29" s="138"/>
      <c r="R29" s="138"/>
      <c r="S29" s="138"/>
      <c r="T29" s="534"/>
      <c r="U29" s="534"/>
      <c r="V29" s="534"/>
      <c r="W29" s="534"/>
      <c r="X29" s="534"/>
      <c r="Y29" s="534"/>
      <c r="Z29" s="412"/>
      <c r="AA29" s="138"/>
      <c r="AB29" s="534"/>
      <c r="AC29" s="138"/>
      <c r="AD29" s="534"/>
      <c r="AE29" s="138"/>
      <c r="AF29" s="138"/>
      <c r="AG29" s="138"/>
    </row>
    <row r="30" spans="2:48">
      <c r="B30" s="883" t="s">
        <v>14</v>
      </c>
      <c r="C30" s="868"/>
      <c r="D30" s="579">
        <f t="shared" ref="D30:O30" si="16">(D48*$E$33*D45+D70*$E$55*D67+$E$77*D89*D92+$E$99*D111*D114+$E$121*D133*D136)/SUM($E$33*D45,$E$55*D67,$E$77*D89,$E$99*D111,$E$121*D133)</f>
        <v>3666.218243828931</v>
      </c>
      <c r="E30" s="579">
        <f t="shared" si="16"/>
        <v>3450.2616649429519</v>
      </c>
      <c r="F30" s="579">
        <f t="shared" si="16"/>
        <v>3170.9933572835612</v>
      </c>
      <c r="G30" s="579">
        <f t="shared" si="16"/>
        <v>3286.9448583745543</v>
      </c>
      <c r="H30" s="579">
        <f t="shared" si="16"/>
        <v>2990.0158748123449</v>
      </c>
      <c r="I30" s="579">
        <f t="shared" si="16"/>
        <v>2972.6018264802178</v>
      </c>
      <c r="J30" s="579">
        <f t="shared" si="16"/>
        <v>3119.1504483588728</v>
      </c>
      <c r="K30" s="579">
        <f t="shared" si="16"/>
        <v>3132.281276809882</v>
      </c>
      <c r="L30" s="579">
        <f t="shared" si="16"/>
        <v>2799.228322210231</v>
      </c>
      <c r="M30" s="579">
        <f t="shared" si="16"/>
        <v>2951.9233870877279</v>
      </c>
      <c r="N30" s="579">
        <f t="shared" si="16"/>
        <v>3198.9268426710778</v>
      </c>
      <c r="O30" s="579">
        <f t="shared" si="16"/>
        <v>3434.9158346083577</v>
      </c>
      <c r="P30" s="580">
        <f>(D30*31+E30*28+F30*31+G30*30+H30*31+I30*30+J30*31+K30*31+L30*30+M30*31+N30*30+O30*31)/365</f>
        <v>3180.1885841560688</v>
      </c>
      <c r="T30" s="412"/>
      <c r="U30" s="412"/>
      <c r="V30" s="412"/>
      <c r="W30" s="412"/>
      <c r="X30" s="412"/>
      <c r="Y30" s="412"/>
      <c r="Z30" s="412"/>
      <c r="AA30" s="412"/>
      <c r="AB30" s="412"/>
      <c r="AC30" s="412"/>
    </row>
    <row r="31" spans="2:48">
      <c r="B31" s="883" t="s">
        <v>15</v>
      </c>
      <c r="C31" s="868"/>
      <c r="D31" s="579">
        <f t="shared" ref="D31:P31" si="17">D29*D30</f>
        <v>3082.0052716275259</v>
      </c>
      <c r="E31" s="579">
        <f t="shared" si="17"/>
        <v>2860.0165221906341</v>
      </c>
      <c r="F31" s="579">
        <f t="shared" si="17"/>
        <v>2116.7662820291034</v>
      </c>
      <c r="G31" s="579">
        <f t="shared" si="17"/>
        <v>2191.7205378662247</v>
      </c>
      <c r="H31" s="579">
        <f t="shared" si="17"/>
        <v>2034.2061338825586</v>
      </c>
      <c r="I31" s="579">
        <f t="shared" si="17"/>
        <v>1974.1756961488852</v>
      </c>
      <c r="J31" s="579">
        <f t="shared" si="17"/>
        <v>2402.9233344032527</v>
      </c>
      <c r="K31" s="579">
        <f t="shared" si="17"/>
        <v>2489.0015559692924</v>
      </c>
      <c r="L31" s="579">
        <f t="shared" si="17"/>
        <v>1851.8013082722362</v>
      </c>
      <c r="M31" s="579">
        <f t="shared" si="17"/>
        <v>2168.9401501047396</v>
      </c>
      <c r="N31" s="579">
        <f t="shared" si="17"/>
        <v>2594.2622954180956</v>
      </c>
      <c r="O31" s="579">
        <f t="shared" si="17"/>
        <v>2817.7219588907274</v>
      </c>
      <c r="P31" s="581">
        <f t="shared" si="17"/>
        <v>2368.846512874662</v>
      </c>
      <c r="T31" s="412"/>
      <c r="U31" s="412"/>
      <c r="V31" s="412"/>
      <c r="W31" s="412"/>
      <c r="X31" s="412"/>
      <c r="Y31" s="412"/>
      <c r="Z31" s="412"/>
      <c r="AB31" s="535">
        <f>AB24-AB23</f>
        <v>-666567.94182172418</v>
      </c>
      <c r="AC31" s="416">
        <f>AC24-AC23</f>
        <v>15655185.78777431</v>
      </c>
      <c r="AF31" s="421">
        <f>AF23-AF24</f>
        <v>-67799911.512202144</v>
      </c>
    </row>
    <row r="32" spans="2:48">
      <c r="B32" s="443"/>
      <c r="T32" s="536"/>
      <c r="U32" s="536"/>
      <c r="V32" s="536"/>
      <c r="W32" s="536"/>
      <c r="X32" s="536"/>
      <c r="Y32" s="536"/>
      <c r="Z32" s="536"/>
      <c r="AA32" s="536"/>
      <c r="AB32" s="416">
        <f>AB27-AB26</f>
        <v>-3.3849999904632568</v>
      </c>
      <c r="AC32" s="416">
        <f>AC27-AC26</f>
        <v>-3.3900000005960464</v>
      </c>
      <c r="AD32" s="536"/>
      <c r="AE32" s="536"/>
      <c r="AF32" s="421">
        <f>AF27-AF26</f>
        <v>6787487.3704794645</v>
      </c>
    </row>
    <row r="33" spans="2:42">
      <c r="E33" s="109">
        <v>445</v>
      </c>
      <c r="N33" s="446"/>
      <c r="P33" s="109" t="s">
        <v>2</v>
      </c>
      <c r="R33" s="109" t="s">
        <v>49</v>
      </c>
      <c r="T33" s="537"/>
      <c r="U33" s="537"/>
      <c r="V33" s="537"/>
      <c r="W33" s="537"/>
      <c r="X33" s="537"/>
      <c r="Y33" s="537"/>
      <c r="Z33" s="537"/>
      <c r="AA33" s="537"/>
      <c r="AB33" s="537"/>
      <c r="AC33" s="537"/>
      <c r="AD33" s="537"/>
      <c r="AE33" s="537"/>
    </row>
    <row r="34" spans="2:42">
      <c r="B34" s="870" t="s">
        <v>2</v>
      </c>
      <c r="C34" s="866"/>
      <c r="D34" s="874">
        <v>2025</v>
      </c>
      <c r="E34" s="875"/>
      <c r="F34" s="875"/>
      <c r="G34" s="875"/>
      <c r="H34" s="875"/>
      <c r="I34" s="875"/>
      <c r="J34" s="875"/>
      <c r="K34" s="875"/>
      <c r="L34" s="875"/>
      <c r="M34" s="875"/>
      <c r="N34" s="875"/>
      <c r="O34" s="868"/>
      <c r="P34" s="879" t="s">
        <v>22</v>
      </c>
      <c r="R34" s="870" t="s">
        <v>2</v>
      </c>
      <c r="S34" s="866"/>
      <c r="T34" s="874">
        <v>2025</v>
      </c>
      <c r="U34" s="875"/>
      <c r="V34" s="875"/>
      <c r="W34" s="875"/>
      <c r="X34" s="875"/>
      <c r="Y34" s="875"/>
      <c r="Z34" s="875"/>
      <c r="AA34" s="875"/>
      <c r="AB34" s="875"/>
      <c r="AC34" s="875"/>
      <c r="AD34" s="875"/>
      <c r="AE34" s="868"/>
      <c r="AF34" s="863" t="s">
        <v>24</v>
      </c>
      <c r="AH34" s="412">
        <f>SUM(AF36,AF58,AF80,AF102,AF124)</f>
        <v>1641515614.8199999</v>
      </c>
    </row>
    <row r="35" spans="2:42">
      <c r="B35" s="871"/>
      <c r="C35" s="872"/>
      <c r="D35" s="562" t="s">
        <v>25</v>
      </c>
      <c r="E35" s="562" t="s">
        <v>26</v>
      </c>
      <c r="F35" s="562" t="s">
        <v>27</v>
      </c>
      <c r="G35" s="562" t="s">
        <v>28</v>
      </c>
      <c r="H35" s="562" t="s">
        <v>29</v>
      </c>
      <c r="I35" s="562" t="s">
        <v>30</v>
      </c>
      <c r="J35" s="562" t="s">
        <v>31</v>
      </c>
      <c r="K35" s="562" t="s">
        <v>32</v>
      </c>
      <c r="L35" s="562" t="s">
        <v>33</v>
      </c>
      <c r="M35" s="562" t="s">
        <v>34</v>
      </c>
      <c r="N35" s="562" t="s">
        <v>35</v>
      </c>
      <c r="O35" s="562" t="s">
        <v>36</v>
      </c>
      <c r="P35" s="864"/>
      <c r="R35" s="871"/>
      <c r="S35" s="872"/>
      <c r="T35" s="562" t="s">
        <v>25</v>
      </c>
      <c r="U35" s="562" t="s">
        <v>26</v>
      </c>
      <c r="V35" s="562" t="s">
        <v>27</v>
      </c>
      <c r="W35" s="562" t="s">
        <v>28</v>
      </c>
      <c r="X35" s="562" t="s">
        <v>29</v>
      </c>
      <c r="Y35" s="562" t="s">
        <v>30</v>
      </c>
      <c r="Z35" s="562" t="s">
        <v>31</v>
      </c>
      <c r="AA35" s="562" t="s">
        <v>32</v>
      </c>
      <c r="AB35" s="562" t="s">
        <v>33</v>
      </c>
      <c r="AC35" s="562" t="s">
        <v>34</v>
      </c>
      <c r="AD35" s="562" t="s">
        <v>35</v>
      </c>
      <c r="AE35" s="562" t="s">
        <v>36</v>
      </c>
      <c r="AF35" s="864"/>
      <c r="AH35" s="412">
        <f>AF24</f>
        <v>899923745.58752489</v>
      </c>
      <c r="AI35" s="456">
        <f>AH35/AH34</f>
        <v>0.54822734396358808</v>
      </c>
    </row>
    <row r="36" spans="2:42">
      <c r="B36" s="865" t="s">
        <v>9</v>
      </c>
      <c r="C36" s="866"/>
      <c r="D36" s="582"/>
      <c r="E36" s="582"/>
      <c r="F36" s="582"/>
      <c r="G36" s="582"/>
      <c r="H36" s="582"/>
      <c r="I36" s="582"/>
      <c r="J36" s="582"/>
      <c r="K36" s="582"/>
      <c r="L36" s="582"/>
      <c r="M36" s="582"/>
      <c r="N36" s="582"/>
      <c r="O36" s="582"/>
      <c r="P36" s="583"/>
      <c r="R36" s="877" t="s">
        <v>50</v>
      </c>
      <c r="S36" s="868"/>
      <c r="T36" s="584">
        <v>40471406.759999998</v>
      </c>
      <c r="U36" s="585">
        <v>35097386</v>
      </c>
      <c r="V36" s="585">
        <v>31885906.359999999</v>
      </c>
      <c r="W36" s="585">
        <v>28944481.789999999</v>
      </c>
      <c r="X36" s="585">
        <v>29907879.420000002</v>
      </c>
      <c r="Y36" s="585">
        <v>28869835.91</v>
      </c>
      <c r="Z36" s="585">
        <v>36038410.439999998</v>
      </c>
      <c r="AA36" s="585">
        <v>33833374.909999996</v>
      </c>
      <c r="AB36" s="585">
        <v>25832652.77</v>
      </c>
      <c r="AC36" s="585">
        <v>28644007.57</v>
      </c>
      <c r="AD36" s="585">
        <v>35706456.990000002</v>
      </c>
      <c r="AE36" s="585">
        <v>39293091.909999996</v>
      </c>
      <c r="AF36" s="585">
        <f t="shared" ref="AF36:AF41" si="18">SUM(T36:AE36)</f>
        <v>394524890.82999992</v>
      </c>
      <c r="AH36" s="412">
        <f>AF27</f>
        <v>372773481.38999999</v>
      </c>
      <c r="AI36" s="456">
        <f>AH36/AH34</f>
        <v>0.22709103588446608</v>
      </c>
    </row>
    <row r="37" spans="2:42">
      <c r="B37" s="878" t="s">
        <v>13</v>
      </c>
      <c r="C37" s="866"/>
      <c r="D37" s="566">
        <v>0.90004112359550548</v>
      </c>
      <c r="E37" s="566">
        <v>0.89</v>
      </c>
      <c r="F37" s="566">
        <v>0.8600521348314607</v>
      </c>
      <c r="G37" s="566">
        <v>0.85449438202247197</v>
      </c>
      <c r="H37" s="566">
        <v>0.86995288147879679</v>
      </c>
      <c r="I37" s="566">
        <v>0.83042486891385781</v>
      </c>
      <c r="J37" s="566">
        <v>0.90661213483146075</v>
      </c>
      <c r="K37" s="566">
        <v>0.90993617977528096</v>
      </c>
      <c r="L37" s="566">
        <v>0.67715355805243449</v>
      </c>
      <c r="M37" s="566">
        <v>0.71547662199999995</v>
      </c>
      <c r="N37" s="566">
        <v>0.86067415700000005</v>
      </c>
      <c r="O37" s="566">
        <v>0.85770206599999999</v>
      </c>
      <c r="P37" s="567">
        <f>(D37*31+E37*28+F37*31+G37*30+H37*31+I37*30+J37*31+K37*31+L37*30+M37*31+N37*30+O37*31)/365</f>
        <v>0.84442568876041257</v>
      </c>
      <c r="R37" s="869" t="s">
        <v>51</v>
      </c>
      <c r="S37" s="868"/>
      <c r="T37" s="586">
        <v>-17324064.456733081</v>
      </c>
      <c r="U37" s="586">
        <v>-16257641.807775641</v>
      </c>
      <c r="V37" s="586">
        <v>-16841921.585914809</v>
      </c>
      <c r="W37" s="586">
        <v>-16999977.821535651</v>
      </c>
      <c r="X37" s="586">
        <v>-17369704.53616064</v>
      </c>
      <c r="Y37" s="586">
        <v>-16719377.83988231</v>
      </c>
      <c r="Z37" s="586">
        <v>-16600894.80064046</v>
      </c>
      <c r="AA37" s="586">
        <v>-17143570.49226385</v>
      </c>
      <c r="AB37" s="586">
        <v>-16116867.929469099</v>
      </c>
      <c r="AC37" s="586">
        <v>-16436879.348299431</v>
      </c>
      <c r="AD37" s="586">
        <v>-16837325.086984031</v>
      </c>
      <c r="AE37" s="586">
        <v>-17066591.425713439</v>
      </c>
      <c r="AF37" s="587">
        <f t="shared" si="18"/>
        <v>-201714817.13137248</v>
      </c>
      <c r="AH37" s="412"/>
      <c r="AM37" s="450"/>
    </row>
    <row r="38" spans="2:42">
      <c r="B38" s="878" t="s">
        <v>14</v>
      </c>
      <c r="C38" s="866"/>
      <c r="D38" s="568">
        <v>3359.8464825472388</v>
      </c>
      <c r="E38" s="568">
        <v>3390</v>
      </c>
      <c r="F38" s="568">
        <v>3349.7969520216252</v>
      </c>
      <c r="G38" s="568">
        <v>3380</v>
      </c>
      <c r="H38" s="568">
        <v>3320</v>
      </c>
      <c r="I38" s="568">
        <v>3304.999931325819</v>
      </c>
      <c r="J38" s="568">
        <v>3350.195021477859</v>
      </c>
      <c r="K38" s="568">
        <v>3380.2370022533009</v>
      </c>
      <c r="L38" s="568">
        <v>2668</v>
      </c>
      <c r="M38" s="568">
        <v>2731</v>
      </c>
      <c r="N38" s="568">
        <v>2879</v>
      </c>
      <c r="O38" s="568">
        <v>3111</v>
      </c>
      <c r="P38" s="569">
        <f>(D38*31+E38*28+F38*31+G38*30+H38*31+I38*30+J38*31+K38*31+L38*30+M38*31+N38*30+O38*31)/365</f>
        <v>3185.0529784851374</v>
      </c>
      <c r="R38" s="867" t="s">
        <v>52</v>
      </c>
      <c r="S38" s="868"/>
      <c r="T38" s="588">
        <v>-16229518.49</v>
      </c>
      <c r="U38" s="588">
        <v>-14927113.779999999</v>
      </c>
      <c r="V38" s="588">
        <v>-13795447.949999999</v>
      </c>
      <c r="W38" s="588">
        <v>-12830962.24</v>
      </c>
      <c r="X38" s="588">
        <v>-13004014.58</v>
      </c>
      <c r="Y38" s="588">
        <v>-12975051.35</v>
      </c>
      <c r="Z38" s="589">
        <v>-14326344.23293699</v>
      </c>
      <c r="AA38" s="589">
        <v>-13446375.294255691</v>
      </c>
      <c r="AB38" s="589">
        <v>-9533685.2354792412</v>
      </c>
      <c r="AC38" s="589">
        <v>-9848834.6930501871</v>
      </c>
      <c r="AD38" s="589">
        <v>-13148125.80146114</v>
      </c>
      <c r="AE38" s="589">
        <v>-14858277.11725728</v>
      </c>
      <c r="AF38" s="590">
        <f t="shared" si="18"/>
        <v>-158923750.76444051</v>
      </c>
      <c r="AH38" s="412"/>
    </row>
    <row r="39" spans="2:42">
      <c r="B39" s="878" t="s">
        <v>15</v>
      </c>
      <c r="C39" s="866"/>
      <c r="D39" s="591">
        <f t="shared" ref="D39:K39" si="19">D37*D38</f>
        <v>3024.0000032602238</v>
      </c>
      <c r="E39" s="591">
        <f t="shared" si="19"/>
        <v>3017.1</v>
      </c>
      <c r="F39" s="591">
        <f t="shared" si="19"/>
        <v>2881.000019838119</v>
      </c>
      <c r="G39" s="591">
        <f t="shared" si="19"/>
        <v>2888.1910112359551</v>
      </c>
      <c r="H39" s="591">
        <f t="shared" si="19"/>
        <v>2888.2435665096054</v>
      </c>
      <c r="I39" s="591">
        <f t="shared" si="19"/>
        <v>2744.5541347315525</v>
      </c>
      <c r="J39" s="591">
        <f t="shared" si="19"/>
        <v>3037.3274605237734</v>
      </c>
      <c r="K39" s="591">
        <f t="shared" si="19"/>
        <v>3075.7999445654164</v>
      </c>
      <c r="L39" s="591">
        <v>1806.645692883895</v>
      </c>
      <c r="M39" s="591">
        <v>1953.9666546819999</v>
      </c>
      <c r="N39" s="591">
        <v>2477.8808980029999</v>
      </c>
      <c r="O39" s="591">
        <v>2668.3111273260001</v>
      </c>
      <c r="P39" s="569">
        <f>P37*P38</f>
        <v>2689.5405550957157</v>
      </c>
      <c r="R39" s="877" t="s">
        <v>18</v>
      </c>
      <c r="S39" s="868"/>
      <c r="T39" s="592">
        <v>-16229518.49</v>
      </c>
      <c r="U39" s="592">
        <v>-14927113.779999999</v>
      </c>
      <c r="V39" s="592">
        <v>-13795447.949999999</v>
      </c>
      <c r="W39" s="592">
        <v>-12830962.24</v>
      </c>
      <c r="X39" s="592">
        <v>-13004014.58</v>
      </c>
      <c r="Y39" s="592">
        <v>-12975051.35</v>
      </c>
      <c r="Z39" s="592">
        <v>-15032009.07</v>
      </c>
      <c r="AA39" s="592">
        <v>-14366759.300000001</v>
      </c>
      <c r="AB39" s="592">
        <v>-12105413.15</v>
      </c>
      <c r="AC39" s="592">
        <v>-13283033.470000001</v>
      </c>
      <c r="AD39" s="592">
        <v>-14449193.880000001</v>
      </c>
      <c r="AE39" s="592">
        <v>-15442481.869999999</v>
      </c>
      <c r="AF39" s="592">
        <f t="shared" si="18"/>
        <v>-168440999.13000003</v>
      </c>
      <c r="AH39" s="412"/>
    </row>
    <row r="40" spans="2:42">
      <c r="B40" s="865" t="s">
        <v>10</v>
      </c>
      <c r="C40" s="866"/>
      <c r="D40" s="593"/>
      <c r="E40" s="593"/>
      <c r="F40" s="593"/>
      <c r="G40" s="593"/>
      <c r="H40" s="593"/>
      <c r="I40" s="593"/>
      <c r="J40" s="593"/>
      <c r="K40" s="593"/>
      <c r="L40" s="593"/>
      <c r="M40" s="593"/>
      <c r="N40" s="593"/>
      <c r="O40" s="593"/>
      <c r="P40" s="594"/>
      <c r="R40" s="869" t="s">
        <v>38</v>
      </c>
      <c r="S40" s="868"/>
      <c r="T40" s="595">
        <v>26263980.088241711</v>
      </c>
      <c r="U40" s="595">
        <v>23040152.162224349</v>
      </c>
      <c r="V40" s="595">
        <v>24706189.407752041</v>
      </c>
      <c r="W40" s="595">
        <v>23303140.94846436</v>
      </c>
      <c r="X40" s="595">
        <v>24295955.683839358</v>
      </c>
      <c r="Y40" s="595">
        <v>21626483.948783919</v>
      </c>
      <c r="Z40" s="595">
        <v>27188598.627285</v>
      </c>
      <c r="AA40" s="595">
        <v>27182567.353016071</v>
      </c>
      <c r="AB40" s="595">
        <v>20112140.173914209</v>
      </c>
      <c r="AC40" s="595">
        <v>21209590.159213539</v>
      </c>
      <c r="AD40" s="595">
        <v>24239585.262367971</v>
      </c>
      <c r="AE40" s="595">
        <v>24355335.055405792</v>
      </c>
      <c r="AF40" s="596">
        <f t="shared" si="18"/>
        <v>287523718.87050831</v>
      </c>
      <c r="AH40" s="535"/>
      <c r="AN40" s="121"/>
      <c r="AO40" s="451"/>
      <c r="AP40" s="452"/>
    </row>
    <row r="41" spans="2:42">
      <c r="B41" s="873" t="s">
        <v>13</v>
      </c>
      <c r="C41" s="866"/>
      <c r="D41" s="597">
        <v>0.84682856107285254</v>
      </c>
      <c r="E41" s="597">
        <v>0.87736757624398076</v>
      </c>
      <c r="F41" s="597">
        <v>0.7520840884378398</v>
      </c>
      <c r="G41" s="597">
        <v>0.670561797752809</v>
      </c>
      <c r="H41" s="597">
        <v>0.74889452700253711</v>
      </c>
      <c r="I41" s="597">
        <v>0.73625468164794006</v>
      </c>
      <c r="J41" s="598">
        <v>0.80820216416381641</v>
      </c>
      <c r="K41" s="598">
        <v>0.75612342304135172</v>
      </c>
      <c r="L41" s="598">
        <v>0.64810579117830147</v>
      </c>
      <c r="M41" s="598">
        <v>0.64810579117830147</v>
      </c>
      <c r="N41" s="598">
        <v>0.75612342304135172</v>
      </c>
      <c r="O41" s="598">
        <v>0.79212930032903517</v>
      </c>
      <c r="P41" s="573">
        <f>(D41*31+E41*28+F41*31+G41*30+H41*31+I41*30+J41*31+K41*31+L41*30+M41*31+N41*30+O41*31)/365</f>
        <v>0.75293442864504456</v>
      </c>
      <c r="R41" s="867" t="s">
        <v>40</v>
      </c>
      <c r="S41" s="868"/>
      <c r="T41" s="599">
        <v>24241888.27</v>
      </c>
      <c r="U41" s="599">
        <v>20170272.219999999</v>
      </c>
      <c r="V41" s="599">
        <v>18090458.41</v>
      </c>
      <c r="W41" s="599">
        <v>16113519.550000001</v>
      </c>
      <c r="X41" s="599">
        <v>16903864.84</v>
      </c>
      <c r="Y41" s="599">
        <v>15894784.560000001</v>
      </c>
      <c r="Z41" s="600">
        <v>19592430.33357932</v>
      </c>
      <c r="AA41" s="600">
        <v>18249122.924209211</v>
      </c>
      <c r="AB41" s="600">
        <v>13244213.623332329</v>
      </c>
      <c r="AC41" s="600">
        <v>13677767.259941651</v>
      </c>
      <c r="AD41" s="600">
        <v>18066955.186424211</v>
      </c>
      <c r="AE41" s="600">
        <v>20330927.877980459</v>
      </c>
      <c r="AF41" s="601">
        <f t="shared" si="18"/>
        <v>214576205.05546719</v>
      </c>
      <c r="AG41" s="412"/>
      <c r="AN41" s="416"/>
      <c r="AO41" s="454"/>
      <c r="AP41" s="452"/>
    </row>
    <row r="42" spans="2:42">
      <c r="B42" s="873" t="s">
        <v>14</v>
      </c>
      <c r="C42" s="866"/>
      <c r="D42" s="574">
        <v>3342.444829652457</v>
      </c>
      <c r="E42" s="574">
        <v>3059.3150676911819</v>
      </c>
      <c r="F42" s="574">
        <v>2930.9572240963848</v>
      </c>
      <c r="G42" s="574">
        <v>3005.12639075067</v>
      </c>
      <c r="H42" s="574">
        <v>2764.2930026134932</v>
      </c>
      <c r="I42" s="574">
        <v>2778.2919055855132</v>
      </c>
      <c r="J42" s="602">
        <v>2805.554770214495</v>
      </c>
      <c r="K42" s="602">
        <v>2832.5312583896339</v>
      </c>
      <c r="L42" s="602">
        <v>2373.9309594122651</v>
      </c>
      <c r="M42" s="602">
        <v>2373.9309594122651</v>
      </c>
      <c r="N42" s="602">
        <v>2832.5312583896339</v>
      </c>
      <c r="O42" s="602">
        <v>2967.4136992653312</v>
      </c>
      <c r="P42" s="575">
        <f>(D42*31+E42*28+F42*31+G42*30+H42*31+I42*30+J42*31+K42*31+L42*30+M42*31+N42*30+O42*31)/365</f>
        <v>2838.0496859519485</v>
      </c>
      <c r="R42" s="877" t="s">
        <v>19</v>
      </c>
      <c r="S42" s="868"/>
      <c r="T42" s="585">
        <f t="shared" ref="T42:AD42" si="20">T36+T39</f>
        <v>24241888.269999996</v>
      </c>
      <c r="U42" s="585">
        <f t="shared" si="20"/>
        <v>20170272.219999999</v>
      </c>
      <c r="V42" s="585">
        <f t="shared" si="20"/>
        <v>18090458.41</v>
      </c>
      <c r="W42" s="585">
        <f t="shared" si="20"/>
        <v>16113519.549999999</v>
      </c>
      <c r="X42" s="585">
        <f t="shared" si="20"/>
        <v>16903864.840000004</v>
      </c>
      <c r="Y42" s="585">
        <f t="shared" si="20"/>
        <v>15894784.560000001</v>
      </c>
      <c r="Z42" s="585">
        <f t="shared" si="20"/>
        <v>21006401.369999997</v>
      </c>
      <c r="AA42" s="585">
        <f t="shared" si="20"/>
        <v>19466615.609999996</v>
      </c>
      <c r="AB42" s="585">
        <f t="shared" si="20"/>
        <v>13727239.619999999</v>
      </c>
      <c r="AC42" s="585">
        <f t="shared" si="20"/>
        <v>15360974.1</v>
      </c>
      <c r="AD42" s="585">
        <f t="shared" si="20"/>
        <v>21257263.109999999</v>
      </c>
      <c r="AE42" s="585">
        <v>23850610.039999999</v>
      </c>
      <c r="AF42" s="585">
        <f>AF36+AF39</f>
        <v>226083891.6999999</v>
      </c>
      <c r="AG42" s="109" t="s">
        <v>53</v>
      </c>
      <c r="AN42" s="416"/>
      <c r="AO42" s="454"/>
      <c r="AP42" s="452"/>
    </row>
    <row r="43" spans="2:42">
      <c r="B43" s="873" t="s">
        <v>15</v>
      </c>
      <c r="C43" s="866"/>
      <c r="D43" s="574">
        <f t="shared" ref="D43:K43" si="21">D41*D42</f>
        <v>2830.477745559986</v>
      </c>
      <c r="E43" s="574">
        <f t="shared" si="21"/>
        <v>2684.1438459069022</v>
      </c>
      <c r="F43" s="574">
        <f t="shared" si="21"/>
        <v>2204.326292134831</v>
      </c>
      <c r="G43" s="574">
        <f t="shared" si="21"/>
        <v>2015.1229550561795</v>
      </c>
      <c r="H43" s="574">
        <f t="shared" si="21"/>
        <v>2070.1639006886548</v>
      </c>
      <c r="I43" s="574">
        <f t="shared" si="21"/>
        <v>2045.5304224719107</v>
      </c>
      <c r="J43" s="574">
        <f t="shared" si="21"/>
        <v>2267.4554369674734</v>
      </c>
      <c r="K43" s="574">
        <f t="shared" si="21"/>
        <v>2141.7432309651977</v>
      </c>
      <c r="L43" s="574">
        <v>1538.5584026525501</v>
      </c>
      <c r="M43" s="574">
        <v>1538.5584026525501</v>
      </c>
      <c r="N43" s="574">
        <v>2141.7432309651981</v>
      </c>
      <c r="O43" s="574">
        <v>2350.5753373858411</v>
      </c>
      <c r="P43" s="575">
        <f>P41*P42</f>
        <v>2136.8653187584787</v>
      </c>
      <c r="R43" s="869" t="s">
        <v>54</v>
      </c>
      <c r="S43" s="868"/>
      <c r="T43" s="603">
        <v>0.6025500882734518</v>
      </c>
      <c r="U43" s="603">
        <v>0.58629632441488311</v>
      </c>
      <c r="V43" s="603">
        <v>0.59464049789214202</v>
      </c>
      <c r="W43" s="603">
        <v>0.57819696489121986</v>
      </c>
      <c r="X43" s="603">
        <v>0.5831170214405248</v>
      </c>
      <c r="Y43" s="603">
        <v>0.56398481974333925</v>
      </c>
      <c r="Z43" s="603">
        <v>0.62089319832017675</v>
      </c>
      <c r="AA43" s="603">
        <v>0.61324014846266639</v>
      </c>
      <c r="AB43" s="603">
        <v>0.55513913371633272</v>
      </c>
      <c r="AC43" s="603">
        <v>0.56338855772334295</v>
      </c>
      <c r="AD43" s="603">
        <v>0.59010244578315418</v>
      </c>
      <c r="AE43" s="603">
        <v>0.5879817073816529</v>
      </c>
      <c r="AF43" s="604">
        <f>AVERAGE(T43:AE43)</f>
        <v>0.5866275756702406</v>
      </c>
    </row>
    <row r="44" spans="2:42">
      <c r="B44" s="865" t="s">
        <v>55</v>
      </c>
      <c r="C44" s="866"/>
      <c r="D44" s="579"/>
      <c r="E44" s="579"/>
      <c r="F44" s="579"/>
      <c r="G44" s="579"/>
      <c r="H44" s="579"/>
      <c r="I44" s="579"/>
      <c r="J44" s="579"/>
      <c r="K44" s="579"/>
      <c r="L44" s="579"/>
      <c r="M44" s="579"/>
      <c r="N44" s="579"/>
      <c r="O44" s="579"/>
      <c r="P44" s="579"/>
      <c r="R44" s="867" t="s">
        <v>56</v>
      </c>
      <c r="S44" s="868"/>
      <c r="T44" s="605">
        <v>0.59898803156898217</v>
      </c>
      <c r="U44" s="605">
        <v>0.57469442938001136</v>
      </c>
      <c r="V44" s="605">
        <v>0.56734966871426262</v>
      </c>
      <c r="W44" s="605">
        <v>0.55670437173164533</v>
      </c>
      <c r="X44" s="605">
        <v>0.56519770601643016</v>
      </c>
      <c r="Y44" s="605">
        <v>0.55056719440841473</v>
      </c>
      <c r="Z44" s="606">
        <v>0.56308391548744607</v>
      </c>
      <c r="AA44" s="606">
        <v>0.56308391548744607</v>
      </c>
      <c r="AB44" s="606">
        <v>0.56308391548744607</v>
      </c>
      <c r="AC44" s="606">
        <v>0.56308391548744607</v>
      </c>
      <c r="AD44" s="606">
        <v>0.56308391548744607</v>
      </c>
      <c r="AE44" s="606">
        <v>0.56308391548744607</v>
      </c>
      <c r="AF44" s="607">
        <f>AVERAGE(T44:AE44)</f>
        <v>0.56600040789536876</v>
      </c>
    </row>
    <row r="45" spans="2:42">
      <c r="B45" s="876" t="s">
        <v>13</v>
      </c>
      <c r="C45" s="868"/>
      <c r="D45" s="609">
        <f>'[275]LSSS FY25'!C5</f>
        <v>0.84682856107285254</v>
      </c>
      <c r="E45" s="609">
        <f>'[275]LSSS FY25'!D5</f>
        <v>0.87736757624398076</v>
      </c>
      <c r="F45" s="609">
        <f>'[275]LSSS FY25'!E5</f>
        <v>0.7520840884378398</v>
      </c>
      <c r="G45" s="609">
        <f>'[275]LSSS FY25'!F5</f>
        <v>0.670561797752809</v>
      </c>
      <c r="H45" s="609">
        <f>'[275]LSSS FY25'!G5</f>
        <v>0.74889452700253711</v>
      </c>
      <c r="I45" s="609">
        <f>'[275]LSSS FY25'!H5</f>
        <v>0.73625468164794006</v>
      </c>
      <c r="J45" s="609">
        <f>'[275]LSSS FY25'!I5</f>
        <v>0.84835085175788327</v>
      </c>
      <c r="K45" s="609">
        <f>'[275]LSSS FY25'!J5</f>
        <v>0.80188474084813344</v>
      </c>
      <c r="L45" s="609">
        <f>'[275]LSSS FY25'!K5</f>
        <v>0.67715355805243449</v>
      </c>
      <c r="M45" s="609">
        <f>'[275]LSSS FY25'!L5</f>
        <v>0.71547662199999995</v>
      </c>
      <c r="N45" s="609">
        <f>'[275]LSSS FY25'!M5</f>
        <v>0.86067415700000005</v>
      </c>
      <c r="O45" s="609">
        <v>0.85770206599999999</v>
      </c>
      <c r="P45" s="610">
        <f t="shared" ref="P45:P50" si="22">(D45*31+E45*28+F45*31+G45*30+H45*31+I45*30+J45*31+K45*31+L45*30+M45*31+N45*30+O45*31)/365</f>
        <v>0.78250269353184554</v>
      </c>
      <c r="Q45" s="456"/>
      <c r="R45" s="877" t="s">
        <v>57</v>
      </c>
      <c r="S45" s="868"/>
      <c r="T45" s="611">
        <f t="shared" ref="T45:AD45" si="23">T42/T36</f>
        <v>0.59898803156898217</v>
      </c>
      <c r="U45" s="611">
        <f t="shared" si="23"/>
        <v>0.57469442938001136</v>
      </c>
      <c r="V45" s="611">
        <f t="shared" si="23"/>
        <v>0.56734966871426262</v>
      </c>
      <c r="W45" s="611">
        <f t="shared" si="23"/>
        <v>0.55670437173164533</v>
      </c>
      <c r="X45" s="611">
        <f t="shared" si="23"/>
        <v>0.56519770601643016</v>
      </c>
      <c r="Y45" s="611">
        <f t="shared" si="23"/>
        <v>0.55056719440841462</v>
      </c>
      <c r="Z45" s="611">
        <f t="shared" si="23"/>
        <v>0.58288923161506667</v>
      </c>
      <c r="AA45" s="611">
        <f t="shared" si="23"/>
        <v>0.57536724201422562</v>
      </c>
      <c r="AB45" s="611">
        <f t="shared" si="23"/>
        <v>0.53139101671903122</v>
      </c>
      <c r="AC45" s="611">
        <f t="shared" si="23"/>
        <v>0.5362718209894678</v>
      </c>
      <c r="AD45" s="611">
        <f t="shared" si="23"/>
        <v>0.59533386681163403</v>
      </c>
      <c r="AE45" s="612">
        <v>0.60699244779793149</v>
      </c>
      <c r="AF45" s="611">
        <f>AF42/AF36</f>
        <v>0.57305355620114484</v>
      </c>
      <c r="AN45" s="121"/>
      <c r="AO45" s="451"/>
    </row>
    <row r="46" spans="2:42">
      <c r="B46" s="457"/>
      <c r="C46" s="458" t="s">
        <v>58</v>
      </c>
      <c r="D46" s="459">
        <f>'[275]LSSS FY25'!C29</f>
        <v>0.14628488582819862</v>
      </c>
      <c r="E46" s="459">
        <f>'[275]LSSS FY25'!D29</f>
        <v>0.10064205457463885</v>
      </c>
      <c r="F46" s="459">
        <f>'[275]LSSS FY25'!E29</f>
        <v>7.8144255164914828E-2</v>
      </c>
      <c r="G46" s="459">
        <f>'[275]LSSS FY25'!F29</f>
        <v>8.5992509363295874E-2</v>
      </c>
      <c r="H46" s="459">
        <f>'[275]LSSS FY25'!G29</f>
        <v>0.13040956868430592</v>
      </c>
      <c r="I46" s="459">
        <f>'[275]LSSS FY25'!H29</f>
        <v>0.14471910112359551</v>
      </c>
      <c r="J46" s="459">
        <f>'[275]LSSS FY25'!I29</f>
        <v>0.10945994925697716</v>
      </c>
      <c r="K46" s="459">
        <f>'[275]LSSS FY25'!J29</f>
        <v>9.5614353026458862E-2</v>
      </c>
      <c r="L46" s="459">
        <f>'[275]LSSS FY25'!K29</f>
        <v>7.9101123595505612E-2</v>
      </c>
      <c r="M46" s="459">
        <f>'[275]LSSS FY25'!L29</f>
        <v>7.6259514316781449E-2</v>
      </c>
      <c r="N46" s="459">
        <f>'[275]LSSS FY25'!M29</f>
        <v>9.3782771535580525E-2</v>
      </c>
      <c r="O46" s="459">
        <v>8.8510329829648418E-2</v>
      </c>
      <c r="P46" s="459">
        <f t="shared" si="22"/>
        <v>0.10244112667384947</v>
      </c>
      <c r="R46" s="869" t="s">
        <v>43</v>
      </c>
      <c r="S46" s="868"/>
      <c r="T46" s="595">
        <v>15585081.64025839</v>
      </c>
      <c r="U46" s="595">
        <v>12636031.55563054</v>
      </c>
      <c r="V46" s="595">
        <v>14158999.15770508</v>
      </c>
      <c r="W46" s="595">
        <v>12859023.92969249</v>
      </c>
      <c r="X46" s="595">
        <v>13767477.046347219</v>
      </c>
      <c r="Y46" s="595">
        <v>11324322.567760389</v>
      </c>
      <c r="Z46" s="595">
        <v>16458783.429914109</v>
      </c>
      <c r="AA46" s="595">
        <v>16441116.60606043</v>
      </c>
      <c r="AB46" s="595">
        <v>9941860.0711319074</v>
      </c>
      <c r="AC46" s="595">
        <v>10948718.94788653</v>
      </c>
      <c r="AD46" s="595">
        <v>13733158.584564</v>
      </c>
      <c r="AE46" s="595">
        <v>13834297.28837279</v>
      </c>
      <c r="AF46" s="596">
        <f>SUM(T46:AE46)</f>
        <v>161688870.82532385</v>
      </c>
      <c r="AG46" s="412"/>
      <c r="AN46" s="416"/>
      <c r="AO46" s="416"/>
    </row>
    <row r="47" spans="2:42">
      <c r="B47" s="613"/>
      <c r="C47" s="460" t="s">
        <v>59</v>
      </c>
      <c r="D47" s="461">
        <f>'[275]LSSS FY25'!C30</f>
        <v>0.70054367524465389</v>
      </c>
      <c r="E47" s="461">
        <f>'[275]LSSS FY25'!D30</f>
        <v>0.77672552166934195</v>
      </c>
      <c r="F47" s="461">
        <f>'[275]LSSS FY25'!E30</f>
        <v>0.67393983327292495</v>
      </c>
      <c r="G47" s="461">
        <f>'[275]LSSS FY25'!F30</f>
        <v>0.58456928838951316</v>
      </c>
      <c r="H47" s="461">
        <f>'[275]LSSS FY25'!G30</f>
        <v>0.61848495831823125</v>
      </c>
      <c r="I47" s="461">
        <f>'[275]LSSS FY25'!H30</f>
        <v>0.59153558052434452</v>
      </c>
      <c r="J47" s="461">
        <f>'[275]LSSS FY25'!I30</f>
        <v>0.73889090250090605</v>
      </c>
      <c r="K47" s="461">
        <f>'[275]LSSS FY25'!J30</f>
        <v>0.70627038782167462</v>
      </c>
      <c r="L47" s="461">
        <f>'[275]LSSS FY25'!K30</f>
        <v>0.59805243445692891</v>
      </c>
      <c r="M47" s="461">
        <f>'[275]LSSS FY25'!L30</f>
        <v>0.63921710768321849</v>
      </c>
      <c r="N47" s="461">
        <f>'[275]LSSS FY25'!M30</f>
        <v>0.76689138546441948</v>
      </c>
      <c r="O47" s="461">
        <v>0.76919173617035153</v>
      </c>
      <c r="P47" s="461">
        <f t="shared" si="22"/>
        <v>0.68006156685799612</v>
      </c>
      <c r="R47" s="867" t="s">
        <v>45</v>
      </c>
      <c r="S47" s="868"/>
      <c r="T47" s="599">
        <v>14387268.869999999</v>
      </c>
      <c r="U47" s="599">
        <v>10733552.220000001</v>
      </c>
      <c r="V47" s="599">
        <v>8487749.2699999921</v>
      </c>
      <c r="W47" s="599">
        <v>7010547.2600000007</v>
      </c>
      <c r="X47" s="599">
        <v>7542400.9300000016</v>
      </c>
      <c r="Y47" s="599">
        <v>6575140.7099999916</v>
      </c>
      <c r="Z47" s="600">
        <v>11159359.10999999</v>
      </c>
      <c r="AA47" s="600">
        <v>10240836.98000001</v>
      </c>
      <c r="AB47" s="600">
        <v>5107382.749999878</v>
      </c>
      <c r="AC47" s="600">
        <v>6268677.0500001488</v>
      </c>
      <c r="AD47" s="600">
        <v>11258555.419999961</v>
      </c>
      <c r="AE47" s="600">
        <v>10009788.980474669</v>
      </c>
      <c r="AF47" s="601">
        <f>SUM(T47:AE47)</f>
        <v>108781259.55047463</v>
      </c>
      <c r="AG47" s="412"/>
      <c r="AN47" s="416"/>
      <c r="AO47" s="416"/>
    </row>
    <row r="48" spans="2:42">
      <c r="B48" s="876" t="s">
        <v>14</v>
      </c>
      <c r="C48" s="868"/>
      <c r="D48" s="614">
        <f>'[275]LSSS FY25'!C6</f>
        <v>3342.444829652457</v>
      </c>
      <c r="E48" s="614">
        <f>'[275]LSSS FY25'!D6</f>
        <v>3059.3150676911819</v>
      </c>
      <c r="F48" s="614">
        <f>'[275]LSSS FY25'!E6</f>
        <v>2930.9572240963853</v>
      </c>
      <c r="G48" s="614">
        <f>'[275]LSSS FY25'!F6</f>
        <v>3005.12639075067</v>
      </c>
      <c r="H48" s="614">
        <f>'[275]LSSS FY25'!G6</f>
        <v>2764.2930026134932</v>
      </c>
      <c r="I48" s="614">
        <f>'[275]LSSS FY25'!H6</f>
        <v>2778.2919055855127</v>
      </c>
      <c r="J48" s="614">
        <f>'[275]LSSS FY25'!I6</f>
        <v>2948.5967700589586</v>
      </c>
      <c r="K48" s="614">
        <f>'[275]LSSS FY25'!J6</f>
        <v>2942</v>
      </c>
      <c r="L48" s="614">
        <v>2657.1916092847619</v>
      </c>
      <c r="M48" s="614">
        <f>'[275]LSSS FY25'!L6</f>
        <v>2731</v>
      </c>
      <c r="N48" s="614">
        <f>'[275]LSSS FY25'!M6</f>
        <v>2879</v>
      </c>
      <c r="O48" s="614">
        <v>3111</v>
      </c>
      <c r="P48" s="614">
        <f t="shared" si="22"/>
        <v>2929.1182621453195</v>
      </c>
      <c r="Q48" s="462"/>
      <c r="R48" s="877" t="s">
        <v>21</v>
      </c>
      <c r="S48" s="868"/>
      <c r="T48" s="585">
        <v>14387268.869999999</v>
      </c>
      <c r="U48" s="585">
        <v>10733552.220000001</v>
      </c>
      <c r="V48" s="585">
        <v>8487749.2699999921</v>
      </c>
      <c r="W48" s="585">
        <v>7010547.2600000007</v>
      </c>
      <c r="X48" s="585">
        <v>7542400.9300000016</v>
      </c>
      <c r="Y48" s="585">
        <v>6575140.7099999916</v>
      </c>
      <c r="Z48" s="585">
        <v>11159359.10999999</v>
      </c>
      <c r="AA48" s="585">
        <v>10240836.98000001</v>
      </c>
      <c r="AB48" s="585">
        <v>5107382.749999878</v>
      </c>
      <c r="AC48" s="585">
        <v>6268677.0500001488</v>
      </c>
      <c r="AD48" s="585">
        <v>11258555.419999961</v>
      </c>
      <c r="AE48" s="585">
        <v>13305526.800000019</v>
      </c>
      <c r="AF48" s="585">
        <f>SUM(T48:AE48)</f>
        <v>112076997.36999997</v>
      </c>
      <c r="AG48" s="109" t="s">
        <v>60</v>
      </c>
    </row>
    <row r="49" spans="2:41">
      <c r="B49" s="457"/>
      <c r="C49" s="458" t="s">
        <v>58</v>
      </c>
      <c r="D49" s="463">
        <v>2062</v>
      </c>
      <c r="E49" s="463">
        <v>2236</v>
      </c>
      <c r="F49" s="463">
        <v>2267.037226345084</v>
      </c>
      <c r="G49" s="463">
        <v>2239.842238675958</v>
      </c>
      <c r="H49" s="463">
        <v>2055.8061589772101</v>
      </c>
      <c r="I49" s="464">
        <v>2079.1717132505182</v>
      </c>
      <c r="J49" s="464">
        <v>2178</v>
      </c>
      <c r="K49" s="464">
        <v>2156.2003563305539</v>
      </c>
      <c r="L49" s="464">
        <v>2165.3418413597728</v>
      </c>
      <c r="M49" s="464">
        <v>2007.169486692015</v>
      </c>
      <c r="N49" s="464">
        <v>2127.664509015437</v>
      </c>
      <c r="O49" s="464">
        <v>2049</v>
      </c>
      <c r="P49" s="463">
        <f t="shared" si="22"/>
        <v>2134.2471757472367</v>
      </c>
      <c r="Q49" s="462"/>
      <c r="R49" s="877" t="s">
        <v>48</v>
      </c>
      <c r="S49" s="868"/>
      <c r="T49" s="585">
        <v>2928858.119999995</v>
      </c>
      <c r="U49" s="585">
        <v>810051.21000001673</v>
      </c>
      <c r="V49" s="584">
        <v>-6263633.4299999997</v>
      </c>
      <c r="W49" s="584">
        <v>-2777065.0900000269</v>
      </c>
      <c r="X49" s="584">
        <v>-2643251.9899999988</v>
      </c>
      <c r="Y49" s="584">
        <v>-5147623.1899999948</v>
      </c>
      <c r="Z49" s="585">
        <v>287300.57000000961</v>
      </c>
      <c r="AA49" s="584">
        <v>-379638.20000000112</v>
      </c>
      <c r="AB49" s="584">
        <v>-29252571.780000109</v>
      </c>
      <c r="AC49" s="584">
        <v>-3625543.9599998668</v>
      </c>
      <c r="AD49" s="585">
        <v>785696.51999995857</v>
      </c>
      <c r="AE49" s="615">
        <v>2163124.4200000172</v>
      </c>
      <c r="AF49" s="592">
        <f>SUM(T49:AE49)</f>
        <v>-43114296.799999997</v>
      </c>
      <c r="AO49" s="466"/>
    </row>
    <row r="50" spans="2:41">
      <c r="B50" s="613"/>
      <c r="C50" s="460" t="s">
        <v>59</v>
      </c>
      <c r="D50" s="467">
        <v>3609.861840852649</v>
      </c>
      <c r="E50" s="467">
        <v>3166.0527247365162</v>
      </c>
      <c r="F50" s="467">
        <v>3007.93966548349</v>
      </c>
      <c r="G50" s="467">
        <v>3117.7027883136848</v>
      </c>
      <c r="H50" s="467">
        <v>2913.6797620721982</v>
      </c>
      <c r="I50" s="468">
        <v>2949.3315676839311</v>
      </c>
      <c r="J50" s="468">
        <v>3062.7355753948782</v>
      </c>
      <c r="K50" s="468">
        <v>3048.266844914298</v>
      </c>
      <c r="L50" s="468">
        <v>2734.2457887482769</v>
      </c>
      <c r="M50" s="468">
        <v>2817.398068723066</v>
      </c>
      <c r="N50" s="468">
        <v>3042.807954325508</v>
      </c>
      <c r="O50" s="468">
        <v>3234</v>
      </c>
      <c r="P50" s="467">
        <f t="shared" si="22"/>
        <v>3058.8560376586915</v>
      </c>
      <c r="Q50" s="462"/>
      <c r="AO50" s="470"/>
    </row>
    <row r="51" spans="2:41">
      <c r="B51" s="876" t="s">
        <v>15</v>
      </c>
      <c r="C51" s="868"/>
      <c r="D51" s="614">
        <f t="shared" ref="D51:N51" si="24">D45*D48</f>
        <v>2830.477745559986</v>
      </c>
      <c r="E51" s="614">
        <f t="shared" si="24"/>
        <v>2684.1438459069022</v>
      </c>
      <c r="F51" s="614">
        <f t="shared" si="24"/>
        <v>2204.3262921348314</v>
      </c>
      <c r="G51" s="614">
        <f t="shared" si="24"/>
        <v>2015.1229550561795</v>
      </c>
      <c r="H51" s="614">
        <f t="shared" si="24"/>
        <v>2070.1639006886548</v>
      </c>
      <c r="I51" s="614">
        <f t="shared" si="24"/>
        <v>2045.5304224719105</v>
      </c>
      <c r="J51" s="614">
        <f t="shared" si="24"/>
        <v>2501.4445813700609</v>
      </c>
      <c r="K51" s="614">
        <f t="shared" si="24"/>
        <v>2359.1449075752084</v>
      </c>
      <c r="L51" s="614">
        <f t="shared" si="24"/>
        <v>1799.3267526542509</v>
      </c>
      <c r="M51" s="614">
        <f t="shared" si="24"/>
        <v>1953.9666546819999</v>
      </c>
      <c r="N51" s="614">
        <f t="shared" si="24"/>
        <v>2477.8808980030003</v>
      </c>
      <c r="O51" s="614">
        <v>2668.3111273260001</v>
      </c>
      <c r="P51" s="614">
        <f>P45*P48</f>
        <v>2292.0429298020308</v>
      </c>
      <c r="Q51" s="462"/>
      <c r="R51" s="120"/>
      <c r="S51" s="456"/>
      <c r="T51" s="456"/>
      <c r="U51" s="456"/>
      <c r="V51" s="456"/>
      <c r="W51" s="456"/>
      <c r="X51" s="456"/>
      <c r="AO51" s="470"/>
    </row>
    <row r="52" spans="2:41">
      <c r="B52" s="457"/>
      <c r="C52" s="458" t="s">
        <v>58</v>
      </c>
      <c r="D52" s="463">
        <f t="shared" ref="D52:N52" si="25">D46*D49</f>
        <v>301.63943457774559</v>
      </c>
      <c r="E52" s="463">
        <f t="shared" si="25"/>
        <v>225.03563402889245</v>
      </c>
      <c r="F52" s="463">
        <f t="shared" si="25"/>
        <v>177.15593548387102</v>
      </c>
      <c r="G52" s="463">
        <f t="shared" si="25"/>
        <v>192.60965468164792</v>
      </c>
      <c r="H52" s="463">
        <f t="shared" si="25"/>
        <v>268.09679449075759</v>
      </c>
      <c r="I52" s="463">
        <f t="shared" si="25"/>
        <v>300.89586142322105</v>
      </c>
      <c r="J52" s="463">
        <f t="shared" si="25"/>
        <v>238.40376948169626</v>
      </c>
      <c r="K52" s="463">
        <f t="shared" si="25"/>
        <v>206.16370206596596</v>
      </c>
      <c r="L52" s="463">
        <f t="shared" si="25"/>
        <v>171.28097261991911</v>
      </c>
      <c r="M52" s="463">
        <f t="shared" si="25"/>
        <v>153.0657702065966</v>
      </c>
      <c r="N52" s="463">
        <f t="shared" si="25"/>
        <v>199.53827455335784</v>
      </c>
      <c r="O52" s="464">
        <v>181.35766582094959</v>
      </c>
      <c r="P52" s="463">
        <f>P46*P49</f>
        <v>218.63468528402814</v>
      </c>
      <c r="R52" s="120"/>
      <c r="S52" s="456">
        <f>AVERAGE(J45:L45)</f>
        <v>0.7757963835528171</v>
      </c>
      <c r="U52" s="122"/>
    </row>
    <row r="53" spans="2:41">
      <c r="B53" s="613"/>
      <c r="C53" s="460" t="s">
        <v>59</v>
      </c>
      <c r="D53" s="467">
        <f t="shared" ref="D53:N53" si="26">D47*D50</f>
        <v>2528.8658811163468</v>
      </c>
      <c r="E53" s="467">
        <f t="shared" si="26"/>
        <v>2459.153954253612</v>
      </c>
      <c r="F53" s="467">
        <f t="shared" si="26"/>
        <v>2027.1703566509609</v>
      </c>
      <c r="G53" s="467">
        <f t="shared" si="26"/>
        <v>1822.5133003745318</v>
      </c>
      <c r="H53" s="467">
        <f t="shared" si="26"/>
        <v>1802.0671061978974</v>
      </c>
      <c r="I53" s="467">
        <f t="shared" si="26"/>
        <v>1744.6345610486892</v>
      </c>
      <c r="J53" s="467">
        <f t="shared" si="26"/>
        <v>2263.0274534251535</v>
      </c>
      <c r="K53" s="467">
        <f t="shared" si="26"/>
        <v>2152.9006067415735</v>
      </c>
      <c r="L53" s="467">
        <f t="shared" si="26"/>
        <v>1635.2223503645127</v>
      </c>
      <c r="M53" s="467">
        <f t="shared" si="26"/>
        <v>1800.9290446814439</v>
      </c>
      <c r="N53" s="467">
        <f t="shared" si="26"/>
        <v>2333.5032077948449</v>
      </c>
      <c r="O53" s="468">
        <v>2487.5660747749171</v>
      </c>
      <c r="P53" s="467">
        <f>P47*P50</f>
        <v>2080.2104297632113</v>
      </c>
      <c r="S53" s="455">
        <f>AVERAGE(J48:L48)</f>
        <v>2849.2627931145739</v>
      </c>
      <c r="T53" s="462"/>
      <c r="U53" s="122"/>
    </row>
    <row r="54" spans="2:41">
      <c r="B54" s="124"/>
      <c r="C54" s="124" t="s">
        <v>61</v>
      </c>
      <c r="D54" s="484">
        <f>D51/[275]Compset!B100</f>
        <v>1.0015844817975887</v>
      </c>
      <c r="E54" s="484">
        <f>E51/[275]Compset!C100</f>
        <v>0.9679845959879485</v>
      </c>
      <c r="F54" s="484">
        <f>F51/[275]Compset!D100</f>
        <v>0.92509140100168341</v>
      </c>
      <c r="G54" s="484">
        <f>G51/[275]Compset!E100</f>
        <v>0.94715656743962739</v>
      </c>
      <c r="H54" s="484">
        <f>H51/[275]Compset!F100</f>
        <v>0.96600307075466163</v>
      </c>
      <c r="I54" s="484">
        <f>I51/[275]Compset!G100</f>
        <v>0.93159469628411073</v>
      </c>
      <c r="J54" s="484">
        <f>J51/[275]Compset!H100</f>
        <v>1.0414484349283526</v>
      </c>
      <c r="K54" s="484">
        <f>K51/[275]Compset!I100</f>
        <v>0.92813065024002162</v>
      </c>
      <c r="L54" s="484">
        <f>L51/[275]Compset!J100</f>
        <v>0.85824198373820737</v>
      </c>
      <c r="M54" s="484">
        <f>M51/[275]Compset!K100</f>
        <v>0.86473649594491464</v>
      </c>
      <c r="N54" s="484">
        <f>N51/[275]Compset!L100</f>
        <v>0.89362172803313367</v>
      </c>
      <c r="O54" s="484">
        <f>O51/[275]Compset!M100</f>
        <v>1.102477781707079</v>
      </c>
      <c r="P54" s="485"/>
      <c r="S54" s="455">
        <f>AVERAGE(J51:L51)</f>
        <v>2219.9720805331731</v>
      </c>
      <c r="T54" s="412"/>
      <c r="U54" s="122"/>
      <c r="V54" s="412"/>
      <c r="W54" s="412"/>
      <c r="X54" s="412"/>
      <c r="Y54" s="412"/>
    </row>
    <row r="55" spans="2:41">
      <c r="E55" s="109">
        <v>451</v>
      </c>
      <c r="I55" s="121"/>
      <c r="L55" s="538"/>
      <c r="M55" s="539"/>
      <c r="P55" s="109" t="s">
        <v>4</v>
      </c>
      <c r="U55" s="122"/>
    </row>
    <row r="56" spans="2:41">
      <c r="B56" s="870" t="s">
        <v>4</v>
      </c>
      <c r="C56" s="866"/>
      <c r="D56" s="874">
        <v>2025</v>
      </c>
      <c r="E56" s="875"/>
      <c r="F56" s="875"/>
      <c r="G56" s="875"/>
      <c r="H56" s="875"/>
      <c r="I56" s="875"/>
      <c r="J56" s="875"/>
      <c r="K56" s="875"/>
      <c r="L56" s="875"/>
      <c r="M56" s="875"/>
      <c r="N56" s="875"/>
      <c r="O56" s="868"/>
      <c r="P56" s="879" t="s">
        <v>22</v>
      </c>
      <c r="R56" s="870" t="s">
        <v>4</v>
      </c>
      <c r="S56" s="866"/>
      <c r="T56" s="874">
        <v>2025</v>
      </c>
      <c r="U56" s="875"/>
      <c r="V56" s="875"/>
      <c r="W56" s="875"/>
      <c r="X56" s="875"/>
      <c r="Y56" s="875"/>
      <c r="Z56" s="875"/>
      <c r="AA56" s="875"/>
      <c r="AB56" s="875"/>
      <c r="AC56" s="875"/>
      <c r="AD56" s="875"/>
      <c r="AE56" s="868"/>
      <c r="AF56" s="863" t="s">
        <v>24</v>
      </c>
    </row>
    <row r="57" spans="2:41">
      <c r="B57" s="871"/>
      <c r="C57" s="872"/>
      <c r="D57" s="562" t="s">
        <v>25</v>
      </c>
      <c r="E57" s="562" t="s">
        <v>26</v>
      </c>
      <c r="F57" s="562" t="s">
        <v>27</v>
      </c>
      <c r="G57" s="562" t="s">
        <v>28</v>
      </c>
      <c r="H57" s="562" t="s">
        <v>29</v>
      </c>
      <c r="I57" s="562" t="s">
        <v>30</v>
      </c>
      <c r="J57" s="562" t="s">
        <v>31</v>
      </c>
      <c r="K57" s="562" t="s">
        <v>32</v>
      </c>
      <c r="L57" s="562" t="s">
        <v>33</v>
      </c>
      <c r="M57" s="562" t="s">
        <v>34</v>
      </c>
      <c r="N57" s="562" t="s">
        <v>35</v>
      </c>
      <c r="O57" s="562" t="s">
        <v>36</v>
      </c>
      <c r="P57" s="864"/>
      <c r="R57" s="871"/>
      <c r="S57" s="872"/>
      <c r="T57" s="562" t="s">
        <v>25</v>
      </c>
      <c r="U57" s="562" t="s">
        <v>26</v>
      </c>
      <c r="V57" s="562" t="s">
        <v>27</v>
      </c>
      <c r="W57" s="562" t="s">
        <v>28</v>
      </c>
      <c r="X57" s="562" t="s">
        <v>29</v>
      </c>
      <c r="Y57" s="562" t="s">
        <v>30</v>
      </c>
      <c r="Z57" s="562" t="s">
        <v>31</v>
      </c>
      <c r="AA57" s="562" t="s">
        <v>32</v>
      </c>
      <c r="AB57" s="562" t="s">
        <v>33</v>
      </c>
      <c r="AC57" s="562" t="s">
        <v>34</v>
      </c>
      <c r="AD57" s="562" t="s">
        <v>35</v>
      </c>
      <c r="AE57" s="562" t="s">
        <v>36</v>
      </c>
      <c r="AF57" s="864"/>
    </row>
    <row r="58" spans="2:41">
      <c r="B58" s="865" t="s">
        <v>9</v>
      </c>
      <c r="C58" s="866"/>
      <c r="D58" s="582"/>
      <c r="E58" s="582"/>
      <c r="F58" s="582"/>
      <c r="G58" s="582"/>
      <c r="H58" s="582"/>
      <c r="I58" s="582"/>
      <c r="J58" s="582"/>
      <c r="K58" s="582"/>
      <c r="L58" s="582"/>
      <c r="M58" s="582"/>
      <c r="N58" s="582"/>
      <c r="O58" s="582"/>
      <c r="P58" s="583"/>
      <c r="R58" s="877" t="s">
        <v>50</v>
      </c>
      <c r="S58" s="868"/>
      <c r="T58" s="585">
        <v>44816874.420000002</v>
      </c>
      <c r="U58" s="585">
        <v>39315011.210000001</v>
      </c>
      <c r="V58" s="585">
        <v>33467185.920000002</v>
      </c>
      <c r="W58" s="585">
        <v>33126951.98</v>
      </c>
      <c r="X58" s="585">
        <v>32359986.289999999</v>
      </c>
      <c r="Y58" s="585">
        <v>32758379.23</v>
      </c>
      <c r="Z58" s="585">
        <v>35983637.710000001</v>
      </c>
      <c r="AA58" s="585">
        <v>39311513.009999998</v>
      </c>
      <c r="AB58" s="585">
        <v>30656088.239999998</v>
      </c>
      <c r="AC58" s="585">
        <v>35395217.880000003</v>
      </c>
      <c r="AD58" s="585">
        <v>38378767.740000002</v>
      </c>
      <c r="AE58" s="585">
        <v>45959220.649999999</v>
      </c>
      <c r="AF58" s="585">
        <f t="shared" ref="AF58:AF64" si="27">SUM(T58:AE58)</f>
        <v>441528834.27999997</v>
      </c>
    </row>
    <row r="59" spans="2:41">
      <c r="B59" s="878" t="s">
        <v>13</v>
      </c>
      <c r="C59" s="866"/>
      <c r="D59" s="566">
        <v>0.80499087077318998</v>
      </c>
      <c r="E59" s="566">
        <v>0.92001900538485903</v>
      </c>
      <c r="F59" s="566">
        <v>0.82601018085834166</v>
      </c>
      <c r="G59" s="566">
        <v>0.80437643715814611</v>
      </c>
      <c r="H59" s="566">
        <v>0.72152202417942779</v>
      </c>
      <c r="I59" s="566">
        <v>0.81163891314799264</v>
      </c>
      <c r="J59" s="566">
        <v>0.8570905791049237</v>
      </c>
      <c r="K59" s="566">
        <v>0.83999713897432227</v>
      </c>
      <c r="L59" s="566">
        <v>0.7927902152921823</v>
      </c>
      <c r="M59" s="566">
        <v>0.66881005173688102</v>
      </c>
      <c r="N59" s="566">
        <v>0.72591374007581722</v>
      </c>
      <c r="O59" s="566">
        <v>0.76600000000000001</v>
      </c>
      <c r="P59" s="567">
        <f>(D59*31+E59*28+F59*31+G59*30+H59*31+I59*30+J59*31+K59*31+L59*30+M59*31+N59*30+O59*31)/365</f>
        <v>0.79402508913819136</v>
      </c>
      <c r="R59" s="869" t="s">
        <v>51</v>
      </c>
      <c r="S59" s="868"/>
      <c r="T59" s="586">
        <v>-19343620.682228159</v>
      </c>
      <c r="U59" s="586">
        <v>-19615170.534016822</v>
      </c>
      <c r="V59" s="586">
        <v>-19966997.747968201</v>
      </c>
      <c r="W59" s="586">
        <v>-19132673.52302264</v>
      </c>
      <c r="X59" s="586">
        <v>-18431378.63222811</v>
      </c>
      <c r="Y59" s="586">
        <v>-19532166.883321241</v>
      </c>
      <c r="Z59" s="586">
        <v>-20148690.892765231</v>
      </c>
      <c r="AA59" s="586">
        <v>-19857853.653511509</v>
      </c>
      <c r="AB59" s="586">
        <v>-18146581.90261367</v>
      </c>
      <c r="AC59" s="586">
        <v>-18219874.634144861</v>
      </c>
      <c r="AD59" s="586">
        <v>-19741661.455706861</v>
      </c>
      <c r="AE59" s="586">
        <v>-20192087.146397211</v>
      </c>
      <c r="AF59" s="587">
        <f t="shared" si="27"/>
        <v>-232328757.6879245</v>
      </c>
    </row>
    <row r="60" spans="2:41">
      <c r="B60" s="878" t="s">
        <v>14</v>
      </c>
      <c r="C60" s="866"/>
      <c r="D60" s="568">
        <v>4211.7488565842996</v>
      </c>
      <c r="E60" s="568">
        <v>4154.9140988121881</v>
      </c>
      <c r="F60" s="568">
        <v>3930.9029344337919</v>
      </c>
      <c r="G60" s="568">
        <v>4174.3065073945227</v>
      </c>
      <c r="H60" s="568">
        <v>3980.936373028138</v>
      </c>
      <c r="I60" s="568">
        <v>4071.9759905165788</v>
      </c>
      <c r="J60" s="568">
        <v>4245.1874135421631</v>
      </c>
      <c r="K60" s="568">
        <v>4153.0141348773841</v>
      </c>
      <c r="L60" s="568">
        <v>3838.204118240898</v>
      </c>
      <c r="M60" s="568">
        <v>3843.3963423463761</v>
      </c>
      <c r="N60" s="568">
        <v>4378.120571385145</v>
      </c>
      <c r="O60" s="568">
        <v>4458.0570115869868</v>
      </c>
      <c r="P60" s="569">
        <f>(D60*31+E60*28+F60*31+G60*30+H60*31+I60*30+J60*31+K60*31+L60*30+M60*31+N60*30+O60*31)/365</f>
        <v>4119.8256039759708</v>
      </c>
      <c r="R60" s="867" t="s">
        <v>52</v>
      </c>
      <c r="S60" s="868"/>
      <c r="T60" s="588">
        <v>-16429093.939999999</v>
      </c>
      <c r="U60" s="588">
        <v>-16721317.92</v>
      </c>
      <c r="V60" s="588">
        <v>-15985045.27</v>
      </c>
      <c r="W60" s="588">
        <v>-15144799.689999999</v>
      </c>
      <c r="X60" s="588">
        <v>-14935700.6</v>
      </c>
      <c r="Y60" s="588">
        <v>-16249931.779999999</v>
      </c>
      <c r="Z60" s="589">
        <v>-17528794.922914509</v>
      </c>
      <c r="AA60" s="589">
        <v>-16566862.44272048</v>
      </c>
      <c r="AB60" s="589">
        <v>-11769454.920465671</v>
      </c>
      <c r="AC60" s="589">
        <v>-11953286.863002891</v>
      </c>
      <c r="AD60" s="589">
        <v>-16150880.825462131</v>
      </c>
      <c r="AE60" s="589">
        <v>-18183469.037873279</v>
      </c>
      <c r="AF60" s="616">
        <f t="shared" si="27"/>
        <v>-187618638.21243894</v>
      </c>
    </row>
    <row r="61" spans="2:41">
      <c r="B61" s="878" t="s">
        <v>15</v>
      </c>
      <c r="C61" s="866"/>
      <c r="D61" s="568">
        <f t="shared" ref="D61:K61" si="28">D59*D60</f>
        <v>3390.4193795397828</v>
      </c>
      <c r="E61" s="568">
        <f t="shared" si="28"/>
        <v>3822.5999366487172</v>
      </c>
      <c r="F61" s="568">
        <f t="shared" si="28"/>
        <v>3246.9658438082424</v>
      </c>
      <c r="G61" s="568">
        <f t="shared" si="28"/>
        <v>3357.7137960240707</v>
      </c>
      <c r="H61" s="568">
        <f t="shared" si="28"/>
        <v>2872.3332699967718</v>
      </c>
      <c r="I61" s="568">
        <f t="shared" si="28"/>
        <v>3304.9741673075969</v>
      </c>
      <c r="J61" s="568">
        <f t="shared" si="28"/>
        <v>3638.510138681786</v>
      </c>
      <c r="K61" s="568">
        <f t="shared" si="28"/>
        <v>3488.5199914169229</v>
      </c>
      <c r="L61" s="568">
        <v>3042.8906692355431</v>
      </c>
      <c r="M61" s="568">
        <v>2570.5021065700189</v>
      </c>
      <c r="N61" s="568">
        <v>3178.137878477065</v>
      </c>
      <c r="O61" s="568">
        <v>3414.8716708756319</v>
      </c>
      <c r="P61" s="569">
        <f>P59*P60</f>
        <v>3271.2448924308233</v>
      </c>
      <c r="R61" s="877" t="s">
        <v>18</v>
      </c>
      <c r="S61" s="868"/>
      <c r="T61" s="592">
        <v>-16429093.939999999</v>
      </c>
      <c r="U61" s="592">
        <v>-16721317.92</v>
      </c>
      <c r="V61" s="592">
        <v>-15985045.27</v>
      </c>
      <c r="W61" s="592">
        <v>-15144799.689999999</v>
      </c>
      <c r="X61" s="592">
        <v>-14935700.6</v>
      </c>
      <c r="Y61" s="592">
        <v>-16249931.779999999</v>
      </c>
      <c r="Z61" s="592">
        <v>-17153982.600000001</v>
      </c>
      <c r="AA61" s="592">
        <v>-17176654.640000001</v>
      </c>
      <c r="AB61" s="592">
        <v>-15502853.210000001</v>
      </c>
      <c r="AC61" s="592">
        <v>-16966985.640000001</v>
      </c>
      <c r="AD61" s="592">
        <v>-17233047.390000001</v>
      </c>
      <c r="AE61" s="592">
        <v>-17955191.82</v>
      </c>
      <c r="AF61" s="592">
        <f t="shared" si="27"/>
        <v>-197454604.49999994</v>
      </c>
    </row>
    <row r="62" spans="2:41">
      <c r="B62" s="865" t="s">
        <v>10</v>
      </c>
      <c r="C62" s="866"/>
      <c r="D62" s="594"/>
      <c r="E62" s="594"/>
      <c r="F62" s="594"/>
      <c r="G62" s="594"/>
      <c r="H62" s="594"/>
      <c r="I62" s="594"/>
      <c r="J62" s="594"/>
      <c r="K62" s="594"/>
      <c r="L62" s="594"/>
      <c r="M62" s="594"/>
      <c r="N62" s="594"/>
      <c r="O62" s="594"/>
      <c r="P62" s="594"/>
      <c r="R62" s="869" t="s">
        <v>38</v>
      </c>
      <c r="S62" s="868"/>
      <c r="T62" s="595">
        <v>29008556.333762929</v>
      </c>
      <c r="U62" s="595">
        <v>29642265.72274898</v>
      </c>
      <c r="V62" s="595">
        <v>26435848.123348869</v>
      </c>
      <c r="W62" s="595">
        <v>27297451.72498177</v>
      </c>
      <c r="X62" s="595">
        <v>22716252.72780022</v>
      </c>
      <c r="Y62" s="595">
        <v>26252835.949650701</v>
      </c>
      <c r="Z62" s="595">
        <v>31859775.2916435</v>
      </c>
      <c r="AA62" s="595">
        <v>30060489.809810709</v>
      </c>
      <c r="AB62" s="595">
        <v>19250937.758165661</v>
      </c>
      <c r="AC62" s="595">
        <v>20603646.426359441</v>
      </c>
      <c r="AD62" s="595">
        <v>31725878.430099849</v>
      </c>
      <c r="AE62" s="595">
        <v>33419233.48576238</v>
      </c>
      <c r="AF62" s="596">
        <f t="shared" si="27"/>
        <v>328273171.78413498</v>
      </c>
    </row>
    <row r="63" spans="2:41">
      <c r="B63" s="873" t="s">
        <v>13</v>
      </c>
      <c r="C63" s="866"/>
      <c r="D63" s="597">
        <v>0.80300000000000005</v>
      </c>
      <c r="E63" s="597">
        <v>0.80828318023439971</v>
      </c>
      <c r="F63" s="597">
        <v>0.66211286746298548</v>
      </c>
      <c r="G63" s="597">
        <v>0.62771618625277159</v>
      </c>
      <c r="H63" s="597">
        <v>0.65252843144267225</v>
      </c>
      <c r="I63" s="597">
        <v>0.6777531411677753</v>
      </c>
      <c r="J63" s="598">
        <v>0.76558896956724443</v>
      </c>
      <c r="K63" s="598">
        <v>0.71486521587688101</v>
      </c>
      <c r="L63" s="598">
        <v>0.61274161360875512</v>
      </c>
      <c r="M63" s="598">
        <v>0.61274161360875512</v>
      </c>
      <c r="N63" s="598">
        <v>0.71486521587688101</v>
      </c>
      <c r="O63" s="598">
        <v>0.74890641663292301</v>
      </c>
      <c r="P63" s="573">
        <f>(D63*31+E63*28+F63*31+G63*30+H63*31+I63*30+J63*31+K63*31+L63*30+M63*31+N63*30+O63*31)/365</f>
        <v>0.69966099371529866</v>
      </c>
      <c r="R63" s="867" t="s">
        <v>40</v>
      </c>
      <c r="S63" s="868"/>
      <c r="T63" s="599">
        <v>28387780.48</v>
      </c>
      <c r="U63" s="599">
        <v>22593693.289999999</v>
      </c>
      <c r="V63" s="599">
        <v>17482140.649999999</v>
      </c>
      <c r="W63" s="599">
        <v>17982152.289999999</v>
      </c>
      <c r="X63" s="599">
        <v>17424285.690000001</v>
      </c>
      <c r="Y63" s="599">
        <v>16508447.449999999</v>
      </c>
      <c r="Z63" s="600">
        <v>20647383.022243459</v>
      </c>
      <c r="AA63" s="600">
        <v>19590931.182701182</v>
      </c>
      <c r="AB63" s="600">
        <v>14376306.24289402</v>
      </c>
      <c r="AC63" s="600">
        <v>14230066.786555581</v>
      </c>
      <c r="AD63" s="600">
        <v>19314265.561424859</v>
      </c>
      <c r="AE63" s="600">
        <v>21504888.80431651</v>
      </c>
      <c r="AF63" s="601">
        <f t="shared" si="27"/>
        <v>230042341.45013559</v>
      </c>
    </row>
    <row r="64" spans="2:41">
      <c r="B64" s="873" t="s">
        <v>14</v>
      </c>
      <c r="C64" s="866"/>
      <c r="D64" s="574">
        <v>3904</v>
      </c>
      <c r="E64" s="574">
        <v>3768.8028441265801</v>
      </c>
      <c r="F64" s="574">
        <v>3510.8795646440658</v>
      </c>
      <c r="G64" s="574">
        <v>3763</v>
      </c>
      <c r="H64" s="574">
        <v>3463.2438408418279</v>
      </c>
      <c r="I64" s="574">
        <v>3444.7294503816788</v>
      </c>
      <c r="J64" s="602">
        <v>3462.395445619431</v>
      </c>
      <c r="K64" s="602">
        <v>3495.6877095196191</v>
      </c>
      <c r="L64" s="602">
        <v>2929.7192232164421</v>
      </c>
      <c r="M64" s="602">
        <v>2929.7192232164421</v>
      </c>
      <c r="N64" s="602">
        <v>3495.6877095196191</v>
      </c>
      <c r="O64" s="602">
        <v>3662.1490290205529</v>
      </c>
      <c r="P64" s="575">
        <f>(D64*31+E64*28+F64*31+G64*30+H64*31+I64*30+J64*31+K64*31+L64*30+M64*31+N64*30+O64*31)/365</f>
        <v>3484.3586036377983</v>
      </c>
      <c r="R64" s="877" t="s">
        <v>19</v>
      </c>
      <c r="S64" s="868"/>
      <c r="T64" s="585">
        <f t="shared" ref="T64:AC64" si="29">T58+T61</f>
        <v>28387780.480000004</v>
      </c>
      <c r="U64" s="585">
        <f t="shared" si="29"/>
        <v>22593693.289999999</v>
      </c>
      <c r="V64" s="585">
        <f t="shared" si="29"/>
        <v>17482140.650000002</v>
      </c>
      <c r="W64" s="585">
        <f t="shared" si="29"/>
        <v>17982152.289999999</v>
      </c>
      <c r="X64" s="585">
        <f t="shared" si="29"/>
        <v>17424285.689999998</v>
      </c>
      <c r="Y64" s="585">
        <f t="shared" si="29"/>
        <v>16508447.450000001</v>
      </c>
      <c r="Z64" s="585">
        <f t="shared" si="29"/>
        <v>18829655.109999999</v>
      </c>
      <c r="AA64" s="585">
        <f t="shared" si="29"/>
        <v>22134858.369999997</v>
      </c>
      <c r="AB64" s="585">
        <f t="shared" si="29"/>
        <v>15153235.029999997</v>
      </c>
      <c r="AC64" s="585">
        <f t="shared" si="29"/>
        <v>18428232.240000002</v>
      </c>
      <c r="AD64" s="585">
        <v>21145720.350000001</v>
      </c>
      <c r="AE64" s="585">
        <v>28004028.829999998</v>
      </c>
      <c r="AF64" s="585">
        <f t="shared" si="27"/>
        <v>244074229.78000003</v>
      </c>
    </row>
    <row r="65" spans="2:32">
      <c r="B65" s="873" t="s">
        <v>15</v>
      </c>
      <c r="C65" s="866"/>
      <c r="D65" s="574">
        <f t="shared" ref="D65:K65" si="30">D63*D64</f>
        <v>3134.9120000000003</v>
      </c>
      <c r="E65" s="574">
        <f t="shared" si="30"/>
        <v>3046.259948527083</v>
      </c>
      <c r="F65" s="574">
        <f t="shared" si="30"/>
        <v>2324.5985358636804</v>
      </c>
      <c r="G65" s="574">
        <f t="shared" si="30"/>
        <v>2362.0960088691795</v>
      </c>
      <c r="H65" s="574">
        <f t="shared" si="30"/>
        <v>2259.8650711680139</v>
      </c>
      <c r="I65" s="574">
        <f t="shared" si="30"/>
        <v>2334.6762054693268</v>
      </c>
      <c r="J65" s="574">
        <f t="shared" si="30"/>
        <v>2650.7717614461003</v>
      </c>
      <c r="K65" s="574">
        <f t="shared" si="30"/>
        <v>2498.9455491039021</v>
      </c>
      <c r="L65" s="574">
        <v>1795.160884254231</v>
      </c>
      <c r="M65" s="574">
        <v>1795.160884254231</v>
      </c>
      <c r="N65" s="574">
        <v>2498.9455491039021</v>
      </c>
      <c r="O65" s="574">
        <v>2742.6069064995208</v>
      </c>
      <c r="P65" s="575">
        <f>P63*P64</f>
        <v>2437.8698030816722</v>
      </c>
      <c r="R65" s="869" t="s">
        <v>54</v>
      </c>
      <c r="S65" s="868"/>
      <c r="T65" s="603">
        <v>0.5999431281898473</v>
      </c>
      <c r="U65" s="603">
        <v>0.60178255255169599</v>
      </c>
      <c r="V65" s="603">
        <v>0.5697031642554844</v>
      </c>
      <c r="W65" s="603">
        <v>0.58792543804639052</v>
      </c>
      <c r="X65" s="603">
        <v>0.55206708082514966</v>
      </c>
      <c r="Y65" s="603">
        <v>0.57339378235758887</v>
      </c>
      <c r="Z65" s="603">
        <v>0.61258825012598672</v>
      </c>
      <c r="AA65" s="603">
        <v>0.60219325651096223</v>
      </c>
      <c r="AB65" s="603">
        <v>0.51476509492566946</v>
      </c>
      <c r="AC65" s="603">
        <v>0.53070009786721306</v>
      </c>
      <c r="AD65" s="603">
        <v>0.61642500303087044</v>
      </c>
      <c r="AE65" s="603">
        <v>0.6233615044676839</v>
      </c>
      <c r="AF65" s="604">
        <f>AVERAGE(T65:AE65)</f>
        <v>0.58207069609621198</v>
      </c>
    </row>
    <row r="66" spans="2:32">
      <c r="B66" s="865" t="s">
        <v>55</v>
      </c>
      <c r="C66" s="866"/>
      <c r="D66" s="579"/>
      <c r="E66" s="579"/>
      <c r="F66" s="579"/>
      <c r="G66" s="579"/>
      <c r="H66" s="579"/>
      <c r="I66" s="579"/>
      <c r="J66" s="579"/>
      <c r="K66" s="579"/>
      <c r="L66" s="579"/>
      <c r="M66" s="579"/>
      <c r="N66" s="579"/>
      <c r="O66" s="579"/>
      <c r="P66" s="579"/>
      <c r="R66" s="867" t="s">
        <v>56</v>
      </c>
      <c r="S66" s="868"/>
      <c r="T66" s="605">
        <v>0.63341723061641386</v>
      </c>
      <c r="U66" s="605">
        <v>0.57468362833006548</v>
      </c>
      <c r="V66" s="605">
        <v>0.52236661581853139</v>
      </c>
      <c r="W66" s="605">
        <v>0.54282544016897505</v>
      </c>
      <c r="X66" s="605">
        <v>0.5384515782500352</v>
      </c>
      <c r="Y66" s="605">
        <v>0.50394579457342714</v>
      </c>
      <c r="Z66" s="606">
        <v>0.53454787807918047</v>
      </c>
      <c r="AA66" s="606">
        <v>0.53454787807918047</v>
      </c>
      <c r="AB66" s="606">
        <v>0.53454787807918047</v>
      </c>
      <c r="AC66" s="606">
        <v>0.53454787807918047</v>
      </c>
      <c r="AD66" s="606">
        <v>0.53454787807918047</v>
      </c>
      <c r="AE66" s="606">
        <v>0.53454787807918047</v>
      </c>
      <c r="AF66" s="607">
        <f>AVERAGE(T66:AE66)</f>
        <v>0.54358146301937771</v>
      </c>
    </row>
    <row r="67" spans="2:32">
      <c r="B67" s="876" t="s">
        <v>13</v>
      </c>
      <c r="C67" s="868"/>
      <c r="D67" s="609">
        <f>'[275]LSSS FY25'!C9</f>
        <v>0.80300000000000005</v>
      </c>
      <c r="E67" s="609">
        <f>'[275]LSSS FY25'!D9</f>
        <v>0.80828318023439971</v>
      </c>
      <c r="F67" s="609">
        <f>'[275]LSSS FY25'!E9</f>
        <v>0.66211286746298548</v>
      </c>
      <c r="G67" s="609">
        <f>'[275]LSSS FY25'!F9</f>
        <v>0.62771618625277159</v>
      </c>
      <c r="H67" s="609">
        <f>'[275]LSSS FY25'!G9</f>
        <v>0.65252843144267225</v>
      </c>
      <c r="I67" s="609">
        <f>'[275]LSSS FY25'!H9</f>
        <v>0.6777531411677753</v>
      </c>
      <c r="J67" s="609">
        <f>'[275]LSSS FY25'!I9</f>
        <v>0.72798798369215367</v>
      </c>
      <c r="K67" s="609">
        <f>'[275]LSSS FY25'!J9</f>
        <v>0.7927902152921823</v>
      </c>
      <c r="L67" s="609">
        <f>'[275]LSSS FY25'!K9</f>
        <v>0.66881005173688102</v>
      </c>
      <c r="M67" s="609">
        <f>'[275]LSSS FY25'!L9</f>
        <v>0.72591374007581722</v>
      </c>
      <c r="N67" s="609">
        <f>'[275]LSSS FY25'!M9</f>
        <v>0.76600000000000001</v>
      </c>
      <c r="O67" s="609">
        <v>0.7857142857142857</v>
      </c>
      <c r="P67" s="610">
        <f t="shared" ref="P67:P72" si="31">(D67*31+E67*28+F67*31+G67*30+H67*31+I67*30+J67*31+K67*31+L67*30+M67*31+N67*30+O67*31)/365</f>
        <v>0.72463502371333977</v>
      </c>
      <c r="Q67" s="456"/>
      <c r="R67" s="877" t="s">
        <v>57</v>
      </c>
      <c r="S67" s="868"/>
      <c r="T67" s="611">
        <f t="shared" ref="T67:AD67" si="32">T64/T58</f>
        <v>0.63341723061641397</v>
      </c>
      <c r="U67" s="611">
        <f t="shared" si="32"/>
        <v>0.57468362833006548</v>
      </c>
      <c r="V67" s="611">
        <f t="shared" si="32"/>
        <v>0.52236661581853139</v>
      </c>
      <c r="W67" s="611">
        <f t="shared" si="32"/>
        <v>0.54282544016897505</v>
      </c>
      <c r="X67" s="611">
        <f t="shared" si="32"/>
        <v>0.53845157825003509</v>
      </c>
      <c r="Y67" s="611">
        <f t="shared" si="32"/>
        <v>0.50394579457342714</v>
      </c>
      <c r="Z67" s="611">
        <f t="shared" si="32"/>
        <v>0.52328381198566709</v>
      </c>
      <c r="AA67" s="611">
        <f t="shared" si="32"/>
        <v>0.56306299796625403</v>
      </c>
      <c r="AB67" s="611">
        <f t="shared" si="32"/>
        <v>0.49429773659863391</v>
      </c>
      <c r="AC67" s="611">
        <f t="shared" si="32"/>
        <v>0.52064186474220964</v>
      </c>
      <c r="AD67" s="611">
        <f t="shared" si="32"/>
        <v>0.55097444746671798</v>
      </c>
      <c r="AE67" s="612">
        <v>0.60932340526971052</v>
      </c>
      <c r="AF67" s="611">
        <f>AF64/AF58</f>
        <v>0.55279340969432111</v>
      </c>
    </row>
    <row r="68" spans="2:32">
      <c r="B68" s="457"/>
      <c r="C68" s="458" t="s">
        <v>58</v>
      </c>
      <c r="D68" s="459">
        <f>'[275]LSSS FY25'!C34</f>
        <v>0.25</v>
      </c>
      <c r="E68" s="459">
        <f>'[275]LSSS FY25'!D34</f>
        <v>0.22165030091859361</v>
      </c>
      <c r="F68" s="459">
        <f>'[275]LSSS FY25'!E34</f>
        <v>0.23109934911665833</v>
      </c>
      <c r="G68" s="459">
        <f>'[275]LSSS FY25'!F34</f>
        <v>0.22010347376201034</v>
      </c>
      <c r="H68" s="459">
        <f>'[275]LSSS FY25'!G34</f>
        <v>0.26886488806237036</v>
      </c>
      <c r="I68" s="459">
        <f>'[275]LSSS FY25'!H34</f>
        <v>0.26622320768662233</v>
      </c>
      <c r="J68" s="459">
        <f>'[275]LSSS FY25'!I34</f>
        <v>0.27637508046634718</v>
      </c>
      <c r="K68" s="459">
        <f>'[275]LSSS FY25'!J34</f>
        <v>0.32514080901177678</v>
      </c>
      <c r="L68" s="459">
        <f>'[275]LSSS FY25'!K34</f>
        <v>0.32305366591080875</v>
      </c>
      <c r="M68" s="459">
        <f>'[275]LSSS FY25'!L34</f>
        <v>0.2889327774120401</v>
      </c>
      <c r="N68" s="459">
        <f>'[275]LSSS FY25'!M34</f>
        <v>0.29771048204227929</v>
      </c>
      <c r="O68" s="459">
        <f>'[275]LSSS FY25'!N34</f>
        <v>0</v>
      </c>
      <c r="P68" s="459">
        <f t="shared" si="31"/>
        <v>0.24731981735319783</v>
      </c>
      <c r="R68" s="869" t="s">
        <v>43</v>
      </c>
      <c r="S68" s="868"/>
      <c r="T68" s="595">
        <v>14813421.733748769</v>
      </c>
      <c r="U68" s="595">
        <v>15390807.279979261</v>
      </c>
      <c r="V68" s="595">
        <v>12428727.744948501</v>
      </c>
      <c r="W68" s="595">
        <v>13246186.146730069</v>
      </c>
      <c r="X68" s="595">
        <v>9051287.6513303705</v>
      </c>
      <c r="Y68" s="595">
        <v>12275616.37787188</v>
      </c>
      <c r="Z68" s="595">
        <v>17428658.56640327</v>
      </c>
      <c r="AA68" s="595">
        <v>15780813.610711001</v>
      </c>
      <c r="AB68" s="595">
        <v>5868950.4716724763</v>
      </c>
      <c r="AC68" s="595">
        <v>7126209.257093125</v>
      </c>
      <c r="AD68" s="595">
        <v>17327898.107402001</v>
      </c>
      <c r="AE68" s="595">
        <v>18876286.956104379</v>
      </c>
      <c r="AF68" s="596">
        <f>SUM(T68:AE68)</f>
        <v>159614863.9039951</v>
      </c>
    </row>
    <row r="69" spans="2:32">
      <c r="B69" s="613"/>
      <c r="C69" s="460" t="s">
        <v>59</v>
      </c>
      <c r="D69" s="461">
        <f>'[275]LSSS FY25'!C35</f>
        <v>0.55300000000000005</v>
      </c>
      <c r="E69" s="461">
        <f>'[275]LSSS FY25'!D35</f>
        <v>0.5866328793158061</v>
      </c>
      <c r="F69" s="461">
        <f>'[275]LSSS FY25'!E35</f>
        <v>0.43101351834632717</v>
      </c>
      <c r="G69" s="461">
        <f>'[275]LSSS FY25'!F35</f>
        <v>0.40761271249076125</v>
      </c>
      <c r="H69" s="461">
        <f>'[275]LSSS FY25'!G35</f>
        <v>0.3836635433803019</v>
      </c>
      <c r="I69" s="461">
        <f>'[275]LSSS FY25'!H35</f>
        <v>0.41152993348115297</v>
      </c>
      <c r="J69" s="461">
        <f>'[275]LSSS FY25'!I35</f>
        <v>0.45161290322580649</v>
      </c>
      <c r="K69" s="461">
        <f>'[275]LSSS FY25'!J35</f>
        <v>0.46764940628040552</v>
      </c>
      <c r="L69" s="461">
        <f>'[275]LSSS FY25'!K35</f>
        <v>0.34575638582607227</v>
      </c>
      <c r="M69" s="461">
        <f>'[275]LSSS FY25'!L35</f>
        <v>0.43698096266377712</v>
      </c>
      <c r="N69" s="461">
        <f>'[275]LSSS FY25'!M35</f>
        <v>0.46828951795772072</v>
      </c>
      <c r="O69" s="461">
        <f>'[275]LSSS FY25'!N35</f>
        <v>0</v>
      </c>
      <c r="P69" s="461">
        <f t="shared" si="31"/>
        <v>0.41058330812139443</v>
      </c>
      <c r="R69" s="867" t="s">
        <v>45</v>
      </c>
      <c r="S69" s="868"/>
      <c r="T69" s="599">
        <v>14310136.949999999</v>
      </c>
      <c r="U69" s="599">
        <v>9194661.0299999993</v>
      </c>
      <c r="V69" s="599">
        <v>4351856.41</v>
      </c>
      <c r="W69" s="599">
        <v>5432102.3600000031</v>
      </c>
      <c r="X69" s="599">
        <v>2025598.3100000019</v>
      </c>
      <c r="Y69" s="599">
        <v>2563764.8099999949</v>
      </c>
      <c r="Z69" s="600">
        <v>3799037.6600000341</v>
      </c>
      <c r="AA69" s="600">
        <v>8833772.7499999776</v>
      </c>
      <c r="AB69" s="600">
        <v>2784586.5649999999</v>
      </c>
      <c r="AC69" s="600">
        <v>5828257.2599999998</v>
      </c>
      <c r="AD69" s="600">
        <v>8166180.0700000003</v>
      </c>
      <c r="AE69" s="600">
        <v>3109387.18</v>
      </c>
      <c r="AF69" s="601">
        <f>SUM(T69:AE69)</f>
        <v>70399341.355000019</v>
      </c>
    </row>
    <row r="70" spans="2:32">
      <c r="B70" s="876" t="s">
        <v>14</v>
      </c>
      <c r="C70" s="868"/>
      <c r="D70" s="614">
        <f>'[275]LSSS FY25'!C10</f>
        <v>3904</v>
      </c>
      <c r="E70" s="614">
        <f>'[275]LSSS FY25'!D10</f>
        <v>3768.8028441265801</v>
      </c>
      <c r="F70" s="614">
        <f>'[275]LSSS FY25'!E10</f>
        <v>3510.8795646440662</v>
      </c>
      <c r="G70" s="614">
        <f>'[275]LSSS FY25'!F10</f>
        <v>3763</v>
      </c>
      <c r="H70" s="614">
        <f>'[275]LSSS FY25'!G10</f>
        <v>3463.2438408418284</v>
      </c>
      <c r="I70" s="614">
        <f>'[275]LSSS FY25'!H10</f>
        <v>3444.7294503816788</v>
      </c>
      <c r="J70" s="614">
        <f>'[275]LSSS FY25'!I10</f>
        <v>3425.6718186284152</v>
      </c>
      <c r="K70" s="614">
        <f>'[275]LSSS FY25'!J10</f>
        <v>3432.7446063877655</v>
      </c>
      <c r="L70" s="614">
        <f>'[275]LSSS FY25'!K10</f>
        <v>3272</v>
      </c>
      <c r="M70" s="614">
        <f>'[275]LSSS FY25'!L10</f>
        <v>3341.3775056444488</v>
      </c>
      <c r="N70" s="614">
        <f>'[275]LSSS FY25'!M10</f>
        <v>3535</v>
      </c>
      <c r="O70" s="614">
        <v>3565.3738601088489</v>
      </c>
      <c r="P70" s="614">
        <f t="shared" si="31"/>
        <v>3534.0010691257839</v>
      </c>
      <c r="Q70" s="462"/>
      <c r="R70" s="877" t="s">
        <v>21</v>
      </c>
      <c r="S70" s="868"/>
      <c r="T70" s="585">
        <v>14310136.949999999</v>
      </c>
      <c r="U70" s="585">
        <v>9194661.0299999993</v>
      </c>
      <c r="V70" s="585">
        <v>4351856.41</v>
      </c>
      <c r="W70" s="585">
        <v>5432102.3600000031</v>
      </c>
      <c r="X70" s="585">
        <v>2025598.3100000019</v>
      </c>
      <c r="Y70" s="585">
        <v>2563764.8099999949</v>
      </c>
      <c r="Z70" s="585">
        <v>3799037.6600000341</v>
      </c>
      <c r="AA70" s="585">
        <v>8833772.7499999776</v>
      </c>
      <c r="AB70" s="585">
        <v>2784583.1800000132</v>
      </c>
      <c r="AC70" s="585">
        <v>5828253.8699999899</v>
      </c>
      <c r="AD70" s="585">
        <v>8166176.6800000351</v>
      </c>
      <c r="AE70" s="585">
        <v>1861047.9899998901</v>
      </c>
      <c r="AF70" s="585">
        <f>SUM(T70:AE70)</f>
        <v>69150991.99999994</v>
      </c>
    </row>
    <row r="71" spans="2:32">
      <c r="B71" s="457"/>
      <c r="C71" s="458" t="s">
        <v>58</v>
      </c>
      <c r="D71" s="463">
        <v>2434</v>
      </c>
      <c r="E71" s="463">
        <v>2540.8550089317609</v>
      </c>
      <c r="F71" s="463">
        <v>2390.5471406832598</v>
      </c>
      <c r="G71" s="463">
        <v>2431.425770384089</v>
      </c>
      <c r="H71" s="463">
        <v>2386.8085293122258</v>
      </c>
      <c r="I71" s="463">
        <v>2419</v>
      </c>
      <c r="J71" s="463">
        <v>2363.719846488018</v>
      </c>
      <c r="K71" s="463">
        <v>2373.8631091665579</v>
      </c>
      <c r="L71" s="540">
        <v>2487.08995174342</v>
      </c>
      <c r="M71" s="463">
        <v>2388.0539043051899</v>
      </c>
      <c r="N71" s="463">
        <v>2482.9038254705242</v>
      </c>
      <c r="O71" s="463"/>
      <c r="P71" s="463">
        <f t="shared" si="31"/>
        <v>2219.7350550866936</v>
      </c>
      <c r="R71" s="877" t="s">
        <v>48</v>
      </c>
      <c r="S71" s="868"/>
      <c r="T71" s="585">
        <v>2855051.1400000062</v>
      </c>
      <c r="U71" s="585">
        <v>438267.83999999153</v>
      </c>
      <c r="V71" s="584">
        <v>-6798452.4099999946</v>
      </c>
      <c r="W71" s="584">
        <v>-3050085.3899999759</v>
      </c>
      <c r="X71" s="584">
        <v>-5800364.9599999934</v>
      </c>
      <c r="Y71" s="584">
        <v>-5168377.1300000139</v>
      </c>
      <c r="Z71" s="585">
        <v>-4330382.2399999648</v>
      </c>
      <c r="AA71" s="585">
        <v>543369.60999998078</v>
      </c>
      <c r="AB71" s="584">
        <v>-3887046.4299999801</v>
      </c>
      <c r="AC71" s="585">
        <v>-1529400.830000021</v>
      </c>
      <c r="AD71" s="585">
        <v>518730.56000005081</v>
      </c>
      <c r="AE71" s="585">
        <v>-6704502.8800001331</v>
      </c>
      <c r="AF71" s="592">
        <f>SUM(T71:AE71)</f>
        <v>-32913193.120000049</v>
      </c>
    </row>
    <row r="72" spans="2:32">
      <c r="B72" s="613"/>
      <c r="C72" s="460" t="s">
        <v>59</v>
      </c>
      <c r="D72" s="467">
        <v>4568</v>
      </c>
      <c r="E72" s="467">
        <v>4232.7642359611236</v>
      </c>
      <c r="F72" s="467">
        <v>4111.5755589715409</v>
      </c>
      <c r="G72" s="467">
        <v>4482.0558596389537</v>
      </c>
      <c r="H72" s="467">
        <v>4217.5914053533461</v>
      </c>
      <c r="I72" s="467">
        <v>4108.1405173568364</v>
      </c>
      <c r="J72" s="467">
        <v>4075.5581696500331</v>
      </c>
      <c r="K72" s="467">
        <v>4138.4010164549718</v>
      </c>
      <c r="L72" s="467">
        <v>3975.3171509126951</v>
      </c>
      <c r="M72" s="467">
        <v>3951.623079788902</v>
      </c>
      <c r="N72" s="467">
        <v>4219.7964815051246</v>
      </c>
      <c r="O72" s="467"/>
      <c r="P72" s="467">
        <f t="shared" si="31"/>
        <v>3832.9367808934308</v>
      </c>
      <c r="U72" s="122"/>
      <c r="V72" s="122"/>
    </row>
    <row r="73" spans="2:32">
      <c r="B73" s="876" t="s">
        <v>15</v>
      </c>
      <c r="C73" s="868"/>
      <c r="D73" s="614">
        <f t="shared" ref="D73:N73" si="33">D67*D70</f>
        <v>3134.9120000000003</v>
      </c>
      <c r="E73" s="614">
        <f t="shared" si="33"/>
        <v>3046.259948527083</v>
      </c>
      <c r="F73" s="614">
        <f t="shared" si="33"/>
        <v>2324.5985358636808</v>
      </c>
      <c r="G73" s="614">
        <f t="shared" si="33"/>
        <v>2362.0960088691795</v>
      </c>
      <c r="H73" s="614">
        <f t="shared" si="33"/>
        <v>2259.8650711680139</v>
      </c>
      <c r="I73" s="614">
        <f t="shared" si="33"/>
        <v>2334.6762054693268</v>
      </c>
      <c r="J73" s="614">
        <f t="shared" si="33"/>
        <v>2493.8479200343331</v>
      </c>
      <c r="K73" s="614">
        <f t="shared" si="33"/>
        <v>2721.446335541234</v>
      </c>
      <c r="L73" s="614">
        <f t="shared" si="33"/>
        <v>2188.3464892830748</v>
      </c>
      <c r="M73" s="614">
        <f t="shared" si="33"/>
        <v>2425.5518421275669</v>
      </c>
      <c r="N73" s="614">
        <f t="shared" si="33"/>
        <v>2707.81</v>
      </c>
      <c r="O73" s="614">
        <v>2801.36517579981</v>
      </c>
      <c r="P73" s="614">
        <f>P67*P70</f>
        <v>2560.8609485289307</v>
      </c>
      <c r="Q73" s="462"/>
      <c r="T73" s="412"/>
      <c r="U73" s="412"/>
      <c r="V73" s="412"/>
      <c r="W73" s="412"/>
      <c r="X73" s="412"/>
      <c r="Y73" s="456"/>
      <c r="Z73" s="456"/>
      <c r="AA73" s="456"/>
      <c r="AB73" s="456"/>
    </row>
    <row r="74" spans="2:32">
      <c r="B74" s="457"/>
      <c r="C74" s="458" t="s">
        <v>58</v>
      </c>
      <c r="D74" s="463">
        <f t="shared" ref="D74:N74" si="34">D68*D71</f>
        <v>608.5</v>
      </c>
      <c r="E74" s="463">
        <f t="shared" si="34"/>
        <v>563.18127732024072</v>
      </c>
      <c r="F74" s="463">
        <f t="shared" si="34"/>
        <v>552.45388824458996</v>
      </c>
      <c r="G74" s="463">
        <f t="shared" si="34"/>
        <v>535.16525825601013</v>
      </c>
      <c r="H74" s="463">
        <f t="shared" si="34"/>
        <v>641.72900805984239</v>
      </c>
      <c r="I74" s="463">
        <f t="shared" si="34"/>
        <v>643.9939393939394</v>
      </c>
      <c r="J74" s="463">
        <f t="shared" si="34"/>
        <v>653.2732627730278</v>
      </c>
      <c r="K74" s="463">
        <f t="shared" si="34"/>
        <v>771.83977179762644</v>
      </c>
      <c r="L74" s="463">
        <f t="shared" si="34"/>
        <v>803.4635263606483</v>
      </c>
      <c r="M74" s="463">
        <f t="shared" si="34"/>
        <v>689.98704718056479</v>
      </c>
      <c r="N74" s="463">
        <f t="shared" si="34"/>
        <v>739.18649474544907</v>
      </c>
      <c r="O74" s="465"/>
      <c r="P74" s="463">
        <f>P68*P71</f>
        <v>548.98446839653161</v>
      </c>
      <c r="U74" s="122"/>
      <c r="X74" s="412"/>
    </row>
    <row r="75" spans="2:32">
      <c r="B75" s="613"/>
      <c r="C75" s="460" t="s">
        <v>59</v>
      </c>
      <c r="D75" s="467">
        <f t="shared" ref="D75:N75" si="35">D69*D72</f>
        <v>2526.1040000000003</v>
      </c>
      <c r="E75" s="467">
        <f t="shared" si="35"/>
        <v>2483.078671206842</v>
      </c>
      <c r="F75" s="467">
        <f t="shared" si="35"/>
        <v>1772.1446476190906</v>
      </c>
      <c r="G75" s="467">
        <f t="shared" si="35"/>
        <v>1826.9429464825446</v>
      </c>
      <c r="H75" s="467">
        <f t="shared" si="35"/>
        <v>1618.136063108172</v>
      </c>
      <c r="I75" s="467">
        <f t="shared" si="35"/>
        <v>1690.6227938390882</v>
      </c>
      <c r="J75" s="467">
        <f t="shared" si="35"/>
        <v>1840.5746572613054</v>
      </c>
      <c r="K75" s="467">
        <f t="shared" si="35"/>
        <v>1935.3207782953943</v>
      </c>
      <c r="L75" s="467">
        <f t="shared" si="35"/>
        <v>1374.4912906119721</v>
      </c>
      <c r="M75" s="467">
        <f t="shared" si="35"/>
        <v>1726.7840574905542</v>
      </c>
      <c r="N75" s="467">
        <f t="shared" si="35"/>
        <v>1976.0864602037207</v>
      </c>
      <c r="O75" s="469"/>
      <c r="P75" s="467">
        <f>P69*P72</f>
        <v>1573.7398633193932</v>
      </c>
      <c r="T75" s="536"/>
      <c r="U75" s="536"/>
      <c r="V75" s="536"/>
      <c r="W75" s="536"/>
      <c r="X75" s="536"/>
      <c r="Y75" s="536"/>
      <c r="Z75" s="412"/>
      <c r="AA75" s="412"/>
      <c r="AB75" s="412"/>
    </row>
    <row r="76" spans="2:32">
      <c r="C76" s="124" t="s">
        <v>61</v>
      </c>
      <c r="D76" s="484"/>
      <c r="E76" s="484"/>
      <c r="F76" s="484"/>
      <c r="G76" s="484"/>
      <c r="H76" s="484"/>
      <c r="U76" s="122"/>
    </row>
    <row r="77" spans="2:32">
      <c r="E77" s="109">
        <v>393</v>
      </c>
      <c r="P77" s="109" t="s">
        <v>5</v>
      </c>
      <c r="T77" s="536"/>
      <c r="U77" s="536"/>
      <c r="V77" s="536"/>
      <c r="W77" s="536"/>
      <c r="X77" s="536"/>
      <c r="Y77" s="536"/>
      <c r="Z77" s="536"/>
      <c r="AA77" s="536">
        <f>-AA83/AA80</f>
        <v>0.46148822875999529</v>
      </c>
      <c r="AB77" s="536">
        <f>-AB83/AB80</f>
        <v>0.58018689263799128</v>
      </c>
      <c r="AC77" s="536">
        <f>-AC83/AC80</f>
        <v>0.487607173413388</v>
      </c>
      <c r="AD77" s="536"/>
      <c r="AE77" s="536"/>
    </row>
    <row r="78" spans="2:32">
      <c r="B78" s="870" t="s">
        <v>5</v>
      </c>
      <c r="C78" s="866"/>
      <c r="D78" s="874">
        <v>2025</v>
      </c>
      <c r="E78" s="875"/>
      <c r="F78" s="875"/>
      <c r="G78" s="875"/>
      <c r="H78" s="875"/>
      <c r="I78" s="875"/>
      <c r="J78" s="875"/>
      <c r="K78" s="875"/>
      <c r="L78" s="875"/>
      <c r="M78" s="875"/>
      <c r="N78" s="875"/>
      <c r="O78" s="868"/>
      <c r="P78" s="879" t="s">
        <v>22</v>
      </c>
      <c r="R78" s="870" t="s">
        <v>5</v>
      </c>
      <c r="S78" s="866"/>
      <c r="T78" s="874">
        <v>2025</v>
      </c>
      <c r="U78" s="875"/>
      <c r="V78" s="875"/>
      <c r="W78" s="875"/>
      <c r="X78" s="875"/>
      <c r="Y78" s="875"/>
      <c r="Z78" s="875"/>
      <c r="AA78" s="875"/>
      <c r="AB78" s="875"/>
      <c r="AC78" s="875"/>
      <c r="AD78" s="875"/>
      <c r="AE78" s="868"/>
      <c r="AF78" s="863" t="s">
        <v>24</v>
      </c>
    </row>
    <row r="79" spans="2:32">
      <c r="B79" s="871"/>
      <c r="C79" s="872"/>
      <c r="D79" s="562" t="s">
        <v>25</v>
      </c>
      <c r="E79" s="562" t="s">
        <v>26</v>
      </c>
      <c r="F79" s="562" t="s">
        <v>27</v>
      </c>
      <c r="G79" s="562" t="s">
        <v>28</v>
      </c>
      <c r="H79" s="562" t="s">
        <v>29</v>
      </c>
      <c r="I79" s="562" t="s">
        <v>30</v>
      </c>
      <c r="J79" s="562" t="s">
        <v>31</v>
      </c>
      <c r="K79" s="562" t="s">
        <v>32</v>
      </c>
      <c r="L79" s="562" t="s">
        <v>33</v>
      </c>
      <c r="M79" s="562" t="s">
        <v>34</v>
      </c>
      <c r="N79" s="562" t="s">
        <v>35</v>
      </c>
      <c r="O79" s="562" t="s">
        <v>36</v>
      </c>
      <c r="P79" s="864"/>
      <c r="R79" s="871"/>
      <c r="S79" s="872"/>
      <c r="T79" s="562" t="s">
        <v>25</v>
      </c>
      <c r="U79" s="562" t="s">
        <v>26</v>
      </c>
      <c r="V79" s="562" t="s">
        <v>27</v>
      </c>
      <c r="W79" s="562" t="s">
        <v>28</v>
      </c>
      <c r="X79" s="562" t="s">
        <v>29</v>
      </c>
      <c r="Y79" s="562" t="s">
        <v>30</v>
      </c>
      <c r="Z79" s="562" t="s">
        <v>31</v>
      </c>
      <c r="AA79" s="562" t="s">
        <v>32</v>
      </c>
      <c r="AB79" s="562" t="s">
        <v>33</v>
      </c>
      <c r="AC79" s="562" t="s">
        <v>34</v>
      </c>
      <c r="AD79" s="562" t="s">
        <v>35</v>
      </c>
      <c r="AE79" s="562" t="s">
        <v>36</v>
      </c>
      <c r="AF79" s="864"/>
    </row>
    <row r="80" spans="2:32">
      <c r="B80" s="865" t="s">
        <v>9</v>
      </c>
      <c r="C80" s="866"/>
      <c r="D80" s="582"/>
      <c r="E80" s="582"/>
      <c r="F80" s="582"/>
      <c r="G80" s="582"/>
      <c r="H80" s="582"/>
      <c r="I80" s="582"/>
      <c r="J80" s="582"/>
      <c r="K80" s="582"/>
      <c r="L80" s="582"/>
      <c r="M80" s="582"/>
      <c r="N80" s="582"/>
      <c r="O80" s="582"/>
      <c r="P80" s="583"/>
      <c r="R80" s="877" t="s">
        <v>50</v>
      </c>
      <c r="S80" s="868"/>
      <c r="T80" s="585">
        <v>42691294.950000003</v>
      </c>
      <c r="U80" s="585">
        <v>34251573.439999998</v>
      </c>
      <c r="V80" s="585">
        <v>25843470.18</v>
      </c>
      <c r="W80" s="585">
        <v>29043750.920000002</v>
      </c>
      <c r="X80" s="585">
        <v>27716956.989999998</v>
      </c>
      <c r="Y80" s="585">
        <v>25848762.559999999</v>
      </c>
      <c r="Z80" s="585">
        <v>34667692.859999999</v>
      </c>
      <c r="AA80" s="585">
        <v>36380780.600000001</v>
      </c>
      <c r="AB80" s="585">
        <v>21232004.870000001</v>
      </c>
      <c r="AC80" s="585">
        <v>28366670.23</v>
      </c>
      <c r="AD80" s="585">
        <v>34822686.5</v>
      </c>
      <c r="AE80" s="585">
        <v>40470078.579999998</v>
      </c>
      <c r="AF80" s="585">
        <f t="shared" ref="AF80:AF86" si="36">SUM(T80:AE80)</f>
        <v>381335722.67999995</v>
      </c>
    </row>
    <row r="81" spans="2:34">
      <c r="B81" s="878" t="s">
        <v>13</v>
      </c>
      <c r="C81" s="866"/>
      <c r="D81" s="566">
        <v>0.82000000000000006</v>
      </c>
      <c r="E81" s="566">
        <v>0.83</v>
      </c>
      <c r="F81" s="566">
        <v>0.79999999999999993</v>
      </c>
      <c r="G81" s="566">
        <v>0.82399999999999995</v>
      </c>
      <c r="H81" s="566">
        <v>0.78999999999999992</v>
      </c>
      <c r="I81" s="566">
        <v>0.82</v>
      </c>
      <c r="J81" s="566">
        <v>0.83</v>
      </c>
      <c r="K81" s="566">
        <v>0.83500000000000008</v>
      </c>
      <c r="L81" s="566">
        <v>0.79</v>
      </c>
      <c r="M81" s="566">
        <v>0.79999999999999993</v>
      </c>
      <c r="N81" s="566">
        <v>0.83</v>
      </c>
      <c r="O81" s="566">
        <v>0.83</v>
      </c>
      <c r="P81" s="567">
        <f>(D81*31+E81*28+F81*31+G81*30+H81*31+I81*30+J81*31+K81*31+L81*30+M81*31+N81*30+O81*31)/365</f>
        <v>0.81647945205479444</v>
      </c>
      <c r="R81" s="869" t="s">
        <v>51</v>
      </c>
      <c r="S81" s="868"/>
      <c r="T81" s="586">
        <v>-17848641.946530219</v>
      </c>
      <c r="U81" s="586">
        <v>-17009574.71115499</v>
      </c>
      <c r="V81" s="586">
        <v>-17646156.086785842</v>
      </c>
      <c r="W81" s="586">
        <v>-17825549.728739459</v>
      </c>
      <c r="X81" s="586">
        <v>-17751610.19591257</v>
      </c>
      <c r="Y81" s="586">
        <v>-17823161.487630889</v>
      </c>
      <c r="Z81" s="586">
        <v>-17738848.056031331</v>
      </c>
      <c r="AA81" s="586">
        <v>-18307609.588605739</v>
      </c>
      <c r="AB81" s="586">
        <v>-17430185.569515958</v>
      </c>
      <c r="AC81" s="586">
        <v>-17901064.511360131</v>
      </c>
      <c r="AD81" s="586">
        <v>-17951806.210728351</v>
      </c>
      <c r="AE81" s="586">
        <v>-18319326.1599763</v>
      </c>
      <c r="AF81" s="587">
        <f t="shared" si="36"/>
        <v>-213553534.2529718</v>
      </c>
    </row>
    <row r="82" spans="2:34">
      <c r="B82" s="878" t="s">
        <v>14</v>
      </c>
      <c r="C82" s="866"/>
      <c r="D82" s="568">
        <v>4243.138400939949</v>
      </c>
      <c r="E82" s="568">
        <v>4551.7611961772973</v>
      </c>
      <c r="F82" s="568">
        <v>3897.1452127628172</v>
      </c>
      <c r="G82" s="568">
        <v>4102.8768847973042</v>
      </c>
      <c r="H82" s="568">
        <v>3484.9991268153108</v>
      </c>
      <c r="I82" s="568">
        <v>3943.138400939949</v>
      </c>
      <c r="J82" s="568">
        <v>4286.7009552134414</v>
      </c>
      <c r="K82" s="568">
        <v>4334.8045423079711</v>
      </c>
      <c r="L82" s="568">
        <v>3639.7616589978379</v>
      </c>
      <c r="M82" s="568">
        <v>3801.000143519464</v>
      </c>
      <c r="N82" s="568">
        <v>4300</v>
      </c>
      <c r="O82" s="568">
        <v>4260</v>
      </c>
      <c r="P82" s="569">
        <f>(D82*31+E82*28+F82*31+G82*30+H82*31+I82*30+J82*31+K82*31+L82*30+M82*31+N82*30+O82*31)/365</f>
        <v>4067.2987990776569</v>
      </c>
      <c r="R82" s="867" t="s">
        <v>52</v>
      </c>
      <c r="S82" s="868"/>
      <c r="T82" s="588">
        <v>-17308338.010000002</v>
      </c>
      <c r="U82" s="588">
        <v>-15306277.189999999</v>
      </c>
      <c r="V82" s="588">
        <v>-13172170.1</v>
      </c>
      <c r="W82" s="588">
        <v>-15012238.34</v>
      </c>
      <c r="X82" s="588">
        <v>-14635662.592475001</v>
      </c>
      <c r="Y82" s="588">
        <v>-13544058.77</v>
      </c>
      <c r="Z82" s="588">
        <v>-15511167.292614119</v>
      </c>
      <c r="AA82" s="588">
        <v>-14943026.37572832</v>
      </c>
      <c r="AB82" s="588">
        <v>-10617497.85786671</v>
      </c>
      <c r="AC82" s="588">
        <v>-10838574.20110894</v>
      </c>
      <c r="AD82" s="588">
        <v>-14716957.280775789</v>
      </c>
      <c r="AE82" s="588">
        <v>-16420676.81604974</v>
      </c>
      <c r="AF82" s="616">
        <f t="shared" si="36"/>
        <v>-172026644.82661861</v>
      </c>
    </row>
    <row r="83" spans="2:34">
      <c r="B83" s="878" t="s">
        <v>15</v>
      </c>
      <c r="C83" s="866"/>
      <c r="D83" s="568">
        <f t="shared" ref="D83:K83" si="37">D81*D82</f>
        <v>3479.3734887707583</v>
      </c>
      <c r="E83" s="568">
        <f t="shared" si="37"/>
        <v>3777.9617928271564</v>
      </c>
      <c r="F83" s="568">
        <f t="shared" si="37"/>
        <v>3117.7161702102535</v>
      </c>
      <c r="G83" s="568">
        <f t="shared" si="37"/>
        <v>3380.7705530729786</v>
      </c>
      <c r="H83" s="568">
        <f t="shared" si="37"/>
        <v>2753.1493101840952</v>
      </c>
      <c r="I83" s="568">
        <f t="shared" si="37"/>
        <v>3233.3734887707578</v>
      </c>
      <c r="J83" s="568">
        <f t="shared" si="37"/>
        <v>3557.9617928271564</v>
      </c>
      <c r="K83" s="568">
        <f t="shared" si="37"/>
        <v>3619.5617928271563</v>
      </c>
      <c r="L83" s="568">
        <v>2875.4117106082931</v>
      </c>
      <c r="M83" s="568">
        <v>3040.8001148155699</v>
      </c>
      <c r="N83" s="568">
        <v>3569</v>
      </c>
      <c r="O83" s="568">
        <v>3535.8</v>
      </c>
      <c r="P83" s="569">
        <f>P81*P82</f>
        <v>3320.8658948140487</v>
      </c>
      <c r="R83" s="877" t="s">
        <v>18</v>
      </c>
      <c r="S83" s="868"/>
      <c r="T83" s="592">
        <v>-17308338.010000002</v>
      </c>
      <c r="U83" s="592">
        <v>-15306277.189999999</v>
      </c>
      <c r="V83" s="592">
        <v>-13172170.1</v>
      </c>
      <c r="W83" s="592">
        <v>-15012238.34</v>
      </c>
      <c r="X83" s="592">
        <v>-14635662.592475001</v>
      </c>
      <c r="Y83" s="592">
        <v>-13544058.77</v>
      </c>
      <c r="Z83" s="592">
        <v>-15747989.140000001</v>
      </c>
      <c r="AA83" s="592">
        <v>-16789302</v>
      </c>
      <c r="AB83" s="592">
        <v>-12318530.93</v>
      </c>
      <c r="AC83" s="592">
        <v>-13831791.890000001</v>
      </c>
      <c r="AD83" s="592">
        <v>-16849409.16</v>
      </c>
      <c r="AE83" s="592">
        <v>-17268007.07</v>
      </c>
      <c r="AF83" s="592">
        <f t="shared" si="36"/>
        <v>-181783775.19247499</v>
      </c>
    </row>
    <row r="84" spans="2:34">
      <c r="B84" s="865" t="s">
        <v>10</v>
      </c>
      <c r="C84" s="866"/>
      <c r="D84" s="594"/>
      <c r="E84" s="594"/>
      <c r="F84" s="594"/>
      <c r="G84" s="594"/>
      <c r="H84" s="594"/>
      <c r="I84" s="594"/>
      <c r="J84" s="594"/>
      <c r="K84" s="594"/>
      <c r="L84" s="594"/>
      <c r="M84" s="594"/>
      <c r="N84" s="594"/>
      <c r="O84" s="594"/>
      <c r="P84" s="594"/>
      <c r="R84" s="869" t="s">
        <v>38</v>
      </c>
      <c r="S84" s="868"/>
      <c r="T84" s="595">
        <v>26223838.400417209</v>
      </c>
      <c r="U84" s="595">
        <v>26121498.746053129</v>
      </c>
      <c r="V84" s="595">
        <v>22048953.803425461</v>
      </c>
      <c r="W84" s="595">
        <v>23642960.577987071</v>
      </c>
      <c r="X84" s="595">
        <v>17441331.966243301</v>
      </c>
      <c r="Y84" s="595">
        <v>22003414.977156941</v>
      </c>
      <c r="Z84" s="595">
        <v>27271723.27159195</v>
      </c>
      <c r="AA84" s="595">
        <v>27508759.375195902</v>
      </c>
      <c r="AB84" s="595">
        <v>18065103.12712004</v>
      </c>
      <c r="AC84" s="595">
        <v>20876977.07597775</v>
      </c>
      <c r="AD84" s="595">
        <v>25862112.95599103</v>
      </c>
      <c r="AE84" s="595">
        <v>26571248.04563373</v>
      </c>
      <c r="AF84" s="596">
        <f t="shared" si="36"/>
        <v>283637922.32279348</v>
      </c>
      <c r="AG84" s="412"/>
      <c r="AH84" s="535"/>
    </row>
    <row r="85" spans="2:34">
      <c r="B85" s="873" t="s">
        <v>13</v>
      </c>
      <c r="C85" s="866"/>
      <c r="D85" s="597">
        <v>0.81320000000000003</v>
      </c>
      <c r="E85" s="597">
        <v>0.76372228280625232</v>
      </c>
      <c r="F85" s="597">
        <v>0.57399655257325777</v>
      </c>
      <c r="G85" s="597">
        <v>0.63850720949957596</v>
      </c>
      <c r="H85" s="597">
        <v>0.66469670852827711</v>
      </c>
      <c r="I85" s="597">
        <v>0.62315521628498727</v>
      </c>
      <c r="J85" s="598">
        <v>0.72276235112650999</v>
      </c>
      <c r="K85" s="598">
        <v>0.68348430689896134</v>
      </c>
      <c r="L85" s="598">
        <v>0.58584369162768124</v>
      </c>
      <c r="M85" s="598">
        <v>0.58584369162768124</v>
      </c>
      <c r="N85" s="598">
        <v>0.68348430689896134</v>
      </c>
      <c r="O85" s="598">
        <v>0.71603117865605481</v>
      </c>
      <c r="P85" s="573">
        <f>(D85*31+E85*28+F85*31+G85*30+H85*31+I85*30+J85*31+K85*31+L85*30+M85*31+N85*30+O85*31)/365</f>
        <v>0.67088875375245005</v>
      </c>
      <c r="R85" s="867" t="s">
        <v>40</v>
      </c>
      <c r="S85" s="868"/>
      <c r="T85" s="599">
        <v>25382956.940000001</v>
      </c>
      <c r="U85" s="599">
        <v>18945296.25</v>
      </c>
      <c r="V85" s="599">
        <v>12671300.08</v>
      </c>
      <c r="W85" s="599">
        <v>14031512.58</v>
      </c>
      <c r="X85" s="599">
        <v>13081294.397524999</v>
      </c>
      <c r="Y85" s="599">
        <v>12304703.789999999</v>
      </c>
      <c r="Z85" s="600">
        <v>15179012.390392801</v>
      </c>
      <c r="AA85" s="600">
        <v>14893427.286337631</v>
      </c>
      <c r="AB85" s="600">
        <v>11041401.83960752</v>
      </c>
      <c r="AC85" s="600">
        <v>11010927.811534449</v>
      </c>
      <c r="AD85" s="600">
        <v>15180886.18989449</v>
      </c>
      <c r="AE85" s="600">
        <v>16407482.8495776</v>
      </c>
      <c r="AF85" s="601">
        <f t="shared" si="36"/>
        <v>180130202.4048695</v>
      </c>
      <c r="AH85" s="535"/>
    </row>
    <row r="86" spans="2:34">
      <c r="B86" s="873" t="s">
        <v>14</v>
      </c>
      <c r="C86" s="866"/>
      <c r="D86" s="574">
        <v>4191</v>
      </c>
      <c r="E86" s="574">
        <v>3937.862315564018</v>
      </c>
      <c r="F86" s="574">
        <v>3539</v>
      </c>
      <c r="G86" s="574">
        <v>3684.1802789585549</v>
      </c>
      <c r="H86" s="574">
        <v>3298.76</v>
      </c>
      <c r="I86" s="574">
        <v>3365.5766476112699</v>
      </c>
      <c r="J86" s="602">
        <v>3319.1249931388338</v>
      </c>
      <c r="K86" s="602">
        <v>3351.039656534399</v>
      </c>
      <c r="L86" s="602">
        <v>2808.4903788097831</v>
      </c>
      <c r="M86" s="602">
        <v>2808.4903788097831</v>
      </c>
      <c r="N86" s="602">
        <v>3351.039656534399</v>
      </c>
      <c r="O86" s="602">
        <v>3510.612973512229</v>
      </c>
      <c r="P86" s="575">
        <f>(D86*31+E86*28+F86*31+G86*30+H86*31+I86*30+J86*31+K86*31+L86*30+M86*31+N86*30+O86*31)/365</f>
        <v>3427.6647171371656</v>
      </c>
      <c r="R86" s="877" t="s">
        <v>19</v>
      </c>
      <c r="S86" s="868"/>
      <c r="T86" s="585">
        <f t="shared" ref="T86:AD86" si="38">T80+T83</f>
        <v>25382956.940000001</v>
      </c>
      <c r="U86" s="585">
        <f t="shared" si="38"/>
        <v>18945296.25</v>
      </c>
      <c r="V86" s="585">
        <f t="shared" si="38"/>
        <v>12671300.08</v>
      </c>
      <c r="W86" s="585">
        <f t="shared" si="38"/>
        <v>14031512.580000002</v>
      </c>
      <c r="X86" s="585">
        <f t="shared" si="38"/>
        <v>13081294.397524998</v>
      </c>
      <c r="Y86" s="585">
        <f t="shared" si="38"/>
        <v>12304703.789999999</v>
      </c>
      <c r="Z86" s="585">
        <f t="shared" si="38"/>
        <v>18919703.719999999</v>
      </c>
      <c r="AA86" s="585">
        <f t="shared" si="38"/>
        <v>19591478.600000001</v>
      </c>
      <c r="AB86" s="585">
        <f t="shared" si="38"/>
        <v>8913473.9400000013</v>
      </c>
      <c r="AC86" s="585">
        <f t="shared" si="38"/>
        <v>14534878.34</v>
      </c>
      <c r="AD86" s="585">
        <f t="shared" si="38"/>
        <v>17973277.34</v>
      </c>
      <c r="AE86" s="585">
        <v>23202071.510000002</v>
      </c>
      <c r="AF86" s="585">
        <f t="shared" si="36"/>
        <v>199551947.48752499</v>
      </c>
      <c r="AG86" s="109" t="s">
        <v>53</v>
      </c>
    </row>
    <row r="87" spans="2:34">
      <c r="B87" s="873" t="s">
        <v>15</v>
      </c>
      <c r="C87" s="866"/>
      <c r="D87" s="574">
        <f t="shared" ref="D87:K87" si="39">D85*D86</f>
        <v>3408.1212</v>
      </c>
      <c r="E87" s="574">
        <f t="shared" si="39"/>
        <v>3007.4331970192666</v>
      </c>
      <c r="F87" s="574">
        <f t="shared" si="39"/>
        <v>2031.3737995567592</v>
      </c>
      <c r="G87" s="574">
        <f t="shared" si="39"/>
        <v>2352.3756692111961</v>
      </c>
      <c r="H87" s="574">
        <f t="shared" si="39"/>
        <v>2192.6749142247395</v>
      </c>
      <c r="I87" s="574">
        <f t="shared" si="39"/>
        <v>2097.2766437659034</v>
      </c>
      <c r="J87" s="574">
        <f t="shared" si="39"/>
        <v>2398.9385837237851</v>
      </c>
      <c r="K87" s="574">
        <f t="shared" si="39"/>
        <v>2290.3830170373471</v>
      </c>
      <c r="L87" s="574">
        <v>1645.336371422748</v>
      </c>
      <c r="M87" s="574">
        <v>1645.336371422748</v>
      </c>
      <c r="N87" s="574">
        <v>2290.3830170373481</v>
      </c>
      <c r="O87" s="574">
        <v>2513.7083452291981</v>
      </c>
      <c r="P87" s="575">
        <f>P85*P86</f>
        <v>2299.5817103613972</v>
      </c>
      <c r="R87" s="869" t="s">
        <v>54</v>
      </c>
      <c r="S87" s="868"/>
      <c r="T87" s="603">
        <v>0.59501616868344775</v>
      </c>
      <c r="U87" s="603">
        <v>0.60563061969624288</v>
      </c>
      <c r="V87" s="603">
        <v>0.55545768394163508</v>
      </c>
      <c r="W87" s="603">
        <v>0.57014251062093235</v>
      </c>
      <c r="X87" s="603">
        <v>0.49559175490017832</v>
      </c>
      <c r="Y87" s="603">
        <v>0.55248070334669586</v>
      </c>
      <c r="Z87" s="603">
        <v>0.60589595882012537</v>
      </c>
      <c r="AA87" s="603">
        <v>0.60041334565229021</v>
      </c>
      <c r="AB87" s="603">
        <v>0.5089436877529081</v>
      </c>
      <c r="AC87" s="603">
        <v>0.53837110440344338</v>
      </c>
      <c r="AD87" s="603">
        <v>0.59027161796645755</v>
      </c>
      <c r="AE87" s="603">
        <v>0.59191152075557751</v>
      </c>
      <c r="AF87" s="604">
        <f>AVERAGE(T87:AE87)</f>
        <v>0.56751055637832792</v>
      </c>
    </row>
    <row r="88" spans="2:34">
      <c r="B88" s="865" t="s">
        <v>55</v>
      </c>
      <c r="C88" s="866"/>
      <c r="D88" s="579"/>
      <c r="E88" s="579"/>
      <c r="F88" s="579"/>
      <c r="G88" s="579"/>
      <c r="H88" s="579"/>
      <c r="I88" s="579"/>
      <c r="J88" s="579"/>
      <c r="K88" s="579"/>
      <c r="L88" s="579"/>
      <c r="M88" s="579"/>
      <c r="N88" s="579"/>
      <c r="O88" s="579"/>
      <c r="P88" s="579"/>
      <c r="R88" s="867" t="s">
        <v>56</v>
      </c>
      <c r="S88" s="868"/>
      <c r="T88" s="605">
        <v>0.59456985246590655</v>
      </c>
      <c r="U88" s="605">
        <v>0.55312192542591698</v>
      </c>
      <c r="V88" s="605">
        <v>0.49030954402579391</v>
      </c>
      <c r="W88" s="605">
        <v>0.48311640664628042</v>
      </c>
      <c r="X88" s="605">
        <v>0.47195997750563301</v>
      </c>
      <c r="Y88" s="605">
        <v>0.47602680249928381</v>
      </c>
      <c r="Z88" s="606">
        <v>0.48179530939256898</v>
      </c>
      <c r="AA88" s="606">
        <v>0.48179530939256898</v>
      </c>
      <c r="AB88" s="606">
        <v>0.48179530939256898</v>
      </c>
      <c r="AC88" s="606">
        <v>0.48179530939256898</v>
      </c>
      <c r="AD88" s="606">
        <v>0.48179530939256898</v>
      </c>
      <c r="AE88" s="606">
        <v>0.48179530939256898</v>
      </c>
      <c r="AF88" s="607">
        <f>AVERAGE(T88:AE88)</f>
        <v>0.49665636374368582</v>
      </c>
    </row>
    <row r="89" spans="2:34">
      <c r="B89" s="876" t="s">
        <v>13</v>
      </c>
      <c r="C89" s="868"/>
      <c r="D89" s="609">
        <f>'[275]LSSS FY25'!C13</f>
        <v>0.81320000000000003</v>
      </c>
      <c r="E89" s="609">
        <f>'[275]LSSS FY25'!D13</f>
        <v>0.76372228280625232</v>
      </c>
      <c r="F89" s="609">
        <f>'[275]LSSS FY25'!E13</f>
        <v>0.57399655257325777</v>
      </c>
      <c r="G89" s="609">
        <f>'[275]LSSS FY25'!F13</f>
        <v>0.63850720949957596</v>
      </c>
      <c r="H89" s="609">
        <f>'[275]LSSS FY25'!G13</f>
        <v>0.66469670852827711</v>
      </c>
      <c r="I89" s="609">
        <f>'[275]LSSS FY25'!H13</f>
        <v>0.62315521628498727</v>
      </c>
      <c r="J89" s="609">
        <f>'[275]LSSS FY25'!I13</f>
        <v>0.78437166543544279</v>
      </c>
      <c r="K89" s="609">
        <f>'[275]LSSS FY25'!J13</f>
        <v>0.80333251251744231</v>
      </c>
      <c r="L89" s="609">
        <f>'[275]LSSS FY25'!K13</f>
        <v>0.54368108566581852</v>
      </c>
      <c r="M89" s="609">
        <f>'[275]LSSS FY25'!L13</f>
        <v>0.70199999999999996</v>
      </c>
      <c r="N89" s="609">
        <f>'[275]LSSS FY25'!M13</f>
        <v>0.79890000000000005</v>
      </c>
      <c r="O89" s="609">
        <v>0.76</v>
      </c>
      <c r="P89" s="610">
        <f t="shared" ref="P89:P94" si="40">(D89*31+E89*28+F89*31+G89*30+H89*31+I89*30+J89*31+K89*31+L89*30+M89*31+N89*30+O89*31)/365</f>
        <v>0.7059206845829411</v>
      </c>
      <c r="Q89" s="456"/>
      <c r="R89" s="877" t="s">
        <v>57</v>
      </c>
      <c r="S89" s="868"/>
      <c r="T89" s="611">
        <f t="shared" ref="T89:AD89" si="41">T86/T80</f>
        <v>0.59456985246590655</v>
      </c>
      <c r="U89" s="611">
        <f t="shared" si="41"/>
        <v>0.55312192542591709</v>
      </c>
      <c r="V89" s="611">
        <f t="shared" si="41"/>
        <v>0.49030954402579385</v>
      </c>
      <c r="W89" s="611">
        <f t="shared" si="41"/>
        <v>0.48311640664628042</v>
      </c>
      <c r="X89" s="611">
        <f t="shared" si="41"/>
        <v>0.47195997750563301</v>
      </c>
      <c r="Y89" s="611">
        <f t="shared" si="41"/>
        <v>0.47602680249928375</v>
      </c>
      <c r="Z89" s="611">
        <f t="shared" si="41"/>
        <v>0.54574452924814565</v>
      </c>
      <c r="AA89" s="611">
        <f t="shared" si="41"/>
        <v>0.53851177124000471</v>
      </c>
      <c r="AB89" s="611">
        <f t="shared" si="41"/>
        <v>0.41981310736200866</v>
      </c>
      <c r="AC89" s="611">
        <f t="shared" si="41"/>
        <v>0.512392826586612</v>
      </c>
      <c r="AD89" s="611">
        <f t="shared" si="41"/>
        <v>0.51613701142788049</v>
      </c>
      <c r="AE89" s="612">
        <v>0.57331421939630933</v>
      </c>
      <c r="AF89" s="611">
        <f>AF86/AF80</f>
        <v>0.52329728273314735</v>
      </c>
    </row>
    <row r="90" spans="2:34">
      <c r="B90" s="457"/>
      <c r="C90" s="458" t="s">
        <v>58</v>
      </c>
      <c r="D90" s="459">
        <f>'[275]LSSS FY25'!C39</f>
        <v>0.15291800049248955</v>
      </c>
      <c r="E90" s="459">
        <f>'[275]LSSS FY25'!D39</f>
        <v>0.13086150490730644</v>
      </c>
      <c r="F90" s="459">
        <f>'[275]LSSS FY25'!E39</f>
        <v>0.12615940244603135</v>
      </c>
      <c r="G90" s="459">
        <f>'[275]LSSS FY25'!F39</f>
        <v>0.12239185750636132</v>
      </c>
      <c r="H90" s="459">
        <f>'[275]LSSS FY25'!G39</f>
        <v>0.13724041697447262</v>
      </c>
      <c r="I90" s="459">
        <f>'[275]LSSS FY25'!H39</f>
        <v>0.147921967769296</v>
      </c>
      <c r="J90" s="459">
        <f>'[275]LSSS FY25'!I39</f>
        <v>0.16243946482803906</v>
      </c>
      <c r="K90" s="459">
        <f>'[275]LSSS FY25'!J39</f>
        <v>0.18271361733563199</v>
      </c>
      <c r="L90" s="459">
        <f>'[275]LSSS FY25'!K39</f>
        <v>0.16700593723494486</v>
      </c>
      <c r="M90" s="459">
        <f>'[275]LSSS FY25'!L39</f>
        <v>0.19560042682426332</v>
      </c>
      <c r="N90" s="459">
        <f>'[275]LSSS FY25'!M39</f>
        <v>0.14881392103751129</v>
      </c>
      <c r="O90" s="459">
        <v>0.17302798982188289</v>
      </c>
      <c r="P90" s="459">
        <f t="shared" si="40"/>
        <v>0.15419510006645237</v>
      </c>
      <c r="R90" s="869" t="s">
        <v>43</v>
      </c>
      <c r="S90" s="868"/>
      <c r="T90" s="595">
        <v>14065723.840366401</v>
      </c>
      <c r="U90" s="595">
        <v>13985798.921173921</v>
      </c>
      <c r="V90" s="595">
        <v>10226438.06493865</v>
      </c>
      <c r="W90" s="595">
        <v>11685561.45290585</v>
      </c>
      <c r="X90" s="595">
        <v>5984073.7220258601</v>
      </c>
      <c r="Y90" s="595">
        <v>10179340.078912379</v>
      </c>
      <c r="Z90" s="595">
        <v>15029758.560788229</v>
      </c>
      <c r="AA90" s="595">
        <v>15232288.5082849</v>
      </c>
      <c r="AB90" s="595">
        <v>6553050.7653525993</v>
      </c>
      <c r="AC90" s="595">
        <v>9150444.7750096563</v>
      </c>
      <c r="AD90" s="595">
        <v>13738038.584995789</v>
      </c>
      <c r="AE90" s="595">
        <v>14386197.430800891</v>
      </c>
      <c r="AF90" s="596">
        <f>SUM(T90:AE90)</f>
        <v>140216714.70555514</v>
      </c>
      <c r="AG90" s="412"/>
    </row>
    <row r="91" spans="2:34">
      <c r="B91" s="613"/>
      <c r="C91" s="460" t="s">
        <v>59</v>
      </c>
      <c r="D91" s="461">
        <f>'[275]LSSS FY25'!C40</f>
        <v>0.66028199950751043</v>
      </c>
      <c r="E91" s="461">
        <f>'[275]LSSS FY25'!D40</f>
        <v>0.6328607778989459</v>
      </c>
      <c r="F91" s="461">
        <f>'[275]LSSS FY25'!E40</f>
        <v>0.44783715012722641</v>
      </c>
      <c r="G91" s="461">
        <f>'[275]LSSS FY25'!F40</f>
        <v>0.51611535199321468</v>
      </c>
      <c r="H91" s="461">
        <f>'[275]LSSS FY25'!G40</f>
        <v>0.52745629155380447</v>
      </c>
      <c r="I91" s="461">
        <f>'[275]LSSS FY25'!H40</f>
        <v>0.47523324851569126</v>
      </c>
      <c r="J91" s="461">
        <f>'[275]LSSS FY25'!I40</f>
        <v>0.62193220060740373</v>
      </c>
      <c r="K91" s="461">
        <f>'[275]LSSS FY25'!J40</f>
        <v>0.62061889518181035</v>
      </c>
      <c r="L91" s="461">
        <f>'[275]LSSS FY25'!K40</f>
        <v>0.37667514843087369</v>
      </c>
      <c r="M91" s="461">
        <f>'[275]LSSS FY25'!L40</f>
        <v>0.50639957317573669</v>
      </c>
      <c r="N91" s="461">
        <f>'[275]LSSS FY25'!M40</f>
        <v>0.65008607896248871</v>
      </c>
      <c r="O91" s="461">
        <v>0.58697201017811707</v>
      </c>
      <c r="P91" s="461">
        <f t="shared" si="40"/>
        <v>0.5517255845164889</v>
      </c>
      <c r="R91" s="867" t="s">
        <v>45</v>
      </c>
      <c r="S91" s="868"/>
      <c r="T91" s="599">
        <v>13559495.310000001</v>
      </c>
      <c r="U91" s="599">
        <v>8421304.2399999965</v>
      </c>
      <c r="V91" s="599">
        <v>2019768.020000003</v>
      </c>
      <c r="W91" s="599">
        <v>3396036.170000006</v>
      </c>
      <c r="X91" s="599">
        <v>2443179.3599999808</v>
      </c>
      <c r="Y91" s="599">
        <v>1748717.250000017</v>
      </c>
      <c r="Z91" s="600">
        <v>7756927.4700000314</v>
      </c>
      <c r="AA91" s="600">
        <v>8674499.0499999747</v>
      </c>
      <c r="AB91" s="600">
        <v>-993272.95999997109</v>
      </c>
      <c r="AC91" s="600">
        <v>3410463.83</v>
      </c>
      <c r="AD91" s="600">
        <v>7195199.6600000001</v>
      </c>
      <c r="AE91" s="600">
        <v>9532724.0899999999</v>
      </c>
      <c r="AF91" s="601">
        <f>SUM(T91:AE91)</f>
        <v>67165041.490000039</v>
      </c>
    </row>
    <row r="92" spans="2:34">
      <c r="B92" s="876" t="s">
        <v>14</v>
      </c>
      <c r="C92" s="868"/>
      <c r="D92" s="614">
        <f>'[275]LSSS FY25'!C14</f>
        <v>4191</v>
      </c>
      <c r="E92" s="614">
        <f>'[275]LSSS FY25'!D14</f>
        <v>3937.8623155640175</v>
      </c>
      <c r="F92" s="614">
        <f>'[275]LSSS FY25'!E14</f>
        <v>3539</v>
      </c>
      <c r="G92" s="614">
        <f>'[275]LSSS FY25'!F14</f>
        <v>3684.1802789585554</v>
      </c>
      <c r="H92" s="614">
        <f>'[275]LSSS FY25'!G14</f>
        <v>3298.76</v>
      </c>
      <c r="I92" s="614">
        <f>'[275]LSSS FY25'!H14</f>
        <v>3365.5766476112703</v>
      </c>
      <c r="J92" s="614">
        <f>'[275]LSSS FY25'!I14</f>
        <v>3484</v>
      </c>
      <c r="K92" s="614">
        <f>'[275]LSSS FY25'!J14</f>
        <v>3590.013624195361</v>
      </c>
      <c r="L92" s="614">
        <f>'[275]LSSS FY25'!K14</f>
        <v>3181</v>
      </c>
      <c r="M92" s="614">
        <f>'[275]LSSS FY25'!L14</f>
        <v>3209</v>
      </c>
      <c r="N92" s="614">
        <f>'[275]LSSS FY25'!M14</f>
        <v>3564</v>
      </c>
      <c r="O92" s="614">
        <v>4144</v>
      </c>
      <c r="P92" s="614">
        <f t="shared" si="40"/>
        <v>3597.8954383094342</v>
      </c>
      <c r="Q92" s="462"/>
      <c r="R92" s="877" t="s">
        <v>21</v>
      </c>
      <c r="S92" s="868"/>
      <c r="T92" s="585">
        <v>13472554.76</v>
      </c>
      <c r="U92" s="585">
        <v>8508244.7899999842</v>
      </c>
      <c r="V92" s="585">
        <v>2019768.020000003</v>
      </c>
      <c r="W92" s="585">
        <v>3396036.170000006</v>
      </c>
      <c r="X92" s="585">
        <v>2443179.3599999808</v>
      </c>
      <c r="Y92" s="585">
        <v>1748717.250000017</v>
      </c>
      <c r="Z92" s="585">
        <v>7756927.4700000249</v>
      </c>
      <c r="AA92" s="585">
        <v>8674499.0499999449</v>
      </c>
      <c r="AB92" s="585">
        <v>-993272.95999996364</v>
      </c>
      <c r="AC92" s="585">
        <v>3410463.8300000159</v>
      </c>
      <c r="AD92" s="585">
        <v>7195199.660000043</v>
      </c>
      <c r="AE92" s="585">
        <v>11946259.599999839</v>
      </c>
      <c r="AF92" s="585">
        <f>SUM(T92:AE92)</f>
        <v>69578576.999999896</v>
      </c>
    </row>
    <row r="93" spans="2:34">
      <c r="B93" s="457"/>
      <c r="C93" s="458" t="s">
        <v>58</v>
      </c>
      <c r="D93" s="463">
        <v>2458</v>
      </c>
      <c r="E93" s="463">
        <v>2618.2088472222222</v>
      </c>
      <c r="F93" s="463">
        <v>2578.171073519844</v>
      </c>
      <c r="G93" s="463">
        <v>2569</v>
      </c>
      <c r="H93" s="463">
        <v>2487.6685526315791</v>
      </c>
      <c r="I93" s="463">
        <v>2664.399959862385</v>
      </c>
      <c r="J93" s="463">
        <v>2772.182991409803</v>
      </c>
      <c r="K93" s="463">
        <v>2516.1540116801439</v>
      </c>
      <c r="L93" s="463">
        <v>2445.889276745354</v>
      </c>
      <c r="M93" s="463">
        <v>2389.463484210527</v>
      </c>
      <c r="N93" s="463">
        <v>2417.7284390512959</v>
      </c>
      <c r="O93" s="463">
        <v>2467</v>
      </c>
      <c r="P93" s="463">
        <f t="shared" si="40"/>
        <v>2531.3649904356221</v>
      </c>
      <c r="Q93" s="462"/>
      <c r="R93" s="877" t="s">
        <v>48</v>
      </c>
      <c r="S93" s="868"/>
      <c r="T93" s="585">
        <v>3294249.8799999962</v>
      </c>
      <c r="U93" s="585">
        <v>514337.6100000022</v>
      </c>
      <c r="V93" s="584">
        <v>-5295199.1399999969</v>
      </c>
      <c r="W93" s="584">
        <v>-3936052.4999999921</v>
      </c>
      <c r="X93" s="584">
        <v>-4948841.6400000146</v>
      </c>
      <c r="Y93" s="584">
        <v>-5020631.8199999891</v>
      </c>
      <c r="Z93" s="585">
        <v>724442.33000004105</v>
      </c>
      <c r="AA93" s="585">
        <v>1500923.7799999339</v>
      </c>
      <c r="AB93" s="585">
        <v>-5930021.7499999646</v>
      </c>
      <c r="AC93" s="585">
        <v>-2563845.7399999909</v>
      </c>
      <c r="AD93" s="585">
        <v>623867.84000006318</v>
      </c>
      <c r="AE93" s="585">
        <v>4157326.709999837</v>
      </c>
      <c r="AF93" s="592">
        <f>SUM(T93:AE93)</f>
        <v>-16879444.440000076</v>
      </c>
    </row>
    <row r="94" spans="2:34">
      <c r="B94" s="613"/>
      <c r="C94" s="460" t="s">
        <v>59</v>
      </c>
      <c r="D94" s="467">
        <v>4593</v>
      </c>
      <c r="E94" s="467">
        <v>4210.7372429638144</v>
      </c>
      <c r="F94" s="467">
        <v>3810.036818181818</v>
      </c>
      <c r="G94" s="467">
        <v>3948.7270583401819</v>
      </c>
      <c r="H94" s="467">
        <v>3509.810329909742</v>
      </c>
      <c r="I94" s="467">
        <v>3583.8261824022852</v>
      </c>
      <c r="J94" s="467">
        <v>3670.2869895737099</v>
      </c>
      <c r="K94" s="467">
        <v>3906.163802407089</v>
      </c>
      <c r="L94" s="467">
        <v>3512.2980267028738</v>
      </c>
      <c r="M94" s="467">
        <v>3443.6198286229701</v>
      </c>
      <c r="N94" s="467">
        <v>3837.8036379174332</v>
      </c>
      <c r="O94" s="467">
        <v>4638.0595389999999</v>
      </c>
      <c r="P94" s="467">
        <f t="shared" si="40"/>
        <v>3887.8920178148633</v>
      </c>
      <c r="Q94" s="462"/>
      <c r="T94" s="536"/>
      <c r="U94" s="541"/>
      <c r="V94" s="541"/>
      <c r="W94" s="541"/>
      <c r="X94" s="541"/>
      <c r="Y94" s="535"/>
      <c r="Z94" s="535"/>
    </row>
    <row r="95" spans="2:34">
      <c r="B95" s="876" t="s">
        <v>15</v>
      </c>
      <c r="C95" s="868"/>
      <c r="D95" s="614">
        <f t="shared" ref="D95:N95" si="42">D89*D92</f>
        <v>3408.1212</v>
      </c>
      <c r="E95" s="614">
        <f t="shared" si="42"/>
        <v>3007.4331970192661</v>
      </c>
      <c r="F95" s="614">
        <f t="shared" si="42"/>
        <v>2031.3737995567592</v>
      </c>
      <c r="G95" s="614">
        <f t="shared" si="42"/>
        <v>2352.3756692111965</v>
      </c>
      <c r="H95" s="614">
        <f t="shared" si="42"/>
        <v>2192.6749142247395</v>
      </c>
      <c r="I95" s="614">
        <f t="shared" si="42"/>
        <v>2097.2766437659034</v>
      </c>
      <c r="J95" s="614">
        <f t="shared" si="42"/>
        <v>2732.7508823770827</v>
      </c>
      <c r="K95" s="614">
        <f t="shared" si="42"/>
        <v>2883.9746646967083</v>
      </c>
      <c r="L95" s="614">
        <f t="shared" si="42"/>
        <v>1729.4495335029687</v>
      </c>
      <c r="M95" s="614">
        <f t="shared" si="42"/>
        <v>2252.7179999999998</v>
      </c>
      <c r="N95" s="614">
        <f t="shared" si="42"/>
        <v>2847.2796000000003</v>
      </c>
      <c r="O95" s="614">
        <v>3149.44</v>
      </c>
      <c r="P95" s="614">
        <f>P89*P92</f>
        <v>2539.8288108692368</v>
      </c>
      <c r="Q95" s="462"/>
      <c r="T95" s="122"/>
      <c r="U95" s="122"/>
      <c r="V95" s="122"/>
      <c r="W95" s="122"/>
      <c r="X95" s="541"/>
      <c r="Y95" s="542"/>
      <c r="Z95" s="542"/>
      <c r="AA95" s="542"/>
      <c r="AB95" s="542"/>
    </row>
    <row r="96" spans="2:34">
      <c r="B96" s="457"/>
      <c r="C96" s="458" t="s">
        <v>58</v>
      </c>
      <c r="D96" s="463">
        <f t="shared" ref="D96:N96" si="43">D90*D93</f>
        <v>375.8724452105393</v>
      </c>
      <c r="E96" s="463">
        <f t="shared" si="43"/>
        <v>342.62274990912397</v>
      </c>
      <c r="F96" s="463">
        <f t="shared" si="43"/>
        <v>325.26052203890669</v>
      </c>
      <c r="G96" s="463">
        <f t="shared" si="43"/>
        <v>314.42468193384224</v>
      </c>
      <c r="H96" s="463">
        <f t="shared" si="43"/>
        <v>341.40866945744068</v>
      </c>
      <c r="I96" s="463">
        <f t="shared" si="43"/>
        <v>394.12328498727726</v>
      </c>
      <c r="J96" s="463">
        <f t="shared" si="43"/>
        <v>450.3119215300008</v>
      </c>
      <c r="K96" s="463">
        <f t="shared" si="43"/>
        <v>459.73560124764111</v>
      </c>
      <c r="L96" s="463">
        <f t="shared" si="43"/>
        <v>408.47803103575927</v>
      </c>
      <c r="M96" s="463">
        <f t="shared" si="43"/>
        <v>467.38007739257046</v>
      </c>
      <c r="N96" s="463">
        <f t="shared" si="43"/>
        <v>359.79164901912497</v>
      </c>
      <c r="O96" s="464">
        <v>426.86005089058523</v>
      </c>
      <c r="P96" s="463">
        <f>P90*P93</f>
        <v>390.32407800493502</v>
      </c>
      <c r="T96" s="536"/>
      <c r="U96" s="541"/>
      <c r="V96" s="541"/>
      <c r="W96" s="541"/>
      <c r="X96" s="541"/>
      <c r="Y96" s="535"/>
      <c r="Z96" s="535"/>
    </row>
    <row r="97" spans="2:34">
      <c r="B97" s="613"/>
      <c r="C97" s="460" t="s">
        <v>59</v>
      </c>
      <c r="D97" s="467">
        <f t="shared" ref="D97:N97" si="44">D91*D94</f>
        <v>3032.6752237379956</v>
      </c>
      <c r="E97" s="467">
        <f t="shared" si="44"/>
        <v>2664.8104471101424</v>
      </c>
      <c r="F97" s="467">
        <f t="shared" si="44"/>
        <v>1706.2760305343509</v>
      </c>
      <c r="G97" s="467">
        <f t="shared" si="44"/>
        <v>2037.9986556403742</v>
      </c>
      <c r="H97" s="467">
        <f t="shared" si="44"/>
        <v>1851.2715406714276</v>
      </c>
      <c r="I97" s="467">
        <f t="shared" si="44"/>
        <v>1703.1533587786264</v>
      </c>
      <c r="J97" s="467">
        <f t="shared" si="44"/>
        <v>2282.6696642863003</v>
      </c>
      <c r="K97" s="467">
        <f t="shared" si="44"/>
        <v>2424.2390634490671</v>
      </c>
      <c r="L97" s="467">
        <f t="shared" si="44"/>
        <v>1322.9953805417697</v>
      </c>
      <c r="M97" s="467">
        <f t="shared" si="44"/>
        <v>1743.8476113941756</v>
      </c>
      <c r="N97" s="467">
        <f t="shared" si="44"/>
        <v>2494.9027188017189</v>
      </c>
      <c r="O97" s="468">
        <v>2722.4111309326208</v>
      </c>
      <c r="P97" s="467">
        <f>P91*P94</f>
        <v>2145.0494960658971</v>
      </c>
      <c r="T97" s="536"/>
      <c r="U97" s="541"/>
      <c r="V97" s="541"/>
      <c r="W97" s="541"/>
      <c r="X97" s="541"/>
      <c r="Y97" s="535"/>
      <c r="Z97" s="535"/>
      <c r="AA97" s="535"/>
      <c r="AB97" s="535"/>
    </row>
    <row r="98" spans="2:34">
      <c r="C98" s="124" t="s">
        <v>61</v>
      </c>
      <c r="D98" s="484">
        <f>D95/[275]Compset!B166</f>
        <v>1.0387256557332083</v>
      </c>
      <c r="E98" s="484">
        <f>E95/[275]Compset!C166</f>
        <v>0.97155947142736521</v>
      </c>
      <c r="F98" s="484">
        <f>F95/[275]Compset!D166</f>
        <v>0.82907125172712182</v>
      </c>
      <c r="G98" s="484">
        <f>G95/[275]Compset!E166</f>
        <v>1.2936442657108114</v>
      </c>
      <c r="H98" s="484">
        <f>H95/[275]Compset!F166</f>
        <v>1.2829562771928404</v>
      </c>
      <c r="I98" s="484">
        <f>I95/[275]Compset!G166</f>
        <v>1.1810586136448076</v>
      </c>
      <c r="J98" s="484">
        <f>J95/[275]Compset!H166</f>
        <v>1.1918368881093655</v>
      </c>
      <c r="K98" s="484">
        <f>K95/[275]Compset!I166</f>
        <v>1.258761838965313</v>
      </c>
      <c r="L98" s="484">
        <f>L95/[275]Compset!J166</f>
        <v>1.0742331801313947</v>
      </c>
      <c r="M98" s="484">
        <f>M95/[275]Compset!K166</f>
        <v>1.1882940406767166</v>
      </c>
      <c r="N98" s="484">
        <f>N95/[275]Compset!L166</f>
        <v>1.1229892272036464</v>
      </c>
      <c r="O98" s="484">
        <f>O95/[275]Compset!M166</f>
        <v>1.092465549726684</v>
      </c>
      <c r="T98" s="536"/>
      <c r="U98" s="536"/>
      <c r="V98" s="536"/>
      <c r="W98" s="536"/>
      <c r="X98" s="536"/>
      <c r="Y98" s="536"/>
      <c r="Z98" s="535"/>
    </row>
    <row r="99" spans="2:34">
      <c r="E99" s="109">
        <v>196</v>
      </c>
      <c r="P99" s="109" t="s">
        <v>62</v>
      </c>
      <c r="T99" s="536"/>
      <c r="U99" s="536"/>
      <c r="V99" s="536"/>
      <c r="W99" s="536"/>
      <c r="X99" s="536"/>
      <c r="Y99" s="536"/>
      <c r="Z99" s="536"/>
      <c r="AA99" s="536"/>
      <c r="AB99" s="536"/>
      <c r="AC99" s="536"/>
      <c r="AD99" s="536"/>
      <c r="AE99" s="536"/>
    </row>
    <row r="100" spans="2:34">
      <c r="B100" s="870" t="s">
        <v>63</v>
      </c>
      <c r="C100" s="866"/>
      <c r="D100" s="874">
        <v>2025</v>
      </c>
      <c r="E100" s="875"/>
      <c r="F100" s="875"/>
      <c r="G100" s="875"/>
      <c r="H100" s="875"/>
      <c r="I100" s="875"/>
      <c r="J100" s="875"/>
      <c r="K100" s="875"/>
      <c r="L100" s="875"/>
      <c r="M100" s="875"/>
      <c r="N100" s="875"/>
      <c r="O100" s="868"/>
      <c r="P100" s="879" t="s">
        <v>22</v>
      </c>
      <c r="R100" s="870" t="s">
        <v>63</v>
      </c>
      <c r="S100" s="866"/>
      <c r="T100" s="874">
        <v>2025</v>
      </c>
      <c r="U100" s="875"/>
      <c r="V100" s="875"/>
      <c r="W100" s="875"/>
      <c r="X100" s="875"/>
      <c r="Y100" s="875"/>
      <c r="Z100" s="875"/>
      <c r="AA100" s="875"/>
      <c r="AB100" s="875"/>
      <c r="AC100" s="875"/>
      <c r="AD100" s="875"/>
      <c r="AE100" s="868"/>
      <c r="AF100" s="863" t="s">
        <v>24</v>
      </c>
    </row>
    <row r="101" spans="2:34">
      <c r="B101" s="871"/>
      <c r="C101" s="872"/>
      <c r="D101" s="562" t="s">
        <v>25</v>
      </c>
      <c r="E101" s="562" t="s">
        <v>26</v>
      </c>
      <c r="F101" s="562" t="s">
        <v>27</v>
      </c>
      <c r="G101" s="562" t="s">
        <v>28</v>
      </c>
      <c r="H101" s="562" t="s">
        <v>29</v>
      </c>
      <c r="I101" s="562" t="s">
        <v>30</v>
      </c>
      <c r="J101" s="562" t="s">
        <v>31</v>
      </c>
      <c r="K101" s="562" t="s">
        <v>32</v>
      </c>
      <c r="L101" s="562" t="s">
        <v>33</v>
      </c>
      <c r="M101" s="562" t="s">
        <v>34</v>
      </c>
      <c r="N101" s="562" t="s">
        <v>35</v>
      </c>
      <c r="O101" s="562" t="s">
        <v>36</v>
      </c>
      <c r="P101" s="864"/>
      <c r="R101" s="871"/>
      <c r="S101" s="872"/>
      <c r="T101" s="562" t="s">
        <v>25</v>
      </c>
      <c r="U101" s="562" t="s">
        <v>26</v>
      </c>
      <c r="V101" s="562" t="s">
        <v>27</v>
      </c>
      <c r="W101" s="562" t="s">
        <v>28</v>
      </c>
      <c r="X101" s="562" t="s">
        <v>29</v>
      </c>
      <c r="Y101" s="562" t="s">
        <v>30</v>
      </c>
      <c r="Z101" s="562" t="s">
        <v>31</v>
      </c>
      <c r="AA101" s="562" t="s">
        <v>32</v>
      </c>
      <c r="AB101" s="562" t="s">
        <v>33</v>
      </c>
      <c r="AC101" s="562" t="s">
        <v>34</v>
      </c>
      <c r="AD101" s="562" t="s">
        <v>35</v>
      </c>
      <c r="AE101" s="562" t="s">
        <v>36</v>
      </c>
      <c r="AF101" s="864"/>
    </row>
    <row r="102" spans="2:34">
      <c r="B102" s="865" t="s">
        <v>9</v>
      </c>
      <c r="C102" s="866"/>
      <c r="D102" s="582"/>
      <c r="E102" s="582"/>
      <c r="F102" s="582"/>
      <c r="G102" s="582"/>
      <c r="H102" s="582"/>
      <c r="I102" s="582"/>
      <c r="J102" s="582"/>
      <c r="K102" s="582"/>
      <c r="L102" s="582"/>
      <c r="M102" s="582"/>
      <c r="N102" s="582"/>
      <c r="O102" s="582"/>
      <c r="P102" s="583"/>
      <c r="R102" s="877" t="s">
        <v>50</v>
      </c>
      <c r="S102" s="868"/>
      <c r="T102" s="585">
        <v>10057547.08</v>
      </c>
      <c r="U102" s="585">
        <v>8360412.3399999999</v>
      </c>
      <c r="V102" s="585">
        <v>6748527.7300000004</v>
      </c>
      <c r="W102" s="585">
        <v>6301518.4400000004</v>
      </c>
      <c r="X102" s="585">
        <v>5674281.3799999999</v>
      </c>
      <c r="Y102" s="585">
        <v>5270669.6500000004</v>
      </c>
      <c r="Z102" s="585">
        <v>5699950.6399999997</v>
      </c>
      <c r="AA102" s="585">
        <v>6542485.8200000003</v>
      </c>
      <c r="AB102" s="585">
        <v>6165394.3899999997</v>
      </c>
      <c r="AC102" s="585">
        <v>6668491.0300000003</v>
      </c>
      <c r="AD102" s="585">
        <v>8769680.5999999996</v>
      </c>
      <c r="AE102" s="585">
        <v>10092201.01</v>
      </c>
      <c r="AF102" s="585">
        <f t="shared" ref="AF102:AF108" si="45">SUM(T102:AE102)</f>
        <v>86351160.109999999</v>
      </c>
    </row>
    <row r="103" spans="2:34">
      <c r="B103" s="878" t="s">
        <v>13</v>
      </c>
      <c r="C103" s="866"/>
      <c r="D103" s="566">
        <v>0.7570770243581304</v>
      </c>
      <c r="E103" s="566">
        <v>0.85641399416909625</v>
      </c>
      <c r="F103" s="566">
        <v>0.67478604344963788</v>
      </c>
      <c r="G103" s="566">
        <v>0.7142857142857143</v>
      </c>
      <c r="H103" s="566">
        <v>0.67100065832784728</v>
      </c>
      <c r="I103" s="566">
        <v>0.81632653061224492</v>
      </c>
      <c r="J103" s="566">
        <v>0.85582620144832122</v>
      </c>
      <c r="K103" s="566">
        <v>0.87228439763001975</v>
      </c>
      <c r="L103" s="566">
        <v>0.78231292517006801</v>
      </c>
      <c r="M103" s="566">
        <v>0.70770243581303494</v>
      </c>
      <c r="N103" s="566">
        <v>0.86513605442176866</v>
      </c>
      <c r="O103" s="566">
        <v>0.81468071099407502</v>
      </c>
      <c r="P103" s="567">
        <f>(D103*31+E103*28+F103*31+G103*30+H103*31+I103*30+J103*31+K103*31+L103*30+M103*31+N103*30+O103*31)/365</f>
        <v>0.78157674028515511</v>
      </c>
      <c r="R103" s="869" t="s">
        <v>51</v>
      </c>
      <c r="S103" s="868"/>
      <c r="T103" s="586">
        <v>-3668186.177309894</v>
      </c>
      <c r="U103" s="586">
        <v>-3718038.0139765609</v>
      </c>
      <c r="V103" s="586">
        <v>-3485839.3539765612</v>
      </c>
      <c r="W103" s="586">
        <v>-3561616.37866406</v>
      </c>
      <c r="X103" s="586">
        <v>-3354546.8961640601</v>
      </c>
      <c r="Y103" s="586">
        <v>-3738315.0386640611</v>
      </c>
      <c r="Z103" s="586">
        <v>-3866614.14866406</v>
      </c>
      <c r="AA103" s="586">
        <v>-3938439.4286640598</v>
      </c>
      <c r="AB103" s="586">
        <v>-3650015.4886640599</v>
      </c>
      <c r="AC103" s="586">
        <v>-3555366.14866406</v>
      </c>
      <c r="AD103" s="586">
        <v>-4201212.6811640598</v>
      </c>
      <c r="AE103" s="586">
        <v>-4183664.7036640611</v>
      </c>
      <c r="AF103" s="587">
        <f t="shared" si="45"/>
        <v>-44921854.458239555</v>
      </c>
    </row>
    <row r="104" spans="2:34">
      <c r="B104" s="878" t="s">
        <v>14</v>
      </c>
      <c r="C104" s="866"/>
      <c r="D104" s="568">
        <v>1600</v>
      </c>
      <c r="E104" s="568">
        <v>1650</v>
      </c>
      <c r="F104" s="568">
        <v>1550</v>
      </c>
      <c r="G104" s="568">
        <v>1500</v>
      </c>
      <c r="H104" s="568">
        <v>1300</v>
      </c>
      <c r="I104" s="568">
        <v>1450</v>
      </c>
      <c r="J104" s="568">
        <v>1450</v>
      </c>
      <c r="K104" s="568">
        <v>1550</v>
      </c>
      <c r="L104" s="568">
        <v>1380</v>
      </c>
      <c r="M104" s="568">
        <v>1380</v>
      </c>
      <c r="N104" s="568">
        <v>1730</v>
      </c>
      <c r="O104" s="568">
        <v>1800</v>
      </c>
      <c r="P104" s="569">
        <f>(D104*31+E104*28+F104*31+G104*30+H104*31+I104*30+J104*31+K104*31+L104*30+M104*31+N104*30+O104*31)/365</f>
        <v>1527.4794520547946</v>
      </c>
      <c r="R104" s="867" t="s">
        <v>52</v>
      </c>
      <c r="S104" s="868"/>
      <c r="T104" s="588">
        <v>-4304087.38</v>
      </c>
      <c r="U104" s="588">
        <v>-4066449.78</v>
      </c>
      <c r="V104" s="588">
        <v>-3154037.9</v>
      </c>
      <c r="W104" s="588">
        <v>-3542348.26</v>
      </c>
      <c r="X104" s="588">
        <v>-3328025.74</v>
      </c>
      <c r="Y104" s="588">
        <v>-3180360.62</v>
      </c>
      <c r="Z104" s="588">
        <v>-3110457.1264559259</v>
      </c>
      <c r="AA104" s="588">
        <v>-3110457.1264559259</v>
      </c>
      <c r="AB104" s="588">
        <v>-3010119.7997960579</v>
      </c>
      <c r="AC104" s="588">
        <v>-3110457.1264559259</v>
      </c>
      <c r="AD104" s="588">
        <v>-3681795.4413656848</v>
      </c>
      <c r="AE104" s="588">
        <v>-4175484.4143802528</v>
      </c>
      <c r="AF104" s="616">
        <f t="shared" si="45"/>
        <v>-41774080.71490977</v>
      </c>
    </row>
    <row r="105" spans="2:34">
      <c r="B105" s="878" t="s">
        <v>15</v>
      </c>
      <c r="C105" s="866"/>
      <c r="D105" s="568">
        <f t="shared" ref="D105:P105" si="46">D103*D104</f>
        <v>1211.3232389730088</v>
      </c>
      <c r="E105" s="568">
        <f t="shared" si="46"/>
        <v>1413.0830903790088</v>
      </c>
      <c r="F105" s="568">
        <f t="shared" si="46"/>
        <v>1045.9183673469388</v>
      </c>
      <c r="G105" s="568">
        <f t="shared" si="46"/>
        <v>1071.4285714285716</v>
      </c>
      <c r="H105" s="568">
        <f t="shared" si="46"/>
        <v>872.30085582620143</v>
      </c>
      <c r="I105" s="568">
        <f t="shared" si="46"/>
        <v>1183.6734693877552</v>
      </c>
      <c r="J105" s="568">
        <f t="shared" si="46"/>
        <v>1240.9479921000657</v>
      </c>
      <c r="K105" s="568">
        <f t="shared" si="46"/>
        <v>1352.0408163265306</v>
      </c>
      <c r="L105" s="568">
        <f t="shared" si="46"/>
        <v>1079.5918367346937</v>
      </c>
      <c r="M105" s="568">
        <f t="shared" si="46"/>
        <v>976.62936142198816</v>
      </c>
      <c r="N105" s="568">
        <f t="shared" si="46"/>
        <v>1496.6853741496598</v>
      </c>
      <c r="O105" s="568">
        <f t="shared" si="46"/>
        <v>1466.425279789335</v>
      </c>
      <c r="P105" s="569">
        <f t="shared" si="46"/>
        <v>1193.8424109895413</v>
      </c>
      <c r="R105" s="877" t="s">
        <v>18</v>
      </c>
      <c r="S105" s="868"/>
      <c r="T105" s="592">
        <f>-4304087.38</f>
        <v>-4304087.38</v>
      </c>
      <c r="U105" s="592">
        <v>-4066449.78</v>
      </c>
      <c r="V105" s="592">
        <v>-3154037.9</v>
      </c>
      <c r="W105" s="592">
        <v>-3542348.26</v>
      </c>
      <c r="X105" s="592">
        <v>-3328025.74</v>
      </c>
      <c r="Y105" s="592">
        <v>-3180360.62</v>
      </c>
      <c r="Z105" s="592">
        <v>-3023107.93</v>
      </c>
      <c r="AA105" s="592">
        <v>-3455938.03</v>
      </c>
      <c r="AB105" s="592">
        <v>-3774574.81</v>
      </c>
      <c r="AC105" s="592">
        <v>-3358245.4</v>
      </c>
      <c r="AD105" s="592">
        <v>-4189774.1</v>
      </c>
      <c r="AE105" s="592">
        <v>-4532855.33</v>
      </c>
      <c r="AF105" s="592">
        <f t="shared" si="45"/>
        <v>-43909805.280000001</v>
      </c>
    </row>
    <row r="106" spans="2:34">
      <c r="B106" s="865" t="s">
        <v>10</v>
      </c>
      <c r="C106" s="866"/>
      <c r="D106" s="594"/>
      <c r="E106" s="594"/>
      <c r="F106" s="594"/>
      <c r="G106" s="594"/>
      <c r="H106" s="594"/>
      <c r="I106" s="594"/>
      <c r="J106" s="594"/>
      <c r="K106" s="594"/>
      <c r="L106" s="594"/>
      <c r="M106" s="594"/>
      <c r="N106" s="594"/>
      <c r="O106" s="594"/>
      <c r="P106" s="594"/>
      <c r="R106" s="869" t="s">
        <v>38</v>
      </c>
      <c r="S106" s="868"/>
      <c r="T106" s="595">
        <v>3988652.1226901058</v>
      </c>
      <c r="U106" s="595">
        <v>4339011.3360234387</v>
      </c>
      <c r="V106" s="595">
        <v>3139943.6960234391</v>
      </c>
      <c r="W106" s="595">
        <v>3014377.7213359391</v>
      </c>
      <c r="X106" s="595">
        <v>2215137.6123359408</v>
      </c>
      <c r="Y106" s="595">
        <v>3528945.3613359402</v>
      </c>
      <c r="Z106" s="595">
        <v>4001490.45133594</v>
      </c>
      <c r="AA106" s="595">
        <v>4609876.2213359401</v>
      </c>
      <c r="AB106" s="595">
        <v>2994822.8113359399</v>
      </c>
      <c r="AC106" s="595">
        <v>2659839.0013359399</v>
      </c>
      <c r="AD106" s="595">
        <v>4921513.4323359393</v>
      </c>
      <c r="AE106" s="595">
        <v>5041412.2713359389</v>
      </c>
      <c r="AF106" s="596">
        <f t="shared" si="45"/>
        <v>44455022.038760446</v>
      </c>
      <c r="AH106" s="535"/>
    </row>
    <row r="107" spans="2:34">
      <c r="B107" s="873" t="s">
        <v>13</v>
      </c>
      <c r="C107" s="866"/>
      <c r="D107" s="597">
        <v>0.93300000000000005</v>
      </c>
      <c r="E107" s="597">
        <v>0.89376822157434399</v>
      </c>
      <c r="F107" s="597">
        <v>0.73831468071099404</v>
      </c>
      <c r="G107" s="597">
        <v>0.75</v>
      </c>
      <c r="H107" s="597">
        <v>0.70918367346938771</v>
      </c>
      <c r="I107" s="597">
        <v>0.70017006802721093</v>
      </c>
      <c r="J107" s="598">
        <v>0.7244171055518982</v>
      </c>
      <c r="K107" s="598">
        <v>0.7244171055518982</v>
      </c>
      <c r="L107" s="598">
        <v>0.7244171055518982</v>
      </c>
      <c r="M107" s="598">
        <v>0.7244171055518982</v>
      </c>
      <c r="N107" s="598">
        <v>0.80255607124912853</v>
      </c>
      <c r="O107" s="598">
        <v>0.84077302702289669</v>
      </c>
      <c r="P107" s="573">
        <f>(D107*31+E107*28+F107*31+G107*30+H107*31+I107*30+J107*31+K107*31+L107*30+M107*31+N107*30+O107*31)/365</f>
        <v>0.77142468817138887</v>
      </c>
      <c r="R107" s="867" t="s">
        <v>40</v>
      </c>
      <c r="S107" s="868"/>
      <c r="T107" s="599">
        <v>5753459.7000000002</v>
      </c>
      <c r="U107" s="599">
        <v>4293962.5600000015</v>
      </c>
      <c r="V107" s="599">
        <v>3594489.830000001</v>
      </c>
      <c r="W107" s="599">
        <v>2759170.1800000011</v>
      </c>
      <c r="X107" s="599">
        <v>2346255.64</v>
      </c>
      <c r="Y107" s="599">
        <v>2090309.03</v>
      </c>
      <c r="Z107" s="600">
        <v>2663837.2120857411</v>
      </c>
      <c r="AA107" s="600">
        <v>2663837.2120857411</v>
      </c>
      <c r="AB107" s="600">
        <v>2577906.9794378132</v>
      </c>
      <c r="AC107" s="600">
        <v>2663837.2120857411</v>
      </c>
      <c r="AD107" s="600">
        <v>3153139.0098832552</v>
      </c>
      <c r="AE107" s="600">
        <v>3575940.8695607232</v>
      </c>
      <c r="AF107" s="601">
        <f t="shared" si="45"/>
        <v>38136145.43513903</v>
      </c>
    </row>
    <row r="108" spans="2:34">
      <c r="B108" s="873" t="s">
        <v>14</v>
      </c>
      <c r="C108" s="866"/>
      <c r="D108" s="574">
        <v>1701</v>
      </c>
      <c r="E108" s="574">
        <v>1631</v>
      </c>
      <c r="F108" s="574">
        <v>1422</v>
      </c>
      <c r="G108" s="574">
        <v>1363</v>
      </c>
      <c r="H108" s="574">
        <v>1257.5</v>
      </c>
      <c r="I108" s="574">
        <v>1205</v>
      </c>
      <c r="J108" s="602">
        <v>1311.875</v>
      </c>
      <c r="K108" s="602">
        <v>1311.875</v>
      </c>
      <c r="L108" s="602">
        <v>1311.875</v>
      </c>
      <c r="M108" s="602">
        <v>1311.875</v>
      </c>
      <c r="N108" s="602">
        <v>1448.377079037489</v>
      </c>
      <c r="O108" s="602">
        <v>1517.347416134513</v>
      </c>
      <c r="P108" s="575">
        <f>(D108*31+E108*28+F108*31+G108*30+H108*31+I108*30+J108*31+K108*31+L108*30+M108*31+N108*30+O108*31)/365</f>
        <v>1398.2279651268345</v>
      </c>
      <c r="R108" s="877" t="s">
        <v>19</v>
      </c>
      <c r="S108" s="868"/>
      <c r="T108" s="585">
        <f t="shared" ref="T108:AD108" si="47">T102+T105</f>
        <v>5753459.7000000002</v>
      </c>
      <c r="U108" s="585">
        <f t="shared" si="47"/>
        <v>4293962.5600000005</v>
      </c>
      <c r="V108" s="585">
        <f t="shared" si="47"/>
        <v>3594489.8300000005</v>
      </c>
      <c r="W108" s="585">
        <f t="shared" si="47"/>
        <v>2759170.1800000006</v>
      </c>
      <c r="X108" s="585">
        <f t="shared" si="47"/>
        <v>2346255.6399999997</v>
      </c>
      <c r="Y108" s="585">
        <f t="shared" si="47"/>
        <v>2090309.0300000003</v>
      </c>
      <c r="Z108" s="585">
        <f t="shared" si="47"/>
        <v>2676842.7099999995</v>
      </c>
      <c r="AA108" s="585">
        <f t="shared" si="47"/>
        <v>3086547.7900000005</v>
      </c>
      <c r="AB108" s="585">
        <f t="shared" si="47"/>
        <v>2390819.5799999996</v>
      </c>
      <c r="AC108" s="585">
        <f t="shared" si="47"/>
        <v>3310245.6300000004</v>
      </c>
      <c r="AD108" s="585">
        <f t="shared" si="47"/>
        <v>4579906.5</v>
      </c>
      <c r="AE108" s="585">
        <v>5559345.6799999997</v>
      </c>
      <c r="AF108" s="585">
        <f t="shared" si="45"/>
        <v>42441354.830000006</v>
      </c>
    </row>
    <row r="109" spans="2:34">
      <c r="B109" s="873" t="s">
        <v>15</v>
      </c>
      <c r="C109" s="866"/>
      <c r="D109" s="574">
        <f t="shared" ref="D109:P109" si="48">D107*D108</f>
        <v>1587.0330000000001</v>
      </c>
      <c r="E109" s="574">
        <f t="shared" si="48"/>
        <v>1457.7359693877549</v>
      </c>
      <c r="F109" s="574">
        <f t="shared" si="48"/>
        <v>1049.8834759710335</v>
      </c>
      <c r="G109" s="574">
        <f t="shared" si="48"/>
        <v>1022.25</v>
      </c>
      <c r="H109" s="574">
        <f t="shared" si="48"/>
        <v>891.79846938775506</v>
      </c>
      <c r="I109" s="574">
        <f t="shared" si="48"/>
        <v>843.70493197278915</v>
      </c>
      <c r="J109" s="574">
        <f t="shared" si="48"/>
        <v>950.34469034589642</v>
      </c>
      <c r="K109" s="574">
        <f t="shared" si="48"/>
        <v>950.34469034589642</v>
      </c>
      <c r="L109" s="574">
        <f t="shared" si="48"/>
        <v>950.34469034589642</v>
      </c>
      <c r="M109" s="574">
        <f t="shared" si="48"/>
        <v>950.34469034589642</v>
      </c>
      <c r="N109" s="574">
        <f t="shared" si="48"/>
        <v>1162.4038182396157</v>
      </c>
      <c r="O109" s="574">
        <f t="shared" si="48"/>
        <v>1275.7447801087853</v>
      </c>
      <c r="P109" s="575">
        <f t="shared" si="48"/>
        <v>1078.6275719904838</v>
      </c>
      <c r="R109" s="869" t="s">
        <v>54</v>
      </c>
      <c r="S109" s="868"/>
      <c r="T109" s="603">
        <v>0.52092678027301509</v>
      </c>
      <c r="U109" s="603">
        <v>0.53853602572552672</v>
      </c>
      <c r="V109" s="603">
        <v>0.47389775251144678</v>
      </c>
      <c r="W109" s="603">
        <v>0.45839118397869899</v>
      </c>
      <c r="X109" s="603">
        <v>0.3977133011673063</v>
      </c>
      <c r="Y109" s="603">
        <v>0.48559500652211929</v>
      </c>
      <c r="Z109" s="603">
        <v>0.5085710796645917</v>
      </c>
      <c r="AA109" s="603">
        <v>0.53927304630309714</v>
      </c>
      <c r="AB109" s="603">
        <v>0.4506991255657703</v>
      </c>
      <c r="AC109" s="603">
        <v>0.42795675076565098</v>
      </c>
      <c r="AD109" s="603">
        <v>0.53947837204637561</v>
      </c>
      <c r="AE109" s="603">
        <v>0.54648999515106367</v>
      </c>
      <c r="AF109" s="604">
        <f>AVERAGE(T109:AE109)</f>
        <v>0.49062736830622189</v>
      </c>
    </row>
    <row r="110" spans="2:34">
      <c r="B110" s="865" t="s">
        <v>55</v>
      </c>
      <c r="C110" s="866"/>
      <c r="D110" s="579"/>
      <c r="E110" s="579"/>
      <c r="F110" s="579"/>
      <c r="G110" s="579"/>
      <c r="H110" s="579"/>
      <c r="I110" s="579"/>
      <c r="J110" s="579"/>
      <c r="K110" s="579"/>
      <c r="L110" s="579"/>
      <c r="M110" s="579"/>
      <c r="N110" s="579"/>
      <c r="O110" s="579"/>
      <c r="P110" s="579"/>
      <c r="R110" s="867" t="s">
        <v>56</v>
      </c>
      <c r="S110" s="868"/>
      <c r="T110" s="605">
        <v>0.57205396646276496</v>
      </c>
      <c r="U110" s="605">
        <v>0.51360655256867394</v>
      </c>
      <c r="V110" s="605">
        <v>0.53263318664617831</v>
      </c>
      <c r="W110" s="605">
        <v>0.43785798712984492</v>
      </c>
      <c r="X110" s="605">
        <v>0.41348947697056232</v>
      </c>
      <c r="Y110" s="605">
        <v>0.3965926853336369</v>
      </c>
      <c r="Z110" s="606">
        <v>0.4613268835821952</v>
      </c>
      <c r="AA110" s="606">
        <v>0.4613268835821952</v>
      </c>
      <c r="AB110" s="606">
        <v>0.4613268835821952</v>
      </c>
      <c r="AC110" s="606">
        <v>0.4613268835821952</v>
      </c>
      <c r="AD110" s="606">
        <v>0.4613268835821952</v>
      </c>
      <c r="AE110" s="606">
        <v>0.4613268835821952</v>
      </c>
      <c r="AF110" s="607">
        <f>AVERAGE(T110:AE110)</f>
        <v>0.46951626305040278</v>
      </c>
    </row>
    <row r="111" spans="2:34">
      <c r="B111" s="876" t="s">
        <v>13</v>
      </c>
      <c r="C111" s="868"/>
      <c r="D111" s="609">
        <f>'[275]LSSS FY25'!C17</f>
        <v>0.93300000000000005</v>
      </c>
      <c r="E111" s="609">
        <f>'[275]LSSS FY25'!D17</f>
        <v>0.89376822157434399</v>
      </c>
      <c r="F111" s="609">
        <f>'[275]LSSS FY25'!E17</f>
        <v>0.73831468071099404</v>
      </c>
      <c r="G111" s="609">
        <f>'[275]LSSS FY25'!F17</f>
        <v>0.75</v>
      </c>
      <c r="H111" s="609">
        <f>'[275]LSSS FY25'!G17</f>
        <v>0.72799999999999998</v>
      </c>
      <c r="I111" s="609">
        <f>'[275]LSSS FY25'!H17</f>
        <v>0.70017006802721093</v>
      </c>
      <c r="J111" s="609">
        <f>'[275]LSSS FY25'!I17</f>
        <v>0.74703752468729423</v>
      </c>
      <c r="K111" s="609">
        <f>'[275]LSSS FY25'!J17</f>
        <v>0.86537195523370636</v>
      </c>
      <c r="L111" s="609">
        <f>'[275]LSSS FY25'!K17</f>
        <v>0.87190000000000001</v>
      </c>
      <c r="M111" s="609">
        <f>'[275]LSSS FY25'!L17</f>
        <v>0.85860000000000003</v>
      </c>
      <c r="N111" s="609">
        <f>'[275]LSSS FY25'!M17</f>
        <v>0.92700000000000005</v>
      </c>
      <c r="O111" s="609">
        <v>0.92</v>
      </c>
      <c r="P111" s="610">
        <f t="shared" ref="P111:P116" si="49">(D111*31+E111*28+F111*31+G111*30+H111*31+I111*30+J111*31+K111*31+L111*30+M111*31+N111*30+O111*31)/365</f>
        <v>0.82739085266983503</v>
      </c>
      <c r="Q111" s="456"/>
      <c r="R111" s="877" t="s">
        <v>57</v>
      </c>
      <c r="S111" s="868"/>
      <c r="T111" s="611">
        <f t="shared" ref="T111:AD111" si="50">T108/T102</f>
        <v>0.57205396646276496</v>
      </c>
      <c r="U111" s="611">
        <f t="shared" si="50"/>
        <v>0.51360655256867394</v>
      </c>
      <c r="V111" s="611">
        <f t="shared" si="50"/>
        <v>0.53263318664617831</v>
      </c>
      <c r="W111" s="611">
        <f t="shared" si="50"/>
        <v>0.43785798712984492</v>
      </c>
      <c r="X111" s="611">
        <f t="shared" si="50"/>
        <v>0.41348947697056215</v>
      </c>
      <c r="Y111" s="611">
        <f t="shared" si="50"/>
        <v>0.3965926853336369</v>
      </c>
      <c r="Z111" s="611">
        <f t="shared" si="50"/>
        <v>0.469625594863046</v>
      </c>
      <c r="AA111" s="611">
        <f t="shared" si="50"/>
        <v>0.47176988608284065</v>
      </c>
      <c r="AB111" s="611">
        <f t="shared" si="50"/>
        <v>0.38778047741403282</v>
      </c>
      <c r="AC111" s="611">
        <f t="shared" si="50"/>
        <v>0.49640100213196209</v>
      </c>
      <c r="AD111" s="611">
        <f t="shared" si="50"/>
        <v>0.52224325022738005</v>
      </c>
      <c r="AE111" s="612">
        <v>0.55085562351477579</v>
      </c>
      <c r="AF111" s="611">
        <f>AF108/AF102</f>
        <v>0.49149721643502314</v>
      </c>
    </row>
    <row r="112" spans="2:34">
      <c r="B112" s="457"/>
      <c r="C112" s="458" t="s">
        <v>58</v>
      </c>
      <c r="D112" s="459">
        <f>'[275]LSSS FY25'!C44</f>
        <v>0</v>
      </c>
      <c r="E112" s="459">
        <f>'[275]LSSS FY25'!D44</f>
        <v>0</v>
      </c>
      <c r="F112" s="459">
        <f>'[275]LSSS FY25'!E44</f>
        <v>0</v>
      </c>
      <c r="G112" s="459">
        <f>'[275]LSSS FY25'!F44</f>
        <v>0</v>
      </c>
      <c r="H112" s="459">
        <f>'[275]LSSS FY25'!G44</f>
        <v>0</v>
      </c>
      <c r="I112" s="459">
        <f>'[275]LSSS FY25'!H44</f>
        <v>8.0000000000000002E-3</v>
      </c>
      <c r="J112" s="459">
        <f>'[275]LSSS FY25'!I44</f>
        <v>7.5707702435813037E-3</v>
      </c>
      <c r="K112" s="459">
        <f>'[275]LSSS FY25'!J44</f>
        <v>5.1020408163265302E-3</v>
      </c>
      <c r="L112" s="459">
        <f>'[275]LSSS FY25'!K44</f>
        <v>5.1020408163265302E-3</v>
      </c>
      <c r="M112" s="459">
        <f>'[275]LSSS FY25'!L44</f>
        <v>4.9374588545095461E-3</v>
      </c>
      <c r="N112" s="459">
        <f>'[275]LSSS FY25'!M44</f>
        <v>5.1020408163265302E-3</v>
      </c>
      <c r="O112" s="459">
        <v>5.1020408163265302E-3</v>
      </c>
      <c r="P112" s="459">
        <f t="shared" si="49"/>
        <v>3.4252166620072689E-3</v>
      </c>
      <c r="R112" s="869" t="s">
        <v>43</v>
      </c>
      <c r="S112" s="868"/>
      <c r="T112" s="595">
        <v>1714657.078609661</v>
      </c>
      <c r="U112" s="595">
        <v>2036106.3837763269</v>
      </c>
      <c r="V112" s="595">
        <v>936728.8107763275</v>
      </c>
      <c r="W112" s="595">
        <v>819324.18732320261</v>
      </c>
      <c r="X112" s="595">
        <v>89222.654198204167</v>
      </c>
      <c r="Y112" s="595">
        <v>1290256.7603232029</v>
      </c>
      <c r="Z112" s="595">
        <v>1723106.8058232029</v>
      </c>
      <c r="AA112" s="595">
        <v>2281421.3398232032</v>
      </c>
      <c r="AB112" s="595">
        <v>800373.23282320355</v>
      </c>
      <c r="AC112" s="595">
        <v>493569.95582320378</v>
      </c>
      <c r="AD112" s="595">
        <v>2559649.1684482018</v>
      </c>
      <c r="AE112" s="595">
        <v>2669966.153573202</v>
      </c>
      <c r="AF112" s="596">
        <f>SUM(T112:AE112)</f>
        <v>17414382.531321146</v>
      </c>
    </row>
    <row r="113" spans="2:34">
      <c r="B113" s="613"/>
      <c r="C113" s="460" t="s">
        <v>59</v>
      </c>
      <c r="D113" s="461">
        <f>'[275]LSSS FY25'!C45</f>
        <v>0.93300000000000005</v>
      </c>
      <c r="E113" s="461">
        <f>'[275]LSSS FY25'!D45</f>
        <v>0.89376822157434399</v>
      </c>
      <c r="F113" s="461">
        <f>'[275]LSSS FY25'!E45</f>
        <v>0.73831468071099404</v>
      </c>
      <c r="G113" s="461">
        <f>'[275]LSSS FY25'!F45</f>
        <v>0.75</v>
      </c>
      <c r="H113" s="461">
        <f>'[275]LSSS FY25'!G45</f>
        <v>0.72799999999999998</v>
      </c>
      <c r="I113" s="461">
        <f>'[275]LSSS FY25'!H45</f>
        <v>0.69217006802721093</v>
      </c>
      <c r="J113" s="461">
        <f>'[275]LSSS FY25'!I45</f>
        <v>0.7394667544437129</v>
      </c>
      <c r="K113" s="461">
        <f>'[275]LSSS FY25'!J45</f>
        <v>0.86026991441737988</v>
      </c>
      <c r="L113" s="461">
        <f>'[275]LSSS FY25'!K45</f>
        <v>0.86679795918367353</v>
      </c>
      <c r="M113" s="461">
        <f>'[275]LSSS FY25'!L45</f>
        <v>0.85366254114549045</v>
      </c>
      <c r="N113" s="461">
        <f>'[275]LSSS FY25'!M45</f>
        <v>0.92189795918367357</v>
      </c>
      <c r="O113" s="461">
        <v>0.91489795918367356</v>
      </c>
      <c r="P113" s="461">
        <f t="shared" si="49"/>
        <v>0.82396563600782791</v>
      </c>
      <c r="R113" s="867" t="s">
        <v>45</v>
      </c>
      <c r="S113" s="868"/>
      <c r="T113" s="599">
        <v>3327009.24</v>
      </c>
      <c r="U113" s="599">
        <v>2099484.85</v>
      </c>
      <c r="V113" s="599">
        <v>1386486.83</v>
      </c>
      <c r="W113" s="599">
        <v>644562.16999999923</v>
      </c>
      <c r="X113" s="599">
        <v>261999.1700000097</v>
      </c>
      <c r="Y113" s="599">
        <v>-19938.950000009969</v>
      </c>
      <c r="Z113" s="600">
        <v>522649.53000000998</v>
      </c>
      <c r="AA113" s="600">
        <v>921685.20000000065</v>
      </c>
      <c r="AB113" s="600">
        <v>325193.64000000991</v>
      </c>
      <c r="AC113" s="600">
        <v>1127533.3799999999</v>
      </c>
      <c r="AD113" s="600">
        <v>2293763.44</v>
      </c>
      <c r="AE113" s="600">
        <v>2873519.3640000001</v>
      </c>
      <c r="AF113" s="601">
        <f>SUM(T113:AE113)</f>
        <v>15763947.864000017</v>
      </c>
    </row>
    <row r="114" spans="2:34">
      <c r="B114" s="876" t="s">
        <v>14</v>
      </c>
      <c r="C114" s="868"/>
      <c r="D114" s="614">
        <f>'[275]LSSS FY25'!C18</f>
        <v>1701</v>
      </c>
      <c r="E114" s="614">
        <f>'[275]LSSS FY25'!D18</f>
        <v>1631</v>
      </c>
      <c r="F114" s="614">
        <f>'[275]LSSS FY25'!E18</f>
        <v>1422</v>
      </c>
      <c r="G114" s="614">
        <f>'[275]LSSS FY25'!F18</f>
        <v>1363</v>
      </c>
      <c r="H114" s="614">
        <f>'[275]LSSS FY25'!G18</f>
        <v>1254</v>
      </c>
      <c r="I114" s="614">
        <f>'[275]LSSS FY25'!H18</f>
        <v>1205</v>
      </c>
      <c r="J114" s="614">
        <f>'[275]LSSS FY25'!I18</f>
        <v>1190.0999999999999</v>
      </c>
      <c r="K114" s="614">
        <f>'[275]LSSS FY25'!J18</f>
        <v>1181.6795359452262</v>
      </c>
      <c r="L114" s="614">
        <f>'[275]LSSS FY25'!K18</f>
        <v>1141</v>
      </c>
      <c r="M114" s="614">
        <f>'[275]LSSS FY25'!L18</f>
        <v>1216</v>
      </c>
      <c r="N114" s="614">
        <f>'[275]LSSS FY25'!M18</f>
        <v>1519</v>
      </c>
      <c r="O114" s="614">
        <v>1723</v>
      </c>
      <c r="P114" s="614">
        <f t="shared" si="49"/>
        <v>1377.6141523679507</v>
      </c>
      <c r="Q114" s="462"/>
      <c r="R114" s="877" t="s">
        <v>21</v>
      </c>
      <c r="S114" s="868"/>
      <c r="T114" s="585">
        <v>3327009.24</v>
      </c>
      <c r="U114" s="585">
        <v>2099484.85</v>
      </c>
      <c r="V114" s="585">
        <v>1386486.83</v>
      </c>
      <c r="W114" s="585">
        <v>644562.16999999923</v>
      </c>
      <c r="X114" s="585">
        <v>261999.1700000097</v>
      </c>
      <c r="Y114" s="584">
        <v>-19938.950000009969</v>
      </c>
      <c r="Z114" s="585">
        <v>522649.53000000957</v>
      </c>
      <c r="AA114" s="585">
        <v>921685.19999999553</v>
      </c>
      <c r="AB114" s="585">
        <v>325193.64000000292</v>
      </c>
      <c r="AC114" s="585">
        <v>1127533.3800000011</v>
      </c>
      <c r="AD114" s="585">
        <v>2293763.4399999799</v>
      </c>
      <c r="AE114" s="585">
        <v>3154723.3400000129</v>
      </c>
      <c r="AF114" s="585">
        <f>SUM(T114:AE114)</f>
        <v>16045151.839999998</v>
      </c>
    </row>
    <row r="115" spans="2:34">
      <c r="B115" s="457"/>
      <c r="C115" s="458" t="s">
        <v>58</v>
      </c>
      <c r="D115" s="463">
        <v>0</v>
      </c>
      <c r="E115" s="463">
        <v>0</v>
      </c>
      <c r="F115" s="463">
        <v>0</v>
      </c>
      <c r="G115" s="463">
        <v>0</v>
      </c>
      <c r="H115" s="463">
        <v>0</v>
      </c>
      <c r="I115" s="463">
        <v>1349</v>
      </c>
      <c r="J115" s="463">
        <v>655</v>
      </c>
      <c r="K115" s="463">
        <v>935</v>
      </c>
      <c r="L115" s="463">
        <v>925.73123076923071</v>
      </c>
      <c r="M115" s="463">
        <v>935</v>
      </c>
      <c r="N115" s="463">
        <v>996.88499999999999</v>
      </c>
      <c r="O115" s="463">
        <v>935</v>
      </c>
      <c r="P115" s="463">
        <f t="shared" si="49"/>
        <v>562.76297787144358</v>
      </c>
      <c r="Q115" s="462"/>
      <c r="R115" s="877" t="s">
        <v>48</v>
      </c>
      <c r="S115" s="868"/>
      <c r="T115" s="585">
        <v>661856.16999999946</v>
      </c>
      <c r="U115" s="592">
        <v>-313318.11000000028</v>
      </c>
      <c r="V115" s="584">
        <v>-1290562.929999999</v>
      </c>
      <c r="W115" s="584">
        <v>-1953186.6600000011</v>
      </c>
      <c r="X115" s="584">
        <v>-2424052.6799999899</v>
      </c>
      <c r="Y115" s="584">
        <v>-2635083.2800000161</v>
      </c>
      <c r="Z115" s="584">
        <v>-2139826.3199999891</v>
      </c>
      <c r="AA115" s="584">
        <v>-1743532.590000004</v>
      </c>
      <c r="AB115" s="585">
        <v>-2256801.9299999941</v>
      </c>
      <c r="AC115" s="585">
        <v>-1543148.730000006</v>
      </c>
      <c r="AD115" s="585">
        <v>-293900.92000001302</v>
      </c>
      <c r="AE115" s="585">
        <v>476253.60000001272</v>
      </c>
      <c r="AF115" s="592">
        <f>SUM(T115:AE115)</f>
        <v>-15455304.380000001</v>
      </c>
    </row>
    <row r="116" spans="2:34">
      <c r="B116" s="613"/>
      <c r="C116" s="460" t="s">
        <v>59</v>
      </c>
      <c r="D116" s="467">
        <f>'[275]LSSS FY25'!C18</f>
        <v>1701</v>
      </c>
      <c r="E116" s="467">
        <f>'[275]LSSS FY25'!D18</f>
        <v>1631</v>
      </c>
      <c r="F116" s="467">
        <f>'[275]LSSS FY25'!E18</f>
        <v>1422</v>
      </c>
      <c r="G116" s="467">
        <f>'[275]LSSS FY25'!F18</f>
        <v>1363</v>
      </c>
      <c r="H116" s="467">
        <f>'[275]LSSS FY25'!G18</f>
        <v>1254</v>
      </c>
      <c r="I116" s="467">
        <v>1203.773765659543</v>
      </c>
      <c r="J116" s="467">
        <v>1195.181170709993</v>
      </c>
      <c r="K116" s="467">
        <v>1183.145016261718</v>
      </c>
      <c r="L116" s="467">
        <v>1143.532171078625</v>
      </c>
      <c r="M116" s="467">
        <v>1217.449656768222</v>
      </c>
      <c r="N116" s="467">
        <v>1522.2020689655169</v>
      </c>
      <c r="O116" s="467">
        <v>1727.5190849999999</v>
      </c>
      <c r="P116" s="467">
        <f t="shared" si="49"/>
        <v>1379.0476245535574</v>
      </c>
      <c r="Q116" s="462"/>
      <c r="T116" s="535"/>
      <c r="U116" s="535"/>
      <c r="V116" s="535"/>
      <c r="W116" s="535"/>
      <c r="X116" s="535"/>
      <c r="Y116" s="535"/>
    </row>
    <row r="117" spans="2:34">
      <c r="B117" s="876" t="s">
        <v>15</v>
      </c>
      <c r="C117" s="868"/>
      <c r="D117" s="614">
        <f t="shared" ref="D117:N117" si="51">D111*D114</f>
        <v>1587.0330000000001</v>
      </c>
      <c r="E117" s="614">
        <f t="shared" si="51"/>
        <v>1457.7359693877549</v>
      </c>
      <c r="F117" s="614">
        <f t="shared" si="51"/>
        <v>1049.8834759710335</v>
      </c>
      <c r="G117" s="614">
        <f t="shared" si="51"/>
        <v>1022.25</v>
      </c>
      <c r="H117" s="614">
        <f t="shared" si="51"/>
        <v>912.91199999999992</v>
      </c>
      <c r="I117" s="614">
        <f t="shared" si="51"/>
        <v>843.70493197278915</v>
      </c>
      <c r="J117" s="614">
        <f t="shared" si="51"/>
        <v>889.04935813034876</v>
      </c>
      <c r="K117" s="614">
        <f t="shared" si="51"/>
        <v>1022.5923304805792</v>
      </c>
      <c r="L117" s="614">
        <f t="shared" si="51"/>
        <v>994.83789999999999</v>
      </c>
      <c r="M117" s="614">
        <f t="shared" si="51"/>
        <v>1044.0576000000001</v>
      </c>
      <c r="N117" s="614">
        <f t="shared" si="51"/>
        <v>1408.1130000000001</v>
      </c>
      <c r="O117" s="614">
        <v>1585.16</v>
      </c>
      <c r="P117" s="614">
        <f>P111*P114</f>
        <v>1139.8253481777508</v>
      </c>
      <c r="Q117" s="462"/>
      <c r="T117" s="535"/>
      <c r="U117" s="535"/>
      <c r="V117" s="535"/>
      <c r="W117" s="535"/>
      <c r="X117" s="535"/>
      <c r="Y117" s="535"/>
      <c r="Z117" s="456"/>
      <c r="AA117" s="456"/>
      <c r="AB117" s="456"/>
    </row>
    <row r="118" spans="2:34">
      <c r="B118" s="457"/>
      <c r="C118" s="458" t="s">
        <v>58</v>
      </c>
      <c r="D118" s="463">
        <f t="shared" ref="D118:N118" si="52">D112*D115</f>
        <v>0</v>
      </c>
      <c r="E118" s="463">
        <f t="shared" si="52"/>
        <v>0</v>
      </c>
      <c r="F118" s="463">
        <f t="shared" si="52"/>
        <v>0</v>
      </c>
      <c r="G118" s="463">
        <f t="shared" si="52"/>
        <v>0</v>
      </c>
      <c r="H118" s="463">
        <f t="shared" si="52"/>
        <v>0</v>
      </c>
      <c r="I118" s="463">
        <f t="shared" si="52"/>
        <v>10.792</v>
      </c>
      <c r="J118" s="463">
        <f t="shared" si="52"/>
        <v>4.9588545095457537</v>
      </c>
      <c r="K118" s="463">
        <f t="shared" si="52"/>
        <v>4.7704081632653059</v>
      </c>
      <c r="L118" s="463">
        <f t="shared" si="52"/>
        <v>4.7231185243328095</v>
      </c>
      <c r="M118" s="463">
        <f t="shared" si="52"/>
        <v>4.6165240289664258</v>
      </c>
      <c r="N118" s="463">
        <f t="shared" si="52"/>
        <v>5.0861479591836734</v>
      </c>
      <c r="O118" s="464">
        <v>4.7704081632653059</v>
      </c>
      <c r="P118" s="463">
        <f>P112*P115</f>
        <v>1.9275851285660965</v>
      </c>
      <c r="T118" s="535"/>
      <c r="U118" s="535"/>
      <c r="V118" s="535"/>
      <c r="W118" s="535"/>
      <c r="X118" s="535"/>
      <c r="Y118" s="535"/>
    </row>
    <row r="119" spans="2:34">
      <c r="B119" s="613"/>
      <c r="C119" s="460" t="s">
        <v>59</v>
      </c>
      <c r="D119" s="467">
        <f t="shared" ref="D119:N119" si="53">D113*D116</f>
        <v>1587.0330000000001</v>
      </c>
      <c r="E119" s="467">
        <f t="shared" si="53"/>
        <v>1457.7359693877549</v>
      </c>
      <c r="F119" s="467">
        <f t="shared" si="53"/>
        <v>1049.8834759710335</v>
      </c>
      <c r="G119" s="467">
        <f t="shared" si="53"/>
        <v>1022.25</v>
      </c>
      <c r="H119" s="467">
        <f t="shared" si="53"/>
        <v>912.91199999999992</v>
      </c>
      <c r="I119" s="467">
        <f t="shared" si="53"/>
        <v>833.21616926593776</v>
      </c>
      <c r="J119" s="467">
        <f t="shared" si="53"/>
        <v>883.79674127715566</v>
      </c>
      <c r="K119" s="467">
        <f t="shared" si="53"/>
        <v>1017.8240618828177</v>
      </c>
      <c r="L119" s="467">
        <f t="shared" si="53"/>
        <v>991.21135215182755</v>
      </c>
      <c r="M119" s="467">
        <f t="shared" si="53"/>
        <v>1039.2911677134655</v>
      </c>
      <c r="N119" s="467">
        <f t="shared" si="53"/>
        <v>1403.3149808444755</v>
      </c>
      <c r="O119" s="468">
        <v>1580.5036853173469</v>
      </c>
      <c r="P119" s="467">
        <f>P113*P116</f>
        <v>1136.2878530503563</v>
      </c>
      <c r="T119" s="535"/>
      <c r="U119" s="535"/>
      <c r="V119" s="535"/>
      <c r="W119" s="535"/>
      <c r="X119" s="535"/>
      <c r="Y119" s="535"/>
    </row>
    <row r="120" spans="2:34">
      <c r="C120" s="124" t="s">
        <v>61</v>
      </c>
      <c r="D120" s="484">
        <f>D117/[275]Compset!B264</f>
        <v>0.65615123826849142</v>
      </c>
      <c r="E120" s="484">
        <f>E117/[275]Compset!C264</f>
        <v>0.65200331400574063</v>
      </c>
      <c r="F120" s="484">
        <f>F117/[275]Compset!D264</f>
        <v>0.49924556857115915</v>
      </c>
      <c r="G120" s="484">
        <f>G117/[275]Compset!E264</f>
        <v>0.51015315823356511</v>
      </c>
      <c r="H120" s="484">
        <f>H117/[275]Compset!F264</f>
        <v>0.54111956753680912</v>
      </c>
      <c r="I120" s="484">
        <f>I117/[275]Compset!G264</f>
        <v>0.48858032369504545</v>
      </c>
      <c r="J120" s="484">
        <f>J117/[275]Compset!H264</f>
        <v>0.48500038630419062</v>
      </c>
      <c r="K120" s="484">
        <f>K117/[275]Compset!I264</f>
        <v>0.55439365164850429</v>
      </c>
      <c r="L120" s="484">
        <f>L117/[275]Compset!J264</f>
        <v>0.60443563301067504</v>
      </c>
      <c r="M120" s="484">
        <f>M117/[275]Compset!K264</f>
        <v>0.59275130192713055</v>
      </c>
      <c r="N120" s="484">
        <f>N117/[275]Compset!L264</f>
        <v>0.67200360396401082</v>
      </c>
      <c r="O120" s="484">
        <f>O117/[275]Compset!M264</f>
        <v>0.62270976595566796</v>
      </c>
      <c r="T120" s="535"/>
      <c r="U120" s="535"/>
      <c r="V120" s="535"/>
      <c r="W120" s="535"/>
      <c r="X120" s="535"/>
      <c r="Y120" s="535"/>
    </row>
    <row r="121" spans="2:34">
      <c r="E121" s="109">
        <v>324</v>
      </c>
      <c r="P121" s="109" t="s">
        <v>7</v>
      </c>
      <c r="T121" s="536"/>
      <c r="U121" s="536"/>
      <c r="V121" s="536"/>
      <c r="W121" s="536"/>
      <c r="X121" s="536"/>
      <c r="Y121" s="536"/>
      <c r="Z121" s="536"/>
      <c r="AA121" s="536"/>
      <c r="AB121" s="536"/>
      <c r="AC121" s="536"/>
      <c r="AD121" s="536"/>
      <c r="AE121" s="536"/>
    </row>
    <row r="122" spans="2:34">
      <c r="B122" s="870" t="s">
        <v>7</v>
      </c>
      <c r="C122" s="866"/>
      <c r="D122" s="874">
        <v>2025</v>
      </c>
      <c r="E122" s="875"/>
      <c r="F122" s="875"/>
      <c r="G122" s="875"/>
      <c r="H122" s="875"/>
      <c r="I122" s="875"/>
      <c r="J122" s="875"/>
      <c r="K122" s="875"/>
      <c r="L122" s="875"/>
      <c r="M122" s="875"/>
      <c r="N122" s="875"/>
      <c r="O122" s="868"/>
      <c r="P122" s="879" t="s">
        <v>22</v>
      </c>
      <c r="R122" s="870" t="s">
        <v>7</v>
      </c>
      <c r="S122" s="866"/>
      <c r="T122" s="874">
        <v>2025</v>
      </c>
      <c r="U122" s="875"/>
      <c r="V122" s="875"/>
      <c r="W122" s="875"/>
      <c r="X122" s="875"/>
      <c r="Y122" s="875"/>
      <c r="Z122" s="875"/>
      <c r="AA122" s="875"/>
      <c r="AB122" s="875"/>
      <c r="AC122" s="875"/>
      <c r="AD122" s="875"/>
      <c r="AE122" s="868"/>
      <c r="AF122" s="863" t="s">
        <v>24</v>
      </c>
    </row>
    <row r="123" spans="2:34">
      <c r="B123" s="871"/>
      <c r="C123" s="872"/>
      <c r="D123" s="562" t="s">
        <v>25</v>
      </c>
      <c r="E123" s="562" t="s">
        <v>26</v>
      </c>
      <c r="F123" s="562" t="s">
        <v>27</v>
      </c>
      <c r="G123" s="562" t="s">
        <v>28</v>
      </c>
      <c r="H123" s="562" t="s">
        <v>29</v>
      </c>
      <c r="I123" s="562" t="s">
        <v>30</v>
      </c>
      <c r="J123" s="562" t="s">
        <v>31</v>
      </c>
      <c r="K123" s="562" t="s">
        <v>32</v>
      </c>
      <c r="L123" s="562" t="s">
        <v>33</v>
      </c>
      <c r="M123" s="562" t="s">
        <v>34</v>
      </c>
      <c r="N123" s="562" t="s">
        <v>35</v>
      </c>
      <c r="O123" s="562" t="s">
        <v>36</v>
      </c>
      <c r="P123" s="864"/>
      <c r="R123" s="871"/>
      <c r="S123" s="872"/>
      <c r="T123" s="562" t="s">
        <v>25</v>
      </c>
      <c r="U123" s="562" t="s">
        <v>26</v>
      </c>
      <c r="V123" s="562" t="s">
        <v>27</v>
      </c>
      <c r="W123" s="562" t="s">
        <v>28</v>
      </c>
      <c r="X123" s="562" t="s">
        <v>29</v>
      </c>
      <c r="Y123" s="562" t="s">
        <v>30</v>
      </c>
      <c r="Z123" s="562" t="s">
        <v>31</v>
      </c>
      <c r="AA123" s="562" t="s">
        <v>32</v>
      </c>
      <c r="AB123" s="562" t="s">
        <v>33</v>
      </c>
      <c r="AC123" s="562" t="s">
        <v>34</v>
      </c>
      <c r="AD123" s="562" t="s">
        <v>35</v>
      </c>
      <c r="AE123" s="562" t="s">
        <v>36</v>
      </c>
      <c r="AF123" s="864"/>
    </row>
    <row r="124" spans="2:34">
      <c r="B124" s="865" t="s">
        <v>9</v>
      </c>
      <c r="C124" s="866"/>
      <c r="D124" s="582"/>
      <c r="E124" s="582"/>
      <c r="F124" s="582"/>
      <c r="G124" s="582"/>
      <c r="H124" s="582"/>
      <c r="I124" s="582"/>
      <c r="J124" s="582"/>
      <c r="K124" s="582"/>
      <c r="L124" s="582"/>
      <c r="M124" s="582"/>
      <c r="N124" s="582"/>
      <c r="O124" s="582"/>
      <c r="P124" s="583"/>
      <c r="R124" s="877" t="s">
        <v>50</v>
      </c>
      <c r="S124" s="868"/>
      <c r="T124" s="585">
        <v>40587344.039999999</v>
      </c>
      <c r="U124" s="585">
        <v>32409916.039999999</v>
      </c>
      <c r="V124" s="585">
        <v>25474783.68</v>
      </c>
      <c r="W124" s="585">
        <v>27145089.41</v>
      </c>
      <c r="X124" s="585">
        <v>22399911.440000001</v>
      </c>
      <c r="Y124" s="585">
        <v>19351629.989999998</v>
      </c>
      <c r="Z124" s="585">
        <v>27677996.960000001</v>
      </c>
      <c r="AA124" s="585">
        <v>28795747.539999999</v>
      </c>
      <c r="AB124" s="585">
        <v>21153399.600000001</v>
      </c>
      <c r="AC124" s="585">
        <v>27727522.300000001</v>
      </c>
      <c r="AD124" s="585">
        <v>29845490.93</v>
      </c>
      <c r="AE124" s="585">
        <v>35206174.990000002</v>
      </c>
      <c r="AF124" s="585">
        <f t="shared" ref="AF124:AF130" si="54">SUM(T124:AE124)</f>
        <v>337775006.92000002</v>
      </c>
    </row>
    <row r="125" spans="2:34">
      <c r="B125" s="878" t="s">
        <v>13</v>
      </c>
      <c r="C125" s="866"/>
      <c r="D125" s="566">
        <v>0.80943847072879327</v>
      </c>
      <c r="E125" s="566">
        <v>0.8864638447971781</v>
      </c>
      <c r="F125" s="566">
        <v>0.77090800477897248</v>
      </c>
      <c r="G125" s="566">
        <v>0.77088477366255148</v>
      </c>
      <c r="H125" s="566">
        <v>0.69374751095181197</v>
      </c>
      <c r="I125" s="566">
        <v>0.77088477366255148</v>
      </c>
      <c r="J125" s="566">
        <v>0.84587813620071683</v>
      </c>
      <c r="K125" s="566">
        <v>0.80794504181600957</v>
      </c>
      <c r="L125" s="566">
        <v>0.6929012345679012</v>
      </c>
      <c r="M125" s="566">
        <v>0.78624054161688572</v>
      </c>
      <c r="N125" s="566">
        <v>0.7963991769547325</v>
      </c>
      <c r="O125" s="566">
        <v>0.82297889287136594</v>
      </c>
      <c r="P125" s="567">
        <f>(D125*31+E125*28+F125*31+G125*30+H125*31+I125*30+J125*31+K125*31+L125*30+M125*31+N125*30+O125*31)/365</f>
        <v>0.78740909859631325</v>
      </c>
      <c r="R125" s="869" t="s">
        <v>51</v>
      </c>
      <c r="S125" s="868"/>
      <c r="T125" s="586">
        <v>-13930593.414843321</v>
      </c>
      <c r="U125" s="586">
        <v>-13917777.49990879</v>
      </c>
      <c r="V125" s="586">
        <v>-13994017.439613391</v>
      </c>
      <c r="W125" s="586">
        <v>-14502309.245979</v>
      </c>
      <c r="X125" s="586">
        <v>-13362444.778077031</v>
      </c>
      <c r="Y125" s="586">
        <v>-13654744.54595333</v>
      </c>
      <c r="Z125" s="586">
        <v>-14728817.27384619</v>
      </c>
      <c r="AA125" s="586">
        <v>-14340682.50698385</v>
      </c>
      <c r="AB125" s="586">
        <v>-13358547.01075777</v>
      </c>
      <c r="AC125" s="586">
        <v>-14351752.931114441</v>
      </c>
      <c r="AD125" s="586">
        <v>-14245995.273369061</v>
      </c>
      <c r="AE125" s="586">
        <v>-14710566.692460001</v>
      </c>
      <c r="AF125" s="587">
        <f t="shared" si="54"/>
        <v>-169098248.61290619</v>
      </c>
    </row>
    <row r="126" spans="2:34">
      <c r="B126" s="878" t="s">
        <v>14</v>
      </c>
      <c r="C126" s="866"/>
      <c r="D126" s="568">
        <v>4099.8246676439376</v>
      </c>
      <c r="E126" s="568">
        <v>4200.1236249416588</v>
      </c>
      <c r="F126" s="568">
        <v>3889.7618812573091</v>
      </c>
      <c r="G126" s="568">
        <v>4549.8585894780344</v>
      </c>
      <c r="H126" s="568">
        <v>3900.153036188919</v>
      </c>
      <c r="I126" s="568">
        <v>4003.6396389051488</v>
      </c>
      <c r="J126" s="568">
        <v>4250</v>
      </c>
      <c r="K126" s="568">
        <v>4300</v>
      </c>
      <c r="L126" s="568">
        <v>3800</v>
      </c>
      <c r="M126" s="568">
        <v>4100.1954978568247</v>
      </c>
      <c r="N126" s="568">
        <v>4300</v>
      </c>
      <c r="O126" s="568">
        <v>4500</v>
      </c>
      <c r="P126" s="569">
        <f>(D126*31+E126*28+F126*31+G126*30+H126*31+I126*30+J126*31+K126*31+L126*30+M126*31+N126*30+O126*31)/365</f>
        <v>4157.387386085531</v>
      </c>
      <c r="R126" s="867" t="s">
        <v>52</v>
      </c>
      <c r="S126" s="868"/>
      <c r="T126" s="588">
        <v>-15608550.470000001</v>
      </c>
      <c r="U126" s="588">
        <v>-13583344.48</v>
      </c>
      <c r="V126" s="588">
        <v>-11061872.91</v>
      </c>
      <c r="W126" s="588">
        <v>-12149993.939999999</v>
      </c>
      <c r="X126" s="588">
        <v>-11490201.140000001</v>
      </c>
      <c r="Y126" s="588">
        <v>-11212878.359999999</v>
      </c>
      <c r="Z126" s="588">
        <v>-11839956.45631518</v>
      </c>
      <c r="AA126" s="588">
        <v>-11578918.68495464</v>
      </c>
      <c r="AB126" s="588">
        <v>-8087145.7289028689</v>
      </c>
      <c r="AC126" s="588">
        <v>-8457859.7419795953</v>
      </c>
      <c r="AD126" s="588">
        <v>-11485529.429483529</v>
      </c>
      <c r="AE126" s="588">
        <v>-12862785.75433971</v>
      </c>
      <c r="AF126" s="616">
        <f t="shared" si="54"/>
        <v>-139419037.09597552</v>
      </c>
    </row>
    <row r="127" spans="2:34">
      <c r="B127" s="878" t="s">
        <v>15</v>
      </c>
      <c r="C127" s="866"/>
      <c r="D127" s="568">
        <f t="shared" ref="D127:K127" si="55">D125*D126</f>
        <v>3318.555809233892</v>
      </c>
      <c r="E127" s="568">
        <f t="shared" si="55"/>
        <v>3723.2577371892439</v>
      </c>
      <c r="F127" s="568">
        <f t="shared" si="55"/>
        <v>2998.6485709453746</v>
      </c>
      <c r="G127" s="568">
        <f t="shared" si="55"/>
        <v>3507.4167089463904</v>
      </c>
      <c r="H127" s="568">
        <f t="shared" si="55"/>
        <v>2705.721461187215</v>
      </c>
      <c r="I127" s="568">
        <f t="shared" si="55"/>
        <v>3086.3448368638151</v>
      </c>
      <c r="J127" s="568">
        <f t="shared" si="55"/>
        <v>3594.9820788530465</v>
      </c>
      <c r="K127" s="568">
        <f t="shared" si="55"/>
        <v>3474.1636798088412</v>
      </c>
      <c r="L127" s="568">
        <v>2633.024691358024</v>
      </c>
      <c r="M127" s="568">
        <v>3223.7399289700661</v>
      </c>
      <c r="N127" s="568">
        <v>3424.51646090535</v>
      </c>
      <c r="O127" s="568">
        <v>3703.4050179211472</v>
      </c>
      <c r="P127" s="569">
        <f>P125*P126</f>
        <v>3273.5646541932911</v>
      </c>
      <c r="R127" s="877" t="s">
        <v>18</v>
      </c>
      <c r="S127" s="868"/>
      <c r="T127" s="592">
        <v>-15608550.470000001</v>
      </c>
      <c r="U127" s="592">
        <v>-13583344.48</v>
      </c>
      <c r="V127" s="592">
        <v>-11061872.91</v>
      </c>
      <c r="W127" s="592">
        <v>-12149993.939999999</v>
      </c>
      <c r="X127" s="592">
        <v>-11490201.140000001</v>
      </c>
      <c r="Y127" s="592">
        <v>-11212878.359999999</v>
      </c>
      <c r="Z127" s="592">
        <v>-12512999.380000001</v>
      </c>
      <c r="AA127" s="592">
        <v>-12581673.289999999</v>
      </c>
      <c r="AB127" s="592">
        <v>-11174284.15</v>
      </c>
      <c r="AC127" s="592">
        <v>-11910329.98</v>
      </c>
      <c r="AD127" s="592">
        <v>-12727586.800000001</v>
      </c>
      <c r="AE127" s="592">
        <v>-13988970.23</v>
      </c>
      <c r="AF127" s="592">
        <f t="shared" si="54"/>
        <v>-150002685.13</v>
      </c>
    </row>
    <row r="128" spans="2:34">
      <c r="B128" s="865" t="s">
        <v>10</v>
      </c>
      <c r="C128" s="866"/>
      <c r="D128" s="594"/>
      <c r="E128" s="594"/>
      <c r="F128" s="594"/>
      <c r="G128" s="594"/>
      <c r="H128" s="594"/>
      <c r="I128" s="594"/>
      <c r="J128" s="594"/>
      <c r="K128" s="594"/>
      <c r="L128" s="594"/>
      <c r="M128" s="594"/>
      <c r="N128" s="594"/>
      <c r="O128" s="594"/>
      <c r="P128" s="594"/>
      <c r="R128" s="869" t="s">
        <v>38</v>
      </c>
      <c r="S128" s="868"/>
      <c r="T128" s="595">
        <v>20420160.933101889</v>
      </c>
      <c r="U128" s="595">
        <v>20821012.011872031</v>
      </c>
      <c r="V128" s="595">
        <v>17009354.586961951</v>
      </c>
      <c r="W128" s="595">
        <v>20452611.94497991</v>
      </c>
      <c r="X128" s="595">
        <v>14830210.85808735</v>
      </c>
      <c r="Y128" s="595">
        <v>17357358.048362952</v>
      </c>
      <c r="Z128" s="595">
        <v>22480738.886153799</v>
      </c>
      <c r="AA128" s="595">
        <v>21571670.393016141</v>
      </c>
      <c r="AB128" s="595">
        <v>13130231.089242229</v>
      </c>
      <c r="AC128" s="595">
        <v>19076059.535460912</v>
      </c>
      <c r="AD128" s="595">
        <v>20075073.58663094</v>
      </c>
      <c r="AE128" s="595">
        <v>23567643.667539999</v>
      </c>
      <c r="AF128" s="596">
        <f t="shared" si="54"/>
        <v>230792125.54141009</v>
      </c>
      <c r="AH128" s="535"/>
    </row>
    <row r="129" spans="2:32">
      <c r="B129" s="873" t="s">
        <v>13</v>
      </c>
      <c r="C129" s="866"/>
      <c r="D129" s="597">
        <v>0.86199999999999999</v>
      </c>
      <c r="E129" s="597">
        <v>0.83099999999999996</v>
      </c>
      <c r="F129" s="597">
        <v>0.62962962962962965</v>
      </c>
      <c r="G129" s="597">
        <v>0.7</v>
      </c>
      <c r="H129" s="597">
        <v>0.61638789326961374</v>
      </c>
      <c r="I129" s="597">
        <v>0.57397119341563785</v>
      </c>
      <c r="J129" s="598">
        <v>0.71396721171690569</v>
      </c>
      <c r="K129" s="598">
        <v>0.69598272153497232</v>
      </c>
      <c r="L129" s="598">
        <v>0.59655661845854768</v>
      </c>
      <c r="M129" s="598">
        <v>0.59655661845854768</v>
      </c>
      <c r="N129" s="598">
        <v>0.69598272153497232</v>
      </c>
      <c r="O129" s="598">
        <v>0.72912475589378045</v>
      </c>
      <c r="P129" s="573">
        <f>(D129*31+E129*28+F129*31+G129*30+H129*31+I129*30+J129*31+K129*31+L129*30+M129*31+N129*30+O129*31)/365</f>
        <v>0.68607241026816901</v>
      </c>
      <c r="R129" s="867" t="s">
        <v>40</v>
      </c>
      <c r="S129" s="868"/>
      <c r="T129" s="599">
        <v>24978793.57</v>
      </c>
      <c r="U129" s="599">
        <v>18826571.559999999</v>
      </c>
      <c r="V129" s="599">
        <v>14412910.77</v>
      </c>
      <c r="W129" s="599">
        <v>14995095.470000001</v>
      </c>
      <c r="X129" s="599">
        <v>10909710.300000001</v>
      </c>
      <c r="Y129" s="599">
        <v>8138751.629999999</v>
      </c>
      <c r="Z129" s="600">
        <v>14077541.824887451</v>
      </c>
      <c r="AA129" s="600">
        <v>13633567.667429389</v>
      </c>
      <c r="AB129" s="600">
        <v>9590622.8765500486</v>
      </c>
      <c r="AC129" s="600">
        <v>10213737.772108279</v>
      </c>
      <c r="AD129" s="600">
        <v>14034147.913513949</v>
      </c>
      <c r="AE129" s="600">
        <v>15427488.375222521</v>
      </c>
      <c r="AF129" s="601">
        <f t="shared" si="54"/>
        <v>169238939.72971165</v>
      </c>
    </row>
    <row r="130" spans="2:32">
      <c r="B130" s="873" t="s">
        <v>14</v>
      </c>
      <c r="C130" s="866"/>
      <c r="D130" s="574">
        <v>4481</v>
      </c>
      <c r="E130" s="574">
        <v>4226</v>
      </c>
      <c r="F130" s="574">
        <v>3901</v>
      </c>
      <c r="G130" s="574">
        <v>3871</v>
      </c>
      <c r="H130" s="574">
        <v>3508.9</v>
      </c>
      <c r="I130" s="574">
        <v>3325.8</v>
      </c>
      <c r="J130" s="602">
        <v>3478.0550094989908</v>
      </c>
      <c r="K130" s="602">
        <v>3511.4978461287878</v>
      </c>
      <c r="L130" s="602">
        <v>2942.969623422222</v>
      </c>
      <c r="M130" s="602">
        <v>2942.969623422222</v>
      </c>
      <c r="N130" s="602">
        <v>3511.4978461287878</v>
      </c>
      <c r="O130" s="602">
        <v>3678.712029277779</v>
      </c>
      <c r="P130" s="575">
        <f>(D130*31+E130*28+F130*31+G130*30+H130*31+I130*30+J130*31+K130*31+L130*30+M130*31+N130*30+O130*31)/365</f>
        <v>3612.1429968347711</v>
      </c>
      <c r="R130" s="877" t="s">
        <v>19</v>
      </c>
      <c r="S130" s="868"/>
      <c r="T130" s="585">
        <f t="shared" ref="T130:AD130" si="56">T124+T127</f>
        <v>24978793.57</v>
      </c>
      <c r="U130" s="585">
        <f t="shared" si="56"/>
        <v>18826571.559999999</v>
      </c>
      <c r="V130" s="585">
        <f t="shared" si="56"/>
        <v>14412910.77</v>
      </c>
      <c r="W130" s="585">
        <f t="shared" si="56"/>
        <v>14995095.470000001</v>
      </c>
      <c r="X130" s="585">
        <f t="shared" si="56"/>
        <v>10909710.300000001</v>
      </c>
      <c r="Y130" s="585">
        <f t="shared" si="56"/>
        <v>8138751.629999999</v>
      </c>
      <c r="Z130" s="617">
        <f t="shared" si="56"/>
        <v>15164997.58</v>
      </c>
      <c r="AA130" s="617">
        <f t="shared" si="56"/>
        <v>16214074.25</v>
      </c>
      <c r="AB130" s="617">
        <f t="shared" si="56"/>
        <v>9979115.4500000011</v>
      </c>
      <c r="AC130" s="617">
        <f t="shared" si="56"/>
        <v>15817192.32</v>
      </c>
      <c r="AD130" s="617">
        <f t="shared" si="56"/>
        <v>17117904.129999999</v>
      </c>
      <c r="AE130" s="617">
        <v>21217204.760000002</v>
      </c>
      <c r="AF130" s="585">
        <f t="shared" si="54"/>
        <v>187772321.78999996</v>
      </c>
    </row>
    <row r="131" spans="2:32">
      <c r="B131" s="873" t="s">
        <v>15</v>
      </c>
      <c r="C131" s="866"/>
      <c r="D131" s="574">
        <f t="shared" ref="D131:K131" si="57">D129*D130</f>
        <v>3862.6219999999998</v>
      </c>
      <c r="E131" s="574">
        <f t="shared" si="57"/>
        <v>3511.806</v>
      </c>
      <c r="F131" s="574">
        <f t="shared" si="57"/>
        <v>2456.1851851851852</v>
      </c>
      <c r="G131" s="574">
        <f t="shared" si="57"/>
        <v>2709.7</v>
      </c>
      <c r="H131" s="574">
        <f t="shared" si="57"/>
        <v>2162.8434786937478</v>
      </c>
      <c r="I131" s="574">
        <f t="shared" si="57"/>
        <v>1908.9133950617284</v>
      </c>
      <c r="J131" s="574">
        <f t="shared" si="57"/>
        <v>2483.2172373300104</v>
      </c>
      <c r="K131" s="574">
        <f t="shared" si="57"/>
        <v>2443.9418276129072</v>
      </c>
      <c r="L131" s="574">
        <v>1755.648006774986</v>
      </c>
      <c r="M131" s="574">
        <v>1755.648006774986</v>
      </c>
      <c r="N131" s="574">
        <v>2443.9418276129081</v>
      </c>
      <c r="O131" s="574">
        <v>2682.2400103506739</v>
      </c>
      <c r="P131" s="575">
        <f>P129*P130</f>
        <v>2478.1916520717186</v>
      </c>
      <c r="R131" s="869" t="s">
        <v>54</v>
      </c>
      <c r="S131" s="868"/>
      <c r="T131" s="603">
        <v>0.59446033488121575</v>
      </c>
      <c r="U131" s="603">
        <v>0.59935916894315189</v>
      </c>
      <c r="V131" s="603">
        <v>0.54862918047694764</v>
      </c>
      <c r="W131" s="603">
        <v>0.58511394814044038</v>
      </c>
      <c r="X131" s="603">
        <v>0.52603100074984654</v>
      </c>
      <c r="Y131" s="603">
        <v>0.5596962668227502</v>
      </c>
      <c r="Z131" s="603">
        <v>0.60416573606756518</v>
      </c>
      <c r="AA131" s="603">
        <v>0.60067549606353277</v>
      </c>
      <c r="AB131" s="603">
        <v>0.49569032741613073</v>
      </c>
      <c r="AC131" s="603">
        <v>0.57066430998244844</v>
      </c>
      <c r="AD131" s="603">
        <v>0.58491982486092464</v>
      </c>
      <c r="AE131" s="603">
        <v>0.61569345708407885</v>
      </c>
      <c r="AF131" s="604">
        <f>AVERAGE(T131:AE131)</f>
        <v>0.57375825429075267</v>
      </c>
    </row>
    <row r="132" spans="2:32">
      <c r="B132" s="865" t="s">
        <v>55</v>
      </c>
      <c r="C132" s="866"/>
      <c r="D132" s="579"/>
      <c r="E132" s="579"/>
      <c r="F132" s="579"/>
      <c r="G132" s="579"/>
      <c r="H132" s="579"/>
      <c r="I132" s="579"/>
      <c r="J132" s="579"/>
      <c r="K132" s="579"/>
      <c r="L132" s="579"/>
      <c r="M132" s="579"/>
      <c r="N132" s="579"/>
      <c r="O132" s="579"/>
      <c r="P132" s="579"/>
      <c r="R132" s="867" t="s">
        <v>56</v>
      </c>
      <c r="S132" s="868"/>
      <c r="T132" s="605">
        <v>0.61543306567147327</v>
      </c>
      <c r="U132" s="605">
        <v>0.58088924194571911</v>
      </c>
      <c r="V132" s="605">
        <v>0.56577166468013751</v>
      </c>
      <c r="W132" s="605">
        <v>0.55240545512721528</v>
      </c>
      <c r="X132" s="605">
        <v>0.4870425639504225</v>
      </c>
      <c r="Y132" s="605">
        <v>0.42057189157738739</v>
      </c>
      <c r="Z132" s="606">
        <v>0.53507322791925849</v>
      </c>
      <c r="AA132" s="606">
        <v>0.53507322791925849</v>
      </c>
      <c r="AB132" s="606">
        <v>0.53507322791925849</v>
      </c>
      <c r="AC132" s="606">
        <v>0.53507322791925849</v>
      </c>
      <c r="AD132" s="606">
        <v>0.53507322791925849</v>
      </c>
      <c r="AE132" s="606">
        <v>0.53507322791925849</v>
      </c>
      <c r="AF132" s="607">
        <f>AVERAGE(T132:AE132)</f>
        <v>0.53604610420565868</v>
      </c>
    </row>
    <row r="133" spans="2:32">
      <c r="B133" s="876" t="s">
        <v>13</v>
      </c>
      <c r="C133" s="868"/>
      <c r="D133" s="609">
        <f>'[275]LSSS FY25'!C21</f>
        <v>0.86199999999999999</v>
      </c>
      <c r="E133" s="609">
        <f>'[275]LSSS FY25'!D21</f>
        <v>0.83099999999999996</v>
      </c>
      <c r="F133" s="609">
        <f>'[275]LSSS FY25'!E21</f>
        <v>0.62962962962962965</v>
      </c>
      <c r="G133" s="609">
        <f>'[275]LSSS FY25'!F21</f>
        <v>0.7</v>
      </c>
      <c r="H133" s="609">
        <f>'[275]LSSS FY25'!G21</f>
        <v>0.61499999999999999</v>
      </c>
      <c r="I133" s="609">
        <f>'[275]LSSS FY25'!H21</f>
        <v>0.57397119341563785</v>
      </c>
      <c r="J133" s="609">
        <f>'[275]LSSS FY25'!I21</f>
        <v>0.71943448825169254</v>
      </c>
      <c r="K133" s="609">
        <f>'[275]LSSS FY25'!J21</f>
        <v>0.73387096774193505</v>
      </c>
      <c r="L133" s="609">
        <f>'[275]LSSS FY25'!K21</f>
        <v>0.64567901234567904</v>
      </c>
      <c r="M133" s="609">
        <f>'[275]LSSS FY25'!L21</f>
        <v>0.73835125448028671</v>
      </c>
      <c r="N133" s="609">
        <f>'[275]LSSS FY25'!M21</f>
        <v>0.74980000000000002</v>
      </c>
      <c r="O133" s="609">
        <v>0.83</v>
      </c>
      <c r="P133" s="610">
        <f>(D133*31+E133*28+F133*31+G133*30+H133*31+I133*30+J133*31+K133*31+L133*30+M133*31+N133*30+O133*31)/365</f>
        <v>0.71870789785219014</v>
      </c>
      <c r="Q133" s="456"/>
      <c r="R133" s="877" t="s">
        <v>57</v>
      </c>
      <c r="S133" s="868"/>
      <c r="T133" s="611">
        <f t="shared" ref="T133:AD133" si="58">T130/T124</f>
        <v>0.61543306567147327</v>
      </c>
      <c r="U133" s="611">
        <f t="shared" si="58"/>
        <v>0.580889241945719</v>
      </c>
      <c r="V133" s="611">
        <f t="shared" si="58"/>
        <v>0.56577166468013751</v>
      </c>
      <c r="W133" s="611">
        <f t="shared" si="58"/>
        <v>0.55240545512721528</v>
      </c>
      <c r="X133" s="611">
        <f t="shared" si="58"/>
        <v>0.4870425639504225</v>
      </c>
      <c r="Y133" s="611">
        <f t="shared" si="58"/>
        <v>0.42057189157738745</v>
      </c>
      <c r="Z133" s="611">
        <f t="shared" si="58"/>
        <v>0.54790805858951142</v>
      </c>
      <c r="AA133" s="611">
        <f t="shared" si="58"/>
        <v>0.56307182952889578</v>
      </c>
      <c r="AB133" s="611">
        <f t="shared" si="58"/>
        <v>0.47174996164682675</v>
      </c>
      <c r="AC133" s="611">
        <f t="shared" si="58"/>
        <v>0.5704509818390805</v>
      </c>
      <c r="AD133" s="611">
        <f t="shared" si="58"/>
        <v>0.57355076417233519</v>
      </c>
      <c r="AE133" s="612">
        <v>0.60265577746024834</v>
      </c>
      <c r="AF133" s="611">
        <f>AF130/AF124</f>
        <v>0.55590946027120569</v>
      </c>
    </row>
    <row r="134" spans="2:32">
      <c r="B134" s="457"/>
      <c r="C134" s="458" t="s">
        <v>58</v>
      </c>
      <c r="D134" s="459">
        <f>'[275]LSSS FY25'!C49</f>
        <v>6.8000000000000005E-2</v>
      </c>
      <c r="E134" s="459">
        <f>'[275]LSSS FY25'!D49</f>
        <v>5.0999999999999997E-2</v>
      </c>
      <c r="F134" s="459">
        <f>'[275]LSSS FY25'!E49</f>
        <v>4.2999999999999997E-2</v>
      </c>
      <c r="G134" s="459">
        <f>'[275]LSSS FY25'!F49</f>
        <v>2.8000000000000001E-2</v>
      </c>
      <c r="H134" s="459">
        <f>'[275]LSSS FY25'!G49</f>
        <v>2.5999999999999999E-2</v>
      </c>
      <c r="I134" s="459">
        <f>'[275]LSSS FY25'!H49</f>
        <v>2.1999999999999999E-2</v>
      </c>
      <c r="J134" s="459">
        <f>'[275]LSSS FY25'!I49</f>
        <v>2.0609318996415771E-2</v>
      </c>
      <c r="K134" s="459">
        <f>'[275]LSSS FY25'!J49</f>
        <v>1.9E-2</v>
      </c>
      <c r="L134" s="501" t="str">
        <f>'[275]LSSS FY25'!K49</f>
        <v>3.8%</v>
      </c>
      <c r="M134" s="501">
        <f>'[275]LSSS FY25'!L49</f>
        <v>3.14615690959777E-2</v>
      </c>
      <c r="N134" s="501">
        <f>'[275]LSSS FY25'!M49</f>
        <v>4.6097172441258466E-2</v>
      </c>
      <c r="O134" s="459">
        <v>3.8729589804858619E-2</v>
      </c>
      <c r="P134" s="459">
        <f>(D134*31+E134*28+F134*31+G134*30+H134*31+I134*30+J134*31+K134*31+L134*30+M134*31+N134*30+O134*31)/365</f>
        <v>3.5895150652198816E-2</v>
      </c>
      <c r="R134" s="869" t="s">
        <v>43</v>
      </c>
      <c r="S134" s="868"/>
      <c r="T134" s="595">
        <v>13336192.88555002</v>
      </c>
      <c r="U134" s="595">
        <v>13700195.44326918</v>
      </c>
      <c r="V134" s="595">
        <v>10183650.756149581</v>
      </c>
      <c r="W134" s="595">
        <v>13336850.74264572</v>
      </c>
      <c r="X134" s="595">
        <v>8203602.5859508663</v>
      </c>
      <c r="Y134" s="595">
        <v>10517314.01341616</v>
      </c>
      <c r="Z134" s="595">
        <v>15214741.16779758</v>
      </c>
      <c r="AA134" s="595">
        <v>14384912.894312151</v>
      </c>
      <c r="AB134" s="595">
        <v>6634204.71832061</v>
      </c>
      <c r="AC134" s="595">
        <v>12092668.773815339</v>
      </c>
      <c r="AD134" s="595">
        <v>13014283.97790085</v>
      </c>
      <c r="AE134" s="595">
        <v>16219181.97976445</v>
      </c>
      <c r="AF134" s="596">
        <f>SUM(T134:AE134)</f>
        <v>146837799.93889248</v>
      </c>
    </row>
    <row r="135" spans="2:32">
      <c r="B135" s="613"/>
      <c r="C135" s="460" t="s">
        <v>59</v>
      </c>
      <c r="D135" s="461">
        <f>'[275]LSSS FY25'!C50</f>
        <v>0.79400000000000004</v>
      </c>
      <c r="E135" s="461">
        <f>'[275]LSSS FY25'!D50</f>
        <v>0.77999999999999992</v>
      </c>
      <c r="F135" s="461">
        <f>'[275]LSSS FY25'!E50</f>
        <v>0.58662962962962961</v>
      </c>
      <c r="G135" s="461">
        <f>'[275]LSSS FY25'!F50</f>
        <v>0.67199999999999993</v>
      </c>
      <c r="H135" s="461">
        <f>'[275]LSSS FY25'!G50</f>
        <v>0.58899999999999997</v>
      </c>
      <c r="I135" s="461">
        <f>'[275]LSSS FY25'!H50</f>
        <v>0.55197119341563783</v>
      </c>
      <c r="J135" s="461">
        <f>'[275]LSSS FY25'!I50</f>
        <v>0.69882516925527671</v>
      </c>
      <c r="K135" s="461">
        <f>'[275]LSSS FY25'!J50</f>
        <v>0.71487096774193504</v>
      </c>
      <c r="L135" s="502">
        <f>'[275]LSSS FY25'!K50</f>
        <v>0.607679012345679</v>
      </c>
      <c r="M135" s="502">
        <f>'[275]LSSS FY25'!L50</f>
        <v>0.70688968538430896</v>
      </c>
      <c r="N135" s="502">
        <f>'[275]LSSS FY25'!M50</f>
        <v>0.70370282755874158</v>
      </c>
      <c r="O135" s="461">
        <v>0.79127041019514133</v>
      </c>
      <c r="P135" s="461">
        <f>(D135*31+E135*28+F135*31+G135*30+H135*31+I135*30+J135*31+K135*31+L135*30+M135*31+N135*30+O135*31)/365</f>
        <v>0.68281274719999119</v>
      </c>
      <c r="R135" s="867" t="s">
        <v>45</v>
      </c>
      <c r="S135" s="868"/>
      <c r="T135" s="599">
        <v>17377178.48</v>
      </c>
      <c r="U135" s="599">
        <v>12375006.539999999</v>
      </c>
      <c r="V135" s="599">
        <v>7796313.7300000004</v>
      </c>
      <c r="W135" s="599">
        <v>8567771.2400000002</v>
      </c>
      <c r="X135" s="599">
        <v>4924006.5399999684</v>
      </c>
      <c r="Y135" s="599">
        <v>2031733.570000038</v>
      </c>
      <c r="Z135" s="600">
        <v>8354324.0600000015</v>
      </c>
      <c r="AA135" s="600">
        <v>9244133.3000000212</v>
      </c>
      <c r="AB135" s="600">
        <v>3989927.52999997</v>
      </c>
      <c r="AC135" s="600">
        <v>9056181.2400000002</v>
      </c>
      <c r="AD135" s="600">
        <v>10383359</v>
      </c>
      <c r="AE135" s="600">
        <v>13017574.27</v>
      </c>
      <c r="AF135" s="601">
        <f>SUM(T135:AE135)</f>
        <v>107117509.5</v>
      </c>
    </row>
    <row r="136" spans="2:32">
      <c r="B136" s="876" t="s">
        <v>14</v>
      </c>
      <c r="C136" s="868"/>
      <c r="D136" s="614">
        <f>'[275]LSSS FY25'!C22</f>
        <v>4481</v>
      </c>
      <c r="E136" s="614">
        <f>'[275]LSSS FY25'!D22</f>
        <v>4226</v>
      </c>
      <c r="F136" s="614">
        <f>'[275]LSSS FY25'!E22</f>
        <v>3901</v>
      </c>
      <c r="G136" s="614">
        <f>'[275]LSSS FY25'!F22</f>
        <v>3871</v>
      </c>
      <c r="H136" s="614">
        <f>'[275]LSSS FY25'!G22</f>
        <v>3507</v>
      </c>
      <c r="I136" s="614">
        <f>'[275]LSSS FY25'!H22</f>
        <v>3325.8</v>
      </c>
      <c r="J136" s="614">
        <f>'[275]LSSS FY25'!I22</f>
        <v>3692.8665928591199</v>
      </c>
      <c r="K136" s="614">
        <f>'[275]LSSS FY25'!J22</f>
        <v>3749.7</v>
      </c>
      <c r="L136" s="618">
        <f>'[275]LSSS FY25'!K22</f>
        <v>3286.8164435946464</v>
      </c>
      <c r="M136" s="618">
        <f>'[275]LSSS FY25'!L22</f>
        <v>3637.651968716289</v>
      </c>
      <c r="N136" s="618">
        <f>'[275]LSSS FY25'!M22</f>
        <v>4010</v>
      </c>
      <c r="O136" s="618">
        <v>4083.0864111540318</v>
      </c>
      <c r="P136" s="614">
        <f>(D136*31+E136*28+F136*31+G136*30+H136*31+I136*30+J136*31+K136*31+L136*30+M136*31+N136*30+O136*31)/365</f>
        <v>3813.0354724998688</v>
      </c>
      <c r="Q136" s="462"/>
      <c r="R136" s="877" t="s">
        <v>21</v>
      </c>
      <c r="S136" s="868"/>
      <c r="T136" s="585">
        <v>17377178.48</v>
      </c>
      <c r="U136" s="585">
        <v>12375006.539999999</v>
      </c>
      <c r="V136" s="585">
        <v>7796313.7300000004</v>
      </c>
      <c r="W136" s="585">
        <v>8567771.2400000002</v>
      </c>
      <c r="X136" s="585">
        <v>4924006.5399999684</v>
      </c>
      <c r="Y136" s="585">
        <v>2031733.570000038</v>
      </c>
      <c r="Z136" s="585">
        <v>8354324.0600000098</v>
      </c>
      <c r="AA136" s="585">
        <v>9244133.3000000305</v>
      </c>
      <c r="AB136" s="585">
        <v>3989927.5299999658</v>
      </c>
      <c r="AC136" s="585">
        <v>9056181.2399999872</v>
      </c>
      <c r="AD136" s="585">
        <v>10383359.00000003</v>
      </c>
      <c r="AE136" s="585">
        <v>13682875.940000029</v>
      </c>
      <c r="AF136" s="585">
        <f>SUM(T136:AE136)</f>
        <v>107782811.17000008</v>
      </c>
    </row>
    <row r="137" spans="2:32">
      <c r="B137" s="457"/>
      <c r="C137" s="458" t="s">
        <v>58</v>
      </c>
      <c r="D137" s="463">
        <v>2745</v>
      </c>
      <c r="E137" s="463">
        <v>2747</v>
      </c>
      <c r="F137" s="463">
        <v>2474</v>
      </c>
      <c r="G137" s="463">
        <v>2118</v>
      </c>
      <c r="H137" s="463">
        <v>2316</v>
      </c>
      <c r="I137" s="463">
        <v>2940</v>
      </c>
      <c r="J137" s="463">
        <v>2936</v>
      </c>
      <c r="K137" s="463">
        <v>2644</v>
      </c>
      <c r="L137" s="463">
        <v>2890</v>
      </c>
      <c r="M137" s="463">
        <v>2962</v>
      </c>
      <c r="N137" s="463">
        <v>3016.023174946004</v>
      </c>
      <c r="O137" s="463">
        <v>3058</v>
      </c>
      <c r="P137" s="463">
        <f>(D137*31+E137*28+F137*31+G137*30+H137*31+I137*30+J137*31+K137*31+L138*30+M137*31+N137*30+O137*31)/365</f>
        <v>2768.4750293523384</v>
      </c>
      <c r="Q137" s="462"/>
      <c r="R137" s="877" t="s">
        <v>48</v>
      </c>
      <c r="S137" s="868"/>
      <c r="T137" s="585">
        <v>9901295.0600000024</v>
      </c>
      <c r="U137" s="585">
        <v>7139405.709999986</v>
      </c>
      <c r="V137" s="585">
        <v>3193043.5</v>
      </c>
      <c r="W137" s="585">
        <v>3902016.380000018</v>
      </c>
      <c r="X137" s="585">
        <v>888547.55999996141</v>
      </c>
      <c r="Y137" s="584">
        <v>-1220691.9899999651</v>
      </c>
      <c r="Z137" s="585">
        <v>3463210.1200000048</v>
      </c>
      <c r="AA137" s="585">
        <v>4619172.91000003</v>
      </c>
      <c r="AB137" s="619">
        <v>523837.58999996999</v>
      </c>
      <c r="AC137" s="620">
        <v>4487096.02999999</v>
      </c>
      <c r="AD137" s="585">
        <v>5636154.0600000322</v>
      </c>
      <c r="AE137" s="585">
        <v>8198390.3700000346</v>
      </c>
      <c r="AF137" s="585">
        <f>SUM(T137:AE137)</f>
        <v>50731477.300000064</v>
      </c>
    </row>
    <row r="138" spans="2:32">
      <c r="B138" s="613"/>
      <c r="C138" s="460" t="s">
        <v>59</v>
      </c>
      <c r="D138" s="467">
        <v>4629.3335421626361</v>
      </c>
      <c r="E138" s="467">
        <v>4323</v>
      </c>
      <c r="F138" s="467">
        <v>4004</v>
      </c>
      <c r="G138" s="467">
        <v>3951</v>
      </c>
      <c r="H138" s="467">
        <v>3559.7</v>
      </c>
      <c r="I138" s="467">
        <v>3341.723578751165</v>
      </c>
      <c r="J138" s="467">
        <v>3715.1847841572871</v>
      </c>
      <c r="K138" s="467">
        <v>3929.0023955936172</v>
      </c>
      <c r="L138" s="467">
        <v>3272.3896821741132</v>
      </c>
      <c r="M138" s="467">
        <v>3667.7273239436622</v>
      </c>
      <c r="N138" s="467">
        <v>4077.4285611721612</v>
      </c>
      <c r="O138" s="467">
        <v>4132.9775422659604</v>
      </c>
      <c r="P138" s="467">
        <f>(D138*31+E138*28+F138*31+G138*30+H138*31+I138*30+J138*31+K138*31+L139*30+M138*31+N138*30+O138*31)/365</f>
        <v>3787.9208473462177</v>
      </c>
      <c r="Q138" s="462"/>
      <c r="T138" s="456">
        <f t="shared" ref="T138:AE138" si="59">1-T133</f>
        <v>0.38456693432852673</v>
      </c>
      <c r="U138" s="456">
        <f t="shared" si="59"/>
        <v>0.419110758054281</v>
      </c>
      <c r="V138" s="456">
        <f t="shared" si="59"/>
        <v>0.43422833531986249</v>
      </c>
      <c r="W138" s="456">
        <f t="shared" si="59"/>
        <v>0.44759454487278472</v>
      </c>
      <c r="X138" s="456">
        <f t="shared" si="59"/>
        <v>0.51295743604957744</v>
      </c>
      <c r="Y138" s="543">
        <f t="shared" si="59"/>
        <v>0.5794281084226125</v>
      </c>
      <c r="Z138" s="456">
        <f t="shared" si="59"/>
        <v>0.45209194141048858</v>
      </c>
      <c r="AA138" s="456">
        <f t="shared" si="59"/>
        <v>0.43692817047110422</v>
      </c>
      <c r="AB138" s="456">
        <f t="shared" si="59"/>
        <v>0.52825003835317319</v>
      </c>
      <c r="AC138" s="456">
        <f t="shared" si="59"/>
        <v>0.4295490181609195</v>
      </c>
      <c r="AD138" s="456">
        <f t="shared" si="59"/>
        <v>0.42644923582766481</v>
      </c>
      <c r="AE138" s="456">
        <f t="shared" si="59"/>
        <v>0.39734422253975166</v>
      </c>
    </row>
    <row r="139" spans="2:32">
      <c r="B139" s="876" t="s">
        <v>15</v>
      </c>
      <c r="C139" s="868"/>
      <c r="D139" s="614">
        <f t="shared" ref="D139:N139" si="60">D133*D136</f>
        <v>3862.6219999999998</v>
      </c>
      <c r="E139" s="614">
        <f t="shared" si="60"/>
        <v>3511.806</v>
      </c>
      <c r="F139" s="614">
        <f t="shared" si="60"/>
        <v>2456.1851851851852</v>
      </c>
      <c r="G139" s="614">
        <f t="shared" si="60"/>
        <v>2709.7</v>
      </c>
      <c r="H139" s="614">
        <f t="shared" si="60"/>
        <v>2156.8049999999998</v>
      </c>
      <c r="I139" s="614">
        <f t="shared" si="60"/>
        <v>1908.9133950617284</v>
      </c>
      <c r="J139" s="614">
        <f t="shared" si="60"/>
        <v>2656.7755874153722</v>
      </c>
      <c r="K139" s="614">
        <f t="shared" si="60"/>
        <v>2751.795967741934</v>
      </c>
      <c r="L139" s="618">
        <f t="shared" si="60"/>
        <v>2122.2283950617284</v>
      </c>
      <c r="M139" s="618">
        <f t="shared" si="60"/>
        <v>2685.8648944643569</v>
      </c>
      <c r="N139" s="618">
        <f t="shared" si="60"/>
        <v>3006.6979999999999</v>
      </c>
      <c r="O139" s="618">
        <v>3388.961721257846</v>
      </c>
      <c r="P139" s="614">
        <f>P133*P136</f>
        <v>2740.4587088762132</v>
      </c>
      <c r="Q139" s="462"/>
      <c r="T139" s="535"/>
      <c r="V139" s="535"/>
      <c r="X139" s="109">
        <v>10909710.300000001</v>
      </c>
      <c r="Y139" s="544">
        <v>8138751.629999999</v>
      </c>
      <c r="Z139" s="109">
        <v>15164997.58</v>
      </c>
      <c r="AA139" s="109">
        <v>16214074.25</v>
      </c>
      <c r="AB139" s="109">
        <v>9979115.4499999993</v>
      </c>
      <c r="AC139" s="109">
        <v>15817192.32</v>
      </c>
      <c r="AD139" s="109">
        <v>17117904.129999999</v>
      </c>
      <c r="AE139" s="109">
        <v>21217204.760000002</v>
      </c>
    </row>
    <row r="140" spans="2:32">
      <c r="B140" s="457"/>
      <c r="C140" s="458" t="s">
        <v>58</v>
      </c>
      <c r="D140" s="463">
        <f t="shared" ref="D140:N140" si="61">D134*D137</f>
        <v>186.66000000000003</v>
      </c>
      <c r="E140" s="463">
        <f t="shared" si="61"/>
        <v>140.09699999999998</v>
      </c>
      <c r="F140" s="463">
        <f t="shared" si="61"/>
        <v>106.38199999999999</v>
      </c>
      <c r="G140" s="463">
        <f t="shared" si="61"/>
        <v>59.304000000000002</v>
      </c>
      <c r="H140" s="463">
        <f t="shared" si="61"/>
        <v>60.215999999999994</v>
      </c>
      <c r="I140" s="463">
        <f t="shared" si="61"/>
        <v>64.679999999999993</v>
      </c>
      <c r="J140" s="463">
        <f t="shared" si="61"/>
        <v>60.508960573476706</v>
      </c>
      <c r="K140" s="463">
        <f t="shared" si="61"/>
        <v>50.235999999999997</v>
      </c>
      <c r="L140" s="506">
        <f t="shared" si="61"/>
        <v>109.82</v>
      </c>
      <c r="M140" s="506">
        <f t="shared" si="61"/>
        <v>93.189167662285953</v>
      </c>
      <c r="N140" s="506">
        <f t="shared" si="61"/>
        <v>139.0301403823178</v>
      </c>
      <c r="O140" s="464">
        <v>118.43508562325771</v>
      </c>
      <c r="P140" s="463">
        <f>P134*P137</f>
        <v>99.374828255452726</v>
      </c>
      <c r="T140" s="535"/>
      <c r="U140" s="535"/>
      <c r="V140" s="535"/>
      <c r="Z140" s="456"/>
      <c r="AA140" s="456"/>
      <c r="AB140" s="456"/>
    </row>
    <row r="141" spans="2:32">
      <c r="B141" s="613"/>
      <c r="C141" s="460" t="s">
        <v>59</v>
      </c>
      <c r="D141" s="467">
        <f t="shared" ref="D141:N141" si="62">D135*D138</f>
        <v>3675.6908324771334</v>
      </c>
      <c r="E141" s="467">
        <f t="shared" si="62"/>
        <v>3371.9399999999996</v>
      </c>
      <c r="F141" s="467">
        <f t="shared" si="62"/>
        <v>2348.8650370370369</v>
      </c>
      <c r="G141" s="467">
        <f t="shared" si="62"/>
        <v>2655.0719999999997</v>
      </c>
      <c r="H141" s="467">
        <f t="shared" si="62"/>
        <v>2096.6632999999997</v>
      </c>
      <c r="I141" s="467">
        <f t="shared" si="62"/>
        <v>1844.5351518284567</v>
      </c>
      <c r="J141" s="467">
        <f t="shared" si="62"/>
        <v>2596.2646356033447</v>
      </c>
      <c r="K141" s="467">
        <f t="shared" si="62"/>
        <v>2808.7297447983901</v>
      </c>
      <c r="L141" s="507">
        <f t="shared" si="62"/>
        <v>1988.5625300737556</v>
      </c>
      <c r="M141" s="507">
        <f t="shared" si="62"/>
        <v>2592.6786140979689</v>
      </c>
      <c r="N141" s="507">
        <f t="shared" si="62"/>
        <v>2869.2980076656213</v>
      </c>
      <c r="O141" s="468">
        <v>3270.3028351960929</v>
      </c>
      <c r="P141" s="467">
        <f>P135*P138</f>
        <v>2586.4406399525892</v>
      </c>
      <c r="T141" s="535"/>
      <c r="U141" s="535"/>
      <c r="V141" s="535"/>
    </row>
    <row r="142" spans="2:32">
      <c r="C142" s="124" t="s">
        <v>61</v>
      </c>
      <c r="D142" s="484">
        <f>D139/[275]Compset!B347</f>
        <v>0.8924150008779469</v>
      </c>
      <c r="E142" s="484">
        <f>E139/[275]Compset!C347</f>
        <v>0.91297789701913934</v>
      </c>
      <c r="F142" s="484">
        <f>F139/[275]Compset!D347</f>
        <v>0.73240909991000192</v>
      </c>
      <c r="G142" s="484">
        <f>G139/[275]Compset!E347</f>
        <v>0.86182549123130647</v>
      </c>
      <c r="H142" s="484">
        <f>H139/[275]Compset!F347</f>
        <v>0.80581231132498421</v>
      </c>
      <c r="I142" s="484">
        <f>I139/[275]Compset!G347</f>
        <v>0.77560271211674325</v>
      </c>
      <c r="J142" s="484">
        <f>J139/[275]Compset!H347</f>
        <v>0.85868080601139363</v>
      </c>
      <c r="K142" s="484">
        <f>K139/[275]Compset!I347</f>
        <v>0.89533601197630408</v>
      </c>
      <c r="L142" s="484">
        <f>L139/[275]Compset!J347</f>
        <v>0.9429474212742176</v>
      </c>
      <c r="M142" s="484">
        <f>M139/[275]Compset!K347</f>
        <v>0.8975144088696595</v>
      </c>
      <c r="N142" s="484">
        <f>N139/[275]Compset!L347</f>
        <v>0.87697072389983943</v>
      </c>
      <c r="O142" s="484">
        <f>O139/[275]Compset!M347</f>
        <v>0.84049649710201757</v>
      </c>
      <c r="T142" s="535"/>
      <c r="U142" s="535"/>
      <c r="V142" s="535"/>
    </row>
    <row r="143" spans="2:32">
      <c r="T143" s="535"/>
      <c r="U143" s="535"/>
    </row>
    <row r="144" spans="2:32">
      <c r="T144" s="535"/>
    </row>
    <row r="145" spans="2:32">
      <c r="R145" s="124"/>
      <c r="S145" s="124"/>
      <c r="T145" s="124"/>
      <c r="U145" s="124"/>
      <c r="V145" s="124"/>
      <c r="W145" s="124"/>
      <c r="X145" s="124"/>
      <c r="Y145" s="124"/>
      <c r="Z145" s="545"/>
      <c r="AA145" s="124"/>
      <c r="AB145" s="124"/>
      <c r="AC145" s="124"/>
      <c r="AD145" s="124"/>
      <c r="AE145" s="124"/>
      <c r="AF145" s="124"/>
    </row>
    <row r="146" spans="2:32"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R146" s="124"/>
      <c r="S146" s="124"/>
      <c r="T146" s="124"/>
      <c r="U146" s="124"/>
      <c r="V146" s="124"/>
      <c r="W146" s="124"/>
      <c r="X146" s="124"/>
      <c r="Y146" s="124"/>
      <c r="Z146" s="124"/>
      <c r="AA146" s="124"/>
      <c r="AB146" s="124"/>
      <c r="AC146" s="124"/>
      <c r="AD146" s="124"/>
      <c r="AE146" s="124"/>
      <c r="AF146" s="124"/>
    </row>
    <row r="147" spans="2:32"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</row>
    <row r="148" spans="2:32"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24"/>
      <c r="AC148" s="124"/>
      <c r="AD148" s="124"/>
      <c r="AE148" s="124"/>
      <c r="AF148" s="124"/>
    </row>
    <row r="149" spans="2:32"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R149" s="124"/>
      <c r="S149" s="124"/>
      <c r="T149" s="124"/>
      <c r="U149" s="124"/>
      <c r="V149" s="124"/>
      <c r="W149" s="124"/>
      <c r="X149" s="124"/>
      <c r="Y149" s="124"/>
      <c r="Z149" s="124"/>
      <c r="AA149" s="124"/>
      <c r="AB149" s="124"/>
      <c r="AC149" s="124"/>
      <c r="AD149" s="124"/>
      <c r="AE149" s="124"/>
      <c r="AF149" s="124"/>
    </row>
    <row r="150" spans="2:32"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</row>
    <row r="151" spans="2:32"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4"/>
      <c r="AB151" s="124"/>
      <c r="AC151" s="124"/>
      <c r="AD151" s="124"/>
      <c r="AE151" s="124"/>
      <c r="AF151" s="124"/>
    </row>
    <row r="152" spans="2:32"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  <c r="AC152" s="124"/>
      <c r="AD152" s="124"/>
      <c r="AE152" s="124"/>
      <c r="AF152" s="124"/>
    </row>
    <row r="153" spans="2:32"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  <c r="AC153" s="124"/>
      <c r="AD153" s="124"/>
      <c r="AE153" s="124"/>
      <c r="AF153" s="124"/>
    </row>
    <row r="154" spans="2:32"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4"/>
      <c r="AC154" s="124"/>
      <c r="AD154" s="124"/>
      <c r="AE154" s="124"/>
      <c r="AF154" s="124"/>
    </row>
    <row r="155" spans="2:32"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</row>
    <row r="156" spans="2:32"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24"/>
      <c r="AC156" s="124"/>
      <c r="AD156" s="124"/>
      <c r="AE156" s="124"/>
      <c r="AF156" s="124"/>
    </row>
    <row r="157" spans="2:32"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R157" s="124"/>
      <c r="S157" s="124"/>
      <c r="T157" s="124"/>
      <c r="U157" s="124"/>
      <c r="V157" s="124"/>
      <c r="W157" s="124"/>
      <c r="X157" s="124"/>
      <c r="Y157" s="124"/>
      <c r="Z157" s="124"/>
      <c r="AA157" s="124"/>
      <c r="AB157" s="124"/>
      <c r="AC157" s="124"/>
      <c r="AD157" s="124"/>
      <c r="AE157" s="124"/>
      <c r="AF157" s="124"/>
    </row>
    <row r="158" spans="2:32"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24"/>
      <c r="AC158" s="124"/>
      <c r="AD158" s="124"/>
      <c r="AE158" s="124"/>
      <c r="AF158" s="124"/>
    </row>
    <row r="159" spans="2:32"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R159" s="124"/>
      <c r="S159" s="124"/>
      <c r="T159" s="124"/>
      <c r="U159" s="124"/>
      <c r="V159" s="124"/>
      <c r="W159" s="124"/>
      <c r="X159" s="124"/>
      <c r="Y159" s="124"/>
      <c r="Z159" s="124"/>
      <c r="AA159" s="124"/>
      <c r="AB159" s="124"/>
      <c r="AC159" s="124"/>
      <c r="AD159" s="124"/>
      <c r="AE159" s="124"/>
      <c r="AF159" s="124"/>
    </row>
    <row r="160" spans="2:32"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510"/>
      <c r="M160" s="124"/>
      <c r="N160" s="124"/>
      <c r="O160" s="124"/>
      <c r="P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  <c r="AC160" s="124"/>
      <c r="AD160" s="124"/>
      <c r="AE160" s="124"/>
      <c r="AF160" s="124"/>
    </row>
    <row r="161" spans="2:32"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510"/>
      <c r="M161" s="124"/>
      <c r="N161" s="124"/>
      <c r="O161" s="124"/>
      <c r="P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24"/>
      <c r="AC161" s="124"/>
      <c r="AD161" s="124"/>
      <c r="AE161" s="124"/>
      <c r="AF161" s="124"/>
    </row>
    <row r="162" spans="2:32"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  <c r="L162" s="510"/>
      <c r="M162" s="124"/>
      <c r="N162" s="124"/>
      <c r="O162" s="124"/>
      <c r="P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4"/>
      <c r="AC162" s="124"/>
      <c r="AD162" s="124"/>
      <c r="AE162" s="124"/>
      <c r="AF162" s="124"/>
    </row>
    <row r="163" spans="2:32"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510"/>
      <c r="M163" s="124"/>
      <c r="N163" s="124"/>
      <c r="O163" s="124"/>
      <c r="P163" s="124"/>
      <c r="R163" s="124"/>
      <c r="S163" s="124"/>
      <c r="T163" s="124"/>
      <c r="U163" s="124"/>
      <c r="V163" s="124"/>
      <c r="W163" s="124"/>
      <c r="X163" s="124"/>
      <c r="Y163" s="124"/>
      <c r="Z163" s="124"/>
      <c r="AA163" s="124"/>
      <c r="AB163" s="124"/>
      <c r="AC163" s="124"/>
      <c r="AD163" s="124"/>
      <c r="AE163" s="124"/>
      <c r="AF163" s="124"/>
    </row>
    <row r="164" spans="2:32"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  <c r="L164" s="510"/>
      <c r="M164" s="124"/>
      <c r="N164" s="124"/>
      <c r="O164" s="124"/>
      <c r="P164" s="124"/>
      <c r="R164" s="124"/>
      <c r="S164" s="124"/>
      <c r="T164" s="124"/>
      <c r="U164" s="124"/>
      <c r="V164" s="124"/>
      <c r="W164" s="124"/>
      <c r="X164" s="124"/>
      <c r="Y164" s="124"/>
      <c r="Z164" s="124"/>
      <c r="AA164" s="124"/>
      <c r="AB164" s="124"/>
      <c r="AC164" s="124"/>
      <c r="AD164" s="124"/>
      <c r="AE164" s="124"/>
      <c r="AF164" s="124"/>
    </row>
    <row r="165" spans="2:32"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510"/>
      <c r="M165" s="124"/>
      <c r="N165" s="124"/>
      <c r="O165" s="124"/>
      <c r="P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  <c r="AC165" s="124"/>
      <c r="AD165" s="124"/>
      <c r="AE165" s="124"/>
      <c r="AF165" s="124"/>
    </row>
    <row r="166" spans="2:32"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  <c r="L166" s="510"/>
      <c r="M166" s="124"/>
      <c r="N166" s="124"/>
      <c r="O166" s="124"/>
      <c r="P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24"/>
      <c r="AC166" s="124"/>
      <c r="AD166" s="124"/>
      <c r="AE166" s="124"/>
      <c r="AF166" s="124"/>
    </row>
    <row r="167" spans="2:32"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510"/>
      <c r="M167" s="124"/>
      <c r="N167" s="124"/>
      <c r="O167" s="124"/>
      <c r="P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24"/>
      <c r="AF167" s="124"/>
    </row>
    <row r="168" spans="2:32"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510"/>
      <c r="M168" s="124"/>
      <c r="N168" s="124"/>
      <c r="O168" s="124"/>
      <c r="P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  <c r="AC168" s="124"/>
      <c r="AD168" s="124"/>
      <c r="AE168" s="124"/>
      <c r="AF168" s="124"/>
    </row>
    <row r="169" spans="2:32"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510"/>
      <c r="M169" s="124"/>
      <c r="N169" s="124"/>
      <c r="O169" s="124"/>
      <c r="P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</row>
    <row r="170" spans="2:32"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  <c r="L170" s="510"/>
      <c r="M170" s="124"/>
      <c r="N170" s="124"/>
      <c r="O170" s="124"/>
      <c r="P170" s="124"/>
      <c r="R170" s="124"/>
      <c r="S170" s="124"/>
      <c r="T170" s="124"/>
      <c r="U170" s="124"/>
      <c r="V170" s="124"/>
      <c r="W170" s="124"/>
      <c r="X170" s="124"/>
      <c r="Y170" s="124"/>
      <c r="Z170" s="124"/>
      <c r="AA170" s="124"/>
      <c r="AB170" s="124"/>
      <c r="AC170" s="124"/>
      <c r="AD170" s="124"/>
      <c r="AE170" s="124"/>
      <c r="AF170" s="124"/>
    </row>
    <row r="171" spans="2:32">
      <c r="B171" s="124"/>
      <c r="C171" s="511"/>
      <c r="D171" s="512"/>
      <c r="E171" s="512"/>
      <c r="F171" s="513"/>
      <c r="G171" s="124"/>
      <c r="H171" s="124"/>
      <c r="I171" s="124"/>
      <c r="J171" s="124"/>
      <c r="K171" s="124"/>
      <c r="L171" s="510"/>
      <c r="M171" s="124"/>
      <c r="N171" s="124"/>
      <c r="O171" s="124"/>
      <c r="P171" s="124"/>
      <c r="R171" s="124"/>
      <c r="S171" s="124"/>
      <c r="T171" s="124"/>
      <c r="U171" s="124"/>
      <c r="V171" s="124"/>
      <c r="W171" s="124"/>
      <c r="X171" s="124"/>
      <c r="Y171" s="124"/>
      <c r="Z171" s="124"/>
      <c r="AA171" s="124"/>
      <c r="AB171" s="124"/>
      <c r="AC171" s="124"/>
      <c r="AD171" s="124"/>
      <c r="AE171" s="124"/>
      <c r="AF171" s="124"/>
    </row>
    <row r="172" spans="2:32"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  <c r="L172" s="510"/>
      <c r="M172" s="124"/>
      <c r="N172" s="124"/>
      <c r="O172" s="124"/>
      <c r="P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4"/>
    </row>
    <row r="173" spans="2:32">
      <c r="B173" s="124"/>
      <c r="C173" s="124"/>
      <c r="D173" s="124"/>
      <c r="E173" s="124"/>
      <c r="F173" s="124"/>
      <c r="G173" s="124"/>
      <c r="H173" s="124"/>
      <c r="I173" s="124"/>
      <c r="J173" s="124"/>
      <c r="K173" s="124"/>
      <c r="L173" s="510"/>
      <c r="M173" s="124"/>
      <c r="N173" s="124"/>
      <c r="O173" s="124"/>
      <c r="P173" s="124"/>
      <c r="R173" s="124"/>
      <c r="S173" s="124"/>
      <c r="T173" s="124"/>
      <c r="U173" s="124"/>
      <c r="V173" s="124"/>
      <c r="W173" s="124"/>
      <c r="X173" s="124"/>
      <c r="Y173" s="124"/>
      <c r="Z173" s="124"/>
      <c r="AA173" s="124"/>
      <c r="AB173" s="124"/>
      <c r="AC173" s="124"/>
      <c r="AD173" s="124"/>
      <c r="AE173" s="124"/>
      <c r="AF173" s="124"/>
    </row>
    <row r="174" spans="2:32">
      <c r="B174" s="124"/>
      <c r="C174" s="124"/>
      <c r="D174" s="124"/>
      <c r="E174" s="124"/>
      <c r="F174" s="124"/>
      <c r="G174" s="124"/>
      <c r="H174" s="124"/>
      <c r="I174" s="124"/>
      <c r="J174" s="124"/>
      <c r="K174" s="124"/>
      <c r="L174" s="510"/>
      <c r="M174" s="124"/>
      <c r="N174" s="124"/>
      <c r="O174" s="124"/>
      <c r="P174" s="124"/>
      <c r="R174" s="124"/>
      <c r="S174" s="124"/>
      <c r="T174" s="124"/>
      <c r="U174" s="124"/>
      <c r="V174" s="124"/>
      <c r="W174" s="124"/>
      <c r="X174" s="124"/>
      <c r="Y174" s="124"/>
      <c r="Z174" s="124"/>
      <c r="AA174" s="124"/>
      <c r="AB174" s="124"/>
      <c r="AC174" s="124"/>
      <c r="AD174" s="124"/>
      <c r="AE174" s="124"/>
      <c r="AF174" s="124"/>
    </row>
    <row r="175" spans="2:32"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510"/>
      <c r="M175" s="124"/>
      <c r="N175" s="124"/>
      <c r="O175" s="124"/>
      <c r="P175" s="124"/>
      <c r="R175" s="124"/>
      <c r="S175" s="124"/>
      <c r="T175" s="124"/>
      <c r="U175" s="124"/>
      <c r="V175" s="124"/>
      <c r="W175" s="124"/>
      <c r="X175" s="124"/>
      <c r="Y175" s="124"/>
      <c r="Z175" s="124"/>
      <c r="AA175" s="124"/>
      <c r="AB175" s="124"/>
      <c r="AC175" s="124"/>
      <c r="AD175" s="124"/>
      <c r="AE175" s="124"/>
      <c r="AF175" s="124"/>
    </row>
    <row r="176" spans="2:32"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510"/>
      <c r="M176" s="124"/>
      <c r="N176" s="124"/>
      <c r="O176" s="124"/>
      <c r="P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  <c r="AC176" s="124"/>
      <c r="AD176" s="124"/>
      <c r="AE176" s="124"/>
      <c r="AF176" s="124"/>
    </row>
    <row r="177" spans="2:32"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510"/>
      <c r="M177" s="124"/>
      <c r="N177" s="124"/>
      <c r="O177" s="124"/>
      <c r="P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  <c r="AC177" s="124"/>
      <c r="AD177" s="124"/>
      <c r="AE177" s="124"/>
      <c r="AF177" s="124"/>
    </row>
    <row r="178" spans="2:32"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510"/>
      <c r="M178" s="124"/>
      <c r="N178" s="124"/>
      <c r="O178" s="124"/>
      <c r="P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</row>
    <row r="179" spans="2:32"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510"/>
      <c r="M179" s="124"/>
      <c r="N179" s="124"/>
      <c r="O179" s="124"/>
      <c r="P179" s="124"/>
      <c r="R179" s="124"/>
      <c r="S179" s="124"/>
      <c r="T179" s="124"/>
      <c r="U179" s="124"/>
      <c r="V179" s="124"/>
      <c r="W179" s="124"/>
      <c r="X179" s="124"/>
      <c r="Y179" s="124"/>
      <c r="Z179" s="124"/>
      <c r="AA179" s="124"/>
      <c r="AB179" s="124"/>
      <c r="AC179" s="124"/>
      <c r="AD179" s="124"/>
      <c r="AE179" s="124"/>
      <c r="AF179" s="124"/>
    </row>
    <row r="180" spans="2:32">
      <c r="B180" s="124"/>
      <c r="C180" s="124"/>
      <c r="D180" s="124"/>
      <c r="E180" s="124"/>
      <c r="F180" s="124"/>
      <c r="G180" s="124"/>
      <c r="H180" s="124"/>
      <c r="I180" s="124"/>
      <c r="J180" s="124"/>
      <c r="K180" s="124"/>
      <c r="L180" s="510"/>
      <c r="M180" s="124"/>
      <c r="N180" s="124"/>
      <c r="O180" s="124"/>
      <c r="P180" s="124"/>
      <c r="R180" s="124"/>
      <c r="S180" s="124"/>
      <c r="T180" s="124"/>
      <c r="U180" s="124"/>
      <c r="V180" s="124"/>
      <c r="W180" s="124"/>
      <c r="X180" s="124"/>
      <c r="Y180" s="124"/>
      <c r="Z180" s="124"/>
      <c r="AA180" s="124"/>
      <c r="AB180" s="124"/>
      <c r="AC180" s="124"/>
      <c r="AD180" s="124"/>
      <c r="AE180" s="124"/>
      <c r="AF180" s="124"/>
    </row>
    <row r="181" spans="2:32"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  <c r="L181" s="510"/>
      <c r="M181" s="124"/>
      <c r="N181" s="124"/>
      <c r="O181" s="124"/>
      <c r="P181" s="124"/>
      <c r="R181" s="124"/>
      <c r="S181" s="124"/>
      <c r="T181" s="124"/>
      <c r="U181" s="124"/>
      <c r="V181" s="124"/>
      <c r="W181" s="124"/>
      <c r="X181" s="124"/>
      <c r="Y181" s="124"/>
      <c r="Z181" s="124"/>
      <c r="AA181" s="124"/>
      <c r="AB181" s="124"/>
      <c r="AC181" s="124"/>
      <c r="AD181" s="124"/>
      <c r="AE181" s="124"/>
      <c r="AF181" s="124"/>
    </row>
    <row r="182" spans="2:32">
      <c r="B182" s="124"/>
      <c r="C182" s="124"/>
      <c r="D182" s="124"/>
      <c r="E182" s="124"/>
      <c r="F182" s="124"/>
      <c r="G182" s="124"/>
      <c r="H182" s="124"/>
      <c r="I182" s="124"/>
      <c r="J182" s="124"/>
      <c r="K182" s="124"/>
      <c r="L182" s="510"/>
      <c r="M182" s="124"/>
      <c r="N182" s="124"/>
      <c r="O182" s="124"/>
      <c r="P182" s="124"/>
      <c r="R182" s="124"/>
      <c r="S182" s="124"/>
      <c r="T182" s="124"/>
      <c r="U182" s="124"/>
      <c r="V182" s="124"/>
      <c r="W182" s="124"/>
      <c r="X182" s="124"/>
      <c r="Y182" s="124"/>
      <c r="Z182" s="124"/>
      <c r="AA182" s="124"/>
      <c r="AB182" s="124"/>
      <c r="AC182" s="124"/>
      <c r="AD182" s="124"/>
      <c r="AE182" s="124"/>
      <c r="AF182" s="124"/>
    </row>
    <row r="183" spans="2:32" hidden="1">
      <c r="B183" s="124"/>
      <c r="C183" s="511"/>
      <c r="D183" s="512"/>
      <c r="E183" s="512"/>
      <c r="F183" s="513"/>
      <c r="G183" s="124"/>
      <c r="H183" s="124"/>
      <c r="I183" s="124"/>
      <c r="J183" s="124"/>
      <c r="K183" s="124"/>
      <c r="L183" s="510"/>
      <c r="M183" s="124"/>
      <c r="N183" s="124"/>
      <c r="O183" s="124"/>
      <c r="P183" s="124"/>
      <c r="R183" s="124"/>
      <c r="S183" s="124"/>
      <c r="T183" s="124"/>
      <c r="U183" s="124"/>
      <c r="V183" s="124"/>
      <c r="W183" s="124"/>
      <c r="X183" s="124"/>
      <c r="Y183" s="124"/>
      <c r="Z183" s="124"/>
      <c r="AA183" s="124"/>
      <c r="AB183" s="124"/>
      <c r="AC183" s="124"/>
      <c r="AD183" s="124"/>
      <c r="AE183" s="124"/>
      <c r="AF183" s="124"/>
    </row>
    <row r="184" spans="2:32" hidden="1"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510"/>
      <c r="M184" s="124"/>
      <c r="N184" s="124"/>
      <c r="O184" s="124"/>
      <c r="P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4"/>
      <c r="AC184" s="124"/>
      <c r="AD184" s="124"/>
      <c r="AE184" s="124"/>
      <c r="AF184" s="124"/>
    </row>
    <row r="185" spans="2:32" hidden="1">
      <c r="B185" s="124"/>
      <c r="C185" s="124"/>
      <c r="D185" s="124"/>
      <c r="E185" s="124"/>
      <c r="F185" s="124"/>
      <c r="G185" s="124"/>
      <c r="H185" s="124"/>
      <c r="I185" s="124"/>
      <c r="J185" s="124"/>
      <c r="K185" s="124"/>
      <c r="L185" s="510"/>
      <c r="M185" s="124"/>
      <c r="N185" s="124"/>
      <c r="O185" s="124"/>
      <c r="P185" s="124"/>
      <c r="R185" s="124"/>
      <c r="S185" s="124"/>
      <c r="T185" s="124"/>
      <c r="U185" s="124"/>
      <c r="V185" s="124"/>
      <c r="W185" s="124"/>
      <c r="X185" s="124"/>
      <c r="Y185" s="124"/>
      <c r="Z185" s="124"/>
      <c r="AA185" s="124"/>
      <c r="AB185" s="124"/>
      <c r="AC185" s="124"/>
      <c r="AD185" s="124"/>
      <c r="AE185" s="124"/>
      <c r="AF185" s="124"/>
    </row>
    <row r="186" spans="2:32" hidden="1">
      <c r="B186" s="124"/>
      <c r="C186" s="124"/>
      <c r="D186" s="124"/>
      <c r="E186" s="124"/>
      <c r="F186" s="124"/>
      <c r="G186" s="124"/>
      <c r="H186" s="124"/>
      <c r="I186" s="124"/>
      <c r="J186" s="124"/>
      <c r="K186" s="124"/>
      <c r="L186" s="510"/>
      <c r="M186" s="124"/>
      <c r="N186" s="124"/>
      <c r="O186" s="124"/>
      <c r="P186" s="124"/>
      <c r="R186" s="124"/>
      <c r="S186" s="124"/>
      <c r="T186" s="124"/>
      <c r="U186" s="124"/>
      <c r="V186" s="124"/>
      <c r="W186" s="124"/>
      <c r="X186" s="124"/>
      <c r="Y186" s="124"/>
      <c r="Z186" s="124"/>
      <c r="AA186" s="124"/>
      <c r="AB186" s="124"/>
      <c r="AC186" s="124"/>
      <c r="AD186" s="124"/>
      <c r="AE186" s="124"/>
      <c r="AF186" s="124"/>
    </row>
    <row r="187" spans="2:32" hidden="1"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510"/>
      <c r="M187" s="124"/>
      <c r="N187" s="124"/>
      <c r="O187" s="124"/>
      <c r="P187" s="124"/>
      <c r="R187" s="124"/>
      <c r="S187" s="124"/>
      <c r="T187" s="124"/>
      <c r="U187" s="124"/>
      <c r="V187" s="124"/>
      <c r="W187" s="124"/>
      <c r="X187" s="124"/>
      <c r="Y187" s="124"/>
      <c r="Z187" s="124"/>
      <c r="AA187" s="124"/>
      <c r="AB187" s="124"/>
      <c r="AC187" s="124"/>
      <c r="AD187" s="124"/>
      <c r="AE187" s="124"/>
      <c r="AF187" s="124"/>
    </row>
    <row r="188" spans="2:32" hidden="1">
      <c r="B188" s="124"/>
      <c r="C188" s="124"/>
      <c r="D188" s="124"/>
      <c r="E188" s="124"/>
      <c r="F188" s="124"/>
      <c r="G188" s="124"/>
      <c r="H188" s="124"/>
      <c r="I188" s="124"/>
      <c r="J188" s="124"/>
      <c r="K188" s="124"/>
      <c r="L188" s="510"/>
      <c r="M188" s="124"/>
      <c r="N188" s="124"/>
      <c r="O188" s="124"/>
      <c r="P188" s="124"/>
      <c r="R188" s="124"/>
      <c r="S188" s="124"/>
      <c r="T188" s="124"/>
      <c r="U188" s="124"/>
      <c r="V188" s="124"/>
      <c r="W188" s="124"/>
      <c r="X188" s="124"/>
      <c r="Y188" s="124"/>
      <c r="Z188" s="124"/>
      <c r="AA188" s="124"/>
      <c r="AB188" s="124"/>
      <c r="AC188" s="124"/>
      <c r="AD188" s="124"/>
      <c r="AE188" s="124"/>
      <c r="AF188" s="124"/>
    </row>
    <row r="189" spans="2:32" hidden="1">
      <c r="B189" s="124"/>
      <c r="C189" s="124"/>
      <c r="D189" s="124"/>
      <c r="E189" s="124"/>
      <c r="F189" s="124"/>
      <c r="G189" s="124"/>
      <c r="H189" s="124"/>
      <c r="I189" s="124"/>
      <c r="J189" s="124"/>
      <c r="K189" s="124"/>
      <c r="L189" s="510"/>
      <c r="M189" s="124"/>
      <c r="N189" s="124"/>
      <c r="O189" s="124"/>
      <c r="P189" s="124"/>
      <c r="R189" s="124"/>
      <c r="S189" s="124"/>
      <c r="T189" s="124"/>
      <c r="U189" s="124"/>
      <c r="V189" s="124"/>
      <c r="W189" s="124"/>
      <c r="X189" s="124"/>
      <c r="Y189" s="124"/>
      <c r="Z189" s="124"/>
      <c r="AA189" s="124"/>
      <c r="AB189" s="124"/>
      <c r="AC189" s="124"/>
      <c r="AD189" s="124"/>
      <c r="AE189" s="124"/>
      <c r="AF189" s="124"/>
    </row>
    <row r="190" spans="2:32" hidden="1">
      <c r="B190" s="124"/>
      <c r="C190" s="124"/>
      <c r="D190" s="124"/>
      <c r="E190" s="124"/>
      <c r="F190" s="124"/>
      <c r="G190" s="124"/>
      <c r="H190" s="124"/>
      <c r="I190" s="124"/>
      <c r="J190" s="124"/>
      <c r="K190" s="124"/>
      <c r="L190" s="510"/>
      <c r="M190" s="124"/>
      <c r="N190" s="124"/>
      <c r="O190" s="124"/>
      <c r="P190" s="124"/>
      <c r="R190" s="124"/>
      <c r="S190" s="124"/>
      <c r="T190" s="124"/>
      <c r="U190" s="124"/>
      <c r="V190" s="124"/>
      <c r="W190" s="124"/>
      <c r="X190" s="124"/>
      <c r="Y190" s="124"/>
      <c r="Z190" s="124"/>
      <c r="AA190" s="124"/>
      <c r="AB190" s="124"/>
      <c r="AC190" s="124"/>
      <c r="AD190" s="124"/>
      <c r="AE190" s="124"/>
      <c r="AF190" s="124"/>
    </row>
    <row r="191" spans="2:32">
      <c r="B191" s="124"/>
      <c r="C191" s="124"/>
      <c r="D191" s="124"/>
      <c r="E191" s="124"/>
      <c r="F191" s="124"/>
      <c r="G191" s="124"/>
      <c r="H191" s="124"/>
      <c r="I191" s="124"/>
      <c r="J191" s="124"/>
      <c r="K191" s="124"/>
      <c r="L191" s="510"/>
      <c r="M191" s="124"/>
      <c r="N191" s="124"/>
      <c r="O191" s="124"/>
      <c r="P191" s="124"/>
      <c r="R191" s="124"/>
      <c r="S191" s="124"/>
      <c r="T191" s="124"/>
      <c r="U191" s="124"/>
      <c r="V191" s="124"/>
      <c r="W191" s="124"/>
      <c r="X191" s="124"/>
      <c r="Y191" s="124"/>
      <c r="Z191" s="124"/>
      <c r="AA191" s="124"/>
      <c r="AB191" s="124"/>
      <c r="AC191" s="124"/>
      <c r="AD191" s="124"/>
      <c r="AE191" s="124"/>
      <c r="AF191" s="124"/>
    </row>
    <row r="192" spans="2:32" s="124" customFormat="1">
      <c r="L192" s="510"/>
    </row>
    <row r="193" spans="2:32" s="124" customFormat="1">
      <c r="L193" s="510"/>
    </row>
    <row r="194" spans="2:32" s="124" customFormat="1">
      <c r="L194" s="510"/>
    </row>
    <row r="195" spans="2:32" s="124" customFormat="1">
      <c r="C195" s="511"/>
      <c r="D195" s="512"/>
      <c r="E195" s="512"/>
      <c r="F195" s="513"/>
      <c r="L195" s="510"/>
    </row>
    <row r="196" spans="2:32" s="124" customFormat="1">
      <c r="L196" s="510"/>
    </row>
    <row r="197" spans="2:32" s="124" customFormat="1">
      <c r="L197" s="510"/>
    </row>
    <row r="198" spans="2:32" s="124" customFormat="1">
      <c r="L198" s="510"/>
    </row>
    <row r="199" spans="2:32" s="124" customFormat="1">
      <c r="L199" s="510"/>
    </row>
    <row r="200" spans="2:32" s="124" customFormat="1">
      <c r="L200" s="510"/>
    </row>
    <row r="201" spans="2:32" s="124" customFormat="1">
      <c r="L201" s="510"/>
    </row>
    <row r="202" spans="2:32" s="124" customFormat="1">
      <c r="L202" s="510"/>
    </row>
    <row r="203" spans="2:32" s="124" customFormat="1">
      <c r="L203" s="510"/>
    </row>
    <row r="204" spans="2:32" s="124" customFormat="1">
      <c r="L204" s="510"/>
    </row>
    <row r="205" spans="2:32" s="124" customFormat="1">
      <c r="L205" s="510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</row>
    <row r="206" spans="2:32" s="124" customFormat="1">
      <c r="L206" s="510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</row>
    <row r="207" spans="2:32" s="124" customFormat="1"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</row>
    <row r="208" spans="2:32" s="124" customFormat="1"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</row>
    <row r="209" spans="2:32" s="124" customFormat="1"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</row>
    <row r="210" spans="2:32" s="124" customFormat="1"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</row>
    <row r="211" spans="2:32" s="124" customFormat="1"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</row>
    <row r="212" spans="2:32" s="124" customFormat="1"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</row>
    <row r="213" spans="2:32" s="124" customFormat="1"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</row>
    <row r="214" spans="2:32" s="124" customFormat="1"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</row>
    <row r="215" spans="2:32" s="124" customFormat="1"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</row>
    <row r="216" spans="2:32" s="124" customFormat="1"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</row>
    <row r="217" spans="2:32" s="124" customFormat="1"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</row>
    <row r="218" spans="2:32" s="124" customFormat="1"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</row>
    <row r="219" spans="2:32" s="124" customFormat="1"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</row>
    <row r="220" spans="2:32" s="124" customFormat="1"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</row>
    <row r="221" spans="2:32" s="124" customFormat="1"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</row>
    <row r="222" spans="2:32" s="124" customFormat="1"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</row>
    <row r="223" spans="2:32" s="124" customFormat="1"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</row>
    <row r="224" spans="2:32" s="124" customFormat="1"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</row>
    <row r="225" spans="2:32" s="124" customFormat="1"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</row>
    <row r="226" spans="2:32" s="124" customFormat="1"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</row>
    <row r="227" spans="2:32" s="124" customFormat="1"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</row>
    <row r="228" spans="2:32" s="124" customFormat="1"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</row>
    <row r="229" spans="2:32" s="124" customFormat="1"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</row>
    <row r="230" spans="2:32" s="124" customFormat="1"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</row>
    <row r="231" spans="2:32" s="124" customFormat="1"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</row>
    <row r="232" spans="2:32" s="124" customFormat="1"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</row>
    <row r="233" spans="2:32" s="124" customFormat="1"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</row>
    <row r="234" spans="2:32" s="124" customFormat="1"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</row>
    <row r="235" spans="2:32" s="124" customFormat="1"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</row>
    <row r="236" spans="2:32" s="124" customFormat="1"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</row>
    <row r="237" spans="2:32" s="124" customFormat="1"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</row>
    <row r="238" spans="2:32" s="124" customFormat="1"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</row>
    <row r="239" spans="2:32" s="124" customFormat="1"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</row>
    <row r="240" spans="2:32" s="124" customFormat="1"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</row>
    <row r="241" spans="2:32" s="124" customFormat="1"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</row>
    <row r="242" spans="2:32" s="124" customFormat="1"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</row>
    <row r="243" spans="2:32" s="124" customFormat="1"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</row>
    <row r="244" spans="2:32" s="124" customFormat="1"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</row>
    <row r="245" spans="2:32" s="124" customFormat="1"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</row>
    <row r="246" spans="2:32" s="124" customFormat="1"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</row>
    <row r="247" spans="2:32" s="124" customFormat="1"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</row>
    <row r="248" spans="2:32" s="124" customFormat="1"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</row>
    <row r="249" spans="2:32" s="124" customFormat="1"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</row>
    <row r="250" spans="2:32" s="124" customFormat="1"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</row>
    <row r="251" spans="2:32" s="124" customFormat="1"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</row>
    <row r="252" spans="2:32" s="124" customFormat="1"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</row>
  </sheetData>
  <mergeCells count="195">
    <mergeCell ref="B139:C139"/>
    <mergeCell ref="R34:S35"/>
    <mergeCell ref="B114:C114"/>
    <mergeCell ref="R115:S115"/>
    <mergeCell ref="R93:S93"/>
    <mergeCell ref="B36:C36"/>
    <mergeCell ref="R102:S102"/>
    <mergeCell ref="B110:C110"/>
    <mergeCell ref="V5:Y5"/>
    <mergeCell ref="I5:I6"/>
    <mergeCell ref="B73:C73"/>
    <mergeCell ref="B87:C87"/>
    <mergeCell ref="R26:S26"/>
    <mergeCell ref="T56:AE56"/>
    <mergeCell ref="R56:S57"/>
    <mergeCell ref="B124:C124"/>
    <mergeCell ref="R130:S130"/>
    <mergeCell ref="R136:S136"/>
    <mergeCell ref="C5:C6"/>
    <mergeCell ref="AA5:AA6"/>
    <mergeCell ref="R49:S49"/>
    <mergeCell ref="B43:C43"/>
    <mergeCell ref="R90:S90"/>
    <mergeCell ref="D122:O122"/>
    <mergeCell ref="AH5:AK5"/>
    <mergeCell ref="U5:U6"/>
    <mergeCell ref="B56:C57"/>
    <mergeCell ref="B65:C65"/>
    <mergeCell ref="B136:C136"/>
    <mergeCell ref="B111:C111"/>
    <mergeCell ref="R24:S24"/>
    <mergeCell ref="R37:S37"/>
    <mergeCell ref="B23:C23"/>
    <mergeCell ref="R89:S89"/>
    <mergeCell ref="R104:S104"/>
    <mergeCell ref="D56:O56"/>
    <mergeCell ref="R65:S65"/>
    <mergeCell ref="R129:S129"/>
    <mergeCell ref="B128:C128"/>
    <mergeCell ref="R131:S131"/>
    <mergeCell ref="D5:G5"/>
    <mergeCell ref="R87:S87"/>
    <mergeCell ref="B39:C39"/>
    <mergeCell ref="B70:C70"/>
    <mergeCell ref="R40:S40"/>
    <mergeCell ref="B48:C48"/>
    <mergeCell ref="P5:S5"/>
    <mergeCell ref="D78:O78"/>
    <mergeCell ref="R103:S103"/>
    <mergeCell ref="R127:S127"/>
    <mergeCell ref="B125:C125"/>
    <mergeCell ref="P56:P57"/>
    <mergeCell ref="R88:S88"/>
    <mergeCell ref="R128:S128"/>
    <mergeCell ref="B105:C105"/>
    <mergeCell ref="R122:S123"/>
    <mergeCell ref="B58:C58"/>
    <mergeCell ref="AF20:AF21"/>
    <mergeCell ref="B44:C44"/>
    <mergeCell ref="R113:S113"/>
    <mergeCell ref="R91:S91"/>
    <mergeCell ref="R85:S85"/>
    <mergeCell ref="B28:C28"/>
    <mergeCell ref="B108:C108"/>
    <mergeCell ref="R66:S66"/>
    <mergeCell ref="B83:C83"/>
    <mergeCell ref="R22:S22"/>
    <mergeCell ref="D20:O20"/>
    <mergeCell ref="B92:C92"/>
    <mergeCell ref="R62:S62"/>
    <mergeCell ref="B30:C30"/>
    <mergeCell ref="D34:O34"/>
    <mergeCell ref="D100:O100"/>
    <mergeCell ref="R39:S39"/>
    <mergeCell ref="AF34:AF35"/>
    <mergeCell ref="R38:S38"/>
    <mergeCell ref="R23:S23"/>
    <mergeCell ref="T78:AE78"/>
    <mergeCell ref="R111:S111"/>
    <mergeCell ref="R64:S64"/>
    <mergeCell ref="B81:C81"/>
    <mergeCell ref="B42:C42"/>
    <mergeCell ref="B107:C107"/>
    <mergeCell ref="B60:C60"/>
    <mergeCell ref="R114:S114"/>
    <mergeCell ref="R137:S137"/>
    <mergeCell ref="B27:C27"/>
    <mergeCell ref="R59:S59"/>
    <mergeCell ref="B130:C130"/>
    <mergeCell ref="R25:S25"/>
    <mergeCell ref="B117:C117"/>
    <mergeCell ref="R108:S108"/>
    <mergeCell ref="R133:S133"/>
    <mergeCell ref="R68:S68"/>
    <mergeCell ref="B133:C133"/>
    <mergeCell ref="R46:S46"/>
    <mergeCell ref="B45:C45"/>
    <mergeCell ref="B85:C85"/>
    <mergeCell ref="R61:S61"/>
    <mergeCell ref="B126:C126"/>
    <mergeCell ref="R132:S132"/>
    <mergeCell ref="B109:C109"/>
    <mergeCell ref="R48:S48"/>
    <mergeCell ref="B62:C62"/>
    <mergeCell ref="B78:C79"/>
    <mergeCell ref="B20:C21"/>
    <mergeCell ref="R124:S124"/>
    <mergeCell ref="R36:S36"/>
    <mergeCell ref="B132:C132"/>
    <mergeCell ref="R45:S45"/>
    <mergeCell ref="R110:S110"/>
    <mergeCell ref="R86:S86"/>
    <mergeCell ref="B29:C29"/>
    <mergeCell ref="R42:S42"/>
    <mergeCell ref="B103:C103"/>
    <mergeCell ref="R109:S109"/>
    <mergeCell ref="P78:P79"/>
    <mergeCell ref="R47:S47"/>
    <mergeCell ref="B37:C37"/>
    <mergeCell ref="B84:C84"/>
    <mergeCell ref="B100:C101"/>
    <mergeCell ref="R81:S81"/>
    <mergeCell ref="B61:C61"/>
    <mergeCell ref="R80:S80"/>
    <mergeCell ref="P20:P22"/>
    <mergeCell ref="B22:C22"/>
    <mergeCell ref="R28:S28"/>
    <mergeCell ref="B31:C31"/>
    <mergeCell ref="R27:S27"/>
    <mergeCell ref="AG5:AG6"/>
    <mergeCell ref="AF122:AF123"/>
    <mergeCell ref="B24:C24"/>
    <mergeCell ref="B64:C64"/>
    <mergeCell ref="T20:AE20"/>
    <mergeCell ref="R105:S105"/>
    <mergeCell ref="B104:C104"/>
    <mergeCell ref="R43:S43"/>
    <mergeCell ref="B51:C51"/>
    <mergeCell ref="R58:S58"/>
    <mergeCell ref="B63:C63"/>
    <mergeCell ref="B26:C26"/>
    <mergeCell ref="B41:C41"/>
    <mergeCell ref="T122:AE122"/>
    <mergeCell ref="R107:S107"/>
    <mergeCell ref="B106:C106"/>
    <mergeCell ref="O5:O6"/>
    <mergeCell ref="R82:S82"/>
    <mergeCell ref="B25:C25"/>
    <mergeCell ref="R60:S60"/>
    <mergeCell ref="R20:S21"/>
    <mergeCell ref="B34:C35"/>
    <mergeCell ref="R63:S63"/>
    <mergeCell ref="B66:C66"/>
    <mergeCell ref="J5:M5"/>
    <mergeCell ref="AB5:AE5"/>
    <mergeCell ref="R126:S126"/>
    <mergeCell ref="R70:S70"/>
    <mergeCell ref="R135:S135"/>
    <mergeCell ref="B38:C38"/>
    <mergeCell ref="T34:AE34"/>
    <mergeCell ref="P122:P123"/>
    <mergeCell ref="R78:S79"/>
    <mergeCell ref="R125:S125"/>
    <mergeCell ref="R134:S134"/>
    <mergeCell ref="B127:C127"/>
    <mergeCell ref="R112:S112"/>
    <mergeCell ref="R41:S41"/>
    <mergeCell ref="B122:C123"/>
    <mergeCell ref="R106:S106"/>
    <mergeCell ref="B40:C40"/>
    <mergeCell ref="B129:C129"/>
    <mergeCell ref="B131:C131"/>
    <mergeCell ref="B80:C80"/>
    <mergeCell ref="R92:S92"/>
    <mergeCell ref="R44:S44"/>
    <mergeCell ref="R67:S67"/>
    <mergeCell ref="P34:P35"/>
    <mergeCell ref="AF78:AF79"/>
    <mergeCell ref="B102:C102"/>
    <mergeCell ref="R69:S69"/>
    <mergeCell ref="R84:S84"/>
    <mergeCell ref="R100:S101"/>
    <mergeCell ref="B86:C86"/>
    <mergeCell ref="T100:AE100"/>
    <mergeCell ref="B67:C67"/>
    <mergeCell ref="AF56:AF57"/>
    <mergeCell ref="B95:C95"/>
    <mergeCell ref="B89:C89"/>
    <mergeCell ref="R71:S71"/>
    <mergeCell ref="B88:C88"/>
    <mergeCell ref="R83:S83"/>
    <mergeCell ref="B82:C82"/>
    <mergeCell ref="AF100:AF101"/>
    <mergeCell ref="B59:C59"/>
    <mergeCell ref="P100:P101"/>
  </mergeCells>
  <pageMargins left="0.7" right="0.7" top="0.75" bottom="0.75" header="0.3" footer="0.3"/>
  <pageSetup paperSize="8" scale="36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B1:AV233"/>
  <sheetViews>
    <sheetView topLeftCell="A95" zoomScale="83" zoomScaleNormal="95" workbookViewId="0">
      <selection activeCell="D124" sqref="D124"/>
    </sheetView>
  </sheetViews>
  <sheetFormatPr defaultColWidth="8.81640625" defaultRowHeight="16.5"/>
  <cols>
    <col min="1" max="1" width="6" style="109" customWidth="1"/>
    <col min="2" max="2" width="7.453125" style="109" customWidth="1"/>
    <col min="3" max="9" width="13.1796875" style="109" customWidth="1"/>
    <col min="10" max="10" width="13.453125" style="109" customWidth="1"/>
    <col min="11" max="16" width="13.1796875" style="109" customWidth="1"/>
    <col min="17" max="19" width="13.453125" style="109" customWidth="1"/>
    <col min="20" max="20" width="14.453125" style="372" customWidth="1"/>
    <col min="21" max="21" width="15.453125" style="372" bestFit="1" customWidth="1"/>
    <col min="22" max="22" width="13.453125" style="372" customWidth="1"/>
    <col min="23" max="23" width="13.81640625" style="372" customWidth="1"/>
    <col min="24" max="25" width="13.453125" style="372" customWidth="1"/>
    <col min="26" max="26" width="14.453125" style="372" customWidth="1"/>
    <col min="27" max="27" width="13.453125" style="372" customWidth="1"/>
    <col min="28" max="28" width="13.81640625" style="372" customWidth="1"/>
    <col min="29" max="31" width="13.453125" style="372" customWidth="1"/>
    <col min="32" max="32" width="15.453125" style="372" customWidth="1"/>
    <col min="33" max="33" width="13.1796875" style="109" customWidth="1"/>
    <col min="34" max="34" width="13.81640625" style="109" customWidth="1"/>
    <col min="35" max="37" width="13.1796875" style="109" customWidth="1"/>
    <col min="38" max="38" width="4.453125" style="109" customWidth="1"/>
    <col min="39" max="40" width="13.1796875" style="109" customWidth="1"/>
    <col min="41" max="41" width="14.81640625" style="109" customWidth="1"/>
    <col min="42" max="42" width="9.81640625" style="109" customWidth="1"/>
    <col min="43" max="49" width="13.1796875" style="109" customWidth="1"/>
    <col min="50" max="50" width="7.453125" style="109" customWidth="1"/>
    <col min="51" max="51" width="8.81640625" style="109" customWidth="1"/>
    <col min="52" max="16384" width="8.81640625" style="109"/>
  </cols>
  <sheetData>
    <row r="1" spans="2:40" ht="17.149999999999999" customHeight="1" thickBot="1"/>
    <row r="2" spans="2:40" ht="17.149999999999999" customHeight="1" thickBot="1">
      <c r="B2" s="373"/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374"/>
      <c r="Q2" s="374"/>
      <c r="R2" s="374"/>
      <c r="S2" s="374"/>
      <c r="T2" s="375"/>
      <c r="U2" s="375"/>
      <c r="V2" s="375"/>
      <c r="W2" s="375"/>
      <c r="X2" s="375"/>
      <c r="Y2" s="375"/>
      <c r="Z2" s="375"/>
      <c r="AA2" s="375"/>
      <c r="AB2" s="375"/>
      <c r="AC2" s="375"/>
      <c r="AD2" s="375"/>
      <c r="AE2" s="375"/>
      <c r="AF2" s="376"/>
      <c r="AG2" s="138"/>
      <c r="AH2" s="138"/>
      <c r="AI2" s="138"/>
      <c r="AJ2" s="138"/>
      <c r="AK2" s="138"/>
    </row>
    <row r="3" spans="2:40" ht="17.149999999999999" customHeight="1" thickBot="1">
      <c r="B3" s="377"/>
      <c r="C3" s="378" t="s">
        <v>0</v>
      </c>
      <c r="D3" s="379"/>
      <c r="E3" s="138"/>
      <c r="F3" s="380" t="s">
        <v>30</v>
      </c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381"/>
      <c r="U3" s="381"/>
      <c r="V3" s="381"/>
      <c r="W3" s="381"/>
      <c r="X3" s="381"/>
      <c r="Y3" s="382"/>
      <c r="Z3" s="381"/>
      <c r="AA3" s="381"/>
      <c r="AB3" s="381"/>
      <c r="AC3" s="381"/>
      <c r="AD3" s="381"/>
      <c r="AE3" s="381"/>
      <c r="AF3" s="383"/>
      <c r="AG3" s="384"/>
      <c r="AH3" s="138"/>
      <c r="AI3" s="138"/>
      <c r="AJ3" s="138"/>
      <c r="AK3" s="138"/>
    </row>
    <row r="4" spans="2:40">
      <c r="B4" s="377"/>
      <c r="C4" s="385" t="s">
        <v>1</v>
      </c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381"/>
      <c r="U4" s="381"/>
      <c r="V4" s="381"/>
      <c r="W4" s="381"/>
      <c r="X4" s="381"/>
      <c r="Y4" s="381"/>
      <c r="Z4" s="381"/>
      <c r="AA4" s="381"/>
      <c r="AB4" s="381"/>
      <c r="AC4" s="381"/>
      <c r="AD4" s="381"/>
      <c r="AE4" s="381"/>
      <c r="AF4" s="383"/>
      <c r="AG4" s="138"/>
      <c r="AH4" s="138"/>
      <c r="AI4" s="138"/>
      <c r="AJ4" s="138"/>
      <c r="AK4" s="138"/>
    </row>
    <row r="5" spans="2:40">
      <c r="B5" s="377"/>
      <c r="C5" s="882" t="s">
        <v>2</v>
      </c>
      <c r="D5" s="880" t="s">
        <v>3</v>
      </c>
      <c r="E5" s="875"/>
      <c r="F5" s="875"/>
      <c r="G5" s="868"/>
      <c r="H5" s="138"/>
      <c r="I5" s="621" t="s">
        <v>5</v>
      </c>
      <c r="J5" s="880" t="s">
        <v>3</v>
      </c>
      <c r="K5" s="875"/>
      <c r="L5" s="875"/>
      <c r="M5" s="868"/>
      <c r="N5" s="381"/>
      <c r="O5" s="622" t="s">
        <v>6</v>
      </c>
      <c r="P5" s="886" t="s">
        <v>3</v>
      </c>
      <c r="Q5" s="875"/>
      <c r="R5" s="875"/>
      <c r="S5" s="868"/>
      <c r="T5" s="381"/>
      <c r="U5" s="622" t="s">
        <v>7</v>
      </c>
      <c r="V5" s="886" t="s">
        <v>3</v>
      </c>
      <c r="W5" s="875"/>
      <c r="X5" s="875"/>
      <c r="Y5" s="868"/>
      <c r="Z5" s="381"/>
      <c r="AA5" s="881" t="s">
        <v>8</v>
      </c>
      <c r="AB5" s="880" t="s">
        <v>3</v>
      </c>
      <c r="AC5" s="875"/>
      <c r="AD5" s="875"/>
      <c r="AE5" s="868"/>
      <c r="AF5" s="383"/>
    </row>
    <row r="6" spans="2:40" ht="33" customHeight="1">
      <c r="B6" s="377"/>
      <c r="C6" s="864"/>
      <c r="D6" s="547" t="s">
        <v>9</v>
      </c>
      <c r="E6" s="547" t="s">
        <v>10</v>
      </c>
      <c r="F6" s="548" t="s">
        <v>11</v>
      </c>
      <c r="G6" s="548" t="s">
        <v>12</v>
      </c>
      <c r="H6" s="138"/>
      <c r="I6" s="623"/>
      <c r="J6" s="547" t="s">
        <v>9</v>
      </c>
      <c r="K6" s="547" t="s">
        <v>10</v>
      </c>
      <c r="L6" s="547" t="s">
        <v>11</v>
      </c>
      <c r="M6" s="547" t="s">
        <v>12</v>
      </c>
      <c r="N6" s="381"/>
      <c r="O6" s="624"/>
      <c r="P6" s="625" t="s">
        <v>9</v>
      </c>
      <c r="Q6" s="625" t="s">
        <v>10</v>
      </c>
      <c r="R6" s="625" t="s">
        <v>11</v>
      </c>
      <c r="S6" s="625" t="s">
        <v>12</v>
      </c>
      <c r="T6" s="381"/>
      <c r="U6" s="624"/>
      <c r="V6" s="625" t="s">
        <v>9</v>
      </c>
      <c r="W6" s="625" t="s">
        <v>10</v>
      </c>
      <c r="X6" s="625" t="s">
        <v>11</v>
      </c>
      <c r="Y6" s="625" t="s">
        <v>12</v>
      </c>
      <c r="Z6" s="381"/>
      <c r="AA6" s="864"/>
      <c r="AB6" s="547" t="s">
        <v>9</v>
      </c>
      <c r="AC6" s="547" t="s">
        <v>10</v>
      </c>
      <c r="AD6" s="547" t="s">
        <v>11</v>
      </c>
      <c r="AE6" s="547" t="s">
        <v>12</v>
      </c>
      <c r="AF6" s="383"/>
    </row>
    <row r="7" spans="2:40">
      <c r="B7" s="377"/>
      <c r="C7" s="386" t="s">
        <v>13</v>
      </c>
      <c r="D7" s="549">
        <f t="array" ref="D7">SUMPRODUCT(D37:_xlfn.XLOOKUP($F$3,$D$21:$O$21,D37:O37),$D$19:_xlfn.XLOOKUP($F$3,$D$21:$O$21,$D$19:$O$19)/SUM($D$19:_xlfn.XLOOKUP($F$3,$D$21:$O$21,$D$19:$O$19)))</f>
        <v>0.80100999441306109</v>
      </c>
      <c r="E7" s="387">
        <f t="array" ref="E7">SUMPRODUCT(D41:_xlfn.XLOOKUP($F$3,$D$21:$O$21,D41:O41),$D$19:_xlfn.XLOOKUP($F$3,$D$21:$O$21,$D$19:$O$19)/SUM($D$19:_xlfn.XLOOKUP($F$3,$D$21:$O$21,$D$19:$O$19)))</f>
        <v>0.80100999441306109</v>
      </c>
      <c r="F7" s="551">
        <f t="array" ref="F7">SUMPRODUCT(D45:_xlfn.XLOOKUP($F$3,$D$21:$O$21,D45:O45),$D$19:_xlfn.XLOOKUP($F$3,$D$21:$O$21,$D$19:$O$19)/SUM($D$19:_xlfn.XLOOKUP($F$3,$D$21:$O$21,$D$19:$O$19)))</f>
        <v>0.80800794586876901</v>
      </c>
      <c r="G7" s="626">
        <f>(F7-E7)/E7</f>
        <v>8.7364096634470305E-3</v>
      </c>
      <c r="H7" s="138"/>
      <c r="I7" s="386" t="s">
        <v>13</v>
      </c>
      <c r="J7" s="549">
        <f t="array" ref="J7">SUMPRODUCT(D60:_xlfn.XLOOKUP($F$3,$D$21:$O$21,D60:O60),$D$19:_xlfn.XLOOKUP($F$3,$D$21:$O$21,$D$19:$O$19)/SUM($D$19:_xlfn.XLOOKUP($F$3,$D$21:$O$21,$D$19:$O$19)))</f>
        <v>0.71707182320441987</v>
      </c>
      <c r="K7" s="549">
        <f t="array" ref="K7">SUMPRODUCT(D64:_xlfn.XLOOKUP($F$3,$D$21:$O$21,D64:O64),$D$19:_xlfn.XLOOKUP($F$3,$D$21:$O$21,$D$19:$O$19)/SUM($D$19:_xlfn.XLOOKUP($F$3,$D$21:$O$21,$D$19:$O$19)))</f>
        <v>0.71601085290933886</v>
      </c>
      <c r="L7" s="549">
        <f t="array" ref="L7">SUMPRODUCT(D68:_xlfn.XLOOKUP($F$3,$D$21:$O$21,D68:O68),$D$19:_xlfn.XLOOKUP($F$3,$D$21:$O$21,$D$19:$O$19)/SUM($D$19:_xlfn.XLOOKUP($F$3,$D$21:$O$21,$D$19:$O$19)))</f>
        <v>0.70444097676184048</v>
      </c>
      <c r="M7" s="550">
        <f>(L7-K7)/K7</f>
        <v>-1.6158799968585612E-2</v>
      </c>
      <c r="N7" s="381"/>
      <c r="O7" s="627" t="s">
        <v>13</v>
      </c>
      <c r="P7" s="549">
        <f t="array" ref="P7">SUMPRODUCT(D83:_xlfn.XLOOKUP($F$3,$D$21:$O$21,D83:O83),$D$19:_xlfn.XLOOKUP($F$3,$D$21:$O$21,$D$19:$O$19)/SUM($D$19:_xlfn.XLOOKUP($F$3,$D$21:$O$21,$D$19:$O$19)))</f>
        <v>0.82641785996166417</v>
      </c>
      <c r="Q7" s="549">
        <f t="array" ref="Q7">SUMPRODUCT(D87:_xlfn.XLOOKUP($F$3,$D$21:$O$21,D87:O87),$D$19:_xlfn.XLOOKUP($F$3,$D$21:$O$21,$D$19:$O$19)/SUM($D$19:_xlfn.XLOOKUP($F$3,$D$21:$O$21,$D$19:$O$19)))</f>
        <v>0.82641785996166417</v>
      </c>
      <c r="R7" s="549">
        <f t="array" ref="R7">SUMPRODUCT(D91:_xlfn.XLOOKUP($F$3,$D$21:$O$21,D91:O91),$D$19:_xlfn.XLOOKUP($F$3,$D$21:$O$21,$D$19:$O$19)/SUM($D$19:_xlfn.XLOOKUP($F$3,$D$21:$O$21,$D$19:$O$19)))</f>
        <v>0.78083774946442663</v>
      </c>
      <c r="S7" s="628">
        <f>(R7-Q7)/Q7</f>
        <v>-5.515383041135135E-2</v>
      </c>
      <c r="T7" s="381"/>
      <c r="U7" s="388" t="s">
        <v>13</v>
      </c>
      <c r="V7" s="549">
        <f t="array" ref="V7">SUMPRODUCT(D106:_xlfn.XLOOKUP($F$3,$D$21:$O$21,D106:O106),$D$19:_xlfn.XLOOKUP($F$3,$D$21:$O$21,$D$19:$O$19)/SUM($D$19:_xlfn.XLOOKUP($F$3,$D$21:$O$21,$D$19:$O$19)))</f>
        <v>0.74839779005524876</v>
      </c>
      <c r="W7" s="549">
        <f t="array" ref="W7">SUMPRODUCT(D110:_xlfn.XLOOKUP($F$3,$D$21:$O$21,D110:O110),$D$19:_xlfn.XLOOKUP($F$3,$D$21:$O$21,$D$19:$O$19)/SUM($D$19:_xlfn.XLOOKUP($F$3,$D$21:$O$21,$D$19:$O$19)))</f>
        <v>0.73635836573221458</v>
      </c>
      <c r="X7" s="549">
        <f t="array" ref="X7">SUMPRODUCT(D114:_xlfn.XLOOKUP($F$3,$D$21:$O$21,D114:O114),$D$19:_xlfn.XLOOKUP($F$3,$D$21:$O$21,$D$19:$O$19)/SUM($D$19:_xlfn.XLOOKUP($F$3,$D$21:$O$21,$D$19:$O$19)))</f>
        <v>0.73789304958734059</v>
      </c>
      <c r="Y7" s="628">
        <f>(X7-W7)/W7</f>
        <v>2.0841534863258585E-3</v>
      </c>
      <c r="Z7" s="381"/>
      <c r="AA7" s="386" t="s">
        <v>13</v>
      </c>
      <c r="AB7" s="549">
        <f t="array" ref="AB7">SUMPRODUCT(D23:_xlfn.XLOOKUP($F$3,$D$21:$O$21,D23:O23),$D$19:_xlfn.XLOOKUP($F$3,$D$21:$O$21,$D$19:$O$19)/SUM($D$19:_xlfn.XLOOKUP($F$3,$D$21:$O$21,$D$19:$O$19)))</f>
        <v>0.76783318009096913</v>
      </c>
      <c r="AC7" s="549">
        <f t="array" ref="AC7">SUMPRODUCT(D26:_xlfn.XLOOKUP($F$3,$D$21:$O$21,D26:O26),$D$19:_xlfn.XLOOKUP($F$3,$D$21:$O$21,$D$19:$O$19)/SUM($D$19:_xlfn.XLOOKUP($F$3,$D$21:$O$21,$D$19:$O$19)))</f>
        <v>0.76465369937916505</v>
      </c>
      <c r="AD7" s="549">
        <f t="array" ref="AD7">SUMPRODUCT(D29:_xlfn.XLOOKUP($F$3,$D$21:$O$21,D29:O29),$D$19:_xlfn.XLOOKUP($F$3,$D$21:$O$21,$D$19:$O$19)/SUM($D$19:_xlfn.XLOOKUP($F$3,$D$21:$O$21,$D$19:$O$19)))</f>
        <v>0.75738614634781409</v>
      </c>
      <c r="AE7" s="550">
        <f>(AD7-AC7)/AC7</f>
        <v>-9.504371766267011E-3</v>
      </c>
      <c r="AF7" s="383"/>
    </row>
    <row r="8" spans="2:40">
      <c r="B8" s="377"/>
      <c r="C8" s="389" t="s">
        <v>14</v>
      </c>
      <c r="D8" s="390">
        <f t="array" ref="D8">SUMPRODUCT(D38:_xlfn.XLOOKUP($F$3,$D$21:$O$21,D38:O38),$D$19:_xlfn.XLOOKUP($F$3,$D$21:$O$21,$D$19:$O$19)/SUM($D$19:_xlfn.XLOOKUP($F$3,$D$21:$O$21,$D$19:$O$19)))</f>
        <v>2948.5503537820778</v>
      </c>
      <c r="E8" s="391">
        <f t="array" ref="E8">SUMPRODUCT(D42:_xlfn.XLOOKUP($F$3,$D$21:$O$21,D42:O42),$D$19:_xlfn.XLOOKUP($F$3,$D$21:$O$21,$D$19:$O$19)/SUM($D$19:_xlfn.XLOOKUP($F$3,$D$21:$O$21,$D$19:$O$19)))</f>
        <v>2948.5503537820778</v>
      </c>
      <c r="F8" s="392">
        <f t="array" ref="F8">SUMPRODUCT(D48:_xlfn.XLOOKUP($F$3,$D$21:$O$21,D48:O48),$D$19:_xlfn.XLOOKUP($F$3,$D$21:$O$21,$D$19:$O$19)/SUM($D$19:_xlfn.XLOOKUP($F$3,$D$21:$O$21,$D$19:$O$19)))</f>
        <v>2709.3088135096741</v>
      </c>
      <c r="G8" s="393">
        <f>(F8-E8)/E8</f>
        <v>-8.1138699213846144E-2</v>
      </c>
      <c r="H8" s="138"/>
      <c r="I8" s="389" t="s">
        <v>14</v>
      </c>
      <c r="J8" s="390">
        <f t="array" ref="J8">SUMPRODUCT(D61:_xlfn.XLOOKUP($F$3,$D$21:$O$21,D61:O61),$D$19:_xlfn.XLOOKUP($F$3,$D$21:$O$21,$D$19:$O$19)/SUM($D$19:_xlfn.XLOOKUP($F$3,$D$21:$O$21,$D$19:$O$19)))</f>
        <v>3633.0587526228669</v>
      </c>
      <c r="K8" s="390">
        <f t="array" ref="K8">SUMPRODUCT(D65:_xlfn.XLOOKUP($F$3,$D$21:$O$21,D65:O65),$D$19:_xlfn.XLOOKUP($F$3,$D$21:$O$21,$D$19:$O$19)/SUM($D$19:_xlfn.XLOOKUP($F$3,$D$21:$O$21,$D$19:$O$19)))</f>
        <v>3633.0587526228669</v>
      </c>
      <c r="L8" s="390">
        <f t="array" ref="L8">SUMPRODUCT(D71:_xlfn.XLOOKUP($F$3,$D$21:$O$21,D71:O71),$D$19:_xlfn.XLOOKUP($F$3,$D$21:$O$21,$D$19:$O$19)/SUM($D$19:_xlfn.XLOOKUP($F$3,$D$21:$O$21,$D$19:$O$19)))</f>
        <v>3302.9306246132201</v>
      </c>
      <c r="M8" s="394">
        <f>(L8-K8)/K8</f>
        <v>-9.0867819787200696E-2</v>
      </c>
      <c r="N8" s="381"/>
      <c r="O8" s="395" t="s">
        <v>14</v>
      </c>
      <c r="P8" s="390">
        <f t="array" ref="P8">SUMPRODUCT(D84:_xlfn.XLOOKUP($F$3,$D$21:$O$21,D84:O84),$D$19:_xlfn.XLOOKUP($F$3,$D$21:$O$21,$D$19:$O$19)/SUM($D$19:_xlfn.XLOOKUP($F$3,$D$21:$O$21,$D$19:$O$19)))</f>
        <v>1498.8100698983746</v>
      </c>
      <c r="Q8" s="390">
        <f t="array" ref="Q8">SUMPRODUCT(D88:_xlfn.XLOOKUP($F$3,$D$21:$O$21,D88:O88),$D$19:_xlfn.XLOOKUP($F$3,$D$21:$O$21,$D$19:$O$19)/SUM($D$19:_xlfn.XLOOKUP($F$3,$D$21:$O$21,$D$19:$O$19)))</f>
        <v>1476.6601669664858</v>
      </c>
      <c r="R8" s="390">
        <f t="array" ref="R8">SUMPRODUCT(D94:_xlfn.XLOOKUP($F$3,$D$21:$O$21,D94:O94),$D$19:_xlfn.XLOOKUP($F$3,$D$21:$O$21,$D$19:$O$19)/SUM($D$19:_xlfn.XLOOKUP($F$3,$D$21:$O$21,$D$19:$O$19)))</f>
        <v>1360.3016973102281</v>
      </c>
      <c r="S8" s="396">
        <f>(R8-Q8)/Q8</f>
        <v>-7.8798407554592484E-2</v>
      </c>
      <c r="T8" s="381"/>
      <c r="U8" s="397" t="s">
        <v>14</v>
      </c>
      <c r="V8" s="390">
        <f t="array" ref="V8">SUMPRODUCT(D107:_xlfn.XLOOKUP($F$3,$D$21:$O$21,D107:O107),$D$19:_xlfn.XLOOKUP($F$3,$D$21:$O$21,$D$19:$O$19)/SUM($D$19:_xlfn.XLOOKUP($F$3,$D$21:$O$21,$D$19:$O$19)))</f>
        <v>3859.9481215469614</v>
      </c>
      <c r="W8" s="390">
        <f t="array" ref="W8">SUMPRODUCT(D111:_xlfn.XLOOKUP($F$3,$D$21:$O$21,D111:O111),$D$19:_xlfn.XLOOKUP($F$3,$D$21:$O$21,$D$19:$O$19)/SUM($D$19:_xlfn.XLOOKUP($F$3,$D$21:$O$21,$D$19:$O$19)))</f>
        <v>3856.0269417923591</v>
      </c>
      <c r="X8" s="390">
        <f t="array" ref="X8">SUMPRODUCT(D117:_xlfn.XLOOKUP($F$3,$D$21:$O$21,D117:O117),$D$19:_xlfn.XLOOKUP($F$3,$D$21:$O$21,$D$19:$O$19)/SUM($D$19:_xlfn.XLOOKUP($F$3,$D$21:$O$21,$D$19:$O$19)))</f>
        <v>3512.177835158408</v>
      </c>
      <c r="Y8" s="396">
        <f>(X8-W8)/W8</f>
        <v>-8.9171863118291159E-2</v>
      </c>
      <c r="Z8" s="381"/>
      <c r="AA8" s="389" t="s">
        <v>14</v>
      </c>
      <c r="AB8" s="390">
        <f t="array" ref="AB8">SUMPRODUCT(D24:_xlfn.XLOOKUP($F$3,$D$21:$O$21,D24:O24),$D$19:_xlfn.XLOOKUP($F$3,$D$21:$O$21,$D$19:$O$19)/SUM($D$19:_xlfn.XLOOKUP($F$3,$D$21:$O$21,$D$19:$O$19)))</f>
        <v>3120.5896138383787</v>
      </c>
      <c r="AC8" s="390">
        <f t="array" ref="AC8">SUMPRODUCT(D27:_xlfn.XLOOKUP($F$3,$D$21:$O$21,D27:O27),$D$19:_xlfn.XLOOKUP($F$3,$D$21:$O$21,$D$19:$O$19)/SUM($D$19:_xlfn.XLOOKUP($F$3,$D$21:$O$21,$D$19:$O$19)))</f>
        <v>3113.4672597120411</v>
      </c>
      <c r="AD8" s="390">
        <f t="array" ref="AD8">SUMPRODUCT(D30:_xlfn.XLOOKUP($F$3,$D$21:$O$21,D30:O30),$D$19:_xlfn.XLOOKUP($F$3,$D$21:$O$21,$D$19:$O$19)/SUM($D$19:_xlfn.XLOOKUP($F$3,$D$21:$O$21,$D$19:$O$19)))</f>
        <v>2855.2308212373646</v>
      </c>
      <c r="AE8" s="394">
        <f>(AD8-AC8)/AC8</f>
        <v>-8.29417549419037E-2</v>
      </c>
      <c r="AF8" s="383" t="s">
        <v>64</v>
      </c>
    </row>
    <row r="9" spans="2:40">
      <c r="B9" s="377"/>
      <c r="C9" s="389" t="s">
        <v>15</v>
      </c>
      <c r="D9" s="398">
        <f>D7*D8</f>
        <v>2361.8183024096115</v>
      </c>
      <c r="E9" s="399">
        <f>E7*E8</f>
        <v>2361.8183024096115</v>
      </c>
      <c r="F9" s="398">
        <f>F7*F8</f>
        <v>2189.1430491281035</v>
      </c>
      <c r="G9" s="393">
        <f>(F9-E9)/E9</f>
        <v>-7.3111150466290561E-2</v>
      </c>
      <c r="H9" s="138"/>
      <c r="I9" s="389" t="s">
        <v>15</v>
      </c>
      <c r="J9" s="398">
        <f>J7*J8</f>
        <v>2605.1640635520548</v>
      </c>
      <c r="K9" s="398">
        <f>K7*K8</f>
        <v>2601.3094961352376</v>
      </c>
      <c r="L9" s="398">
        <f>L7*L8</f>
        <v>2326.7196753791327</v>
      </c>
      <c r="M9" s="394">
        <f>(L9-K9)/K9</f>
        <v>-0.1055583048322634</v>
      </c>
      <c r="N9" s="381"/>
      <c r="O9" s="395" t="s">
        <v>15</v>
      </c>
      <c r="P9" s="398">
        <f>P7*P8</f>
        <v>1238.6434104544071</v>
      </c>
      <c r="Q9" s="398">
        <f>Q7*Q8</f>
        <v>1220.3383350750769</v>
      </c>
      <c r="R9" s="398">
        <f>R7*R8</f>
        <v>1062.1749159203582</v>
      </c>
      <c r="S9" s="396">
        <f>(R9-Q9)/Q9</f>
        <v>-0.12960620395899325</v>
      </c>
      <c r="T9" s="381"/>
      <c r="U9" s="397" t="s">
        <v>15</v>
      </c>
      <c r="V9" s="398">
        <f>V7*V8</f>
        <v>2888.7766438936546</v>
      </c>
      <c r="W9" s="398">
        <f>W7*W8</f>
        <v>2839.4176970776107</v>
      </c>
      <c r="X9" s="398">
        <f>X7*X8</f>
        <v>2591.6116134781018</v>
      </c>
      <c r="Y9" s="396">
        <f>(X9-W9)/W9</f>
        <v>-8.7273557481365338E-2</v>
      </c>
      <c r="Z9" s="381"/>
      <c r="AA9" s="389" t="s">
        <v>15</v>
      </c>
      <c r="AB9" s="398">
        <f>AB7*AB8</f>
        <v>2396.0922469523716</v>
      </c>
      <c r="AC9" s="398">
        <f>AC7*AC8</f>
        <v>2380.7242580347238</v>
      </c>
      <c r="AD9" s="398">
        <f>AD7*AD8</f>
        <v>2162.5122686304721</v>
      </c>
      <c r="AE9" s="394">
        <f>(AD9-AC9)/AC9</f>
        <v>-9.1657817434256147E-2</v>
      </c>
      <c r="AF9" s="383"/>
    </row>
    <row r="10" spans="2:40" s="372" customFormat="1">
      <c r="B10" s="400"/>
      <c r="C10" s="629" t="s">
        <v>16</v>
      </c>
      <c r="D10" s="630">
        <f ca="1">D14/D12</f>
        <v>0.57735727789564639</v>
      </c>
      <c r="E10" s="631">
        <f ca="1">E14/E12</f>
        <v>0.56853481067170863</v>
      </c>
      <c r="F10" s="630">
        <f>F14/F12</f>
        <v>0.57068731297166631</v>
      </c>
      <c r="G10" s="401">
        <f ca="1">(F10-E10)/E10</f>
        <v>3.7860518996445385E-3</v>
      </c>
      <c r="H10" s="381"/>
      <c r="I10" s="629" t="s">
        <v>16</v>
      </c>
      <c r="J10" s="630">
        <f ca="1">J14/J12</f>
        <v>0.52528253847100992</v>
      </c>
      <c r="K10" s="630">
        <f ca="1">K14/K12</f>
        <v>0.51356749511952815</v>
      </c>
      <c r="L10" s="630">
        <f>L14/L12</f>
        <v>0.53336810032848225</v>
      </c>
      <c r="M10" s="632">
        <f ca="1">(L10-K10)/K10</f>
        <v>3.8555020317914968E-2</v>
      </c>
      <c r="N10" s="381"/>
      <c r="O10" s="633" t="s">
        <v>16</v>
      </c>
      <c r="P10" s="630">
        <f ca="1">P14/P12</f>
        <v>0.48843871365634794</v>
      </c>
      <c r="Q10" s="630">
        <f ca="1">Q14/Q12</f>
        <v>0.48087656832236381</v>
      </c>
      <c r="R10" s="630">
        <f>R14/R12</f>
        <v>0.45882111877052562</v>
      </c>
      <c r="S10" s="632">
        <f ca="1">(R10-Q10)/Q10</f>
        <v>-4.5865095129885687E-2</v>
      </c>
      <c r="T10" s="381"/>
      <c r="U10" s="629" t="s">
        <v>16</v>
      </c>
      <c r="V10" s="630">
        <f ca="1">V14/V12</f>
        <v>0.5553430924113385</v>
      </c>
      <c r="W10" s="630">
        <f ca="1">W14/W12</f>
        <v>0.54979810545222274</v>
      </c>
      <c r="X10" s="630">
        <f>X14/X12</f>
        <v>0.55324023755548379</v>
      </c>
      <c r="Y10" s="632">
        <f ca="1">(X10-W10)/W10</f>
        <v>6.2607201973346434E-3</v>
      </c>
      <c r="Z10" s="381"/>
      <c r="AA10" s="629" t="s">
        <v>16</v>
      </c>
      <c r="AB10" s="630">
        <f ca="1">AB14/AB12</f>
        <v>0.54843881978866216</v>
      </c>
      <c r="AC10" s="630">
        <f ca="1">AC14/AC12</f>
        <v>0.53988970628188115</v>
      </c>
      <c r="AD10" s="630">
        <f>AD14/AD12</f>
        <v>0.54652062218008313</v>
      </c>
      <c r="AE10" s="632">
        <f ca="1">(AD10-AC10)/AC10</f>
        <v>1.2281982451319257E-2</v>
      </c>
      <c r="AF10" s="402"/>
    </row>
    <row r="11" spans="2:40">
      <c r="B11" s="377"/>
      <c r="C11" s="403"/>
      <c r="D11" s="403"/>
      <c r="E11" s="138"/>
      <c r="F11" s="404"/>
      <c r="G11" s="405"/>
      <c r="H11" s="138"/>
      <c r="I11" s="403"/>
      <c r="J11" s="403"/>
      <c r="K11" s="138"/>
      <c r="L11" s="406"/>
      <c r="M11" s="405"/>
      <c r="N11" s="381"/>
      <c r="O11" s="407"/>
      <c r="P11" s="407"/>
      <c r="Q11" s="381"/>
      <c r="R11" s="408"/>
      <c r="S11" s="409"/>
      <c r="T11" s="381"/>
      <c r="U11" s="407"/>
      <c r="V11" s="407"/>
      <c r="W11" s="381"/>
      <c r="X11" s="408"/>
      <c r="Y11" s="409"/>
      <c r="Z11" s="381"/>
      <c r="AA11" s="403"/>
      <c r="AB11" s="403"/>
      <c r="AC11" s="138"/>
      <c r="AD11" s="404"/>
      <c r="AE11" s="405"/>
      <c r="AF11" s="383"/>
    </row>
    <row r="12" spans="2:40">
      <c r="B12" s="377"/>
      <c r="C12" s="386" t="s">
        <v>17</v>
      </c>
      <c r="D12" s="634">
        <f ca="1">D14-D13</f>
        <v>213966179.79756549</v>
      </c>
      <c r="E12" s="634">
        <f ca="1">E14-E13</f>
        <v>213966179.79756546</v>
      </c>
      <c r="F12" s="410">
        <f>SUM(T36:AE36)</f>
        <v>196278539.27000001</v>
      </c>
      <c r="G12" s="635">
        <f ca="1">(F12-E12)/E12</f>
        <v>-8.266559016149104E-2</v>
      </c>
      <c r="H12" s="381"/>
      <c r="I12" s="388" t="s">
        <v>17</v>
      </c>
      <c r="J12" s="634">
        <f ca="1">J14-J13</f>
        <v>204017544.74750909</v>
      </c>
      <c r="K12" s="634">
        <f ca="1">K14-K13</f>
        <v>204017544.74750912</v>
      </c>
      <c r="L12" s="634">
        <f>SUM(T59:AE59)</f>
        <v>179234011.25999999</v>
      </c>
      <c r="M12" s="635">
        <f ca="1">(L12-K12)/K12</f>
        <v>-0.12147746174566056</v>
      </c>
      <c r="N12" s="381"/>
      <c r="O12" s="388" t="s">
        <v>17</v>
      </c>
      <c r="P12" s="634">
        <f ca="1">P14-P13</f>
        <v>45752307.25</v>
      </c>
      <c r="Q12" s="634">
        <f ca="1">Q14-Q13</f>
        <v>43602724.813199997</v>
      </c>
      <c r="R12" s="410">
        <f>SUM(T82:AE82)</f>
        <v>39959053.059999995</v>
      </c>
      <c r="S12" s="635">
        <f ca="1">(R12-Q12)/Q12</f>
        <v>-8.3565230586161471E-2</v>
      </c>
      <c r="T12" s="381"/>
      <c r="U12" s="388" t="s">
        <v>17</v>
      </c>
      <c r="V12" s="634">
        <f ca="1">V14-V13</f>
        <v>185661692.9799087</v>
      </c>
      <c r="W12" s="634">
        <f ca="1">W14-W13</f>
        <v>183101520.3462531</v>
      </c>
      <c r="X12" s="634">
        <f>SUM(T105:AE105)</f>
        <v>166432977.14000002</v>
      </c>
      <c r="Y12" s="635">
        <f ca="1">(X12-W12)/W12</f>
        <v>-9.1034433655887328E-2</v>
      </c>
      <c r="Z12" s="381"/>
      <c r="AA12" s="388" t="s">
        <v>17</v>
      </c>
      <c r="AB12" s="634">
        <f ca="1">SUM(D12,J12,P12,V12)</f>
        <v>649397724.77498329</v>
      </c>
      <c r="AC12" s="411">
        <f ca="1">SUM(E12,,K12,Q12,W12)</f>
        <v>644687969.70452762</v>
      </c>
      <c r="AD12" s="634">
        <f>SUM(F12,L12,R12,X12)</f>
        <v>581904580.73000002</v>
      </c>
      <c r="AE12" s="635">
        <f ca="1">(AD12-AC12)/AC12</f>
        <v>-9.7385699632804357E-2</v>
      </c>
      <c r="AF12" s="383"/>
      <c r="AH12" s="412">
        <f>AF36+AF59+AF82+AF105</f>
        <v>581904580.73000002</v>
      </c>
    </row>
    <row r="13" spans="2:40">
      <c r="B13" s="377"/>
      <c r="C13" s="389" t="s">
        <v>18</v>
      </c>
      <c r="D13" s="413">
        <f ca="1">SUM(OFFSET($T37, 0, 0, 1, MATCH($F$3, $T$35:$AE$35, 0)))</f>
        <v>-90431248.667912632</v>
      </c>
      <c r="E13" s="413">
        <f ca="1">SUM(OFFSET($T38, 0, 0, 1, MATCH($F$3, $T$35:$AE$35, 0)))</f>
        <v>-92318958.276207805</v>
      </c>
      <c r="F13" s="414">
        <f>SUM(T39:AE39)</f>
        <v>-84264867.100000009</v>
      </c>
      <c r="G13" s="415">
        <f ca="1">(F13-E13)/E13</f>
        <v>-8.7242006697160437E-2</v>
      </c>
      <c r="H13" s="381"/>
      <c r="I13" s="397" t="s">
        <v>18</v>
      </c>
      <c r="J13" s="413">
        <f ca="1">SUM(OFFSET($T60, 0, 0, 1, MATCH($F$3, $T$58:$AE$58, 0)))</f>
        <v>-96850690.949914649</v>
      </c>
      <c r="K13" s="413">
        <f ca="1">SUM(OFFSET($T61, 0, 0, 1, MATCH($F$3, $T$58:$AE$58, 0)))</f>
        <v>-99240765.331094608</v>
      </c>
      <c r="L13" s="413">
        <f>SUM(T62:AE62)</f>
        <v>-83636307.159999996</v>
      </c>
      <c r="M13" s="415">
        <f ca="1">(L13-K13)/K13</f>
        <v>-0.15723839008127183</v>
      </c>
      <c r="N13" s="381"/>
      <c r="O13" s="397" t="s">
        <v>18</v>
      </c>
      <c r="P13" s="413">
        <f ca="1">SUM(OFFSET($T83, 0, 0, 1, MATCH($F$3, $T$81:$AE$81, 0)))</f>
        <v>-23405109.149999999</v>
      </c>
      <c r="Q13" s="413">
        <f ca="1">SUM(OFFSET($T84, 0, 0, 1, MATCH($F$3, $T$81:$AE$81, 0)))</f>
        <v>-22635196.135524001</v>
      </c>
      <c r="R13" s="414">
        <f>SUM(T85:AE85)</f>
        <v>-21624995.630000003</v>
      </c>
      <c r="S13" s="415">
        <f ca="1">(R13-Q13)/Q13</f>
        <v>-4.4629633402582941E-2</v>
      </c>
      <c r="T13" s="381"/>
      <c r="U13" s="397" t="s">
        <v>18</v>
      </c>
      <c r="V13" s="413">
        <f ca="1">SUM(OFFSET($T106, 0, 0, 1, MATCH($F$3, $T$104:$AE$104, 0)))</f>
        <v>-82555754.258121699</v>
      </c>
      <c r="W13" s="413">
        <f ca="1">SUM(OFFSET($T107, 0, 0, 1, MATCH($F$3, $T$104:$AE$104, 0)))</f>
        <v>-82432651.354461521</v>
      </c>
      <c r="X13" s="413">
        <f>SUM(T108:AE108)</f>
        <v>-74355557.329999998</v>
      </c>
      <c r="Y13" s="415">
        <f ca="1">(X13-W13)/W13</f>
        <v>-9.7984159089217066E-2</v>
      </c>
      <c r="Z13" s="381"/>
      <c r="AA13" s="397" t="s">
        <v>18</v>
      </c>
      <c r="AB13" s="413">
        <f ca="1">SUM(D13,J13,P13,V13)</f>
        <v>-293242803.025949</v>
      </c>
      <c r="AC13" s="414">
        <f ca="1">SUM(E13,,K13,Q13,W13)</f>
        <v>-296627571.09728795</v>
      </c>
      <c r="AD13" s="413">
        <f>SUM(F13,L13,R13,X13)</f>
        <v>-263881727.21999997</v>
      </c>
      <c r="AE13" s="415">
        <f ca="1">(AD13-AC13)/AC13</f>
        <v>-0.110393797030243</v>
      </c>
      <c r="AF13" s="383"/>
      <c r="AH13" s="416">
        <f>AF39+AF62+AF85+AF108</f>
        <v>-263881727.21999997</v>
      </c>
    </row>
    <row r="14" spans="2:40">
      <c r="B14" s="377"/>
      <c r="C14" s="417" t="s">
        <v>19</v>
      </c>
      <c r="D14" s="413">
        <f ca="1">SUM(OFFSET($T40, 0, 0, 1, MATCH($F$3, $T$35:$AE$35, 0)))</f>
        <v>123534931.12965286</v>
      </c>
      <c r="E14" s="413">
        <f ca="1">SUM(OFFSET($T41, 0, 0, 1, MATCH($F$3, $T$35:$AE$35, 0)))</f>
        <v>121647221.52135766</v>
      </c>
      <c r="F14" s="418">
        <f>F12+F13</f>
        <v>112013672.17</v>
      </c>
      <c r="G14" s="415">
        <f ca="1">(F14-E14)/E14</f>
        <v>-7.9192514476512627E-2</v>
      </c>
      <c r="H14" s="381"/>
      <c r="I14" s="419" t="s">
        <v>19</v>
      </c>
      <c r="J14" s="413">
        <f ca="1">SUM(OFFSET($T63, 0, 0, 1, MATCH($F$3, $T$58:$AE$58, 0)))</f>
        <v>107166853.79759444</v>
      </c>
      <c r="K14" s="413">
        <f ca="1">SUM(OFFSET($T64, 0, 0, 1, MATCH($F$3, $T$58:$AE$58, 0)))</f>
        <v>104776779.4164145</v>
      </c>
      <c r="L14" s="418">
        <f>L12+L13</f>
        <v>95597704.099999994</v>
      </c>
      <c r="M14" s="415">
        <f ca="1">(L14-K14)/K14</f>
        <v>-8.7606007433518193E-2</v>
      </c>
      <c r="N14" s="381"/>
      <c r="O14" s="419" t="s">
        <v>19</v>
      </c>
      <c r="P14" s="413">
        <f ca="1">SUM(OFFSET($T86, 0, 0, 1, MATCH($F$3, $T$81:$AE$81, 0)))</f>
        <v>22347198.100000001</v>
      </c>
      <c r="Q14" s="413">
        <f ca="1">SUM(OFFSET($T87, 0, 0, 1, MATCH($F$3, $T$81:$AE$81, 0)))</f>
        <v>20967528.677675996</v>
      </c>
      <c r="R14" s="418">
        <f>R12+R13</f>
        <v>18334057.429999992</v>
      </c>
      <c r="S14" s="415">
        <f ca="1">(R14-Q14)/Q14</f>
        <v>-0.12559759846566204</v>
      </c>
      <c r="T14" s="381"/>
      <c r="U14" s="419" t="s">
        <v>19</v>
      </c>
      <c r="V14" s="413">
        <f ca="1">SUM(OFFSET($T109, 0, 0, 1, MATCH($F$3, $T$104:$AE$104, 0)))</f>
        <v>103105938.72178699</v>
      </c>
      <c r="W14" s="413">
        <f ca="1">SUM(OFFSET($T110, 0, 0, 1, MATCH($F$3, $T$104:$AE$104, 0)))</f>
        <v>100668868.99179158</v>
      </c>
      <c r="X14" s="420">
        <f>X12+X13</f>
        <v>92077419.810000017</v>
      </c>
      <c r="Y14" s="415">
        <f ca="1">(X14-W14)/W14</f>
        <v>-8.5343654575995048E-2</v>
      </c>
      <c r="Z14" s="381"/>
      <c r="AA14" s="419" t="s">
        <v>19</v>
      </c>
      <c r="AB14" s="420">
        <f ca="1">SUM(D14,J14,P14,V14)</f>
        <v>356154921.74903429</v>
      </c>
      <c r="AC14" s="418">
        <f ca="1">SUM(E14,,K14,Q14,W14)</f>
        <v>348060398.60723972</v>
      </c>
      <c r="AD14" s="420">
        <f>SUM(F14,L14,R14,X14)</f>
        <v>318022853.50999999</v>
      </c>
      <c r="AE14" s="415">
        <f ca="1">(AD14-AC14)/AC14</f>
        <v>-8.6299806635384765E-2</v>
      </c>
      <c r="AF14" s="383"/>
      <c r="AM14" s="421"/>
      <c r="AN14" s="416"/>
    </row>
    <row r="15" spans="2:40">
      <c r="B15" s="377"/>
      <c r="C15" s="389" t="s">
        <v>20</v>
      </c>
      <c r="D15" s="413">
        <f ca="1">D16-D14</f>
        <v>-44116320.349652857</v>
      </c>
      <c r="E15" s="413">
        <f ca="1">E16-E14</f>
        <v>-61905237.737755269</v>
      </c>
      <c r="F15" s="422">
        <f>F16-F14</f>
        <v>-59010429.899999946</v>
      </c>
      <c r="G15" s="415">
        <f ca="1">(F15-E15)/E15</f>
        <v>-4.6761921018999876E-2</v>
      </c>
      <c r="H15" s="381"/>
      <c r="I15" s="397" t="s">
        <v>20</v>
      </c>
      <c r="J15" s="413">
        <f ca="1">J16-J14</f>
        <v>-53265403.569746122</v>
      </c>
      <c r="K15" s="413">
        <f ca="1">K16-K14</f>
        <v>-69690642.425634921</v>
      </c>
      <c r="L15" s="413">
        <f>L16-L14</f>
        <v>-62082624.750000022</v>
      </c>
      <c r="M15" s="415">
        <f ca="1">(L15-K15)/K15</f>
        <v>-0.10916842506873455</v>
      </c>
      <c r="N15" s="381"/>
      <c r="O15" s="397" t="s">
        <v>20</v>
      </c>
      <c r="P15" s="413">
        <f ca="1">P16-P14</f>
        <v>-15350520.291101549</v>
      </c>
      <c r="Q15" s="413">
        <f ca="1">Q16-Q14</f>
        <v>-13970850.868777543</v>
      </c>
      <c r="R15" s="414">
        <f>R16-R14</f>
        <v>-13788209.109999998</v>
      </c>
      <c r="S15" s="415">
        <f ca="1">(R15-Q15)/Q15</f>
        <v>-1.3073059078006393E-2</v>
      </c>
      <c r="T15" s="381"/>
      <c r="U15" s="397" t="s">
        <v>20</v>
      </c>
      <c r="V15" s="413">
        <f ca="1">V16-V14</f>
        <v>-10519784.764906734</v>
      </c>
      <c r="W15" s="413">
        <f ca="1">W16-W14</f>
        <v>-41567488.452874653</v>
      </c>
      <c r="X15" s="423">
        <f>X16-X14</f>
        <v>-39893136.589999989</v>
      </c>
      <c r="Y15" s="415">
        <f ca="1">(X15-W15)/W15</f>
        <v>-4.0280323040755482E-2</v>
      </c>
      <c r="Z15" s="381"/>
      <c r="AA15" s="397" t="s">
        <v>20</v>
      </c>
      <c r="AB15" s="413">
        <f ca="1">SUM(D15,J15,P15,V15)</f>
        <v>-123252028.97540726</v>
      </c>
      <c r="AC15" s="414">
        <f ca="1">SUM(E15,K15,Q15,W15)</f>
        <v>-187134219.48504239</v>
      </c>
      <c r="AD15" s="413">
        <f>SUM(F15,L15,R15,X15)</f>
        <v>-174774400.34999996</v>
      </c>
      <c r="AE15" s="415">
        <f ca="1">(AD15-AC15)/AC15</f>
        <v>-6.6047883540777785E-2</v>
      </c>
      <c r="AF15" s="383"/>
      <c r="AH15" s="424"/>
      <c r="AM15" s="421"/>
      <c r="AN15" s="416"/>
    </row>
    <row r="16" spans="2:40">
      <c r="B16" s="377"/>
      <c r="C16" s="560" t="s">
        <v>21</v>
      </c>
      <c r="D16" s="636">
        <f ca="1">SUM(OFFSET($T46, 0, 0, 1, MATCH($F$3, $T$35:$AE$35, 0)))</f>
        <v>79418610.780000001</v>
      </c>
      <c r="E16" s="636">
        <f ca="1">SUM(OFFSET($T47, 0, 0, 1, MATCH($F$3, $T$35:$AE$35, 0)))</f>
        <v>59741983.783602387</v>
      </c>
      <c r="F16" s="425">
        <f>SUM(T48:AE48)</f>
        <v>53003242.270000055</v>
      </c>
      <c r="G16" s="637">
        <f ca="1">(F16-E16)/E16</f>
        <v>-0.1127974179433248</v>
      </c>
      <c r="H16" s="381"/>
      <c r="I16" s="638" t="s">
        <v>21</v>
      </c>
      <c r="J16" s="636">
        <f ca="1">SUM(OFFSET($T69, 0, 0, 1, MATCH($F$3, $T$58:$AE$58, 0)))</f>
        <v>53901450.227848321</v>
      </c>
      <c r="K16" s="636">
        <f ca="1">SUM(OFFSET($T70, 0, 0, 1, MATCH($F$3, $T$58:$AE$58, 0)))</f>
        <v>35086136.990779586</v>
      </c>
      <c r="L16" s="639">
        <f>SUM(T71:AE71)</f>
        <v>33515079.349999972</v>
      </c>
      <c r="M16" s="637">
        <f ca="1">(L16-K16)/K16</f>
        <v>-4.4777162022495619E-2</v>
      </c>
      <c r="N16" s="381"/>
      <c r="O16" s="638" t="s">
        <v>21</v>
      </c>
      <c r="P16" s="636">
        <f ca="1">SUM(OFFSET($T93, 0, 0, 1, MATCH($F$3, $T$81:$AE$81, 0)))</f>
        <v>6996677.8088984527</v>
      </c>
      <c r="Q16" s="636">
        <f ca="1">SUM(OFFSET($T93, 0, 0, 1, MATCH($F$3, $T$81:$AE$81, 0)))</f>
        <v>6996677.8088984527</v>
      </c>
      <c r="R16" s="639">
        <f>SUM(T94:AE94)</f>
        <v>4545848.3199999947</v>
      </c>
      <c r="S16" s="637">
        <f ca="1">(R16-Q16)/Q16</f>
        <v>-0.35028474310785979</v>
      </c>
      <c r="T16" s="381"/>
      <c r="U16" s="638" t="s">
        <v>21</v>
      </c>
      <c r="V16" s="636">
        <f ca="1">SUM(OFFSET($T115, 0, 0, 1, MATCH($F$3, $T$104:$AE$104, 0)))</f>
        <v>92586153.956880257</v>
      </c>
      <c r="W16" s="636">
        <f ca="1">SUM(OFFSET($T116, 0, 0, 1, MATCH($F$3, $T$104:$AE$104, 0)))</f>
        <v>59101380.538916923</v>
      </c>
      <c r="X16" s="639">
        <f>SUM(T117:AE117)</f>
        <v>52184283.220000029</v>
      </c>
      <c r="Y16" s="637">
        <f ca="1">(X16-W16)/W16</f>
        <v>-0.11703782984159131</v>
      </c>
      <c r="Z16" s="381"/>
      <c r="AA16" s="638" t="s">
        <v>21</v>
      </c>
      <c r="AB16" s="639">
        <f ca="1">SUM(D16,J16,P16,V16)</f>
        <v>232902892.77362704</v>
      </c>
      <c r="AC16" s="425">
        <f ca="1">SUM(E16,K16,Q16,W16)</f>
        <v>160926179.12219733</v>
      </c>
      <c r="AD16" s="639">
        <f>SUM(F16,L16,R16,X16)</f>
        <v>143248453.16000006</v>
      </c>
      <c r="AE16" s="637">
        <f ca="1">(AD16-AC16)/AC16</f>
        <v>-0.10984990794303212</v>
      </c>
      <c r="AF16" s="383"/>
      <c r="AM16" s="421"/>
      <c r="AN16" s="416"/>
    </row>
    <row r="17" spans="2:48" ht="17.149999999999999" customHeight="1" thickBot="1">
      <c r="B17" s="426"/>
      <c r="C17" s="427"/>
      <c r="D17" s="428"/>
      <c r="E17" s="428"/>
      <c r="F17" s="429"/>
      <c r="G17" s="430"/>
      <c r="H17" s="430"/>
      <c r="I17" s="430"/>
      <c r="J17" s="430"/>
      <c r="K17" s="430"/>
      <c r="L17" s="431"/>
      <c r="M17" s="430"/>
      <c r="N17" s="430"/>
      <c r="O17" s="430"/>
      <c r="P17" s="430"/>
      <c r="Q17" s="430"/>
      <c r="R17" s="430"/>
      <c r="S17" s="430"/>
      <c r="T17" s="432"/>
      <c r="U17" s="432"/>
      <c r="V17" s="432"/>
      <c r="W17" s="432"/>
      <c r="X17" s="432"/>
      <c r="Y17" s="432"/>
      <c r="Z17" s="432"/>
      <c r="AA17" s="432"/>
      <c r="AB17" s="432"/>
      <c r="AC17" s="432"/>
      <c r="AD17" s="432"/>
      <c r="AE17" s="432"/>
      <c r="AF17" s="433"/>
      <c r="AG17" s="51"/>
      <c r="AH17" s="51"/>
      <c r="AI17" s="51"/>
      <c r="AJ17" s="51"/>
      <c r="AK17" s="51"/>
      <c r="AM17" s="421"/>
    </row>
    <row r="18" spans="2:48">
      <c r="AF18" s="434"/>
      <c r="AG18" s="421"/>
    </row>
    <row r="19" spans="2:48">
      <c r="D19" s="435">
        <v>31</v>
      </c>
      <c r="E19" s="435">
        <v>28</v>
      </c>
      <c r="F19" s="435">
        <v>31</v>
      </c>
      <c r="G19" s="435">
        <v>30</v>
      </c>
      <c r="H19" s="435">
        <v>31</v>
      </c>
      <c r="I19" s="435">
        <v>30</v>
      </c>
      <c r="J19" s="435">
        <v>31</v>
      </c>
      <c r="K19" s="435">
        <v>31</v>
      </c>
      <c r="L19" s="435">
        <v>30</v>
      </c>
      <c r="M19" s="435">
        <v>31</v>
      </c>
      <c r="N19" s="435">
        <v>30</v>
      </c>
      <c r="O19" s="435">
        <v>31</v>
      </c>
      <c r="P19" s="435">
        <f>SUM(D19:O19)</f>
        <v>365</v>
      </c>
      <c r="Q19" s="138"/>
      <c r="R19" s="138"/>
      <c r="S19" s="138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138"/>
      <c r="AJ19" s="421"/>
      <c r="AK19" s="421"/>
      <c r="AV19" s="421"/>
    </row>
    <row r="20" spans="2:48">
      <c r="B20" s="881" t="s">
        <v>8</v>
      </c>
      <c r="C20" s="866"/>
      <c r="D20" s="874">
        <v>2026</v>
      </c>
      <c r="E20" s="875"/>
      <c r="F20" s="875"/>
      <c r="G20" s="875"/>
      <c r="H20" s="875"/>
      <c r="I20" s="875"/>
      <c r="J20" s="875"/>
      <c r="K20" s="875"/>
      <c r="L20" s="875"/>
      <c r="M20" s="875"/>
      <c r="N20" s="875"/>
      <c r="O20" s="868"/>
      <c r="P20" s="879" t="s">
        <v>22</v>
      </c>
      <c r="Q20" s="138"/>
      <c r="R20" s="881" t="s">
        <v>23</v>
      </c>
      <c r="S20" s="866"/>
      <c r="T20" s="887">
        <v>2026</v>
      </c>
      <c r="U20" s="875"/>
      <c r="V20" s="875"/>
      <c r="W20" s="875"/>
      <c r="X20" s="875"/>
      <c r="Y20" s="875"/>
      <c r="Z20" s="875"/>
      <c r="AA20" s="875"/>
      <c r="AB20" s="875"/>
      <c r="AC20" s="875"/>
      <c r="AD20" s="875"/>
      <c r="AE20" s="868"/>
      <c r="AF20" s="888" t="s">
        <v>24</v>
      </c>
      <c r="AG20" s="138"/>
      <c r="AJ20" s="421"/>
      <c r="AK20" s="421"/>
      <c r="AV20" s="421"/>
    </row>
    <row r="21" spans="2:48">
      <c r="B21" s="871"/>
      <c r="C21" s="872"/>
      <c r="D21" s="562" t="s">
        <v>25</v>
      </c>
      <c r="E21" s="562" t="s">
        <v>26</v>
      </c>
      <c r="F21" s="562" t="s">
        <v>27</v>
      </c>
      <c r="G21" s="562" t="s">
        <v>28</v>
      </c>
      <c r="H21" s="562" t="s">
        <v>29</v>
      </c>
      <c r="I21" s="562" t="s">
        <v>30</v>
      </c>
      <c r="J21" s="562" t="s">
        <v>31</v>
      </c>
      <c r="K21" s="562" t="s">
        <v>32</v>
      </c>
      <c r="L21" s="562" t="s">
        <v>33</v>
      </c>
      <c r="M21" s="562" t="s">
        <v>34</v>
      </c>
      <c r="N21" s="562" t="s">
        <v>35</v>
      </c>
      <c r="O21" s="562" t="s">
        <v>36</v>
      </c>
      <c r="P21" s="884"/>
      <c r="Q21" s="138"/>
      <c r="R21" s="871"/>
      <c r="S21" s="872"/>
      <c r="T21" s="640" t="s">
        <v>25</v>
      </c>
      <c r="U21" s="640" t="s">
        <v>26</v>
      </c>
      <c r="V21" s="640" t="s">
        <v>27</v>
      </c>
      <c r="W21" s="640" t="s">
        <v>28</v>
      </c>
      <c r="X21" s="640" t="s">
        <v>29</v>
      </c>
      <c r="Y21" s="640" t="s">
        <v>30</v>
      </c>
      <c r="Z21" s="640" t="s">
        <v>31</v>
      </c>
      <c r="AA21" s="640" t="s">
        <v>32</v>
      </c>
      <c r="AB21" s="640" t="s">
        <v>33</v>
      </c>
      <c r="AC21" s="640" t="s">
        <v>34</v>
      </c>
      <c r="AD21" s="640" t="s">
        <v>35</v>
      </c>
      <c r="AE21" s="640" t="s">
        <v>36</v>
      </c>
      <c r="AF21" s="864"/>
      <c r="AG21" s="138"/>
      <c r="AI21" s="436"/>
      <c r="AK21" s="421"/>
    </row>
    <row r="22" spans="2:48">
      <c r="B22" s="881" t="s">
        <v>37</v>
      </c>
      <c r="C22" s="868"/>
      <c r="D22" s="563">
        <f>E33+E56+E79+E102</f>
        <v>1358</v>
      </c>
      <c r="E22" s="563">
        <f t="shared" ref="E22:O22" si="0">D22</f>
        <v>1358</v>
      </c>
      <c r="F22" s="563">
        <f t="shared" si="0"/>
        <v>1358</v>
      </c>
      <c r="G22" s="563">
        <f t="shared" si="0"/>
        <v>1358</v>
      </c>
      <c r="H22" s="563">
        <f t="shared" si="0"/>
        <v>1358</v>
      </c>
      <c r="I22" s="563">
        <f t="shared" si="0"/>
        <v>1358</v>
      </c>
      <c r="J22" s="563">
        <f t="shared" si="0"/>
        <v>1358</v>
      </c>
      <c r="K22" s="563">
        <f t="shared" si="0"/>
        <v>1358</v>
      </c>
      <c r="L22" s="563">
        <f t="shared" si="0"/>
        <v>1358</v>
      </c>
      <c r="M22" s="563">
        <f t="shared" si="0"/>
        <v>1358</v>
      </c>
      <c r="N22" s="563">
        <f t="shared" si="0"/>
        <v>1358</v>
      </c>
      <c r="O22" s="563">
        <f t="shared" si="0"/>
        <v>1358</v>
      </c>
      <c r="P22" s="864"/>
      <c r="Q22" s="138"/>
      <c r="R22" s="877" t="s">
        <v>50</v>
      </c>
      <c r="S22" s="868"/>
      <c r="T22" s="641">
        <f t="shared" ref="T22:Y22" si="1">SUM(T36,T59,T82,T105)</f>
        <v>118442088.12</v>
      </c>
      <c r="U22" s="641">
        <f t="shared" si="1"/>
        <v>116700026.86</v>
      </c>
      <c r="V22" s="641">
        <f t="shared" si="1"/>
        <v>99275487.289999992</v>
      </c>
      <c r="W22" s="641">
        <f t="shared" si="1"/>
        <v>88366637.049999997</v>
      </c>
      <c r="X22" s="641">
        <f t="shared" si="1"/>
        <v>80532064.560000002</v>
      </c>
      <c r="Y22" s="641">
        <f t="shared" si="1"/>
        <v>78588276.850000009</v>
      </c>
      <c r="Z22" s="642"/>
      <c r="AA22" s="642"/>
      <c r="AB22" s="642"/>
      <c r="AC22" s="642"/>
      <c r="AD22" s="642"/>
      <c r="AE22" s="642"/>
      <c r="AF22" s="643">
        <f t="shared" ref="AF22:AF29" si="2">SUM(T22:AE22)</f>
        <v>581904580.73000002</v>
      </c>
      <c r="AG22" s="384"/>
    </row>
    <row r="23" spans="2:48">
      <c r="B23" s="878" t="s">
        <v>39</v>
      </c>
      <c r="C23" s="866"/>
      <c r="D23" s="566">
        <f>(D37*$E$33+D60*$E$56+D83*$E$79+D106*$E$102)/SUM($E$33,$E$56,$E$79,$E$102)</f>
        <v>0.83438096821701757</v>
      </c>
      <c r="E23" s="566">
        <f>(E37*$E$33+E60*$E$56+E83*$E$79+E106*$E$102)/SUM($E$33,$E$56,$E$79,$E$102)</f>
        <v>0.87066273932253324</v>
      </c>
      <c r="F23" s="566">
        <f t="shared" ref="F23:O23" si="3">(F37*$E$33 +F60*$E$56+F83*$E$79+F106*$E$102)/SUM($E$33,$E$56,$E$79,$E$102)</f>
        <v>0.718459784312794</v>
      </c>
      <c r="G23" s="566">
        <f t="shared" si="3"/>
        <v>0.75059155621011286</v>
      </c>
      <c r="H23" s="566">
        <f t="shared" si="3"/>
        <v>0.72668749109221342</v>
      </c>
      <c r="I23" s="566">
        <f t="shared" si="3"/>
        <v>0.7138708885616103</v>
      </c>
      <c r="J23" s="566">
        <f t="shared" si="3"/>
        <v>0.79627702028599923</v>
      </c>
      <c r="K23" s="566">
        <f t="shared" si="3"/>
        <v>0.80044325146087703</v>
      </c>
      <c r="L23" s="566">
        <f t="shared" si="3"/>
        <v>0.72295041728031428</v>
      </c>
      <c r="M23" s="566">
        <f t="shared" si="3"/>
        <v>0.7771820514038672</v>
      </c>
      <c r="N23" s="566">
        <f t="shared" si="3"/>
        <v>0.84816028473244953</v>
      </c>
      <c r="O23" s="566">
        <f t="shared" si="3"/>
        <v>0.84954249608057375</v>
      </c>
      <c r="P23" s="567">
        <f t="shared" ref="P23:P28" si="4">SUMPRODUCT(D23:O23,$D$19:$O$19)/$P$19</f>
        <v>0.78366552343292917</v>
      </c>
      <c r="Q23" s="138"/>
      <c r="R23" s="869" t="s">
        <v>38</v>
      </c>
      <c r="S23" s="868"/>
      <c r="T23" s="644">
        <f t="shared" ref="T23:AE23" si="5">SUM(T40,T63,T86,T109)</f>
        <v>78829987.285359606</v>
      </c>
      <c r="U23" s="644">
        <f t="shared" si="5"/>
        <v>71946283.326438844</v>
      </c>
      <c r="V23" s="644">
        <f t="shared" si="5"/>
        <v>54075826.227500923</v>
      </c>
      <c r="W23" s="644">
        <f t="shared" si="5"/>
        <v>56774030.473379381</v>
      </c>
      <c r="X23" s="644">
        <f t="shared" si="5"/>
        <v>49198564.336289659</v>
      </c>
      <c r="Y23" s="644">
        <f t="shared" si="5"/>
        <v>45330230.100065887</v>
      </c>
      <c r="Z23" s="644">
        <f t="shared" si="5"/>
        <v>64092156.044314489</v>
      </c>
      <c r="AA23" s="644">
        <f t="shared" si="5"/>
        <v>65576848.531987265</v>
      </c>
      <c r="AB23" s="644">
        <f t="shared" si="5"/>
        <v>48906251.351220049</v>
      </c>
      <c r="AC23" s="644">
        <f t="shared" si="5"/>
        <v>61955090.467339158</v>
      </c>
      <c r="AD23" s="644">
        <f t="shared" si="5"/>
        <v>73326357.836634591</v>
      </c>
      <c r="AE23" s="644">
        <f t="shared" si="5"/>
        <v>82223512.23407051</v>
      </c>
      <c r="AF23" s="645">
        <f t="shared" si="2"/>
        <v>752235138.21460044</v>
      </c>
      <c r="AG23" s="437"/>
    </row>
    <row r="24" spans="2:48">
      <c r="B24" s="878" t="s">
        <v>41</v>
      </c>
      <c r="C24" s="866"/>
      <c r="D24" s="568">
        <f t="shared" ref="D24:O24" si="6">(D38*$E$33*D37+$E$56*D60*D61+$E$79*D83*D84+$E$102*D106*D107)/SUM($E$33*D37,$E$56*D60,$E$79*D83,$E$102*D106)</f>
        <v>3413.3662333240541</v>
      </c>
      <c r="E24" s="568">
        <f t="shared" si="6"/>
        <v>3382.6641548745952</v>
      </c>
      <c r="F24" s="568">
        <f t="shared" si="6"/>
        <v>3058.3810472938603</v>
      </c>
      <c r="G24" s="568">
        <f t="shared" si="6"/>
        <v>3155.5803406413647</v>
      </c>
      <c r="H24" s="568">
        <f t="shared" si="6"/>
        <v>2873.287577340006</v>
      </c>
      <c r="I24" s="568">
        <f t="shared" si="6"/>
        <v>2858.2877650773767</v>
      </c>
      <c r="J24" s="568">
        <f t="shared" si="6"/>
        <v>3100.3128892072009</v>
      </c>
      <c r="K24" s="568">
        <f t="shared" si="6"/>
        <v>3136.495299396754</v>
      </c>
      <c r="L24" s="568">
        <f t="shared" si="6"/>
        <v>2968.6549085828178</v>
      </c>
      <c r="M24" s="568">
        <f t="shared" si="6"/>
        <v>3117.315060304335</v>
      </c>
      <c r="N24" s="568">
        <f t="shared" si="6"/>
        <v>3288.0162742036482</v>
      </c>
      <c r="O24" s="568">
        <f t="shared" si="6"/>
        <v>3435.8625514672199</v>
      </c>
      <c r="P24" s="569">
        <f t="shared" si="4"/>
        <v>3147.9901791780308</v>
      </c>
      <c r="Q24" s="138"/>
      <c r="R24" s="890" t="s">
        <v>40</v>
      </c>
      <c r="S24" s="868"/>
      <c r="T24" s="646">
        <f t="shared" ref="T24:AE24" si="7">SUM(T41,T64,T87,T110)</f>
        <v>77659698.133947581</v>
      </c>
      <c r="U24" s="646">
        <f t="shared" si="7"/>
        <v>70852648.763137013</v>
      </c>
      <c r="V24" s="646">
        <f t="shared" si="7"/>
        <v>53059061.267704904</v>
      </c>
      <c r="W24" s="646">
        <f t="shared" si="7"/>
        <v>55017009.34892422</v>
      </c>
      <c r="X24" s="646">
        <f t="shared" si="7"/>
        <v>47617487.665736549</v>
      </c>
      <c r="Y24" s="646">
        <f t="shared" si="7"/>
        <v>43854493.427789472</v>
      </c>
      <c r="Z24" s="646">
        <f t="shared" si="7"/>
        <v>62331518.302483574</v>
      </c>
      <c r="AA24" s="646">
        <f t="shared" si="7"/>
        <v>63761097.431677297</v>
      </c>
      <c r="AB24" s="646">
        <f t="shared" si="7"/>
        <v>47369560.614001185</v>
      </c>
      <c r="AC24" s="646">
        <f t="shared" si="7"/>
        <v>60959239.117125519</v>
      </c>
      <c r="AD24" s="646">
        <f t="shared" si="7"/>
        <v>72164997.658878803</v>
      </c>
      <c r="AE24" s="646">
        <f t="shared" si="7"/>
        <v>81065223.329325899</v>
      </c>
      <c r="AF24" s="647">
        <f t="shared" si="2"/>
        <v>735712035.06073201</v>
      </c>
      <c r="AG24" s="138"/>
    </row>
    <row r="25" spans="2:48">
      <c r="B25" s="878" t="s">
        <v>42</v>
      </c>
      <c r="C25" s="866"/>
      <c r="D25" s="571">
        <f t="shared" ref="D25:O25" si="8">D23*D24</f>
        <v>2848.0478226401983</v>
      </c>
      <c r="E25" s="571">
        <f t="shared" si="8"/>
        <v>2945.159639291257</v>
      </c>
      <c r="F25" s="571">
        <f t="shared" si="8"/>
        <v>2197.3237875850841</v>
      </c>
      <c r="G25" s="571">
        <f t="shared" si="8"/>
        <v>2368.5519586280402</v>
      </c>
      <c r="H25" s="571">
        <f t="shared" si="8"/>
        <v>2087.9821407636332</v>
      </c>
      <c r="I25" s="571">
        <f t="shared" si="8"/>
        <v>2040.4484266205661</v>
      </c>
      <c r="J25" s="571">
        <f t="shared" si="8"/>
        <v>2468.7079093721873</v>
      </c>
      <c r="K25" s="571">
        <f t="shared" si="8"/>
        <v>2510.5864956408946</v>
      </c>
      <c r="L25" s="571">
        <f t="shared" si="8"/>
        <v>2146.1903049212015</v>
      </c>
      <c r="M25" s="571">
        <f t="shared" si="8"/>
        <v>2422.7213134394929</v>
      </c>
      <c r="N25" s="571">
        <f t="shared" si="8"/>
        <v>2788.764819333494</v>
      </c>
      <c r="O25" s="571">
        <f t="shared" si="8"/>
        <v>2918.9112481632305</v>
      </c>
      <c r="P25" s="569">
        <f t="shared" si="4"/>
        <v>2476.3447600849331</v>
      </c>
      <c r="Q25" s="138"/>
      <c r="R25" s="885" t="s">
        <v>19</v>
      </c>
      <c r="S25" s="868"/>
      <c r="T25" s="648">
        <f t="shared" ref="T25:AE25" si="9">SUM(T42,T65,T88,T111)</f>
        <v>70392031.989999995</v>
      </c>
      <c r="U25" s="648">
        <f t="shared" si="9"/>
        <v>70154060.629999995</v>
      </c>
      <c r="V25" s="648">
        <f t="shared" si="9"/>
        <v>55119529.299999997</v>
      </c>
      <c r="W25" s="648">
        <f t="shared" si="9"/>
        <v>45624481.429999992</v>
      </c>
      <c r="X25" s="648">
        <f t="shared" si="9"/>
        <v>39377309.689999998</v>
      </c>
      <c r="Y25" s="648">
        <f t="shared" si="9"/>
        <v>37355440.470000006</v>
      </c>
      <c r="Z25" s="648">
        <f t="shared" si="9"/>
        <v>0</v>
      </c>
      <c r="AA25" s="648">
        <f t="shared" si="9"/>
        <v>0</v>
      </c>
      <c r="AB25" s="648">
        <f t="shared" si="9"/>
        <v>0</v>
      </c>
      <c r="AC25" s="648">
        <f t="shared" si="9"/>
        <v>0</v>
      </c>
      <c r="AD25" s="648">
        <f t="shared" si="9"/>
        <v>0</v>
      </c>
      <c r="AE25" s="648">
        <f t="shared" si="9"/>
        <v>0</v>
      </c>
      <c r="AF25" s="649">
        <f t="shared" si="2"/>
        <v>318022853.51000005</v>
      </c>
      <c r="AG25" s="138"/>
      <c r="AH25" s="412">
        <f>AF42+AF65+AF88+AF111</f>
        <v>318022853.50999999</v>
      </c>
    </row>
    <row r="26" spans="2:48">
      <c r="B26" s="873" t="s">
        <v>44</v>
      </c>
      <c r="C26" s="866"/>
      <c r="D26" s="572">
        <f>(D41*$E$33 +D64*$E$56+D87*$E$79+D110*$E$102)/SUM($E$33,$E$56,$E$79,$E$102)</f>
        <v>0.83245997434557484</v>
      </c>
      <c r="E26" s="572">
        <f>(E41*$E$33+E64*$E$56+E87*$E$79+E110*$E$102)/SUM($E$33,$E$56,$E$79,$E$102)</f>
        <v>0.86924573953292661</v>
      </c>
      <c r="F26" s="572">
        <f t="shared" ref="F26:O26" si="10">(F41*$E$33 +F64*$E$56+F87*$E$79+F110*$E$102)/SUM($E$33,$E$56,$E$79,$E$102)</f>
        <v>0.71962682312698945</v>
      </c>
      <c r="G26" s="572">
        <f t="shared" si="10"/>
        <v>0.74549582719685803</v>
      </c>
      <c r="H26" s="572">
        <f t="shared" si="10"/>
        <v>0.72024561736899606</v>
      </c>
      <c r="I26" s="572">
        <f t="shared" si="10"/>
        <v>0.70854197349042713</v>
      </c>
      <c r="J26" s="572">
        <f t="shared" si="10"/>
        <v>0.78948881182003883</v>
      </c>
      <c r="K26" s="572">
        <f t="shared" si="10"/>
        <v>0.79556986080098824</v>
      </c>
      <c r="L26" s="572">
        <f t="shared" si="10"/>
        <v>0.71707167403043692</v>
      </c>
      <c r="M26" s="572">
        <f t="shared" si="10"/>
        <v>0.77668535322343124</v>
      </c>
      <c r="N26" s="572">
        <f t="shared" si="10"/>
        <v>0.84865120274914085</v>
      </c>
      <c r="O26" s="572">
        <f t="shared" si="10"/>
        <v>0.85063067129079772</v>
      </c>
      <c r="P26" s="573">
        <f t="shared" si="4"/>
        <v>0.7807058123348195</v>
      </c>
      <c r="Q26" s="138"/>
      <c r="R26" s="869" t="s">
        <v>43</v>
      </c>
      <c r="S26" s="868"/>
      <c r="T26" s="644">
        <f t="shared" ref="T26:AE26" si="11">SUM(T46,,T69,T92,T115)</f>
        <v>57537870.186112925</v>
      </c>
      <c r="U26" s="644">
        <f t="shared" si="11"/>
        <v>51332229.108338892</v>
      </c>
      <c r="V26" s="644">
        <f t="shared" si="11"/>
        <v>35073195.38132596</v>
      </c>
      <c r="W26" s="644">
        <f t="shared" si="11"/>
        <v>37413949.991471395</v>
      </c>
      <c r="X26" s="644">
        <f t="shared" si="11"/>
        <v>30716748.52475661</v>
      </c>
      <c r="Y26" s="644">
        <f t="shared" si="11"/>
        <v>27129924.926384851</v>
      </c>
      <c r="Z26" s="644">
        <f t="shared" si="11"/>
        <v>44385869.575811729</v>
      </c>
      <c r="AA26" s="644">
        <f t="shared" si="11"/>
        <v>45590233.12763565</v>
      </c>
      <c r="AB26" s="644">
        <f t="shared" si="11"/>
        <v>30455670.352834389</v>
      </c>
      <c r="AC26" s="644">
        <f t="shared" si="11"/>
        <v>42179039.245557085</v>
      </c>
      <c r="AD26" s="644">
        <f t="shared" si="11"/>
        <v>52602173.013836697</v>
      </c>
      <c r="AE26" s="644">
        <f t="shared" si="11"/>
        <v>60670934.677097991</v>
      </c>
      <c r="AF26" s="645">
        <f t="shared" si="2"/>
        <v>515087838.11116421</v>
      </c>
      <c r="AG26" s="138"/>
    </row>
    <row r="27" spans="2:48">
      <c r="B27" s="873" t="s">
        <v>46</v>
      </c>
      <c r="C27" s="866"/>
      <c r="D27" s="574">
        <f t="shared" ref="D27:O27" si="12">(D42*$E$33*D41+$E$56*D64*D65+$E$79*D87*D88+$E$102*D110*D111)/SUM($E$33*D41,$E$56*D64,$E$79*D87,$E$102*D110)</f>
        <v>3408.131833472009</v>
      </c>
      <c r="E27" s="574">
        <f t="shared" si="12"/>
        <v>3377.1960099905973</v>
      </c>
      <c r="F27" s="574">
        <f t="shared" si="12"/>
        <v>3056.3441691950497</v>
      </c>
      <c r="G27" s="574">
        <f t="shared" si="12"/>
        <v>3145.56317512125</v>
      </c>
      <c r="H27" s="574">
        <f t="shared" si="12"/>
        <v>2862.1638127629944</v>
      </c>
      <c r="I27" s="574">
        <f t="shared" si="12"/>
        <v>2849.4452065391151</v>
      </c>
      <c r="J27" s="574">
        <f t="shared" si="12"/>
        <v>3089.5062401967089</v>
      </c>
      <c r="K27" s="574">
        <f t="shared" si="12"/>
        <v>3126.8680999259482</v>
      </c>
      <c r="L27" s="574">
        <f t="shared" si="12"/>
        <v>2960.2057978101684</v>
      </c>
      <c r="M27" s="574">
        <f t="shared" si="12"/>
        <v>3114.127507871387</v>
      </c>
      <c r="N27" s="574">
        <f t="shared" si="12"/>
        <v>3284.4110201210005</v>
      </c>
      <c r="O27" s="574">
        <f t="shared" si="12"/>
        <v>3433.0168553824064</v>
      </c>
      <c r="P27" s="575">
        <f t="shared" si="4"/>
        <v>3141.2196119191362</v>
      </c>
      <c r="Q27" s="138"/>
      <c r="R27" s="890" t="s">
        <v>45</v>
      </c>
      <c r="S27" s="868"/>
      <c r="T27" s="646">
        <f>SUM(T47,T70,T93,T116)</f>
        <v>44996151.95563294</v>
      </c>
      <c r="U27" s="646">
        <f>SUM(U47,U70,U93,U116)</f>
        <v>38690161.363605313</v>
      </c>
      <c r="V27" s="646">
        <f>SUM(V47,V70,V93,V116)</f>
        <v>22252718.674133979</v>
      </c>
      <c r="W27" s="646">
        <f>SUM(W47,W70,W93,W116)</f>
        <v>24020515.570435569</v>
      </c>
      <c r="X27" s="646">
        <f>SUM(X47,,X70,X93,X116)</f>
        <v>17224917.223700535</v>
      </c>
      <c r="Y27" s="646">
        <f>SUM(Y47,Y70,Y93,Y116)</f>
        <v>13741714.334689021</v>
      </c>
      <c r="Z27" s="646">
        <f t="shared" ref="Z27:AE27" si="13">SUM(Z47,,Z70,Z93,Z116)</f>
        <v>30862860.791750178</v>
      </c>
      <c r="AA27" s="646">
        <f t="shared" si="13"/>
        <v>32155929.34164796</v>
      </c>
      <c r="AB27" s="646">
        <f t="shared" si="13"/>
        <v>16972067.910586119</v>
      </c>
      <c r="AC27" s="646">
        <f t="shared" si="13"/>
        <v>29560676.058128927</v>
      </c>
      <c r="AD27" s="646">
        <f t="shared" si="13"/>
        <v>39965936.674377397</v>
      </c>
      <c r="AE27" s="646">
        <f t="shared" si="13"/>
        <v>48200652.799952626</v>
      </c>
      <c r="AF27" s="647">
        <f t="shared" si="2"/>
        <v>358644302.69864053</v>
      </c>
      <c r="AG27" s="138"/>
    </row>
    <row r="28" spans="2:48">
      <c r="B28" s="873" t="s">
        <v>47</v>
      </c>
      <c r="C28" s="866"/>
      <c r="D28" s="574">
        <f t="shared" ref="D28:O28" si="14">D26*D27</f>
        <v>2837.1333386584456</v>
      </c>
      <c r="E28" s="574">
        <f t="shared" si="14"/>
        <v>2935.6132432519257</v>
      </c>
      <c r="F28" s="574">
        <f t="shared" si="14"/>
        <v>2199.4272448605316</v>
      </c>
      <c r="G28" s="574">
        <f t="shared" si="14"/>
        <v>2345.0042212369913</v>
      </c>
      <c r="H28" s="574">
        <f t="shared" si="14"/>
        <v>2061.4609423346824</v>
      </c>
      <c r="I28" s="574">
        <f t="shared" si="14"/>
        <v>2018.9515299940624</v>
      </c>
      <c r="J28" s="574">
        <f t="shared" si="14"/>
        <v>2439.130610683495</v>
      </c>
      <c r="K28" s="574">
        <f t="shared" si="14"/>
        <v>2487.6420190011372</v>
      </c>
      <c r="L28" s="574">
        <f t="shared" si="14"/>
        <v>2122.6797269103427</v>
      </c>
      <c r="M28" s="574">
        <f t="shared" si="14"/>
        <v>2418.6972234338918</v>
      </c>
      <c r="N28" s="574">
        <f t="shared" si="14"/>
        <v>2787.3193625482199</v>
      </c>
      <c r="O28" s="574">
        <f t="shared" si="14"/>
        <v>2920.22943224656</v>
      </c>
      <c r="P28" s="575">
        <f t="shared" si="4"/>
        <v>2462.1675648754067</v>
      </c>
      <c r="Q28" s="138"/>
      <c r="R28" s="885" t="s">
        <v>21</v>
      </c>
      <c r="S28" s="868"/>
      <c r="T28" s="648">
        <f t="shared" ref="T28:V29" si="15">SUM(T48,,T71,T94,T117)</f>
        <v>39303688.429999992</v>
      </c>
      <c r="U28" s="648">
        <f t="shared" si="15"/>
        <v>38665478.260000035</v>
      </c>
      <c r="V28" s="648">
        <f t="shared" si="15"/>
        <v>25601072.319999967</v>
      </c>
      <c r="W28" s="648">
        <f>SUM(W48,W71,W94,W117)</f>
        <v>17306244.820000052</v>
      </c>
      <c r="X28" s="648">
        <f>SUM(X48,X71,X94,X117)</f>
        <v>10784994.519999932</v>
      </c>
      <c r="Y28" s="648">
        <f>SUM(Y48,Y71,Y94,Y117)</f>
        <v>11586974.810000068</v>
      </c>
      <c r="Z28" s="648">
        <f t="shared" ref="Z28:AD29" si="16">SUM(Z48,,Z71,Z94,Z117)</f>
        <v>0</v>
      </c>
      <c r="AA28" s="648">
        <f t="shared" si="16"/>
        <v>0</v>
      </c>
      <c r="AB28" s="648">
        <f t="shared" si="16"/>
        <v>0</v>
      </c>
      <c r="AC28" s="648">
        <f t="shared" si="16"/>
        <v>0</v>
      </c>
      <c r="AD28" s="648">
        <f t="shared" si="16"/>
        <v>0</v>
      </c>
      <c r="AE28" s="648"/>
      <c r="AF28" s="649">
        <f t="shared" si="2"/>
        <v>143248453.16000006</v>
      </c>
      <c r="AG28" s="138"/>
    </row>
    <row r="29" spans="2:48">
      <c r="B29" s="883" t="s">
        <v>13</v>
      </c>
      <c r="C29" s="868"/>
      <c r="D29" s="577">
        <f t="shared" ref="D29:O29" si="17">(D45*$E$33+D68*$E$56+D91*$E$79+D114*$E$102)/SUM($E$33,$E$56,$E$79,$E$102)</f>
        <v>0.84680982469475985</v>
      </c>
      <c r="E29" s="577">
        <f t="shared" si="17"/>
        <v>0.90195665895224075</v>
      </c>
      <c r="F29" s="577">
        <f t="shared" si="17"/>
        <v>0.78072592522210082</v>
      </c>
      <c r="G29" s="577">
        <f t="shared" si="17"/>
        <v>0.67734413352970069</v>
      </c>
      <c r="H29" s="577">
        <f t="shared" si="17"/>
        <v>0.67288232220057953</v>
      </c>
      <c r="I29" s="577">
        <f t="shared" si="17"/>
        <v>0.67329405989199798</v>
      </c>
      <c r="J29" s="577">
        <f t="shared" si="17"/>
        <v>0</v>
      </c>
      <c r="K29" s="577">
        <f t="shared" si="17"/>
        <v>0</v>
      </c>
      <c r="L29" s="577">
        <f t="shared" si="17"/>
        <v>0</v>
      </c>
      <c r="M29" s="577">
        <f t="shared" si="17"/>
        <v>0</v>
      </c>
      <c r="N29" s="577">
        <f t="shared" si="17"/>
        <v>0</v>
      </c>
      <c r="O29" s="577">
        <f t="shared" si="17"/>
        <v>0</v>
      </c>
      <c r="P29" s="578">
        <f>(D29*31+E29*28+F29*31+G29*30+H29*31+I29*30+J29*31+K29*31+L29*30+M29*31+N29*30+O29*31)/365</f>
        <v>0.37558052736699815</v>
      </c>
      <c r="Q29" s="138"/>
      <c r="R29" s="885" t="s">
        <v>48</v>
      </c>
      <c r="S29" s="868"/>
      <c r="T29" s="648">
        <f t="shared" si="15"/>
        <v>11772076.809999989</v>
      </c>
      <c r="U29" s="648">
        <f t="shared" si="15"/>
        <v>15370113.200000022</v>
      </c>
      <c r="V29" s="650">
        <f t="shared" si="15"/>
        <v>1938903.2799999672</v>
      </c>
      <c r="W29" s="650">
        <f>SUM(W49,W72,W95,W118)</f>
        <v>-3928433.6099999421</v>
      </c>
      <c r="X29" s="650">
        <f>SUM(X49,,X72,X95,X118)</f>
        <v>-8451432.4600000288</v>
      </c>
      <c r="Y29" s="650">
        <f>SUM(Y49,,Y72,Y95,Y118)</f>
        <v>-8768805.5699999426</v>
      </c>
      <c r="Z29" s="650">
        <f t="shared" si="16"/>
        <v>0</v>
      </c>
      <c r="AA29" s="650">
        <f t="shared" si="16"/>
        <v>0</v>
      </c>
      <c r="AB29" s="650">
        <f t="shared" si="16"/>
        <v>0</v>
      </c>
      <c r="AC29" s="650">
        <f t="shared" si="16"/>
        <v>0</v>
      </c>
      <c r="AD29" s="650">
        <f t="shared" si="16"/>
        <v>0</v>
      </c>
      <c r="AE29" s="648"/>
      <c r="AF29" s="650">
        <f t="shared" si="2"/>
        <v>7932421.6500000656</v>
      </c>
      <c r="AG29" s="138"/>
    </row>
    <row r="30" spans="2:48">
      <c r="B30" s="883" t="s">
        <v>14</v>
      </c>
      <c r="C30" s="868"/>
      <c r="D30" s="579">
        <f t="shared" ref="D30:O30" si="18">(D48*$E$33*D45+D71*$E$56*D68+$E$79*D91*D94+$E$102*D114*D117)/SUM($E$33*D45,$E$56*D68,$E$79*D91,$E$102*D114)</f>
        <v>3061.3411438830358</v>
      </c>
      <c r="E30" s="579">
        <f t="shared" si="18"/>
        <v>3145.9799346862605</v>
      </c>
      <c r="F30" s="579">
        <f t="shared" si="18"/>
        <v>2768.3869991176562</v>
      </c>
      <c r="G30" s="579">
        <f t="shared" si="18"/>
        <v>2954.5515502808471</v>
      </c>
      <c r="H30" s="579">
        <f t="shared" si="18"/>
        <v>2603.8034684223535</v>
      </c>
      <c r="I30" s="579">
        <f t="shared" si="18"/>
        <v>2621.1104670069271</v>
      </c>
      <c r="J30" s="579" t="e">
        <f t="shared" si="18"/>
        <v>#DIV/0!</v>
      </c>
      <c r="K30" s="579" t="e">
        <f t="shared" si="18"/>
        <v>#DIV/0!</v>
      </c>
      <c r="L30" s="579" t="e">
        <f t="shared" si="18"/>
        <v>#DIV/0!</v>
      </c>
      <c r="M30" s="579" t="e">
        <f t="shared" si="18"/>
        <v>#DIV/0!</v>
      </c>
      <c r="N30" s="579" t="e">
        <f t="shared" si="18"/>
        <v>#DIV/0!</v>
      </c>
      <c r="O30" s="579" t="e">
        <f t="shared" si="18"/>
        <v>#DIV/0!</v>
      </c>
      <c r="P30" s="651" t="e">
        <f>(D30*31+E30*28+F30*31+G30*30+H30*31+I30*30+J30*31+K30*31+L30*30+M30*31+N30*30+O30*31)/365</f>
        <v>#DIV/0!</v>
      </c>
      <c r="Q30" s="138"/>
      <c r="R30" s="138"/>
      <c r="S30" s="438"/>
      <c r="T30" s="438"/>
      <c r="U30" s="438"/>
      <c r="V30" s="439"/>
      <c r="W30" s="438"/>
      <c r="X30" s="438"/>
      <c r="Y30" s="438"/>
      <c r="Z30" s="438"/>
      <c r="AA30" s="438"/>
      <c r="AB30" s="438"/>
      <c r="AC30" s="438"/>
      <c r="AD30" s="381"/>
      <c r="AE30" s="381"/>
      <c r="AF30" s="381"/>
      <c r="AG30" s="138"/>
    </row>
    <row r="31" spans="2:48">
      <c r="B31" s="883" t="s">
        <v>15</v>
      </c>
      <c r="C31" s="868"/>
      <c r="D31" s="579">
        <f t="shared" ref="D31:O31" si="19">D30*D29</f>
        <v>2592.3737573824492</v>
      </c>
      <c r="E31" s="579">
        <f t="shared" si="19"/>
        <v>2837.537551020408</v>
      </c>
      <c r="F31" s="579">
        <f t="shared" si="19"/>
        <v>2161.3515012589673</v>
      </c>
      <c r="G31" s="579">
        <f t="shared" si="19"/>
        <v>2001.2481597938142</v>
      </c>
      <c r="H31" s="579">
        <f t="shared" si="19"/>
        <v>1752.0533243859566</v>
      </c>
      <c r="I31" s="579">
        <f t="shared" si="19"/>
        <v>1764.7781077565048</v>
      </c>
      <c r="J31" s="579" t="e">
        <f t="shared" si="19"/>
        <v>#DIV/0!</v>
      </c>
      <c r="K31" s="579" t="e">
        <f t="shared" si="19"/>
        <v>#DIV/0!</v>
      </c>
      <c r="L31" s="579" t="e">
        <f t="shared" si="19"/>
        <v>#DIV/0!</v>
      </c>
      <c r="M31" s="579" t="e">
        <f t="shared" si="19"/>
        <v>#DIV/0!</v>
      </c>
      <c r="N31" s="579" t="e">
        <f t="shared" si="19"/>
        <v>#DIV/0!</v>
      </c>
      <c r="O31" s="579" t="e">
        <f t="shared" si="19"/>
        <v>#DIV/0!</v>
      </c>
      <c r="P31" s="652" t="e">
        <f>P29*P30</f>
        <v>#DIV/0!</v>
      </c>
      <c r="S31" s="440"/>
      <c r="T31" s="440"/>
      <c r="U31" s="440"/>
      <c r="V31" s="440"/>
      <c r="W31" s="440"/>
      <c r="X31" s="440"/>
      <c r="Y31" s="440"/>
      <c r="Z31" s="440"/>
      <c r="AB31" s="441"/>
      <c r="AC31" s="442"/>
      <c r="AF31" s="434"/>
    </row>
    <row r="32" spans="2:48">
      <c r="B32" s="443"/>
      <c r="T32" s="444"/>
      <c r="U32" s="444"/>
      <c r="V32" s="444"/>
      <c r="W32" s="444"/>
      <c r="X32" s="445"/>
      <c r="Y32" s="445"/>
      <c r="Z32" s="445"/>
      <c r="AA32" s="445"/>
      <c r="AB32" s="442"/>
      <c r="AC32" s="442"/>
      <c r="AD32" s="445"/>
      <c r="AE32" s="445"/>
      <c r="AF32" s="434"/>
    </row>
    <row r="33" spans="2:42">
      <c r="E33" s="109">
        <v>445</v>
      </c>
      <c r="N33" s="446"/>
      <c r="R33" s="109" t="s">
        <v>49</v>
      </c>
      <c r="T33" s="447"/>
      <c r="U33" s="447"/>
      <c r="V33" s="447"/>
      <c r="W33" s="447"/>
      <c r="X33" s="447"/>
      <c r="Y33" s="447"/>
      <c r="Z33" s="447"/>
      <c r="AA33" s="447"/>
      <c r="AB33" s="447"/>
      <c r="AC33" s="447"/>
      <c r="AD33" s="447"/>
      <c r="AE33" s="447"/>
    </row>
    <row r="34" spans="2:42">
      <c r="B34" s="870" t="s">
        <v>2</v>
      </c>
      <c r="C34" s="866"/>
      <c r="D34" s="874">
        <f>$D$20</f>
        <v>2026</v>
      </c>
      <c r="E34" s="875"/>
      <c r="F34" s="875"/>
      <c r="G34" s="875"/>
      <c r="H34" s="875"/>
      <c r="I34" s="875"/>
      <c r="J34" s="875"/>
      <c r="K34" s="875"/>
      <c r="L34" s="875"/>
      <c r="M34" s="875"/>
      <c r="N34" s="875"/>
      <c r="O34" s="868"/>
      <c r="P34" s="879" t="s">
        <v>22</v>
      </c>
      <c r="R34" s="889" t="s">
        <v>2</v>
      </c>
      <c r="S34" s="866"/>
      <c r="T34" s="887">
        <f>$T$20</f>
        <v>2026</v>
      </c>
      <c r="U34" s="875"/>
      <c r="V34" s="875"/>
      <c r="W34" s="875"/>
      <c r="X34" s="875"/>
      <c r="Y34" s="875"/>
      <c r="Z34" s="875"/>
      <c r="AA34" s="875"/>
      <c r="AB34" s="875"/>
      <c r="AC34" s="875"/>
      <c r="AD34" s="875"/>
      <c r="AE34" s="868"/>
      <c r="AF34" s="888" t="s">
        <v>24</v>
      </c>
      <c r="AH34" s="412"/>
    </row>
    <row r="35" spans="2:42">
      <c r="B35" s="871"/>
      <c r="C35" s="872"/>
      <c r="D35" s="562" t="s">
        <v>25</v>
      </c>
      <c r="E35" s="562" t="s">
        <v>26</v>
      </c>
      <c r="F35" s="562" t="s">
        <v>27</v>
      </c>
      <c r="G35" s="562" t="s">
        <v>28</v>
      </c>
      <c r="H35" s="562" t="s">
        <v>29</v>
      </c>
      <c r="I35" s="562" t="s">
        <v>30</v>
      </c>
      <c r="J35" s="562" t="s">
        <v>31</v>
      </c>
      <c r="K35" s="562" t="s">
        <v>32</v>
      </c>
      <c r="L35" s="562" t="s">
        <v>33</v>
      </c>
      <c r="M35" s="562" t="s">
        <v>34</v>
      </c>
      <c r="N35" s="562" t="s">
        <v>35</v>
      </c>
      <c r="O35" s="562" t="s">
        <v>36</v>
      </c>
      <c r="P35" s="864"/>
      <c r="R35" s="871"/>
      <c r="S35" s="872"/>
      <c r="T35" s="640" t="s">
        <v>25</v>
      </c>
      <c r="U35" s="640" t="s">
        <v>26</v>
      </c>
      <c r="V35" s="640" t="s">
        <v>27</v>
      </c>
      <c r="W35" s="640" t="s">
        <v>28</v>
      </c>
      <c r="X35" s="640" t="s">
        <v>29</v>
      </c>
      <c r="Y35" s="640" t="s">
        <v>30</v>
      </c>
      <c r="Z35" s="640" t="s">
        <v>31</v>
      </c>
      <c r="AA35" s="640" t="s">
        <v>32</v>
      </c>
      <c r="AB35" s="640" t="s">
        <v>33</v>
      </c>
      <c r="AC35" s="640" t="s">
        <v>34</v>
      </c>
      <c r="AD35" s="640" t="s">
        <v>35</v>
      </c>
      <c r="AE35" s="640" t="s">
        <v>36</v>
      </c>
      <c r="AF35" s="864"/>
      <c r="AH35" s="121"/>
    </row>
    <row r="36" spans="2:42">
      <c r="B36" s="865" t="s">
        <v>9</v>
      </c>
      <c r="C36" s="866"/>
      <c r="D36" s="582"/>
      <c r="E36" s="582"/>
      <c r="F36" s="582"/>
      <c r="G36" s="582"/>
      <c r="H36" s="582"/>
      <c r="I36" s="582"/>
      <c r="J36" s="582"/>
      <c r="K36" s="582"/>
      <c r="L36" s="582"/>
      <c r="M36" s="582"/>
      <c r="N36" s="582"/>
      <c r="O36" s="582"/>
      <c r="P36" s="583"/>
      <c r="R36" s="877" t="s">
        <v>50</v>
      </c>
      <c r="S36" s="868"/>
      <c r="T36" s="653">
        <v>36981091.140000001</v>
      </c>
      <c r="U36" s="653">
        <v>36798669.049999997</v>
      </c>
      <c r="V36" s="619">
        <v>33026703.75</v>
      </c>
      <c r="W36" s="619">
        <v>31830715.75</v>
      </c>
      <c r="X36" s="619">
        <v>29125527.620000001</v>
      </c>
      <c r="Y36" s="619">
        <v>28515831.960000001</v>
      </c>
      <c r="Z36" s="619"/>
      <c r="AA36" s="619"/>
      <c r="AB36" s="619"/>
      <c r="AC36" s="619"/>
      <c r="AD36" s="619"/>
      <c r="AE36" s="619"/>
      <c r="AF36" s="619">
        <f t="shared" ref="AF36:AF41" si="20">SUM(T36:AE36)</f>
        <v>196278539.27000001</v>
      </c>
      <c r="AH36" s="448"/>
    </row>
    <row r="37" spans="2:42">
      <c r="B37" s="878" t="s">
        <v>13</v>
      </c>
      <c r="C37" s="866"/>
      <c r="D37" s="654">
        <v>0.86682856107285255</v>
      </c>
      <c r="E37" s="566">
        <v>0.89736757624398067</v>
      </c>
      <c r="F37" s="566">
        <v>0.78208408843783983</v>
      </c>
      <c r="G37" s="566">
        <v>0.74056179775280884</v>
      </c>
      <c r="H37" s="566">
        <v>0.76889452700253713</v>
      </c>
      <c r="I37" s="566">
        <v>0.75625468164794007</v>
      </c>
      <c r="J37" s="566">
        <v>0.78172526277636822</v>
      </c>
      <c r="K37" s="566">
        <v>0.78114534251540413</v>
      </c>
      <c r="L37" s="566">
        <v>0.75531835205992515</v>
      </c>
      <c r="M37" s="566">
        <v>0.82826386371873861</v>
      </c>
      <c r="N37" s="566">
        <v>0.88472284644194732</v>
      </c>
      <c r="O37" s="566">
        <v>0.88175788329104754</v>
      </c>
      <c r="P37" s="567">
        <f>SUMPRODUCT(D37:O37,$D$19:$O$19)/$P$19</f>
        <v>0.80998276127443425</v>
      </c>
      <c r="R37" s="869" t="s">
        <v>51</v>
      </c>
      <c r="S37" s="868"/>
      <c r="T37" s="655">
        <v>-16102007.217098979</v>
      </c>
      <c r="U37" s="655">
        <v>-15239925.210911071</v>
      </c>
      <c r="V37" s="655">
        <v>-14991348.35715664</v>
      </c>
      <c r="W37" s="655">
        <v>-14549704.04331594</v>
      </c>
      <c r="X37" s="655">
        <v>-14823125.675554769</v>
      </c>
      <c r="Y37" s="655">
        <v>-14725138.16387523</v>
      </c>
      <c r="Z37" s="655">
        <v>-14489481.385432441</v>
      </c>
      <c r="AA37" s="655">
        <v>-14909281.609247129</v>
      </c>
      <c r="AB37" s="655">
        <v>-14592953.514494911</v>
      </c>
      <c r="AC37" s="655">
        <v>-15669793.48651199</v>
      </c>
      <c r="AD37" s="655">
        <v>-15866353.833987821</v>
      </c>
      <c r="AE37" s="655">
        <v>-16319282.3186482</v>
      </c>
      <c r="AF37" s="656">
        <f t="shared" si="20"/>
        <v>-182278394.81623515</v>
      </c>
      <c r="AH37" s="449"/>
      <c r="AM37" s="450"/>
    </row>
    <row r="38" spans="2:42">
      <c r="B38" s="878" t="s">
        <v>14</v>
      </c>
      <c r="C38" s="866"/>
      <c r="D38" s="568">
        <v>3317.7326464004468</v>
      </c>
      <c r="E38" s="568">
        <v>3007.5040559824361</v>
      </c>
      <c r="F38" s="568">
        <v>2910.1403865715652</v>
      </c>
      <c r="G38" s="568">
        <v>2995.4479330792001</v>
      </c>
      <c r="H38" s="568">
        <v>2715.1868180345559</v>
      </c>
      <c r="I38" s="568">
        <v>2745.9735697822771</v>
      </c>
      <c r="J38" s="568">
        <v>2818.7879877236392</v>
      </c>
      <c r="K38" s="568">
        <v>2826.5746285714281</v>
      </c>
      <c r="L38" s="568">
        <v>2790.6075226130652</v>
      </c>
      <c r="M38" s="568">
        <v>2866.9397211659189</v>
      </c>
      <c r="N38" s="568">
        <v>2951.3856115264261</v>
      </c>
      <c r="O38" s="568">
        <v>3008.2437</v>
      </c>
      <c r="P38" s="569">
        <f>SUMPRODUCT(D38:O38,$D$19:$O$19)/$P$19</f>
        <v>2912.559822520634</v>
      </c>
      <c r="R38" s="867" t="s">
        <v>52</v>
      </c>
      <c r="S38" s="868"/>
      <c r="T38" s="657">
        <v>-16395234.064185239</v>
      </c>
      <c r="U38" s="657">
        <v>-15552637.506896781</v>
      </c>
      <c r="V38" s="657">
        <v>-15311508.94360112</v>
      </c>
      <c r="W38" s="657">
        <v>-14863558.24765325</v>
      </c>
      <c r="X38" s="657">
        <v>-15140416.120714059</v>
      </c>
      <c r="Y38" s="657">
        <v>-15055603.393157359</v>
      </c>
      <c r="Z38" s="657">
        <v>-14831471.99822701</v>
      </c>
      <c r="AA38" s="657">
        <v>-15230277.762540819</v>
      </c>
      <c r="AB38" s="657">
        <v>-14920939.51783216</v>
      </c>
      <c r="AC38" s="657">
        <v>-15984544.16560493</v>
      </c>
      <c r="AD38" s="657">
        <v>-16174226.111302741</v>
      </c>
      <c r="AE38" s="657">
        <v>-16620660.03284657</v>
      </c>
      <c r="AF38" s="658">
        <f t="shared" si="20"/>
        <v>-186081077.864562</v>
      </c>
      <c r="AH38" s="121"/>
    </row>
    <row r="39" spans="2:42">
      <c r="B39" s="878" t="s">
        <v>15</v>
      </c>
      <c r="C39" s="866"/>
      <c r="D39" s="591">
        <f t="shared" ref="D39:O39" si="21">D37*D38</f>
        <v>2875.9054159037264</v>
      </c>
      <c r="E39" s="591">
        <f t="shared" si="21"/>
        <v>2698.8366252608998</v>
      </c>
      <c r="F39" s="591">
        <f t="shared" si="21"/>
        <v>2275.9744914579655</v>
      </c>
      <c r="G39" s="591">
        <f t="shared" si="21"/>
        <v>2218.3143063960679</v>
      </c>
      <c r="H39" s="591">
        <f t="shared" si="21"/>
        <v>2087.6922841762039</v>
      </c>
      <c r="I39" s="591">
        <f t="shared" si="21"/>
        <v>2076.6553678293535</v>
      </c>
      <c r="J39" s="591">
        <f t="shared" si="21"/>
        <v>2203.5177804141322</v>
      </c>
      <c r="K39" s="591">
        <f t="shared" si="21"/>
        <v>2207.9656063807793</v>
      </c>
      <c r="L39" s="591">
        <f t="shared" si="21"/>
        <v>2107.7970752261308</v>
      </c>
      <c r="M39" s="591">
        <f t="shared" si="21"/>
        <v>2374.5825705016073</v>
      </c>
      <c r="N39" s="591">
        <f t="shared" si="21"/>
        <v>2611.1582791774672</v>
      </c>
      <c r="O39" s="591">
        <f t="shared" si="21"/>
        <v>2652.5425973356291</v>
      </c>
      <c r="P39" s="569">
        <f>SUMPRODUCT(D39:O39,$D$19:$O$19)/$P$19</f>
        <v>2364.4076150614983</v>
      </c>
      <c r="R39" s="877" t="s">
        <v>18</v>
      </c>
      <c r="S39" s="868"/>
      <c r="T39" s="659">
        <v>-14552034.51</v>
      </c>
      <c r="U39" s="659">
        <v>-14296298.289999999</v>
      </c>
      <c r="V39" s="659">
        <v>-14344312.51</v>
      </c>
      <c r="W39" s="659">
        <v>-14055716.890000001</v>
      </c>
      <c r="X39" s="659">
        <v>-13969285.140000001</v>
      </c>
      <c r="Y39" s="659">
        <v>-13047219.76</v>
      </c>
      <c r="Z39" s="659"/>
      <c r="AA39" s="659"/>
      <c r="AB39" s="659"/>
      <c r="AC39" s="659"/>
      <c r="AD39" s="659"/>
      <c r="AE39" s="659"/>
      <c r="AF39" s="659">
        <f t="shared" si="20"/>
        <v>-84264867.100000009</v>
      </c>
    </row>
    <row r="40" spans="2:42">
      <c r="B40" s="865" t="s">
        <v>10</v>
      </c>
      <c r="C40" s="866"/>
      <c r="D40" s="593"/>
      <c r="E40" s="593"/>
      <c r="F40" s="593"/>
      <c r="G40" s="593"/>
      <c r="H40" s="593"/>
      <c r="I40" s="593"/>
      <c r="J40" s="593"/>
      <c r="K40" s="593"/>
      <c r="L40" s="593"/>
      <c r="M40" s="593"/>
      <c r="N40" s="593"/>
      <c r="O40" s="593"/>
      <c r="P40" s="594"/>
      <c r="R40" s="869" t="s">
        <v>38</v>
      </c>
      <c r="S40" s="868"/>
      <c r="T40" s="655">
        <v>28209611.89133295</v>
      </c>
      <c r="U40" s="655">
        <v>22596705.357439749</v>
      </c>
      <c r="V40" s="655">
        <v>20224082.942506</v>
      </c>
      <c r="W40" s="655">
        <v>18115263.227071561</v>
      </c>
      <c r="X40" s="655">
        <v>17743371.464655969</v>
      </c>
      <c r="Y40" s="655">
        <v>16645896.246646641</v>
      </c>
      <c r="Z40" s="655">
        <v>20355990.455380511</v>
      </c>
      <c r="AA40" s="655">
        <v>19906821.150775731</v>
      </c>
      <c r="AB40" s="655">
        <v>17405107.21977393</v>
      </c>
      <c r="AC40" s="655">
        <v>21642538.661557682</v>
      </c>
      <c r="AD40" s="655">
        <v>23884688.363031361</v>
      </c>
      <c r="AE40" s="655">
        <v>25396436.261596799</v>
      </c>
      <c r="AF40" s="656">
        <f t="shared" si="20"/>
        <v>252126513.24176884</v>
      </c>
      <c r="AN40" s="121"/>
      <c r="AO40" s="451"/>
      <c r="AP40" s="452"/>
    </row>
    <row r="41" spans="2:42">
      <c r="B41" s="873" t="s">
        <v>13</v>
      </c>
      <c r="C41" s="866"/>
      <c r="D41" s="597">
        <v>0.86682856107285255</v>
      </c>
      <c r="E41" s="597">
        <v>0.89736757624398067</v>
      </c>
      <c r="F41" s="597">
        <v>0.78208408843783983</v>
      </c>
      <c r="G41" s="597">
        <v>0.74056179775280884</v>
      </c>
      <c r="H41" s="597">
        <v>0.76889452700253713</v>
      </c>
      <c r="I41" s="597">
        <v>0.75625468164794007</v>
      </c>
      <c r="J41" s="660">
        <v>0.78172526277636822</v>
      </c>
      <c r="K41" s="660">
        <v>0.78114534251540413</v>
      </c>
      <c r="L41" s="660">
        <v>0.75531835205992515</v>
      </c>
      <c r="M41" s="660">
        <v>0.82826386371873861</v>
      </c>
      <c r="N41" s="660">
        <v>0.88472284644194732</v>
      </c>
      <c r="O41" s="660">
        <v>0.88175788329104754</v>
      </c>
      <c r="P41" s="573">
        <f>SUMPRODUCT(D41:O41,$D$19:$O$19)/$P$19</f>
        <v>0.80998276127443425</v>
      </c>
      <c r="Q41" s="453"/>
      <c r="R41" s="867" t="s">
        <v>40</v>
      </c>
      <c r="S41" s="868"/>
      <c r="T41" s="661">
        <f>'[275]YTD compare'!P10</f>
        <v>27916385.044246681</v>
      </c>
      <c r="U41" s="661">
        <v>22283993.061454039</v>
      </c>
      <c r="V41" s="661">
        <v>19903922.356061511</v>
      </c>
      <c r="W41" s="661">
        <v>17801409.022734251</v>
      </c>
      <c r="X41" s="661">
        <v>17426081.019496672</v>
      </c>
      <c r="Y41" s="661">
        <v>16315431.017364509</v>
      </c>
      <c r="Z41" s="661">
        <v>20013999.84258594</v>
      </c>
      <c r="AA41" s="661">
        <v>19585824.997482039</v>
      </c>
      <c r="AB41" s="661">
        <v>17077121.21643668</v>
      </c>
      <c r="AC41" s="661">
        <v>21327787.982464738</v>
      </c>
      <c r="AD41" s="661">
        <v>23576816.085716441</v>
      </c>
      <c r="AE41" s="661">
        <v>25095058.547398429</v>
      </c>
      <c r="AF41" s="662">
        <f t="shared" si="20"/>
        <v>248323830.1934419</v>
      </c>
      <c r="AG41" s="412"/>
      <c r="AN41" s="416"/>
      <c r="AO41" s="454"/>
      <c r="AP41" s="452"/>
    </row>
    <row r="42" spans="2:42">
      <c r="B42" s="873" t="s">
        <v>14</v>
      </c>
      <c r="C42" s="866"/>
      <c r="D42" s="574">
        <v>3317.7326464004468</v>
      </c>
      <c r="E42" s="574">
        <v>3007.5040559824361</v>
      </c>
      <c r="F42" s="574">
        <v>2910.1403865715652</v>
      </c>
      <c r="G42" s="574">
        <v>2995.4479330792001</v>
      </c>
      <c r="H42" s="574">
        <v>2715.1868180345559</v>
      </c>
      <c r="I42" s="574">
        <v>2745.9735697822771</v>
      </c>
      <c r="J42" s="663">
        <v>2818.7879877236392</v>
      </c>
      <c r="K42" s="663">
        <v>2826.5746285714281</v>
      </c>
      <c r="L42" s="663">
        <v>2790.6075226130652</v>
      </c>
      <c r="M42" s="663">
        <v>2866.9397211659189</v>
      </c>
      <c r="N42" s="663">
        <v>2951.3856115264261</v>
      </c>
      <c r="O42" s="663">
        <v>3008.2437</v>
      </c>
      <c r="P42" s="575">
        <f>SUMPRODUCT(D42:O42,$D$19:$O$19)/$P$19</f>
        <v>2912.559822520634</v>
      </c>
      <c r="Q42" s="455"/>
      <c r="R42" s="877" t="s">
        <v>19</v>
      </c>
      <c r="S42" s="868"/>
      <c r="T42" s="619">
        <f t="shared" ref="T42:Y42" si="22">T36+T39</f>
        <v>22429056.630000003</v>
      </c>
      <c r="U42" s="619">
        <f t="shared" si="22"/>
        <v>22502370.759999998</v>
      </c>
      <c r="V42" s="619">
        <f t="shared" si="22"/>
        <v>18682391.240000002</v>
      </c>
      <c r="W42" s="619">
        <f t="shared" si="22"/>
        <v>17774998.859999999</v>
      </c>
      <c r="X42" s="619">
        <f t="shared" si="22"/>
        <v>15156242.48</v>
      </c>
      <c r="Y42" s="619">
        <f t="shared" si="22"/>
        <v>15468612.200000001</v>
      </c>
      <c r="Z42" s="619"/>
      <c r="AA42" s="619"/>
      <c r="AB42" s="619"/>
      <c r="AC42" s="619"/>
      <c r="AD42" s="619"/>
      <c r="AE42" s="619"/>
      <c r="AF42" s="619">
        <f>AF36+AF39</f>
        <v>112013672.17</v>
      </c>
      <c r="AN42" s="416"/>
      <c r="AO42" s="454"/>
      <c r="AP42" s="452"/>
    </row>
    <row r="43" spans="2:42">
      <c r="B43" s="873" t="s">
        <v>15</v>
      </c>
      <c r="C43" s="866"/>
      <c r="D43" s="574">
        <f t="shared" ref="D43:O43" si="23">D41*D42</f>
        <v>2875.9054159037264</v>
      </c>
      <c r="E43" s="574">
        <f t="shared" si="23"/>
        <v>2698.8366252608998</v>
      </c>
      <c r="F43" s="574">
        <f t="shared" si="23"/>
        <v>2275.9744914579655</v>
      </c>
      <c r="G43" s="574">
        <f t="shared" si="23"/>
        <v>2218.3143063960679</v>
      </c>
      <c r="H43" s="574">
        <f t="shared" si="23"/>
        <v>2087.6922841762039</v>
      </c>
      <c r="I43" s="574">
        <f t="shared" si="23"/>
        <v>2076.6553678293535</v>
      </c>
      <c r="J43" s="574">
        <f t="shared" si="23"/>
        <v>2203.5177804141322</v>
      </c>
      <c r="K43" s="574">
        <f t="shared" si="23"/>
        <v>2207.9656063807793</v>
      </c>
      <c r="L43" s="574">
        <f t="shared" si="23"/>
        <v>2107.7970752261308</v>
      </c>
      <c r="M43" s="574">
        <f t="shared" si="23"/>
        <v>2374.5825705016073</v>
      </c>
      <c r="N43" s="574">
        <f t="shared" si="23"/>
        <v>2611.1582791774672</v>
      </c>
      <c r="O43" s="574">
        <f t="shared" si="23"/>
        <v>2652.5425973356291</v>
      </c>
      <c r="P43" s="575">
        <f>SUMPRODUCT(D43:O43,$D$19:$O$19)/$P$19</f>
        <v>2364.4076150614983</v>
      </c>
      <c r="R43" s="869" t="s">
        <v>54</v>
      </c>
      <c r="S43" s="868"/>
      <c r="T43" s="664">
        <v>0.63661884758268805</v>
      </c>
      <c r="U43" s="664">
        <v>0.59721769666089664</v>
      </c>
      <c r="V43" s="664">
        <v>0.57429604568551018</v>
      </c>
      <c r="W43" s="664">
        <v>0.5545777247263306</v>
      </c>
      <c r="X43" s="664">
        <v>0.5448351226803495</v>
      </c>
      <c r="Y43" s="664">
        <v>0.53061355991065418</v>
      </c>
      <c r="Z43" s="664">
        <v>0.58417893000198806</v>
      </c>
      <c r="AA43" s="664">
        <v>0.57177051917578436</v>
      </c>
      <c r="AB43" s="664">
        <v>0.54394256465466495</v>
      </c>
      <c r="AC43" s="664">
        <v>0.58003714631590897</v>
      </c>
      <c r="AD43" s="664">
        <v>0.60085690947802139</v>
      </c>
      <c r="AE43" s="664">
        <v>0.60879776558909859</v>
      </c>
      <c r="AF43" s="665">
        <f>AVERAGE(T43:AE43)</f>
        <v>0.57731190270515786</v>
      </c>
    </row>
    <row r="44" spans="2:42">
      <c r="B44" s="865" t="s">
        <v>55</v>
      </c>
      <c r="C44" s="866"/>
      <c r="D44" s="579"/>
      <c r="E44" s="579"/>
      <c r="F44" s="579"/>
      <c r="G44" s="579"/>
      <c r="H44" s="579"/>
      <c r="I44" s="579"/>
      <c r="J44" s="579"/>
      <c r="K44" s="579"/>
      <c r="L44" s="579"/>
      <c r="M44" s="579"/>
      <c r="N44" s="579"/>
      <c r="O44" s="579"/>
      <c r="P44" s="579"/>
      <c r="R44" s="867" t="s">
        <v>56</v>
      </c>
      <c r="S44" s="868"/>
      <c r="T44" s="666">
        <v>0.63</v>
      </c>
      <c r="U44" s="666">
        <v>0.59000000000000008</v>
      </c>
      <c r="V44" s="666">
        <v>0.57000000000000006</v>
      </c>
      <c r="W44" s="666">
        <v>0.54</v>
      </c>
      <c r="X44" s="666">
        <v>0.54</v>
      </c>
      <c r="Y44" s="666">
        <v>0.52</v>
      </c>
      <c r="Z44" s="666">
        <v>0.57000000000000006</v>
      </c>
      <c r="AA44" s="666">
        <v>0.56000000000000005</v>
      </c>
      <c r="AB44" s="666">
        <v>0.53</v>
      </c>
      <c r="AC44" s="666">
        <v>0.57000000000000006</v>
      </c>
      <c r="AD44" s="666">
        <v>0.59000000000000008</v>
      </c>
      <c r="AE44" s="666">
        <v>0.6</v>
      </c>
      <c r="AF44" s="667">
        <f>AVERAGE(T44:AE44)</f>
        <v>0.5675</v>
      </c>
    </row>
    <row r="45" spans="2:42">
      <c r="B45" s="876" t="s">
        <v>13</v>
      </c>
      <c r="C45" s="868"/>
      <c r="D45" s="609">
        <v>0.87024284160927867</v>
      </c>
      <c r="E45" s="610">
        <f>'[275]LSSS FY26'!D5</f>
        <v>0.9048956661316212</v>
      </c>
      <c r="F45" s="610">
        <f>'[275]LSSS FY26'!E5</f>
        <v>0.79956505980427695</v>
      </c>
      <c r="G45" s="610">
        <f>'[275]LSSS FY26'!F5</f>
        <v>0.76479400749063675</v>
      </c>
      <c r="H45" s="610">
        <f>'[275]LSSS FY26'!G5</f>
        <v>0.74969191736136276</v>
      </c>
      <c r="I45" s="610">
        <f>'[275]LSSS FY26'!H5</f>
        <v>0.76546816479400748</v>
      </c>
      <c r="J45" s="610"/>
      <c r="K45" s="610"/>
      <c r="L45" s="610"/>
      <c r="M45" s="610"/>
      <c r="N45" s="610"/>
      <c r="O45" s="610"/>
      <c r="P45" s="610">
        <f>(D45*31+E45*28+F45*31+G45*30+H45*31+I45*30+J45*31+K45*31+L45*30+M45*31+N45*30+O45*31)/365</f>
        <v>0.40068339233492378</v>
      </c>
      <c r="Q45" s="456"/>
      <c r="R45" s="877" t="s">
        <v>57</v>
      </c>
      <c r="S45" s="868"/>
      <c r="T45" s="668">
        <f t="shared" ref="T45:AF45" si="24">T42/T36</f>
        <v>0.60650067206210623</v>
      </c>
      <c r="U45" s="668">
        <f t="shared" si="24"/>
        <v>0.61149958248286151</v>
      </c>
      <c r="V45" s="668">
        <f t="shared" si="24"/>
        <v>0.5656753208379145</v>
      </c>
      <c r="W45" s="668">
        <f t="shared" si="24"/>
        <v>0.55842284539266129</v>
      </c>
      <c r="X45" s="668">
        <f t="shared" si="24"/>
        <v>0.52037658090672556</v>
      </c>
      <c r="Y45" s="668">
        <f t="shared" si="24"/>
        <v>0.54245698395537889</v>
      </c>
      <c r="Z45" s="668" t="e">
        <f t="shared" si="24"/>
        <v>#DIV/0!</v>
      </c>
      <c r="AA45" s="668" t="e">
        <f t="shared" si="24"/>
        <v>#DIV/0!</v>
      </c>
      <c r="AB45" s="668" t="e">
        <f t="shared" si="24"/>
        <v>#DIV/0!</v>
      </c>
      <c r="AC45" s="668" t="e">
        <f t="shared" si="24"/>
        <v>#DIV/0!</v>
      </c>
      <c r="AD45" s="668" t="e">
        <f t="shared" si="24"/>
        <v>#DIV/0!</v>
      </c>
      <c r="AE45" s="668" t="e">
        <f t="shared" si="24"/>
        <v>#DIV/0!</v>
      </c>
      <c r="AF45" s="668">
        <f t="shared" si="24"/>
        <v>0.57068731297166631</v>
      </c>
      <c r="AN45" s="121"/>
      <c r="AO45" s="451"/>
    </row>
    <row r="46" spans="2:42">
      <c r="B46" s="457"/>
      <c r="C46" s="458" t="s">
        <v>58</v>
      </c>
      <c r="D46" s="459">
        <f>'[275]LSSS FY26'!C25</f>
        <v>0.17310619789778905</v>
      </c>
      <c r="E46" s="459">
        <f>'[275]LSSS FY26'!D25</f>
        <v>0.10457463884430176</v>
      </c>
      <c r="F46" s="459">
        <f>'[275]LSSS FY26'!E25</f>
        <v>9.5904313156940924E-2</v>
      </c>
      <c r="G46" s="459">
        <f>'[275]LSSS FY26'!F25</f>
        <v>0.10764044943820225</v>
      </c>
      <c r="H46" s="459">
        <f>'[275]LSSS FY26'!G25</f>
        <v>0.14034070315331643</v>
      </c>
      <c r="I46" s="459">
        <f>'[275]LSSS FY26'!H25</f>
        <v>0.16539325842696628</v>
      </c>
      <c r="J46" s="459"/>
      <c r="K46" s="459"/>
      <c r="L46" s="459"/>
      <c r="M46" s="459"/>
      <c r="N46" s="459"/>
      <c r="O46" s="459"/>
      <c r="P46" s="459">
        <f>(D46*31+E46*28+F46*31+G46*30+H46*31+I45*30+J46*31+K46*31+L46*30+M46*31+N46*30+O46*31)/365</f>
        <v>0.11455133138371555</v>
      </c>
      <c r="R46" s="869" t="s">
        <v>43</v>
      </c>
      <c r="S46" s="868"/>
      <c r="T46" s="669">
        <v>20104565.940000001</v>
      </c>
      <c r="U46" s="669">
        <v>15060403.300000001</v>
      </c>
      <c r="V46" s="669">
        <v>12865716.630000001</v>
      </c>
      <c r="W46" s="669">
        <v>10920042.16</v>
      </c>
      <c r="X46" s="669">
        <v>10747220.75</v>
      </c>
      <c r="Y46" s="669">
        <v>9720662</v>
      </c>
      <c r="Z46" s="669">
        <v>12999399.109999999</v>
      </c>
      <c r="AA46" s="669">
        <v>12573352.74</v>
      </c>
      <c r="AB46" s="669">
        <v>10435333.75</v>
      </c>
      <c r="AC46" s="669">
        <v>14165807.199999999</v>
      </c>
      <c r="AD46" s="669">
        <v>16120753.26</v>
      </c>
      <c r="AE46" s="669">
        <v>17504879.66</v>
      </c>
      <c r="AF46" s="670">
        <f>SUM(T46:AE46)</f>
        <v>163218136.5</v>
      </c>
      <c r="AG46" s="412"/>
      <c r="AN46" s="416"/>
      <c r="AO46" s="416"/>
    </row>
    <row r="47" spans="2:42">
      <c r="B47" s="613"/>
      <c r="C47" s="460" t="s">
        <v>59</v>
      </c>
      <c r="D47" s="461">
        <f>'[275]LSSS FY26'!C26</f>
        <v>0.70395070677781812</v>
      </c>
      <c r="E47" s="461">
        <f>'[275]LSSS FY26'!D26</f>
        <v>0.80032102728731946</v>
      </c>
      <c r="F47" s="461">
        <f>'[275]LSSS FY26'!E26</f>
        <v>0.70366074664733602</v>
      </c>
      <c r="G47" s="461">
        <f>'[275]LSSS FY26'!F26</f>
        <v>0.65715355805243447</v>
      </c>
      <c r="H47" s="461">
        <f>'[275]LSSS FY26'!G26</f>
        <v>0.60935121420804639</v>
      </c>
      <c r="I47" s="461">
        <f>'[275]LSSS FY26'!H26</f>
        <v>0.60007490636704119</v>
      </c>
      <c r="J47" s="461"/>
      <c r="K47" s="461"/>
      <c r="L47" s="461"/>
      <c r="M47" s="461"/>
      <c r="N47" s="461"/>
      <c r="O47" s="461"/>
      <c r="P47" s="461">
        <f>(D47*31+E47*28+F47*31+G47*30+H47*31+I47*30+J47*31+K47*31+L47*30+M47*31+N47*30+O47*31)/365</f>
        <v>0.33603201477605044</v>
      </c>
      <c r="R47" s="867" t="s">
        <v>45</v>
      </c>
      <c r="S47" s="868"/>
      <c r="T47" s="661">
        <v>17046778.30691357</v>
      </c>
      <c r="U47" s="661">
        <v>11829988.180530241</v>
      </c>
      <c r="V47" s="661">
        <v>9614700.6859589219</v>
      </c>
      <c r="W47" s="661">
        <v>7651465.4988840586</v>
      </c>
      <c r="X47" s="661">
        <v>7314690.1712876782</v>
      </c>
      <c r="Y47" s="661">
        <v>6284360.9400279159</v>
      </c>
      <c r="Z47" s="661">
        <v>9776792.0267429911</v>
      </c>
      <c r="AA47" s="661">
        <v>9360385.5159212053</v>
      </c>
      <c r="AB47" s="661">
        <v>7007812.1516128816</v>
      </c>
      <c r="AC47" s="661">
        <v>10958097.992606569</v>
      </c>
      <c r="AD47" s="661">
        <v>13072050.40409985</v>
      </c>
      <c r="AE47" s="661">
        <v>14470547.893674631</v>
      </c>
      <c r="AF47" s="662">
        <f>SUM(T47:AE47)</f>
        <v>124387669.76826051</v>
      </c>
      <c r="AG47" s="412"/>
      <c r="AN47" s="416"/>
      <c r="AO47" s="416"/>
    </row>
    <row r="48" spans="2:42">
      <c r="B48" s="876" t="s">
        <v>14</v>
      </c>
      <c r="C48" s="868"/>
      <c r="D48" s="614">
        <v>2779.1542951852161</v>
      </c>
      <c r="E48" s="614">
        <f>'[275]LSSS FY26'!D6</f>
        <v>2966.1888549889136</v>
      </c>
      <c r="F48" s="614">
        <f>'[275]LSSS FY26'!E6</f>
        <v>2700.8930380779698</v>
      </c>
      <c r="G48" s="614">
        <f>'[275]LSSS FY26'!F6</f>
        <v>2820.6902703232117</v>
      </c>
      <c r="H48" s="614">
        <f>'[275]LSSS FY26'!G6</f>
        <v>2519.2705047379618</v>
      </c>
      <c r="I48" s="614">
        <f>'[275]LSSS FY26'!H6</f>
        <v>2491.0682072609843</v>
      </c>
      <c r="J48" s="614"/>
      <c r="K48" s="614"/>
      <c r="L48" s="614"/>
      <c r="M48" s="614"/>
      <c r="N48" s="614"/>
      <c r="O48" s="614"/>
      <c r="P48" s="614">
        <f>(D48*31+E48*28+F48*31+G48*30+H48*31+I48*30+J48*31+K48*31+L48*30+M48*31+N48*30+O48*31)/365</f>
        <v>1343.5202609458934</v>
      </c>
      <c r="Q48" s="462"/>
      <c r="R48" s="877" t="s">
        <v>21</v>
      </c>
      <c r="S48" s="868"/>
      <c r="T48" s="619">
        <v>12467116.720000001</v>
      </c>
      <c r="U48" s="619">
        <v>12218882.240000021</v>
      </c>
      <c r="V48" s="671">
        <v>8778766.0699999724</v>
      </c>
      <c r="W48" s="619">
        <v>8009317.5200000294</v>
      </c>
      <c r="X48" s="619">
        <v>5620949.0699999593</v>
      </c>
      <c r="Y48" s="619">
        <v>5908210.6500000656</v>
      </c>
      <c r="Z48" s="619"/>
      <c r="AA48" s="619"/>
      <c r="AB48" s="619"/>
      <c r="AC48" s="619"/>
      <c r="AD48" s="619"/>
      <c r="AE48" s="619"/>
      <c r="AF48" s="619">
        <f>SUM(T48:AE48)</f>
        <v>53003242.270000055</v>
      </c>
      <c r="AG48" s="109" t="s">
        <v>60</v>
      </c>
    </row>
    <row r="49" spans="2:41">
      <c r="B49" s="457"/>
      <c r="C49" s="458" t="s">
        <v>58</v>
      </c>
      <c r="D49" s="463">
        <v>2098.0189477401132</v>
      </c>
      <c r="E49" s="463">
        <v>2071.3546661550272</v>
      </c>
      <c r="F49" s="463"/>
      <c r="G49" s="463">
        <v>2014.75913013222</v>
      </c>
      <c r="H49" s="463">
        <v>2008.3814514462811</v>
      </c>
      <c r="I49" s="463">
        <v>2008.3814514462811</v>
      </c>
      <c r="J49" s="464"/>
      <c r="K49" s="464"/>
      <c r="L49" s="464"/>
      <c r="M49" s="464"/>
      <c r="N49" s="464"/>
      <c r="O49" s="465"/>
      <c r="P49" s="463">
        <f>(D49*31+E49*28+F49*31+G49*30+H49*31+I49*30+J49*31+K49*31+L49*30+M49*31+N49*30+O49*31)/365</f>
        <v>838.33030266979188</v>
      </c>
      <c r="Q49" s="462"/>
      <c r="R49" s="877" t="s">
        <v>48</v>
      </c>
      <c r="S49" s="868"/>
      <c r="T49" s="619">
        <v>1535418.819999994</v>
      </c>
      <c r="U49" s="619">
        <v>2091933.7000000209</v>
      </c>
      <c r="V49" s="653">
        <v>-1301086.920000029</v>
      </c>
      <c r="W49" s="653">
        <v>-1672053.119999965</v>
      </c>
      <c r="X49" s="653">
        <v>-3791097.18</v>
      </c>
      <c r="Y49" s="653">
        <v>-3241503.139999941</v>
      </c>
      <c r="Z49" s="619"/>
      <c r="AA49" s="653"/>
      <c r="AB49" s="653"/>
      <c r="AC49" s="653"/>
      <c r="AD49" s="619"/>
      <c r="AE49" s="642"/>
      <c r="AF49" s="659">
        <f>SUM(T49:AE49)</f>
        <v>-6378387.8399999207</v>
      </c>
      <c r="AO49" s="466"/>
    </row>
    <row r="50" spans="2:41">
      <c r="B50" s="613"/>
      <c r="C50" s="460" t="s">
        <v>59</v>
      </c>
      <c r="D50" s="467">
        <v>2884.7361967612092</v>
      </c>
      <c r="E50" s="467">
        <v>3083.113137785801</v>
      </c>
      <c r="F50" s="467"/>
      <c r="G50" s="467">
        <v>2952.7001926364969</v>
      </c>
      <c r="H50" s="467">
        <v>2636.934221984297</v>
      </c>
      <c r="I50" s="467">
        <v>2636.934221984297</v>
      </c>
      <c r="J50" s="468"/>
      <c r="K50" s="468"/>
      <c r="L50" s="468"/>
      <c r="M50" s="468"/>
      <c r="N50" s="468"/>
      <c r="O50" s="469"/>
      <c r="P50" s="467">
        <f>(D50*31+E50*28+F50*31+G50*30+H50*31+I50*30+J50*31+K50*31+L50*30+M50*31+N50*30+O50*31)/365</f>
        <v>1164.8985843225669</v>
      </c>
      <c r="Q50" s="462"/>
      <c r="AO50" s="470"/>
    </row>
    <row r="51" spans="2:41">
      <c r="B51" s="876" t="s">
        <v>15</v>
      </c>
      <c r="C51" s="868"/>
      <c r="D51" s="614">
        <f t="shared" ref="D51:I51" si="25">D48*D45</f>
        <v>2418.5391311126145</v>
      </c>
      <c r="E51" s="614">
        <f t="shared" si="25"/>
        <v>2684.0914398073837</v>
      </c>
      <c r="F51" s="614">
        <f t="shared" si="25"/>
        <v>2159.5397035157671</v>
      </c>
      <c r="G51" s="614">
        <f t="shared" si="25"/>
        <v>2157.2470157303364</v>
      </c>
      <c r="H51" s="614">
        <f t="shared" si="25"/>
        <v>1888.6767350489306</v>
      </c>
      <c r="I51" s="614">
        <f t="shared" si="25"/>
        <v>1906.8334089887639</v>
      </c>
      <c r="J51" s="614"/>
      <c r="K51" s="614"/>
      <c r="L51" s="614"/>
      <c r="M51" s="614"/>
      <c r="N51" s="614"/>
      <c r="O51" s="614"/>
      <c r="P51" s="614">
        <f>P45*P48</f>
        <v>538.32625582650257</v>
      </c>
      <c r="Q51" s="462"/>
      <c r="R51" s="471">
        <v>2025</v>
      </c>
      <c r="S51" s="472" t="s">
        <v>17</v>
      </c>
      <c r="T51" s="473">
        <f>'[275]result FY25'!T36</f>
        <v>40471406.759999998</v>
      </c>
      <c r="U51" s="473">
        <f>'[275]result FY25'!U36</f>
        <v>35097386</v>
      </c>
      <c r="V51" s="473">
        <f>'[275]result FY25'!V36</f>
        <v>31885906.359999999</v>
      </c>
      <c r="W51" s="473">
        <f>'[275]result FY25'!W36</f>
        <v>28944481.789999999</v>
      </c>
      <c r="X51" s="473">
        <f>'[275]result FY25'!X36</f>
        <v>29907879.420000002</v>
      </c>
      <c r="Y51" s="474"/>
      <c r="Z51" s="474"/>
      <c r="AA51" s="474"/>
      <c r="AB51" s="474"/>
      <c r="AC51" s="474"/>
      <c r="AD51" s="474"/>
      <c r="AE51" s="474"/>
      <c r="AF51" s="475">
        <f>SUM(T51:AE51)</f>
        <v>166307060.32999998</v>
      </c>
      <c r="AO51" s="470"/>
    </row>
    <row r="52" spans="2:41">
      <c r="B52" s="457"/>
      <c r="C52" s="458" t="s">
        <v>58</v>
      </c>
      <c r="D52" s="463">
        <f t="shared" ref="D52:I53" si="26">D46*D49</f>
        <v>363.18008316081119</v>
      </c>
      <c r="E52" s="463">
        <f t="shared" si="26"/>
        <v>216.61116613162122</v>
      </c>
      <c r="F52" s="463">
        <f t="shared" si="26"/>
        <v>0</v>
      </c>
      <c r="G52" s="463">
        <f t="shared" si="26"/>
        <v>216.86957827715358</v>
      </c>
      <c r="H52" s="463">
        <f t="shared" si="26"/>
        <v>281.85766509604935</v>
      </c>
      <c r="I52" s="463">
        <f t="shared" si="26"/>
        <v>332.17275241898039</v>
      </c>
      <c r="J52" s="463"/>
      <c r="K52" s="463"/>
      <c r="L52" s="463"/>
      <c r="M52" s="463"/>
      <c r="N52" s="463"/>
      <c r="O52" s="465"/>
      <c r="P52" s="463">
        <f>P46*P49</f>
        <v>96.031852310137893</v>
      </c>
      <c r="R52" s="476"/>
      <c r="S52" s="477"/>
      <c r="T52" s="478">
        <f>T36/T51-1</f>
        <v>-8.6241519616502615E-2</v>
      </c>
      <c r="U52" s="478">
        <f>U36/U51-1</f>
        <v>4.8473212506481067E-2</v>
      </c>
      <c r="V52" s="478">
        <f>V36/V51-1</f>
        <v>3.5777480405295936E-2</v>
      </c>
      <c r="W52" s="478">
        <f>W36/W51-1</f>
        <v>9.9716207771153309E-2</v>
      </c>
      <c r="X52" s="478">
        <f>X36/X51-1</f>
        <v>-2.6158718544144755E-2</v>
      </c>
      <c r="Y52" s="479"/>
      <c r="Z52" s="479"/>
      <c r="AA52" s="479"/>
      <c r="AB52" s="479"/>
      <c r="AC52" s="479"/>
      <c r="AD52" s="479"/>
      <c r="AE52" s="479"/>
      <c r="AF52" s="480">
        <f>AF36/AF51-1</f>
        <v>0.18021771824075405</v>
      </c>
    </row>
    <row r="53" spans="2:41">
      <c r="B53" s="613"/>
      <c r="C53" s="460" t="s">
        <v>59</v>
      </c>
      <c r="D53" s="467">
        <f t="shared" si="26"/>
        <v>2030.7120845776083</v>
      </c>
      <c r="E53" s="467">
        <f t="shared" si="26"/>
        <v>2467.4802736757633</v>
      </c>
      <c r="F53" s="467">
        <f t="shared" si="26"/>
        <v>0</v>
      </c>
      <c r="G53" s="467">
        <f t="shared" si="26"/>
        <v>1940.3774374531827</v>
      </c>
      <c r="H53" s="467">
        <f t="shared" si="26"/>
        <v>1606.8190699528816</v>
      </c>
      <c r="I53" s="467">
        <f t="shared" si="26"/>
        <v>1582.3580563532737</v>
      </c>
      <c r="J53" s="467"/>
      <c r="K53" s="467"/>
      <c r="L53" s="467"/>
      <c r="M53" s="467"/>
      <c r="N53" s="467"/>
      <c r="O53" s="469"/>
      <c r="P53" s="467">
        <f>P47*P50</f>
        <v>391.44321829968101</v>
      </c>
      <c r="R53" s="481"/>
      <c r="S53" s="482" t="s">
        <v>19</v>
      </c>
      <c r="T53" s="382">
        <f>'[275]result FY25'!T42</f>
        <v>24241888.269999996</v>
      </c>
      <c r="U53" s="382">
        <f>'[275]result FY25'!U42</f>
        <v>20170272.219999999</v>
      </c>
      <c r="V53" s="382">
        <f>'[275]result FY25'!V42</f>
        <v>18090458.41</v>
      </c>
      <c r="W53" s="382">
        <f>'[275]result FY25'!W42</f>
        <v>16113519.549999999</v>
      </c>
      <c r="X53" s="382">
        <f>'[275]result FY25'!X42</f>
        <v>16903864.840000004</v>
      </c>
      <c r="Y53" s="381"/>
      <c r="Z53" s="381"/>
      <c r="AA53" s="381"/>
      <c r="AB53" s="381"/>
      <c r="AC53" s="381"/>
      <c r="AD53" s="381"/>
      <c r="AE53" s="381"/>
      <c r="AF53" s="483">
        <f>SUM(T53:AE53)</f>
        <v>95520003.289999992</v>
      </c>
    </row>
    <row r="54" spans="2:41">
      <c r="B54" s="124"/>
      <c r="C54" s="124" t="s">
        <v>61</v>
      </c>
      <c r="D54" s="484">
        <f>D51/[275]Compset!B101</f>
        <v>1.085471471046406</v>
      </c>
      <c r="E54" s="484">
        <f>E51/[275]Compset!C101</f>
        <v>1.1660262613825554</v>
      </c>
      <c r="F54" s="484">
        <f>F51/[275]Compset!D101</f>
        <v>1.0778691032065491</v>
      </c>
      <c r="G54" s="484">
        <f>G51/[275]Compset!E101</f>
        <v>1.1424053509547445</v>
      </c>
      <c r="H54" s="484">
        <f>H51/[275]Compset!F101</f>
        <v>1.0153570063564552</v>
      </c>
      <c r="I54" s="484">
        <f>I51/[275]Compset!G101</f>
        <v>1.1586829015076179</v>
      </c>
      <c r="J54" s="484" t="e">
        <f>J51/[275]Compset!H101</f>
        <v>#DIV/0!</v>
      </c>
      <c r="K54" s="484" t="e">
        <f>K51/[275]Compset!I101</f>
        <v>#DIV/0!</v>
      </c>
      <c r="L54" s="484" t="e">
        <f>L51/[275]Compset!J101</f>
        <v>#DIV/0!</v>
      </c>
      <c r="M54" s="484" t="e">
        <f>M51/[275]Compset!K101</f>
        <v>#DIV/0!</v>
      </c>
      <c r="N54" s="484" t="e">
        <f>N51/[275]Compset!L101</f>
        <v>#DIV/0!</v>
      </c>
      <c r="O54" s="484" t="e">
        <f>O51/[275]Compset!M101</f>
        <v>#DIV/0!</v>
      </c>
      <c r="P54" s="485"/>
      <c r="R54" s="486"/>
      <c r="S54" s="487"/>
      <c r="T54" s="488">
        <f>T42/T53-1</f>
        <v>-7.4780958471928227E-2</v>
      </c>
      <c r="U54" s="488">
        <f>U42/U53-1</f>
        <v>0.11562057837214446</v>
      </c>
      <c r="V54" s="488">
        <f>V42/V53-1</f>
        <v>3.2720720314792784E-2</v>
      </c>
      <c r="W54" s="488">
        <f>W42/W53-1</f>
        <v>0.10311088802446022</v>
      </c>
      <c r="X54" s="488">
        <f>X42/X53-1</f>
        <v>-0.10338596389297694</v>
      </c>
      <c r="Y54" s="489"/>
      <c r="Z54" s="479"/>
      <c r="AA54" s="479"/>
      <c r="AB54" s="479"/>
      <c r="AC54" s="479"/>
      <c r="AD54" s="479"/>
      <c r="AE54" s="479"/>
      <c r="AF54" s="490">
        <f>AF42/AF53-1</f>
        <v>0.17267240695045838</v>
      </c>
    </row>
    <row r="55" spans="2:41">
      <c r="B55" s="876" t="s">
        <v>65</v>
      </c>
      <c r="C55" s="868"/>
      <c r="D55" s="614">
        <f>'[276]Pick Up Pace_SR9'!$AI$49</f>
        <v>2969.9604731913482</v>
      </c>
      <c r="E55" s="614">
        <f>'[276]Pick Up Pace_SR9'!$AF$50</f>
        <v>3139.3683573461403</v>
      </c>
      <c r="F55" s="614">
        <f>'[276]Pick Up Pace_SR9'!$AI$51</f>
        <v>2856.2135531934227</v>
      </c>
      <c r="G55" s="614">
        <f>'[276]Pick Up Pace_SR9'!$AH$52</f>
        <v>2965.1403950593076</v>
      </c>
      <c r="H55" s="614">
        <f>'[276]Pick Up Pace_SR9'!$AI$53</f>
        <v>2706.6959955279021</v>
      </c>
      <c r="I55" s="614">
        <f>(25457894.27+1791102.04)/I56</f>
        <v>2671.7321609961759</v>
      </c>
      <c r="J55" s="614"/>
      <c r="K55" s="614"/>
      <c r="L55" s="614"/>
      <c r="M55" s="614"/>
      <c r="N55" s="614"/>
      <c r="O55" s="614"/>
      <c r="P55" s="614">
        <f>(D55*31+E55*28+F55*31+G55*30+H55*31+I55*30+J55*31+K55*31+L55*30+M55*31+N55*30+O55*31)/365</f>
        <v>1428.8423599086284</v>
      </c>
      <c r="T55" s="444"/>
      <c r="U55" s="444"/>
      <c r="V55" s="444"/>
      <c r="W55" s="444"/>
    </row>
    <row r="56" spans="2:41">
      <c r="E56" s="109">
        <v>393</v>
      </c>
      <c r="I56" s="109">
        <f>10260-21-40</f>
        <v>10199</v>
      </c>
      <c r="T56" s="445"/>
      <c r="U56" s="445"/>
      <c r="V56" s="445"/>
      <c r="W56" s="445"/>
      <c r="X56" s="445"/>
      <c r="Y56" s="445"/>
      <c r="Z56" s="445"/>
      <c r="AA56" s="445"/>
      <c r="AB56" s="445"/>
      <c r="AC56" s="445"/>
      <c r="AD56" s="445"/>
      <c r="AE56" s="445"/>
    </row>
    <row r="57" spans="2:41">
      <c r="B57" s="870" t="s">
        <v>5</v>
      </c>
      <c r="C57" s="866"/>
      <c r="D57" s="874">
        <f>$D$20</f>
        <v>2026</v>
      </c>
      <c r="E57" s="875"/>
      <c r="F57" s="875"/>
      <c r="G57" s="875"/>
      <c r="H57" s="875"/>
      <c r="I57" s="875"/>
      <c r="J57" s="875"/>
      <c r="K57" s="875"/>
      <c r="L57" s="875"/>
      <c r="M57" s="875"/>
      <c r="N57" s="875"/>
      <c r="O57" s="868"/>
      <c r="P57" s="879" t="s">
        <v>22</v>
      </c>
      <c r="R57" s="889" t="s">
        <v>5</v>
      </c>
      <c r="S57" s="866"/>
      <c r="T57" s="887">
        <f>$T$20</f>
        <v>2026</v>
      </c>
      <c r="U57" s="875"/>
      <c r="V57" s="875"/>
      <c r="W57" s="875"/>
      <c r="X57" s="875"/>
      <c r="Y57" s="875"/>
      <c r="Z57" s="875"/>
      <c r="AA57" s="875"/>
      <c r="AB57" s="875"/>
      <c r="AC57" s="875"/>
      <c r="AD57" s="875"/>
      <c r="AE57" s="868"/>
      <c r="AF57" s="888" t="s">
        <v>24</v>
      </c>
    </row>
    <row r="58" spans="2:41">
      <c r="B58" s="871"/>
      <c r="C58" s="872"/>
      <c r="D58" s="562" t="s">
        <v>25</v>
      </c>
      <c r="E58" s="562" t="s">
        <v>26</v>
      </c>
      <c r="F58" s="562" t="s">
        <v>27</v>
      </c>
      <c r="G58" s="562" t="s">
        <v>28</v>
      </c>
      <c r="H58" s="562" t="s">
        <v>29</v>
      </c>
      <c r="I58" s="562" t="s">
        <v>30</v>
      </c>
      <c r="J58" s="562" t="s">
        <v>31</v>
      </c>
      <c r="K58" s="562" t="s">
        <v>32</v>
      </c>
      <c r="L58" s="562" t="s">
        <v>33</v>
      </c>
      <c r="M58" s="562" t="s">
        <v>34</v>
      </c>
      <c r="N58" s="562" t="s">
        <v>35</v>
      </c>
      <c r="O58" s="562" t="s">
        <v>36</v>
      </c>
      <c r="P58" s="864"/>
      <c r="R58" s="871"/>
      <c r="S58" s="872"/>
      <c r="T58" s="640" t="s">
        <v>25</v>
      </c>
      <c r="U58" s="640" t="s">
        <v>26</v>
      </c>
      <c r="V58" s="640" t="s">
        <v>27</v>
      </c>
      <c r="W58" s="640" t="s">
        <v>28</v>
      </c>
      <c r="X58" s="640" t="s">
        <v>29</v>
      </c>
      <c r="Y58" s="640" t="s">
        <v>30</v>
      </c>
      <c r="Z58" s="640" t="s">
        <v>31</v>
      </c>
      <c r="AA58" s="640" t="s">
        <v>32</v>
      </c>
      <c r="AB58" s="640" t="s">
        <v>33</v>
      </c>
      <c r="AC58" s="640" t="s">
        <v>34</v>
      </c>
      <c r="AD58" s="640" t="s">
        <v>35</v>
      </c>
      <c r="AE58" s="640" t="s">
        <v>36</v>
      </c>
      <c r="AF58" s="864"/>
    </row>
    <row r="59" spans="2:41">
      <c r="B59" s="865" t="s">
        <v>9</v>
      </c>
      <c r="C59" s="866"/>
      <c r="D59" s="582"/>
      <c r="E59" s="582"/>
      <c r="F59" s="582"/>
      <c r="G59" s="582"/>
      <c r="H59" s="582"/>
      <c r="I59" s="582"/>
      <c r="J59" s="582"/>
      <c r="K59" s="582"/>
      <c r="L59" s="582"/>
      <c r="M59" s="582"/>
      <c r="N59" s="582"/>
      <c r="O59" s="582"/>
      <c r="P59" s="583"/>
      <c r="R59" s="877" t="s">
        <v>50</v>
      </c>
      <c r="S59" s="868"/>
      <c r="T59" s="619">
        <v>35431726.369999997</v>
      </c>
      <c r="U59" s="619">
        <v>38907552.450000003</v>
      </c>
      <c r="V59" s="619">
        <v>30984315.649999999</v>
      </c>
      <c r="W59" s="619">
        <v>26245238.559999999</v>
      </c>
      <c r="X59" s="619">
        <v>23379075.129999999</v>
      </c>
      <c r="Y59" s="619">
        <v>24286103.100000001</v>
      </c>
      <c r="Z59" s="619"/>
      <c r="AA59" s="619"/>
      <c r="AB59" s="619"/>
      <c r="AC59" s="619"/>
      <c r="AD59" s="619"/>
      <c r="AE59" s="619"/>
      <c r="AF59" s="619">
        <f t="shared" ref="AF59:AF65" si="27">SUM(T59:AE59)</f>
        <v>179234011.25999999</v>
      </c>
    </row>
    <row r="60" spans="2:41">
      <c r="B60" s="878" t="s">
        <v>13</v>
      </c>
      <c r="C60" s="866"/>
      <c r="D60" s="491">
        <v>0.77</v>
      </c>
      <c r="E60" s="491">
        <v>0.81</v>
      </c>
      <c r="F60" s="491">
        <v>0.65</v>
      </c>
      <c r="G60" s="491">
        <v>0.7</v>
      </c>
      <c r="H60" s="491">
        <v>0.69</v>
      </c>
      <c r="I60" s="491">
        <v>0.69</v>
      </c>
      <c r="J60" s="491">
        <v>0.83</v>
      </c>
      <c r="K60" s="491">
        <v>0.84</v>
      </c>
      <c r="L60" s="491">
        <v>0.71</v>
      </c>
      <c r="M60" s="491">
        <v>0.73</v>
      </c>
      <c r="N60" s="491">
        <v>0.82</v>
      </c>
      <c r="O60" s="491">
        <v>0.81</v>
      </c>
      <c r="P60" s="567">
        <f>SUMPRODUCT(D60:O60,$D$19:$O$19)/$P$19</f>
        <v>0.75397260273972588</v>
      </c>
      <c r="R60" s="869" t="s">
        <v>51</v>
      </c>
      <c r="S60" s="868"/>
      <c r="T60" s="655">
        <v>-16899769.119837038</v>
      </c>
      <c r="U60" s="655">
        <v>-16439843.66898598</v>
      </c>
      <c r="V60" s="655">
        <v>-15555594.311426841</v>
      </c>
      <c r="W60" s="655">
        <v>-15955151.13604798</v>
      </c>
      <c r="X60" s="655">
        <v>-16104511.82101371</v>
      </c>
      <c r="Y60" s="655">
        <v>-15895820.892603099</v>
      </c>
      <c r="Z60" s="655">
        <v>-17782791.503429431</v>
      </c>
      <c r="AA60" s="655">
        <v>-17865198.127899759</v>
      </c>
      <c r="AB60" s="655">
        <v>-16069330.67160565</v>
      </c>
      <c r="AC60" s="655">
        <v>-16575079.136805451</v>
      </c>
      <c r="AD60" s="655">
        <v>-17366340.075062159</v>
      </c>
      <c r="AE60" s="655">
        <v>-17553671.580293719</v>
      </c>
      <c r="AF60" s="656">
        <f t="shared" si="27"/>
        <v>-200063102.04501081</v>
      </c>
    </row>
    <row r="61" spans="2:41">
      <c r="B61" s="878" t="s">
        <v>14</v>
      </c>
      <c r="C61" s="866"/>
      <c r="D61" s="568">
        <v>3857.0946308103571</v>
      </c>
      <c r="E61" s="568">
        <v>3903.4948391897819</v>
      </c>
      <c r="F61" s="568">
        <v>3536.0115102247419</v>
      </c>
      <c r="G61" s="568">
        <v>3726.9313592776989</v>
      </c>
      <c r="H61" s="568">
        <v>3356.8241153872891</v>
      </c>
      <c r="I61" s="568">
        <v>3441</v>
      </c>
      <c r="J61" s="568">
        <v>3686.6351100276411</v>
      </c>
      <c r="K61" s="568">
        <v>3751.605638210498</v>
      </c>
      <c r="L61" s="568">
        <v>3531.972429036412</v>
      </c>
      <c r="M61" s="568">
        <v>3680.582180143916</v>
      </c>
      <c r="N61" s="568">
        <v>3887.8818306778562</v>
      </c>
      <c r="O61" s="568">
        <v>3924.8842374094129</v>
      </c>
      <c r="P61" s="569">
        <f>SUMPRODUCT(D61:O61,$D$19:$O$19)/$P$19</f>
        <v>3689.1347511115132</v>
      </c>
      <c r="R61" s="867" t="s">
        <v>52</v>
      </c>
      <c r="S61" s="868"/>
      <c r="T61" s="657">
        <v>-17286423.8500337</v>
      </c>
      <c r="U61" s="657">
        <v>-16839998.399182599</v>
      </c>
      <c r="V61" s="657">
        <v>-15955749.041623499</v>
      </c>
      <c r="W61" s="657">
        <v>-16356187.866244599</v>
      </c>
      <c r="X61" s="657">
        <v>-16505548.5512104</v>
      </c>
      <c r="Y61" s="657">
        <v>-16296857.622799801</v>
      </c>
      <c r="Z61" s="657">
        <v>-18183828.233626101</v>
      </c>
      <c r="AA61" s="657">
        <v>-18266234.858096398</v>
      </c>
      <c r="AB61" s="657">
        <v>-16470367.4018023</v>
      </c>
      <c r="AC61" s="657">
        <v>-16976115.8670021</v>
      </c>
      <c r="AD61" s="657">
        <v>-17767376.805258799</v>
      </c>
      <c r="AE61" s="657">
        <v>-17954708.3104904</v>
      </c>
      <c r="AF61" s="658">
        <f t="shared" si="27"/>
        <v>-204859396.80737072</v>
      </c>
    </row>
    <row r="62" spans="2:41">
      <c r="B62" s="878" t="s">
        <v>15</v>
      </c>
      <c r="C62" s="866"/>
      <c r="D62" s="568">
        <f t="shared" ref="D62:O62" si="28">D60*D61</f>
        <v>2969.962865723975</v>
      </c>
      <c r="E62" s="568">
        <f t="shared" si="28"/>
        <v>3161.8308197437236</v>
      </c>
      <c r="F62" s="568">
        <f t="shared" si="28"/>
        <v>2298.4074816460825</v>
      </c>
      <c r="G62" s="568">
        <f t="shared" si="28"/>
        <v>2608.8519514943891</v>
      </c>
      <c r="H62" s="568">
        <f t="shared" si="28"/>
        <v>2316.2086396172294</v>
      </c>
      <c r="I62" s="568">
        <f t="shared" si="28"/>
        <v>2374.29</v>
      </c>
      <c r="J62" s="568">
        <f t="shared" si="28"/>
        <v>3059.9071413229422</v>
      </c>
      <c r="K62" s="568">
        <f t="shared" si="28"/>
        <v>3151.3487360968184</v>
      </c>
      <c r="L62" s="568">
        <f t="shared" si="28"/>
        <v>2507.7004246158522</v>
      </c>
      <c r="M62" s="568">
        <f t="shared" si="28"/>
        <v>2686.8249915050587</v>
      </c>
      <c r="N62" s="568">
        <f t="shared" si="28"/>
        <v>3188.0631011558421</v>
      </c>
      <c r="O62" s="568">
        <f t="shared" si="28"/>
        <v>3179.1562323016246</v>
      </c>
      <c r="P62" s="569">
        <f>SUMPRODUCT(D62:O62,$D$19:$O$19)/$P$19</f>
        <v>2790.1773315217329</v>
      </c>
      <c r="R62" s="877" t="s">
        <v>18</v>
      </c>
      <c r="S62" s="868"/>
      <c r="T62" s="659">
        <v>-15339358.699999999</v>
      </c>
      <c r="U62" s="659">
        <v>-15397642.119999999</v>
      </c>
      <c r="V62" s="659">
        <v>-13864448.67</v>
      </c>
      <c r="W62" s="659">
        <v>-13116714.689999999</v>
      </c>
      <c r="X62" s="659">
        <v>-12592589.17</v>
      </c>
      <c r="Y62" s="659">
        <v>-13325553.810000001</v>
      </c>
      <c r="Z62" s="659"/>
      <c r="AA62" s="659"/>
      <c r="AB62" s="659"/>
      <c r="AC62" s="659"/>
      <c r="AD62" s="659"/>
      <c r="AE62" s="659"/>
      <c r="AF62" s="659">
        <f t="shared" si="27"/>
        <v>-83636307.159999996</v>
      </c>
    </row>
    <row r="63" spans="2:41">
      <c r="B63" s="865" t="s">
        <v>10</v>
      </c>
      <c r="C63" s="866"/>
      <c r="D63" s="594"/>
      <c r="E63" s="594"/>
      <c r="F63" s="594"/>
      <c r="G63" s="594"/>
      <c r="H63" s="594"/>
      <c r="I63" s="594"/>
      <c r="J63" s="594"/>
      <c r="K63" s="594"/>
      <c r="L63" s="594"/>
      <c r="M63" s="594"/>
      <c r="N63" s="594"/>
      <c r="O63" s="594"/>
      <c r="P63" s="594"/>
      <c r="R63" s="869" t="s">
        <v>38</v>
      </c>
      <c r="S63" s="868"/>
      <c r="T63" s="669">
        <v>22379946.80030077</v>
      </c>
      <c r="U63" s="669">
        <v>21400219.757667329</v>
      </c>
      <c r="V63" s="669">
        <v>15365336.45446704</v>
      </c>
      <c r="W63" s="669">
        <v>17719654.31188</v>
      </c>
      <c r="X63" s="669">
        <v>15068864.147139279</v>
      </c>
      <c r="Y63" s="669">
        <v>15232832.326140029</v>
      </c>
      <c r="Z63" s="669">
        <v>23048571.681472261</v>
      </c>
      <c r="AA63" s="669">
        <v>24046049.54097731</v>
      </c>
      <c r="AB63" s="669">
        <v>16447303.771545799</v>
      </c>
      <c r="AC63" s="669">
        <v>19166149.843394302</v>
      </c>
      <c r="AD63" s="669">
        <v>23645681.423470259</v>
      </c>
      <c r="AE63" s="669">
        <v>24788995.25955721</v>
      </c>
      <c r="AF63" s="670">
        <f t="shared" si="27"/>
        <v>238309605.31801158</v>
      </c>
      <c r="AG63" s="412"/>
    </row>
    <row r="64" spans="2:41">
      <c r="B64" s="873" t="s">
        <v>13</v>
      </c>
      <c r="C64" s="866"/>
      <c r="D64" s="597">
        <v>0.76614955265533957</v>
      </c>
      <c r="E64" s="572">
        <v>0.80870592511813899</v>
      </c>
      <c r="F64" s="572">
        <v>0.65000410407945497</v>
      </c>
      <c r="G64" s="572">
        <v>0.7</v>
      </c>
      <c r="H64" s="572">
        <v>0.6887466141344496</v>
      </c>
      <c r="I64" s="572">
        <v>0.69007633587786255</v>
      </c>
      <c r="J64" s="672">
        <v>0.830009028974801</v>
      </c>
      <c r="K64" s="672">
        <v>0.84002298284494803</v>
      </c>
      <c r="L64" s="672">
        <v>0.71000848176420694</v>
      </c>
      <c r="M64" s="672">
        <v>0.72601165558565228</v>
      </c>
      <c r="N64" s="672">
        <v>0.82001696352841391</v>
      </c>
      <c r="O64" s="672">
        <v>0.81006320282360678</v>
      </c>
      <c r="P64" s="573">
        <f>SUMPRODUCT(D64:O64,$D$19:$O$19)/$P$19</f>
        <v>0.75311791976018694</v>
      </c>
      <c r="R64" s="867" t="s">
        <v>40</v>
      </c>
      <c r="S64" s="868"/>
      <c r="T64" s="661">
        <v>21993292.0701041</v>
      </c>
      <c r="U64" s="661">
        <v>21000065.0274707</v>
      </c>
      <c r="V64" s="661">
        <v>14965181.7242704</v>
      </c>
      <c r="W64" s="661">
        <v>17318617.581683401</v>
      </c>
      <c r="X64" s="661">
        <v>14667827.4169426</v>
      </c>
      <c r="Y64" s="661">
        <v>14831795.5959433</v>
      </c>
      <c r="Z64" s="661">
        <v>22647534.951275598</v>
      </c>
      <c r="AA64" s="661">
        <v>23645012.8107807</v>
      </c>
      <c r="AB64" s="661">
        <v>16046267.041349201</v>
      </c>
      <c r="AC64" s="661">
        <v>18765113.113197699</v>
      </c>
      <c r="AD64" s="661">
        <v>23244644.6932736</v>
      </c>
      <c r="AE64" s="661">
        <v>24387958.529360499</v>
      </c>
      <c r="AF64" s="662">
        <f t="shared" si="27"/>
        <v>233513310.55565181</v>
      </c>
    </row>
    <row r="65" spans="2:33">
      <c r="B65" s="873" t="s">
        <v>14</v>
      </c>
      <c r="C65" s="866"/>
      <c r="D65" s="574">
        <v>3857.0946308103571</v>
      </c>
      <c r="E65" s="574">
        <v>3903.4948391897819</v>
      </c>
      <c r="F65" s="574">
        <v>3536.0115102247419</v>
      </c>
      <c r="G65" s="574">
        <v>3726.9313592776989</v>
      </c>
      <c r="H65" s="574">
        <v>3356.8241153872891</v>
      </c>
      <c r="I65" s="574">
        <v>3441</v>
      </c>
      <c r="J65" s="663">
        <v>3686.6351100276411</v>
      </c>
      <c r="K65" s="663">
        <v>3751.605638210498</v>
      </c>
      <c r="L65" s="663">
        <v>3531.972429036412</v>
      </c>
      <c r="M65" s="663">
        <v>3680.582180143916</v>
      </c>
      <c r="N65" s="663">
        <v>3887.8818306778562</v>
      </c>
      <c r="O65" s="663">
        <v>3924.8842374094129</v>
      </c>
      <c r="P65" s="575">
        <f>SUMPRODUCT(D65:O65,$D$19:$O$19)/$P$19</f>
        <v>3689.1347511115132</v>
      </c>
      <c r="R65" s="877" t="s">
        <v>19</v>
      </c>
      <c r="S65" s="868"/>
      <c r="T65" s="619">
        <f t="shared" ref="T65:Y65" si="29">T59+T62</f>
        <v>20092367.669999998</v>
      </c>
      <c r="U65" s="619">
        <f t="shared" si="29"/>
        <v>23509910.330000006</v>
      </c>
      <c r="V65" s="619">
        <f t="shared" si="29"/>
        <v>17119866.979999997</v>
      </c>
      <c r="W65" s="619">
        <f t="shared" si="29"/>
        <v>13128523.869999999</v>
      </c>
      <c r="X65" s="619">
        <f t="shared" si="29"/>
        <v>10786485.959999999</v>
      </c>
      <c r="Y65" s="619">
        <f t="shared" si="29"/>
        <v>10960549.290000001</v>
      </c>
      <c r="Z65" s="619"/>
      <c r="AA65" s="619"/>
      <c r="AB65" s="619"/>
      <c r="AC65" s="619"/>
      <c r="AD65" s="619"/>
      <c r="AE65" s="619"/>
      <c r="AF65" s="619">
        <f t="shared" si="27"/>
        <v>95597704.099999994</v>
      </c>
    </row>
    <row r="66" spans="2:33">
      <c r="B66" s="873" t="s">
        <v>15</v>
      </c>
      <c r="C66" s="866"/>
      <c r="D66" s="574">
        <f t="shared" ref="D66:O66" si="30">D64*D65</f>
        <v>2955.1113259446674</v>
      </c>
      <c r="E66" s="574">
        <f t="shared" si="30"/>
        <v>3156.7794051208539</v>
      </c>
      <c r="F66" s="574">
        <f t="shared" si="30"/>
        <v>2298.4219937182738</v>
      </c>
      <c r="G66" s="574">
        <f t="shared" si="30"/>
        <v>2608.8519514943891</v>
      </c>
      <c r="H66" s="574">
        <f t="shared" si="30"/>
        <v>2312.0012437178643</v>
      </c>
      <c r="I66" s="574">
        <f t="shared" si="30"/>
        <v>2374.552671755725</v>
      </c>
      <c r="J66" s="574">
        <f t="shared" si="30"/>
        <v>3059.9404278584511</v>
      </c>
      <c r="K66" s="574">
        <f t="shared" si="30"/>
        <v>3151.4349586675075</v>
      </c>
      <c r="L66" s="574">
        <f t="shared" si="30"/>
        <v>2507.730381973181</v>
      </c>
      <c r="M66" s="574">
        <f t="shared" si="30"/>
        <v>2672.145562125334</v>
      </c>
      <c r="N66" s="574">
        <f t="shared" si="30"/>
        <v>3188.1290533497468</v>
      </c>
      <c r="O66" s="574">
        <f t="shared" si="30"/>
        <v>3179.4042960677584</v>
      </c>
      <c r="P66" s="575">
        <f>SUMPRODUCT(D66:O66,$D$19:$O$19)/$P$19</f>
        <v>2786.9862990456727</v>
      </c>
      <c r="R66" s="869" t="s">
        <v>54</v>
      </c>
      <c r="S66" s="868"/>
      <c r="T66" s="664">
        <v>0.56975836703612925</v>
      </c>
      <c r="U66" s="664">
        <v>0.56554397164656212</v>
      </c>
      <c r="V66" s="664">
        <v>0.49692347784741248</v>
      </c>
      <c r="W66" s="664">
        <v>0.52619915916901883</v>
      </c>
      <c r="X66" s="664">
        <v>0.48338890733341722</v>
      </c>
      <c r="Y66" s="664">
        <v>0.48935083118109551</v>
      </c>
      <c r="Z66" s="664">
        <v>0.56448205212004743</v>
      </c>
      <c r="AA66" s="664">
        <v>0.57373738264617924</v>
      </c>
      <c r="AB66" s="664">
        <v>0.50581199602008253</v>
      </c>
      <c r="AC66" s="664">
        <v>0.53624764425454252</v>
      </c>
      <c r="AD66" s="664">
        <v>0.57655488706686642</v>
      </c>
      <c r="AE66" s="664">
        <v>0.58543774187191666</v>
      </c>
      <c r="AF66" s="665">
        <f>AVERAGE(T66:AE66)</f>
        <v>0.53945303484943918</v>
      </c>
    </row>
    <row r="67" spans="2:33">
      <c r="B67" s="865" t="s">
        <v>55</v>
      </c>
      <c r="C67" s="866"/>
      <c r="D67" s="579"/>
      <c r="E67" s="579"/>
      <c r="F67" s="579"/>
      <c r="G67" s="579"/>
      <c r="H67" s="579"/>
      <c r="I67" s="579"/>
      <c r="J67" s="579"/>
      <c r="K67" s="579"/>
      <c r="L67" s="579"/>
      <c r="M67" s="579"/>
      <c r="N67" s="579"/>
      <c r="O67" s="579"/>
      <c r="P67" s="579"/>
      <c r="R67" s="867" t="s">
        <v>56</v>
      </c>
      <c r="S67" s="868"/>
      <c r="T67" s="666">
        <v>0.56000000000000005</v>
      </c>
      <c r="U67" s="666">
        <v>0.56000000000000005</v>
      </c>
      <c r="V67" s="666">
        <v>0.49</v>
      </c>
      <c r="W67" s="666">
        <v>0.52</v>
      </c>
      <c r="X67" s="666">
        <v>0.47</v>
      </c>
      <c r="Y67" s="666">
        <v>0.48</v>
      </c>
      <c r="Z67" s="666">
        <v>0.56000000000000005</v>
      </c>
      <c r="AA67" s="666">
        <v>0.57000000000000006</v>
      </c>
      <c r="AB67" s="666">
        <v>0.5</v>
      </c>
      <c r="AC67" s="666">
        <v>0.53</v>
      </c>
      <c r="AD67" s="666">
        <v>0.57000000000000006</v>
      </c>
      <c r="AE67" s="666">
        <v>0.58000000000000007</v>
      </c>
      <c r="AF67" s="667">
        <f>AVERAGE(T67:AE67)</f>
        <v>0.53250000000000008</v>
      </c>
    </row>
    <row r="68" spans="2:33">
      <c r="B68" s="876" t="s">
        <v>13</v>
      </c>
      <c r="C68" s="868"/>
      <c r="D68" s="609">
        <v>0.75285233522120987</v>
      </c>
      <c r="E68" s="610">
        <f>'[275]LSSS FY26'!D9</f>
        <v>0.92366412213740456</v>
      </c>
      <c r="F68" s="610">
        <f>'[275]LSSS FY26'!E9</f>
        <v>0.74538291061314943</v>
      </c>
      <c r="G68" s="610">
        <f>'[275]LSSS FY26'!F9</f>
        <v>0.64020356234096687</v>
      </c>
      <c r="H68" s="610">
        <f>'[275]LSSS FY26'!G9</f>
        <v>0.58163014035951732</v>
      </c>
      <c r="I68" s="610">
        <f>'[275]LSSS FY26'!H9</f>
        <v>0.59864291772688716</v>
      </c>
      <c r="J68" s="610"/>
      <c r="K68" s="610"/>
      <c r="L68" s="610"/>
      <c r="M68" s="610"/>
      <c r="N68" s="610"/>
      <c r="O68" s="610"/>
      <c r="P68" s="610">
        <f t="shared" ref="P68:P73" si="31">(D68*31+E68*28+F68*31+G68*30+H68*31+I68*30+J68*31+K68*31+L68*30+M68*31+N68*30+O68*31)/365</f>
        <v>0.34932552546272089</v>
      </c>
      <c r="Q68" s="456"/>
      <c r="R68" s="877" t="s">
        <v>57</v>
      </c>
      <c r="S68" s="868"/>
      <c r="T68" s="668">
        <f t="shared" ref="T68:Y68" si="32">T65/T59</f>
        <v>0.56707278274231043</v>
      </c>
      <c r="U68" s="668">
        <f t="shared" si="32"/>
        <v>0.60425055932810301</v>
      </c>
      <c r="V68" s="668">
        <f t="shared" si="32"/>
        <v>0.55253332600231231</v>
      </c>
      <c r="W68" s="668">
        <f t="shared" si="32"/>
        <v>0.50022497757017914</v>
      </c>
      <c r="X68" s="668">
        <f t="shared" si="32"/>
        <v>0.46137351028735923</v>
      </c>
      <c r="Y68" s="668">
        <f t="shared" si="32"/>
        <v>0.45130951000533304</v>
      </c>
      <c r="Z68" s="668"/>
      <c r="AA68" s="668"/>
      <c r="AB68" s="668"/>
      <c r="AC68" s="668"/>
      <c r="AD68" s="668"/>
      <c r="AE68" s="673"/>
      <c r="AF68" s="668">
        <f>AF65/AF59</f>
        <v>0.53336810032848225</v>
      </c>
    </row>
    <row r="69" spans="2:33">
      <c r="B69" s="457"/>
      <c r="C69" s="458" t="s">
        <v>58</v>
      </c>
      <c r="D69" s="459">
        <f>'[275]LSSS FY26'!C30</f>
        <v>0.19601083476976114</v>
      </c>
      <c r="E69" s="459">
        <f>'[275]LSSS FY26'!D30</f>
        <v>0.22082878953107959</v>
      </c>
      <c r="F69" s="459">
        <f>'[275]LSSS FY26'!E30</f>
        <v>0.2015108855646458</v>
      </c>
      <c r="G69" s="459">
        <f>'[275]LSSS FY26'!F30</f>
        <v>0.14274809160305343</v>
      </c>
      <c r="H69" s="459">
        <f>'[275]LSSS FY26'!G30</f>
        <v>0.17031929738159732</v>
      </c>
      <c r="I69" s="459">
        <f>'[275]LSSS FY26'!H30</f>
        <v>0.15640373197625107</v>
      </c>
      <c r="J69" s="459"/>
      <c r="K69" s="459"/>
      <c r="L69" s="459"/>
      <c r="M69" s="459"/>
      <c r="N69" s="459"/>
      <c r="O69" s="459"/>
      <c r="P69" s="459">
        <f t="shared" si="31"/>
        <v>8.9755705105330125E-2</v>
      </c>
      <c r="R69" s="869" t="s">
        <v>43</v>
      </c>
      <c r="S69" s="868"/>
      <c r="T69" s="669">
        <v>13203340.5432484</v>
      </c>
      <c r="U69" s="669">
        <v>12295194.763423709</v>
      </c>
      <c r="V69" s="669">
        <v>6657387.2772185141</v>
      </c>
      <c r="W69" s="669">
        <v>8854688.2399891838</v>
      </c>
      <c r="X69" s="669">
        <v>6366211.8451330354</v>
      </c>
      <c r="Y69" s="669">
        <v>6524627.5588354776</v>
      </c>
      <c r="Z69" s="669">
        <v>13809426.36571585</v>
      </c>
      <c r="AA69" s="669">
        <v>14742707.709951259</v>
      </c>
      <c r="AB69" s="669">
        <v>7659290.5688758297</v>
      </c>
      <c r="AC69" s="669">
        <v>10196829.420766801</v>
      </c>
      <c r="AD69" s="669">
        <v>14378586.905977231</v>
      </c>
      <c r="AE69" s="669">
        <v>15446228.66844104</v>
      </c>
      <c r="AF69" s="670">
        <f>SUM(T69:AE69)</f>
        <v>130134519.86757635</v>
      </c>
      <c r="AG69" s="412"/>
    </row>
    <row r="70" spans="2:33">
      <c r="B70" s="613"/>
      <c r="C70" s="460" t="s">
        <v>59</v>
      </c>
      <c r="D70" s="459">
        <f>'[275]LSSS FY26'!C31</f>
        <v>0.55799064269884269</v>
      </c>
      <c r="E70" s="459">
        <f>'[275]LSSS FY26'!D31</f>
        <v>0.70283533260632503</v>
      </c>
      <c r="F70" s="459">
        <f>'[275]LSSS FY26'!E31</f>
        <v>0.54387202504850363</v>
      </c>
      <c r="G70" s="459">
        <f>'[275]LSSS FY26'!F31</f>
        <v>0.49745547073791341</v>
      </c>
      <c r="H70" s="459">
        <f>'[275]LSSS FY26'!G31</f>
        <v>0.41131084297791998</v>
      </c>
      <c r="I70" s="459">
        <f>'[275]LSSS FY26'!H31</f>
        <v>0.44223918575063609</v>
      </c>
      <c r="J70" s="461"/>
      <c r="K70" s="461"/>
      <c r="L70" s="461"/>
      <c r="M70" s="461"/>
      <c r="N70" s="461"/>
      <c r="O70" s="461"/>
      <c r="P70" s="461">
        <f t="shared" si="31"/>
        <v>0.25966741874004617</v>
      </c>
      <c r="R70" s="867" t="s">
        <v>45</v>
      </c>
      <c r="S70" s="868"/>
      <c r="T70" s="661">
        <v>10033840.60743588</v>
      </c>
      <c r="U70" s="661">
        <v>9113903.7213507611</v>
      </c>
      <c r="V70" s="661">
        <v>3541197.4328661999</v>
      </c>
      <c r="W70" s="661">
        <v>5710432.1640969608</v>
      </c>
      <c r="X70" s="661">
        <v>3263497.6201174869</v>
      </c>
      <c r="Y70" s="661">
        <v>3423265.4449123028</v>
      </c>
      <c r="Z70" s="661">
        <v>10630222.58854319</v>
      </c>
      <c r="AA70" s="661">
        <v>11548476.009640889</v>
      </c>
      <c r="AB70" s="661">
        <v>4530011.1654211637</v>
      </c>
      <c r="AC70" s="661">
        <v>7039563.1204036986</v>
      </c>
      <c r="AD70" s="661">
        <v>11191056.321983</v>
      </c>
      <c r="AE70" s="661">
        <v>12252772.104562061</v>
      </c>
      <c r="AF70" s="662">
        <f>SUM(T70:AE70)</f>
        <v>92278238.301333576</v>
      </c>
    </row>
    <row r="71" spans="2:33">
      <c r="B71" s="876" t="s">
        <v>14</v>
      </c>
      <c r="C71" s="868"/>
      <c r="D71" s="614">
        <v>3594.5582199583741</v>
      </c>
      <c r="E71" s="614">
        <f>'[275]LSSS FY26'!D10</f>
        <v>3565.9648199527746</v>
      </c>
      <c r="F71" s="614">
        <f>'[275]LSSS FY26'!E10</f>
        <v>3139.8448684065634</v>
      </c>
      <c r="G71" s="614">
        <f>'[275]LSSS FY26'!F10</f>
        <v>3273.280156332803</v>
      </c>
      <c r="H71" s="614">
        <f>'[275]LSSS FY26'!G10</f>
        <v>3066.0889472198696</v>
      </c>
      <c r="I71" s="614">
        <f>'[275]LSSS FY26'!H10</f>
        <v>3198.992343440068</v>
      </c>
      <c r="J71" s="614"/>
      <c r="K71" s="614"/>
      <c r="L71" s="614"/>
      <c r="M71" s="614"/>
      <c r="N71" s="614"/>
      <c r="O71" s="614"/>
      <c r="P71" s="614">
        <f t="shared" si="31"/>
        <v>1637.8916248081998</v>
      </c>
      <c r="Q71" s="462"/>
      <c r="R71" s="877" t="s">
        <v>21</v>
      </c>
      <c r="S71" s="868"/>
      <c r="T71" s="619">
        <v>9260675.4900000002</v>
      </c>
      <c r="U71" s="619">
        <v>11130612.000000009</v>
      </c>
      <c r="V71" s="619">
        <v>6621672.4699999802</v>
      </c>
      <c r="W71" s="619">
        <v>2921229.580000021</v>
      </c>
      <c r="X71" s="619">
        <v>221666.0899999626</v>
      </c>
      <c r="Y71" s="619">
        <v>3359223.7199999988</v>
      </c>
      <c r="Z71" s="619"/>
      <c r="AA71" s="619"/>
      <c r="AB71" s="619"/>
      <c r="AC71" s="619"/>
      <c r="AD71" s="619"/>
      <c r="AE71" s="619"/>
      <c r="AF71" s="619">
        <f>SUM(T71:AE71)</f>
        <v>33515079.349999972</v>
      </c>
    </row>
    <row r="72" spans="2:33">
      <c r="B72" s="457"/>
      <c r="C72" s="458" t="s">
        <v>58</v>
      </c>
      <c r="D72" s="463">
        <v>2449.5833584589618</v>
      </c>
      <c r="E72" s="463">
        <v>2540.2146213991768</v>
      </c>
      <c r="F72" s="463"/>
      <c r="G72" s="463">
        <v>2553.7654367201421</v>
      </c>
      <c r="H72" s="463">
        <v>2445.75166746988</v>
      </c>
      <c r="I72" s="463">
        <v>2628.827331887202</v>
      </c>
      <c r="J72" s="463"/>
      <c r="K72" s="463"/>
      <c r="L72" s="463"/>
      <c r="M72" s="463"/>
      <c r="N72" s="463"/>
      <c r="O72" s="463"/>
      <c r="P72" s="463">
        <f t="shared" si="31"/>
        <v>1036.6004883868256</v>
      </c>
      <c r="Q72" s="462"/>
      <c r="R72" s="877" t="s">
        <v>48</v>
      </c>
      <c r="S72" s="868"/>
      <c r="T72" s="619">
        <v>1110168.32</v>
      </c>
      <c r="U72" s="619">
        <v>5407584.6100000096</v>
      </c>
      <c r="V72" s="653">
        <v>329697.62999998132</v>
      </c>
      <c r="W72" s="653">
        <v>-2419790.4099999811</v>
      </c>
      <c r="X72" s="653">
        <v>-4755075.3400000399</v>
      </c>
      <c r="Y72" s="653">
        <v>-1956091.7699999979</v>
      </c>
      <c r="Z72" s="619"/>
      <c r="AA72" s="619"/>
      <c r="AB72" s="619"/>
      <c r="AC72" s="619"/>
      <c r="AD72" s="619"/>
      <c r="AE72" s="619"/>
      <c r="AF72" s="659">
        <f>SUM(T72:AE72)</f>
        <v>-2283506.9600000279</v>
      </c>
    </row>
    <row r="73" spans="2:33">
      <c r="B73" s="613"/>
      <c r="C73" s="460" t="s">
        <v>59</v>
      </c>
      <c r="D73" s="467">
        <v>3974.954064430714</v>
      </c>
      <c r="E73" s="467">
        <v>3888.2525084044478</v>
      </c>
      <c r="F73" s="467"/>
      <c r="G73" s="467">
        <v>3479.749597612958</v>
      </c>
      <c r="H73" s="467">
        <v>3322.9637936539611</v>
      </c>
      <c r="I73" s="467">
        <v>3400.6387341772152</v>
      </c>
      <c r="J73" s="467"/>
      <c r="K73" s="467"/>
      <c r="L73" s="467"/>
      <c r="M73" s="467"/>
      <c r="N73" s="467"/>
      <c r="O73" s="467"/>
      <c r="P73" s="467">
        <f t="shared" si="31"/>
        <v>1483.6114350401499</v>
      </c>
      <c r="Q73" s="462"/>
      <c r="T73" s="445"/>
      <c r="U73" s="492"/>
      <c r="V73" s="493"/>
      <c r="W73" s="492"/>
      <c r="X73" s="492"/>
      <c r="Y73" s="441"/>
      <c r="Z73" s="441"/>
    </row>
    <row r="74" spans="2:33">
      <c r="B74" s="876" t="s">
        <v>15</v>
      </c>
      <c r="C74" s="868"/>
      <c r="D74" s="614">
        <f t="shared" ref="D74:I74" si="33">D71*D68</f>
        <v>2706.1715499842571</v>
      </c>
      <c r="E74" s="614">
        <f t="shared" si="33"/>
        <v>3293.7537649945475</v>
      </c>
      <c r="F74" s="614">
        <f t="shared" si="33"/>
        <v>2340.3867068866452</v>
      </c>
      <c r="G74" s="614">
        <f t="shared" si="33"/>
        <v>2095.5656166242575</v>
      </c>
      <c r="H74" s="614">
        <f t="shared" si="33"/>
        <v>1783.3297447262576</v>
      </c>
      <c r="I74" s="614">
        <f t="shared" si="33"/>
        <v>1915.0541102629345</v>
      </c>
      <c r="J74" s="614"/>
      <c r="K74" s="614"/>
      <c r="L74" s="614"/>
      <c r="M74" s="614"/>
      <c r="N74" s="614"/>
      <c r="O74" s="614"/>
      <c r="P74" s="614">
        <f>P68*P71</f>
        <v>572.15735248711405</v>
      </c>
      <c r="Q74" s="462"/>
      <c r="R74" s="471">
        <v>2025</v>
      </c>
      <c r="S74" s="472" t="s">
        <v>17</v>
      </c>
      <c r="T74" s="473">
        <f>'[275]result FY25'!T80</f>
        <v>42691294.950000003</v>
      </c>
      <c r="U74" s="473">
        <f>'[275]result FY25'!U80</f>
        <v>34251573.439999998</v>
      </c>
      <c r="V74" s="473">
        <f>'[275]result FY25'!V80</f>
        <v>25843470.18</v>
      </c>
      <c r="W74" s="473">
        <f>'[275]result FY25'!W80</f>
        <v>29043750.919999998</v>
      </c>
      <c r="X74" s="473">
        <f>'[275]result FY25'!X80</f>
        <v>27716956.989999998</v>
      </c>
      <c r="Y74" s="474"/>
      <c r="Z74" s="474"/>
      <c r="AA74" s="474"/>
      <c r="AB74" s="474"/>
      <c r="AC74" s="474"/>
      <c r="AD74" s="474"/>
      <c r="AE74" s="474"/>
      <c r="AF74" s="475">
        <f>SUM(T74:AE74)</f>
        <v>159547046.47999999</v>
      </c>
    </row>
    <row r="75" spans="2:33">
      <c r="B75" s="457"/>
      <c r="C75" s="458" t="s">
        <v>58</v>
      </c>
      <c r="D75" s="463">
        <f t="shared" ref="D75:I76" si="34">D69*D72</f>
        <v>480.14487892965616</v>
      </c>
      <c r="E75" s="463">
        <f t="shared" si="34"/>
        <v>560.95251999272989</v>
      </c>
      <c r="F75" s="463">
        <f t="shared" si="34"/>
        <v>0</v>
      </c>
      <c r="G75" s="463">
        <f t="shared" si="34"/>
        <v>364.54514249363859</v>
      </c>
      <c r="H75" s="463">
        <f t="shared" si="34"/>
        <v>416.55870557333998</v>
      </c>
      <c r="I75" s="463">
        <f t="shared" si="34"/>
        <v>411.15840542832916</v>
      </c>
      <c r="J75" s="463"/>
      <c r="K75" s="463"/>
      <c r="L75" s="463"/>
      <c r="M75" s="463"/>
      <c r="N75" s="463"/>
      <c r="O75" s="465"/>
      <c r="P75" s="463">
        <f>P69*P72</f>
        <v>93.040807747689101</v>
      </c>
      <c r="R75" s="476"/>
      <c r="S75" s="477"/>
      <c r="T75" s="478">
        <f>T59/T74-1</f>
        <v>-0.17004798258058007</v>
      </c>
      <c r="U75" s="478">
        <f>U59/U74-1</f>
        <v>0.13593474817021445</v>
      </c>
      <c r="V75" s="478">
        <f>V59/V74-1</f>
        <v>0.19892241383196474</v>
      </c>
      <c r="W75" s="478">
        <f>W59/W74-1</f>
        <v>-9.6355059913177388E-2</v>
      </c>
      <c r="X75" s="478">
        <f>X59/X74-1</f>
        <v>-0.15650642534694781</v>
      </c>
      <c r="Y75" s="479"/>
      <c r="Z75" s="479"/>
      <c r="AA75" s="479"/>
      <c r="AB75" s="479"/>
      <c r="AC75" s="479"/>
      <c r="AD75" s="479"/>
      <c r="AE75" s="479"/>
      <c r="AF75" s="480">
        <f>AF59/AF74-1</f>
        <v>0.12339285003604172</v>
      </c>
    </row>
    <row r="76" spans="2:33">
      <c r="B76" s="613"/>
      <c r="C76" s="460" t="s">
        <v>59</v>
      </c>
      <c r="D76" s="467">
        <f t="shared" si="34"/>
        <v>2217.9871731100711</v>
      </c>
      <c r="E76" s="467">
        <f t="shared" si="34"/>
        <v>2732.8012450018177</v>
      </c>
      <c r="F76" s="467">
        <f t="shared" si="34"/>
        <v>0</v>
      </c>
      <c r="G76" s="467">
        <f t="shared" si="34"/>
        <v>1731.0204741306188</v>
      </c>
      <c r="H76" s="467">
        <f t="shared" si="34"/>
        <v>1366.7710391529176</v>
      </c>
      <c r="I76" s="467">
        <f t="shared" si="34"/>
        <v>1503.8957048346053</v>
      </c>
      <c r="J76" s="467"/>
      <c r="K76" s="467"/>
      <c r="L76" s="467"/>
      <c r="M76" s="467"/>
      <c r="N76" s="467"/>
      <c r="O76" s="469"/>
      <c r="P76" s="467">
        <f>P70*P73</f>
        <v>385.24555175009141</v>
      </c>
      <c r="R76" s="481"/>
      <c r="S76" s="482" t="s">
        <v>19</v>
      </c>
      <c r="T76" s="382">
        <f>'[275]result FY25'!T86</f>
        <v>25382956.940000001</v>
      </c>
      <c r="U76" s="382">
        <f>'[275]result FY25'!U86</f>
        <v>18945296.249999996</v>
      </c>
      <c r="V76" s="382">
        <f>'[275]result FY25'!V86</f>
        <v>12671300.08</v>
      </c>
      <c r="W76" s="382">
        <f>'[275]result FY25'!W86</f>
        <v>14031512.579999998</v>
      </c>
      <c r="X76" s="382">
        <f>'[275]result FY25'!X86</f>
        <v>13081294.397524998</v>
      </c>
      <c r="Y76" s="381"/>
      <c r="Z76" s="381"/>
      <c r="AA76" s="381"/>
      <c r="AB76" s="381"/>
      <c r="AC76" s="381"/>
      <c r="AD76" s="381"/>
      <c r="AE76" s="381"/>
      <c r="AF76" s="483">
        <f>SUM(T76:AE76)</f>
        <v>84112360.247524992</v>
      </c>
    </row>
    <row r="77" spans="2:33">
      <c r="C77" s="124" t="s">
        <v>61</v>
      </c>
      <c r="D77" s="484">
        <f>D74/[275]Compset!B167</f>
        <v>0.99409858852956035</v>
      </c>
      <c r="E77" s="484">
        <f>E74/[275]Compset!C155</f>
        <v>0.89430301191259054</v>
      </c>
      <c r="F77" s="484">
        <f>F74/[275]Compset!D167</f>
        <v>1.0404212887945985</v>
      </c>
      <c r="G77" s="484">
        <f>G74/[275]Compset!E167</f>
        <v>1.077900090947369</v>
      </c>
      <c r="H77" s="484">
        <f>H74/[275]Compset!F167</f>
        <v>1.0835923724740864</v>
      </c>
      <c r="I77" s="484">
        <f>I74/[275]Compset!G167</f>
        <v>1.2850033791820457</v>
      </c>
      <c r="J77" s="484" t="e">
        <f>J74/[275]Compset!H167</f>
        <v>#DIV/0!</v>
      </c>
      <c r="K77" s="484" t="e">
        <f>K74/[275]Compset!I167</f>
        <v>#DIV/0!</v>
      </c>
      <c r="L77" s="484" t="e">
        <f>L74/[275]Compset!J167</f>
        <v>#DIV/0!</v>
      </c>
      <c r="M77" s="484" t="e">
        <f>M74/[275]Compset!K167</f>
        <v>#DIV/0!</v>
      </c>
      <c r="N77" s="484" t="e">
        <f>N74/[275]Compset!L167</f>
        <v>#DIV/0!</v>
      </c>
      <c r="O77" s="484" t="e">
        <f>O74/[275]Compset!M167</f>
        <v>#DIV/0!</v>
      </c>
      <c r="R77" s="486"/>
      <c r="S77" s="487"/>
      <c r="T77" s="488">
        <f>T65/T76-1</f>
        <v>-0.20843077039865177</v>
      </c>
      <c r="U77" s="488">
        <f>U65/U76-1</f>
        <v>0.24093653747958732</v>
      </c>
      <c r="V77" s="488">
        <f>V65/V76-1</f>
        <v>0.35107422852541248</v>
      </c>
      <c r="W77" s="488">
        <f>W65/W76-1</f>
        <v>-6.4354338482872198E-2</v>
      </c>
      <c r="X77" s="488">
        <f>X65/X76-1</f>
        <v>-0.1754267099102349</v>
      </c>
      <c r="Y77" s="489"/>
      <c r="Z77" s="479"/>
      <c r="AA77" s="479"/>
      <c r="AB77" s="479"/>
      <c r="AC77" s="479"/>
      <c r="AD77" s="479"/>
      <c r="AE77" s="479"/>
      <c r="AF77" s="490">
        <f>AF65/AF76-1</f>
        <v>0.13654763483840004</v>
      </c>
    </row>
    <row r="78" spans="2:33">
      <c r="B78" s="876" t="str">
        <f>B55</f>
        <v>ADR BF</v>
      </c>
      <c r="C78" s="868"/>
      <c r="D78" s="614">
        <f>'[276]Pick Up Pace_RB'!$AI$49</f>
        <v>3781.0575988607734</v>
      </c>
      <c r="E78" s="614">
        <f>'[276]Pick Up Pace_RB'!$AF$50</f>
        <v>3755.003530861763</v>
      </c>
      <c r="F78" s="614">
        <f>'[276]Pick Up Pace_RB'!$AI$51</f>
        <v>3282.8765576478363</v>
      </c>
      <c r="G78" s="614">
        <f>'[276]Pick Up Pace_RB'!$AH$52</f>
        <v>3407.7299296055253</v>
      </c>
      <c r="H78" s="614">
        <f>'[276]Pick Up Pace_RB'!$AI$53</f>
        <v>3200.3145618993781</v>
      </c>
      <c r="I78" s="614">
        <f>(22533209.23+936298.17)/I79</f>
        <v>3330.898013057054</v>
      </c>
      <c r="J78" s="614"/>
      <c r="K78" s="614"/>
      <c r="L78" s="614"/>
      <c r="M78" s="614"/>
      <c r="N78" s="614"/>
      <c r="O78" s="614"/>
      <c r="P78" s="614">
        <f>(D78*31+E78*28+F78*31+G78*30+H78*31+I78*30+J78*31+K78*31+L78*30+M78*31+N78*30+O78*31)/365</f>
        <v>1713.6730066154917</v>
      </c>
      <c r="R78" s="494"/>
      <c r="S78" s="495"/>
      <c r="T78" s="439"/>
      <c r="U78" s="439"/>
      <c r="V78" s="439"/>
      <c r="W78" s="439"/>
      <c r="X78" s="439"/>
      <c r="Y78" s="438"/>
      <c r="Z78" s="381"/>
      <c r="AA78" s="381"/>
      <c r="AB78" s="381"/>
      <c r="AC78" s="381"/>
      <c r="AD78" s="381"/>
      <c r="AE78" s="381"/>
      <c r="AF78" s="496"/>
    </row>
    <row r="79" spans="2:33">
      <c r="E79" s="109">
        <v>196</v>
      </c>
      <c r="I79" s="109">
        <f>7111-18-47</f>
        <v>7046</v>
      </c>
      <c r="T79" s="445"/>
      <c r="U79" s="445"/>
      <c r="V79" s="445"/>
      <c r="W79" s="445"/>
      <c r="X79" s="445"/>
      <c r="Y79" s="445"/>
      <c r="Z79" s="445"/>
      <c r="AA79" s="445"/>
      <c r="AB79" s="445"/>
      <c r="AC79" s="445"/>
      <c r="AD79" s="445"/>
      <c r="AE79" s="445"/>
    </row>
    <row r="80" spans="2:33">
      <c r="B80" s="870" t="s">
        <v>63</v>
      </c>
      <c r="C80" s="866"/>
      <c r="D80" s="874">
        <f>$D$20</f>
        <v>2026</v>
      </c>
      <c r="E80" s="875"/>
      <c r="F80" s="875"/>
      <c r="G80" s="875"/>
      <c r="H80" s="875"/>
      <c r="I80" s="875"/>
      <c r="J80" s="875"/>
      <c r="K80" s="875"/>
      <c r="L80" s="875"/>
      <c r="M80" s="875"/>
      <c r="N80" s="875"/>
      <c r="O80" s="868"/>
      <c r="P80" s="879" t="s">
        <v>22</v>
      </c>
      <c r="R80" s="889" t="s">
        <v>63</v>
      </c>
      <c r="S80" s="866"/>
      <c r="T80" s="887">
        <f>$T$20</f>
        <v>2026</v>
      </c>
      <c r="U80" s="875"/>
      <c r="V80" s="875"/>
      <c r="W80" s="875"/>
      <c r="X80" s="875"/>
      <c r="Y80" s="875"/>
      <c r="Z80" s="875"/>
      <c r="AA80" s="875"/>
      <c r="AB80" s="875"/>
      <c r="AC80" s="875"/>
      <c r="AD80" s="875"/>
      <c r="AE80" s="868"/>
      <c r="AF80" s="888" t="s">
        <v>24</v>
      </c>
    </row>
    <row r="81" spans="2:32">
      <c r="B81" s="871"/>
      <c r="C81" s="872"/>
      <c r="D81" s="562" t="s">
        <v>25</v>
      </c>
      <c r="E81" s="562" t="s">
        <v>26</v>
      </c>
      <c r="F81" s="562" t="s">
        <v>27</v>
      </c>
      <c r="G81" s="562" t="s">
        <v>28</v>
      </c>
      <c r="H81" s="562" t="s">
        <v>29</v>
      </c>
      <c r="I81" s="562" t="s">
        <v>30</v>
      </c>
      <c r="J81" s="562" t="s">
        <v>31</v>
      </c>
      <c r="K81" s="562" t="s">
        <v>32</v>
      </c>
      <c r="L81" s="562" t="s">
        <v>33</v>
      </c>
      <c r="M81" s="562" t="s">
        <v>34</v>
      </c>
      <c r="N81" s="562" t="s">
        <v>35</v>
      </c>
      <c r="O81" s="562" t="s">
        <v>36</v>
      </c>
      <c r="P81" s="864"/>
      <c r="R81" s="871"/>
      <c r="S81" s="872"/>
      <c r="T81" s="640" t="s">
        <v>25</v>
      </c>
      <c r="U81" s="640" t="s">
        <v>26</v>
      </c>
      <c r="V81" s="640" t="s">
        <v>27</v>
      </c>
      <c r="W81" s="640" t="s">
        <v>28</v>
      </c>
      <c r="X81" s="640" t="s">
        <v>29</v>
      </c>
      <c r="Y81" s="640" t="s">
        <v>30</v>
      </c>
      <c r="Z81" s="640" t="s">
        <v>31</v>
      </c>
      <c r="AA81" s="640" t="s">
        <v>32</v>
      </c>
      <c r="AB81" s="640" t="s">
        <v>33</v>
      </c>
      <c r="AC81" s="640" t="s">
        <v>34</v>
      </c>
      <c r="AD81" s="640" t="s">
        <v>35</v>
      </c>
      <c r="AE81" s="640" t="s">
        <v>36</v>
      </c>
      <c r="AF81" s="864"/>
    </row>
    <row r="82" spans="2:32">
      <c r="B82" s="865" t="s">
        <v>9</v>
      </c>
      <c r="C82" s="866"/>
      <c r="D82" s="582"/>
      <c r="E82" s="582"/>
      <c r="F82" s="582"/>
      <c r="G82" s="582"/>
      <c r="H82" s="582"/>
      <c r="I82" s="582"/>
      <c r="J82" s="582"/>
      <c r="K82" s="582"/>
      <c r="L82" s="582"/>
      <c r="M82" s="582"/>
      <c r="N82" s="582"/>
      <c r="O82" s="582"/>
      <c r="P82" s="583"/>
      <c r="R82" s="877" t="s">
        <v>50</v>
      </c>
      <c r="S82" s="868"/>
      <c r="T82" s="619">
        <v>9283927.7299999986</v>
      </c>
      <c r="U82" s="619">
        <v>8589919.6899999995</v>
      </c>
      <c r="V82" s="619">
        <v>7238468.9199999999</v>
      </c>
      <c r="W82" s="619">
        <v>4493751.3</v>
      </c>
      <c r="X82" s="619">
        <v>5625446.3199999994</v>
      </c>
      <c r="Y82" s="619">
        <v>4727539.0999999996</v>
      </c>
      <c r="Z82" s="619"/>
      <c r="AA82" s="619"/>
      <c r="AB82" s="619"/>
      <c r="AC82" s="619"/>
      <c r="AD82" s="619"/>
      <c r="AE82" s="619"/>
      <c r="AF82" s="619">
        <f t="shared" ref="AF82:AF88" si="35">SUM(T82:AE82)</f>
        <v>39959053.059999995</v>
      </c>
    </row>
    <row r="83" spans="2:32">
      <c r="B83" s="878" t="s">
        <v>13</v>
      </c>
      <c r="C83" s="866"/>
      <c r="D83" s="654">
        <v>0.88051349572086901</v>
      </c>
      <c r="E83" s="654">
        <v>0.93276239067055389</v>
      </c>
      <c r="F83" s="654">
        <v>0.77485187623436469</v>
      </c>
      <c r="G83" s="654">
        <v>0.82619047619047614</v>
      </c>
      <c r="H83" s="654">
        <v>0.78159973666886107</v>
      </c>
      <c r="I83" s="654">
        <v>0.77108843537414962</v>
      </c>
      <c r="J83" s="654">
        <v>0.80513495720868988</v>
      </c>
      <c r="K83" s="654">
        <v>0.83179723502304148</v>
      </c>
      <c r="L83" s="654">
        <v>0.74642857142857144</v>
      </c>
      <c r="M83" s="654">
        <v>0.75115207373271886</v>
      </c>
      <c r="N83" s="654">
        <v>0.88469387755102036</v>
      </c>
      <c r="O83" s="654">
        <v>0.8714614878209348</v>
      </c>
      <c r="P83" s="567">
        <f>SUMPRODUCT(D83:O83,$D$19:$O$19)/$P$19</f>
        <v>0.8207156835336874</v>
      </c>
      <c r="R83" s="869" t="s">
        <v>51</v>
      </c>
      <c r="S83" s="868"/>
      <c r="T83" s="655">
        <v>-4036430.28</v>
      </c>
      <c r="U83" s="655">
        <v>-3974883.4</v>
      </c>
      <c r="V83" s="655">
        <v>-3804439.17</v>
      </c>
      <c r="W83" s="655">
        <v>-3922299.35</v>
      </c>
      <c r="X83" s="655">
        <v>-3876063.13</v>
      </c>
      <c r="Y83" s="655">
        <v>-3790993.82</v>
      </c>
      <c r="Z83" s="655">
        <v>-3950350.25</v>
      </c>
      <c r="AA83" s="655">
        <v>-4002836.25</v>
      </c>
      <c r="AB83" s="655">
        <v>-3736767.7</v>
      </c>
      <c r="AC83" s="655">
        <v>-3822027.52</v>
      </c>
      <c r="AD83" s="655">
        <v>-4076593.85</v>
      </c>
      <c r="AE83" s="655">
        <v>-4085675.11</v>
      </c>
      <c r="AF83" s="656">
        <f t="shared" si="35"/>
        <v>-47079359.830000006</v>
      </c>
    </row>
    <row r="84" spans="2:32">
      <c r="B84" s="878" t="s">
        <v>14</v>
      </c>
      <c r="C84" s="866"/>
      <c r="D84" s="568">
        <v>1760.0154093457941</v>
      </c>
      <c r="E84" s="568">
        <v>1774.27021488572</v>
      </c>
      <c r="F84" s="568">
        <v>1445.777310960068</v>
      </c>
      <c r="G84" s="568">
        <v>1415.3660930424039</v>
      </c>
      <c r="H84" s="568">
        <v>1330.2948347020431</v>
      </c>
      <c r="I84" s="568">
        <v>1284.1786546096159</v>
      </c>
      <c r="J84" s="568">
        <v>1435.945872853639</v>
      </c>
      <c r="K84" s="568">
        <v>1495.04522754254</v>
      </c>
      <c r="L84" s="568">
        <v>1371.1963795853269</v>
      </c>
      <c r="M84" s="568">
        <v>1430.665381244522</v>
      </c>
      <c r="N84" s="568">
        <v>1813.8997443291039</v>
      </c>
      <c r="O84" s="568">
        <v>1890.78248536355</v>
      </c>
      <c r="P84" s="569">
        <f>SUMPRODUCT(D84:O84,$D$19:$O$19)/$P$19</f>
        <v>1536.0633269758098</v>
      </c>
      <c r="R84" s="867" t="s">
        <v>52</v>
      </c>
      <c r="S84" s="868"/>
      <c r="T84" s="657">
        <v>-3986763.6571840001</v>
      </c>
      <c r="U84" s="657">
        <v>-3836360.0301600001</v>
      </c>
      <c r="V84" s="657">
        <v>-3665271.8702600012</v>
      </c>
      <c r="W84" s="657">
        <v>-3811065.3168000001</v>
      </c>
      <c r="X84" s="657">
        <v>-3726893.9635200002</v>
      </c>
      <c r="Y84" s="657">
        <v>-3608841.2976000002</v>
      </c>
      <c r="Z84" s="657">
        <v>-3829446.1497600009</v>
      </c>
      <c r="AA84" s="657">
        <v>-3862666.4367200001</v>
      </c>
      <c r="AB84" s="657">
        <v>-3634136.7930000001</v>
      </c>
      <c r="AC84" s="657">
        <v>-3661214.1047999989</v>
      </c>
      <c r="AD84" s="657">
        <v>-3976260.95328</v>
      </c>
      <c r="AE84" s="657">
        <v>-3938878.31232</v>
      </c>
      <c r="AF84" s="658">
        <f t="shared" si="35"/>
        <v>-45537798.885404006</v>
      </c>
    </row>
    <row r="85" spans="2:32">
      <c r="B85" s="878" t="s">
        <v>15</v>
      </c>
      <c r="C85" s="866"/>
      <c r="D85" s="568">
        <f t="shared" ref="D85:O85" si="36">D83*D84</f>
        <v>1549.7173206056614</v>
      </c>
      <c r="E85" s="568">
        <f t="shared" si="36"/>
        <v>1654.9725273323616</v>
      </c>
      <c r="F85" s="568">
        <f t="shared" si="36"/>
        <v>1120.2632620144832</v>
      </c>
      <c r="G85" s="568">
        <f t="shared" si="36"/>
        <v>1169.3619863945576</v>
      </c>
      <c r="H85" s="568">
        <f t="shared" si="36"/>
        <v>1039.758092495063</v>
      </c>
      <c r="I85" s="568">
        <f t="shared" si="36"/>
        <v>990.2153095238092</v>
      </c>
      <c r="J85" s="568">
        <f t="shared" si="36"/>
        <v>1156.1302188940094</v>
      </c>
      <c r="K85" s="568">
        <f t="shared" si="36"/>
        <v>1243.5744865042786</v>
      </c>
      <c r="L85" s="568">
        <f t="shared" si="36"/>
        <v>1023.5001547619047</v>
      </c>
      <c r="M85" s="568">
        <f t="shared" si="36"/>
        <v>1074.6472679394335</v>
      </c>
      <c r="N85" s="568">
        <f t="shared" si="36"/>
        <v>1604.7459982993194</v>
      </c>
      <c r="O85" s="568">
        <f t="shared" si="36"/>
        <v>1647.7441178406841</v>
      </c>
      <c r="P85" s="569">
        <f>SUMPRODUCT(D85:O85,$D$19:$O$19)/$P$19</f>
        <v>1270.5775670953308</v>
      </c>
      <c r="R85" s="877" t="s">
        <v>18</v>
      </c>
      <c r="S85" s="868"/>
      <c r="T85" s="659">
        <v>-4351370.47</v>
      </c>
      <c r="U85" s="659">
        <v>-4017939.22</v>
      </c>
      <c r="V85" s="659">
        <v>-3759122.7</v>
      </c>
      <c r="W85" s="659">
        <v>-3002632.99</v>
      </c>
      <c r="X85" s="659">
        <v>-3377435.18</v>
      </c>
      <c r="Y85" s="659">
        <v>-3116495.07</v>
      </c>
      <c r="Z85" s="659"/>
      <c r="AA85" s="659"/>
      <c r="AB85" s="659"/>
      <c r="AC85" s="659"/>
      <c r="AD85" s="659"/>
      <c r="AE85" s="659"/>
      <c r="AF85" s="659">
        <f t="shared" si="35"/>
        <v>-21624995.630000003</v>
      </c>
    </row>
    <row r="86" spans="2:32">
      <c r="B86" s="865" t="s">
        <v>10</v>
      </c>
      <c r="C86" s="866"/>
      <c r="D86" s="594"/>
      <c r="E86" s="594"/>
      <c r="F86" s="594"/>
      <c r="G86" s="594"/>
      <c r="H86" s="594"/>
      <c r="I86" s="594"/>
      <c r="J86" s="594"/>
      <c r="K86" s="594"/>
      <c r="L86" s="594"/>
      <c r="M86" s="594"/>
      <c r="N86" s="594"/>
      <c r="O86" s="594"/>
      <c r="P86" s="594"/>
      <c r="R86" s="869" t="s">
        <v>38</v>
      </c>
      <c r="S86" s="868"/>
      <c r="T86" s="669">
        <v>5631034.04</v>
      </c>
      <c r="U86" s="669">
        <v>5349441.6399999997</v>
      </c>
      <c r="V86" s="669">
        <v>3227131.64</v>
      </c>
      <c r="W86" s="669">
        <v>3184599.11</v>
      </c>
      <c r="X86" s="669">
        <v>2666470.73</v>
      </c>
      <c r="Y86" s="669">
        <v>2288520.94</v>
      </c>
      <c r="Z86" s="669">
        <v>3306751.99</v>
      </c>
      <c r="AA86" s="669">
        <v>3792272.01</v>
      </c>
      <c r="AB86" s="669">
        <v>2491499.91</v>
      </c>
      <c r="AC86" s="669">
        <v>2924847.85</v>
      </c>
      <c r="AD86" s="669">
        <v>5604578.4000000004</v>
      </c>
      <c r="AE86" s="669">
        <v>6216097.0800000001</v>
      </c>
      <c r="AF86" s="670">
        <f t="shared" si="35"/>
        <v>46683245.339999996</v>
      </c>
    </row>
    <row r="87" spans="2:32">
      <c r="B87" s="873" t="s">
        <v>13</v>
      </c>
      <c r="C87" s="866"/>
      <c r="D87" s="597">
        <v>0.88051349572086901</v>
      </c>
      <c r="E87" s="572">
        <v>0.93276239067055389</v>
      </c>
      <c r="F87" s="572">
        <v>0.77485187623436469</v>
      </c>
      <c r="G87" s="572">
        <v>0.82619047619047614</v>
      </c>
      <c r="H87" s="572">
        <v>0.78159973666886107</v>
      </c>
      <c r="I87" s="572">
        <v>0.77108843537414962</v>
      </c>
      <c r="J87" s="672">
        <v>0.80513495720868988</v>
      </c>
      <c r="K87" s="672">
        <v>0.83179723502304148</v>
      </c>
      <c r="L87" s="672">
        <v>0.74642857142857144</v>
      </c>
      <c r="M87" s="672">
        <v>0.75115207373271886</v>
      </c>
      <c r="N87" s="672">
        <v>0.88469387755102036</v>
      </c>
      <c r="O87" s="672">
        <v>0.8714614878209348</v>
      </c>
      <c r="P87" s="573">
        <f>SUMPRODUCT(D87:O87,$D$19:$O$19)/$P$19</f>
        <v>0.8207156835336874</v>
      </c>
      <c r="R87" s="867" t="s">
        <v>40</v>
      </c>
      <c r="S87" s="868"/>
      <c r="T87" s="661">
        <v>5284779.7316159997</v>
      </c>
      <c r="U87" s="661">
        <v>5085407.4818399996</v>
      </c>
      <c r="V87" s="661">
        <v>2998858.8029399998</v>
      </c>
      <c r="W87" s="661">
        <v>2994408.4631999992</v>
      </c>
      <c r="X87" s="661">
        <v>2484595.9756800011</v>
      </c>
      <c r="Y87" s="661">
        <v>2119478.2223999999</v>
      </c>
      <c r="Z87" s="661">
        <v>3133183.213440001</v>
      </c>
      <c r="AA87" s="661">
        <v>3565538.2492799992</v>
      </c>
      <c r="AB87" s="661">
        <v>2323464.5070000002</v>
      </c>
      <c r="AC87" s="661">
        <v>2761968.5351999998</v>
      </c>
      <c r="AD87" s="661">
        <v>5270857.5427199993</v>
      </c>
      <c r="AE87" s="661">
        <v>5908317.4684800003</v>
      </c>
      <c r="AF87" s="662">
        <f t="shared" si="35"/>
        <v>43930858.193795994</v>
      </c>
    </row>
    <row r="88" spans="2:32">
      <c r="B88" s="873" t="s">
        <v>14</v>
      </c>
      <c r="C88" s="866"/>
      <c r="D88" s="574">
        <v>1734.0053274317761</v>
      </c>
      <c r="E88" s="574">
        <v>1748.0494728853289</v>
      </c>
      <c r="F88" s="574">
        <v>1424.411145271878</v>
      </c>
      <c r="G88" s="574">
        <v>1394.449351482092</v>
      </c>
      <c r="H88" s="574">
        <v>1310.635305327437</v>
      </c>
      <c r="I88" s="574">
        <v>1265.2006438906039</v>
      </c>
      <c r="J88" s="663">
        <v>1414.7249953698681</v>
      </c>
      <c r="K88" s="663">
        <v>1472.9509623129029</v>
      </c>
      <c r="L88" s="663">
        <v>1350.9323952978821</v>
      </c>
      <c r="M88" s="663">
        <v>1409.52254214869</v>
      </c>
      <c r="N88" s="663">
        <v>1787.093344231128</v>
      </c>
      <c r="O88" s="663">
        <v>1862.8398878325499</v>
      </c>
      <c r="P88" s="575">
        <f>SUMPRODUCT(D88:O88,$D$19:$O$19)/$P$19</f>
        <v>1513.362883354489</v>
      </c>
      <c r="R88" s="877" t="s">
        <v>19</v>
      </c>
      <c r="S88" s="868"/>
      <c r="T88" s="619">
        <f t="shared" ref="T88:AD88" si="37">T82+T85</f>
        <v>4932557.2599999988</v>
      </c>
      <c r="U88" s="619">
        <f t="shared" si="37"/>
        <v>4571980.4699999988</v>
      </c>
      <c r="V88" s="619">
        <f t="shared" si="37"/>
        <v>3479346.2199999997</v>
      </c>
      <c r="W88" s="619">
        <f t="shared" si="37"/>
        <v>1491118.3099999996</v>
      </c>
      <c r="X88" s="619">
        <f t="shared" si="37"/>
        <v>2248011.1399999992</v>
      </c>
      <c r="Y88" s="619">
        <f t="shared" si="37"/>
        <v>1611044.0299999998</v>
      </c>
      <c r="Z88" s="619">
        <f t="shared" si="37"/>
        <v>0</v>
      </c>
      <c r="AA88" s="619">
        <f t="shared" si="37"/>
        <v>0</v>
      </c>
      <c r="AB88" s="619">
        <f t="shared" si="37"/>
        <v>0</v>
      </c>
      <c r="AC88" s="619">
        <f t="shared" si="37"/>
        <v>0</v>
      </c>
      <c r="AD88" s="619">
        <f t="shared" si="37"/>
        <v>0</v>
      </c>
      <c r="AE88" s="619"/>
      <c r="AF88" s="619">
        <f t="shared" si="35"/>
        <v>18334057.429999992</v>
      </c>
    </row>
    <row r="89" spans="2:32">
      <c r="B89" s="873" t="s">
        <v>15</v>
      </c>
      <c r="C89" s="866"/>
      <c r="D89" s="574">
        <f t="shared" ref="D89:O89" si="38">D87*D88</f>
        <v>1526.8150924555632</v>
      </c>
      <c r="E89" s="574">
        <f t="shared" si="38"/>
        <v>1630.514805338921</v>
      </c>
      <c r="F89" s="574">
        <f t="shared" si="38"/>
        <v>1103.7076484430549</v>
      </c>
      <c r="G89" s="574">
        <f t="shared" si="38"/>
        <v>1152.0807737244902</v>
      </c>
      <c r="H89" s="574">
        <f t="shared" si="38"/>
        <v>1024.3922095128371</v>
      </c>
      <c r="I89" s="574">
        <f t="shared" si="38"/>
        <v>975.58158493197243</v>
      </c>
      <c r="J89" s="574">
        <f t="shared" si="38"/>
        <v>1139.0445486091828</v>
      </c>
      <c r="K89" s="574">
        <f t="shared" si="38"/>
        <v>1225.1965377764009</v>
      </c>
      <c r="L89" s="574">
        <f t="shared" si="38"/>
        <v>1008.3745379187762</v>
      </c>
      <c r="M89" s="574">
        <f t="shared" si="38"/>
        <v>1058.7657805080021</v>
      </c>
      <c r="N89" s="574">
        <f t="shared" si="38"/>
        <v>1581.030540253457</v>
      </c>
      <c r="O89" s="574">
        <f t="shared" si="38"/>
        <v>1623.3932202227372</v>
      </c>
      <c r="P89" s="575">
        <f>SUMPRODUCT(D89:O89,$D$19:$O$19)/$P$19</f>
        <v>1251.8005584046898</v>
      </c>
      <c r="R89" s="869" t="s">
        <v>54</v>
      </c>
      <c r="S89" s="868"/>
      <c r="T89" s="664">
        <v>0.57999999999999996</v>
      </c>
      <c r="U89" s="664">
        <v>0.56999999999999995</v>
      </c>
      <c r="V89" s="664">
        <v>0.45</v>
      </c>
      <c r="W89" s="664">
        <v>0.44</v>
      </c>
      <c r="X89" s="664">
        <v>0.4</v>
      </c>
      <c r="Y89" s="664">
        <v>0.37</v>
      </c>
      <c r="Z89" s="664">
        <v>0.45</v>
      </c>
      <c r="AA89" s="664">
        <v>0.48</v>
      </c>
      <c r="AB89" s="664">
        <v>0.4</v>
      </c>
      <c r="AC89" s="664">
        <v>0.43</v>
      </c>
      <c r="AD89" s="664">
        <v>0.56999999999999995</v>
      </c>
      <c r="AE89" s="664">
        <v>0.6</v>
      </c>
      <c r="AF89" s="667">
        <f>AVERAGE(T89:AE89)</f>
        <v>0.47833333333333333</v>
      </c>
    </row>
    <row r="90" spans="2:32">
      <c r="B90" s="865" t="s">
        <v>55</v>
      </c>
      <c r="C90" s="866"/>
      <c r="D90" s="579"/>
      <c r="E90" s="579"/>
      <c r="F90" s="579"/>
      <c r="G90" s="579"/>
      <c r="H90" s="579"/>
      <c r="I90" s="579"/>
      <c r="J90" s="579"/>
      <c r="K90" s="579"/>
      <c r="L90" s="579"/>
      <c r="M90" s="579"/>
      <c r="N90" s="579"/>
      <c r="O90" s="579"/>
      <c r="P90" s="579"/>
      <c r="R90" s="867" t="s">
        <v>56</v>
      </c>
      <c r="S90" s="868"/>
      <c r="T90" s="666">
        <v>0.57205396646276496</v>
      </c>
      <c r="U90" s="666">
        <v>0.51360655256867394</v>
      </c>
      <c r="V90" s="666">
        <v>0.53263318664617831</v>
      </c>
      <c r="W90" s="666">
        <v>0.43785798712984492</v>
      </c>
      <c r="X90" s="666">
        <v>0.41348947697056232</v>
      </c>
      <c r="Y90" s="666">
        <v>0.3965926853336369</v>
      </c>
      <c r="Z90" s="666">
        <v>0.4613268835821952</v>
      </c>
      <c r="AA90" s="666">
        <v>0.4613268835821952</v>
      </c>
      <c r="AB90" s="666">
        <v>0.4613268835821952</v>
      </c>
      <c r="AC90" s="666">
        <v>0.4613268835821952</v>
      </c>
      <c r="AD90" s="666">
        <v>0.4613268835821952</v>
      </c>
      <c r="AE90" s="666">
        <v>0.4613268835821952</v>
      </c>
      <c r="AF90" s="667">
        <f>AVERAGE(T90:AE90)</f>
        <v>0.46951626305040278</v>
      </c>
    </row>
    <row r="91" spans="2:32">
      <c r="B91" s="876" t="s">
        <v>13</v>
      </c>
      <c r="C91" s="868"/>
      <c r="D91" s="609">
        <v>0.92593811718235686</v>
      </c>
      <c r="E91" s="674">
        <f>'[275]LSSS FY26'!D13</f>
        <v>0.94606413994169092</v>
      </c>
      <c r="F91" s="674">
        <f>'[275]LSSS FY26'!E13</f>
        <v>0.87820934825543118</v>
      </c>
      <c r="G91" s="674">
        <f>'[275]LSSS FY26'!F13</f>
        <v>0.50425170068027214</v>
      </c>
      <c r="H91" s="674">
        <f>'[275]LSSS FY26'!G13</f>
        <v>0.73963133640552992</v>
      </c>
      <c r="I91" s="674">
        <f>'[275]LSSS FY26'!H13</f>
        <v>0.69523809523809521</v>
      </c>
      <c r="J91" s="610"/>
      <c r="K91" s="610"/>
      <c r="L91" s="610"/>
      <c r="M91" s="610"/>
      <c r="N91" s="610"/>
      <c r="O91" s="610"/>
      <c r="P91" s="610">
        <f t="shared" ref="P91:P96" si="39">(D91*31+E91*28+F91*31+G91*30+H91*31+I91*30+J91*31+K91*31+L91*30+M91*31+N91*30+O91*31)/365</f>
        <v>0.38720995247414031</v>
      </c>
      <c r="Q91" s="456"/>
      <c r="R91" s="877" t="s">
        <v>57</v>
      </c>
      <c r="S91" s="868"/>
      <c r="T91" s="668">
        <f t="shared" ref="T91:AD91" si="40">T88/T82</f>
        <v>0.53130069550853765</v>
      </c>
      <c r="U91" s="668">
        <f t="shared" si="40"/>
        <v>0.53224950115918945</v>
      </c>
      <c r="V91" s="668">
        <f t="shared" si="40"/>
        <v>0.48067433299140278</v>
      </c>
      <c r="W91" s="668">
        <f t="shared" si="40"/>
        <v>0.33182039023832932</v>
      </c>
      <c r="X91" s="668">
        <f t="shared" si="40"/>
        <v>0.39961471714834523</v>
      </c>
      <c r="Y91" s="668">
        <f t="shared" si="40"/>
        <v>0.34077857335965767</v>
      </c>
      <c r="Z91" s="668" t="e">
        <f t="shared" si="40"/>
        <v>#DIV/0!</v>
      </c>
      <c r="AA91" s="668" t="e">
        <f t="shared" si="40"/>
        <v>#DIV/0!</v>
      </c>
      <c r="AB91" s="668" t="e">
        <f t="shared" si="40"/>
        <v>#DIV/0!</v>
      </c>
      <c r="AC91" s="668" t="e">
        <f t="shared" si="40"/>
        <v>#DIV/0!</v>
      </c>
      <c r="AD91" s="668" t="e">
        <f t="shared" si="40"/>
        <v>#DIV/0!</v>
      </c>
      <c r="AE91" s="673"/>
      <c r="AF91" s="668">
        <f>AF88/AF82</f>
        <v>0.45882111877052562</v>
      </c>
    </row>
    <row r="92" spans="2:32">
      <c r="B92" s="457"/>
      <c r="C92" s="458" t="s">
        <v>58</v>
      </c>
      <c r="D92" s="459">
        <f>'[275]LSSS FY26'!C35</f>
        <v>5.1020408163265302E-3</v>
      </c>
      <c r="E92" s="497">
        <f>'[275]LSSS FY26'!D35</f>
        <v>5.3929121725731898E-3</v>
      </c>
      <c r="F92" s="497">
        <f>'[275]LSSS FY26'!E35</f>
        <v>5.1020408163265302E-3</v>
      </c>
      <c r="G92" s="497">
        <f>'[275]LSSS FY26'!F35</f>
        <v>5.1020408163265302E-3</v>
      </c>
      <c r="H92" s="497">
        <f>'[275]LSSS FY26'!G35</f>
        <v>5.1020408163265302E-3</v>
      </c>
      <c r="I92" s="497">
        <f>'[275]LSSS FY26'!H35</f>
        <v>5.1020408163265302E-3</v>
      </c>
      <c r="J92" s="497">
        <f>'[275]LSSS FY26'!I35</f>
        <v>0</v>
      </c>
      <c r="K92" s="497">
        <f>'[275]LSSS FY26'!J35</f>
        <v>0</v>
      </c>
      <c r="L92" s="497">
        <f>'[275]LSSS FY26'!K35</f>
        <v>0</v>
      </c>
      <c r="M92" s="459"/>
      <c r="N92" s="459"/>
      <c r="O92" s="459"/>
      <c r="P92" s="459">
        <f t="shared" si="39"/>
        <v>2.5523665362465983E-3</v>
      </c>
      <c r="R92" s="869" t="s">
        <v>43</v>
      </c>
      <c r="S92" s="868"/>
      <c r="T92" s="669">
        <v>3971003.4583423678</v>
      </c>
      <c r="U92" s="669">
        <v>3712675.9053898701</v>
      </c>
      <c r="V92" s="669">
        <v>1763969.121970593</v>
      </c>
      <c r="W92" s="669">
        <v>1721612.8641358239</v>
      </c>
      <c r="X92" s="669">
        <v>1239472.248162576</v>
      </c>
      <c r="Y92" s="669">
        <v>888969.55566082383</v>
      </c>
      <c r="Z92" s="669">
        <v>1834894.5429900759</v>
      </c>
      <c r="AA92" s="669">
        <v>2286466.161518326</v>
      </c>
      <c r="AB92" s="669">
        <v>1079533.853279077</v>
      </c>
      <c r="AC92" s="669">
        <v>1481710.962704326</v>
      </c>
      <c r="AD92" s="669">
        <v>3947043.0092188129</v>
      </c>
      <c r="AE92" s="669">
        <v>4514068.0403463077</v>
      </c>
      <c r="AF92" s="670">
        <f>SUM(T92:AE92)</f>
        <v>28441419.723718978</v>
      </c>
    </row>
    <row r="93" spans="2:32">
      <c r="B93" s="613"/>
      <c r="C93" s="460" t="s">
        <v>59</v>
      </c>
      <c r="D93" s="459">
        <f>'[275]LSSS FY26'!C36</f>
        <v>0.92297564186965109</v>
      </c>
      <c r="E93" s="497">
        <f>'[275]LSSS FY26'!D36</f>
        <v>0.94067122776911771</v>
      </c>
      <c r="F93" s="497">
        <f>'[275]LSSS FY26'!E36</f>
        <v>0.8731073074391047</v>
      </c>
      <c r="G93" s="497">
        <f>'[275]LSSS FY26'!F36</f>
        <v>0.49914965986394561</v>
      </c>
      <c r="H93" s="497">
        <f>'[275]LSSS FY26'!G36</f>
        <v>0.73452929558920343</v>
      </c>
      <c r="I93" s="497">
        <f>'[275]LSSS FY26'!H36</f>
        <v>0.69013605442176873</v>
      </c>
      <c r="J93" s="497">
        <f>'[275]LSSS FY26'!I36</f>
        <v>0</v>
      </c>
      <c r="K93" s="497">
        <f>'[275]LSSS FY26'!J36</f>
        <v>0</v>
      </c>
      <c r="L93" s="497">
        <f>'[275]LSSS FY26'!K36</f>
        <v>0</v>
      </c>
      <c r="M93" s="461"/>
      <c r="N93" s="461"/>
      <c r="O93" s="461"/>
      <c r="P93" s="461">
        <f t="shared" si="39"/>
        <v>0.38483930246011905</v>
      </c>
      <c r="R93" s="867" t="s">
        <v>45</v>
      </c>
      <c r="S93" s="868"/>
      <c r="T93" s="661">
        <v>2815035.984866288</v>
      </c>
      <c r="U93" s="661">
        <v>2634243.9695762601</v>
      </c>
      <c r="V93" s="661">
        <v>710581.51457976433</v>
      </c>
      <c r="W93" s="661">
        <v>703190.02718759631</v>
      </c>
      <c r="X93" s="661">
        <v>234129.30291517169</v>
      </c>
      <c r="Y93" s="661">
        <v>-100502.99022662691</v>
      </c>
      <c r="Z93" s="661">
        <v>830973.79722270439</v>
      </c>
      <c r="AA93" s="661">
        <v>1229627.275774379</v>
      </c>
      <c r="AB93" s="661">
        <v>87366.31111466093</v>
      </c>
      <c r="AC93" s="661">
        <v>491838.32276975713</v>
      </c>
      <c r="AD93" s="661">
        <v>2802411.256045782</v>
      </c>
      <c r="AE93" s="661">
        <v>3392125.0956859551</v>
      </c>
      <c r="AF93" s="662">
        <f>SUM(T93:AE93)</f>
        <v>15831019.867511693</v>
      </c>
    </row>
    <row r="94" spans="2:32">
      <c r="B94" s="876" t="s">
        <v>14</v>
      </c>
      <c r="C94" s="868"/>
      <c r="D94" s="614">
        <v>1578.109913105161</v>
      </c>
      <c r="E94" s="675">
        <f>'[275]LSSS FY26'!D14</f>
        <v>1585.5921764252696</v>
      </c>
      <c r="F94" s="675">
        <f>'[275]LSSS FY26'!E14</f>
        <v>1289.0616266866568</v>
      </c>
      <c r="G94" s="675">
        <f>'[275]LSSS FY26'!F14</f>
        <v>1449.7044148397977</v>
      </c>
      <c r="H94" s="675">
        <f>'[275]LSSS FY26'!G14</f>
        <v>1188.393453493547</v>
      </c>
      <c r="I94" s="675">
        <f>'[275]LSSS FY26'!H14</f>
        <v>1086.8126345401174</v>
      </c>
      <c r="J94" s="614"/>
      <c r="K94" s="614"/>
      <c r="L94" s="614"/>
      <c r="M94" s="614"/>
      <c r="N94" s="614"/>
      <c r="O94" s="614"/>
      <c r="P94" s="614">
        <f t="shared" si="39"/>
        <v>674.56056770726389</v>
      </c>
      <c r="Q94" s="462"/>
      <c r="R94" s="877" t="s">
        <v>21</v>
      </c>
      <c r="S94" s="868"/>
      <c r="T94" s="619">
        <v>2558241.0900000008</v>
      </c>
      <c r="U94" s="619">
        <v>2277395.2499999981</v>
      </c>
      <c r="V94" s="619">
        <v>1323699.8800000029</v>
      </c>
      <c r="W94" s="619">
        <v>-533525.45000000298</v>
      </c>
      <c r="X94" s="619">
        <v>91462.91000000108</v>
      </c>
      <c r="Y94" s="653">
        <v>-1171425.360000005</v>
      </c>
      <c r="Z94" s="619"/>
      <c r="AA94" s="619"/>
      <c r="AB94" s="619"/>
      <c r="AC94" s="619"/>
      <c r="AD94" s="619"/>
      <c r="AE94" s="619"/>
      <c r="AF94" s="619">
        <f>SUM(T94:AE94)</f>
        <v>4545848.3199999947</v>
      </c>
    </row>
    <row r="95" spans="2:32">
      <c r="B95" s="457"/>
      <c r="C95" s="458" t="s">
        <v>58</v>
      </c>
      <c r="D95" s="463">
        <v>934.57935483870961</v>
      </c>
      <c r="E95" s="498">
        <v>934.57964285714286</v>
      </c>
      <c r="F95" s="498"/>
      <c r="G95" s="498">
        <v>934.57833333333406</v>
      </c>
      <c r="H95" s="463">
        <v>958.69580645161261</v>
      </c>
      <c r="I95" s="463">
        <v>940.81200000000069</v>
      </c>
      <c r="J95" s="463"/>
      <c r="K95" s="463"/>
      <c r="L95" s="463"/>
      <c r="M95" s="463"/>
      <c r="N95" s="463"/>
      <c r="O95" s="463"/>
      <c r="P95" s="463">
        <f t="shared" si="39"/>
        <v>386.63416438356171</v>
      </c>
      <c r="Q95" s="462"/>
      <c r="R95" s="877" t="s">
        <v>48</v>
      </c>
      <c r="S95" s="868"/>
      <c r="T95" s="653">
        <v>-129000.3199999989</v>
      </c>
      <c r="U95" s="659">
        <v>-153979.94000000181</v>
      </c>
      <c r="V95" s="653">
        <v>-1360982.979999997</v>
      </c>
      <c r="W95" s="653">
        <v>-2698657.1600000029</v>
      </c>
      <c r="X95" s="653">
        <v>-976667.71</v>
      </c>
      <c r="Y95" s="653">
        <v>-3736400.090000005</v>
      </c>
      <c r="Z95" s="653"/>
      <c r="AA95" s="653"/>
      <c r="AB95" s="619"/>
      <c r="AC95" s="619"/>
      <c r="AD95" s="619"/>
      <c r="AE95" s="619"/>
      <c r="AF95" s="659">
        <f>SUM(T95:AE95)</f>
        <v>-9055688.2000000048</v>
      </c>
    </row>
    <row r="96" spans="2:32">
      <c r="B96" s="613"/>
      <c r="C96" s="460" t="s">
        <v>59</v>
      </c>
      <c r="D96" s="467">
        <v>1584.297031027103</v>
      </c>
      <c r="E96" s="499">
        <v>1589.1220662277301</v>
      </c>
      <c r="F96" s="499"/>
      <c r="G96" s="500">
        <v>1454.9697580919931</v>
      </c>
      <c r="H96" s="467">
        <v>1189.9889334528341</v>
      </c>
      <c r="I96" s="467">
        <v>1087.8919886643671</v>
      </c>
      <c r="J96" s="467"/>
      <c r="K96" s="467"/>
      <c r="L96" s="467"/>
      <c r="M96" s="467"/>
      <c r="N96" s="467"/>
      <c r="O96" s="467"/>
      <c r="P96" s="467">
        <f t="shared" si="39"/>
        <v>566.53187713957618</v>
      </c>
      <c r="Q96" s="462"/>
      <c r="T96" s="441"/>
      <c r="U96" s="441"/>
      <c r="V96" s="441"/>
      <c r="W96" s="441"/>
      <c r="X96" s="441"/>
      <c r="Y96" s="441"/>
    </row>
    <row r="97" spans="2:32">
      <c r="B97" s="876" t="s">
        <v>15</v>
      </c>
      <c r="C97" s="868"/>
      <c r="D97" s="614">
        <f t="shared" ref="D97:I97" si="41">D94*D91</f>
        <v>1461.2321216474056</v>
      </c>
      <c r="E97" s="675">
        <f t="shared" si="41"/>
        <v>1500.0718986880465</v>
      </c>
      <c r="F97" s="675">
        <f t="shared" si="41"/>
        <v>1132.0659710335749</v>
      </c>
      <c r="G97" s="675">
        <f t="shared" si="41"/>
        <v>731.01591666666673</v>
      </c>
      <c r="H97" s="675">
        <f t="shared" si="41"/>
        <v>878.97303818301509</v>
      </c>
      <c r="I97" s="675">
        <f t="shared" si="41"/>
        <v>755.59354591836734</v>
      </c>
      <c r="J97" s="614"/>
      <c r="K97" s="614"/>
      <c r="L97" s="614"/>
      <c r="M97" s="614"/>
      <c r="N97" s="614"/>
      <c r="O97" s="614"/>
      <c r="P97" s="614">
        <f>P91*P94</f>
        <v>261.19656536285873</v>
      </c>
      <c r="Q97" s="462"/>
      <c r="R97" s="471">
        <v>2025</v>
      </c>
      <c r="S97" s="472" t="s">
        <v>17</v>
      </c>
      <c r="T97" s="473">
        <f>'[275]result FY25'!T102</f>
        <v>10057547.08</v>
      </c>
      <c r="U97" s="473">
        <f>'[275]result FY25'!U102</f>
        <v>8360412.3399999999</v>
      </c>
      <c r="V97" s="473">
        <f>'[275]result FY25'!V102</f>
        <v>6748527.7300000004</v>
      </c>
      <c r="W97" s="473">
        <f>'[275]result FY25'!W102</f>
        <v>6301518.4400000004</v>
      </c>
      <c r="X97" s="473">
        <f>'[275]result FY25'!X102</f>
        <v>5674281.3799999999</v>
      </c>
      <c r="Y97" s="474"/>
      <c r="Z97" s="474"/>
      <c r="AA97" s="474"/>
      <c r="AB97" s="474"/>
      <c r="AC97" s="474"/>
      <c r="AD97" s="474"/>
      <c r="AE97" s="474"/>
      <c r="AF97" s="475">
        <f>SUM(T97:AE97)</f>
        <v>37142286.970000006</v>
      </c>
    </row>
    <row r="98" spans="2:32">
      <c r="B98" s="457"/>
      <c r="C98" s="458" t="s">
        <v>58</v>
      </c>
      <c r="D98" s="463">
        <f t="shared" ref="D98:L98" si="42">D92*D95</f>
        <v>4.768262014483212</v>
      </c>
      <c r="E98" s="463">
        <f t="shared" si="42"/>
        <v>5.0401059322033905</v>
      </c>
      <c r="F98" s="463">
        <f t="shared" si="42"/>
        <v>0</v>
      </c>
      <c r="G98" s="463">
        <f t="shared" si="42"/>
        <v>4.7682568027210914</v>
      </c>
      <c r="H98" s="463">
        <f t="shared" si="42"/>
        <v>4.8913051349572072</v>
      </c>
      <c r="I98" s="463">
        <f t="shared" si="42"/>
        <v>4.8000612244897987</v>
      </c>
      <c r="J98" s="463">
        <f t="shared" si="42"/>
        <v>0</v>
      </c>
      <c r="K98" s="463">
        <f t="shared" si="42"/>
        <v>0</v>
      </c>
      <c r="L98" s="463">
        <f t="shared" si="42"/>
        <v>0</v>
      </c>
      <c r="M98" s="463"/>
      <c r="N98" s="463"/>
      <c r="O98" s="465"/>
      <c r="P98" s="463">
        <f>P92*P95</f>
        <v>0.98683210294226931</v>
      </c>
      <c r="R98" s="476"/>
      <c r="S98" s="477"/>
      <c r="T98" s="478">
        <f>T82/T97-1</f>
        <v>-7.6919286963954336E-2</v>
      </c>
      <c r="U98" s="478">
        <f>U82/U97-1</f>
        <v>2.7451678298441307E-2</v>
      </c>
      <c r="V98" s="478">
        <f>V82/V97-1</f>
        <v>7.2599715019619371E-2</v>
      </c>
      <c r="W98" s="478">
        <f>W82/W97-1</f>
        <v>-0.28687802110121263</v>
      </c>
      <c r="X98" s="478">
        <f>X82/X97-1</f>
        <v>-8.6063867350900658E-3</v>
      </c>
      <c r="Y98" s="479"/>
      <c r="Z98" s="479"/>
      <c r="AA98" s="479"/>
      <c r="AB98" s="479"/>
      <c r="AC98" s="479"/>
      <c r="AD98" s="479"/>
      <c r="AE98" s="479"/>
      <c r="AF98" s="480">
        <f>AF82/AF97-1</f>
        <v>7.5837174277262553E-2</v>
      </c>
    </row>
    <row r="99" spans="2:32">
      <c r="B99" s="613"/>
      <c r="C99" s="460" t="s">
        <v>59</v>
      </c>
      <c r="D99" s="467">
        <f t="shared" ref="D99:L99" si="43">D93*D96</f>
        <v>1462.2675691244228</v>
      </c>
      <c r="E99" s="467">
        <f t="shared" si="43"/>
        <v>1494.8414051134362</v>
      </c>
      <c r="F99" s="467">
        <f t="shared" si="43"/>
        <v>0</v>
      </c>
      <c r="G99" s="467">
        <f t="shared" si="43"/>
        <v>726.24765986394561</v>
      </c>
      <c r="H99" s="467">
        <f t="shared" si="43"/>
        <v>874.08173304805769</v>
      </c>
      <c r="I99" s="467">
        <f t="shared" si="43"/>
        <v>750.79348469387787</v>
      </c>
      <c r="J99" s="467">
        <f t="shared" si="43"/>
        <v>0</v>
      </c>
      <c r="K99" s="467">
        <f t="shared" si="43"/>
        <v>0</v>
      </c>
      <c r="L99" s="467">
        <f t="shared" si="43"/>
        <v>0</v>
      </c>
      <c r="M99" s="467"/>
      <c r="N99" s="467"/>
      <c r="O99" s="469"/>
      <c r="P99" s="467">
        <f>P93*P96</f>
        <v>218.02373241981635</v>
      </c>
      <c r="R99" s="481"/>
      <c r="S99" s="482" t="s">
        <v>19</v>
      </c>
      <c r="T99" s="382">
        <f>'[275]result FY25'!T108</f>
        <v>5753459.7000000002</v>
      </c>
      <c r="U99" s="382">
        <f>'[275]result FY25'!U108</f>
        <v>4293962.5600000005</v>
      </c>
      <c r="V99" s="382">
        <f>'[275]result FY25'!V108</f>
        <v>3594489.8300000005</v>
      </c>
      <c r="W99" s="382">
        <f>'[275]result FY25'!W108</f>
        <v>2759170.1800000006</v>
      </c>
      <c r="X99" s="382">
        <f>'[275]result FY25'!X108</f>
        <v>2346255.64</v>
      </c>
      <c r="Y99" s="381"/>
      <c r="Z99" s="381"/>
      <c r="AA99" s="381"/>
      <c r="AB99" s="381"/>
      <c r="AC99" s="381"/>
      <c r="AD99" s="381"/>
      <c r="AE99" s="381"/>
      <c r="AF99" s="483">
        <f>SUM(T99:AE99)</f>
        <v>18747337.910000004</v>
      </c>
    </row>
    <row r="100" spans="2:32">
      <c r="C100" s="124" t="s">
        <v>61</v>
      </c>
      <c r="D100" s="484">
        <f>D97/[275]Compset!B277</f>
        <v>0.77753620852923977</v>
      </c>
      <c r="E100" s="484">
        <f>E97/[275]Compset!C277</f>
        <v>0.80613508740719197</v>
      </c>
      <c r="F100" s="484">
        <f>F97/[275]Compset!D277</f>
        <v>0.77022177344562937</v>
      </c>
      <c r="G100" s="484">
        <f>G97/[275]Compset!E277</f>
        <v>0.6081737944932073</v>
      </c>
      <c r="H100" s="484">
        <f>H97/[275]Compset!F277</f>
        <v>0.9218583668661533</v>
      </c>
      <c r="I100" s="484">
        <f>I97/[275]Compset!G277</f>
        <v>0.78772336501685003</v>
      </c>
      <c r="J100" s="484" t="e">
        <f>J97/[275]Compset!H277</f>
        <v>#DIV/0!</v>
      </c>
      <c r="K100" s="484" t="e">
        <f>K97/[275]Compset!I277</f>
        <v>#DIV/0!</v>
      </c>
      <c r="L100" s="484" t="e">
        <f>L97/[275]Compset!J277</f>
        <v>#DIV/0!</v>
      </c>
      <c r="M100" s="484" t="e">
        <f>M97/[275]Compset!K277</f>
        <v>#DIV/0!</v>
      </c>
      <c r="N100" s="484" t="e">
        <f>N97/[275]Compset!L277</f>
        <v>#DIV/0!</v>
      </c>
      <c r="O100" s="484" t="e">
        <f>O97/[275]Compset!M277</f>
        <v>#DIV/0!</v>
      </c>
      <c r="R100" s="486"/>
      <c r="S100" s="487"/>
      <c r="T100" s="488">
        <f>T88/T99-1</f>
        <v>-0.14267979316862189</v>
      </c>
      <c r="U100" s="488">
        <f>U88/U99-1</f>
        <v>6.474623523498968E-2</v>
      </c>
      <c r="V100" s="488">
        <f>V88/V99-1</f>
        <v>-3.2033366470813118E-2</v>
      </c>
      <c r="W100" s="488">
        <f>W88/W99-1</f>
        <v>-0.459577259565773</v>
      </c>
      <c r="X100" s="488">
        <f>X88/X99-1</f>
        <v>-4.1872888156382237E-2</v>
      </c>
      <c r="Y100" s="489"/>
      <c r="Z100" s="479"/>
      <c r="AA100" s="479"/>
      <c r="AB100" s="479"/>
      <c r="AC100" s="479"/>
      <c r="AD100" s="479"/>
      <c r="AE100" s="479"/>
      <c r="AF100" s="490">
        <f>AF88/AF99-1</f>
        <v>-2.204475547323248E-2</v>
      </c>
    </row>
    <row r="101" spans="2:32">
      <c r="R101" s="494"/>
      <c r="S101" s="495"/>
      <c r="T101" s="439"/>
      <c r="U101" s="439"/>
      <c r="V101" s="439"/>
      <c r="W101" s="439"/>
      <c r="X101" s="439"/>
      <c r="Y101" s="438"/>
      <c r="Z101" s="381"/>
      <c r="AA101" s="381"/>
      <c r="AB101" s="381"/>
      <c r="AC101" s="381"/>
      <c r="AD101" s="381"/>
      <c r="AE101" s="381"/>
      <c r="AF101" s="496"/>
    </row>
    <row r="102" spans="2:32">
      <c r="E102" s="109">
        <v>324</v>
      </c>
      <c r="T102" s="445"/>
      <c r="U102" s="445"/>
      <c r="V102" s="445"/>
      <c r="W102" s="445"/>
      <c r="X102" s="445"/>
      <c r="Y102" s="445"/>
      <c r="Z102" s="445"/>
      <c r="AA102" s="445"/>
      <c r="AB102" s="445"/>
      <c r="AC102" s="445"/>
      <c r="AD102" s="445"/>
      <c r="AE102" s="445"/>
    </row>
    <row r="103" spans="2:32">
      <c r="B103" s="870" t="s">
        <v>7</v>
      </c>
      <c r="C103" s="866"/>
      <c r="D103" s="874">
        <f>$D$20</f>
        <v>2026</v>
      </c>
      <c r="E103" s="875"/>
      <c r="F103" s="875"/>
      <c r="G103" s="875"/>
      <c r="H103" s="875"/>
      <c r="I103" s="875"/>
      <c r="J103" s="875"/>
      <c r="K103" s="875"/>
      <c r="L103" s="875"/>
      <c r="M103" s="875"/>
      <c r="N103" s="875"/>
      <c r="O103" s="868"/>
      <c r="P103" s="879" t="s">
        <v>22</v>
      </c>
      <c r="R103" s="889" t="s">
        <v>7</v>
      </c>
      <c r="S103" s="866"/>
      <c r="T103" s="887">
        <f>$T$20</f>
        <v>2026</v>
      </c>
      <c r="U103" s="875"/>
      <c r="V103" s="875"/>
      <c r="W103" s="875"/>
      <c r="X103" s="875"/>
      <c r="Y103" s="875"/>
      <c r="Z103" s="875"/>
      <c r="AA103" s="875"/>
      <c r="AB103" s="875"/>
      <c r="AC103" s="875"/>
      <c r="AD103" s="875"/>
      <c r="AE103" s="868"/>
      <c r="AF103" s="888" t="s">
        <v>24</v>
      </c>
    </row>
    <row r="104" spans="2:32">
      <c r="B104" s="871"/>
      <c r="C104" s="872"/>
      <c r="D104" s="562" t="s">
        <v>25</v>
      </c>
      <c r="E104" s="562" t="s">
        <v>26</v>
      </c>
      <c r="F104" s="562" t="s">
        <v>27</v>
      </c>
      <c r="G104" s="562" t="s">
        <v>28</v>
      </c>
      <c r="H104" s="562" t="s">
        <v>29</v>
      </c>
      <c r="I104" s="562" t="s">
        <v>30</v>
      </c>
      <c r="J104" s="562" t="s">
        <v>31</v>
      </c>
      <c r="K104" s="562" t="s">
        <v>32</v>
      </c>
      <c r="L104" s="562" t="s">
        <v>33</v>
      </c>
      <c r="M104" s="562" t="s">
        <v>34</v>
      </c>
      <c r="N104" s="562" t="s">
        <v>35</v>
      </c>
      <c r="O104" s="562" t="s">
        <v>36</v>
      </c>
      <c r="P104" s="864"/>
      <c r="R104" s="871"/>
      <c r="S104" s="872"/>
      <c r="T104" s="640" t="s">
        <v>25</v>
      </c>
      <c r="U104" s="640" t="s">
        <v>26</v>
      </c>
      <c r="V104" s="640" t="s">
        <v>27</v>
      </c>
      <c r="W104" s="640" t="s">
        <v>28</v>
      </c>
      <c r="X104" s="640" t="s">
        <v>29</v>
      </c>
      <c r="Y104" s="640" t="s">
        <v>30</v>
      </c>
      <c r="Z104" s="640" t="s">
        <v>31</v>
      </c>
      <c r="AA104" s="640" t="s">
        <v>32</v>
      </c>
      <c r="AB104" s="640" t="s">
        <v>33</v>
      </c>
      <c r="AC104" s="640" t="s">
        <v>34</v>
      </c>
      <c r="AD104" s="640" t="s">
        <v>35</v>
      </c>
      <c r="AE104" s="640" t="s">
        <v>36</v>
      </c>
      <c r="AF104" s="864"/>
    </row>
    <row r="105" spans="2:32">
      <c r="B105" s="865" t="s">
        <v>9</v>
      </c>
      <c r="C105" s="866"/>
      <c r="D105" s="582"/>
      <c r="E105" s="582"/>
      <c r="F105" s="582"/>
      <c r="G105" s="582"/>
      <c r="H105" s="582"/>
      <c r="I105" s="582"/>
      <c r="J105" s="582"/>
      <c r="K105" s="582"/>
      <c r="L105" s="582"/>
      <c r="M105" s="582"/>
      <c r="N105" s="582"/>
      <c r="O105" s="582"/>
      <c r="P105" s="583"/>
      <c r="R105" s="877" t="s">
        <v>50</v>
      </c>
      <c r="S105" s="868"/>
      <c r="T105" s="619">
        <v>36745342.880000003</v>
      </c>
      <c r="U105" s="619">
        <v>32403885.670000002</v>
      </c>
      <c r="V105" s="619">
        <v>28025998.969999999</v>
      </c>
      <c r="W105" s="619">
        <v>25796931.440000001</v>
      </c>
      <c r="X105" s="619">
        <v>22402015.489999998</v>
      </c>
      <c r="Y105" s="619">
        <v>21058802.690000001</v>
      </c>
      <c r="Z105" s="619"/>
      <c r="AA105" s="619"/>
      <c r="AB105" s="619"/>
      <c r="AC105" s="619"/>
      <c r="AD105" s="619"/>
      <c r="AE105" s="619"/>
      <c r="AF105" s="619">
        <f t="shared" ref="AF105:AF111" si="44">SUM(T105:AE105)</f>
        <v>166432977.14000002</v>
      </c>
    </row>
    <row r="106" spans="2:32">
      <c r="B106" s="878" t="s">
        <v>13</v>
      </c>
      <c r="C106" s="866"/>
      <c r="D106" s="654">
        <v>0.84</v>
      </c>
      <c r="E106" s="654">
        <v>0.87</v>
      </c>
      <c r="F106" s="654">
        <v>0.68</v>
      </c>
      <c r="G106" s="654">
        <v>0.78</v>
      </c>
      <c r="H106" s="654">
        <v>0.68</v>
      </c>
      <c r="I106" s="654">
        <v>0.65</v>
      </c>
      <c r="J106" s="654">
        <v>0.77</v>
      </c>
      <c r="K106" s="654">
        <v>0.76</v>
      </c>
      <c r="L106" s="654">
        <v>0.68</v>
      </c>
      <c r="M106" s="654">
        <v>0.78</v>
      </c>
      <c r="N106" s="654">
        <v>0.81</v>
      </c>
      <c r="O106" s="654">
        <v>0.84</v>
      </c>
      <c r="P106" s="567">
        <f>SUMPRODUCT(D106:O106,$D$19:$O$19)/$P$19</f>
        <v>0.76112328767123305</v>
      </c>
      <c r="R106" s="869" t="s">
        <v>51</v>
      </c>
      <c r="S106" s="868"/>
      <c r="T106" s="655">
        <v>-14814448.28324829</v>
      </c>
      <c r="U106" s="655">
        <v>-14380097.78556592</v>
      </c>
      <c r="V106" s="655">
        <v>-13565474.18331581</v>
      </c>
      <c r="W106" s="655">
        <v>-14042863.117270449</v>
      </c>
      <c r="X106" s="655">
        <v>-13130384.352425089</v>
      </c>
      <c r="Y106" s="655">
        <v>-12622486.53629614</v>
      </c>
      <c r="Z106" s="655">
        <v>-14249649.019475089</v>
      </c>
      <c r="AA106" s="655">
        <v>-14086664.07996021</v>
      </c>
      <c r="AB106" s="655">
        <v>-13229679.8310434</v>
      </c>
      <c r="AC106" s="655">
        <v>-14533028.571923999</v>
      </c>
      <c r="AD106" s="655">
        <v>-14393882.725406179</v>
      </c>
      <c r="AE106" s="655">
        <v>-14798446.43003648</v>
      </c>
      <c r="AF106" s="656">
        <f t="shared" si="44"/>
        <v>-167847104.91596705</v>
      </c>
    </row>
    <row r="107" spans="2:32">
      <c r="B107" s="878" t="s">
        <v>14</v>
      </c>
      <c r="C107" s="866"/>
      <c r="D107" s="568">
        <v>4103.95</v>
      </c>
      <c r="E107" s="568">
        <v>4369.13</v>
      </c>
      <c r="F107" s="568">
        <v>3850.36</v>
      </c>
      <c r="G107" s="568">
        <v>3857.51</v>
      </c>
      <c r="H107" s="568">
        <v>3596.56</v>
      </c>
      <c r="I107" s="568">
        <v>3417.09</v>
      </c>
      <c r="J107" s="568">
        <v>3779.04</v>
      </c>
      <c r="K107" s="568">
        <v>3836.14</v>
      </c>
      <c r="L107" s="568">
        <v>3587.62</v>
      </c>
      <c r="M107" s="568">
        <v>3825.63</v>
      </c>
      <c r="N107" s="568">
        <v>4030.4</v>
      </c>
      <c r="O107" s="568">
        <v>4450.08</v>
      </c>
      <c r="P107" s="569">
        <f>SUMPRODUCT(D107:O107,$D$19:$O$19)/$P$19</f>
        <v>3889.8871232876713</v>
      </c>
      <c r="R107" s="867" t="s">
        <v>52</v>
      </c>
      <c r="S107" s="868"/>
      <c r="T107" s="657">
        <v>-14958601.548993399</v>
      </c>
      <c r="U107" s="657">
        <v>-14496831.16452539</v>
      </c>
      <c r="V107" s="657">
        <v>-13633649.42542945</v>
      </c>
      <c r="W107" s="657">
        <v>-13896149.06752125</v>
      </c>
      <c r="X107" s="657">
        <v>-12981321.313633749</v>
      </c>
      <c r="Y107" s="657">
        <v>-12466098.834358269</v>
      </c>
      <c r="Z107" s="657">
        <v>-14105713.32071262</v>
      </c>
      <c r="AA107" s="657">
        <v>-13953612.84992595</v>
      </c>
      <c r="AB107" s="657">
        <v>-13065718.14666735</v>
      </c>
      <c r="AC107" s="657">
        <v>-14650210.62336991</v>
      </c>
      <c r="AD107" s="657">
        <v>-14512610.260069549</v>
      </c>
      <c r="AE107" s="657">
        <v>-14946538.1685938</v>
      </c>
      <c r="AF107" s="658">
        <f t="shared" si="44"/>
        <v>-167667054.72380069</v>
      </c>
    </row>
    <row r="108" spans="2:32">
      <c r="B108" s="878" t="s">
        <v>15</v>
      </c>
      <c r="C108" s="866"/>
      <c r="D108" s="568">
        <f t="shared" ref="D108:O108" si="45">D106*D107</f>
        <v>3447.3179999999998</v>
      </c>
      <c r="E108" s="568">
        <f t="shared" si="45"/>
        <v>3801.1431000000002</v>
      </c>
      <c r="F108" s="568">
        <f t="shared" si="45"/>
        <v>2618.2448000000004</v>
      </c>
      <c r="G108" s="568">
        <f t="shared" si="45"/>
        <v>3008.8578000000002</v>
      </c>
      <c r="H108" s="568">
        <f t="shared" si="45"/>
        <v>2445.6608000000001</v>
      </c>
      <c r="I108" s="568">
        <f t="shared" si="45"/>
        <v>2221.1085000000003</v>
      </c>
      <c r="J108" s="568">
        <f t="shared" si="45"/>
        <v>2909.8607999999999</v>
      </c>
      <c r="K108" s="568">
        <f t="shared" si="45"/>
        <v>2915.4663999999998</v>
      </c>
      <c r="L108" s="568">
        <f t="shared" si="45"/>
        <v>2439.5816</v>
      </c>
      <c r="M108" s="568">
        <f t="shared" si="45"/>
        <v>2983.9914000000003</v>
      </c>
      <c r="N108" s="568">
        <f t="shared" si="45"/>
        <v>3264.6240000000003</v>
      </c>
      <c r="O108" s="568">
        <f t="shared" si="45"/>
        <v>3738.0672</v>
      </c>
      <c r="P108" s="569">
        <f>SUMPRODUCT(D108:O108,$D$19:$O$19)/$P$19</f>
        <v>2978.8330279452057</v>
      </c>
      <c r="R108" s="877" t="s">
        <v>18</v>
      </c>
      <c r="S108" s="868"/>
      <c r="T108" s="659">
        <v>-13807292.449999999</v>
      </c>
      <c r="U108" s="659">
        <v>-12834086.6</v>
      </c>
      <c r="V108" s="659">
        <v>-12188074.109999999</v>
      </c>
      <c r="W108" s="659">
        <v>-12567091.050000001</v>
      </c>
      <c r="X108" s="659">
        <v>-11215445.380000001</v>
      </c>
      <c r="Y108" s="659">
        <v>-11743567.74</v>
      </c>
      <c r="Z108" s="659"/>
      <c r="AA108" s="659"/>
      <c r="AB108" s="659"/>
      <c r="AC108" s="659"/>
      <c r="AD108" s="659"/>
      <c r="AE108" s="659"/>
      <c r="AF108" s="659">
        <f t="shared" si="44"/>
        <v>-74355557.329999998</v>
      </c>
    </row>
    <row r="109" spans="2:32">
      <c r="B109" s="865" t="s">
        <v>10</v>
      </c>
      <c r="C109" s="866"/>
      <c r="D109" s="594"/>
      <c r="E109" s="594"/>
      <c r="F109" s="594"/>
      <c r="G109" s="594"/>
      <c r="H109" s="594"/>
      <c r="I109" s="594"/>
      <c r="J109" s="594"/>
      <c r="K109" s="594"/>
      <c r="L109" s="594"/>
      <c r="M109" s="594"/>
      <c r="N109" s="594"/>
      <c r="O109" s="594"/>
      <c r="P109" s="594"/>
      <c r="R109" s="869" t="s">
        <v>38</v>
      </c>
      <c r="S109" s="868"/>
      <c r="T109" s="669">
        <v>22609394.553725891</v>
      </c>
      <c r="U109" s="669">
        <v>22599916.571331762</v>
      </c>
      <c r="V109" s="669">
        <v>15259275.190527881</v>
      </c>
      <c r="W109" s="669">
        <v>17754513.824427821</v>
      </c>
      <c r="X109" s="669">
        <v>13719857.99449442</v>
      </c>
      <c r="Y109" s="669">
        <v>11162980.587279219</v>
      </c>
      <c r="Z109" s="669">
        <v>17380841.917461719</v>
      </c>
      <c r="AA109" s="669">
        <v>17831705.830234218</v>
      </c>
      <c r="AB109" s="669">
        <v>12562340.44990032</v>
      </c>
      <c r="AC109" s="669">
        <v>18221554.112387169</v>
      </c>
      <c r="AD109" s="669">
        <v>20191409.65013298</v>
      </c>
      <c r="AE109" s="669">
        <v>25821983.63291651</v>
      </c>
      <c r="AF109" s="670">
        <f t="shared" si="44"/>
        <v>215115774.31481993</v>
      </c>
    </row>
    <row r="110" spans="2:32">
      <c r="B110" s="873" t="s">
        <v>13</v>
      </c>
      <c r="C110" s="866"/>
      <c r="D110" s="597">
        <v>0.83661887694145753</v>
      </c>
      <c r="E110" s="572">
        <v>0.86563051146384484</v>
      </c>
      <c r="F110" s="572">
        <v>0.68488649940262847</v>
      </c>
      <c r="G110" s="572">
        <v>0.75864197530864197</v>
      </c>
      <c r="H110" s="572">
        <v>0.65452011150935885</v>
      </c>
      <c r="I110" s="572">
        <v>0.62757201646090532</v>
      </c>
      <c r="J110" s="672">
        <v>0.74153723616089207</v>
      </c>
      <c r="K110" s="672">
        <v>0.73954599761051376</v>
      </c>
      <c r="L110" s="672">
        <v>0.65534979423868311</v>
      </c>
      <c r="M110" s="672">
        <v>0.78275587415372361</v>
      </c>
      <c r="N110" s="672">
        <v>0.812037037037037</v>
      </c>
      <c r="O110" s="672">
        <v>0.84448426921545205</v>
      </c>
      <c r="P110" s="573">
        <f>SUMPRODUCT(D110:O110,$D$19:$O$19)/$P$19</f>
        <v>0.74975477760865872</v>
      </c>
      <c r="R110" s="867" t="s">
        <v>40</v>
      </c>
      <c r="S110" s="868"/>
      <c r="T110" s="661">
        <v>22465241.287980799</v>
      </c>
      <c r="U110" s="661">
        <v>22483183.192372281</v>
      </c>
      <c r="V110" s="661">
        <v>15191098.384432999</v>
      </c>
      <c r="W110" s="661">
        <v>16902574.281306561</v>
      </c>
      <c r="X110" s="661">
        <v>13038983.253617279</v>
      </c>
      <c r="Y110" s="661">
        <v>10587788.59208166</v>
      </c>
      <c r="Z110" s="661">
        <v>16536800.295182031</v>
      </c>
      <c r="AA110" s="661">
        <v>16964721.374134559</v>
      </c>
      <c r="AB110" s="661">
        <v>11922707.84921531</v>
      </c>
      <c r="AC110" s="661">
        <v>18104369.486263081</v>
      </c>
      <c r="AD110" s="661">
        <v>20072679.337168761</v>
      </c>
      <c r="AE110" s="661">
        <v>25673888.784086969</v>
      </c>
      <c r="AF110" s="662">
        <f t="shared" si="44"/>
        <v>209944036.11784229</v>
      </c>
    </row>
    <row r="111" spans="2:32">
      <c r="B111" s="873" t="s">
        <v>14</v>
      </c>
      <c r="C111" s="866"/>
      <c r="D111" s="574">
        <v>4103.947910592341</v>
      </c>
      <c r="E111" s="574">
        <v>4369.1312600293559</v>
      </c>
      <c r="F111" s="574">
        <v>3850.358660134656</v>
      </c>
      <c r="G111" s="574">
        <v>3849.7933991305522</v>
      </c>
      <c r="H111" s="574">
        <v>3588.7358492515982</v>
      </c>
      <c r="I111" s="574">
        <v>3409.2361396780711</v>
      </c>
      <c r="J111" s="663">
        <v>3770.7980340751792</v>
      </c>
      <c r="K111" s="663">
        <v>3827.0923412643192</v>
      </c>
      <c r="L111" s="663">
        <v>3586.1063789061718</v>
      </c>
      <c r="M111" s="663">
        <v>3825.6345568952861</v>
      </c>
      <c r="N111" s="663">
        <v>4030.3974011797109</v>
      </c>
      <c r="O111" s="663">
        <v>4450.0794344970309</v>
      </c>
      <c r="P111" s="575">
        <f>SUMPRODUCT(D111:O111,$D$19:$O$19)/$P$19</f>
        <v>3886.3499321525478</v>
      </c>
      <c r="R111" s="877" t="s">
        <v>19</v>
      </c>
      <c r="S111" s="868"/>
      <c r="T111" s="619">
        <f t="shared" ref="T111:AD111" si="46">T105+T108</f>
        <v>22938050.430000003</v>
      </c>
      <c r="U111" s="619">
        <f t="shared" si="46"/>
        <v>19569799.07</v>
      </c>
      <c r="V111" s="619">
        <f t="shared" si="46"/>
        <v>15837924.859999999</v>
      </c>
      <c r="W111" s="619">
        <f t="shared" si="46"/>
        <v>13229840.390000001</v>
      </c>
      <c r="X111" s="619">
        <f t="shared" si="46"/>
        <v>11186570.109999998</v>
      </c>
      <c r="Y111" s="619">
        <f t="shared" si="46"/>
        <v>9315234.9500000011</v>
      </c>
      <c r="Z111" s="619">
        <f t="shared" si="46"/>
        <v>0</v>
      </c>
      <c r="AA111" s="619">
        <f t="shared" si="46"/>
        <v>0</v>
      </c>
      <c r="AB111" s="619">
        <f t="shared" si="46"/>
        <v>0</v>
      </c>
      <c r="AC111" s="619">
        <f t="shared" si="46"/>
        <v>0</v>
      </c>
      <c r="AD111" s="619">
        <f t="shared" si="46"/>
        <v>0</v>
      </c>
      <c r="AE111" s="619"/>
      <c r="AF111" s="619">
        <f t="shared" si="44"/>
        <v>92077419.810000002</v>
      </c>
    </row>
    <row r="112" spans="2:32">
      <c r="B112" s="873" t="s">
        <v>15</v>
      </c>
      <c r="C112" s="866"/>
      <c r="D112" s="574">
        <f t="shared" ref="D112:O112" si="47">D110*D111</f>
        <v>3433.4402919860054</v>
      </c>
      <c r="E112" s="574">
        <f t="shared" si="47"/>
        <v>3782.0533272718844</v>
      </c>
      <c r="F112" s="574">
        <f t="shared" si="47"/>
        <v>2637.0586641842197</v>
      </c>
      <c r="G112" s="574">
        <f t="shared" si="47"/>
        <v>2920.6148688465732</v>
      </c>
      <c r="H112" s="574">
        <f t="shared" si="47"/>
        <v>2348.8997882297895</v>
      </c>
      <c r="I112" s="574">
        <f t="shared" si="47"/>
        <v>2139.5411987691596</v>
      </c>
      <c r="J112" s="574">
        <f t="shared" si="47"/>
        <v>2796.1871523090335</v>
      </c>
      <c r="K112" s="574">
        <f t="shared" si="47"/>
        <v>2830.3108234678775</v>
      </c>
      <c r="L112" s="574">
        <f t="shared" si="47"/>
        <v>2350.1540775341887</v>
      </c>
      <c r="M112" s="574">
        <f t="shared" si="47"/>
        <v>2994.5379217752629</v>
      </c>
      <c r="N112" s="574">
        <f t="shared" si="47"/>
        <v>3272.8319637357467</v>
      </c>
      <c r="O112" s="574">
        <f t="shared" si="47"/>
        <v>3758.0220791919373</v>
      </c>
      <c r="P112" s="575">
        <f>SUMPRODUCT(D112:O112,$D$19:$O$19)/$P$19</f>
        <v>2934.6408624264404</v>
      </c>
      <c r="R112" s="869" t="s">
        <v>54</v>
      </c>
      <c r="S112" s="868"/>
      <c r="T112" s="664">
        <v>0.6041441188233122</v>
      </c>
      <c r="U112" s="664">
        <v>0.61113866406913175</v>
      </c>
      <c r="V112" s="664">
        <v>0.52938101881206756</v>
      </c>
      <c r="W112" s="664">
        <v>0.55836410207613707</v>
      </c>
      <c r="X112" s="664">
        <v>0.51097706371609253</v>
      </c>
      <c r="Y112" s="664">
        <v>0.46931937595687778</v>
      </c>
      <c r="Z112" s="664">
        <v>0.54949643216460708</v>
      </c>
      <c r="AA112" s="664">
        <v>0.55866593063510239</v>
      </c>
      <c r="AB112" s="664">
        <v>0.4870630649737015</v>
      </c>
      <c r="AC112" s="664">
        <v>0.55630548824286963</v>
      </c>
      <c r="AD112" s="664">
        <v>0.58381491851760614</v>
      </c>
      <c r="AE112" s="664">
        <v>0.63568956785779851</v>
      </c>
      <c r="AF112" s="665">
        <f>AVERAGE(T112:AE112)</f>
        <v>0.55452997882044197</v>
      </c>
    </row>
    <row r="113" spans="2:32">
      <c r="B113" s="865" t="s">
        <v>55</v>
      </c>
      <c r="C113" s="866"/>
      <c r="D113" s="579"/>
      <c r="E113" s="579"/>
      <c r="F113" s="579"/>
      <c r="G113" s="579"/>
      <c r="H113" s="579"/>
      <c r="I113" s="579"/>
      <c r="J113" s="579"/>
      <c r="K113" s="579"/>
      <c r="L113" s="579"/>
      <c r="M113" s="579"/>
      <c r="N113" s="579"/>
      <c r="O113" s="579"/>
      <c r="P113" s="579"/>
      <c r="R113" s="867" t="s">
        <v>56</v>
      </c>
      <c r="S113" s="868"/>
      <c r="T113" s="666">
        <v>0.60258507874995559</v>
      </c>
      <c r="U113" s="666">
        <v>0.61022042828431355</v>
      </c>
      <c r="V113" s="666">
        <v>0.52970134851899353</v>
      </c>
      <c r="W113" s="666">
        <v>0.55140959512766385</v>
      </c>
      <c r="X113" s="666">
        <v>0.50401838302608837</v>
      </c>
      <c r="Y113" s="666">
        <v>0.46243415758929168</v>
      </c>
      <c r="Z113" s="666">
        <v>0.54229707132191951</v>
      </c>
      <c r="AA113" s="666">
        <v>0.55129607337520026</v>
      </c>
      <c r="AB113" s="666">
        <v>0.48011476233746631</v>
      </c>
      <c r="AC113" s="666">
        <v>0.55525657876968493</v>
      </c>
      <c r="AD113" s="666">
        <v>0.58278178421751115</v>
      </c>
      <c r="AE113" s="666">
        <v>0.63416694682556185</v>
      </c>
      <c r="AF113" s="667">
        <f>AVERAGE(T113:AE113)</f>
        <v>0.55052351734530414</v>
      </c>
    </row>
    <row r="114" spans="2:32">
      <c r="B114" s="876" t="s">
        <v>13</v>
      </c>
      <c r="C114" s="868"/>
      <c r="D114" s="609">
        <v>0.88072481083233767</v>
      </c>
      <c r="E114" s="610">
        <f>'[275]LSSS FY26'!D17</f>
        <v>0.84490740740740744</v>
      </c>
      <c r="F114" s="610">
        <f>'[275]LSSS FY26'!E17</f>
        <v>0.73874950219036239</v>
      </c>
      <c r="G114" s="610">
        <f>'[275]LSSS FY26'!F17</f>
        <v>0.7069958847736626</v>
      </c>
      <c r="H114" s="610">
        <f>'[275]LSSS FY26'!G17</f>
        <v>0.6376941457586619</v>
      </c>
      <c r="I114" s="610">
        <f>'[275]LSSS FY26'!H17</f>
        <v>0.62397119341563789</v>
      </c>
      <c r="J114" s="610"/>
      <c r="K114" s="610"/>
      <c r="L114" s="610"/>
      <c r="M114" s="610"/>
      <c r="N114" s="610"/>
      <c r="O114" s="610"/>
      <c r="P114" s="610">
        <f>(D114*31+E114*28+F114*31+G114*30+H114*31+I114*30+J114*31+K114*31+L114*30+M114*31+N114*30+O114*31)/365</f>
        <v>0.36591408760358529</v>
      </c>
      <c r="Q114" s="456"/>
      <c r="R114" s="877" t="s">
        <v>57</v>
      </c>
      <c r="S114" s="868"/>
      <c r="T114" s="668">
        <f t="shared" ref="T114:AF114" si="48">T111/T105</f>
        <v>0.6242437444361113</v>
      </c>
      <c r="U114" s="668">
        <f t="shared" si="48"/>
        <v>0.60393371552097563</v>
      </c>
      <c r="V114" s="668">
        <f t="shared" si="48"/>
        <v>0.56511544430417859</v>
      </c>
      <c r="W114" s="668">
        <f t="shared" si="48"/>
        <v>0.51284550725619171</v>
      </c>
      <c r="X114" s="668">
        <f t="shared" si="48"/>
        <v>0.49935552071167677</v>
      </c>
      <c r="Y114" s="668">
        <f t="shared" si="48"/>
        <v>0.44234399681342951</v>
      </c>
      <c r="Z114" s="668" t="e">
        <f t="shared" si="48"/>
        <v>#DIV/0!</v>
      </c>
      <c r="AA114" s="668" t="e">
        <f t="shared" si="48"/>
        <v>#DIV/0!</v>
      </c>
      <c r="AB114" s="668" t="e">
        <f t="shared" si="48"/>
        <v>#DIV/0!</v>
      </c>
      <c r="AC114" s="668" t="e">
        <f t="shared" si="48"/>
        <v>#DIV/0!</v>
      </c>
      <c r="AD114" s="668" t="e">
        <f t="shared" si="48"/>
        <v>#DIV/0!</v>
      </c>
      <c r="AE114" s="668" t="e">
        <f t="shared" si="48"/>
        <v>#DIV/0!</v>
      </c>
      <c r="AF114" s="668">
        <f t="shared" si="48"/>
        <v>0.55324023755548368</v>
      </c>
    </row>
    <row r="115" spans="2:32">
      <c r="B115" s="457"/>
      <c r="C115" s="458" t="s">
        <v>58</v>
      </c>
      <c r="D115" s="459">
        <f>'[275]LSSS FY26'!C40</f>
        <v>3.8729589804858619E-2</v>
      </c>
      <c r="E115" s="459">
        <f>'[275]LSSS FY26'!D40</f>
        <v>3.273809523809524E-2</v>
      </c>
      <c r="F115" s="459">
        <f>'[275]LSSS FY26'!E40</f>
        <v>4.2015133412982873E-2</v>
      </c>
      <c r="G115" s="459">
        <f>'[275]LSSS FY26'!F40</f>
        <v>3.6728395061728397E-2</v>
      </c>
      <c r="H115" s="459">
        <f>'[275]LSSS FY26'!G40</f>
        <v>2.1206690561529271E-2</v>
      </c>
      <c r="I115" s="459">
        <f>'[275]LSSS FY26'!H40</f>
        <v>3.1687242798353908E-2</v>
      </c>
      <c r="J115" s="459"/>
      <c r="K115" s="459"/>
      <c r="L115" s="501"/>
      <c r="M115" s="501"/>
      <c r="N115" s="501"/>
      <c r="O115" s="459"/>
      <c r="P115" s="459">
        <f>(D115*31+E115*28+F115*31+G115*30+H115*31+I115*30+J115*31+K115*31+L115*30+M115*31+N115*30+O115*31)/365</f>
        <v>1.6793505834601725E-2</v>
      </c>
      <c r="R115" s="869" t="s">
        <v>43</v>
      </c>
      <c r="S115" s="868"/>
      <c r="T115" s="669">
        <v>20258960.244522151</v>
      </c>
      <c r="U115" s="669">
        <v>20263955.139525309</v>
      </c>
      <c r="V115" s="669">
        <v>13786122.35213685</v>
      </c>
      <c r="W115" s="669">
        <v>15917606.72734639</v>
      </c>
      <c r="X115" s="669">
        <v>12363843.681461001</v>
      </c>
      <c r="Y115" s="669">
        <v>9995665.8118885495</v>
      </c>
      <c r="Z115" s="669">
        <v>15742149.5571058</v>
      </c>
      <c r="AA115" s="669">
        <v>15987706.516166059</v>
      </c>
      <c r="AB115" s="669">
        <v>11281512.18067948</v>
      </c>
      <c r="AC115" s="669">
        <v>16334691.66208596</v>
      </c>
      <c r="AD115" s="669">
        <v>18155789.838640649</v>
      </c>
      <c r="AE115" s="669">
        <v>23205758.308310639</v>
      </c>
      <c r="AF115" s="670">
        <f>SUM(T115:AE115)</f>
        <v>193293762.01986882</v>
      </c>
    </row>
    <row r="116" spans="2:32">
      <c r="B116" s="613"/>
      <c r="C116" s="460" t="s">
        <v>59</v>
      </c>
      <c r="D116" s="459">
        <f>'[275]LSSS FY26'!C41</f>
        <v>0.84408602150537637</v>
      </c>
      <c r="E116" s="459">
        <f>'[275]LSSS FY26'!D41</f>
        <v>0.81216931216931221</v>
      </c>
      <c r="F116" s="459">
        <f>'[275]LSSS FY26'!E41</f>
        <v>0.69673436877737949</v>
      </c>
      <c r="G116" s="459">
        <f>'[275]LSSS FY26'!F41</f>
        <v>0.67026748971193417</v>
      </c>
      <c r="H116" s="459">
        <f>'[275]LSSS FY26'!G41</f>
        <v>0.61648745519713266</v>
      </c>
      <c r="I116" s="459">
        <f>'[275]LSSS FY26'!H41</f>
        <v>0.59228395061728401</v>
      </c>
      <c r="J116" s="461"/>
      <c r="K116" s="461"/>
      <c r="L116" s="502"/>
      <c r="M116" s="502"/>
      <c r="N116" s="502"/>
      <c r="O116" s="461"/>
      <c r="P116" s="461">
        <f>(D116*31+E116*28+F116*31+G116*30+H116*31+I116*30+J116*31+K116*31+L116*30+M116*31+N116*30+O116*31)/365</f>
        <v>0.34929815660409269</v>
      </c>
      <c r="R116" s="867" t="s">
        <v>45</v>
      </c>
      <c r="S116" s="868"/>
      <c r="T116" s="661">
        <v>15100497.056417201</v>
      </c>
      <c r="U116" s="661">
        <v>15112025.492148049</v>
      </c>
      <c r="V116" s="661">
        <v>8386239.0407290924</v>
      </c>
      <c r="W116" s="661">
        <v>9955427.8802669551</v>
      </c>
      <c r="X116" s="661">
        <v>6412600.1293801982</v>
      </c>
      <c r="Y116" s="661">
        <v>4134590.9399754289</v>
      </c>
      <c r="Z116" s="661">
        <v>9624872.379241297</v>
      </c>
      <c r="AA116" s="661">
        <v>10017440.540311489</v>
      </c>
      <c r="AB116" s="661">
        <v>5346878.2824374121</v>
      </c>
      <c r="AC116" s="661">
        <v>11071176.622348901</v>
      </c>
      <c r="AD116" s="661">
        <v>12900418.692248769</v>
      </c>
      <c r="AE116" s="661">
        <v>18085207.706029981</v>
      </c>
      <c r="AF116" s="662">
        <f>SUM(T116:AE116)</f>
        <v>126147374.76153478</v>
      </c>
    </row>
    <row r="117" spans="2:32">
      <c r="B117" s="876" t="s">
        <v>14</v>
      </c>
      <c r="C117" s="868"/>
      <c r="D117" s="614">
        <v>3834.7579425729141</v>
      </c>
      <c r="E117" s="614">
        <f>'[275]LSSS FY26'!D18</f>
        <v>3910.4876046966729</v>
      </c>
      <c r="F117" s="614">
        <f>'[275]LSSS FY26'!E18</f>
        <v>3477.9462533692727</v>
      </c>
      <c r="G117" s="614">
        <f>'[275]LSSS FY26'!F18</f>
        <v>3452.6353550640279</v>
      </c>
      <c r="H117" s="614">
        <f>'[275]LSSS FY26'!G18</f>
        <v>3221.9670304449651</v>
      </c>
      <c r="I117" s="614">
        <f>'[275]LSSS FY26'!H18</f>
        <v>3201.8888854080801</v>
      </c>
      <c r="J117" s="614"/>
      <c r="K117" s="614"/>
      <c r="L117" s="618"/>
      <c r="M117" s="618"/>
      <c r="N117" s="618"/>
      <c r="O117" s="618"/>
      <c r="P117" s="614">
        <f>(D117*31+E117*28+F117*31+G117*30+H117*31+I117*30+J117*31+K117*31+L117*30+M117*31+N117*30+O117*31)/365</f>
        <v>1741.655310037457</v>
      </c>
      <c r="Q117" s="462"/>
      <c r="R117" s="877" t="s">
        <v>21</v>
      </c>
      <c r="S117" s="868"/>
      <c r="T117" s="619">
        <v>15017655.12999999</v>
      </c>
      <c r="U117" s="619">
        <v>13038588.77</v>
      </c>
      <c r="V117" s="619">
        <v>8876933.9000000115</v>
      </c>
      <c r="W117" s="619">
        <v>6909223.1700000074</v>
      </c>
      <c r="X117" s="619">
        <v>4850916.4500000104</v>
      </c>
      <c r="Y117" s="619">
        <v>3490965.8000000082</v>
      </c>
      <c r="Z117" s="619"/>
      <c r="AA117" s="619"/>
      <c r="AB117" s="619"/>
      <c r="AC117" s="619"/>
      <c r="AD117" s="619"/>
      <c r="AE117" s="619"/>
      <c r="AF117" s="619">
        <f>SUM(T117:AE117)</f>
        <v>52184283.220000029</v>
      </c>
    </row>
    <row r="118" spans="2:32">
      <c r="B118" s="457"/>
      <c r="C118" s="458" t="s">
        <v>58</v>
      </c>
      <c r="D118" s="463">
        <v>3850.0759884406698</v>
      </c>
      <c r="E118" s="463">
        <v>3013.7437373737371</v>
      </c>
      <c r="F118" s="463"/>
      <c r="G118" s="463">
        <v>3053.0966946778708</v>
      </c>
      <c r="H118" s="503">
        <v>3338.8433802816899</v>
      </c>
      <c r="I118" s="416">
        <v>3142.889058441559</v>
      </c>
      <c r="J118" s="463"/>
      <c r="K118" s="463"/>
      <c r="L118" s="463"/>
      <c r="M118" s="463"/>
      <c r="N118" s="463"/>
      <c r="O118" s="463"/>
      <c r="P118" s="463" t="e">
        <f>(D118*31+E118*28+F118*31+G118*30+#REF!*31+H118*30+J118*31+K118*31+L119*30+M118*31+N118*30+O118*31)/365</f>
        <v>#REF!</v>
      </c>
      <c r="Q118" s="462"/>
      <c r="R118" s="877" t="s">
        <v>48</v>
      </c>
      <c r="S118" s="868"/>
      <c r="T118" s="619">
        <v>9255489.9899999946</v>
      </c>
      <c r="U118" s="619">
        <v>8024574.8299999936</v>
      </c>
      <c r="V118" s="619">
        <v>4271275.5500000119</v>
      </c>
      <c r="W118" s="619">
        <v>2862067.0800000071</v>
      </c>
      <c r="X118" s="619">
        <v>1071407.7700000131</v>
      </c>
      <c r="Y118" s="653">
        <v>165189.43000000209</v>
      </c>
      <c r="Z118" s="619"/>
      <c r="AA118" s="619"/>
      <c r="AB118" s="619"/>
      <c r="AC118" s="676"/>
      <c r="AD118" s="619"/>
      <c r="AE118" s="619"/>
      <c r="AF118" s="619">
        <f>SUM(T118:AE118)</f>
        <v>25650004.650000025</v>
      </c>
    </row>
    <row r="119" spans="2:32">
      <c r="B119" s="613"/>
      <c r="C119" s="460" t="s">
        <v>59</v>
      </c>
      <c r="D119" s="467">
        <v>3318.580334190231</v>
      </c>
      <c r="E119" s="467">
        <v>3946.6348534201952</v>
      </c>
      <c r="F119" s="467"/>
      <c r="G119" s="467">
        <v>3474.5287244819651</v>
      </c>
      <c r="H119" s="504">
        <v>3217.9465746124029</v>
      </c>
      <c r="I119" s="416">
        <v>3205.0453812749688</v>
      </c>
      <c r="J119" s="467"/>
      <c r="K119" s="467"/>
      <c r="L119" s="467"/>
      <c r="M119" s="467"/>
      <c r="N119" s="467"/>
      <c r="O119" s="467"/>
      <c r="P119" s="467" t="e">
        <f>(D119*31+E119*28+F119*31+G119*30+#REF!*31+H119*30+J119*31+K119*31+L120*30+M119*31+N119*30+O119*31)/365</f>
        <v>#REF!</v>
      </c>
      <c r="Q119" s="462"/>
      <c r="T119" s="505">
        <v>22938050.43</v>
      </c>
      <c r="U119" s="505">
        <v>19569799.07</v>
      </c>
      <c r="V119" s="505">
        <v>15837924.859999999</v>
      </c>
      <c r="W119" s="505">
        <v>13229840.390000001</v>
      </c>
      <c r="X119" s="505">
        <v>11186570.109999999</v>
      </c>
    </row>
    <row r="120" spans="2:32">
      <c r="B120" s="876" t="s">
        <v>15</v>
      </c>
      <c r="C120" s="868"/>
      <c r="D120" s="614">
        <f t="shared" ref="D120:I120" si="49">D117*D114</f>
        <v>3377.3664635603341</v>
      </c>
      <c r="E120" s="614">
        <f t="shared" si="49"/>
        <v>3303.9999437830688</v>
      </c>
      <c r="F120" s="614">
        <f t="shared" si="49"/>
        <v>2569.331063321386</v>
      </c>
      <c r="G120" s="614">
        <f t="shared" si="49"/>
        <v>2440.9989876543209</v>
      </c>
      <c r="H120" s="614">
        <f t="shared" si="49"/>
        <v>2054.6295131421748</v>
      </c>
      <c r="I120" s="614">
        <f t="shared" si="49"/>
        <v>1997.8864290123463</v>
      </c>
      <c r="J120" s="614"/>
      <c r="K120" s="614"/>
      <c r="L120" s="618"/>
      <c r="M120" s="618"/>
      <c r="N120" s="618"/>
      <c r="O120" s="618"/>
      <c r="P120" s="614">
        <f>P114*P117</f>
        <v>637.29621369229551</v>
      </c>
      <c r="Q120" s="462"/>
      <c r="R120" s="471">
        <v>2025</v>
      </c>
      <c r="S120" s="472" t="s">
        <v>17</v>
      </c>
      <c r="T120" s="473">
        <f>'[275]result FY25'!T124</f>
        <v>40587344.039999999</v>
      </c>
      <c r="U120" s="473">
        <f>'[275]result FY25'!U124</f>
        <v>32409916.039999999</v>
      </c>
      <c r="V120" s="473">
        <f>'[275]result FY25'!V124</f>
        <v>25474783.68</v>
      </c>
      <c r="W120" s="473">
        <f>'[275]result FY25'!W124</f>
        <v>27145089.41</v>
      </c>
      <c r="X120" s="473">
        <f>'[275]result FY25'!X124</f>
        <v>22399911.440000001</v>
      </c>
      <c r="Y120" s="474"/>
      <c r="Z120" s="474"/>
      <c r="AA120" s="474"/>
      <c r="AB120" s="474"/>
      <c r="AC120" s="474"/>
      <c r="AD120" s="474"/>
      <c r="AE120" s="474"/>
      <c r="AF120" s="475">
        <f>SUM(T120:AE120)</f>
        <v>148017044.60999998</v>
      </c>
    </row>
    <row r="121" spans="2:32">
      <c r="B121" s="457"/>
      <c r="C121" s="458" t="s">
        <v>58</v>
      </c>
      <c r="D121" s="463">
        <f t="shared" ref="D121:I122" si="50">D115*D118</f>
        <v>149.11186374984274</v>
      </c>
      <c r="E121" s="463">
        <f t="shared" si="50"/>
        <v>98.664229497354498</v>
      </c>
      <c r="F121" s="463">
        <f t="shared" si="50"/>
        <v>0</v>
      </c>
      <c r="G121" s="463">
        <f t="shared" si="50"/>
        <v>112.135341563786</v>
      </c>
      <c r="H121" s="463">
        <f t="shared" si="50"/>
        <v>70.805818399044199</v>
      </c>
      <c r="I121" s="463">
        <f t="shared" si="50"/>
        <v>99.589488683127584</v>
      </c>
      <c r="J121" s="463"/>
      <c r="K121" s="463"/>
      <c r="L121" s="506"/>
      <c r="M121" s="506"/>
      <c r="N121" s="506"/>
      <c r="O121" s="465"/>
      <c r="P121" s="463" t="e">
        <f>P115*P118</f>
        <v>#REF!</v>
      </c>
      <c r="R121" s="476"/>
      <c r="S121" s="477"/>
      <c r="T121" s="478">
        <f>T105/T120-1</f>
        <v>-9.4660078181356022E-2</v>
      </c>
      <c r="U121" s="478">
        <f>U105/U120-1</f>
        <v>-1.8606558537681561E-4</v>
      </c>
      <c r="V121" s="478">
        <f>V105/V120-1</f>
        <v>0.10014669101990981</v>
      </c>
      <c r="W121" s="478">
        <f>W105/W120-1</f>
        <v>-4.9664893330701232E-2</v>
      </c>
      <c r="X121" s="478">
        <f>X105/X120-1</f>
        <v>9.3931174934835937E-5</v>
      </c>
      <c r="Y121" s="479"/>
      <c r="Z121" s="479"/>
      <c r="AA121" s="479"/>
      <c r="AB121" s="479"/>
      <c r="AC121" s="479"/>
      <c r="AD121" s="479"/>
      <c r="AE121" s="479"/>
      <c r="AF121" s="480">
        <f>AF105/AF120-1</f>
        <v>0.1244176478359158</v>
      </c>
    </row>
    <row r="122" spans="2:32">
      <c r="B122" s="613"/>
      <c r="C122" s="460" t="s">
        <v>59</v>
      </c>
      <c r="D122" s="467">
        <f t="shared" si="50"/>
        <v>2801.1672713326143</v>
      </c>
      <c r="E122" s="467">
        <f t="shared" si="50"/>
        <v>3205.3357142857144</v>
      </c>
      <c r="F122" s="467">
        <f t="shared" si="50"/>
        <v>0</v>
      </c>
      <c r="G122" s="467">
        <f t="shared" si="50"/>
        <v>2328.8636460905354</v>
      </c>
      <c r="H122" s="467">
        <f t="shared" si="50"/>
        <v>1983.8236947431303</v>
      </c>
      <c r="I122" s="467">
        <f t="shared" si="50"/>
        <v>1898.2969403292177</v>
      </c>
      <c r="J122" s="467"/>
      <c r="K122" s="467"/>
      <c r="L122" s="507"/>
      <c r="M122" s="507"/>
      <c r="N122" s="507"/>
      <c r="O122" s="469"/>
      <c r="P122" s="467" t="e">
        <f>P116*P119</f>
        <v>#REF!</v>
      </c>
      <c r="R122" s="481"/>
      <c r="S122" s="482" t="s">
        <v>19</v>
      </c>
      <c r="T122" s="382">
        <f>'[275]result FY25'!T130</f>
        <v>24978793.57</v>
      </c>
      <c r="U122" s="382">
        <f>'[275]result FY25'!U130</f>
        <v>18826571.560000002</v>
      </c>
      <c r="V122" s="382">
        <f>'[275]result FY25'!V130</f>
        <v>14412910.77</v>
      </c>
      <c r="W122" s="382">
        <f>'[275]result FY25'!W130</f>
        <v>14995095.470000001</v>
      </c>
      <c r="X122" s="382">
        <f>'[275]result FY25'!X130</f>
        <v>10909710.300000001</v>
      </c>
      <c r="Y122" s="381"/>
      <c r="Z122" s="381"/>
      <c r="AA122" s="381"/>
      <c r="AB122" s="381"/>
      <c r="AC122" s="381"/>
      <c r="AD122" s="381"/>
      <c r="AE122" s="381"/>
      <c r="AF122" s="483">
        <f>SUM(T122:AE122)</f>
        <v>84123081.670000002</v>
      </c>
    </row>
    <row r="123" spans="2:32">
      <c r="C123" s="124" t="s">
        <v>61</v>
      </c>
      <c r="D123" s="484">
        <f>D120/[275]Compset!B348</f>
        <v>0.85170220192020751</v>
      </c>
      <c r="E123" s="484">
        <f>E120/[275]Compset!C348</f>
        <v>0.79454881945868494</v>
      </c>
      <c r="F123" s="484">
        <f>F120/[275]Compset!D348</f>
        <v>0.85883539334718195</v>
      </c>
      <c r="G123" s="484">
        <f>G120/[275]Compset!E348</f>
        <v>0.87700275787543647</v>
      </c>
      <c r="H123" s="484">
        <f>H120/[275]Compset!F348</f>
        <v>0.83298042371773895</v>
      </c>
      <c r="I123" s="484">
        <f>I120/[275]Compset!G348</f>
        <v>0.90328038043483849</v>
      </c>
      <c r="J123" s="484" t="e">
        <f>J120/[275]Compset!H348</f>
        <v>#DIV/0!</v>
      </c>
      <c r="K123" s="484" t="e">
        <f>K120/[275]Compset!I348</f>
        <v>#DIV/0!</v>
      </c>
      <c r="L123" s="484" t="e">
        <f>L120/[275]Compset!J348</f>
        <v>#DIV/0!</v>
      </c>
      <c r="M123" s="484" t="e">
        <f>M120/[275]Compset!K348</f>
        <v>#DIV/0!</v>
      </c>
      <c r="N123" s="484" t="e">
        <f>N120/[275]Compset!L348</f>
        <v>#DIV/0!</v>
      </c>
      <c r="O123" s="484" t="e">
        <f>O120/[275]Compset!M348</f>
        <v>#DIV/0!</v>
      </c>
      <c r="R123" s="486"/>
      <c r="S123" s="487"/>
      <c r="T123" s="488">
        <f>T111/T122-1</f>
        <v>-8.1699027388214884E-2</v>
      </c>
      <c r="U123" s="488">
        <f>U111/U122-1</f>
        <v>3.9477581333985379E-2</v>
      </c>
      <c r="V123" s="488">
        <f>V111/V122-1</f>
        <v>9.8870666220047587E-2</v>
      </c>
      <c r="W123" s="488">
        <f>W111/W122-1</f>
        <v>-0.11772216345882325</v>
      </c>
      <c r="X123" s="488">
        <f>X111/X122-1</f>
        <v>2.5377375052754392E-2</v>
      </c>
      <c r="Y123" s="489"/>
      <c r="Z123" s="479"/>
      <c r="AA123" s="479"/>
      <c r="AB123" s="479"/>
      <c r="AC123" s="479"/>
      <c r="AD123" s="479"/>
      <c r="AE123" s="479"/>
      <c r="AF123" s="490">
        <f>AF111/AF122-1</f>
        <v>9.4555952802626297E-2</v>
      </c>
    </row>
    <row r="124" spans="2:32">
      <c r="B124" s="876" t="str">
        <f>B55</f>
        <v>ADR BF</v>
      </c>
      <c r="C124" s="868"/>
      <c r="D124" s="614">
        <f>'[276]Pick Up Pace_SP'!$AI$49</f>
        <v>4063.7815894487653</v>
      </c>
      <c r="E124" s="614">
        <f>'[276]Pick Up Pace_SP'!$AF$50</f>
        <v>4149.7805637478787</v>
      </c>
      <c r="F124" s="614">
        <f>'[276]Pick Up Pace_SP'!$AI$51</f>
        <v>3683.9012150668286</v>
      </c>
      <c r="G124" s="614">
        <f>'[276]Pick Up Pace_SP'!$AH$52</f>
        <v>3641.3037541915728</v>
      </c>
      <c r="H124" s="614">
        <f>'[276]Pick Up Pace_SP'!$AI$53</f>
        <v>3374.1009078080901</v>
      </c>
      <c r="I124" s="614">
        <v>3381.348295904887</v>
      </c>
      <c r="J124" s="614"/>
      <c r="K124" s="614"/>
      <c r="L124" s="618"/>
      <c r="M124" s="618"/>
      <c r="N124" s="618"/>
      <c r="O124" s="618"/>
      <c r="P124" s="614"/>
      <c r="T124" s="441"/>
      <c r="U124" s="441"/>
    </row>
    <row r="125" spans="2:32">
      <c r="T125" s="441">
        <f>-T108/T105</f>
        <v>0.3757562555638887</v>
      </c>
      <c r="U125" s="441">
        <f>-U108/U105</f>
        <v>0.39606628447902431</v>
      </c>
      <c r="V125" s="441">
        <f>-V108/V105</f>
        <v>0.43488455569582146</v>
      </c>
      <c r="W125" s="441">
        <f>-W108/W105</f>
        <v>0.48715449274380829</v>
      </c>
    </row>
    <row r="126" spans="2:32">
      <c r="R126" s="124"/>
      <c r="S126" s="124"/>
      <c r="T126" s="508"/>
      <c r="U126" s="508"/>
      <c r="V126" s="508"/>
      <c r="W126" s="508"/>
      <c r="X126" s="508"/>
      <c r="Y126" s="508"/>
      <c r="Z126" s="509"/>
      <c r="AA126" s="508"/>
      <c r="AB126" s="508"/>
      <c r="AC126" s="508"/>
      <c r="AD126" s="508"/>
      <c r="AE126" s="508"/>
      <c r="AF126" s="508"/>
    </row>
    <row r="127" spans="2:32"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R127" s="124"/>
      <c r="S127" s="124"/>
      <c r="T127" s="508"/>
      <c r="U127" s="508"/>
      <c r="V127" s="508"/>
      <c r="W127" s="508"/>
      <c r="X127" s="508"/>
      <c r="Y127" s="508"/>
      <c r="Z127" s="508"/>
      <c r="AA127" s="508"/>
      <c r="AB127" s="508"/>
      <c r="AC127" s="508"/>
      <c r="AD127" s="508"/>
      <c r="AE127" s="508"/>
      <c r="AF127" s="508"/>
    </row>
    <row r="128" spans="2:32">
      <c r="B128" s="615"/>
      <c r="C128" s="677" t="s">
        <v>66</v>
      </c>
      <c r="D128" s="562" t="s">
        <v>25</v>
      </c>
      <c r="E128" s="562" t="s">
        <v>26</v>
      </c>
      <c r="F128" s="562" t="s">
        <v>27</v>
      </c>
      <c r="G128" s="562" t="s">
        <v>28</v>
      </c>
      <c r="H128" s="562" t="s">
        <v>29</v>
      </c>
      <c r="I128" s="562" t="s">
        <v>30</v>
      </c>
      <c r="J128" s="562" t="s">
        <v>31</v>
      </c>
      <c r="K128" s="562" t="s">
        <v>32</v>
      </c>
      <c r="L128" s="562" t="s">
        <v>33</v>
      </c>
      <c r="M128" s="562" t="s">
        <v>34</v>
      </c>
      <c r="N128" s="562" t="s">
        <v>35</v>
      </c>
      <c r="O128" s="562" t="s">
        <v>36</v>
      </c>
      <c r="P128" s="608" t="s">
        <v>67</v>
      </c>
      <c r="R128" s="124"/>
      <c r="S128" s="124"/>
      <c r="T128" s="508"/>
      <c r="U128" s="508"/>
      <c r="V128" s="508"/>
      <c r="W128" s="508"/>
      <c r="X128" s="508"/>
      <c r="Y128" s="508"/>
      <c r="Z128" s="508"/>
      <c r="AA128" s="508"/>
      <c r="AB128" s="508"/>
      <c r="AC128" s="508"/>
      <c r="AD128" s="508"/>
      <c r="AE128" s="508"/>
      <c r="AF128" s="508"/>
    </row>
    <row r="129" spans="2:32">
      <c r="B129" s="883">
        <v>2025</v>
      </c>
      <c r="C129" s="677" t="s">
        <v>2</v>
      </c>
      <c r="D129" s="678">
        <f>'[275]result FY25'!D54</f>
        <v>1.0015844817975887</v>
      </c>
      <c r="E129" s="678">
        <f>'[275]result FY25'!E54</f>
        <v>0.9679845959879485</v>
      </c>
      <c r="F129" s="678">
        <f>'[275]result FY25'!F54</f>
        <v>0.92509140100168341</v>
      </c>
      <c r="G129" s="678">
        <f>'[275]result FY25'!G54</f>
        <v>0.94715656743962739</v>
      </c>
      <c r="H129" s="678">
        <f>'[275]result FY25'!H54</f>
        <v>0.96600307075466163</v>
      </c>
      <c r="I129" s="678">
        <f>'[275]result FY25'!I54</f>
        <v>0.93159469628411073</v>
      </c>
      <c r="J129" s="678">
        <f>'[275]result FY25'!J54</f>
        <v>1.0414484349283526</v>
      </c>
      <c r="K129" s="678">
        <f>'[275]result FY25'!K54</f>
        <v>0.92813065024002162</v>
      </c>
      <c r="L129" s="678">
        <f>'[275]result FY25'!L54</f>
        <v>0.85824198373820748</v>
      </c>
      <c r="M129" s="678">
        <f>'[275]result FY25'!M54</f>
        <v>0.86473649594491464</v>
      </c>
      <c r="N129" s="678">
        <f>'[275]result FY25'!N54</f>
        <v>0.89362172803313367</v>
      </c>
      <c r="O129" s="678">
        <f>'[275]result FY25'!O54</f>
        <v>1.102477781707079</v>
      </c>
      <c r="P129" s="678">
        <f>AVERAGE(D129:O129)</f>
        <v>0.95233932398811072</v>
      </c>
      <c r="R129" s="124"/>
      <c r="S129" s="124"/>
      <c r="T129" s="508"/>
      <c r="U129" s="508"/>
      <c r="V129" s="508"/>
      <c r="W129" s="508"/>
      <c r="X129" s="508"/>
      <c r="Y129" s="508"/>
      <c r="Z129" s="508"/>
      <c r="AA129" s="508"/>
      <c r="AB129" s="508"/>
      <c r="AC129" s="508"/>
      <c r="AD129" s="508"/>
      <c r="AE129" s="508"/>
      <c r="AF129" s="508"/>
    </row>
    <row r="130" spans="2:32">
      <c r="B130" s="884"/>
      <c r="C130" s="677" t="s">
        <v>5</v>
      </c>
      <c r="D130" s="678">
        <f>'[275]result FY25'!D98</f>
        <v>1.0387256557332083</v>
      </c>
      <c r="E130" s="678">
        <f>'[275]result FY25'!E98</f>
        <v>0.97155947142736521</v>
      </c>
      <c r="F130" s="678">
        <f>'[275]result FY25'!F98</f>
        <v>0.82907125172712182</v>
      </c>
      <c r="G130" s="678">
        <f>'[275]result FY25'!G98</f>
        <v>1.2936442657108114</v>
      </c>
      <c r="H130" s="678">
        <f>'[275]result FY25'!H98</f>
        <v>1.2829562771928404</v>
      </c>
      <c r="I130" s="678">
        <f>'[275]result FY25'!I98</f>
        <v>1.1810586136448076</v>
      </c>
      <c r="J130" s="678">
        <f>'[275]result FY25'!J98</f>
        <v>1.1918368881093655</v>
      </c>
      <c r="K130" s="678">
        <f>'[275]result FY25'!K98</f>
        <v>1.258761838965313</v>
      </c>
      <c r="L130" s="678">
        <f>'[275]result FY25'!L98</f>
        <v>1.0742331801313947</v>
      </c>
      <c r="M130" s="678">
        <f>'[275]result FY25'!M98</f>
        <v>1.1882940406767166</v>
      </c>
      <c r="N130" s="678">
        <f>'[275]result FY25'!N98</f>
        <v>1.1229892272036464</v>
      </c>
      <c r="O130" s="678">
        <f>'[275]result FY25'!O98</f>
        <v>1.092465549726684</v>
      </c>
      <c r="P130" s="678">
        <f>AVERAGE(D130:O130)</f>
        <v>1.1271330216874396</v>
      </c>
      <c r="R130" s="124"/>
      <c r="S130" s="124"/>
      <c r="T130" s="508"/>
      <c r="U130" s="508"/>
      <c r="V130" s="508"/>
      <c r="W130" s="508"/>
      <c r="X130" s="508"/>
      <c r="Y130" s="508"/>
      <c r="Z130" s="508"/>
      <c r="AA130" s="508"/>
      <c r="AB130" s="508"/>
      <c r="AC130" s="508"/>
      <c r="AD130" s="508"/>
      <c r="AE130" s="508"/>
      <c r="AF130" s="508"/>
    </row>
    <row r="131" spans="2:32">
      <c r="B131" s="884"/>
      <c r="C131" s="677" t="s">
        <v>6</v>
      </c>
      <c r="D131" s="678">
        <f>'[275]result FY25'!D120</f>
        <v>0.65615123826849142</v>
      </c>
      <c r="E131" s="678">
        <f>'[275]result FY25'!E120</f>
        <v>0.65200331400574063</v>
      </c>
      <c r="F131" s="678">
        <f>'[275]result FY25'!F120</f>
        <v>0.49924556857115915</v>
      </c>
      <c r="G131" s="678">
        <f>'[275]result FY25'!G120</f>
        <v>0.51015315823356511</v>
      </c>
      <c r="H131" s="678">
        <f>'[275]result FY25'!H120</f>
        <v>0.54111956753680912</v>
      </c>
      <c r="I131" s="678">
        <f>'[275]result FY25'!I120</f>
        <v>0.48858032369504545</v>
      </c>
      <c r="J131" s="678">
        <f>'[275]result FY25'!J120</f>
        <v>0.48500038630419062</v>
      </c>
      <c r="K131" s="678">
        <f>'[275]result FY25'!K120</f>
        <v>0.55439365164850429</v>
      </c>
      <c r="L131" s="678">
        <f>'[275]result FY25'!L120</f>
        <v>0.60443563301067504</v>
      </c>
      <c r="M131" s="678">
        <f>'[275]result FY25'!M120</f>
        <v>0.59275130192713055</v>
      </c>
      <c r="N131" s="678">
        <f>'[275]result FY25'!N120</f>
        <v>0.67200360396401082</v>
      </c>
      <c r="O131" s="678">
        <f>'[275]result FY25'!O120</f>
        <v>0.62270976595566796</v>
      </c>
      <c r="P131" s="678">
        <f>AVERAGE(D131:O131)</f>
        <v>0.57321229276008256</v>
      </c>
      <c r="R131" s="124"/>
      <c r="S131" s="124"/>
      <c r="T131" s="508"/>
      <c r="U131" s="508"/>
      <c r="V131" s="508"/>
      <c r="W131" s="508"/>
      <c r="X131" s="508"/>
      <c r="Y131" s="508"/>
      <c r="Z131" s="508"/>
      <c r="AA131" s="508"/>
      <c r="AB131" s="508"/>
      <c r="AC131" s="508"/>
      <c r="AD131" s="508"/>
      <c r="AE131" s="508"/>
      <c r="AF131" s="508"/>
    </row>
    <row r="132" spans="2:32">
      <c r="B132" s="864"/>
      <c r="C132" s="677" t="s">
        <v>7</v>
      </c>
      <c r="D132" s="678">
        <f>'[275]result FY25'!D142</f>
        <v>0.8924150008779469</v>
      </c>
      <c r="E132" s="678">
        <f>'[275]result FY25'!E142</f>
        <v>0.91297789701913934</v>
      </c>
      <c r="F132" s="678">
        <f>'[275]result FY25'!F142</f>
        <v>0.73240909991000192</v>
      </c>
      <c r="G132" s="678">
        <f>'[275]result FY25'!G142</f>
        <v>0.86182549123130647</v>
      </c>
      <c r="H132" s="678">
        <f>'[275]result FY25'!H142</f>
        <v>0.80581231132498421</v>
      </c>
      <c r="I132" s="678">
        <f>'[275]result FY25'!I142</f>
        <v>0.77560271211674325</v>
      </c>
      <c r="J132" s="678">
        <f>'[275]result FY25'!J142</f>
        <v>0.85868080601139363</v>
      </c>
      <c r="K132" s="678">
        <f>'[275]result FY25'!K142</f>
        <v>0.89533601197630408</v>
      </c>
      <c r="L132" s="678">
        <f>'[275]result FY25'!L142</f>
        <v>0.9429474212742176</v>
      </c>
      <c r="M132" s="678">
        <f>'[275]result FY25'!M142</f>
        <v>0.8975144088696595</v>
      </c>
      <c r="N132" s="678">
        <f>'[275]result FY25'!N142</f>
        <v>0.87697072389983943</v>
      </c>
      <c r="O132" s="678">
        <f>'[275]result FY25'!O142</f>
        <v>0.84049649710201768</v>
      </c>
      <c r="P132" s="678">
        <f>AVERAGE(D132:O132)</f>
        <v>0.85774903180112949</v>
      </c>
      <c r="R132" s="124"/>
      <c r="S132" s="124"/>
      <c r="T132" s="508"/>
      <c r="U132" s="508"/>
      <c r="V132" s="508"/>
      <c r="W132" s="508"/>
      <c r="X132" s="508"/>
      <c r="Y132" s="508"/>
      <c r="Z132" s="508"/>
      <c r="AA132" s="508"/>
      <c r="AB132" s="508"/>
      <c r="AC132" s="508"/>
      <c r="AD132" s="508"/>
      <c r="AE132" s="508"/>
      <c r="AF132" s="508"/>
    </row>
    <row r="133" spans="2:32"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R133" s="124"/>
      <c r="S133" s="124"/>
      <c r="T133" s="508"/>
      <c r="U133" s="508"/>
      <c r="V133" s="508"/>
      <c r="W133" s="508"/>
      <c r="X133" s="508"/>
      <c r="Y133" s="508"/>
      <c r="Z133" s="508"/>
      <c r="AA133" s="508"/>
      <c r="AB133" s="508"/>
      <c r="AC133" s="508"/>
      <c r="AD133" s="508"/>
      <c r="AE133" s="508"/>
      <c r="AF133" s="508"/>
    </row>
    <row r="134" spans="2:32">
      <c r="B134" s="615"/>
      <c r="C134" s="677" t="s">
        <v>66</v>
      </c>
      <c r="D134" s="562" t="s">
        <v>25</v>
      </c>
      <c r="E134" s="562" t="s">
        <v>26</v>
      </c>
      <c r="F134" s="562" t="s">
        <v>27</v>
      </c>
      <c r="G134" s="562" t="s">
        <v>28</v>
      </c>
      <c r="H134" s="562" t="s">
        <v>29</v>
      </c>
      <c r="I134" s="562" t="s">
        <v>30</v>
      </c>
      <c r="J134" s="562" t="s">
        <v>31</v>
      </c>
      <c r="K134" s="562" t="s">
        <v>32</v>
      </c>
      <c r="L134" s="562" t="s">
        <v>33</v>
      </c>
      <c r="M134" s="562" t="s">
        <v>34</v>
      </c>
      <c r="N134" s="562" t="s">
        <v>35</v>
      </c>
      <c r="O134" s="562" t="s">
        <v>36</v>
      </c>
      <c r="P134" s="608" t="s">
        <v>67</v>
      </c>
      <c r="R134" s="124"/>
      <c r="S134" s="124"/>
      <c r="T134" s="508"/>
      <c r="U134" s="508"/>
      <c r="V134" s="508"/>
      <c r="W134" s="508"/>
      <c r="X134" s="508"/>
      <c r="Y134" s="508"/>
      <c r="Z134" s="508"/>
      <c r="AA134" s="508"/>
      <c r="AB134" s="508"/>
      <c r="AC134" s="508"/>
      <c r="AD134" s="508"/>
      <c r="AE134" s="508"/>
      <c r="AF134" s="508"/>
    </row>
    <row r="135" spans="2:32">
      <c r="B135" s="883">
        <v>2026</v>
      </c>
      <c r="C135" s="677" t="s">
        <v>2</v>
      </c>
      <c r="D135" s="678">
        <f t="shared" ref="D135:I135" si="51">D54</f>
        <v>1.085471471046406</v>
      </c>
      <c r="E135" s="678">
        <f t="shared" si="51"/>
        <v>1.1660262613825554</v>
      </c>
      <c r="F135" s="678">
        <f t="shared" si="51"/>
        <v>1.0778691032065491</v>
      </c>
      <c r="G135" s="678">
        <f t="shared" si="51"/>
        <v>1.1424053509547445</v>
      </c>
      <c r="H135" s="678">
        <f t="shared" si="51"/>
        <v>1.0153570063564552</v>
      </c>
      <c r="I135" s="678">
        <f t="shared" si="51"/>
        <v>1.1586829015076179</v>
      </c>
      <c r="J135" s="677"/>
      <c r="K135" s="677"/>
      <c r="L135" s="677"/>
      <c r="M135" s="677"/>
      <c r="N135" s="677"/>
      <c r="O135" s="677"/>
      <c r="P135" s="677"/>
      <c r="R135" s="124"/>
      <c r="S135" s="124"/>
      <c r="T135" s="508"/>
      <c r="U135" s="508"/>
      <c r="V135" s="508"/>
      <c r="W135" s="508"/>
      <c r="X135" s="508"/>
      <c r="Y135" s="508"/>
      <c r="Z135" s="508"/>
      <c r="AA135" s="508"/>
      <c r="AB135" s="508"/>
      <c r="AC135" s="508"/>
      <c r="AD135" s="508"/>
      <c r="AE135" s="508"/>
      <c r="AF135" s="508"/>
    </row>
    <row r="136" spans="2:32">
      <c r="B136" s="884"/>
      <c r="C136" s="677" t="s">
        <v>5</v>
      </c>
      <c r="D136" s="678">
        <f t="shared" ref="D136:I136" si="52">D77</f>
        <v>0.99409858852956035</v>
      </c>
      <c r="E136" s="678">
        <f t="shared" si="52"/>
        <v>0.89430301191259054</v>
      </c>
      <c r="F136" s="678">
        <f t="shared" si="52"/>
        <v>1.0404212887945985</v>
      </c>
      <c r="G136" s="678">
        <f t="shared" si="52"/>
        <v>1.077900090947369</v>
      </c>
      <c r="H136" s="678">
        <f t="shared" si="52"/>
        <v>1.0835923724740864</v>
      </c>
      <c r="I136" s="678">
        <f t="shared" si="52"/>
        <v>1.2850033791820457</v>
      </c>
      <c r="J136" s="677"/>
      <c r="K136" s="677"/>
      <c r="L136" s="677"/>
      <c r="M136" s="677"/>
      <c r="N136" s="677"/>
      <c r="O136" s="677"/>
      <c r="P136" s="677"/>
      <c r="R136" s="124"/>
      <c r="S136" s="124"/>
      <c r="T136" s="508"/>
      <c r="U136" s="508"/>
      <c r="V136" s="508"/>
      <c r="W136" s="508"/>
      <c r="X136" s="508"/>
      <c r="Y136" s="508"/>
      <c r="Z136" s="508"/>
      <c r="AA136" s="508"/>
      <c r="AB136" s="508"/>
      <c r="AC136" s="508"/>
      <c r="AD136" s="508"/>
      <c r="AE136" s="508"/>
      <c r="AF136" s="508"/>
    </row>
    <row r="137" spans="2:32">
      <c r="B137" s="884"/>
      <c r="C137" s="677" t="s">
        <v>6</v>
      </c>
      <c r="D137" s="678">
        <f t="shared" ref="D137:I137" si="53">D100</f>
        <v>0.77753620852923977</v>
      </c>
      <c r="E137" s="678">
        <f t="shared" si="53"/>
        <v>0.80613508740719197</v>
      </c>
      <c r="F137" s="678">
        <f t="shared" si="53"/>
        <v>0.77022177344562937</v>
      </c>
      <c r="G137" s="678">
        <f t="shared" si="53"/>
        <v>0.6081737944932073</v>
      </c>
      <c r="H137" s="678">
        <f t="shared" si="53"/>
        <v>0.9218583668661533</v>
      </c>
      <c r="I137" s="678">
        <f t="shared" si="53"/>
        <v>0.78772336501685003</v>
      </c>
      <c r="J137" s="677"/>
      <c r="K137" s="677"/>
      <c r="L137" s="677"/>
      <c r="M137" s="677"/>
      <c r="N137" s="677"/>
      <c r="O137" s="677"/>
      <c r="P137" s="677"/>
      <c r="R137" s="124"/>
      <c r="S137" s="124"/>
      <c r="T137" s="508"/>
      <c r="U137" s="508"/>
      <c r="V137" s="508"/>
      <c r="W137" s="508"/>
      <c r="X137" s="508"/>
      <c r="Y137" s="508"/>
      <c r="Z137" s="508"/>
      <c r="AA137" s="508"/>
      <c r="AB137" s="508"/>
      <c r="AC137" s="508"/>
      <c r="AD137" s="508"/>
      <c r="AE137" s="508"/>
      <c r="AF137" s="508"/>
    </row>
    <row r="138" spans="2:32">
      <c r="B138" s="864"/>
      <c r="C138" s="677" t="s">
        <v>7</v>
      </c>
      <c r="D138" s="678">
        <f t="shared" ref="D138:I138" si="54">D123</f>
        <v>0.85170220192020751</v>
      </c>
      <c r="E138" s="678">
        <f t="shared" si="54"/>
        <v>0.79454881945868494</v>
      </c>
      <c r="F138" s="678">
        <f t="shared" si="54"/>
        <v>0.85883539334718195</v>
      </c>
      <c r="G138" s="678">
        <f t="shared" si="54"/>
        <v>0.87700275787543647</v>
      </c>
      <c r="H138" s="678">
        <f t="shared" si="54"/>
        <v>0.83298042371773895</v>
      </c>
      <c r="I138" s="678">
        <f t="shared" si="54"/>
        <v>0.90328038043483849</v>
      </c>
      <c r="J138" s="677"/>
      <c r="K138" s="677"/>
      <c r="L138" s="677"/>
      <c r="M138" s="677"/>
      <c r="N138" s="677"/>
      <c r="O138" s="677"/>
      <c r="P138" s="677"/>
      <c r="R138" s="124"/>
      <c r="S138" s="124"/>
      <c r="T138" s="508"/>
      <c r="U138" s="508"/>
      <c r="V138" s="508"/>
      <c r="W138" s="508"/>
      <c r="X138" s="508"/>
      <c r="Y138" s="508"/>
      <c r="Z138" s="508"/>
      <c r="AA138" s="508"/>
      <c r="AB138" s="508"/>
      <c r="AC138" s="508"/>
      <c r="AD138" s="508"/>
      <c r="AE138" s="508"/>
      <c r="AF138" s="508"/>
    </row>
    <row r="139" spans="2:32"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R139" s="124"/>
      <c r="S139" s="124"/>
      <c r="T139" s="508"/>
      <c r="U139" s="508"/>
      <c r="V139" s="508"/>
      <c r="W139" s="508"/>
      <c r="X139" s="508"/>
      <c r="Y139" s="508"/>
      <c r="Z139" s="508"/>
      <c r="AA139" s="508"/>
      <c r="AB139" s="508"/>
      <c r="AC139" s="508"/>
      <c r="AD139" s="508"/>
      <c r="AE139" s="508"/>
      <c r="AF139" s="508"/>
    </row>
    <row r="140" spans="2:32">
      <c r="B140" s="615"/>
      <c r="C140" s="677" t="s">
        <v>66</v>
      </c>
      <c r="D140" s="562" t="s">
        <v>25</v>
      </c>
      <c r="E140" s="562" t="s">
        <v>26</v>
      </c>
      <c r="F140" s="562" t="s">
        <v>27</v>
      </c>
      <c r="G140" s="562" t="s">
        <v>28</v>
      </c>
      <c r="H140" s="562" t="s">
        <v>29</v>
      </c>
      <c r="I140" s="562" t="s">
        <v>30</v>
      </c>
      <c r="J140" s="562" t="s">
        <v>31</v>
      </c>
      <c r="K140" s="562" t="s">
        <v>32</v>
      </c>
      <c r="L140" s="562" t="s">
        <v>33</v>
      </c>
      <c r="M140" s="562" t="s">
        <v>34</v>
      </c>
      <c r="N140" s="562" t="s">
        <v>35</v>
      </c>
      <c r="O140" s="562" t="s">
        <v>36</v>
      </c>
      <c r="P140" s="608" t="s">
        <v>67</v>
      </c>
      <c r="R140" s="124"/>
      <c r="S140" s="124"/>
      <c r="T140" s="508"/>
      <c r="U140" s="508"/>
      <c r="V140" s="508"/>
      <c r="W140" s="508"/>
      <c r="X140" s="508"/>
      <c r="Y140" s="508"/>
      <c r="Z140" s="508"/>
      <c r="AA140" s="508"/>
      <c r="AB140" s="508"/>
      <c r="AC140" s="508"/>
      <c r="AD140" s="508"/>
      <c r="AE140" s="508"/>
      <c r="AF140" s="508"/>
    </row>
    <row r="141" spans="2:32">
      <c r="B141" s="883" t="s">
        <v>68</v>
      </c>
      <c r="C141" s="677" t="s">
        <v>2</v>
      </c>
      <c r="D141" s="678">
        <f t="shared" ref="D141:I144" si="55">D135-D129</f>
        <v>8.3886989248817212E-2</v>
      </c>
      <c r="E141" s="678">
        <f t="shared" si="55"/>
        <v>0.19804166539460688</v>
      </c>
      <c r="F141" s="678">
        <f t="shared" si="55"/>
        <v>0.15277770220486564</v>
      </c>
      <c r="G141" s="678">
        <f t="shared" si="55"/>
        <v>0.1952487835151171</v>
      </c>
      <c r="H141" s="678">
        <f t="shared" si="55"/>
        <v>4.9353935601793575E-2</v>
      </c>
      <c r="I141" s="678">
        <f t="shared" si="55"/>
        <v>0.22708820522350714</v>
      </c>
      <c r="J141" s="677"/>
      <c r="K141" s="677"/>
      <c r="L141" s="677"/>
      <c r="M141" s="677"/>
      <c r="N141" s="677"/>
      <c r="O141" s="677"/>
      <c r="P141" s="677"/>
      <c r="R141" s="124"/>
      <c r="S141" s="124"/>
      <c r="T141" s="508"/>
      <c r="U141" s="508"/>
      <c r="V141" s="508"/>
      <c r="W141" s="508"/>
      <c r="X141" s="508"/>
      <c r="Y141" s="508"/>
      <c r="Z141" s="508"/>
      <c r="AA141" s="508"/>
      <c r="AB141" s="508"/>
      <c r="AC141" s="508"/>
      <c r="AD141" s="508"/>
      <c r="AE141" s="508"/>
      <c r="AF141" s="508"/>
    </row>
    <row r="142" spans="2:32">
      <c r="B142" s="884"/>
      <c r="C142" s="677" t="s">
        <v>5</v>
      </c>
      <c r="D142" s="678">
        <f t="shared" si="55"/>
        <v>-4.4627067203647952E-2</v>
      </c>
      <c r="E142" s="678">
        <f t="shared" si="55"/>
        <v>-7.7256459514774667E-2</v>
      </c>
      <c r="F142" s="678">
        <f t="shared" si="55"/>
        <v>0.21135003706747668</v>
      </c>
      <c r="G142" s="678">
        <f t="shared" si="55"/>
        <v>-0.21574417476344232</v>
      </c>
      <c r="H142" s="678">
        <f t="shared" si="55"/>
        <v>-0.19936390471875409</v>
      </c>
      <c r="I142" s="678">
        <f t="shared" si="55"/>
        <v>0.10394476553723808</v>
      </c>
      <c r="J142" s="677"/>
      <c r="K142" s="677"/>
      <c r="L142" s="677"/>
      <c r="M142" s="677"/>
      <c r="N142" s="677"/>
      <c r="O142" s="677"/>
      <c r="P142" s="677"/>
      <c r="R142" s="124"/>
      <c r="S142" s="124"/>
      <c r="T142" s="508"/>
      <c r="U142" s="508"/>
      <c r="V142" s="508"/>
      <c r="W142" s="508"/>
      <c r="X142" s="508"/>
      <c r="Y142" s="508"/>
      <c r="Z142" s="508"/>
      <c r="AA142" s="508"/>
      <c r="AB142" s="508"/>
      <c r="AC142" s="508"/>
      <c r="AD142" s="508"/>
      <c r="AE142" s="508"/>
      <c r="AF142" s="508"/>
    </row>
    <row r="143" spans="2:32">
      <c r="B143" s="884"/>
      <c r="C143" s="677" t="s">
        <v>6</v>
      </c>
      <c r="D143" s="678">
        <f t="shared" si="55"/>
        <v>0.12138497026074835</v>
      </c>
      <c r="E143" s="678">
        <f t="shared" si="55"/>
        <v>0.15413177340145134</v>
      </c>
      <c r="F143" s="678">
        <f t="shared" si="55"/>
        <v>0.27097620487447022</v>
      </c>
      <c r="G143" s="678">
        <f t="shared" si="55"/>
        <v>9.8020636259642191E-2</v>
      </c>
      <c r="H143" s="678">
        <f t="shared" si="55"/>
        <v>0.38073879932934418</v>
      </c>
      <c r="I143" s="678">
        <f t="shared" si="55"/>
        <v>0.29914304132180458</v>
      </c>
      <c r="J143" s="677"/>
      <c r="K143" s="677"/>
      <c r="L143" s="677"/>
      <c r="M143" s="677"/>
      <c r="N143" s="677"/>
      <c r="O143" s="677"/>
      <c r="P143" s="677"/>
      <c r="R143" s="124"/>
      <c r="S143" s="124"/>
      <c r="T143" s="508"/>
      <c r="U143" s="508"/>
      <c r="V143" s="508"/>
      <c r="W143" s="508"/>
      <c r="X143" s="508"/>
      <c r="Y143" s="508"/>
      <c r="Z143" s="508"/>
      <c r="AA143" s="508"/>
      <c r="AB143" s="508"/>
      <c r="AC143" s="508"/>
      <c r="AD143" s="508"/>
      <c r="AE143" s="508"/>
      <c r="AF143" s="508"/>
    </row>
    <row r="144" spans="2:32">
      <c r="B144" s="864"/>
      <c r="C144" s="677" t="s">
        <v>7</v>
      </c>
      <c r="D144" s="678">
        <f t="shared" si="55"/>
        <v>-4.0712798957739382E-2</v>
      </c>
      <c r="E144" s="678">
        <f t="shared" si="55"/>
        <v>-0.1184290775604544</v>
      </c>
      <c r="F144" s="678">
        <f t="shared" si="55"/>
        <v>0.12642629343718004</v>
      </c>
      <c r="G144" s="678">
        <f t="shared" si="55"/>
        <v>1.5177266644129994E-2</v>
      </c>
      <c r="H144" s="678">
        <f t="shared" si="55"/>
        <v>2.716811239275474E-2</v>
      </c>
      <c r="I144" s="678">
        <f t="shared" si="55"/>
        <v>0.12767766831809524</v>
      </c>
      <c r="J144" s="677"/>
      <c r="K144" s="677"/>
      <c r="L144" s="677"/>
      <c r="M144" s="677"/>
      <c r="N144" s="677"/>
      <c r="O144" s="677"/>
      <c r="P144" s="677"/>
      <c r="R144" s="124"/>
      <c r="S144" s="124"/>
      <c r="T144" s="508"/>
      <c r="U144" s="508"/>
      <c r="V144" s="508"/>
      <c r="W144" s="508"/>
      <c r="X144" s="508"/>
      <c r="Y144" s="508"/>
      <c r="Z144" s="508"/>
      <c r="AA144" s="508"/>
      <c r="AB144" s="508"/>
      <c r="AC144" s="508"/>
      <c r="AD144" s="508"/>
      <c r="AE144" s="508"/>
      <c r="AF144" s="508"/>
    </row>
    <row r="145" spans="2:32"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510"/>
      <c r="M145" s="124"/>
      <c r="N145" s="124"/>
      <c r="O145" s="124"/>
      <c r="P145" s="124"/>
      <c r="R145" s="124"/>
      <c r="S145" s="124"/>
      <c r="T145" s="508"/>
      <c r="U145" s="508"/>
      <c r="V145" s="508"/>
      <c r="W145" s="508"/>
      <c r="X145" s="508"/>
      <c r="Y145" s="508"/>
      <c r="Z145" s="508"/>
      <c r="AA145" s="508"/>
      <c r="AB145" s="508"/>
      <c r="AC145" s="508"/>
      <c r="AD145" s="508"/>
      <c r="AE145" s="508"/>
      <c r="AF145" s="508"/>
    </row>
    <row r="146" spans="2:32"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510"/>
      <c r="M146" s="124"/>
      <c r="N146" s="124"/>
      <c r="O146" s="124"/>
      <c r="P146" s="124"/>
      <c r="R146" s="124"/>
      <c r="S146" s="124"/>
      <c r="T146" s="508"/>
      <c r="U146" s="508"/>
      <c r="V146" s="508"/>
      <c r="W146" s="508"/>
      <c r="X146" s="508"/>
      <c r="Y146" s="508"/>
      <c r="Z146" s="508"/>
      <c r="AA146" s="508"/>
      <c r="AB146" s="508"/>
      <c r="AC146" s="508"/>
      <c r="AD146" s="508"/>
      <c r="AE146" s="508"/>
      <c r="AF146" s="508"/>
    </row>
    <row r="147" spans="2:32"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510"/>
      <c r="M147" s="124"/>
      <c r="N147" s="124"/>
      <c r="O147" s="124"/>
      <c r="P147" s="124"/>
      <c r="R147" s="124"/>
      <c r="S147" s="124"/>
      <c r="T147" s="508"/>
      <c r="U147" s="508"/>
      <c r="V147" s="508"/>
      <c r="W147" s="508"/>
      <c r="X147" s="508"/>
      <c r="Y147" s="508"/>
      <c r="Z147" s="508"/>
      <c r="AA147" s="508"/>
      <c r="AB147" s="508"/>
      <c r="AC147" s="508"/>
      <c r="AD147" s="508"/>
      <c r="AE147" s="508"/>
      <c r="AF147" s="508"/>
    </row>
    <row r="148" spans="2:32"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510"/>
      <c r="M148" s="124"/>
      <c r="N148" s="124"/>
      <c r="O148" s="124"/>
      <c r="P148" s="124"/>
      <c r="R148" s="124"/>
      <c r="S148" s="124"/>
      <c r="T148" s="508"/>
      <c r="U148" s="508"/>
      <c r="V148" s="508"/>
      <c r="W148" s="508"/>
      <c r="X148" s="508"/>
      <c r="Y148" s="508"/>
      <c r="Z148" s="508"/>
      <c r="AA148" s="508"/>
      <c r="AB148" s="508"/>
      <c r="AC148" s="508"/>
      <c r="AD148" s="508"/>
      <c r="AE148" s="508"/>
      <c r="AF148" s="508"/>
    </row>
    <row r="149" spans="2:32"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  <c r="L149" s="510"/>
      <c r="M149" s="124"/>
      <c r="N149" s="124"/>
      <c r="O149" s="124"/>
      <c r="P149" s="124"/>
      <c r="R149" s="124"/>
      <c r="S149" s="124"/>
      <c r="T149" s="508"/>
      <c r="U149" s="508"/>
      <c r="V149" s="508"/>
      <c r="W149" s="508"/>
      <c r="X149" s="508"/>
      <c r="Y149" s="508"/>
      <c r="Z149" s="508"/>
      <c r="AA149" s="508"/>
      <c r="AB149" s="508"/>
      <c r="AC149" s="508"/>
      <c r="AD149" s="508"/>
      <c r="AE149" s="508"/>
      <c r="AF149" s="508"/>
    </row>
    <row r="150" spans="2:32"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510"/>
      <c r="M150" s="124"/>
      <c r="N150" s="124"/>
      <c r="O150" s="124"/>
      <c r="P150" s="124"/>
      <c r="R150" s="124"/>
      <c r="S150" s="124"/>
      <c r="T150" s="508"/>
      <c r="U150" s="508"/>
      <c r="V150" s="508"/>
      <c r="W150" s="508"/>
      <c r="X150" s="508"/>
      <c r="Y150" s="508"/>
      <c r="Z150" s="508"/>
      <c r="AA150" s="508"/>
      <c r="AB150" s="508"/>
      <c r="AC150" s="508"/>
      <c r="AD150" s="508"/>
      <c r="AE150" s="508"/>
      <c r="AF150" s="508"/>
    </row>
    <row r="151" spans="2:32"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510"/>
      <c r="M151" s="124"/>
      <c r="N151" s="124"/>
      <c r="O151" s="124"/>
      <c r="P151" s="124"/>
      <c r="R151" s="124"/>
      <c r="S151" s="124"/>
      <c r="T151" s="508"/>
      <c r="U151" s="508"/>
      <c r="V151" s="508"/>
      <c r="W151" s="508"/>
      <c r="X151" s="508"/>
      <c r="Y151" s="508"/>
      <c r="Z151" s="508"/>
      <c r="AA151" s="508"/>
      <c r="AB151" s="508"/>
      <c r="AC151" s="508"/>
      <c r="AD151" s="508"/>
      <c r="AE151" s="508"/>
      <c r="AF151" s="508"/>
    </row>
    <row r="152" spans="2:32">
      <c r="B152" s="124"/>
      <c r="C152" s="511"/>
      <c r="D152" s="512"/>
      <c r="E152" s="512"/>
      <c r="F152" s="513"/>
      <c r="G152" s="124"/>
      <c r="H152" s="124"/>
      <c r="I152" s="124"/>
      <c r="J152" s="124"/>
      <c r="K152" s="124"/>
      <c r="L152" s="510"/>
      <c r="M152" s="124"/>
      <c r="N152" s="124"/>
      <c r="O152" s="124"/>
      <c r="P152" s="124"/>
      <c r="R152" s="124"/>
      <c r="S152" s="124"/>
      <c r="T152" s="508"/>
      <c r="U152" s="508"/>
      <c r="V152" s="508"/>
      <c r="W152" s="508"/>
      <c r="X152" s="508"/>
      <c r="Y152" s="508"/>
      <c r="Z152" s="508"/>
      <c r="AA152" s="508"/>
      <c r="AB152" s="508"/>
      <c r="AC152" s="508"/>
      <c r="AD152" s="508"/>
      <c r="AE152" s="508"/>
      <c r="AF152" s="508"/>
    </row>
    <row r="153" spans="2:32"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510"/>
      <c r="M153" s="124"/>
      <c r="N153" s="124"/>
      <c r="O153" s="124"/>
      <c r="P153" s="124"/>
      <c r="R153" s="124"/>
      <c r="S153" s="124"/>
      <c r="T153" s="508"/>
      <c r="U153" s="508"/>
      <c r="V153" s="508"/>
      <c r="W153" s="508"/>
      <c r="X153" s="508"/>
      <c r="Y153" s="508"/>
      <c r="Z153" s="508"/>
      <c r="AA153" s="508"/>
      <c r="AB153" s="508"/>
      <c r="AC153" s="508"/>
      <c r="AD153" s="508"/>
      <c r="AE153" s="508"/>
      <c r="AF153" s="508"/>
    </row>
    <row r="154" spans="2:32"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510"/>
      <c r="M154" s="124"/>
      <c r="N154" s="124"/>
      <c r="O154" s="124"/>
      <c r="P154" s="124"/>
      <c r="R154" s="124"/>
      <c r="S154" s="124"/>
      <c r="T154" s="508"/>
      <c r="U154" s="508"/>
      <c r="V154" s="508"/>
      <c r="W154" s="508"/>
      <c r="X154" s="508"/>
      <c r="Y154" s="508"/>
      <c r="Z154" s="508"/>
      <c r="AA154" s="508"/>
      <c r="AB154" s="508"/>
      <c r="AC154" s="508"/>
      <c r="AD154" s="508"/>
      <c r="AE154" s="508"/>
      <c r="AF154" s="508"/>
    </row>
    <row r="155" spans="2:32"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510"/>
      <c r="M155" s="124"/>
      <c r="N155" s="124"/>
      <c r="O155" s="124"/>
      <c r="P155" s="124"/>
      <c r="R155" s="124"/>
      <c r="S155" s="124"/>
      <c r="T155" s="508"/>
      <c r="U155" s="508"/>
      <c r="V155" s="508"/>
      <c r="W155" s="508"/>
      <c r="X155" s="508"/>
      <c r="Y155" s="508"/>
      <c r="Z155" s="508"/>
      <c r="AA155" s="508"/>
      <c r="AB155" s="508"/>
      <c r="AC155" s="508"/>
      <c r="AD155" s="508"/>
      <c r="AE155" s="508"/>
      <c r="AF155" s="508"/>
    </row>
    <row r="156" spans="2:32"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  <c r="L156" s="510"/>
      <c r="M156" s="124"/>
      <c r="N156" s="124"/>
      <c r="O156" s="124"/>
      <c r="P156" s="124"/>
      <c r="R156" s="124"/>
      <c r="S156" s="124"/>
      <c r="T156" s="508"/>
      <c r="U156" s="508"/>
      <c r="V156" s="508"/>
      <c r="W156" s="508"/>
      <c r="X156" s="508"/>
      <c r="Y156" s="508"/>
      <c r="Z156" s="508"/>
      <c r="AA156" s="508"/>
      <c r="AB156" s="508"/>
      <c r="AC156" s="508"/>
      <c r="AD156" s="508"/>
      <c r="AE156" s="508"/>
      <c r="AF156" s="508"/>
    </row>
    <row r="157" spans="2:32"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510"/>
      <c r="M157" s="124"/>
      <c r="N157" s="124"/>
      <c r="O157" s="124"/>
      <c r="P157" s="124"/>
      <c r="R157" s="124"/>
      <c r="S157" s="124"/>
      <c r="T157" s="508"/>
      <c r="U157" s="508"/>
      <c r="V157" s="508"/>
      <c r="W157" s="508"/>
      <c r="X157" s="508"/>
      <c r="Y157" s="508"/>
      <c r="Z157" s="508"/>
      <c r="AA157" s="508"/>
      <c r="AB157" s="508"/>
      <c r="AC157" s="508"/>
      <c r="AD157" s="508"/>
      <c r="AE157" s="508"/>
      <c r="AF157" s="508"/>
    </row>
    <row r="158" spans="2:32"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  <c r="L158" s="510"/>
      <c r="M158" s="124"/>
      <c r="N158" s="124"/>
      <c r="O158" s="124"/>
      <c r="P158" s="124"/>
      <c r="R158" s="124"/>
      <c r="S158" s="124"/>
      <c r="T158" s="508"/>
      <c r="U158" s="508"/>
      <c r="V158" s="508"/>
      <c r="W158" s="508"/>
      <c r="X158" s="508"/>
      <c r="Y158" s="508"/>
      <c r="Z158" s="508"/>
      <c r="AA158" s="508"/>
      <c r="AB158" s="508"/>
      <c r="AC158" s="508"/>
      <c r="AD158" s="508"/>
      <c r="AE158" s="508"/>
      <c r="AF158" s="508"/>
    </row>
    <row r="159" spans="2:32"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510"/>
      <c r="M159" s="124"/>
      <c r="N159" s="124"/>
      <c r="O159" s="124"/>
      <c r="P159" s="124"/>
      <c r="R159" s="124"/>
      <c r="S159" s="124"/>
      <c r="T159" s="508"/>
      <c r="U159" s="508"/>
      <c r="V159" s="508"/>
      <c r="W159" s="508"/>
      <c r="X159" s="508"/>
      <c r="Y159" s="508"/>
      <c r="Z159" s="508"/>
      <c r="AA159" s="508"/>
      <c r="AB159" s="508"/>
      <c r="AC159" s="508"/>
      <c r="AD159" s="508"/>
      <c r="AE159" s="508"/>
      <c r="AF159" s="508"/>
    </row>
    <row r="160" spans="2:32"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510"/>
      <c r="M160" s="124"/>
      <c r="N160" s="124"/>
      <c r="O160" s="124"/>
      <c r="P160" s="124"/>
      <c r="R160" s="124"/>
      <c r="S160" s="124"/>
      <c r="T160" s="508"/>
      <c r="U160" s="508"/>
      <c r="V160" s="508"/>
      <c r="W160" s="508"/>
      <c r="X160" s="508"/>
      <c r="Y160" s="508"/>
      <c r="Z160" s="508"/>
      <c r="AA160" s="508"/>
      <c r="AB160" s="508"/>
      <c r="AC160" s="508"/>
      <c r="AD160" s="508"/>
      <c r="AE160" s="508"/>
      <c r="AF160" s="508"/>
    </row>
    <row r="161" spans="2:32"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510"/>
      <c r="M161" s="124"/>
      <c r="N161" s="124"/>
      <c r="O161" s="124"/>
      <c r="P161" s="124"/>
      <c r="R161" s="124"/>
      <c r="S161" s="124"/>
      <c r="T161" s="508"/>
      <c r="U161" s="508"/>
      <c r="V161" s="508"/>
      <c r="W161" s="508"/>
      <c r="X161" s="508"/>
      <c r="Y161" s="508"/>
      <c r="Z161" s="508"/>
      <c r="AA161" s="508"/>
      <c r="AB161" s="508"/>
      <c r="AC161" s="508"/>
      <c r="AD161" s="508"/>
      <c r="AE161" s="508"/>
      <c r="AF161" s="508"/>
    </row>
    <row r="162" spans="2:32"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  <c r="L162" s="510"/>
      <c r="M162" s="124"/>
      <c r="N162" s="124"/>
      <c r="O162" s="124"/>
      <c r="P162" s="124"/>
      <c r="R162" s="124"/>
      <c r="S162" s="124"/>
      <c r="T162" s="508"/>
      <c r="U162" s="508"/>
      <c r="V162" s="508"/>
      <c r="W162" s="508"/>
      <c r="X162" s="508"/>
      <c r="Y162" s="508"/>
      <c r="Z162" s="508"/>
      <c r="AA162" s="508"/>
      <c r="AB162" s="508"/>
      <c r="AC162" s="508"/>
      <c r="AD162" s="508"/>
      <c r="AE162" s="508"/>
      <c r="AF162" s="508"/>
    </row>
    <row r="163" spans="2:32"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510"/>
      <c r="M163" s="124"/>
      <c r="N163" s="124"/>
      <c r="O163" s="124"/>
      <c r="P163" s="124"/>
      <c r="R163" s="124"/>
      <c r="S163" s="124"/>
      <c r="T163" s="508"/>
      <c r="U163" s="508"/>
      <c r="V163" s="508"/>
      <c r="W163" s="508"/>
      <c r="X163" s="508"/>
      <c r="Y163" s="508"/>
      <c r="Z163" s="508"/>
      <c r="AA163" s="508"/>
      <c r="AB163" s="508"/>
      <c r="AC163" s="508"/>
      <c r="AD163" s="508"/>
      <c r="AE163" s="508"/>
      <c r="AF163" s="508"/>
    </row>
    <row r="164" spans="2:32" hidden="1">
      <c r="B164" s="124"/>
      <c r="C164" s="511"/>
      <c r="D164" s="512"/>
      <c r="E164" s="512"/>
      <c r="F164" s="513"/>
      <c r="G164" s="124"/>
      <c r="H164" s="124"/>
      <c r="I164" s="124"/>
      <c r="J164" s="124"/>
      <c r="K164" s="124"/>
      <c r="L164" s="510"/>
      <c r="M164" s="124"/>
      <c r="N164" s="124"/>
      <c r="O164" s="124"/>
      <c r="P164" s="124"/>
      <c r="R164" s="124"/>
      <c r="S164" s="124"/>
      <c r="T164" s="508"/>
      <c r="U164" s="508"/>
      <c r="V164" s="508"/>
      <c r="W164" s="508"/>
      <c r="X164" s="508"/>
      <c r="Y164" s="508"/>
      <c r="Z164" s="508"/>
      <c r="AA164" s="508"/>
      <c r="AB164" s="508"/>
      <c r="AC164" s="508"/>
      <c r="AD164" s="508"/>
      <c r="AE164" s="508"/>
      <c r="AF164" s="508"/>
    </row>
    <row r="165" spans="2:32" hidden="1"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510"/>
      <c r="M165" s="124"/>
      <c r="N165" s="124"/>
      <c r="O165" s="124"/>
      <c r="P165" s="124"/>
      <c r="R165" s="124"/>
      <c r="S165" s="124"/>
      <c r="T165" s="508"/>
      <c r="U165" s="508"/>
      <c r="V165" s="508"/>
      <c r="W165" s="508"/>
      <c r="X165" s="508"/>
      <c r="Y165" s="508"/>
      <c r="Z165" s="508"/>
      <c r="AA165" s="508"/>
      <c r="AB165" s="508"/>
      <c r="AC165" s="508"/>
      <c r="AD165" s="508"/>
      <c r="AE165" s="508"/>
      <c r="AF165" s="508"/>
    </row>
    <row r="166" spans="2:32" hidden="1"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  <c r="L166" s="510"/>
      <c r="M166" s="124"/>
      <c r="N166" s="124"/>
      <c r="O166" s="124"/>
      <c r="P166" s="124"/>
      <c r="R166" s="124"/>
      <c r="S166" s="124"/>
      <c r="T166" s="508"/>
      <c r="U166" s="508"/>
      <c r="V166" s="508"/>
      <c r="W166" s="508"/>
      <c r="X166" s="508"/>
      <c r="Y166" s="508"/>
      <c r="Z166" s="508"/>
      <c r="AA166" s="508"/>
      <c r="AB166" s="508"/>
      <c r="AC166" s="508"/>
      <c r="AD166" s="508"/>
      <c r="AE166" s="508"/>
      <c r="AF166" s="508"/>
    </row>
    <row r="167" spans="2:32" hidden="1"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510"/>
      <c r="M167" s="124"/>
      <c r="N167" s="124"/>
      <c r="O167" s="124"/>
      <c r="P167" s="124"/>
      <c r="R167" s="124"/>
      <c r="S167" s="124"/>
      <c r="T167" s="508"/>
      <c r="U167" s="508"/>
      <c r="V167" s="508"/>
      <c r="W167" s="508"/>
      <c r="X167" s="508"/>
      <c r="Y167" s="508"/>
      <c r="Z167" s="508"/>
      <c r="AA167" s="508"/>
      <c r="AB167" s="508"/>
      <c r="AC167" s="508"/>
      <c r="AD167" s="508"/>
      <c r="AE167" s="508"/>
      <c r="AF167" s="508"/>
    </row>
    <row r="168" spans="2:32" hidden="1"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510"/>
      <c r="M168" s="124"/>
      <c r="N168" s="124"/>
      <c r="O168" s="124"/>
      <c r="P168" s="124"/>
      <c r="R168" s="124"/>
      <c r="S168" s="124"/>
      <c r="T168" s="508"/>
      <c r="U168" s="508"/>
      <c r="V168" s="508"/>
      <c r="W168" s="508"/>
      <c r="X168" s="508"/>
      <c r="Y168" s="508"/>
      <c r="Z168" s="508"/>
      <c r="AA168" s="508"/>
      <c r="AB168" s="508"/>
      <c r="AC168" s="508"/>
      <c r="AD168" s="508"/>
      <c r="AE168" s="508"/>
      <c r="AF168" s="508"/>
    </row>
    <row r="169" spans="2:32" hidden="1"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510"/>
      <c r="M169" s="124"/>
      <c r="N169" s="124"/>
      <c r="O169" s="124"/>
      <c r="P169" s="124"/>
      <c r="R169" s="124"/>
      <c r="S169" s="124"/>
      <c r="T169" s="508"/>
      <c r="U169" s="508"/>
      <c r="V169" s="508"/>
      <c r="W169" s="508"/>
      <c r="X169" s="508"/>
      <c r="Y169" s="508"/>
      <c r="Z169" s="508"/>
      <c r="AA169" s="508"/>
      <c r="AB169" s="508"/>
      <c r="AC169" s="508"/>
      <c r="AD169" s="508"/>
      <c r="AE169" s="508"/>
      <c r="AF169" s="508"/>
    </row>
    <row r="170" spans="2:32" hidden="1"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  <c r="L170" s="510"/>
      <c r="M170" s="124"/>
      <c r="N170" s="124"/>
      <c r="O170" s="124"/>
      <c r="P170" s="124"/>
      <c r="R170" s="124"/>
      <c r="S170" s="124"/>
      <c r="T170" s="508"/>
      <c r="U170" s="508"/>
      <c r="V170" s="508"/>
      <c r="W170" s="508"/>
      <c r="X170" s="508"/>
      <c r="Y170" s="508"/>
      <c r="Z170" s="508"/>
      <c r="AA170" s="508"/>
      <c r="AB170" s="508"/>
      <c r="AC170" s="508"/>
      <c r="AD170" s="508"/>
      <c r="AE170" s="508"/>
      <c r="AF170" s="508"/>
    </row>
    <row r="171" spans="2:32" hidden="1"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510"/>
      <c r="M171" s="124"/>
      <c r="N171" s="124"/>
      <c r="O171" s="124"/>
      <c r="P171" s="124"/>
      <c r="R171" s="124"/>
      <c r="S171" s="124"/>
      <c r="T171" s="508"/>
      <c r="U171" s="508"/>
      <c r="V171" s="508"/>
      <c r="W171" s="508"/>
      <c r="X171" s="508"/>
      <c r="Y171" s="508"/>
      <c r="Z171" s="508"/>
      <c r="AA171" s="508"/>
      <c r="AB171" s="508"/>
      <c r="AC171" s="508"/>
      <c r="AD171" s="508"/>
      <c r="AE171" s="508"/>
      <c r="AF171" s="508"/>
    </row>
    <row r="172" spans="2:32"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  <c r="L172" s="510"/>
      <c r="M172" s="124"/>
      <c r="N172" s="124"/>
      <c r="O172" s="124"/>
      <c r="P172" s="124"/>
      <c r="R172" s="124"/>
      <c r="S172" s="124"/>
      <c r="T172" s="508"/>
      <c r="U172" s="508"/>
      <c r="V172" s="508"/>
      <c r="W172" s="508"/>
      <c r="X172" s="508"/>
      <c r="Y172" s="508"/>
      <c r="Z172" s="508"/>
      <c r="AA172" s="508"/>
      <c r="AB172" s="508"/>
      <c r="AC172" s="508"/>
      <c r="AD172" s="508"/>
      <c r="AE172" s="508"/>
      <c r="AF172" s="508"/>
    </row>
    <row r="173" spans="2:32" s="124" customFormat="1">
      <c r="L173" s="510"/>
      <c r="T173" s="508"/>
      <c r="U173" s="508"/>
      <c r="V173" s="508"/>
      <c r="W173" s="508"/>
      <c r="X173" s="508"/>
      <c r="Y173" s="508"/>
      <c r="Z173" s="508"/>
      <c r="AA173" s="508"/>
      <c r="AB173" s="508"/>
      <c r="AC173" s="508"/>
      <c r="AD173" s="508"/>
      <c r="AE173" s="508"/>
      <c r="AF173" s="508"/>
    </row>
    <row r="174" spans="2:32" s="124" customFormat="1">
      <c r="L174" s="510"/>
      <c r="T174" s="508"/>
      <c r="U174" s="508"/>
      <c r="V174" s="508"/>
      <c r="W174" s="508"/>
      <c r="X174" s="508"/>
      <c r="Y174" s="508"/>
      <c r="Z174" s="508"/>
      <c r="AA174" s="508"/>
      <c r="AB174" s="508"/>
      <c r="AC174" s="508"/>
      <c r="AD174" s="508"/>
      <c r="AE174" s="508"/>
      <c r="AF174" s="508"/>
    </row>
    <row r="175" spans="2:32" s="124" customFormat="1">
      <c r="L175" s="510"/>
      <c r="T175" s="508"/>
      <c r="U175" s="508"/>
      <c r="V175" s="508"/>
      <c r="W175" s="508"/>
      <c r="X175" s="508"/>
      <c r="Y175" s="508"/>
      <c r="Z175" s="508"/>
      <c r="AA175" s="508"/>
      <c r="AB175" s="508"/>
      <c r="AC175" s="508"/>
      <c r="AD175" s="508"/>
      <c r="AE175" s="508"/>
      <c r="AF175" s="508"/>
    </row>
    <row r="176" spans="2:32" s="124" customFormat="1">
      <c r="C176" s="511"/>
      <c r="D176" s="512"/>
      <c r="E176" s="512"/>
      <c r="F176" s="513"/>
      <c r="L176" s="510"/>
      <c r="T176" s="508"/>
      <c r="U176" s="508"/>
      <c r="V176" s="508"/>
      <c r="W176" s="508"/>
      <c r="X176" s="508"/>
      <c r="Y176" s="508"/>
      <c r="Z176" s="508"/>
      <c r="AA176" s="508"/>
      <c r="AB176" s="508"/>
      <c r="AC176" s="508"/>
      <c r="AD176" s="508"/>
      <c r="AE176" s="508"/>
      <c r="AF176" s="508"/>
    </row>
    <row r="177" spans="2:32" s="124" customFormat="1">
      <c r="L177" s="510"/>
      <c r="T177" s="508"/>
      <c r="U177" s="508"/>
      <c r="V177" s="508"/>
      <c r="W177" s="508"/>
      <c r="X177" s="508"/>
      <c r="Y177" s="508"/>
      <c r="Z177" s="508"/>
      <c r="AA177" s="508"/>
      <c r="AB177" s="508"/>
      <c r="AC177" s="508"/>
      <c r="AD177" s="508"/>
      <c r="AE177" s="508"/>
      <c r="AF177" s="508"/>
    </row>
    <row r="178" spans="2:32" s="124" customFormat="1">
      <c r="L178" s="510"/>
      <c r="T178" s="508"/>
      <c r="U178" s="508"/>
      <c r="V178" s="508"/>
      <c r="W178" s="508"/>
      <c r="X178" s="508"/>
      <c r="Y178" s="508"/>
      <c r="Z178" s="508"/>
      <c r="AA178" s="508"/>
      <c r="AB178" s="508"/>
      <c r="AC178" s="508"/>
      <c r="AD178" s="508"/>
      <c r="AE178" s="508"/>
      <c r="AF178" s="508"/>
    </row>
    <row r="179" spans="2:32" s="124" customFormat="1">
      <c r="L179" s="510"/>
      <c r="T179" s="508"/>
      <c r="U179" s="508"/>
      <c r="V179" s="508"/>
      <c r="W179" s="508"/>
      <c r="X179" s="508"/>
      <c r="Y179" s="508"/>
      <c r="Z179" s="508"/>
      <c r="AA179" s="508"/>
      <c r="AB179" s="508"/>
      <c r="AC179" s="508"/>
      <c r="AD179" s="508"/>
      <c r="AE179" s="508"/>
      <c r="AF179" s="508"/>
    </row>
    <row r="180" spans="2:32" s="124" customFormat="1">
      <c r="L180" s="510"/>
      <c r="T180" s="508"/>
      <c r="U180" s="508"/>
      <c r="V180" s="508"/>
      <c r="W180" s="508"/>
      <c r="X180" s="508"/>
      <c r="Y180" s="508"/>
      <c r="Z180" s="508"/>
      <c r="AA180" s="508"/>
      <c r="AB180" s="508"/>
      <c r="AC180" s="508"/>
      <c r="AD180" s="508"/>
      <c r="AE180" s="508"/>
      <c r="AF180" s="508"/>
    </row>
    <row r="181" spans="2:32" s="124" customFormat="1">
      <c r="L181" s="510"/>
      <c r="T181" s="508"/>
      <c r="U181" s="508"/>
      <c r="V181" s="508"/>
      <c r="W181" s="508"/>
      <c r="X181" s="508"/>
      <c r="Y181" s="508"/>
      <c r="Z181" s="508"/>
      <c r="AA181" s="508"/>
      <c r="AB181" s="508"/>
      <c r="AC181" s="508"/>
      <c r="AD181" s="508"/>
      <c r="AE181" s="508"/>
      <c r="AF181" s="508"/>
    </row>
    <row r="182" spans="2:32" s="124" customFormat="1">
      <c r="L182" s="510"/>
      <c r="T182" s="508"/>
      <c r="U182" s="508"/>
      <c r="V182" s="508"/>
      <c r="W182" s="508"/>
      <c r="X182" s="508"/>
      <c r="Y182" s="508"/>
      <c r="Z182" s="508"/>
      <c r="AA182" s="508"/>
      <c r="AB182" s="508"/>
      <c r="AC182" s="508"/>
      <c r="AD182" s="508"/>
      <c r="AE182" s="508"/>
      <c r="AF182" s="508"/>
    </row>
    <row r="183" spans="2:32" s="124" customFormat="1">
      <c r="L183" s="510"/>
      <c r="T183" s="508"/>
      <c r="U183" s="508"/>
      <c r="V183" s="508"/>
      <c r="W183" s="508"/>
      <c r="X183" s="508"/>
      <c r="Y183" s="508"/>
      <c r="Z183" s="508"/>
      <c r="AA183" s="508"/>
      <c r="AB183" s="508"/>
      <c r="AC183" s="508"/>
      <c r="AD183" s="508"/>
      <c r="AE183" s="508"/>
      <c r="AF183" s="508"/>
    </row>
    <row r="184" spans="2:32" s="124" customFormat="1">
      <c r="L184" s="510"/>
      <c r="T184" s="508"/>
      <c r="U184" s="508"/>
      <c r="V184" s="508"/>
      <c r="W184" s="508"/>
      <c r="X184" s="508"/>
      <c r="Y184" s="508"/>
      <c r="Z184" s="508"/>
      <c r="AA184" s="508"/>
      <c r="AB184" s="508"/>
      <c r="AC184" s="508"/>
      <c r="AD184" s="508"/>
      <c r="AE184" s="508"/>
      <c r="AF184" s="508"/>
    </row>
    <row r="185" spans="2:32" s="124" customFormat="1">
      <c r="L185" s="510"/>
      <c r="T185" s="508"/>
      <c r="U185" s="508"/>
      <c r="V185" s="508"/>
      <c r="W185" s="508"/>
      <c r="X185" s="508"/>
      <c r="Y185" s="508"/>
      <c r="Z185" s="508"/>
      <c r="AA185" s="508"/>
      <c r="AB185" s="508"/>
      <c r="AC185" s="508"/>
      <c r="AD185" s="508"/>
      <c r="AE185" s="508"/>
      <c r="AF185" s="508"/>
    </row>
    <row r="186" spans="2:32" s="124" customFormat="1">
      <c r="L186" s="510"/>
      <c r="R186" s="109"/>
      <c r="S186" s="109"/>
      <c r="T186" s="372"/>
      <c r="U186" s="372"/>
      <c r="V186" s="372"/>
      <c r="W186" s="372"/>
      <c r="X186" s="372"/>
      <c r="Y186" s="372"/>
      <c r="Z186" s="372"/>
      <c r="AA186" s="372"/>
      <c r="AB186" s="372"/>
      <c r="AC186" s="372"/>
      <c r="AD186" s="372"/>
      <c r="AE186" s="372"/>
      <c r="AF186" s="372"/>
    </row>
    <row r="187" spans="2:32" s="124" customFormat="1">
      <c r="L187" s="510"/>
      <c r="R187" s="109"/>
      <c r="S187" s="109"/>
      <c r="T187" s="372"/>
      <c r="U187" s="372"/>
      <c r="V187" s="372"/>
      <c r="W187" s="372"/>
      <c r="X187" s="372"/>
      <c r="Y187" s="372"/>
      <c r="Z187" s="372"/>
      <c r="AA187" s="372"/>
      <c r="AB187" s="372"/>
      <c r="AC187" s="372"/>
      <c r="AD187" s="372"/>
      <c r="AE187" s="372"/>
      <c r="AF187" s="372"/>
    </row>
    <row r="188" spans="2:32" s="124" customFormat="1"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R188" s="109"/>
      <c r="S188" s="109"/>
      <c r="T188" s="372"/>
      <c r="U188" s="372"/>
      <c r="V188" s="372"/>
      <c r="W188" s="372"/>
      <c r="X188" s="372"/>
      <c r="Y188" s="372"/>
      <c r="Z188" s="372"/>
      <c r="AA188" s="372"/>
      <c r="AB188" s="372"/>
      <c r="AC188" s="372"/>
      <c r="AD188" s="372"/>
      <c r="AE188" s="372"/>
      <c r="AF188" s="372"/>
    </row>
    <row r="189" spans="2:32" s="124" customFormat="1"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R189" s="109"/>
      <c r="S189" s="109"/>
      <c r="T189" s="372"/>
      <c r="U189" s="372"/>
      <c r="V189" s="372"/>
      <c r="W189" s="372"/>
      <c r="X189" s="372"/>
      <c r="Y189" s="372"/>
      <c r="Z189" s="372"/>
      <c r="AA189" s="372"/>
      <c r="AB189" s="372"/>
      <c r="AC189" s="372"/>
      <c r="AD189" s="372"/>
      <c r="AE189" s="372"/>
      <c r="AF189" s="372"/>
    </row>
    <row r="190" spans="2:32" s="124" customFormat="1"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R190" s="109"/>
      <c r="S190" s="109"/>
      <c r="T190" s="372"/>
      <c r="U190" s="372"/>
      <c r="V190" s="372"/>
      <c r="W190" s="372"/>
      <c r="X190" s="372"/>
      <c r="Y190" s="372"/>
      <c r="Z190" s="372"/>
      <c r="AA190" s="372"/>
      <c r="AB190" s="372"/>
      <c r="AC190" s="372"/>
      <c r="AD190" s="372"/>
      <c r="AE190" s="372"/>
      <c r="AF190" s="372"/>
    </row>
    <row r="191" spans="2:32" s="124" customFormat="1"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R191" s="109"/>
      <c r="S191" s="109"/>
      <c r="T191" s="372"/>
      <c r="U191" s="372"/>
      <c r="V191" s="372"/>
      <c r="W191" s="372"/>
      <c r="X191" s="372"/>
      <c r="Y191" s="372"/>
      <c r="Z191" s="372"/>
      <c r="AA191" s="372"/>
      <c r="AB191" s="372"/>
      <c r="AC191" s="372"/>
      <c r="AD191" s="372"/>
      <c r="AE191" s="372"/>
      <c r="AF191" s="372"/>
    </row>
    <row r="192" spans="2:32" s="124" customFormat="1"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R192" s="109"/>
      <c r="S192" s="109"/>
      <c r="T192" s="372"/>
      <c r="U192" s="372"/>
      <c r="V192" s="372"/>
      <c r="W192" s="372"/>
      <c r="X192" s="372"/>
      <c r="Y192" s="372"/>
      <c r="Z192" s="372"/>
      <c r="AA192" s="372"/>
      <c r="AB192" s="372"/>
      <c r="AC192" s="372"/>
      <c r="AD192" s="372"/>
      <c r="AE192" s="372"/>
      <c r="AF192" s="372"/>
    </row>
    <row r="193" spans="2:32" s="124" customFormat="1"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R193" s="109"/>
      <c r="S193" s="109"/>
      <c r="T193" s="372"/>
      <c r="U193" s="372"/>
      <c r="V193" s="372"/>
      <c r="W193" s="372"/>
      <c r="X193" s="372"/>
      <c r="Y193" s="372"/>
      <c r="Z193" s="372"/>
      <c r="AA193" s="372"/>
      <c r="AB193" s="372"/>
      <c r="AC193" s="372"/>
      <c r="AD193" s="372"/>
      <c r="AE193" s="372"/>
      <c r="AF193" s="372"/>
    </row>
    <row r="194" spans="2:32" s="124" customFormat="1"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R194" s="109"/>
      <c r="S194" s="109"/>
      <c r="T194" s="372"/>
      <c r="U194" s="372"/>
      <c r="V194" s="372"/>
      <c r="W194" s="372"/>
      <c r="X194" s="372"/>
      <c r="Y194" s="372"/>
      <c r="Z194" s="372"/>
      <c r="AA194" s="372"/>
      <c r="AB194" s="372"/>
      <c r="AC194" s="372"/>
      <c r="AD194" s="372"/>
      <c r="AE194" s="372"/>
      <c r="AF194" s="372"/>
    </row>
    <row r="195" spans="2:32" s="124" customFormat="1"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R195" s="109"/>
      <c r="S195" s="109"/>
      <c r="T195" s="372"/>
      <c r="U195" s="372"/>
      <c r="V195" s="372"/>
      <c r="W195" s="372"/>
      <c r="X195" s="372"/>
      <c r="Y195" s="372"/>
      <c r="Z195" s="372"/>
      <c r="AA195" s="372"/>
      <c r="AB195" s="372"/>
      <c r="AC195" s="372"/>
      <c r="AD195" s="372"/>
      <c r="AE195" s="372"/>
      <c r="AF195" s="372"/>
    </row>
    <row r="196" spans="2:32" s="124" customFormat="1"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R196" s="109"/>
      <c r="S196" s="109"/>
      <c r="T196" s="372"/>
      <c r="U196" s="372"/>
      <c r="V196" s="372"/>
      <c r="W196" s="372"/>
      <c r="X196" s="372"/>
      <c r="Y196" s="372"/>
      <c r="Z196" s="372"/>
      <c r="AA196" s="372"/>
      <c r="AB196" s="372"/>
      <c r="AC196" s="372"/>
      <c r="AD196" s="372"/>
      <c r="AE196" s="372"/>
      <c r="AF196" s="372"/>
    </row>
    <row r="197" spans="2:32" s="124" customFormat="1"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R197" s="109"/>
      <c r="S197" s="109"/>
      <c r="T197" s="372"/>
      <c r="U197" s="372"/>
      <c r="V197" s="372"/>
      <c r="W197" s="372"/>
      <c r="X197" s="372"/>
      <c r="Y197" s="372"/>
      <c r="Z197" s="372"/>
      <c r="AA197" s="372"/>
      <c r="AB197" s="372"/>
      <c r="AC197" s="372"/>
      <c r="AD197" s="372"/>
      <c r="AE197" s="372"/>
      <c r="AF197" s="372"/>
    </row>
    <row r="198" spans="2:32" s="124" customFormat="1"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R198" s="109"/>
      <c r="S198" s="109"/>
      <c r="T198" s="372"/>
      <c r="U198" s="372"/>
      <c r="V198" s="372"/>
      <c r="W198" s="372"/>
      <c r="X198" s="372"/>
      <c r="Y198" s="372"/>
      <c r="Z198" s="372"/>
      <c r="AA198" s="372"/>
      <c r="AB198" s="372"/>
      <c r="AC198" s="372"/>
      <c r="AD198" s="372"/>
      <c r="AE198" s="372"/>
      <c r="AF198" s="372"/>
    </row>
    <row r="199" spans="2:32" s="124" customFormat="1"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R199" s="109"/>
      <c r="S199" s="109"/>
      <c r="T199" s="372"/>
      <c r="U199" s="372"/>
      <c r="V199" s="372"/>
      <c r="W199" s="372"/>
      <c r="X199" s="372"/>
      <c r="Y199" s="372"/>
      <c r="Z199" s="372"/>
      <c r="AA199" s="372"/>
      <c r="AB199" s="372"/>
      <c r="AC199" s="372"/>
      <c r="AD199" s="372"/>
      <c r="AE199" s="372"/>
      <c r="AF199" s="372"/>
    </row>
    <row r="200" spans="2:32" s="124" customFormat="1"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R200" s="109"/>
      <c r="S200" s="109"/>
      <c r="T200" s="372"/>
      <c r="U200" s="372"/>
      <c r="V200" s="372"/>
      <c r="W200" s="372"/>
      <c r="X200" s="372"/>
      <c r="Y200" s="372"/>
      <c r="Z200" s="372"/>
      <c r="AA200" s="372"/>
      <c r="AB200" s="372"/>
      <c r="AC200" s="372"/>
      <c r="AD200" s="372"/>
      <c r="AE200" s="372"/>
      <c r="AF200" s="372"/>
    </row>
    <row r="201" spans="2:32" s="124" customFormat="1"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R201" s="109"/>
      <c r="S201" s="109"/>
      <c r="T201" s="372"/>
      <c r="U201" s="372"/>
      <c r="V201" s="372"/>
      <c r="W201" s="372"/>
      <c r="X201" s="372"/>
      <c r="Y201" s="372"/>
      <c r="Z201" s="372"/>
      <c r="AA201" s="372"/>
      <c r="AB201" s="372"/>
      <c r="AC201" s="372"/>
      <c r="AD201" s="372"/>
      <c r="AE201" s="372"/>
      <c r="AF201" s="372"/>
    </row>
    <row r="202" spans="2:32" s="124" customFormat="1"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R202" s="109"/>
      <c r="S202" s="109"/>
      <c r="T202" s="372"/>
      <c r="U202" s="372"/>
      <c r="V202" s="372"/>
      <c r="W202" s="372"/>
      <c r="X202" s="372"/>
      <c r="Y202" s="372"/>
      <c r="Z202" s="372"/>
      <c r="AA202" s="372"/>
      <c r="AB202" s="372"/>
      <c r="AC202" s="372"/>
      <c r="AD202" s="372"/>
      <c r="AE202" s="372"/>
      <c r="AF202" s="372"/>
    </row>
    <row r="203" spans="2:32" s="124" customFormat="1"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R203" s="109"/>
      <c r="S203" s="109"/>
      <c r="T203" s="372"/>
      <c r="U203" s="372"/>
      <c r="V203" s="372"/>
      <c r="W203" s="372"/>
      <c r="X203" s="372"/>
      <c r="Y203" s="372"/>
      <c r="Z203" s="372"/>
      <c r="AA203" s="372"/>
      <c r="AB203" s="372"/>
      <c r="AC203" s="372"/>
      <c r="AD203" s="372"/>
      <c r="AE203" s="372"/>
      <c r="AF203" s="372"/>
    </row>
    <row r="204" spans="2:32" s="124" customFormat="1"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R204" s="109"/>
      <c r="S204" s="109"/>
      <c r="T204" s="372"/>
      <c r="U204" s="372"/>
      <c r="V204" s="372"/>
      <c r="W204" s="372"/>
      <c r="X204" s="372"/>
      <c r="Y204" s="372"/>
      <c r="Z204" s="372"/>
      <c r="AA204" s="372"/>
      <c r="AB204" s="372"/>
      <c r="AC204" s="372"/>
      <c r="AD204" s="372"/>
      <c r="AE204" s="372"/>
      <c r="AF204" s="372"/>
    </row>
    <row r="205" spans="2:32" s="124" customFormat="1"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R205" s="109"/>
      <c r="S205" s="109"/>
      <c r="T205" s="372"/>
      <c r="U205" s="372"/>
      <c r="V205" s="372"/>
      <c r="W205" s="372"/>
      <c r="X205" s="372"/>
      <c r="Y205" s="372"/>
      <c r="Z205" s="372"/>
      <c r="AA205" s="372"/>
      <c r="AB205" s="372"/>
      <c r="AC205" s="372"/>
      <c r="AD205" s="372"/>
      <c r="AE205" s="372"/>
      <c r="AF205" s="372"/>
    </row>
    <row r="206" spans="2:32" s="124" customFormat="1"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R206" s="109"/>
      <c r="S206" s="109"/>
      <c r="T206" s="372"/>
      <c r="U206" s="372"/>
      <c r="V206" s="372"/>
      <c r="W206" s="372"/>
      <c r="X206" s="372"/>
      <c r="Y206" s="372"/>
      <c r="Z206" s="372"/>
      <c r="AA206" s="372"/>
      <c r="AB206" s="372"/>
      <c r="AC206" s="372"/>
      <c r="AD206" s="372"/>
      <c r="AE206" s="372"/>
      <c r="AF206" s="372"/>
    </row>
    <row r="207" spans="2:32" s="124" customFormat="1"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R207" s="109"/>
      <c r="S207" s="109"/>
      <c r="T207" s="372"/>
      <c r="U207" s="372"/>
      <c r="V207" s="372"/>
      <c r="W207" s="372"/>
      <c r="X207" s="372"/>
      <c r="Y207" s="372"/>
      <c r="Z207" s="372"/>
      <c r="AA207" s="372"/>
      <c r="AB207" s="372"/>
      <c r="AC207" s="372"/>
      <c r="AD207" s="372"/>
      <c r="AE207" s="372"/>
      <c r="AF207" s="372"/>
    </row>
    <row r="208" spans="2:32" s="124" customFormat="1"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R208" s="109"/>
      <c r="S208" s="109"/>
      <c r="T208" s="372"/>
      <c r="U208" s="372"/>
      <c r="V208" s="372"/>
      <c r="W208" s="372"/>
      <c r="X208" s="372"/>
      <c r="Y208" s="372"/>
      <c r="Z208" s="372"/>
      <c r="AA208" s="372"/>
      <c r="AB208" s="372"/>
      <c r="AC208" s="372"/>
      <c r="AD208" s="372"/>
      <c r="AE208" s="372"/>
      <c r="AF208" s="372"/>
    </row>
    <row r="209" spans="2:32" s="124" customFormat="1"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R209" s="109"/>
      <c r="S209" s="109"/>
      <c r="T209" s="372"/>
      <c r="U209" s="372"/>
      <c r="V209" s="372"/>
      <c r="W209" s="372"/>
      <c r="X209" s="372"/>
      <c r="Y209" s="372"/>
      <c r="Z209" s="372"/>
      <c r="AA209" s="372"/>
      <c r="AB209" s="372"/>
      <c r="AC209" s="372"/>
      <c r="AD209" s="372"/>
      <c r="AE209" s="372"/>
      <c r="AF209" s="372"/>
    </row>
    <row r="210" spans="2:32" s="124" customFormat="1"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R210" s="109"/>
      <c r="S210" s="109"/>
      <c r="T210" s="372"/>
      <c r="U210" s="372"/>
      <c r="V210" s="372"/>
      <c r="W210" s="372"/>
      <c r="X210" s="372"/>
      <c r="Y210" s="372"/>
      <c r="Z210" s="372"/>
      <c r="AA210" s="372"/>
      <c r="AB210" s="372"/>
      <c r="AC210" s="372"/>
      <c r="AD210" s="372"/>
      <c r="AE210" s="372"/>
      <c r="AF210" s="372"/>
    </row>
    <row r="211" spans="2:32" s="124" customFormat="1"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R211" s="109"/>
      <c r="S211" s="109"/>
      <c r="T211" s="372"/>
      <c r="U211" s="372"/>
      <c r="V211" s="372"/>
      <c r="W211" s="372"/>
      <c r="X211" s="372"/>
      <c r="Y211" s="372"/>
      <c r="Z211" s="372"/>
      <c r="AA211" s="372"/>
      <c r="AB211" s="372"/>
      <c r="AC211" s="372"/>
      <c r="AD211" s="372"/>
      <c r="AE211" s="372"/>
      <c r="AF211" s="372"/>
    </row>
    <row r="212" spans="2:32" s="124" customFormat="1"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R212" s="109"/>
      <c r="S212" s="109"/>
      <c r="T212" s="372"/>
      <c r="U212" s="372"/>
      <c r="V212" s="372"/>
      <c r="W212" s="372"/>
      <c r="X212" s="372"/>
      <c r="Y212" s="372"/>
      <c r="Z212" s="372"/>
      <c r="AA212" s="372"/>
      <c r="AB212" s="372"/>
      <c r="AC212" s="372"/>
      <c r="AD212" s="372"/>
      <c r="AE212" s="372"/>
      <c r="AF212" s="372"/>
    </row>
    <row r="213" spans="2:32" s="124" customFormat="1"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R213" s="109"/>
      <c r="S213" s="109"/>
      <c r="T213" s="372"/>
      <c r="U213" s="372"/>
      <c r="V213" s="372"/>
      <c r="W213" s="372"/>
      <c r="X213" s="372"/>
      <c r="Y213" s="372"/>
      <c r="Z213" s="372"/>
      <c r="AA213" s="372"/>
      <c r="AB213" s="372"/>
      <c r="AC213" s="372"/>
      <c r="AD213" s="372"/>
      <c r="AE213" s="372"/>
      <c r="AF213" s="372"/>
    </row>
    <row r="214" spans="2:32" s="124" customFormat="1"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R214" s="109"/>
      <c r="S214" s="109"/>
      <c r="T214" s="372"/>
      <c r="U214" s="372"/>
      <c r="V214" s="372"/>
      <c r="W214" s="372"/>
      <c r="X214" s="372"/>
      <c r="Y214" s="372"/>
      <c r="Z214" s="372"/>
      <c r="AA214" s="372"/>
      <c r="AB214" s="372"/>
      <c r="AC214" s="372"/>
      <c r="AD214" s="372"/>
      <c r="AE214" s="372"/>
      <c r="AF214" s="372"/>
    </row>
    <row r="215" spans="2:32" s="124" customFormat="1"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R215" s="109"/>
      <c r="S215" s="109"/>
      <c r="T215" s="372"/>
      <c r="U215" s="372"/>
      <c r="V215" s="372"/>
      <c r="W215" s="372"/>
      <c r="X215" s="372"/>
      <c r="Y215" s="372"/>
      <c r="Z215" s="372"/>
      <c r="AA215" s="372"/>
      <c r="AB215" s="372"/>
      <c r="AC215" s="372"/>
      <c r="AD215" s="372"/>
      <c r="AE215" s="372"/>
      <c r="AF215" s="372"/>
    </row>
    <row r="216" spans="2:32" s="124" customFormat="1"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R216" s="109"/>
      <c r="S216" s="109"/>
      <c r="T216" s="372"/>
      <c r="U216" s="372"/>
      <c r="V216" s="372"/>
      <c r="W216" s="372"/>
      <c r="X216" s="372"/>
      <c r="Y216" s="372"/>
      <c r="Z216" s="372"/>
      <c r="AA216" s="372"/>
      <c r="AB216" s="372"/>
      <c r="AC216" s="372"/>
      <c r="AD216" s="372"/>
      <c r="AE216" s="372"/>
      <c r="AF216" s="372"/>
    </row>
    <row r="217" spans="2:32" s="124" customFormat="1"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R217" s="109"/>
      <c r="S217" s="109"/>
      <c r="T217" s="372"/>
      <c r="U217" s="372"/>
      <c r="V217" s="372"/>
      <c r="W217" s="372"/>
      <c r="X217" s="372"/>
      <c r="Y217" s="372"/>
      <c r="Z217" s="372"/>
      <c r="AA217" s="372"/>
      <c r="AB217" s="372"/>
      <c r="AC217" s="372"/>
      <c r="AD217" s="372"/>
      <c r="AE217" s="372"/>
      <c r="AF217" s="372"/>
    </row>
    <row r="218" spans="2:32" s="124" customFormat="1"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R218" s="109"/>
      <c r="S218" s="109"/>
      <c r="T218" s="372"/>
      <c r="U218" s="372"/>
      <c r="V218" s="372"/>
      <c r="W218" s="372"/>
      <c r="X218" s="372"/>
      <c r="Y218" s="372"/>
      <c r="Z218" s="372"/>
      <c r="AA218" s="372"/>
      <c r="AB218" s="372"/>
      <c r="AC218" s="372"/>
      <c r="AD218" s="372"/>
      <c r="AE218" s="372"/>
      <c r="AF218" s="372"/>
    </row>
    <row r="219" spans="2:32" s="124" customFormat="1"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R219" s="109"/>
      <c r="S219" s="109"/>
      <c r="T219" s="372"/>
      <c r="U219" s="372"/>
      <c r="V219" s="372"/>
      <c r="W219" s="372"/>
      <c r="X219" s="372"/>
      <c r="Y219" s="372"/>
      <c r="Z219" s="372"/>
      <c r="AA219" s="372"/>
      <c r="AB219" s="372"/>
      <c r="AC219" s="372"/>
      <c r="AD219" s="372"/>
      <c r="AE219" s="372"/>
      <c r="AF219" s="372"/>
    </row>
    <row r="220" spans="2:32" s="124" customFormat="1"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R220" s="109"/>
      <c r="S220" s="109"/>
      <c r="T220" s="372"/>
      <c r="U220" s="372"/>
      <c r="V220" s="372"/>
      <c r="W220" s="372"/>
      <c r="X220" s="372"/>
      <c r="Y220" s="372"/>
      <c r="Z220" s="372"/>
      <c r="AA220" s="372"/>
      <c r="AB220" s="372"/>
      <c r="AC220" s="372"/>
      <c r="AD220" s="372"/>
      <c r="AE220" s="372"/>
      <c r="AF220" s="372"/>
    </row>
    <row r="221" spans="2:32" s="124" customFormat="1"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R221" s="109"/>
      <c r="S221" s="109"/>
      <c r="T221" s="372"/>
      <c r="U221" s="372"/>
      <c r="V221" s="372"/>
      <c r="W221" s="372"/>
      <c r="X221" s="372"/>
      <c r="Y221" s="372"/>
      <c r="Z221" s="372"/>
      <c r="AA221" s="372"/>
      <c r="AB221" s="372"/>
      <c r="AC221" s="372"/>
      <c r="AD221" s="372"/>
      <c r="AE221" s="372"/>
      <c r="AF221" s="372"/>
    </row>
    <row r="222" spans="2:32" s="124" customFormat="1"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R222" s="109"/>
      <c r="S222" s="109"/>
      <c r="T222" s="372"/>
      <c r="U222" s="372"/>
      <c r="V222" s="372"/>
      <c r="W222" s="372"/>
      <c r="X222" s="372"/>
      <c r="Y222" s="372"/>
      <c r="Z222" s="372"/>
      <c r="AA222" s="372"/>
      <c r="AB222" s="372"/>
      <c r="AC222" s="372"/>
      <c r="AD222" s="372"/>
      <c r="AE222" s="372"/>
      <c r="AF222" s="372"/>
    </row>
    <row r="223" spans="2:32" s="124" customFormat="1"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R223" s="109"/>
      <c r="S223" s="109"/>
      <c r="T223" s="372"/>
      <c r="U223" s="372"/>
      <c r="V223" s="372"/>
      <c r="W223" s="372"/>
      <c r="X223" s="372"/>
      <c r="Y223" s="372"/>
      <c r="Z223" s="372"/>
      <c r="AA223" s="372"/>
      <c r="AB223" s="372"/>
      <c r="AC223" s="372"/>
      <c r="AD223" s="372"/>
      <c r="AE223" s="372"/>
      <c r="AF223" s="372"/>
    </row>
    <row r="224" spans="2:32" s="124" customFormat="1"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R224" s="109"/>
      <c r="S224" s="109"/>
      <c r="T224" s="372"/>
      <c r="U224" s="372"/>
      <c r="V224" s="372"/>
      <c r="W224" s="372"/>
      <c r="X224" s="372"/>
      <c r="Y224" s="372"/>
      <c r="Z224" s="372"/>
      <c r="AA224" s="372"/>
      <c r="AB224" s="372"/>
      <c r="AC224" s="372"/>
      <c r="AD224" s="372"/>
      <c r="AE224" s="372"/>
      <c r="AF224" s="372"/>
    </row>
    <row r="225" spans="2:32" s="124" customFormat="1"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R225" s="109"/>
      <c r="S225" s="109"/>
      <c r="T225" s="372"/>
      <c r="U225" s="372"/>
      <c r="V225" s="372"/>
      <c r="W225" s="372"/>
      <c r="X225" s="372"/>
      <c r="Y225" s="372"/>
      <c r="Z225" s="372"/>
      <c r="AA225" s="372"/>
      <c r="AB225" s="372"/>
      <c r="AC225" s="372"/>
      <c r="AD225" s="372"/>
      <c r="AE225" s="372"/>
      <c r="AF225" s="372"/>
    </row>
    <row r="226" spans="2:32" s="124" customFormat="1"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R226" s="109"/>
      <c r="S226" s="109"/>
      <c r="T226" s="372"/>
      <c r="U226" s="372"/>
      <c r="V226" s="372"/>
      <c r="W226" s="372"/>
      <c r="X226" s="372"/>
      <c r="Y226" s="372"/>
      <c r="Z226" s="372"/>
      <c r="AA226" s="372"/>
      <c r="AB226" s="372"/>
      <c r="AC226" s="372"/>
      <c r="AD226" s="372"/>
      <c r="AE226" s="372"/>
      <c r="AF226" s="372"/>
    </row>
    <row r="227" spans="2:32" s="124" customFormat="1"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R227" s="109"/>
      <c r="S227" s="109"/>
      <c r="T227" s="372"/>
      <c r="U227" s="372"/>
      <c r="V227" s="372"/>
      <c r="W227" s="372"/>
      <c r="X227" s="372"/>
      <c r="Y227" s="372"/>
      <c r="Z227" s="372"/>
      <c r="AA227" s="372"/>
      <c r="AB227" s="372"/>
      <c r="AC227" s="372"/>
      <c r="AD227" s="372"/>
      <c r="AE227" s="372"/>
      <c r="AF227" s="372"/>
    </row>
    <row r="228" spans="2:32" s="124" customFormat="1"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R228" s="109"/>
      <c r="S228" s="109"/>
      <c r="T228" s="372"/>
      <c r="U228" s="372"/>
      <c r="V228" s="372"/>
      <c r="W228" s="372"/>
      <c r="X228" s="372"/>
      <c r="Y228" s="372"/>
      <c r="Z228" s="372"/>
      <c r="AA228" s="372"/>
      <c r="AB228" s="372"/>
      <c r="AC228" s="372"/>
      <c r="AD228" s="372"/>
      <c r="AE228" s="372"/>
      <c r="AF228" s="372"/>
    </row>
    <row r="229" spans="2:32" s="124" customFormat="1"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R229" s="109"/>
      <c r="S229" s="109"/>
      <c r="T229" s="372"/>
      <c r="U229" s="372"/>
      <c r="V229" s="372"/>
      <c r="W229" s="372"/>
      <c r="X229" s="372"/>
      <c r="Y229" s="372"/>
      <c r="Z229" s="372"/>
      <c r="AA229" s="372"/>
      <c r="AB229" s="372"/>
      <c r="AC229" s="372"/>
      <c r="AD229" s="372"/>
      <c r="AE229" s="372"/>
      <c r="AF229" s="372"/>
    </row>
    <row r="230" spans="2:32" s="124" customFormat="1"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R230" s="109"/>
      <c r="S230" s="109"/>
      <c r="T230" s="372"/>
      <c r="U230" s="372"/>
      <c r="V230" s="372"/>
      <c r="W230" s="372"/>
      <c r="X230" s="372"/>
      <c r="Y230" s="372"/>
      <c r="Z230" s="372"/>
      <c r="AA230" s="372"/>
      <c r="AB230" s="372"/>
      <c r="AC230" s="372"/>
      <c r="AD230" s="372"/>
      <c r="AE230" s="372"/>
      <c r="AF230" s="372"/>
    </row>
    <row r="231" spans="2:32" s="124" customFormat="1"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R231" s="109"/>
      <c r="S231" s="109"/>
      <c r="T231" s="372"/>
      <c r="U231" s="372"/>
      <c r="V231" s="372"/>
      <c r="W231" s="372"/>
      <c r="X231" s="372"/>
      <c r="Y231" s="372"/>
      <c r="Z231" s="372"/>
      <c r="AA231" s="372"/>
      <c r="AB231" s="372"/>
      <c r="AC231" s="372"/>
      <c r="AD231" s="372"/>
      <c r="AE231" s="372"/>
      <c r="AF231" s="372"/>
    </row>
    <row r="232" spans="2:32" s="124" customFormat="1"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R232" s="109"/>
      <c r="S232" s="109"/>
      <c r="T232" s="372"/>
      <c r="U232" s="372"/>
      <c r="V232" s="372"/>
      <c r="W232" s="372"/>
      <c r="X232" s="372"/>
      <c r="Y232" s="372"/>
      <c r="Z232" s="372"/>
      <c r="AA232" s="372"/>
      <c r="AB232" s="372"/>
      <c r="AC232" s="372"/>
      <c r="AD232" s="372"/>
      <c r="AE232" s="372"/>
      <c r="AF232" s="372"/>
    </row>
    <row r="233" spans="2:32" s="124" customFormat="1"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R233" s="109"/>
      <c r="S233" s="109"/>
      <c r="T233" s="372"/>
      <c r="U233" s="372"/>
      <c r="V233" s="372"/>
      <c r="W233" s="372"/>
      <c r="X233" s="372"/>
      <c r="Y233" s="372"/>
      <c r="Z233" s="372"/>
      <c r="AA233" s="372"/>
      <c r="AB233" s="372"/>
      <c r="AC233" s="372"/>
      <c r="AD233" s="372"/>
      <c r="AE233" s="372"/>
      <c r="AF233" s="372"/>
    </row>
  </sheetData>
  <mergeCells count="165">
    <mergeCell ref="B141:B144"/>
    <mergeCell ref="B109:C109"/>
    <mergeCell ref="R48:S48"/>
    <mergeCell ref="B62:C62"/>
    <mergeCell ref="B111:C111"/>
    <mergeCell ref="B105:C105"/>
    <mergeCell ref="R49:S49"/>
    <mergeCell ref="B120:C120"/>
    <mergeCell ref="R90:S90"/>
    <mergeCell ref="B107:C107"/>
    <mergeCell ref="B60:C60"/>
    <mergeCell ref="R114:S114"/>
    <mergeCell ref="B88:C88"/>
    <mergeCell ref="R83:S83"/>
    <mergeCell ref="B135:B138"/>
    <mergeCell ref="B124:C124"/>
    <mergeCell ref="R65:S65"/>
    <mergeCell ref="R88:S88"/>
    <mergeCell ref="B71:C71"/>
    <mergeCell ref="R111:S111"/>
    <mergeCell ref="R64:S64"/>
    <mergeCell ref="R117:S117"/>
    <mergeCell ref="B117:C117"/>
    <mergeCell ref="R118:S118"/>
    <mergeCell ref="B114:C114"/>
    <mergeCell ref="B129:B132"/>
    <mergeCell ref="R115:S115"/>
    <mergeCell ref="R93:S93"/>
    <mergeCell ref="B36:C36"/>
    <mergeCell ref="B110:C110"/>
    <mergeCell ref="B113:C113"/>
    <mergeCell ref="B42:C42"/>
    <mergeCell ref="D5:G5"/>
    <mergeCell ref="B80:C81"/>
    <mergeCell ref="B103:C104"/>
    <mergeCell ref="R87:S87"/>
    <mergeCell ref="B39:C39"/>
    <mergeCell ref="R40:S40"/>
    <mergeCell ref="P5:S5"/>
    <mergeCell ref="B48:C48"/>
    <mergeCell ref="D103:O103"/>
    <mergeCell ref="P80:P81"/>
    <mergeCell ref="R24:S24"/>
    <mergeCell ref="R37:S37"/>
    <mergeCell ref="R108:S108"/>
    <mergeCell ref="B20:C21"/>
    <mergeCell ref="AF20:AF21"/>
    <mergeCell ref="R57:S58"/>
    <mergeCell ref="B44:C44"/>
    <mergeCell ref="R113:S113"/>
    <mergeCell ref="R91:S91"/>
    <mergeCell ref="R116:S116"/>
    <mergeCell ref="R85:S85"/>
    <mergeCell ref="T103:AE103"/>
    <mergeCell ref="B89:C89"/>
    <mergeCell ref="R71:S71"/>
    <mergeCell ref="D80:O80"/>
    <mergeCell ref="R23:S23"/>
    <mergeCell ref="B112:C112"/>
    <mergeCell ref="R112:S112"/>
    <mergeCell ref="B64:C64"/>
    <mergeCell ref="R105:S105"/>
    <mergeCell ref="R43:S43"/>
    <mergeCell ref="B51:C51"/>
    <mergeCell ref="B63:C63"/>
    <mergeCell ref="B41:C41"/>
    <mergeCell ref="R107:S107"/>
    <mergeCell ref="B57:C58"/>
    <mergeCell ref="R106:S106"/>
    <mergeCell ref="T57:AE57"/>
    <mergeCell ref="B55:C55"/>
    <mergeCell ref="R103:S104"/>
    <mergeCell ref="R27:S27"/>
    <mergeCell ref="B82:C82"/>
    <mergeCell ref="R89:S89"/>
    <mergeCell ref="R94:S94"/>
    <mergeCell ref="B31:C31"/>
    <mergeCell ref="R69:S69"/>
    <mergeCell ref="R84:S84"/>
    <mergeCell ref="B86:C86"/>
    <mergeCell ref="B68:C68"/>
    <mergeCell ref="R34:S35"/>
    <mergeCell ref="B59:C59"/>
    <mergeCell ref="B43:C43"/>
    <mergeCell ref="R110:S110"/>
    <mergeCell ref="R86:S86"/>
    <mergeCell ref="B29:C29"/>
    <mergeCell ref="R42:S42"/>
    <mergeCell ref="R109:S109"/>
    <mergeCell ref="B37:C37"/>
    <mergeCell ref="R47:S47"/>
    <mergeCell ref="B84:C84"/>
    <mergeCell ref="R72:S72"/>
    <mergeCell ref="B45:C45"/>
    <mergeCell ref="B85:C85"/>
    <mergeCell ref="B94:C94"/>
    <mergeCell ref="R80:S81"/>
    <mergeCell ref="R61:S61"/>
    <mergeCell ref="R39:S39"/>
    <mergeCell ref="P57:P58"/>
    <mergeCell ref="B87:C87"/>
    <mergeCell ref="B106:C106"/>
    <mergeCell ref="D57:O57"/>
    <mergeCell ref="R82:S82"/>
    <mergeCell ref="B90:C90"/>
    <mergeCell ref="R60:S60"/>
    <mergeCell ref="B108:C108"/>
    <mergeCell ref="R66:S66"/>
    <mergeCell ref="AF103:AF104"/>
    <mergeCell ref="J5:M5"/>
    <mergeCell ref="AB5:AE5"/>
    <mergeCell ref="R95:S95"/>
    <mergeCell ref="R70:S70"/>
    <mergeCell ref="B38:C38"/>
    <mergeCell ref="B78:C78"/>
    <mergeCell ref="T34:AE34"/>
    <mergeCell ref="B24:C24"/>
    <mergeCell ref="T20:AE20"/>
    <mergeCell ref="B26:C26"/>
    <mergeCell ref="B25:C25"/>
    <mergeCell ref="R20:S21"/>
    <mergeCell ref="B34:C35"/>
    <mergeCell ref="B27:C27"/>
    <mergeCell ref="R59:S59"/>
    <mergeCell ref="R25:S25"/>
    <mergeCell ref="R36:S36"/>
    <mergeCell ref="R45:S45"/>
    <mergeCell ref="P103:P104"/>
    <mergeCell ref="R41:S41"/>
    <mergeCell ref="B40:C40"/>
    <mergeCell ref="AF34:AF35"/>
    <mergeCell ref="AA5:AA6"/>
    <mergeCell ref="B30:C30"/>
    <mergeCell ref="R68:S68"/>
    <mergeCell ref="R46:S46"/>
    <mergeCell ref="R26:S26"/>
    <mergeCell ref="AF80:AF81"/>
    <mergeCell ref="B67:C67"/>
    <mergeCell ref="B61:C61"/>
    <mergeCell ref="AF57:AF58"/>
    <mergeCell ref="B97:C97"/>
    <mergeCell ref="P20:P22"/>
    <mergeCell ref="R29:S29"/>
    <mergeCell ref="R38:S38"/>
    <mergeCell ref="B23:C23"/>
    <mergeCell ref="V5:Y5"/>
    <mergeCell ref="B65:C65"/>
    <mergeCell ref="B74:C74"/>
    <mergeCell ref="B91:C91"/>
    <mergeCell ref="R92:S92"/>
    <mergeCell ref="R44:S44"/>
    <mergeCell ref="R67:S67"/>
    <mergeCell ref="C5:C6"/>
    <mergeCell ref="P34:P35"/>
    <mergeCell ref="B22:C22"/>
    <mergeCell ref="R28:S28"/>
    <mergeCell ref="R63:S63"/>
    <mergeCell ref="B66:C66"/>
    <mergeCell ref="T80:AE80"/>
    <mergeCell ref="B28:C28"/>
    <mergeCell ref="B83:C83"/>
    <mergeCell ref="R22:S22"/>
    <mergeCell ref="D20:O20"/>
    <mergeCell ref="R62:S62"/>
    <mergeCell ref="D34:O34"/>
  </mergeCells>
  <conditionalFormatting sqref="G7:G10">
    <cfRule type="cellIs" dxfId="8" priority="5" operator="lessThan">
      <formula>0</formula>
    </cfRule>
  </conditionalFormatting>
  <conditionalFormatting sqref="M7:M10">
    <cfRule type="cellIs" dxfId="7" priority="4" operator="lessThan">
      <formula>0</formula>
    </cfRule>
  </conditionalFormatting>
  <conditionalFormatting sqref="S7:S10">
    <cfRule type="cellIs" dxfId="6" priority="3" operator="lessThan">
      <formula>0</formula>
    </cfRule>
  </conditionalFormatting>
  <conditionalFormatting sqref="Y7:Y10">
    <cfRule type="cellIs" dxfId="5" priority="2" operator="lessThan">
      <formula>0</formula>
    </cfRule>
  </conditionalFormatting>
  <conditionalFormatting sqref="AE7:AE10">
    <cfRule type="cellIs" dxfId="4" priority="1" operator="lessThan">
      <formula>0</formula>
    </cfRule>
  </conditionalFormatting>
  <pageMargins left="0.7" right="0.7" top="0.75" bottom="0.75" header="0.3" footer="0.3"/>
  <pageSetup paperSize="8" scale="39" fitToHeight="0" orientation="landscape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49992370372631"/>
  </sheetPr>
  <dimension ref="A1:AF130"/>
  <sheetViews>
    <sheetView topLeftCell="A113" zoomScale="64" zoomScaleNormal="64" workbookViewId="0">
      <selection activeCell="Y121" sqref="Y121"/>
    </sheetView>
  </sheetViews>
  <sheetFormatPr defaultRowHeight="14.5"/>
  <cols>
    <col min="1" max="1" width="8.7265625" style="192"/>
    <col min="2" max="2" width="15.453125" customWidth="1"/>
    <col min="3" max="5" width="11.54296875" customWidth="1"/>
    <col min="6" max="6" width="13" customWidth="1"/>
    <col min="7" max="8" width="11.54296875" customWidth="1"/>
    <col min="9" max="9" width="13.26953125" customWidth="1"/>
    <col min="10" max="10" width="12.81640625" customWidth="1"/>
    <col min="11" max="11" width="10.81640625" customWidth="1"/>
    <col min="12" max="14" width="10" customWidth="1"/>
    <col min="15" max="15" width="13.26953125" customWidth="1"/>
    <col min="16" max="16" width="12.54296875" customWidth="1"/>
    <col min="17" max="24" width="10" customWidth="1"/>
    <col min="25" max="25" width="14.7265625" customWidth="1"/>
  </cols>
  <sheetData>
    <row r="1" spans="2:15" s="192" customFormat="1"/>
    <row r="2" spans="2:15" ht="16.5" customHeight="1">
      <c r="B2" s="72"/>
      <c r="C2" s="51"/>
      <c r="D2" s="51"/>
      <c r="E2" s="892" t="s">
        <v>69</v>
      </c>
      <c r="F2" s="893"/>
      <c r="G2" s="51"/>
      <c r="H2" s="51"/>
      <c r="I2" s="51"/>
      <c r="J2" s="76" t="s">
        <v>70</v>
      </c>
      <c r="K2" s="51"/>
      <c r="L2" s="51"/>
      <c r="M2" s="51"/>
      <c r="N2" s="51"/>
      <c r="O2" s="62"/>
    </row>
    <row r="3" spans="2:15" ht="16.5" customHeight="1">
      <c r="B3" s="72"/>
      <c r="C3" s="679">
        <v>2018</v>
      </c>
      <c r="D3" s="679">
        <v>2019</v>
      </c>
      <c r="E3" s="680">
        <v>2020</v>
      </c>
      <c r="F3" s="680">
        <v>2021</v>
      </c>
      <c r="G3" s="679">
        <v>2022</v>
      </c>
      <c r="H3" s="679">
        <v>2023</v>
      </c>
      <c r="I3" s="679">
        <v>2024</v>
      </c>
      <c r="J3" s="679">
        <v>2025</v>
      </c>
      <c r="K3" s="679">
        <v>2026</v>
      </c>
      <c r="L3" s="51"/>
      <c r="M3" s="51"/>
      <c r="N3" s="51"/>
      <c r="O3" s="62"/>
    </row>
    <row r="4" spans="2:15" ht="16.5" customHeight="1">
      <c r="B4" s="681" t="s">
        <v>71</v>
      </c>
      <c r="C4" s="682">
        <v>38277300</v>
      </c>
      <c r="D4" s="682">
        <v>39916251</v>
      </c>
      <c r="E4" s="683">
        <v>6702396</v>
      </c>
      <c r="F4" s="683">
        <v>427869</v>
      </c>
      <c r="G4" s="682">
        <v>11153026</v>
      </c>
      <c r="H4" s="682">
        <v>28099323</v>
      </c>
      <c r="I4" s="682">
        <v>35545714</v>
      </c>
      <c r="J4" s="682">
        <v>32974321</v>
      </c>
      <c r="K4" s="682"/>
      <c r="L4" s="51"/>
      <c r="M4" s="51"/>
      <c r="N4" s="51"/>
      <c r="O4" s="62"/>
    </row>
    <row r="5" spans="2:15" ht="16.5" customHeight="1">
      <c r="B5" s="77" t="s">
        <v>72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62"/>
    </row>
    <row r="6" spans="2:15" ht="16.5" customHeight="1">
      <c r="B6" s="72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62"/>
    </row>
    <row r="7" spans="2:15" ht="16.5" customHeight="1">
      <c r="B7" s="829" t="s">
        <v>73</v>
      </c>
      <c r="C7" s="830" t="s">
        <v>25</v>
      </c>
      <c r="D7" s="830" t="s">
        <v>26</v>
      </c>
      <c r="E7" s="830" t="s">
        <v>27</v>
      </c>
      <c r="F7" s="830" t="s">
        <v>28</v>
      </c>
      <c r="G7" s="830" t="s">
        <v>29</v>
      </c>
      <c r="H7" s="830" t="s">
        <v>30</v>
      </c>
      <c r="I7" s="830" t="s">
        <v>74</v>
      </c>
      <c r="J7" s="51"/>
      <c r="K7" s="51"/>
      <c r="L7" s="51"/>
      <c r="M7" s="51"/>
      <c r="N7" s="51"/>
      <c r="O7" s="62"/>
    </row>
    <row r="8" spans="2:15" ht="16.5" hidden="1" customHeight="1">
      <c r="B8" s="827">
        <v>2018</v>
      </c>
      <c r="C8" s="831">
        <v>3544528</v>
      </c>
      <c r="D8" s="831">
        <v>3566898</v>
      </c>
      <c r="E8" s="831">
        <v>3497260</v>
      </c>
      <c r="F8" s="831">
        <v>3092725</v>
      </c>
      <c r="G8" s="831">
        <v>2755059</v>
      </c>
      <c r="H8" s="831">
        <v>3025279</v>
      </c>
      <c r="I8" s="809"/>
      <c r="J8" s="51"/>
      <c r="K8" s="51"/>
      <c r="L8" s="51"/>
      <c r="M8" s="51"/>
      <c r="N8" s="51"/>
      <c r="O8" s="62"/>
    </row>
    <row r="9" spans="2:15" ht="16.5" hidden="1" customHeight="1">
      <c r="B9" s="827">
        <f t="shared" ref="B9:B16" si="0">B8+1</f>
        <v>2019</v>
      </c>
      <c r="C9" s="831">
        <v>3713172</v>
      </c>
      <c r="D9" s="831">
        <v>3600922</v>
      </c>
      <c r="E9" s="831">
        <v>3478687</v>
      </c>
      <c r="F9" s="831">
        <v>3216929</v>
      </c>
      <c r="G9" s="831">
        <v>2736598</v>
      </c>
      <c r="H9" s="831">
        <v>3056697</v>
      </c>
      <c r="I9" s="809"/>
      <c r="J9" s="51"/>
      <c r="K9" s="51"/>
      <c r="L9" s="51"/>
      <c r="M9" s="51"/>
      <c r="N9" s="51"/>
      <c r="O9" s="62"/>
    </row>
    <row r="10" spans="2:15" ht="16.5" hidden="1" customHeight="1">
      <c r="B10" s="832">
        <f t="shared" si="0"/>
        <v>2020</v>
      </c>
      <c r="C10" s="833">
        <v>3810155</v>
      </c>
      <c r="D10" s="833">
        <v>2061990</v>
      </c>
      <c r="E10" s="833">
        <v>819429</v>
      </c>
      <c r="F10" s="833">
        <v>0</v>
      </c>
      <c r="G10" s="833">
        <v>0</v>
      </c>
      <c r="H10" s="833">
        <v>0</v>
      </c>
      <c r="I10" s="809"/>
      <c r="J10" s="51"/>
      <c r="K10" s="51"/>
      <c r="L10" s="51"/>
      <c r="M10" s="51"/>
      <c r="N10" s="51"/>
      <c r="O10" s="62"/>
    </row>
    <row r="11" spans="2:15" ht="16.5" hidden="1" customHeight="1">
      <c r="B11" s="832">
        <f t="shared" si="0"/>
        <v>2021</v>
      </c>
      <c r="C11" s="833">
        <v>7694</v>
      </c>
      <c r="D11" s="833">
        <v>5741</v>
      </c>
      <c r="E11" s="833">
        <v>6737</v>
      </c>
      <c r="F11" s="833">
        <v>8529</v>
      </c>
      <c r="G11" s="833">
        <v>6052</v>
      </c>
      <c r="H11" s="833">
        <v>5694</v>
      </c>
      <c r="I11" s="809"/>
      <c r="J11" s="51"/>
      <c r="K11" s="51"/>
      <c r="L11" s="51"/>
      <c r="M11" s="51"/>
      <c r="N11" s="51"/>
      <c r="O11" s="62"/>
    </row>
    <row r="12" spans="2:15" ht="16.5" hidden="1" customHeight="1">
      <c r="B12" s="827">
        <f t="shared" si="0"/>
        <v>2022</v>
      </c>
      <c r="C12" s="831">
        <v>133903</v>
      </c>
      <c r="D12" s="831">
        <v>152954</v>
      </c>
      <c r="E12" s="831">
        <v>210836</v>
      </c>
      <c r="F12" s="831">
        <v>293350</v>
      </c>
      <c r="G12" s="831">
        <v>521410</v>
      </c>
      <c r="H12" s="831">
        <v>767497</v>
      </c>
      <c r="I12" s="809"/>
      <c r="J12" s="51"/>
      <c r="K12" s="51"/>
      <c r="L12" s="51"/>
      <c r="M12" s="51"/>
      <c r="N12" s="51"/>
      <c r="O12" s="62"/>
    </row>
    <row r="13" spans="2:15" ht="16.5" hidden="1" customHeight="1">
      <c r="B13" s="827">
        <f t="shared" si="0"/>
        <v>2023</v>
      </c>
      <c r="C13" s="831">
        <v>2144948</v>
      </c>
      <c r="D13" s="831">
        <v>2113550</v>
      </c>
      <c r="E13" s="831">
        <v>2219040</v>
      </c>
      <c r="F13" s="831">
        <v>2182100</v>
      </c>
      <c r="G13" s="831">
        <v>2013852</v>
      </c>
      <c r="H13" s="831">
        <v>2241201</v>
      </c>
      <c r="I13" s="809"/>
      <c r="J13" s="51"/>
      <c r="K13" s="51"/>
      <c r="L13" s="51"/>
      <c r="M13" s="51"/>
      <c r="N13" s="51"/>
      <c r="O13" s="62"/>
    </row>
    <row r="14" spans="2:15" ht="16.5" customHeight="1">
      <c r="B14" s="827">
        <f t="shared" si="0"/>
        <v>2024</v>
      </c>
      <c r="C14" s="831">
        <v>3035296</v>
      </c>
      <c r="D14" s="831">
        <v>3352302</v>
      </c>
      <c r="E14" s="831">
        <v>2982721</v>
      </c>
      <c r="F14" s="831">
        <v>2757128</v>
      </c>
      <c r="G14" s="831">
        <v>2633464</v>
      </c>
      <c r="H14" s="831">
        <v>2740372</v>
      </c>
      <c r="I14" s="834">
        <f>SUM(C14:H14)</f>
        <v>17501283</v>
      </c>
      <c r="J14" s="51"/>
      <c r="K14" s="51"/>
      <c r="L14" s="51"/>
      <c r="M14" s="51"/>
      <c r="N14" s="51"/>
      <c r="O14" s="62"/>
    </row>
    <row r="15" spans="2:15" ht="16.5" customHeight="1">
      <c r="B15" s="827">
        <f t="shared" si="0"/>
        <v>2025</v>
      </c>
      <c r="C15" s="831">
        <v>3709102</v>
      </c>
      <c r="D15" s="831">
        <v>3119445</v>
      </c>
      <c r="E15" s="831">
        <v>2720457</v>
      </c>
      <c r="F15" s="831">
        <v>2547116</v>
      </c>
      <c r="G15" s="831">
        <v>2266574</v>
      </c>
      <c r="H15" s="831">
        <v>2322775</v>
      </c>
      <c r="I15" s="834">
        <f>SUM(C15:H15)</f>
        <v>16685469</v>
      </c>
      <c r="J15" s="51"/>
      <c r="K15" s="51"/>
      <c r="L15" s="51"/>
      <c r="M15" s="51"/>
      <c r="N15" s="51"/>
      <c r="O15" s="62"/>
    </row>
    <row r="16" spans="2:15" ht="17.149999999999999" customHeight="1">
      <c r="B16" s="827">
        <f t="shared" si="0"/>
        <v>2026</v>
      </c>
      <c r="C16" s="831">
        <v>3277908</v>
      </c>
      <c r="D16" s="831">
        <v>3263802</v>
      </c>
      <c r="E16" s="831">
        <v>2775199</v>
      </c>
      <c r="F16" s="831">
        <v>2368895</v>
      </c>
      <c r="G16" s="835">
        <v>2346845</v>
      </c>
      <c r="H16" s="836">
        <v>1841551</v>
      </c>
      <c r="I16" s="834">
        <f>SUM(C16:H16)</f>
        <v>15874200</v>
      </c>
      <c r="J16" s="51"/>
      <c r="K16" s="51"/>
      <c r="L16" s="51"/>
      <c r="M16" s="51"/>
      <c r="N16" s="51"/>
      <c r="O16" s="62"/>
    </row>
    <row r="17" spans="2:32" ht="16.5" customHeight="1">
      <c r="B17" s="72"/>
      <c r="C17" s="80">
        <f t="shared" ref="C17:H17" si="1">(C16-C15)/C15</f>
        <v>-0.11625293669465007</v>
      </c>
      <c r="D17" s="80">
        <f t="shared" si="1"/>
        <v>4.6276501108370241E-2</v>
      </c>
      <c r="E17" s="80">
        <f t="shared" si="1"/>
        <v>2.0122354442654304E-2</v>
      </c>
      <c r="F17" s="80">
        <f t="shared" si="1"/>
        <v>-6.996972261962156E-2</v>
      </c>
      <c r="G17" s="80">
        <f>(G16-G15)/G15</f>
        <v>3.5415124324200312E-2</v>
      </c>
      <c r="H17" s="80">
        <f t="shared" si="1"/>
        <v>-0.20717633003627128</v>
      </c>
      <c r="I17" s="80">
        <f>(I16-I15)/I15</f>
        <v>-4.8621288379727297E-2</v>
      </c>
      <c r="J17" s="51"/>
      <c r="K17" s="51"/>
      <c r="L17" s="51"/>
      <c r="M17" s="51"/>
      <c r="N17" s="51"/>
      <c r="O17" s="62"/>
    </row>
    <row r="18" spans="2:32" ht="16.5" customHeight="1">
      <c r="B18" s="60" t="s">
        <v>75</v>
      </c>
      <c r="C18" s="61"/>
      <c r="D18" s="51"/>
      <c r="E18" s="51"/>
      <c r="F18" s="51"/>
      <c r="G18" s="61"/>
      <c r="H18" s="837" t="s">
        <v>413</v>
      </c>
      <c r="I18" s="51"/>
      <c r="J18" s="51"/>
      <c r="K18" s="51"/>
      <c r="L18" s="51"/>
      <c r="M18" s="51"/>
      <c r="N18" s="51"/>
      <c r="O18" s="62"/>
    </row>
    <row r="19" spans="2:32" ht="16.5" customHeight="1">
      <c r="B19" s="192"/>
      <c r="C19" s="192"/>
      <c r="D19" s="192"/>
      <c r="E19" s="192"/>
      <c r="F19" s="51"/>
      <c r="G19" s="61"/>
      <c r="H19" s="192"/>
      <c r="I19" s="192"/>
      <c r="J19" s="51"/>
      <c r="K19" s="51"/>
      <c r="L19" s="51"/>
      <c r="M19" s="51"/>
      <c r="N19" s="51"/>
      <c r="O19" s="62"/>
    </row>
    <row r="20" spans="2:32" ht="16.5" customHeight="1">
      <c r="B20" s="62" t="s">
        <v>79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62"/>
    </row>
    <row r="21" spans="2:32" ht="16.5" customHeight="1">
      <c r="B21" s="102"/>
      <c r="C21" s="679" t="s">
        <v>25</v>
      </c>
      <c r="D21" s="679" t="s">
        <v>26</v>
      </c>
      <c r="E21" s="679" t="s">
        <v>27</v>
      </c>
      <c r="F21" s="679" t="s">
        <v>28</v>
      </c>
      <c r="G21" s="679" t="s">
        <v>29</v>
      </c>
      <c r="H21" s="679" t="s">
        <v>30</v>
      </c>
      <c r="I21" s="688" t="s">
        <v>80</v>
      </c>
      <c r="J21" s="51"/>
      <c r="K21" s="51"/>
      <c r="L21" s="51"/>
      <c r="M21" s="51"/>
      <c r="N21" s="51"/>
      <c r="O21" s="62"/>
    </row>
    <row r="22" spans="2:32" ht="16.5" customHeight="1">
      <c r="B22" s="679">
        <v>2019</v>
      </c>
      <c r="C22" s="682">
        <v>1069787</v>
      </c>
      <c r="D22" s="682">
        <v>1064806</v>
      </c>
      <c r="E22" s="682">
        <v>985232</v>
      </c>
      <c r="F22" s="682">
        <v>898994</v>
      </c>
      <c r="G22" s="682">
        <v>794913</v>
      </c>
      <c r="H22" s="682">
        <v>894105</v>
      </c>
      <c r="I22" s="688"/>
      <c r="J22" s="51"/>
      <c r="K22" s="51"/>
      <c r="L22" s="51"/>
      <c r="M22" s="51"/>
      <c r="N22" s="51"/>
      <c r="O22" s="62"/>
    </row>
    <row r="23" spans="2:32" ht="16.5" customHeight="1">
      <c r="B23" s="679">
        <v>2024</v>
      </c>
      <c r="C23" s="682">
        <f>Arrival!C101</f>
        <v>508563</v>
      </c>
      <c r="D23" s="682">
        <f>Arrival!D101</f>
        <v>674558</v>
      </c>
      <c r="E23" s="682">
        <f>Arrival!E101</f>
        <v>573216</v>
      </c>
      <c r="F23" s="682">
        <f>Arrival!F101</f>
        <v>595572</v>
      </c>
      <c r="G23" s="682">
        <f>Arrival!G101</f>
        <v>559461</v>
      </c>
      <c r="H23" s="682">
        <f>Arrival!H101</f>
        <v>528112</v>
      </c>
      <c r="I23" s="689">
        <f>SUM(C23:H23)</f>
        <v>3439482</v>
      </c>
      <c r="J23" s="51"/>
      <c r="K23" s="51"/>
      <c r="L23" s="51"/>
      <c r="M23" s="51"/>
      <c r="N23" s="51"/>
      <c r="O23" s="62"/>
    </row>
    <row r="24" spans="2:32" ht="16.5" customHeight="1">
      <c r="B24" s="679">
        <v>2025</v>
      </c>
      <c r="C24" s="682">
        <v>662779</v>
      </c>
      <c r="D24" s="682">
        <v>371542</v>
      </c>
      <c r="E24" s="682">
        <v>297113</v>
      </c>
      <c r="F24" s="682">
        <v>317213</v>
      </c>
      <c r="G24" s="682">
        <v>310292</v>
      </c>
      <c r="H24" s="682">
        <v>306617</v>
      </c>
      <c r="I24" s="689">
        <f>SUM(C24:H24)</f>
        <v>2265556</v>
      </c>
      <c r="J24" s="51"/>
      <c r="K24" s="51"/>
      <c r="L24" s="51"/>
      <c r="M24" s="51"/>
      <c r="N24" s="51"/>
      <c r="O24" s="62"/>
    </row>
    <row r="25" spans="2:32" ht="16.5" customHeight="1">
      <c r="B25" s="679">
        <v>2026</v>
      </c>
      <c r="C25" s="682">
        <v>400321</v>
      </c>
      <c r="D25" s="682">
        <v>677768</v>
      </c>
      <c r="E25" s="682">
        <v>410624</v>
      </c>
      <c r="F25" s="682">
        <v>418291</v>
      </c>
      <c r="G25" s="682">
        <v>411308</v>
      </c>
      <c r="H25" s="682">
        <v>283297</v>
      </c>
      <c r="I25" s="689">
        <f>SUM(C25:H25)</f>
        <v>2601609</v>
      </c>
      <c r="J25" s="51"/>
      <c r="K25" s="51"/>
      <c r="L25" s="51"/>
      <c r="M25" s="51"/>
      <c r="N25" s="51"/>
      <c r="O25" s="62"/>
    </row>
    <row r="26" spans="2:32" ht="16.5" customHeight="1">
      <c r="B26" s="546" t="s">
        <v>81</v>
      </c>
      <c r="C26" s="690">
        <f t="shared" ref="C26:G26" si="2">(C25-C24)/C24</f>
        <v>-0.39599625214437995</v>
      </c>
      <c r="D26" s="690">
        <f t="shared" si="2"/>
        <v>0.82420291649396304</v>
      </c>
      <c r="E26" s="690">
        <f t="shared" si="2"/>
        <v>0.38204656140929544</v>
      </c>
      <c r="F26" s="690">
        <f t="shared" si="2"/>
        <v>0.31864393956111509</v>
      </c>
      <c r="G26" s="690">
        <f t="shared" si="2"/>
        <v>0.32555141608549365</v>
      </c>
      <c r="H26" s="690">
        <f>(H25-H24)/H24</f>
        <v>-7.6055795993046696E-2</v>
      </c>
      <c r="I26" s="690">
        <f>(I25-I24)/I24</f>
        <v>0.14833135883641807</v>
      </c>
      <c r="J26" s="51"/>
      <c r="K26" s="51"/>
      <c r="L26" s="51"/>
      <c r="M26" s="51"/>
      <c r="N26" s="51"/>
      <c r="O26" s="62"/>
    </row>
    <row r="27" spans="2:32" ht="35.5" customHeight="1">
      <c r="B27" s="72"/>
      <c r="C27" s="51"/>
      <c r="D27" s="51"/>
      <c r="E27" s="102" t="s">
        <v>82</v>
      </c>
      <c r="F27" s="51"/>
      <c r="G27" s="51"/>
      <c r="H27" s="837" t="s">
        <v>413</v>
      </c>
      <c r="I27" s="51"/>
      <c r="J27" s="51"/>
      <c r="K27" s="51"/>
      <c r="L27" s="51"/>
      <c r="M27" s="51"/>
      <c r="N27" s="51"/>
      <c r="O27" s="62"/>
    </row>
    <row r="28" spans="2:32" s="192" customFormat="1"/>
    <row r="29" spans="2:32" ht="16.5" customHeight="1">
      <c r="B29" s="62" t="s">
        <v>83</v>
      </c>
      <c r="C29" s="51"/>
      <c r="D29" s="51"/>
      <c r="E29" s="51"/>
      <c r="F29" s="51"/>
      <c r="G29" s="51"/>
      <c r="H29" s="62" t="s">
        <v>84</v>
      </c>
      <c r="J29" s="192"/>
      <c r="K29" s="62" t="s">
        <v>85</v>
      </c>
      <c r="L29" s="51"/>
      <c r="M29" s="51"/>
      <c r="N29" s="51"/>
      <c r="O29" s="51"/>
      <c r="P29" s="51"/>
      <c r="Q29" s="51"/>
      <c r="R29" s="51"/>
      <c r="Z29" s="51"/>
      <c r="AA29" s="51"/>
      <c r="AB29" s="51"/>
      <c r="AC29" s="51"/>
      <c r="AD29" s="51"/>
      <c r="AE29" s="51"/>
      <c r="AF29" s="51"/>
    </row>
    <row r="30" spans="2:32" ht="16.5" customHeight="1">
      <c r="B30" s="102"/>
      <c r="C30" s="681" t="s">
        <v>25</v>
      </c>
      <c r="D30" s="681" t="s">
        <v>26</v>
      </c>
      <c r="E30" s="681" t="s">
        <v>27</v>
      </c>
      <c r="F30" s="681" t="s">
        <v>28</v>
      </c>
      <c r="G30" s="681" t="s">
        <v>29</v>
      </c>
      <c r="H30" s="691" t="s">
        <v>30</v>
      </c>
      <c r="I30" s="688" t="s">
        <v>80</v>
      </c>
      <c r="J30" s="192"/>
      <c r="K30" s="102"/>
      <c r="L30" s="681" t="s">
        <v>25</v>
      </c>
      <c r="M30" s="681" t="s">
        <v>26</v>
      </c>
      <c r="N30" s="681" t="s">
        <v>27</v>
      </c>
      <c r="O30" s="679" t="s">
        <v>28</v>
      </c>
      <c r="P30" s="679" t="s">
        <v>29</v>
      </c>
      <c r="Q30" s="679" t="s">
        <v>30</v>
      </c>
      <c r="R30" s="692" t="s">
        <v>80</v>
      </c>
      <c r="Z30" s="51"/>
      <c r="AA30" s="51"/>
      <c r="AB30" s="51"/>
      <c r="AC30" s="51"/>
      <c r="AD30" s="51"/>
      <c r="AE30" s="51"/>
      <c r="AF30" s="51"/>
    </row>
    <row r="31" spans="2:32" ht="16.5" customHeight="1">
      <c r="B31" s="679">
        <v>2024</v>
      </c>
      <c r="C31" s="682">
        <v>162831</v>
      </c>
      <c r="D31" s="682">
        <v>148992</v>
      </c>
      <c r="E31" s="682">
        <v>161129</v>
      </c>
      <c r="F31" s="682">
        <v>170635</v>
      </c>
      <c r="G31" s="682">
        <v>198993</v>
      </c>
      <c r="H31" s="682">
        <v>197489</v>
      </c>
      <c r="I31" s="689">
        <f>SUM(C31:H31)</f>
        <v>1040069</v>
      </c>
      <c r="J31" s="192"/>
      <c r="K31" s="679">
        <v>2024</v>
      </c>
      <c r="L31" s="682">
        <v>44223</v>
      </c>
      <c r="M31" s="682">
        <v>35346</v>
      </c>
      <c r="N31" s="682">
        <v>8455</v>
      </c>
      <c r="O31" s="682">
        <v>45071</v>
      </c>
      <c r="P31" s="682">
        <v>44106</v>
      </c>
      <c r="Q31" s="682">
        <v>97083</v>
      </c>
      <c r="R31" s="693">
        <f>SUM(L31:Q31)</f>
        <v>274284</v>
      </c>
      <c r="Z31" s="51"/>
      <c r="AA31" s="51"/>
      <c r="AB31" s="51"/>
      <c r="AC31" s="51"/>
      <c r="AD31" s="51"/>
      <c r="AE31" s="51"/>
      <c r="AF31" s="51"/>
    </row>
    <row r="33" spans="2:32" ht="16.5" customHeight="1">
      <c r="B33" s="679">
        <v>2025</v>
      </c>
      <c r="C33" s="682">
        <v>185809</v>
      </c>
      <c r="D33" s="682">
        <v>169988</v>
      </c>
      <c r="E33" s="682">
        <v>187973</v>
      </c>
      <c r="F33" s="682">
        <v>206286</v>
      </c>
      <c r="G33" s="682">
        <v>228544</v>
      </c>
      <c r="H33" s="682">
        <v>205299</v>
      </c>
      <c r="I33" s="689">
        <f>SUM(C33:H33)</f>
        <v>1183899</v>
      </c>
      <c r="J33" s="192"/>
      <c r="K33" s="679">
        <v>2025</v>
      </c>
      <c r="L33" s="682">
        <v>49839</v>
      </c>
      <c r="M33" s="682">
        <v>32831</v>
      </c>
      <c r="N33" s="682">
        <v>18708</v>
      </c>
      <c r="O33" s="682">
        <v>50561</v>
      </c>
      <c r="P33" s="682">
        <v>48650</v>
      </c>
      <c r="Q33" s="682">
        <v>82462</v>
      </c>
      <c r="R33" s="693">
        <f>SUM(L33:Q33)</f>
        <v>283051</v>
      </c>
      <c r="Z33" s="51"/>
      <c r="AA33" s="51"/>
      <c r="AB33" s="51"/>
      <c r="AC33" s="51"/>
      <c r="AD33" s="51"/>
      <c r="AE33" s="51"/>
      <c r="AF33" s="51"/>
    </row>
    <row r="34" spans="2:32" ht="16.5" customHeight="1">
      <c r="B34" s="679">
        <v>2026</v>
      </c>
      <c r="C34" s="682">
        <v>231184</v>
      </c>
      <c r="D34" s="682">
        <v>185930</v>
      </c>
      <c r="E34" s="682">
        <v>208484</v>
      </c>
      <c r="F34" s="682">
        <v>206641</v>
      </c>
      <c r="G34" s="682">
        <v>224490</v>
      </c>
      <c r="H34" s="682">
        <v>163378</v>
      </c>
      <c r="I34" s="689">
        <f>SUM(C34:H34)</f>
        <v>1220107</v>
      </c>
      <c r="J34" s="192"/>
      <c r="K34" s="679">
        <v>2026</v>
      </c>
      <c r="L34" s="682">
        <v>52261</v>
      </c>
      <c r="M34" s="682">
        <v>15814</v>
      </c>
      <c r="N34" s="682">
        <v>12201</v>
      </c>
      <c r="O34" s="682">
        <v>21707</v>
      </c>
      <c r="P34" s="682">
        <v>47726</v>
      </c>
      <c r="Q34" s="682">
        <v>52702</v>
      </c>
      <c r="R34" s="693">
        <f>SUM(L34:Q34)</f>
        <v>202411</v>
      </c>
      <c r="Z34" s="51"/>
      <c r="AA34" s="51"/>
      <c r="AB34" s="51"/>
      <c r="AC34" s="51"/>
      <c r="AD34" s="51"/>
      <c r="AE34" s="51"/>
      <c r="AF34" s="51"/>
    </row>
    <row r="35" spans="2:32" ht="16.5" customHeight="1">
      <c r="B35" s="546" t="s">
        <v>81</v>
      </c>
      <c r="C35" s="690">
        <f>(C34-C33)/C33</f>
        <v>0.24420237986319285</v>
      </c>
      <c r="D35" s="690">
        <f>(D34-D33)/D33</f>
        <v>9.378309057109914E-2</v>
      </c>
      <c r="E35" s="690">
        <f>(E34-E33)/E33</f>
        <v>0.10911673485021785</v>
      </c>
      <c r="F35" s="690">
        <f>(F34-F33)/F33</f>
        <v>1.7209117438895514E-3</v>
      </c>
      <c r="G35" s="690">
        <f>(G34-G33)/G33</f>
        <v>-1.7738378605432651E-2</v>
      </c>
      <c r="H35" s="690">
        <f>H34/H33</f>
        <v>0.79580514274302361</v>
      </c>
      <c r="I35" s="690">
        <f>(I34-I33)/I33</f>
        <v>3.0583689993825488E-2</v>
      </c>
      <c r="J35" s="192"/>
      <c r="K35" s="546" t="s">
        <v>81</v>
      </c>
      <c r="L35" s="690">
        <f t="shared" ref="L35:R35" si="3">(L34-L33)/L33</f>
        <v>4.8596480667750158E-2</v>
      </c>
      <c r="M35" s="690">
        <f t="shared" si="3"/>
        <v>-0.51832109896134748</v>
      </c>
      <c r="N35" s="690">
        <f t="shared" si="3"/>
        <v>-0.34781911481719052</v>
      </c>
      <c r="O35" s="690">
        <f t="shared" si="3"/>
        <v>-0.57067700401495225</v>
      </c>
      <c r="P35" s="690">
        <f t="shared" si="3"/>
        <v>-1.8992805755395685E-2</v>
      </c>
      <c r="Q35" s="690">
        <f t="shared" si="3"/>
        <v>-0.36089350246173996</v>
      </c>
      <c r="R35" s="690">
        <f t="shared" si="3"/>
        <v>-0.28489565484665308</v>
      </c>
      <c r="Z35" s="51"/>
      <c r="AA35" s="51"/>
      <c r="AB35" s="51"/>
      <c r="AC35" s="51"/>
      <c r="AD35" s="51"/>
      <c r="AE35" s="51"/>
      <c r="AF35" s="51"/>
    </row>
    <row r="36" spans="2:32" ht="16.5" customHeight="1">
      <c r="B36" s="51"/>
      <c r="C36" s="51"/>
      <c r="D36" s="51"/>
      <c r="E36" s="51"/>
      <c r="F36" s="51"/>
      <c r="G36" s="51" t="s">
        <v>86</v>
      </c>
      <c r="H36" s="837" t="s">
        <v>413</v>
      </c>
      <c r="J36" s="192"/>
      <c r="K36" s="51"/>
      <c r="L36" s="51"/>
      <c r="M36" s="51" t="s">
        <v>87</v>
      </c>
      <c r="N36" s="51"/>
      <c r="O36" s="51"/>
      <c r="P36" s="51"/>
      <c r="Q36" s="51" t="s">
        <v>88</v>
      </c>
      <c r="R36" s="51"/>
      <c r="Z36" s="51"/>
      <c r="AA36" s="51"/>
      <c r="AB36" s="51"/>
      <c r="AC36" s="51"/>
      <c r="AD36" s="51"/>
      <c r="AE36" s="51"/>
      <c r="AF36" s="51"/>
    </row>
    <row r="37" spans="2:32" s="192" customFormat="1">
      <c r="Q37" s="837" t="s">
        <v>413</v>
      </c>
    </row>
    <row r="38" spans="2:32" ht="16.5" customHeight="1">
      <c r="B38" s="62" t="s">
        <v>89</v>
      </c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</row>
    <row r="39" spans="2:32" ht="16.5" customHeight="1">
      <c r="B39" s="102"/>
      <c r="C39" s="679" t="s">
        <v>25</v>
      </c>
      <c r="D39" s="679" t="s">
        <v>26</v>
      </c>
      <c r="E39" s="679" t="s">
        <v>27</v>
      </c>
      <c r="F39" s="679" t="s">
        <v>28</v>
      </c>
      <c r="G39" s="679" t="s">
        <v>29</v>
      </c>
      <c r="H39" s="679" t="s">
        <v>30</v>
      </c>
      <c r="I39" s="688" t="s">
        <v>80</v>
      </c>
      <c r="J39" s="51"/>
      <c r="K39" s="51"/>
      <c r="L39" s="51"/>
      <c r="M39" s="51"/>
      <c r="N39" s="51"/>
      <c r="O39" s="51"/>
    </row>
    <row r="40" spans="2:32" ht="16.5" customHeight="1">
      <c r="B40" s="679">
        <v>2019</v>
      </c>
      <c r="C40" s="682"/>
      <c r="D40" s="682"/>
      <c r="E40" s="682"/>
      <c r="F40" s="682"/>
      <c r="G40" s="682"/>
      <c r="H40" s="682"/>
      <c r="I40" s="689">
        <f>SUM(C40:H40)</f>
        <v>0</v>
      </c>
      <c r="J40" s="51"/>
      <c r="K40" s="51"/>
      <c r="L40" s="51"/>
      <c r="M40" s="51"/>
      <c r="N40" s="51"/>
      <c r="O40" s="51"/>
    </row>
    <row r="41" spans="2:32" ht="16.5" customHeight="1">
      <c r="B41" s="679">
        <v>2024</v>
      </c>
      <c r="C41" s="682">
        <v>146288</v>
      </c>
      <c r="D41" s="682">
        <v>138484</v>
      </c>
      <c r="E41" s="682">
        <v>135962</v>
      </c>
      <c r="F41" s="682">
        <v>108172</v>
      </c>
      <c r="G41" s="682">
        <v>97076</v>
      </c>
      <c r="H41" s="682">
        <v>107002</v>
      </c>
      <c r="I41" s="689">
        <f>SUM(C41:H41)</f>
        <v>732984</v>
      </c>
      <c r="J41" s="51"/>
      <c r="K41" s="51"/>
      <c r="L41" s="51"/>
      <c r="M41" s="51"/>
      <c r="N41" s="51"/>
      <c r="O41" s="51"/>
    </row>
    <row r="42" spans="2:32" ht="16.5" customHeight="1">
      <c r="B42" s="679">
        <v>2025</v>
      </c>
      <c r="C42" s="682">
        <v>177614</v>
      </c>
      <c r="D42" s="682">
        <v>155136</v>
      </c>
      <c r="E42" s="682">
        <v>151520</v>
      </c>
      <c r="F42" s="682">
        <v>119491</v>
      </c>
      <c r="G42" s="682">
        <v>98871</v>
      </c>
      <c r="H42" s="682">
        <v>106358</v>
      </c>
      <c r="I42" s="689">
        <f>SUM(C42:H42)</f>
        <v>808990</v>
      </c>
      <c r="J42" s="51"/>
      <c r="K42" s="51"/>
      <c r="L42" s="51"/>
      <c r="M42" s="51"/>
      <c r="N42" s="51"/>
      <c r="O42" s="51"/>
    </row>
    <row r="43" spans="2:32" ht="16.5" customHeight="1">
      <c r="B43" s="679">
        <v>2026</v>
      </c>
      <c r="C43" s="682">
        <v>181692</v>
      </c>
      <c r="D43" s="682">
        <v>154938</v>
      </c>
      <c r="E43" s="682">
        <v>148421</v>
      </c>
      <c r="F43" s="682">
        <v>117349</v>
      </c>
      <c r="G43" s="682">
        <v>102389</v>
      </c>
      <c r="H43" s="682">
        <v>90980</v>
      </c>
      <c r="I43" s="689">
        <f>SUM(C43:H43)</f>
        <v>795769</v>
      </c>
      <c r="J43" s="51"/>
      <c r="K43" s="51"/>
      <c r="L43" s="51"/>
      <c r="M43" s="51"/>
      <c r="N43" s="51"/>
      <c r="O43" s="51"/>
    </row>
    <row r="44" spans="2:32" ht="16.5" customHeight="1">
      <c r="B44" s="546" t="s">
        <v>81</v>
      </c>
      <c r="C44" s="690">
        <f t="shared" ref="C44:I44" si="4">(C43-C42)/C42</f>
        <v>2.2959901809542039E-2</v>
      </c>
      <c r="D44" s="690">
        <f t="shared" si="4"/>
        <v>-1.2762995049504951E-3</v>
      </c>
      <c r="E44" s="690">
        <f t="shared" si="4"/>
        <v>-2.045274551214361E-2</v>
      </c>
      <c r="F44" s="690">
        <f t="shared" si="4"/>
        <v>-1.7926036270514097E-2</v>
      </c>
      <c r="G44" s="690">
        <f t="shared" si="4"/>
        <v>3.5581717591609267E-2</v>
      </c>
      <c r="H44" s="690">
        <f t="shared" si="4"/>
        <v>-0.1445871490625999</v>
      </c>
      <c r="I44" s="690">
        <f t="shared" si="4"/>
        <v>-1.6342600032138839E-2</v>
      </c>
      <c r="J44" s="51"/>
      <c r="K44" s="51"/>
      <c r="L44" s="51"/>
      <c r="M44" s="51"/>
      <c r="N44" s="51"/>
      <c r="O44" s="51"/>
    </row>
    <row r="45" spans="2:32" ht="16.5" customHeight="1">
      <c r="B45" s="51"/>
      <c r="C45" s="51"/>
      <c r="D45" s="51"/>
      <c r="E45" s="51"/>
      <c r="F45" s="51"/>
      <c r="G45" s="51"/>
      <c r="H45" s="837" t="s">
        <v>413</v>
      </c>
      <c r="I45" s="192"/>
      <c r="J45" s="51"/>
      <c r="K45" s="51"/>
      <c r="L45" s="51"/>
      <c r="M45" s="51"/>
      <c r="N45" s="51"/>
      <c r="O45" s="51"/>
    </row>
    <row r="46" spans="2:32" ht="16.5" customHeight="1">
      <c r="B46" s="62" t="s">
        <v>90</v>
      </c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</row>
    <row r="47" spans="2:32" ht="16.5" customHeight="1">
      <c r="B47" s="102"/>
      <c r="C47" s="679" t="s">
        <v>25</v>
      </c>
      <c r="D47" s="679" t="s">
        <v>26</v>
      </c>
      <c r="E47" s="679" t="s">
        <v>27</v>
      </c>
      <c r="F47" s="679" t="s">
        <v>28</v>
      </c>
      <c r="G47" s="679" t="s">
        <v>29</v>
      </c>
      <c r="H47" s="679" t="s">
        <v>30</v>
      </c>
      <c r="I47" s="688" t="s">
        <v>80</v>
      </c>
      <c r="J47" s="51"/>
      <c r="K47" s="51"/>
      <c r="L47" s="51"/>
      <c r="M47" s="51"/>
      <c r="N47" s="51"/>
      <c r="O47" s="51"/>
    </row>
    <row r="48" spans="2:32" ht="16.5" customHeight="1">
      <c r="B48" s="679">
        <v>2019</v>
      </c>
      <c r="C48" s="682"/>
      <c r="D48" s="682"/>
      <c r="E48" s="682"/>
      <c r="F48" s="682"/>
      <c r="G48" s="682"/>
      <c r="H48" s="682"/>
      <c r="I48" s="689">
        <f>SUM(C48:H48)</f>
        <v>0</v>
      </c>
      <c r="J48" s="51"/>
      <c r="K48" s="51"/>
      <c r="L48" s="51"/>
      <c r="M48" s="51"/>
      <c r="N48" s="51"/>
      <c r="O48" s="51"/>
    </row>
    <row r="49" spans="2:16" ht="16.5" customHeight="1">
      <c r="B49" s="679">
        <v>2024</v>
      </c>
      <c r="C49" s="682">
        <v>879741</v>
      </c>
      <c r="D49" s="682">
        <v>849024</v>
      </c>
      <c r="E49" s="682">
        <v>765683</v>
      </c>
      <c r="F49" s="682">
        <v>523160</v>
      </c>
      <c r="G49" s="682">
        <v>343907</v>
      </c>
      <c r="H49" s="682">
        <v>325497</v>
      </c>
      <c r="I49" s="689">
        <f>SUM(C49:H49)</f>
        <v>3687012</v>
      </c>
      <c r="J49" s="51"/>
      <c r="K49" s="51"/>
      <c r="L49" s="51"/>
      <c r="M49" s="51"/>
      <c r="N49" s="51"/>
      <c r="O49" s="51"/>
    </row>
    <row r="50" spans="2:16" ht="16.5" customHeight="1">
      <c r="B50" s="679">
        <v>2025</v>
      </c>
      <c r="C50" s="682">
        <v>1080094</v>
      </c>
      <c r="D50" s="682">
        <v>1001220</v>
      </c>
      <c r="E50" s="682">
        <v>854963</v>
      </c>
      <c r="F50" s="682">
        <v>652062</v>
      </c>
      <c r="G50" s="682">
        <v>366631</v>
      </c>
      <c r="H50" s="682">
        <v>345417</v>
      </c>
      <c r="I50" s="689">
        <f>SUM(C50:H50)</f>
        <v>4300387</v>
      </c>
      <c r="J50" s="51"/>
      <c r="K50" s="51"/>
      <c r="L50" s="51"/>
      <c r="M50" s="51"/>
      <c r="N50" s="51"/>
      <c r="O50" s="51"/>
    </row>
    <row r="51" spans="2:16" ht="16.5" customHeight="1">
      <c r="B51" s="679">
        <v>2026</v>
      </c>
      <c r="C51" s="682">
        <v>1184479</v>
      </c>
      <c r="D51" s="682">
        <v>1047216</v>
      </c>
      <c r="E51" s="682">
        <v>819016</v>
      </c>
      <c r="F51" s="682">
        <v>549123</v>
      </c>
      <c r="G51" s="682">
        <v>365345</v>
      </c>
      <c r="H51" s="682">
        <v>289156</v>
      </c>
      <c r="I51" s="689">
        <f>SUM(C51:H51)</f>
        <v>4254335</v>
      </c>
      <c r="J51" s="51"/>
      <c r="K51" s="51"/>
      <c r="L51" s="51"/>
      <c r="M51" s="51"/>
      <c r="N51" s="51"/>
      <c r="O51" s="51"/>
    </row>
    <row r="52" spans="2:16" ht="16.5" customHeight="1">
      <c r="B52" s="546" t="s">
        <v>81</v>
      </c>
      <c r="C52" s="690">
        <f t="shared" ref="C52:I52" si="5">(C51-C50)/C50</f>
        <v>9.664436613850276E-2</v>
      </c>
      <c r="D52" s="690">
        <f t="shared" si="5"/>
        <v>4.5939953257026427E-2</v>
      </c>
      <c r="E52" s="690">
        <f t="shared" si="5"/>
        <v>-4.2045094349112182E-2</v>
      </c>
      <c r="F52" s="690">
        <f t="shared" si="5"/>
        <v>-0.15786688995831685</v>
      </c>
      <c r="G52" s="690">
        <f t="shared" si="5"/>
        <v>-3.5076139224451833E-3</v>
      </c>
      <c r="H52" s="690">
        <f t="shared" si="5"/>
        <v>-0.16287849179397657</v>
      </c>
      <c r="I52" s="690">
        <f t="shared" si="5"/>
        <v>-1.0708803649532007E-2</v>
      </c>
      <c r="J52" s="51"/>
      <c r="K52" s="51"/>
      <c r="L52" s="51"/>
      <c r="M52" s="51"/>
      <c r="N52" s="51"/>
      <c r="O52" s="51"/>
    </row>
    <row r="53" spans="2:16" ht="16.5" customHeight="1">
      <c r="B53" s="51"/>
      <c r="C53" s="51"/>
      <c r="D53" s="51"/>
      <c r="E53" s="51"/>
      <c r="F53" s="51"/>
      <c r="G53" s="51"/>
      <c r="H53" s="837" t="s">
        <v>413</v>
      </c>
      <c r="I53" s="192"/>
      <c r="J53" s="51"/>
      <c r="K53" s="51"/>
      <c r="L53" s="51"/>
      <c r="M53" s="51"/>
      <c r="N53" s="51"/>
      <c r="O53" s="51"/>
      <c r="P53" s="51"/>
    </row>
    <row r="54" spans="2:16" ht="16.5" customHeight="1">
      <c r="B54" s="62" t="s">
        <v>91</v>
      </c>
      <c r="C54" s="51"/>
      <c r="D54" s="51"/>
      <c r="E54" s="51"/>
      <c r="F54" s="51"/>
      <c r="G54" s="51"/>
      <c r="H54" s="51"/>
      <c r="I54" s="192"/>
      <c r="J54" s="51"/>
      <c r="K54" s="51"/>
      <c r="L54" s="51"/>
      <c r="M54" s="51"/>
      <c r="N54" s="51"/>
      <c r="O54" s="51"/>
      <c r="P54" s="51"/>
    </row>
    <row r="55" spans="2:16" ht="16.5" customHeight="1">
      <c r="B55" s="102"/>
      <c r="C55" s="679" t="s">
        <v>25</v>
      </c>
      <c r="D55" s="679" t="s">
        <v>26</v>
      </c>
      <c r="E55" s="679" t="s">
        <v>27</v>
      </c>
      <c r="F55" s="679" t="s">
        <v>28</v>
      </c>
      <c r="G55" s="679" t="s">
        <v>29</v>
      </c>
      <c r="H55" s="679" t="s">
        <v>30</v>
      </c>
      <c r="I55" s="694" t="s">
        <v>80</v>
      </c>
      <c r="J55" s="51"/>
      <c r="K55" s="51"/>
      <c r="L55" s="51"/>
      <c r="M55" s="51"/>
      <c r="N55" s="51"/>
      <c r="O55" s="51"/>
      <c r="P55" s="51"/>
    </row>
    <row r="56" spans="2:16" ht="16.5" customHeight="1">
      <c r="B56" s="679">
        <v>2024</v>
      </c>
      <c r="C56" s="682">
        <f t="shared" ref="C56:H58" si="6">C49+C41</f>
        <v>1026029</v>
      </c>
      <c r="D56" s="682">
        <f t="shared" si="6"/>
        <v>987508</v>
      </c>
      <c r="E56" s="682">
        <f t="shared" si="6"/>
        <v>901645</v>
      </c>
      <c r="F56" s="682">
        <f t="shared" si="6"/>
        <v>631332</v>
      </c>
      <c r="G56" s="682">
        <f t="shared" si="6"/>
        <v>440983</v>
      </c>
      <c r="H56" s="682">
        <f t="shared" si="6"/>
        <v>432499</v>
      </c>
      <c r="I56" s="331">
        <f>SUM(C56:H56)</f>
        <v>4419996</v>
      </c>
      <c r="J56" s="51"/>
      <c r="K56" s="51"/>
      <c r="L56" s="51"/>
      <c r="M56" s="51"/>
      <c r="N56" s="51"/>
      <c r="O56" s="51"/>
      <c r="P56" s="51"/>
    </row>
    <row r="57" spans="2:16" ht="16.5" customHeight="1">
      <c r="B57" s="679">
        <v>2025</v>
      </c>
      <c r="C57" s="682">
        <f t="shared" si="6"/>
        <v>1257708</v>
      </c>
      <c r="D57" s="682">
        <f t="shared" si="6"/>
        <v>1156356</v>
      </c>
      <c r="E57" s="682">
        <f t="shared" si="6"/>
        <v>1006483</v>
      </c>
      <c r="F57" s="682">
        <f t="shared" si="6"/>
        <v>771553</v>
      </c>
      <c r="G57" s="682">
        <f t="shared" si="6"/>
        <v>465502</v>
      </c>
      <c r="H57" s="682">
        <f t="shared" si="6"/>
        <v>451775</v>
      </c>
      <c r="I57" s="331">
        <f>SUM(C57:H57)</f>
        <v>5109377</v>
      </c>
      <c r="J57" s="51"/>
      <c r="K57" s="51"/>
      <c r="L57" s="51"/>
      <c r="M57" s="51"/>
      <c r="N57" s="51"/>
      <c r="O57" s="51"/>
      <c r="P57" s="51"/>
    </row>
    <row r="58" spans="2:16" ht="16.5" customHeight="1">
      <c r="B58" s="679">
        <v>2026</v>
      </c>
      <c r="C58" s="682">
        <f t="shared" si="6"/>
        <v>1366171</v>
      </c>
      <c r="D58" s="682">
        <f t="shared" si="6"/>
        <v>1202154</v>
      </c>
      <c r="E58" s="682">
        <f t="shared" si="6"/>
        <v>967437</v>
      </c>
      <c r="F58" s="682">
        <f t="shared" si="6"/>
        <v>666472</v>
      </c>
      <c r="G58" s="682">
        <f t="shared" si="6"/>
        <v>467734</v>
      </c>
      <c r="H58" s="682">
        <f t="shared" si="6"/>
        <v>380136</v>
      </c>
      <c r="I58" s="331">
        <f>SUM(C58:H58)</f>
        <v>5050104</v>
      </c>
      <c r="J58" s="51"/>
      <c r="K58" s="51"/>
      <c r="L58" s="51"/>
      <c r="M58" s="51"/>
      <c r="N58" s="51"/>
      <c r="O58" s="51"/>
      <c r="P58" s="51"/>
    </row>
    <row r="59" spans="2:16" ht="16.5" customHeight="1">
      <c r="B59" s="546" t="s">
        <v>81</v>
      </c>
      <c r="C59" s="690">
        <f t="shared" ref="C59:I59" si="7">(C58-C57)/C57</f>
        <v>8.6238618184825089E-2</v>
      </c>
      <c r="D59" s="690">
        <f t="shared" si="7"/>
        <v>3.9605450224671296E-2</v>
      </c>
      <c r="E59" s="690">
        <f t="shared" si="7"/>
        <v>-3.8794495287054032E-2</v>
      </c>
      <c r="F59" s="690">
        <f t="shared" si="7"/>
        <v>-0.1361941435001873</v>
      </c>
      <c r="G59" s="690">
        <f t="shared" si="7"/>
        <v>4.7948236527447785E-3</v>
      </c>
      <c r="H59" s="690">
        <f t="shared" si="7"/>
        <v>-0.15857229815726856</v>
      </c>
      <c r="I59" s="690">
        <f t="shared" si="7"/>
        <v>-1.1600827263284741E-2</v>
      </c>
      <c r="J59" s="51"/>
      <c r="K59" s="51"/>
      <c r="L59" s="51"/>
      <c r="M59" s="51"/>
      <c r="N59" s="51"/>
      <c r="O59" s="51"/>
      <c r="P59" s="51"/>
    </row>
    <row r="60" spans="2:16" ht="16.5">
      <c r="B60" s="192"/>
      <c r="C60" s="192"/>
      <c r="D60" s="192"/>
      <c r="E60" s="192"/>
      <c r="F60" s="192"/>
      <c r="G60" s="192"/>
      <c r="H60" s="837" t="s">
        <v>413</v>
      </c>
      <c r="I60" s="192"/>
      <c r="J60" s="51"/>
      <c r="K60" s="51"/>
      <c r="L60" s="51"/>
      <c r="M60" s="51"/>
      <c r="N60" s="51"/>
      <c r="O60" s="51"/>
      <c r="P60" s="51"/>
    </row>
    <row r="61" spans="2:16" ht="16.5" customHeight="1">
      <c r="B61" s="192"/>
      <c r="C61" s="192"/>
      <c r="D61" s="192"/>
      <c r="E61" s="192"/>
      <c r="F61" s="192"/>
      <c r="G61" s="192"/>
      <c r="H61" s="192"/>
      <c r="I61" s="192"/>
      <c r="J61" s="192"/>
    </row>
    <row r="62" spans="2:16" ht="16.5" customHeight="1"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</row>
    <row r="63" spans="2:16" ht="16.5" customHeight="1">
      <c r="B63" s="192"/>
      <c r="C63" s="192" t="s">
        <v>92</v>
      </c>
      <c r="D63" s="192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</row>
    <row r="64" spans="2:16">
      <c r="B64" s="192"/>
      <c r="C64" s="192" t="s">
        <v>93</v>
      </c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</row>
    <row r="65" spans="2:25">
      <c r="B65" s="192"/>
      <c r="C65" s="192" t="s">
        <v>94</v>
      </c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</row>
    <row r="66" spans="2:25">
      <c r="B66" s="192"/>
      <c r="C66" s="192" t="s">
        <v>95</v>
      </c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</row>
    <row r="67" spans="2:25">
      <c r="B67" s="192"/>
      <c r="C67" s="192" t="s">
        <v>96</v>
      </c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</row>
    <row r="69" spans="2:25" hidden="1"/>
    <row r="70" spans="2:25" hidden="1"/>
    <row r="71" spans="2:25">
      <c r="B71" s="192"/>
      <c r="C71" s="192"/>
      <c r="D71" s="192"/>
      <c r="E71" s="192"/>
      <c r="F71" s="192"/>
      <c r="G71" s="192"/>
      <c r="H71" s="192"/>
      <c r="I71" s="192"/>
      <c r="J71" s="192"/>
    </row>
    <row r="72" spans="2:25" ht="23.5" customHeight="1">
      <c r="B72" s="332" t="s">
        <v>2</v>
      </c>
      <c r="C72" s="192"/>
      <c r="D72" s="192"/>
      <c r="E72" s="192"/>
      <c r="F72" s="192"/>
      <c r="G72" s="192"/>
      <c r="H72" s="192"/>
      <c r="I72" s="192"/>
      <c r="J72" s="192"/>
    </row>
    <row r="73" spans="2:25">
      <c r="B73" s="192"/>
      <c r="C73" s="192"/>
      <c r="D73" s="192"/>
      <c r="E73" s="192"/>
      <c r="F73" s="192"/>
      <c r="G73" s="192"/>
      <c r="H73" s="192"/>
      <c r="I73" s="192"/>
      <c r="J73" s="192"/>
    </row>
    <row r="74" spans="2:25">
      <c r="I74" s="891" t="s">
        <v>2</v>
      </c>
      <c r="J74" s="868"/>
      <c r="K74" s="695">
        <v>2026</v>
      </c>
      <c r="L74" s="695">
        <v>2025</v>
      </c>
      <c r="M74" s="695">
        <v>2026</v>
      </c>
      <c r="N74" s="695">
        <v>2025</v>
      </c>
      <c r="O74" s="695">
        <v>2026</v>
      </c>
      <c r="P74" s="695">
        <v>2025</v>
      </c>
      <c r="Q74" s="695">
        <v>2026</v>
      </c>
      <c r="R74" s="695">
        <v>2025</v>
      </c>
      <c r="S74" s="695">
        <v>2026</v>
      </c>
      <c r="T74" s="695">
        <v>2025</v>
      </c>
      <c r="U74" s="695">
        <v>2026</v>
      </c>
      <c r="V74" s="695">
        <v>2025</v>
      </c>
      <c r="W74" s="695">
        <v>2026</v>
      </c>
      <c r="X74" s="695">
        <v>2025</v>
      </c>
      <c r="Y74" s="695"/>
    </row>
    <row r="75" spans="2:25">
      <c r="I75" s="695" t="s">
        <v>97</v>
      </c>
      <c r="J75" s="695"/>
      <c r="K75" s="891" t="s">
        <v>25</v>
      </c>
      <c r="L75" s="868"/>
      <c r="M75" s="891" t="s">
        <v>26</v>
      </c>
      <c r="N75" s="868"/>
      <c r="O75" s="891" t="s">
        <v>27</v>
      </c>
      <c r="P75" s="868"/>
      <c r="Q75" s="891" t="s">
        <v>28</v>
      </c>
      <c r="R75" s="868"/>
      <c r="S75" s="891" t="s">
        <v>29</v>
      </c>
      <c r="T75" s="868"/>
      <c r="U75" s="891" t="s">
        <v>30</v>
      </c>
      <c r="V75" s="868"/>
      <c r="W75" s="891" t="s">
        <v>98</v>
      </c>
      <c r="X75" s="868"/>
      <c r="Y75" s="695" t="s">
        <v>99</v>
      </c>
    </row>
    <row r="76" spans="2:25">
      <c r="I76" s="694">
        <v>1</v>
      </c>
      <c r="J76" s="696" t="str">
        <f>'SR9'!$AF38</f>
        <v>China</v>
      </c>
      <c r="K76" s="697">
        <f>INDEX('SR9'!AG$38:AG$47,MATCH($J76,'SR9'!$AF$38:$AF$47,0))</f>
        <v>5852</v>
      </c>
      <c r="L76" s="697">
        <f>INDEX('SR9'!AG$85:AG$94,MATCH($J76,'SR9'!$AF$85:$AF$94,0))</f>
        <v>5997</v>
      </c>
      <c r="M76" s="697">
        <f>INDEX('SR9'!AH$38:AH$47,MATCH($J76,'SR9'!$AF$38:$AF$47,0))</f>
        <v>5730</v>
      </c>
      <c r="N76" s="697">
        <f>INDEX('SR9'!AH$85:AH$94,MATCH($J76,'SR9'!$AF$85:$AF$94,0))</f>
        <v>4841</v>
      </c>
      <c r="O76" s="697">
        <f>INDEX('SR9'!AI$38:AI$47,MATCH($J76,'SR9'!$AF$38:$AF$47,0))</f>
        <v>5609</v>
      </c>
      <c r="P76" s="697">
        <f>INDEX('SR9'!AI$85:AI$94,MATCH($J76,'SR9'!$AF$85:$AF$94,0))</f>
        <v>4995</v>
      </c>
      <c r="Q76" s="697">
        <f>INDEX('SR9'!AJ$38:AJ$47,MATCH($J76,'SR9'!$AF$38:$AF$47,0))</f>
        <v>5440</v>
      </c>
      <c r="R76" s="697">
        <f>INDEX('SR9'!AJ$85:AJ$94,MATCH($J76,'SR9'!$AF$85:$AF$94,0))</f>
        <v>4774</v>
      </c>
      <c r="S76" s="697">
        <f>INDEX('SR9'!AK$38:AK$47,MATCH($J76,'SR9'!$AF$38:$AF$47,0))</f>
        <v>5045</v>
      </c>
      <c r="T76" s="697">
        <f>INDEX('SR9'!AK$85:AK$94,MATCH($J76,'SR9'!$AF$85:$AF$94,0))</f>
        <v>5137</v>
      </c>
      <c r="U76" s="697">
        <f>INDEX('SR9'!AL$38:AL$47,MATCH($J76,'SR9'!$AF$38:$AF$47,0))</f>
        <v>4727</v>
      </c>
      <c r="V76" s="697">
        <f>INDEX('SR9'!AL$85:AL$94,MATCH($J76,'SR9'!$AF$85:$AF$94,0))</f>
        <v>4867</v>
      </c>
      <c r="W76" s="698">
        <f t="shared" ref="W76:W85" si="8">SUM(K76,M76,O76,Q76,S76,U76)</f>
        <v>32403</v>
      </c>
      <c r="X76" s="698">
        <f t="shared" ref="X76:X85" si="9">SUM(L76,N76,P76,R76,T76,V76)</f>
        <v>30611</v>
      </c>
      <c r="Y76" s="699">
        <f t="shared" ref="Y76:Y85" si="10">(W76-X76)/X76</f>
        <v>5.8541047335924995E-2</v>
      </c>
    </row>
    <row r="77" spans="2:25">
      <c r="I77" s="694">
        <v>2</v>
      </c>
      <c r="J77" s="696" t="str">
        <f>'SR9'!$AF39</f>
        <v>Taiwan</v>
      </c>
      <c r="K77" s="698">
        <f>INDEX('SR9'!AG$38:AG$47,MATCH($J77,'SR9'!$AF$38:$AF$47,0))</f>
        <v>1397</v>
      </c>
      <c r="L77" s="698">
        <f>INDEX('SR9'!AG$85:AG$94,MATCH($J77,'SR9'!$AF$85:$AF$94,0))</f>
        <v>1519</v>
      </c>
      <c r="M77" s="698">
        <f>INDEX('SR9'!AH$38:AH$47,MATCH($J77,'SR9'!$AF$38:$AF$47,0))</f>
        <v>1121</v>
      </c>
      <c r="N77" s="698">
        <f>INDEX('SR9'!AH$85:AH$94,MATCH($J77,'SR9'!$AF$85:$AF$94,0))</f>
        <v>1274</v>
      </c>
      <c r="O77" s="698">
        <f>INDEX('SR9'!AI$38:AI$47,MATCH($J77,'SR9'!$AF$38:$AF$47,0))</f>
        <v>835</v>
      </c>
      <c r="P77" s="698">
        <f>INDEX('SR9'!AI$85:AI$94,MATCH($J77,'SR9'!$AF$85:$AF$94,0))</f>
        <v>1247</v>
      </c>
      <c r="Q77" s="698">
        <f>INDEX('SR9'!AJ$38:AJ$47,MATCH($J77,'SR9'!$AF$38:$AF$47,0))</f>
        <v>764</v>
      </c>
      <c r="R77" s="698">
        <f>INDEX('SR9'!AJ$85:AJ$94,MATCH($J77,'SR9'!$AF$85:$AF$94,0))</f>
        <v>749</v>
      </c>
      <c r="S77" s="698">
        <f>INDEX('SR9'!AK$38:AK$47,MATCH($J77,'SR9'!$AF$38:$AF$47,0))</f>
        <v>879</v>
      </c>
      <c r="T77" s="698">
        <f>INDEX('SR9'!AK$85:AK$94,MATCH($J77,'SR9'!$AF$85:$AF$94,0))</f>
        <v>992</v>
      </c>
      <c r="U77" s="698">
        <f>INDEX('SR9'!AL$38:AL$47,MATCH($J77,'SR9'!$AF$38:$AF$47,0))</f>
        <v>886</v>
      </c>
      <c r="V77" s="698">
        <f>INDEX('SR9'!AL$85:AL$94,MATCH($J77,'SR9'!$AF$85:$AF$94,0))</f>
        <v>755</v>
      </c>
      <c r="W77" s="698">
        <f t="shared" si="8"/>
        <v>5882</v>
      </c>
      <c r="X77" s="698">
        <f t="shared" si="9"/>
        <v>6536</v>
      </c>
      <c r="Y77" s="699">
        <f t="shared" si="10"/>
        <v>-0.10006119951040392</v>
      </c>
    </row>
    <row r="78" spans="2:25">
      <c r="I78" s="694">
        <v>3</v>
      </c>
      <c r="J78" s="696" t="str">
        <f>'SR9'!$AF40</f>
        <v>Thailand</v>
      </c>
      <c r="K78" s="698">
        <f>INDEX('SR9'!AG$38:AG$47,MATCH($J78,'SR9'!$AF$38:$AF$47,0))</f>
        <v>645</v>
      </c>
      <c r="L78" s="698">
        <f>INDEX('SR9'!AG$85:AG$94,MATCH($J78,'SR9'!$AF$85:$AF$94,0))</f>
        <v>419</v>
      </c>
      <c r="M78" s="698">
        <f>INDEX('SR9'!AH$38:AH$47,MATCH($J78,'SR9'!$AF$38:$AF$47,0))</f>
        <v>556</v>
      </c>
      <c r="N78" s="698">
        <f>INDEX('SR9'!AH$85:AH$94,MATCH($J78,'SR9'!$AF$85:$AF$94,0))</f>
        <v>421</v>
      </c>
      <c r="O78" s="698">
        <f>INDEX('SR9'!AI$38:AI$47,MATCH($J78,'SR9'!$AF$38:$AF$47,0))</f>
        <v>707</v>
      </c>
      <c r="P78" s="698">
        <f>INDEX('SR9'!AI$85:AI$94,MATCH($J78,'SR9'!$AF$85:$AF$94,0))</f>
        <v>512</v>
      </c>
      <c r="Q78" s="698">
        <f>INDEX('SR9'!AJ$38:AJ$47,MATCH($J78,'SR9'!$AF$38:$AF$47,0))</f>
        <v>686</v>
      </c>
      <c r="R78" s="698">
        <f>INDEX('SR9'!AJ$85:AJ$94,MATCH($J78,'SR9'!$AF$85:$AF$94,0))</f>
        <v>513</v>
      </c>
      <c r="S78" s="698">
        <f>INDEX('SR9'!AK$38:AK$47,MATCH($J78,'SR9'!$AF$38:$AF$47,0))</f>
        <v>644</v>
      </c>
      <c r="T78" s="698">
        <f>INDEX('SR9'!AK$85:AK$94,MATCH($J78,'SR9'!$AF$85:$AF$94,0))</f>
        <v>589</v>
      </c>
      <c r="U78" s="698">
        <f>INDEX('SR9'!AL$38:AL$47,MATCH($J78,'SR9'!$AF$38:$AF$47,0))</f>
        <v>568</v>
      </c>
      <c r="V78" s="698">
        <f>INDEX('SR9'!AL$85:AL$94,MATCH($J78,'SR9'!$AF$85:$AF$94,0))</f>
        <v>590</v>
      </c>
      <c r="W78" s="698">
        <f t="shared" si="8"/>
        <v>3806</v>
      </c>
      <c r="X78" s="698">
        <f t="shared" si="9"/>
        <v>3044</v>
      </c>
      <c r="Y78" s="699">
        <f t="shared" si="10"/>
        <v>0.25032851511169513</v>
      </c>
    </row>
    <row r="79" spans="2:25">
      <c r="I79" s="694">
        <v>4</v>
      </c>
      <c r="J79" s="696" t="str">
        <f>'SR9'!$AF41</f>
        <v>India</v>
      </c>
      <c r="K79" s="698">
        <f>INDEX('SR9'!AG$38:AG$47,MATCH($J79,'SR9'!$AF$38:$AF$47,0))</f>
        <v>294</v>
      </c>
      <c r="L79" s="698">
        <f>INDEX('SR9'!AG$85:AG$94,MATCH($J79,'SR9'!$AF$85:$AF$94,0))</f>
        <v>139</v>
      </c>
      <c r="M79" s="698">
        <f>INDEX('SR9'!AH$38:AH$47,MATCH($J79,'SR9'!$AF$38:$AF$47,0))</f>
        <v>356</v>
      </c>
      <c r="N79" s="698">
        <f>INDEX('SR9'!AH$85:AH$94,MATCH($J79,'SR9'!$AF$85:$AF$94,0))</f>
        <v>344</v>
      </c>
      <c r="O79" s="698">
        <f>INDEX('SR9'!AI$38:AI$47,MATCH($J79,'SR9'!$AF$38:$AF$47,0))</f>
        <v>393</v>
      </c>
      <c r="P79" s="698">
        <f>INDEX('SR9'!AI$85:AI$94,MATCH($J79,'SR9'!$AF$85:$AF$94,0))</f>
        <v>282</v>
      </c>
      <c r="Q79" s="698">
        <f>INDEX('SR9'!AJ$38:AJ$47,MATCH($J79,'SR9'!$AF$38:$AF$47,0))</f>
        <v>451</v>
      </c>
      <c r="R79" s="698">
        <f>INDEX('SR9'!AJ$85:AJ$94,MATCH($J79,'SR9'!$AF$85:$AF$94,0))</f>
        <v>151</v>
      </c>
      <c r="S79" s="698">
        <f>INDEX('SR9'!AK$38:AK$47,MATCH($J79,'SR9'!$AF$38:$AF$47,0))</f>
        <v>754</v>
      </c>
      <c r="T79" s="698">
        <f>INDEX('SR9'!AK$85:AK$94,MATCH($J79,'SR9'!$AF$85:$AF$94,0))</f>
        <v>235</v>
      </c>
      <c r="U79" s="698">
        <f>INDEX('SR9'!AL$38:AL$47,MATCH($J79,'SR9'!$AF$38:$AF$47,0))</f>
        <v>426</v>
      </c>
      <c r="V79" s="698">
        <f>INDEX('SR9'!AL$85:AL$94,MATCH($J79,'SR9'!$AF$85:$AF$94,0))</f>
        <v>304</v>
      </c>
      <c r="W79" s="698">
        <f t="shared" si="8"/>
        <v>2674</v>
      </c>
      <c r="X79" s="698">
        <f t="shared" si="9"/>
        <v>1455</v>
      </c>
      <c r="Y79" s="699">
        <f t="shared" si="10"/>
        <v>0.83780068728522339</v>
      </c>
    </row>
    <row r="80" spans="2:25">
      <c r="I80" s="694">
        <v>5</v>
      </c>
      <c r="J80" s="696" t="str">
        <f>'SR9'!$AF42</f>
        <v>Japan</v>
      </c>
      <c r="K80" s="698">
        <f>INDEX('SR9'!AG$38:AG$47,MATCH($J80,'SR9'!$AF$38:$AF$47,0))</f>
        <v>427</v>
      </c>
      <c r="L80" s="698">
        <f>INDEX('SR9'!AG$85:AG$94,MATCH($J80,'SR9'!$AF$85:$AF$94,0))</f>
        <v>382</v>
      </c>
      <c r="M80" s="698">
        <f>INDEX('SR9'!AH$38:AH$47,MATCH($J80,'SR9'!$AF$38:$AF$47,0))</f>
        <v>408</v>
      </c>
      <c r="N80" s="698">
        <f>INDEX('SR9'!AH$85:AH$94,MATCH($J80,'SR9'!$AF$85:$AF$94,0))</f>
        <v>357</v>
      </c>
      <c r="O80" s="698">
        <f>INDEX('SR9'!AI$38:AI$47,MATCH($J80,'SR9'!$AF$38:$AF$47,0))</f>
        <v>366</v>
      </c>
      <c r="P80" s="698">
        <f>INDEX('SR9'!AI$85:AI$94,MATCH($J80,'SR9'!$AF$85:$AF$94,0))</f>
        <v>437</v>
      </c>
      <c r="Q80" s="698">
        <f>INDEX('SR9'!AJ$38:AJ$47,MATCH($J80,'SR9'!$AF$38:$AF$47,0))</f>
        <v>489</v>
      </c>
      <c r="R80" s="698">
        <f>INDEX('SR9'!AJ$85:AJ$94,MATCH($J80,'SR9'!$AF$85:$AF$94,0))</f>
        <v>387</v>
      </c>
      <c r="S80" s="698">
        <f>INDEX('SR9'!AK$38:AK$47,MATCH($J80,'SR9'!$AF$38:$AF$47,0))</f>
        <v>485</v>
      </c>
      <c r="T80" s="698">
        <f>INDEX('SR9'!AK$85:AK$94,MATCH($J80,'SR9'!$AF$85:$AF$94,0))</f>
        <v>728</v>
      </c>
      <c r="U80" s="698">
        <f>INDEX('SR9'!AL$38:AL$47,MATCH($J80,'SR9'!$AF$38:$AF$47,0))</f>
        <v>460</v>
      </c>
      <c r="V80" s="698">
        <f>INDEX('SR9'!AL$85:AL$94,MATCH($J80,'SR9'!$AF$85:$AF$94,0))</f>
        <v>388</v>
      </c>
      <c r="W80" s="698">
        <f t="shared" si="8"/>
        <v>2635</v>
      </c>
      <c r="X80" s="698">
        <f t="shared" si="9"/>
        <v>2679</v>
      </c>
      <c r="Y80" s="699">
        <f t="shared" si="10"/>
        <v>-1.6424038820455393E-2</v>
      </c>
    </row>
    <row r="81" spans="2:25">
      <c r="I81" s="694">
        <v>6</v>
      </c>
      <c r="J81" s="696" t="str">
        <f>'SR9'!$AF43</f>
        <v>Malaysia</v>
      </c>
      <c r="K81" s="698">
        <f>INDEX('SR9'!AG$38:AG$47,MATCH($J81,'SR9'!$AF$38:$AF$47,0))</f>
        <v>428</v>
      </c>
      <c r="L81" s="698">
        <f>INDEX('SR9'!AG$85:AG$94,MATCH($J81,'SR9'!$AF$85:$AF$94,0))</f>
        <v>385</v>
      </c>
      <c r="M81" s="698">
        <f>INDEX('SR9'!AH$38:AH$47,MATCH($J81,'SR9'!$AF$38:$AF$47,0))</f>
        <v>342</v>
      </c>
      <c r="N81" s="698">
        <f>INDEX('SR9'!AH$85:AH$94,MATCH($J81,'SR9'!$AF$85:$AF$94,0))</f>
        <v>405</v>
      </c>
      <c r="O81" s="698">
        <f>INDEX('SR9'!AI$38:AI$47,MATCH($J81,'SR9'!$AF$38:$AF$47,0))</f>
        <v>367</v>
      </c>
      <c r="P81" s="698">
        <f>INDEX('SR9'!AI$85:AI$94,MATCH($J81,'SR9'!$AF$85:$AF$94,0))</f>
        <v>492</v>
      </c>
      <c r="Q81" s="698">
        <f>INDEX('SR9'!AJ$38:AJ$47,MATCH($J81,'SR9'!$AF$38:$AF$47,0))</f>
        <v>307</v>
      </c>
      <c r="R81" s="698">
        <f>INDEX('SR9'!AJ$85:AJ$94,MATCH($J81,'SR9'!$AF$85:$AF$94,0))</f>
        <v>309</v>
      </c>
      <c r="S81" s="698">
        <f>INDEX('SR9'!AK$38:AK$47,MATCH($J81,'SR9'!$AF$38:$AF$47,0))</f>
        <v>405</v>
      </c>
      <c r="T81" s="698">
        <f>INDEX('SR9'!AK$85:AK$94,MATCH($J81,'SR9'!$AF$85:$AF$94,0))</f>
        <v>459</v>
      </c>
      <c r="U81" s="698">
        <f>INDEX('SR9'!AL$38:AL$47,MATCH($J81,'SR9'!$AF$38:$AF$47,0))</f>
        <v>398</v>
      </c>
      <c r="V81" s="698">
        <f>INDEX('SR9'!AL$85:AL$94,MATCH($J81,'SR9'!$AF$85:$AF$94,0))</f>
        <v>436</v>
      </c>
      <c r="W81" s="698">
        <f t="shared" si="8"/>
        <v>2247</v>
      </c>
      <c r="X81" s="698">
        <f t="shared" si="9"/>
        <v>2486</v>
      </c>
      <c r="Y81" s="699">
        <f t="shared" si="10"/>
        <v>-9.6138374899436843E-2</v>
      </c>
    </row>
    <row r="82" spans="2:25">
      <c r="I82" s="694">
        <v>7</v>
      </c>
      <c r="J82" s="696" t="str">
        <f>'SR9'!$AF44</f>
        <v>Singapore</v>
      </c>
      <c r="K82" s="698">
        <f>INDEX('SR9'!AG$38:AG$47,MATCH($J82,'SR9'!$AF$38:$AF$47,0))</f>
        <v>510</v>
      </c>
      <c r="L82" s="698">
        <f>INDEX('SR9'!AG$85:AG$94,MATCH($J82,'SR9'!$AF$85:$AF$94,0))</f>
        <v>347</v>
      </c>
      <c r="M82" s="698">
        <f>INDEX('SR9'!AH$38:AH$47,MATCH($J82,'SR9'!$AF$38:$AF$47,0))</f>
        <v>289</v>
      </c>
      <c r="N82" s="698">
        <f>INDEX('SR9'!AH$85:AH$94,MATCH($J82,'SR9'!$AF$85:$AF$94,0))</f>
        <v>286</v>
      </c>
      <c r="O82" s="698">
        <f>INDEX('SR9'!AI$38:AI$47,MATCH($J82,'SR9'!$AF$38:$AF$47,0))</f>
        <v>364</v>
      </c>
      <c r="P82" s="698">
        <f>INDEX('SR9'!AI$85:AI$94,MATCH($J82,'SR9'!$AF$85:$AF$94,0))</f>
        <v>366</v>
      </c>
      <c r="Q82" s="698">
        <f>INDEX('SR9'!AJ$38:AJ$47,MATCH($J82,'SR9'!$AF$38:$AF$47,0))</f>
        <v>302</v>
      </c>
      <c r="R82" s="698">
        <f>INDEX('SR9'!AJ$85:AJ$94,MATCH($J82,'SR9'!$AF$85:$AF$94,0))</f>
        <v>367</v>
      </c>
      <c r="S82" s="698">
        <f>INDEX('SR9'!AK$38:AK$47,MATCH($J82,'SR9'!$AF$38:$AF$47,0))</f>
        <v>266</v>
      </c>
      <c r="T82" s="698">
        <f>INDEX('SR9'!AK$85:AK$94,MATCH($J82,'SR9'!$AF$85:$AF$94,0))</f>
        <v>259</v>
      </c>
      <c r="U82" s="698">
        <f>INDEX('SR9'!AL$38:AL$47,MATCH($J82,'SR9'!$AF$38:$AF$47,0))</f>
        <v>438</v>
      </c>
      <c r="V82" s="698">
        <f>INDEX('SR9'!AL$85:AL$94,MATCH($J82,'SR9'!$AF$85:$AF$94,0))</f>
        <v>392</v>
      </c>
      <c r="W82" s="698">
        <f t="shared" si="8"/>
        <v>2169</v>
      </c>
      <c r="X82" s="698">
        <f t="shared" si="9"/>
        <v>2017</v>
      </c>
      <c r="Y82" s="699">
        <f t="shared" si="10"/>
        <v>7.5359444719881014E-2</v>
      </c>
    </row>
    <row r="83" spans="2:25">
      <c r="I83" s="694">
        <v>8</v>
      </c>
      <c r="J83" s="696" t="str">
        <f>'SR9'!$AF45</f>
        <v>Korea</v>
      </c>
      <c r="K83" s="698">
        <f>INDEX('SR9'!AG$38:AG$47,MATCH($J83,'SR9'!$AF$38:$AF$47,0))</f>
        <v>583</v>
      </c>
      <c r="L83" s="698">
        <f>INDEX('SR9'!AG$85:AG$94,MATCH($J83,'SR9'!$AF$85:$AF$94,0))</f>
        <v>838</v>
      </c>
      <c r="M83" s="698">
        <f>INDEX('SR9'!AH$38:AH$47,MATCH($J83,'SR9'!$AF$38:$AF$47,0))</f>
        <v>481</v>
      </c>
      <c r="N83" s="698">
        <f>INDEX('SR9'!AH$85:AH$94,MATCH($J83,'SR9'!$AF$85:$AF$94,0))</f>
        <v>915</v>
      </c>
      <c r="O83" s="698">
        <f>INDEX('SR9'!AI$38:AI$47,MATCH($J83,'SR9'!$AF$38:$AF$47,0))</f>
        <v>297</v>
      </c>
      <c r="P83" s="698">
        <f>INDEX('SR9'!AI$85:AI$94,MATCH($J83,'SR9'!$AF$85:$AF$94,0))</f>
        <v>357</v>
      </c>
      <c r="Q83" s="698">
        <f>INDEX('SR9'!AJ$38:AJ$47,MATCH($J83,'SR9'!$AF$38:$AF$47,0))</f>
        <v>174</v>
      </c>
      <c r="R83" s="698">
        <f>INDEX('SR9'!AJ$85:AJ$94,MATCH($J83,'SR9'!$AF$85:$AF$94,0))</f>
        <v>176</v>
      </c>
      <c r="S83" s="698">
        <f>INDEX('SR9'!AK$38:AK$47,MATCH($J83,'SR9'!$AF$38:$AF$47,0))</f>
        <v>305</v>
      </c>
      <c r="T83" s="698">
        <f>INDEX('SR9'!AK$85:AK$94,MATCH($J83,'SR9'!$AF$85:$AF$94,0))</f>
        <v>205</v>
      </c>
      <c r="U83" s="698">
        <f>INDEX('SR9'!AL$38:AL$47,MATCH($J83,'SR9'!$AF$38:$AF$47,0))</f>
        <v>266</v>
      </c>
      <c r="V83" s="698">
        <f>INDEX('SR9'!AL$85:AL$94,MATCH($J83,'SR9'!$AF$85:$AF$94,0))</f>
        <v>372</v>
      </c>
      <c r="W83" s="698">
        <f t="shared" si="8"/>
        <v>2106</v>
      </c>
      <c r="X83" s="698">
        <f t="shared" si="9"/>
        <v>2863</v>
      </c>
      <c r="Y83" s="699">
        <f t="shared" si="10"/>
        <v>-0.26440796367446734</v>
      </c>
    </row>
    <row r="84" spans="2:25">
      <c r="I84" s="694">
        <v>9</v>
      </c>
      <c r="J84" s="696" t="str">
        <f>'SR9'!$AF46</f>
        <v>Indonesia</v>
      </c>
      <c r="K84" s="698">
        <f>INDEX('SR9'!AG$38:AG$47,MATCH($J84,'SR9'!$AF$38:$AF$47,0))</f>
        <v>206</v>
      </c>
      <c r="L84" s="698">
        <f>INDEX('SR9'!AG$85:AG$94,MATCH($J84,'SR9'!$AF$85:$AF$94,0))</f>
        <v>176</v>
      </c>
      <c r="M84" s="698">
        <f>INDEX('SR9'!AH$38:AH$47,MATCH($J84,'SR9'!$AF$38:$AF$47,0))</f>
        <v>226</v>
      </c>
      <c r="N84" s="698">
        <f>INDEX('SR9'!AH$85:AH$94,MATCH($J84,'SR9'!$AF$85:$AF$94,0))</f>
        <v>252</v>
      </c>
      <c r="O84" s="698">
        <f>INDEX('SR9'!AI$38:AI$47,MATCH($J84,'SR9'!$AF$38:$AF$47,0))</f>
        <v>223</v>
      </c>
      <c r="P84" s="698">
        <f>INDEX('SR9'!AI$85:AI$94,MATCH($J84,'SR9'!$AF$85:$AF$94,0))</f>
        <v>176</v>
      </c>
      <c r="Q84" s="698">
        <f>INDEX('SR9'!AJ$38:AJ$47,MATCH($J84,'SR9'!$AF$38:$AF$47,0))</f>
        <v>155</v>
      </c>
      <c r="R84" s="698">
        <f>INDEX('SR9'!AJ$85:AJ$94,MATCH($J84,'SR9'!$AF$85:$AF$94,0))</f>
        <v>90</v>
      </c>
      <c r="S84" s="698">
        <f>INDEX('SR9'!AK$38:AK$47,MATCH($J84,'SR9'!$AF$38:$AF$47,0))</f>
        <v>153</v>
      </c>
      <c r="T84" s="698">
        <f>INDEX('SR9'!AK$85:AK$94,MATCH($J84,'SR9'!$AF$85:$AF$94,0))</f>
        <v>212</v>
      </c>
      <c r="U84" s="698">
        <f>INDEX('SR9'!AL$38:AL$47,MATCH($J84,'SR9'!$AF$38:$AF$47,0))</f>
        <v>310</v>
      </c>
      <c r="V84" s="698">
        <f>INDEX('SR9'!AL$85:AL$94,MATCH($J84,'SR9'!$AF$85:$AF$94,0))</f>
        <v>214</v>
      </c>
      <c r="W84" s="698">
        <f t="shared" si="8"/>
        <v>1273</v>
      </c>
      <c r="X84" s="698">
        <f t="shared" si="9"/>
        <v>1120</v>
      </c>
      <c r="Y84" s="699">
        <f t="shared" si="10"/>
        <v>0.13660714285714284</v>
      </c>
    </row>
    <row r="85" spans="2:25">
      <c r="I85" s="694">
        <v>10</v>
      </c>
      <c r="J85" s="696" t="str">
        <f>'SR9'!$AF47</f>
        <v>USA</v>
      </c>
      <c r="K85" s="698">
        <f>INDEX('SR9'!AG$38:AG$47,MATCH($J85,'SR9'!$AF$38:$AF$47,0))</f>
        <v>242</v>
      </c>
      <c r="L85" s="698">
        <f>INDEX('SR9'!AG$85:AG$94,MATCH($J85,'SR9'!$AF$85:$AF$94,0))</f>
        <v>241</v>
      </c>
      <c r="M85" s="698">
        <f>INDEX('SR9'!AH$38:AH$47,MATCH($J85,'SR9'!$AF$38:$AF$47,0))</f>
        <v>187</v>
      </c>
      <c r="N85" s="698">
        <f>INDEX('SR9'!AH$85:AH$94,MATCH($J85,'SR9'!$AF$85:$AF$94,0))</f>
        <v>224</v>
      </c>
      <c r="O85" s="698">
        <f>INDEX('SR9'!AI$38:AI$47,MATCH($J85,'SR9'!$AF$38:$AF$47,0))</f>
        <v>200</v>
      </c>
      <c r="P85" s="698">
        <f>INDEX('SR9'!AI$85:AI$94,MATCH($J85,'SR9'!$AF$85:$AF$94,0))</f>
        <v>119</v>
      </c>
      <c r="Q85" s="698">
        <f>INDEX('SR9'!AJ$38:AJ$47,MATCH($J85,'SR9'!$AF$38:$AF$47,0))</f>
        <v>215</v>
      </c>
      <c r="R85" s="698">
        <f>INDEX('SR9'!AJ$85:AJ$94,MATCH($J85,'SR9'!$AF$85:$AF$94,0))</f>
        <v>159</v>
      </c>
      <c r="S85" s="698">
        <f>INDEX('SR9'!AK$38:AK$47,MATCH($J85,'SR9'!$AF$38:$AF$47,0))</f>
        <v>84</v>
      </c>
      <c r="T85" s="698">
        <f>INDEX('SR9'!AK$85:AK$94,MATCH($J85,'SR9'!$AF$85:$AF$94,0))</f>
        <v>176</v>
      </c>
      <c r="U85" s="698">
        <f>INDEX('SR9'!AL$38:AL$47,MATCH($J85,'SR9'!$AF$38:$AF$47,0))</f>
        <v>104</v>
      </c>
      <c r="V85" s="698">
        <f>INDEX('SR9'!AL$85:AL$94,MATCH($J85,'SR9'!$AF$85:$AF$94,0))</f>
        <v>115</v>
      </c>
      <c r="W85" s="698">
        <f t="shared" si="8"/>
        <v>1032</v>
      </c>
      <c r="X85" s="698">
        <f t="shared" si="9"/>
        <v>1034</v>
      </c>
      <c r="Y85" s="699">
        <f t="shared" si="10"/>
        <v>-1.9342359767891683E-3</v>
      </c>
    </row>
    <row r="87" spans="2:25">
      <c r="I87" t="s">
        <v>100</v>
      </c>
    </row>
    <row r="88" spans="2:25">
      <c r="I88" s="192" t="s">
        <v>101</v>
      </c>
    </row>
    <row r="89" spans="2:25">
      <c r="I89" s="192" t="s">
        <v>102</v>
      </c>
    </row>
    <row r="90" spans="2:25">
      <c r="I90" t="s">
        <v>103</v>
      </c>
    </row>
    <row r="92" spans="2:25">
      <c r="B92" s="192"/>
      <c r="C92" s="192"/>
      <c r="D92" s="192"/>
      <c r="E92" s="192"/>
      <c r="F92" s="192"/>
      <c r="G92" s="192"/>
      <c r="H92" s="192"/>
    </row>
    <row r="93" spans="2:25" ht="18.649999999999999" customHeight="1">
      <c r="B93" s="339" t="s">
        <v>5</v>
      </c>
      <c r="C93" s="192"/>
      <c r="D93" s="192"/>
      <c r="E93" s="192"/>
      <c r="F93" s="192"/>
      <c r="G93" s="192"/>
      <c r="H93" s="192"/>
      <c r="I93" s="891" t="s">
        <v>5</v>
      </c>
      <c r="J93" s="868"/>
      <c r="K93" s="695">
        <v>2026</v>
      </c>
      <c r="L93" s="695">
        <v>2025</v>
      </c>
      <c r="M93" s="695">
        <v>2026</v>
      </c>
      <c r="N93" s="695">
        <v>2025</v>
      </c>
      <c r="O93" s="695">
        <v>2026</v>
      </c>
      <c r="P93" s="695">
        <v>2025</v>
      </c>
      <c r="Q93" s="695">
        <v>2026</v>
      </c>
      <c r="R93" s="695">
        <v>2025</v>
      </c>
      <c r="S93" s="695">
        <v>2026</v>
      </c>
      <c r="T93" s="695">
        <v>2025</v>
      </c>
      <c r="U93" s="695">
        <v>2026</v>
      </c>
      <c r="V93" s="695">
        <v>2025</v>
      </c>
      <c r="W93" s="695">
        <v>2026</v>
      </c>
      <c r="X93" s="695">
        <v>2025</v>
      </c>
      <c r="Y93" s="695"/>
    </row>
    <row r="94" spans="2:25">
      <c r="B94" s="192"/>
      <c r="C94" s="192"/>
      <c r="D94" s="192"/>
      <c r="E94" s="192"/>
      <c r="F94" s="192"/>
      <c r="G94" s="192"/>
      <c r="H94" s="192"/>
      <c r="I94" s="695" t="s">
        <v>97</v>
      </c>
      <c r="J94" s="695"/>
      <c r="K94" s="891" t="s">
        <v>25</v>
      </c>
      <c r="L94" s="868"/>
      <c r="M94" s="891" t="s">
        <v>26</v>
      </c>
      <c r="N94" s="868"/>
      <c r="O94" s="891" t="s">
        <v>27</v>
      </c>
      <c r="P94" s="868"/>
      <c r="Q94" s="891" t="s">
        <v>28</v>
      </c>
      <c r="R94" s="868"/>
      <c r="S94" s="891" t="s">
        <v>29</v>
      </c>
      <c r="T94" s="868"/>
      <c r="U94" s="891" t="s">
        <v>30</v>
      </c>
      <c r="V94" s="868"/>
      <c r="W94" s="891" t="s">
        <v>98</v>
      </c>
      <c r="X94" s="868"/>
      <c r="Y94" s="695" t="s">
        <v>99</v>
      </c>
    </row>
    <row r="95" spans="2:25">
      <c r="B95" s="192"/>
      <c r="C95" s="192"/>
      <c r="D95" s="192"/>
      <c r="E95" s="192"/>
      <c r="F95" s="192"/>
      <c r="G95" s="192"/>
      <c r="H95" s="192"/>
      <c r="I95" s="694">
        <v>1</v>
      </c>
      <c r="J95" s="696" t="str">
        <f>AES!$AF34</f>
        <v>China</v>
      </c>
      <c r="K95" s="697">
        <f>INDEX(AES!AG$34:AG$43,MATCH($J95,AES!$AF$34:$AF$43,0))</f>
        <v>2704</v>
      </c>
      <c r="L95" s="697">
        <f>IFERROR(INDEX(AES!AG$79:AG$88,MATCH($J95,AES!$AF$79:$AF$88,0)),"")</f>
        <v>3652</v>
      </c>
      <c r="M95" s="697">
        <f>INDEX(AES!AH$34:AH$43,MATCH($J95,AES!$AF$34:$AF$43,0))</f>
        <v>4314</v>
      </c>
      <c r="N95" s="697">
        <f>IFERROR(INDEX(AES!AH$79:AH$88,MATCH($J95,AES!$AF$79:$AF$88,0)),"")</f>
        <v>2735</v>
      </c>
      <c r="O95" s="697">
        <f>INDEX(AES!AI$34:AI$43,MATCH($J95,AES!$AF$34:$AF$43,0))</f>
        <v>2522</v>
      </c>
      <c r="P95" s="697">
        <f>IFERROR(INDEX(AES!AI$79:AI$88,MATCH($J95,AES!$AF$79:$AF$88,0)),"")</f>
        <v>2039</v>
      </c>
      <c r="Q95" s="697">
        <f>INDEX(AES!AJ$34:AJ$43,MATCH($J95,AES!$AF$34:$AF$43,0))</f>
        <v>3353</v>
      </c>
      <c r="R95" s="697">
        <f>IFERROR(INDEX(AES!AJ$79:AJ$88,MATCH($J95,AES!$AF$79:$AF$88,0)),"")</f>
        <v>2950</v>
      </c>
      <c r="S95" s="697">
        <f>INDEX(AES!AK$34:AK$43,MATCH($J95,AES!$AF$34:$AF$43,0))</f>
        <v>2790</v>
      </c>
      <c r="T95" s="697">
        <f>IFERROR(INDEX(AES!AK$79:AK$88,MATCH($J95,AES!$AF$79:$AF$88,0)),"")</f>
        <v>3177</v>
      </c>
      <c r="U95" s="697">
        <f>INDEX(AES!AL$34:AL$43,MATCH($J95,AES!$AF$34:$AF$43,0))</f>
        <v>2930</v>
      </c>
      <c r="V95" s="697">
        <f>IFERROR(INDEX(AES!AL$79:AL$88,MATCH($J95,AES!$AF$79:$AF$88,0)),"")</f>
        <v>2368</v>
      </c>
      <c r="W95" s="698">
        <f t="shared" ref="W95:W104" si="11">SUM(K95,M95,O95,Q95,S95,U95)</f>
        <v>18613</v>
      </c>
      <c r="X95" s="698">
        <f t="shared" ref="X95:X104" si="12">SUM(L95,N95,P95,R95,T95,V95)</f>
        <v>16921</v>
      </c>
      <c r="Y95" s="699">
        <f t="shared" ref="Y95:Y104" si="13">(W95-X95)/X95</f>
        <v>9.9994090183795278E-2</v>
      </c>
    </row>
    <row r="96" spans="2:25">
      <c r="B96" s="192"/>
      <c r="C96" s="192"/>
      <c r="D96" s="192"/>
      <c r="E96" s="192"/>
      <c r="F96" s="192"/>
      <c r="G96" s="192"/>
      <c r="H96" s="192"/>
      <c r="I96" s="694">
        <v>2</v>
      </c>
      <c r="J96" s="696" t="str">
        <f>AES!$AF35</f>
        <v>Japan</v>
      </c>
      <c r="K96" s="697">
        <f>INDEX(AES!AG$34:AG$43,MATCH($J96,AES!$AF$34:$AF$43,0))</f>
        <v>777</v>
      </c>
      <c r="L96" s="697">
        <f>IFERROR(INDEX(AES!AG$79:AG$88,MATCH($J96,AES!$AF$79:$AF$88,0)),"")</f>
        <v>468</v>
      </c>
      <c r="M96" s="697">
        <f>INDEX(AES!AH$34:AH$43,MATCH($J96,AES!$AF$34:$AF$43,0))</f>
        <v>737</v>
      </c>
      <c r="N96" s="697">
        <f>IFERROR(INDEX(AES!AH$79:AH$88,MATCH($J96,AES!$AF$79:$AF$88,0)),"")</f>
        <v>560</v>
      </c>
      <c r="O96" s="697">
        <f>INDEX(AES!AI$34:AI$43,MATCH($J96,AES!$AF$34:$AF$43,0))</f>
        <v>609</v>
      </c>
      <c r="P96" s="697">
        <f>IFERROR(INDEX(AES!AI$79:AI$88,MATCH($J96,AES!$AF$79:$AF$88,0)),"")</f>
        <v>423</v>
      </c>
      <c r="Q96" s="697">
        <f>INDEX(AES!AJ$34:AJ$43,MATCH($J96,AES!$AF$34:$AF$43,0))</f>
        <v>453</v>
      </c>
      <c r="R96" s="697">
        <f>IFERROR(INDEX(AES!AJ$79:AJ$88,MATCH($J96,AES!$AF$79:$AF$88,0)),"")</f>
        <v>436</v>
      </c>
      <c r="S96" s="697">
        <f>INDEX(AES!AK$34:AK$43,MATCH($J96,AES!$AF$34:$AF$43,0))</f>
        <v>472</v>
      </c>
      <c r="T96" s="697">
        <f>IFERROR(INDEX(AES!AK$79:AK$88,MATCH($J96,AES!$AF$79:$AF$88,0)),"")</f>
        <v>411</v>
      </c>
      <c r="U96" s="697">
        <f>INDEX(AES!AL$34:AL$43,MATCH($J96,AES!$AF$34:$AF$43,0))</f>
        <v>552</v>
      </c>
      <c r="V96" s="697">
        <f>IFERROR(INDEX(AES!AL$79:AL$88,MATCH($J96,AES!$AF$79:$AF$88,0)),"")</f>
        <v>425</v>
      </c>
      <c r="W96" s="698">
        <f t="shared" si="11"/>
        <v>3600</v>
      </c>
      <c r="X96" s="698">
        <f t="shared" si="12"/>
        <v>2723</v>
      </c>
      <c r="Y96" s="699">
        <f t="shared" si="13"/>
        <v>0.32207124495042233</v>
      </c>
    </row>
    <row r="97" spans="2:25">
      <c r="B97" s="192"/>
      <c r="C97" s="192"/>
      <c r="D97" s="192"/>
      <c r="E97" s="192"/>
      <c r="F97" s="192"/>
      <c r="G97" s="192"/>
      <c r="H97" s="192"/>
      <c r="I97" s="694">
        <v>3</v>
      </c>
      <c r="J97" s="696" t="str">
        <f>AES!$AF36</f>
        <v>Finland</v>
      </c>
      <c r="K97" s="697">
        <f>INDEX(AES!AG$34:AG$43,MATCH($J97,AES!$AF$34:$AF$43,0))</f>
        <v>649</v>
      </c>
      <c r="L97" s="697">
        <v>17</v>
      </c>
      <c r="M97" s="700">
        <f>INDEX(AES!AH$34:AH$43,MATCH($J97,AES!$AF$34:$AF$43,0))</f>
        <v>1102</v>
      </c>
      <c r="N97" s="697">
        <v>13</v>
      </c>
      <c r="O97" s="700">
        <f>INDEX(AES!AI$34:AI$43,MATCH($J97,AES!$AF$34:$AF$43,0))</f>
        <v>1158</v>
      </c>
      <c r="P97" s="697">
        <v>15</v>
      </c>
      <c r="Q97" s="697">
        <f>INDEX(AES!AJ$34:AJ$43,MATCH($J97,AES!$AF$34:$AF$43,0))</f>
        <v>10</v>
      </c>
      <c r="R97" s="697">
        <v>6</v>
      </c>
      <c r="S97" s="697">
        <f>INDEX(AES!AK$34:AK$43,MATCH($J97,AES!$AF$34:$AF$43,0))</f>
        <v>0</v>
      </c>
      <c r="T97" s="697">
        <v>4</v>
      </c>
      <c r="U97" s="697">
        <f>INDEX(AES!AL$34:AL$43,MATCH($J97,AES!$AF$34:$AF$43,0))</f>
        <v>3</v>
      </c>
      <c r="V97" s="697">
        <v>0</v>
      </c>
      <c r="W97" s="698">
        <f t="shared" si="11"/>
        <v>2922</v>
      </c>
      <c r="X97" s="698">
        <f t="shared" si="12"/>
        <v>55</v>
      </c>
      <c r="Y97" s="699">
        <f t="shared" si="13"/>
        <v>52.127272727272725</v>
      </c>
    </row>
    <row r="98" spans="2:25">
      <c r="B98" s="192"/>
      <c r="C98" s="192"/>
      <c r="D98" s="192"/>
      <c r="E98" s="192"/>
      <c r="F98" s="192"/>
      <c r="G98" s="192"/>
      <c r="H98" s="192"/>
      <c r="I98" s="694">
        <v>4</v>
      </c>
      <c r="J98" s="696" t="str">
        <f>AES!$AF37</f>
        <v>Singapore</v>
      </c>
      <c r="K98" s="697">
        <f>INDEX(AES!AG$34:AG$43,MATCH($J98,AES!$AF$34:$AF$43,0))</f>
        <v>362</v>
      </c>
      <c r="L98" s="697">
        <f>IFERROR(INDEX(AES!AG$79:AG$88,MATCH($J98,AES!$AF$79:$AF$88,0)),"")</f>
        <v>375</v>
      </c>
      <c r="M98" s="697">
        <f>INDEX(AES!AH$34:AH$43,MATCH($J98,AES!$AF$34:$AF$43,0))</f>
        <v>288</v>
      </c>
      <c r="N98" s="697">
        <f>IFERROR(INDEX(AES!AH$79:AH$88,MATCH($J98,AES!$AF$79:$AF$88,0)),"")</f>
        <v>297</v>
      </c>
      <c r="O98" s="697">
        <f>INDEX(AES!AI$34:AI$43,MATCH($J98,AES!$AF$34:$AF$43,0))</f>
        <v>346</v>
      </c>
      <c r="P98" s="697">
        <f>IFERROR(INDEX(AES!AI$79:AI$88,MATCH($J98,AES!$AF$79:$AF$88,0)),"")</f>
        <v>354</v>
      </c>
      <c r="Q98" s="697">
        <f>INDEX(AES!AJ$34:AJ$43,MATCH($J98,AES!$AF$34:$AF$43,0))</f>
        <v>226</v>
      </c>
      <c r="R98" s="697">
        <f>IFERROR(INDEX(AES!AJ$79:AJ$88,MATCH($J98,AES!$AF$79:$AF$88,0)),"")</f>
        <v>474</v>
      </c>
      <c r="S98" s="697">
        <f>INDEX(AES!AK$34:AK$43,MATCH($J98,AES!$AF$34:$AF$43,0))</f>
        <v>360</v>
      </c>
      <c r="T98" s="697">
        <f>IFERROR(INDEX(AES!AK$79:AK$88,MATCH($J98,AES!$AF$79:$AF$88,0)),"")</f>
        <v>335</v>
      </c>
      <c r="U98" s="697">
        <f>INDEX(AES!AL$34:AL$43,MATCH($J98,AES!$AF$34:$AF$43,0))</f>
        <v>352</v>
      </c>
      <c r="V98" s="697">
        <f>IFERROR(INDEX(AES!AL$79:AL$88,MATCH($J98,AES!$AF$79:$AF$88,0)),"")</f>
        <v>428</v>
      </c>
      <c r="W98" s="698">
        <f t="shared" si="11"/>
        <v>1934</v>
      </c>
      <c r="X98" s="698">
        <f t="shared" si="12"/>
        <v>2263</v>
      </c>
      <c r="Y98" s="699">
        <f t="shared" si="13"/>
        <v>-0.1453822359699514</v>
      </c>
    </row>
    <row r="99" spans="2:25">
      <c r="B99" s="192"/>
      <c r="C99" s="192"/>
      <c r="D99" s="192"/>
      <c r="E99" s="192"/>
      <c r="F99" s="192"/>
      <c r="G99" s="192"/>
      <c r="H99" s="192"/>
      <c r="I99" s="694">
        <v>5</v>
      </c>
      <c r="J99" s="696" t="str">
        <f>AES!$AF38</f>
        <v>USA</v>
      </c>
      <c r="K99" s="697">
        <f>INDEX(AES!AG$34:AG$43,MATCH($J99,AES!$AF$34:$AF$43,0))</f>
        <v>280</v>
      </c>
      <c r="L99" s="697">
        <f>IFERROR(INDEX(AES!AG$79:AG$88,MATCH($J99,AES!$AF$79:$AF$88,0)),"")</f>
        <v>368</v>
      </c>
      <c r="M99" s="697">
        <f>INDEX(AES!AH$34:AH$43,MATCH($J99,AES!$AF$34:$AF$43,0))</f>
        <v>307</v>
      </c>
      <c r="N99" s="697">
        <f>IFERROR(INDEX(AES!AH$79:AH$88,MATCH($J99,AES!$AF$79:$AF$88,0)),"")</f>
        <v>295</v>
      </c>
      <c r="O99" s="697">
        <f>INDEX(AES!AI$34:AI$43,MATCH($J99,AES!$AF$34:$AF$43,0))</f>
        <v>360</v>
      </c>
      <c r="P99" s="697">
        <f>IFERROR(INDEX(AES!AI$79:AI$88,MATCH($J99,AES!$AF$79:$AF$88,0)),"")</f>
        <v>403</v>
      </c>
      <c r="Q99" s="697">
        <f>INDEX(AES!AJ$34:AJ$43,MATCH($J99,AES!$AF$34:$AF$43,0))</f>
        <v>290</v>
      </c>
      <c r="R99" s="697">
        <f>IFERROR(INDEX(AES!AJ$79:AJ$88,MATCH($J99,AES!$AF$79:$AF$88,0)),"")</f>
        <v>261</v>
      </c>
      <c r="S99" s="697">
        <f>INDEX(AES!AK$34:AK$43,MATCH($J99,AES!$AF$34:$AF$43,0))</f>
        <v>233</v>
      </c>
      <c r="T99" s="697">
        <f>IFERROR(INDEX(AES!AK$79:AK$88,MATCH($J99,AES!$AF$79:$AF$88,0)),"")</f>
        <v>363</v>
      </c>
      <c r="U99" s="697">
        <f>INDEX(AES!AL$34:AL$43,MATCH($J99,AES!$AF$34:$AF$43,0))</f>
        <v>348</v>
      </c>
      <c r="V99" s="697">
        <f>IFERROR(INDEX(AES!AL$79:AL$88,MATCH($J99,AES!$AF$79:$AF$88,0)),"")</f>
        <v>388</v>
      </c>
      <c r="W99" s="698">
        <f t="shared" si="11"/>
        <v>1818</v>
      </c>
      <c r="X99" s="698">
        <f t="shared" si="12"/>
        <v>2078</v>
      </c>
      <c r="Y99" s="699">
        <f t="shared" si="13"/>
        <v>-0.12512030798845045</v>
      </c>
    </row>
    <row r="100" spans="2:25">
      <c r="B100" s="192"/>
      <c r="C100" s="192"/>
      <c r="D100" s="192"/>
      <c r="E100" s="192"/>
      <c r="F100" s="192"/>
      <c r="G100" s="192"/>
      <c r="H100" s="192"/>
      <c r="I100" s="694">
        <v>6</v>
      </c>
      <c r="J100" s="696" t="str">
        <f>AES!$AF39</f>
        <v>Thailand</v>
      </c>
      <c r="K100" s="697">
        <f>INDEX(AES!AG$34:AG$43,MATCH($J100,AES!$AF$34:$AF$43,0))</f>
        <v>328</v>
      </c>
      <c r="L100" s="697">
        <f>IFERROR(INDEX(AES!AG$79:AG$88,MATCH($J100,AES!$AF$79:$AF$88,0)),"")</f>
        <v>189</v>
      </c>
      <c r="M100" s="697">
        <f>INDEX(AES!AH$34:AH$43,MATCH($J100,AES!$AF$34:$AF$43,0))</f>
        <v>235</v>
      </c>
      <c r="N100" s="697">
        <f>IFERROR(INDEX(AES!AH$79:AH$88,MATCH($J100,AES!$AF$79:$AF$88,0)),"")</f>
        <v>250</v>
      </c>
      <c r="O100" s="697">
        <f>INDEX(AES!AI$34:AI$43,MATCH($J100,AES!$AF$34:$AF$43,0))</f>
        <v>271</v>
      </c>
      <c r="P100" s="697">
        <f>IFERROR(INDEX(AES!AI$79:AI$88,MATCH($J100,AES!$AF$79:$AF$88,0)),"")</f>
        <v>275</v>
      </c>
      <c r="Q100" s="697">
        <f>INDEX(AES!AJ$34:AJ$43,MATCH($J100,AES!$AF$34:$AF$43,0))</f>
        <v>297</v>
      </c>
      <c r="R100" s="697">
        <f>IFERROR(INDEX(AES!AJ$79:AJ$88,MATCH($J100,AES!$AF$79:$AF$88,0)),"")</f>
        <v>212</v>
      </c>
      <c r="S100" s="697">
        <f>INDEX(AES!AK$34:AK$43,MATCH($J100,AES!$AF$34:$AF$43,0))</f>
        <v>276</v>
      </c>
      <c r="T100" s="697">
        <f>IFERROR(INDEX(AES!AK$79:AK$88,MATCH($J100,AES!$AF$79:$AF$88,0)),"")</f>
        <v>356</v>
      </c>
      <c r="U100" s="697">
        <f>INDEX(AES!AL$34:AL$43,MATCH($J100,AES!$AF$34:$AF$43,0))</f>
        <v>218</v>
      </c>
      <c r="V100" s="697">
        <f>IFERROR(INDEX(AES!AL$79:AL$88,MATCH($J100,AES!$AF$79:$AF$88,0)),"")</f>
        <v>242</v>
      </c>
      <c r="W100" s="698">
        <f t="shared" si="11"/>
        <v>1625</v>
      </c>
      <c r="X100" s="698">
        <f t="shared" si="12"/>
        <v>1524</v>
      </c>
      <c r="Y100" s="699">
        <f t="shared" si="13"/>
        <v>6.6272965879265094E-2</v>
      </c>
    </row>
    <row r="101" spans="2:25">
      <c r="B101" s="192"/>
      <c r="C101" s="192"/>
      <c r="D101" s="192"/>
      <c r="E101" s="192"/>
      <c r="F101" s="192"/>
      <c r="G101" s="192"/>
      <c r="H101" s="192"/>
      <c r="I101" s="694">
        <v>7</v>
      </c>
      <c r="J101" s="696" t="str">
        <f>AES!$AF40</f>
        <v>Germany</v>
      </c>
      <c r="K101" s="697">
        <f>INDEX(AES!AG$34:AG$43,MATCH($J101,AES!$AF$34:$AF$43,0))</f>
        <v>383</v>
      </c>
      <c r="L101" s="697">
        <f>IFERROR(INDEX(AES!AG$79:AG$88,MATCH($J101,AES!$AF$79:$AF$88,0)),"")</f>
        <v>276</v>
      </c>
      <c r="M101" s="697">
        <f>INDEX(AES!AH$34:AH$43,MATCH($J101,AES!$AF$34:$AF$43,0))</f>
        <v>350</v>
      </c>
      <c r="N101" s="697">
        <f>IFERROR(INDEX(AES!AH$79:AH$88,MATCH($J101,AES!$AF$79:$AF$88,0)),"")</f>
        <v>311</v>
      </c>
      <c r="O101" s="697">
        <f>INDEX(AES!AI$34:AI$43,MATCH($J101,AES!$AF$34:$AF$43,0))</f>
        <v>385</v>
      </c>
      <c r="P101" s="697">
        <f>IFERROR(INDEX(AES!AI$79:AI$88,MATCH($J101,AES!$AF$79:$AF$88,0)),"")</f>
        <v>322</v>
      </c>
      <c r="Q101" s="697">
        <f>INDEX(AES!AJ$34:AJ$43,MATCH($J101,AES!$AF$34:$AF$43,0))</f>
        <v>170</v>
      </c>
      <c r="R101" s="697">
        <f>IFERROR(INDEX(AES!AJ$79:AJ$88,MATCH($J101,AES!$AF$79:$AF$88,0)),"")</f>
        <v>149</v>
      </c>
      <c r="S101" s="697">
        <f>INDEX(AES!AK$34:AK$43,MATCH($J101,AES!$AF$34:$AF$43,0))</f>
        <v>125</v>
      </c>
      <c r="T101" s="697">
        <f>IFERROR(INDEX(AES!AK$79:AK$88,MATCH($J101,AES!$AF$79:$AF$88,0)),"")</f>
        <v>256</v>
      </c>
      <c r="U101" s="697">
        <f>INDEX(AES!AL$34:AL$43,MATCH($J101,AES!$AF$34:$AF$43,0))</f>
        <v>113</v>
      </c>
      <c r="V101" s="697">
        <f>IFERROR(INDEX(AES!AL$79:AL$88,MATCH($J101,AES!$AF$79:$AF$88,0)),"")</f>
        <v>222</v>
      </c>
      <c r="W101" s="698">
        <f t="shared" si="11"/>
        <v>1526</v>
      </c>
      <c r="X101" s="698">
        <f t="shared" si="12"/>
        <v>1536</v>
      </c>
      <c r="Y101" s="699">
        <f t="shared" si="13"/>
        <v>-6.510416666666667E-3</v>
      </c>
    </row>
    <row r="102" spans="2:25">
      <c r="B102" s="192"/>
      <c r="C102" s="192"/>
      <c r="D102" s="192"/>
      <c r="E102" s="192"/>
      <c r="F102" s="192"/>
      <c r="G102" s="192"/>
      <c r="H102" s="192"/>
      <c r="I102" s="694">
        <v>8</v>
      </c>
      <c r="J102" s="696" t="str">
        <f>AES!$AF41</f>
        <v>UK</v>
      </c>
      <c r="K102" s="697">
        <f>INDEX(AES!AG$34:AG$43,MATCH($J102,AES!$AF$34:$AF$43,0))</f>
        <v>272</v>
      </c>
      <c r="L102" s="697">
        <v>313</v>
      </c>
      <c r="M102" s="697">
        <f>INDEX(AES!AH$34:AH$43,MATCH($J102,AES!$AF$34:$AF$43,0))</f>
        <v>197</v>
      </c>
      <c r="N102" s="697">
        <v>308</v>
      </c>
      <c r="O102" s="697">
        <f>INDEX(AES!AI$34:AI$43,MATCH($J102,AES!$AF$34:$AF$43,0))</f>
        <v>324</v>
      </c>
      <c r="P102" s="697">
        <v>223</v>
      </c>
      <c r="Q102" s="697">
        <f>INDEX(AES!AJ$34:AJ$43,MATCH($J102,AES!$AF$34:$AF$43,0))</f>
        <v>295</v>
      </c>
      <c r="R102" s="697">
        <v>153</v>
      </c>
      <c r="S102" s="697">
        <f>INDEX(AES!AK$34:AK$43,MATCH($J102,AES!$AF$34:$AF$43,0))</f>
        <v>168</v>
      </c>
      <c r="T102" s="697">
        <v>94</v>
      </c>
      <c r="U102" s="697">
        <f>INDEX(AES!AL$34:AL$43,MATCH($J102,AES!$AF$34:$AF$43,0))</f>
        <v>129</v>
      </c>
      <c r="V102" s="697">
        <v>62</v>
      </c>
      <c r="W102" s="698">
        <f t="shared" si="11"/>
        <v>1385</v>
      </c>
      <c r="X102" s="698">
        <f t="shared" si="12"/>
        <v>1153</v>
      </c>
      <c r="Y102" s="699">
        <f t="shared" si="13"/>
        <v>0.20121422376409367</v>
      </c>
    </row>
    <row r="103" spans="2:25">
      <c r="B103" s="192"/>
      <c r="C103" s="192"/>
      <c r="D103" s="192"/>
      <c r="E103" s="192"/>
      <c r="F103" s="192"/>
      <c r="G103" s="192"/>
      <c r="H103" s="192"/>
      <c r="I103" s="694">
        <v>9</v>
      </c>
      <c r="J103" s="696" t="str">
        <f>AES!$AF42</f>
        <v>Korea</v>
      </c>
      <c r="K103" s="697">
        <f>INDEX(AES!AG$34:AG$43,MATCH($J103,AES!$AF$34:$AF$43,0))</f>
        <v>285</v>
      </c>
      <c r="L103" s="697">
        <f>IFERROR(INDEX(AES!AG$79:AG$88,MATCH($J103,AES!$AF$79:$AF$88,0)),"")</f>
        <v>609</v>
      </c>
      <c r="M103" s="697">
        <f>INDEX(AES!AH$34:AH$43,MATCH($J103,AES!$AF$34:$AF$43,0))</f>
        <v>281</v>
      </c>
      <c r="N103" s="697">
        <f>IFERROR(INDEX(AES!AH$79:AH$88,MATCH($J103,AES!$AF$79:$AF$88,0)),"")</f>
        <v>429</v>
      </c>
      <c r="O103" s="697">
        <f>INDEX(AES!AI$34:AI$43,MATCH($J103,AES!$AF$34:$AF$43,0))</f>
        <v>191</v>
      </c>
      <c r="P103" s="697">
        <f>IFERROR(INDEX(AES!AI$79:AI$88,MATCH($J103,AES!$AF$79:$AF$88,0)),"")</f>
        <v>247</v>
      </c>
      <c r="Q103" s="697">
        <f>INDEX(AES!AJ$34:AJ$43,MATCH($J103,AES!$AF$34:$AF$43,0))</f>
        <v>176</v>
      </c>
      <c r="R103" s="697">
        <f>IFERROR(INDEX(AES!AJ$79:AJ$88,MATCH($J103,AES!$AF$79:$AF$88,0)),"")</f>
        <v>253</v>
      </c>
      <c r="S103" s="697">
        <f>INDEX(AES!AK$34:AK$43,MATCH($J103,AES!$AF$34:$AF$43,0))</f>
        <v>256</v>
      </c>
      <c r="T103" s="697">
        <f>IFERROR(INDEX(AES!AK$79:AK$88,MATCH($J103,AES!$AF$79:$AF$88,0)),"")</f>
        <v>388</v>
      </c>
      <c r="U103" s="697">
        <f>INDEX(AES!AL$34:AL$43,MATCH($J103,AES!$AF$34:$AF$43,0))</f>
        <v>115</v>
      </c>
      <c r="V103" s="697">
        <f>IFERROR(INDEX(AES!AL$79:AL$88,MATCH($J103,AES!$AF$79:$AF$88,0)),"")</f>
        <v>288</v>
      </c>
      <c r="W103" s="698">
        <f t="shared" si="11"/>
        <v>1304</v>
      </c>
      <c r="X103" s="698">
        <f t="shared" si="12"/>
        <v>2214</v>
      </c>
      <c r="Y103" s="699">
        <f t="shared" si="13"/>
        <v>-0.41102077687443539</v>
      </c>
    </row>
    <row r="104" spans="2:25" ht="23.5" customHeight="1">
      <c r="B104" s="192"/>
      <c r="C104" s="192"/>
      <c r="D104" s="192"/>
      <c r="E104" s="192"/>
      <c r="F104" s="192"/>
      <c r="G104" s="192"/>
      <c r="H104" s="192"/>
      <c r="I104" s="694">
        <v>10</v>
      </c>
      <c r="J104" s="696" t="str">
        <f>AES!$AF43</f>
        <v>Taiwan</v>
      </c>
      <c r="K104" s="697">
        <f>INDEX(AES!AG$34:AG$43,MATCH($J104,AES!$AF$34:$AF$43,0))</f>
        <v>155</v>
      </c>
      <c r="L104" s="697">
        <v>477</v>
      </c>
      <c r="M104" s="697">
        <f>INDEX(AES!AH$34:AH$43,MATCH($J104,AES!$AF$34:$AF$43,0))</f>
        <v>329</v>
      </c>
      <c r="N104" s="697">
        <v>249</v>
      </c>
      <c r="O104" s="697">
        <f>INDEX(AES!AI$34:AI$43,MATCH($J104,AES!$AF$34:$AF$43,0))</f>
        <v>186</v>
      </c>
      <c r="P104" s="697">
        <v>167</v>
      </c>
      <c r="Q104" s="697">
        <f>INDEX(AES!AJ$34:AJ$43,MATCH($J104,AES!$AF$34:$AF$43,0))</f>
        <v>226</v>
      </c>
      <c r="R104" s="697">
        <v>169</v>
      </c>
      <c r="S104" s="697">
        <f>INDEX(AES!AK$34:AK$43,MATCH($J104,AES!$AF$34:$AF$43,0))</f>
        <v>155</v>
      </c>
      <c r="T104" s="697">
        <v>216</v>
      </c>
      <c r="U104" s="697">
        <f>INDEX(AES!AL$34:AL$43,MATCH($J104,AES!$AF$34:$AF$43,0))</f>
        <v>165</v>
      </c>
      <c r="V104" s="697">
        <v>148</v>
      </c>
      <c r="W104" s="698">
        <f t="shared" si="11"/>
        <v>1216</v>
      </c>
      <c r="X104" s="698">
        <f t="shared" si="12"/>
        <v>1426</v>
      </c>
      <c r="Y104" s="699">
        <f t="shared" si="13"/>
        <v>-0.14726507713884993</v>
      </c>
    </row>
    <row r="105" spans="2:25">
      <c r="B105" s="192"/>
      <c r="C105" s="192"/>
      <c r="D105" s="192"/>
      <c r="E105" s="192"/>
      <c r="F105" s="192"/>
      <c r="G105" s="192"/>
      <c r="H105" s="192"/>
    </row>
    <row r="106" spans="2:25" ht="18.5">
      <c r="B106" s="339" t="s">
        <v>424</v>
      </c>
      <c r="I106" s="891" t="s">
        <v>104</v>
      </c>
      <c r="J106" s="868"/>
      <c r="K106" s="695">
        <v>2026</v>
      </c>
      <c r="L106" s="695">
        <v>2025</v>
      </c>
      <c r="M106" s="695">
        <v>2026</v>
      </c>
      <c r="N106" s="695">
        <v>2025</v>
      </c>
      <c r="O106" s="695">
        <v>2026</v>
      </c>
      <c r="P106" s="695">
        <v>2025</v>
      </c>
      <c r="Q106" s="695">
        <v>2026</v>
      </c>
      <c r="R106" s="695">
        <v>2025</v>
      </c>
      <c r="S106" s="695">
        <v>2026</v>
      </c>
      <c r="T106" s="695">
        <v>2025</v>
      </c>
      <c r="U106" s="695">
        <v>2026</v>
      </c>
      <c r="V106" s="695">
        <v>2025</v>
      </c>
      <c r="W106" s="695">
        <v>2026</v>
      </c>
      <c r="X106" s="695">
        <v>2025</v>
      </c>
      <c r="Y106" s="695"/>
    </row>
    <row r="107" spans="2:25">
      <c r="I107" s="695" t="s">
        <v>97</v>
      </c>
      <c r="J107" s="695"/>
      <c r="K107" s="891" t="s">
        <v>25</v>
      </c>
      <c r="L107" s="868"/>
      <c r="M107" s="891" t="s">
        <v>26</v>
      </c>
      <c r="N107" s="868"/>
      <c r="O107" s="891" t="s">
        <v>27</v>
      </c>
      <c r="P107" s="868"/>
      <c r="Q107" s="891" t="s">
        <v>28</v>
      </c>
      <c r="R107" s="868"/>
      <c r="S107" s="891" t="s">
        <v>29</v>
      </c>
      <c r="T107" s="868"/>
      <c r="U107" s="891" t="s">
        <v>30</v>
      </c>
      <c r="V107" s="868"/>
      <c r="W107" s="891" t="s">
        <v>98</v>
      </c>
      <c r="X107" s="868"/>
      <c r="Y107" s="695" t="s">
        <v>99</v>
      </c>
    </row>
    <row r="108" spans="2:25">
      <c r="I108" s="694">
        <v>1</v>
      </c>
      <c r="J108" s="696" t="str">
        <f>LYF!$AF34</f>
        <v>China</v>
      </c>
      <c r="K108" s="697">
        <f>INDEX(LYF!AG$34:AG$43,MATCH($J108,LYF!$AF$34:$AF$43,0))</f>
        <v>808</v>
      </c>
      <c r="L108" s="697">
        <f>IFERROR(INDEX(LYF!AG$78:AG$87,MATCH($J108,LYF!$AF$78:$AF$87,0)),"")</f>
        <v>973</v>
      </c>
      <c r="M108" s="697">
        <f>INDEX(LYF!AH$34:AH$43,MATCH($J108,LYF!$AF$34:$AF$43,0))</f>
        <v>1267</v>
      </c>
      <c r="N108" s="697">
        <f>IFERROR(INDEX(LYF!AH$78:AH$87,MATCH($J108,LYF!$AF$78:$AF$87,0)),"")</f>
        <v>803</v>
      </c>
      <c r="O108" s="697">
        <f>INDEX(LYF!AI$34:AI$43,MATCH($J108,LYF!$AF$34:$AF$43,0))</f>
        <v>1117</v>
      </c>
      <c r="P108" s="697">
        <f>IFERROR(INDEX(LYF!AI$78:AI$87,MATCH($J108,LYF!$AF$78:$AF$87,0)),"")</f>
        <v>754</v>
      </c>
      <c r="Q108" s="697">
        <f>INDEX(LYF!AJ$34:AJ$43,MATCH($J108,LYF!$AF$34:$AF$43,0))</f>
        <v>654</v>
      </c>
      <c r="R108" s="697">
        <f>IFERROR(INDEX(LYF!AJ$78:AJ$87,MATCH($J108,LYF!$AF$78:$AF$87,0)),"")</f>
        <v>667</v>
      </c>
      <c r="S108" s="697">
        <f>INDEX(LYF!AK$34:AK$43,MATCH($J108,LYF!$AF$34:$AF$43,0))</f>
        <v>1010</v>
      </c>
      <c r="T108" s="697">
        <f>IFERROR(INDEX(LYF!AK$78:AK$87,MATCH($J108,LYF!$AF$78:$AF$87,0)),"")</f>
        <v>743</v>
      </c>
      <c r="U108" s="697">
        <f>INDEX(LYF!AL$34:AL$43,MATCH($J108,LYF!$AF$34:$AF$43,0))</f>
        <v>1098</v>
      </c>
      <c r="V108" s="697">
        <f>IFERROR(INDEX(LYF!AL$78:AL$87,MATCH($J108,LYF!$AF$78:$AF$87,0)),"")</f>
        <v>702</v>
      </c>
      <c r="W108" s="698">
        <f t="shared" ref="W108:W117" si="14">SUM(K108,M108,O108,Q108,S108,U108)</f>
        <v>5954</v>
      </c>
      <c r="X108" s="698">
        <f t="shared" ref="X108:X117" si="15">SUM(L108,N108,P108,R108,T108,V108)</f>
        <v>4642</v>
      </c>
      <c r="Y108" s="699">
        <f t="shared" ref="Y108:Y117" si="16">(W108-X108)/X108</f>
        <v>0.28263679448513573</v>
      </c>
    </row>
    <row r="109" spans="2:25">
      <c r="I109" s="694">
        <v>2</v>
      </c>
      <c r="J109" s="696" t="str">
        <f>LYF!$AF35</f>
        <v>Indonesia</v>
      </c>
      <c r="K109" s="697">
        <f>INDEX(LYF!AG$34:AG$43,MATCH($J109,LYF!$AF$34:$AF$43,0))</f>
        <v>439</v>
      </c>
      <c r="L109" s="697">
        <f>IFERROR(INDEX(LYF!AG$78:AG$87,MATCH($J109,LYF!$AF$78:$AF$87,0)),"")</f>
        <v>163</v>
      </c>
      <c r="M109" s="697">
        <f>INDEX(LYF!AH$34:AH$43,MATCH($J109,LYF!$AF$34:$AF$43,0))</f>
        <v>315</v>
      </c>
      <c r="N109" s="697">
        <f>IFERROR(INDEX(LYF!AH$78:AH$87,MATCH($J109,LYF!$AF$78:$AF$87,0)),"")</f>
        <v>150</v>
      </c>
      <c r="O109" s="697">
        <f>INDEX(LYF!AI$34:AI$43,MATCH($J109,LYF!$AF$34:$AF$43,0))</f>
        <v>446</v>
      </c>
      <c r="P109" s="697">
        <f>IFERROR(INDEX(LYF!AI$78:AI$87,MATCH($J109,LYF!$AF$78:$AF$87,0)),"")</f>
        <v>124</v>
      </c>
      <c r="Q109" s="697">
        <f>INDEX(LYF!AJ$34:AJ$43,MATCH($J109,LYF!$AF$34:$AF$43,0))</f>
        <v>368</v>
      </c>
      <c r="R109" s="697">
        <f>IFERROR(INDEX(LYF!AJ$78:AJ$87,MATCH($J109,LYF!$AF$78:$AF$87,0)),"")</f>
        <v>162</v>
      </c>
      <c r="S109" s="697">
        <f>INDEX(LYF!AK$34:AK$43,MATCH($J109,LYF!$AF$34:$AF$43,0))</f>
        <v>898</v>
      </c>
      <c r="T109" s="697">
        <f>IFERROR(INDEX(LYF!AK$78:AK$87,MATCH($J109,LYF!$AF$78:$AF$87,0)),"")</f>
        <v>211</v>
      </c>
      <c r="U109" s="697">
        <f>INDEX(LYF!AL$34:AL$43,MATCH($J109,LYF!$AF$34:$AF$43,0))</f>
        <v>568</v>
      </c>
      <c r="V109" s="697">
        <f>IFERROR(INDEX(LYF!AL$78:AL$87,MATCH($J109,LYF!$AF$78:$AF$87,0)),"")</f>
        <v>207</v>
      </c>
      <c r="W109" s="698">
        <f t="shared" si="14"/>
        <v>3034</v>
      </c>
      <c r="X109" s="698">
        <f t="shared" si="15"/>
        <v>1017</v>
      </c>
      <c r="Y109" s="699">
        <f t="shared" si="16"/>
        <v>1.983284169124877</v>
      </c>
    </row>
    <row r="110" spans="2:25">
      <c r="I110" s="694">
        <v>3</v>
      </c>
      <c r="J110" s="696" t="str">
        <f>LYF!$AF36</f>
        <v>Singapore</v>
      </c>
      <c r="K110" s="697">
        <f>INDEX(LYF!AG$34:AG$43,MATCH($J110,LYF!$AF$34:$AF$43,0))</f>
        <v>521</v>
      </c>
      <c r="L110" s="697">
        <f>IFERROR(INDEX(LYF!AG$78:AG$87,MATCH($J110,LYF!$AF$78:$AF$87,0)),"")</f>
        <v>493</v>
      </c>
      <c r="M110" s="697">
        <f>INDEX(LYF!AH$34:AH$43,MATCH($J110,LYF!$AF$34:$AF$43,0))</f>
        <v>427</v>
      </c>
      <c r="N110" s="697">
        <f>IFERROR(INDEX(LYF!AH$78:AH$87,MATCH($J110,LYF!$AF$78:$AF$87,0)),"")</f>
        <v>439</v>
      </c>
      <c r="O110" s="697">
        <f>INDEX(LYF!AI$34:AI$43,MATCH($J110,LYF!$AF$34:$AF$43,0))</f>
        <v>524</v>
      </c>
      <c r="P110" s="697">
        <f>IFERROR(INDEX(LYF!AI$78:AI$87,MATCH($J110,LYF!$AF$78:$AF$87,0)),"")</f>
        <v>561</v>
      </c>
      <c r="Q110" s="697">
        <f>INDEX(LYF!AJ$34:AJ$43,MATCH($J110,LYF!$AF$34:$AF$43,0))</f>
        <v>221</v>
      </c>
      <c r="R110" s="697">
        <f>IFERROR(INDEX(LYF!AJ$78:AJ$87,MATCH($J110,LYF!$AF$78:$AF$87,0)),"")</f>
        <v>391</v>
      </c>
      <c r="S110" s="697">
        <f>INDEX(LYF!AK$34:AK$43,MATCH($J110,LYF!$AF$34:$AF$43,0))</f>
        <v>381</v>
      </c>
      <c r="T110" s="697">
        <f>IFERROR(INDEX(LYF!AK$78:AK$87,MATCH($J110,LYF!$AF$78:$AF$87,0)),"")</f>
        <v>419</v>
      </c>
      <c r="U110" s="697">
        <f>INDEX(LYF!AL$34:AL$43,MATCH($J110,LYF!$AF$34:$AF$43,0))</f>
        <v>262</v>
      </c>
      <c r="V110" s="697">
        <f>IFERROR(INDEX(LYF!AL$78:AL$87,MATCH($J110,LYF!$AF$78:$AF$87,0)),"")</f>
        <v>459</v>
      </c>
      <c r="W110" s="698">
        <f t="shared" si="14"/>
        <v>2336</v>
      </c>
      <c r="X110" s="698">
        <f t="shared" si="15"/>
        <v>2762</v>
      </c>
      <c r="Y110" s="699">
        <f t="shared" si="16"/>
        <v>-0.15423606082548877</v>
      </c>
    </row>
    <row r="111" spans="2:25">
      <c r="I111" s="694">
        <v>4</v>
      </c>
      <c r="J111" s="696" t="str">
        <f>LYF!$AF37</f>
        <v>Malaysia</v>
      </c>
      <c r="K111" s="697">
        <f>INDEX(LYF!AG$34:AG$43,MATCH($J111,LYF!$AF$34:$AF$43,0))</f>
        <v>432</v>
      </c>
      <c r="L111" s="697">
        <f>IFERROR(INDEX(LYF!AG$78:AG$87,MATCH($J111,LYF!$AF$78:$AF$87,0)),"")</f>
        <v>328</v>
      </c>
      <c r="M111" s="697">
        <f>INDEX(LYF!AH$34:AH$43,MATCH($J111,LYF!$AF$34:$AF$43,0))</f>
        <v>322</v>
      </c>
      <c r="N111" s="697">
        <f>IFERROR(INDEX(LYF!AH$78:AH$87,MATCH($J111,LYF!$AF$78:$AF$87,0)),"")</f>
        <v>387</v>
      </c>
      <c r="O111" s="697">
        <f>INDEX(LYF!AI$34:AI$43,MATCH($J111,LYF!$AF$34:$AF$43,0))</f>
        <v>391</v>
      </c>
      <c r="P111" s="697">
        <f>IFERROR(INDEX(LYF!AI$78:AI$87,MATCH($J111,LYF!$AF$78:$AF$87,0)),"")</f>
        <v>397</v>
      </c>
      <c r="Q111" s="697">
        <f>INDEX(LYF!AJ$34:AJ$43,MATCH($J111,LYF!$AF$34:$AF$43,0))</f>
        <v>265</v>
      </c>
      <c r="R111" s="697">
        <f>IFERROR(INDEX(LYF!AJ$78:AJ$87,MATCH($J111,LYF!$AF$78:$AF$87,0)),"")</f>
        <v>391</v>
      </c>
      <c r="S111" s="697">
        <f>INDEX(LYF!AK$34:AK$43,MATCH($J111,LYF!$AF$34:$AF$43,0))</f>
        <v>402</v>
      </c>
      <c r="T111" s="697">
        <f>IFERROR(INDEX(LYF!AK$78:AK$87,MATCH($J111,LYF!$AF$78:$AF$87,0)),"")</f>
        <v>358</v>
      </c>
      <c r="U111" s="697">
        <f>INDEX(LYF!AL$34:AL$43,MATCH($J111,LYF!$AF$34:$AF$43,0))</f>
        <v>308</v>
      </c>
      <c r="V111" s="697">
        <f>IFERROR(INDEX(LYF!AL$78:AL$87,MATCH($J111,LYF!$AF$78:$AF$87,0)),"")</f>
        <v>277</v>
      </c>
      <c r="W111" s="698">
        <f t="shared" si="14"/>
        <v>2120</v>
      </c>
      <c r="X111" s="698">
        <f t="shared" si="15"/>
        <v>2138</v>
      </c>
      <c r="Y111" s="699">
        <f t="shared" si="16"/>
        <v>-8.4190832553788595E-3</v>
      </c>
    </row>
    <row r="112" spans="2:25">
      <c r="I112" s="694">
        <v>5</v>
      </c>
      <c r="J112" s="696" t="str">
        <f>LYF!$AF38</f>
        <v>Taiwan</v>
      </c>
      <c r="K112" s="697">
        <f>INDEX(LYF!AG$34:AG$43,MATCH($J112,LYF!$AF$34:$AF$43,0))</f>
        <v>258</v>
      </c>
      <c r="L112" s="697">
        <f>IFERROR(INDEX(LYF!AG$78:AG$87,MATCH($J112,LYF!$AF$78:$AF$87,0)),"")</f>
        <v>246</v>
      </c>
      <c r="M112" s="697">
        <f>INDEX(LYF!AH$34:AH$43,MATCH($J112,LYF!$AF$34:$AF$43,0))</f>
        <v>316</v>
      </c>
      <c r="N112" s="697">
        <f>IFERROR(INDEX(LYF!AH$78:AH$87,MATCH($J112,LYF!$AF$78:$AF$87,0)),"")</f>
        <v>183</v>
      </c>
      <c r="O112" s="697">
        <f>INDEX(LYF!AI$34:AI$43,MATCH($J112,LYF!$AF$34:$AF$43,0))</f>
        <v>364</v>
      </c>
      <c r="P112" s="697">
        <f>IFERROR(INDEX(LYF!AI$78:AI$87,MATCH($J112,LYF!$AF$78:$AF$87,0)),"")</f>
        <v>182</v>
      </c>
      <c r="Q112" s="697">
        <f>INDEX(LYF!AJ$34:AJ$43,MATCH($J112,LYF!$AF$34:$AF$43,0))</f>
        <v>179</v>
      </c>
      <c r="R112" s="697">
        <f>IFERROR(INDEX(LYF!AJ$78:AJ$87,MATCH($J112,LYF!$AF$78:$AF$87,0)),"")</f>
        <v>172</v>
      </c>
      <c r="S112" s="697">
        <f>INDEX(LYF!AK$34:AK$43,MATCH($J112,LYF!$AF$34:$AF$43,0))</f>
        <v>186</v>
      </c>
      <c r="T112" s="697">
        <f>IFERROR(INDEX(LYF!AK$78:AK$87,MATCH($J112,LYF!$AF$78:$AF$87,0)),"")</f>
        <v>210</v>
      </c>
      <c r="U112" s="697">
        <f>INDEX(LYF!AL$34:AL$43,MATCH($J112,LYF!$AF$34:$AF$43,0))</f>
        <v>221</v>
      </c>
      <c r="V112" s="697">
        <f>IFERROR(INDEX(LYF!AL$78:AL$87,MATCH($J112,LYF!$AF$78:$AF$87,0)),"")</f>
        <v>207</v>
      </c>
      <c r="W112" s="698">
        <f t="shared" si="14"/>
        <v>1524</v>
      </c>
      <c r="X112" s="698">
        <f t="shared" si="15"/>
        <v>1200</v>
      </c>
      <c r="Y112" s="699">
        <f t="shared" si="16"/>
        <v>0.27</v>
      </c>
    </row>
    <row r="113" spans="2:25">
      <c r="I113" s="694">
        <v>6</v>
      </c>
      <c r="J113" s="696" t="str">
        <f>LYF!$AF39</f>
        <v>Thailand</v>
      </c>
      <c r="K113" s="697">
        <f>INDEX(LYF!AG$34:AG$43,MATCH($J113,LYF!$AF$34:$AF$43,0))</f>
        <v>214</v>
      </c>
      <c r="L113" s="697">
        <f>IFERROR(INDEX(LYF!AG$78:AG$87,MATCH($J113,LYF!$AF$78:$AF$87,0)),"")</f>
        <v>218</v>
      </c>
      <c r="M113" s="697">
        <f>INDEX(LYF!AH$34:AH$43,MATCH($J113,LYF!$AF$34:$AF$43,0))</f>
        <v>227</v>
      </c>
      <c r="N113" s="697">
        <f>IFERROR(INDEX(LYF!AH$78:AH$87,MATCH($J113,LYF!$AF$78:$AF$87,0)),"")</f>
        <v>251</v>
      </c>
      <c r="O113" s="697">
        <f>INDEX(LYF!AI$34:AI$43,MATCH($J113,LYF!$AF$34:$AF$43,0))</f>
        <v>279</v>
      </c>
      <c r="P113" s="697">
        <f>IFERROR(INDEX(LYF!AI$78:AI$87,MATCH($J113,LYF!$AF$78:$AF$87,0)),"")</f>
        <v>305</v>
      </c>
      <c r="Q113" s="697">
        <f>INDEX(LYF!AJ$34:AJ$43,MATCH($J113,LYF!$AF$34:$AF$43,0))</f>
        <v>162</v>
      </c>
      <c r="R113" s="697">
        <f>IFERROR(INDEX(LYF!AJ$78:AJ$87,MATCH($J113,LYF!$AF$78:$AF$87,0)),"")</f>
        <v>301</v>
      </c>
      <c r="S113" s="697">
        <f>INDEX(LYF!AK$34:AK$43,MATCH($J113,LYF!$AF$34:$AF$43,0))</f>
        <v>262</v>
      </c>
      <c r="T113" s="697">
        <f>IFERROR(INDEX(LYF!AK$78:AK$87,MATCH($J113,LYF!$AF$78:$AF$87,0)),"")</f>
        <v>364</v>
      </c>
      <c r="U113" s="697">
        <f>INDEX(LYF!AL$34:AL$43,MATCH($J113,LYF!$AF$34:$AF$43,0))</f>
        <v>319</v>
      </c>
      <c r="V113" s="697">
        <f>IFERROR(INDEX(LYF!AL$78:AL$87,MATCH($J113,LYF!$AF$78:$AF$87,0)),"")</f>
        <v>434</v>
      </c>
      <c r="W113" s="698">
        <f t="shared" si="14"/>
        <v>1463</v>
      </c>
      <c r="X113" s="698">
        <f t="shared" si="15"/>
        <v>1873</v>
      </c>
      <c r="Y113" s="699">
        <f t="shared" si="16"/>
        <v>-0.2189001601708489</v>
      </c>
    </row>
    <row r="114" spans="2:25">
      <c r="I114" s="694">
        <v>7</v>
      </c>
      <c r="J114" s="696" t="str">
        <f>LYF!$AF40</f>
        <v>USA</v>
      </c>
      <c r="K114" s="697">
        <f>INDEX(LYF!AG$34:AG$43,MATCH($J114,LYF!$AF$34:$AF$43,0))</f>
        <v>518</v>
      </c>
      <c r="L114" s="697">
        <f>IFERROR(INDEX(LYF!AG$78:AG$87,MATCH($J114,LYF!$AF$78:$AF$87,0)),"")</f>
        <v>608</v>
      </c>
      <c r="M114" s="697">
        <f>INDEX(LYF!AH$34:AH$43,MATCH($J114,LYF!$AF$34:$AF$43,0))</f>
        <v>320</v>
      </c>
      <c r="N114" s="697">
        <f>IFERROR(INDEX(LYF!AH$78:AH$87,MATCH($J114,LYF!$AF$78:$AF$87,0)),"")</f>
        <v>356</v>
      </c>
      <c r="O114" s="697">
        <f>INDEX(LYF!AI$34:AI$43,MATCH($J114,LYF!$AF$34:$AF$43,0))</f>
        <v>192</v>
      </c>
      <c r="P114" s="697">
        <f>IFERROR(INDEX(LYF!AI$78:AI$87,MATCH($J114,LYF!$AF$78:$AF$87,0)),"")</f>
        <v>346</v>
      </c>
      <c r="Q114" s="697">
        <f>INDEX(LYF!AJ$34:AJ$43,MATCH($J114,LYF!$AF$34:$AF$43,0))</f>
        <v>102</v>
      </c>
      <c r="R114" s="697">
        <f>IFERROR(INDEX(LYF!AJ$78:AJ$87,MATCH($J114,LYF!$AF$78:$AF$87,0)),"")</f>
        <v>301</v>
      </c>
      <c r="S114" s="697">
        <f>INDEX(LYF!AK$34:AK$43,MATCH($J114,LYF!$AF$34:$AF$43,0))</f>
        <v>135</v>
      </c>
      <c r="T114" s="697">
        <f>IFERROR(INDEX(LYF!AK$78:AK$87,MATCH($J114,LYF!$AF$78:$AF$87,0)),"")</f>
        <v>183</v>
      </c>
      <c r="U114" s="697">
        <f>INDEX(LYF!AL$34:AL$43,MATCH($J114,LYF!$AF$34:$AF$43,0))</f>
        <v>173</v>
      </c>
      <c r="V114" s="697">
        <f>IFERROR(INDEX(LYF!AL$78:AL$87,MATCH($J114,LYF!$AF$78:$AF$87,0)),"")</f>
        <v>205</v>
      </c>
      <c r="W114" s="698">
        <f t="shared" si="14"/>
        <v>1440</v>
      </c>
      <c r="X114" s="698">
        <f t="shared" si="15"/>
        <v>1999</v>
      </c>
      <c r="Y114" s="699">
        <f t="shared" si="16"/>
        <v>-0.27963981990995496</v>
      </c>
    </row>
    <row r="115" spans="2:25">
      <c r="I115" s="694">
        <v>8</v>
      </c>
      <c r="J115" s="696" t="str">
        <f>LYF!$AF41</f>
        <v>Japan</v>
      </c>
      <c r="K115" s="697">
        <f>INDEX(LYF!AG$34:AG$43,MATCH($J115,LYF!$AF$34:$AF$43,0))</f>
        <v>191</v>
      </c>
      <c r="L115" s="697">
        <f>IFERROR(INDEX(LYF!AG$78:AG$87,MATCH($J115,LYF!$AF$78:$AF$87,0)),"")</f>
        <v>125</v>
      </c>
      <c r="M115" s="697">
        <f>INDEX(LYF!AH$34:AH$43,MATCH($J115,LYF!$AF$34:$AF$43,0))</f>
        <v>233</v>
      </c>
      <c r="N115" s="697">
        <f>IFERROR(INDEX(LYF!AH$78:AH$87,MATCH($J115,LYF!$AF$78:$AF$87,0)),"")</f>
        <v>223</v>
      </c>
      <c r="O115" s="697">
        <f>INDEX(LYF!AI$34:AI$43,MATCH($J115,LYF!$AF$34:$AF$43,0))</f>
        <v>233</v>
      </c>
      <c r="P115" s="697">
        <f>IFERROR(INDEX(LYF!AI$78:AI$87,MATCH($J115,LYF!$AF$78:$AF$87,0)),"")</f>
        <v>154</v>
      </c>
      <c r="Q115" s="697">
        <f>INDEX(LYF!AJ$34:AJ$43,MATCH($J115,LYF!$AF$34:$AF$43,0))</f>
        <v>140</v>
      </c>
      <c r="R115" s="697">
        <f>IFERROR(INDEX(LYF!AJ$78:AJ$87,MATCH($J115,LYF!$AF$78:$AF$87,0)),"")</f>
        <v>125</v>
      </c>
      <c r="S115" s="697">
        <f>INDEX(LYF!AK$34:AK$43,MATCH($J115,LYF!$AF$34:$AF$43,0))</f>
        <v>144</v>
      </c>
      <c r="T115" s="697">
        <f>IFERROR(INDEX(LYF!AK$78:AK$87,MATCH($J115,LYF!$AF$78:$AF$87,0)),"")</f>
        <v>164</v>
      </c>
      <c r="U115" s="697">
        <f>INDEX(LYF!AL$34:AL$43,MATCH($J115,LYF!$AF$34:$AF$43,0))</f>
        <v>97</v>
      </c>
      <c r="V115" s="697">
        <f>IFERROR(INDEX(LYF!AL$78:AL$87,MATCH($J115,LYF!$AF$78:$AF$87,0)),"")</f>
        <v>135</v>
      </c>
      <c r="W115" s="698">
        <f t="shared" si="14"/>
        <v>1038</v>
      </c>
      <c r="X115" s="698">
        <f t="shared" si="15"/>
        <v>926</v>
      </c>
      <c r="Y115" s="699">
        <f t="shared" si="16"/>
        <v>0.12095032397408208</v>
      </c>
    </row>
    <row r="116" spans="2:25">
      <c r="I116" s="694">
        <v>9</v>
      </c>
      <c r="J116" s="696" t="str">
        <f>LYF!$AF42</f>
        <v>UK</v>
      </c>
      <c r="K116" s="697">
        <f>INDEX(LYF!AG$34:AG$43,MATCH($J116,LYF!$AF$34:$AF$43,0))</f>
        <v>250</v>
      </c>
      <c r="L116" s="697">
        <f>IFERROR(INDEX(LYF!AG$78:AG$87,MATCH($J116,LYF!$AF$78:$AF$87,0)),"")</f>
        <v>253</v>
      </c>
      <c r="M116" s="697">
        <f>INDEX(LYF!AH$34:AH$43,MATCH($J116,LYF!$AF$34:$AF$43,0))</f>
        <v>150</v>
      </c>
      <c r="N116" s="697">
        <f>IFERROR(INDEX(LYF!AH$78:AH$87,MATCH($J116,LYF!$AF$78:$AF$87,0)),"")</f>
        <v>243</v>
      </c>
      <c r="O116" s="697">
        <f>INDEX(LYF!AI$34:AI$43,MATCH($J116,LYF!$AF$34:$AF$43,0))</f>
        <v>152</v>
      </c>
      <c r="P116" s="697">
        <f>IFERROR(INDEX(LYF!AI$78:AI$87,MATCH($J116,LYF!$AF$78:$AF$87,0)),"")</f>
        <v>211</v>
      </c>
      <c r="Q116" s="697">
        <f>INDEX(LYF!AJ$34:AJ$43,MATCH($J116,LYF!$AF$34:$AF$43,0))</f>
        <v>82</v>
      </c>
      <c r="R116" s="697">
        <f>IFERROR(INDEX(LYF!AJ$78:AJ$87,MATCH($J116,LYF!$AF$78:$AF$87,0)),"")</f>
        <v>221</v>
      </c>
      <c r="S116" s="697">
        <f>INDEX(LYF!AK$34:AK$43,MATCH($J116,LYF!$AF$34:$AF$43,0))</f>
        <v>91</v>
      </c>
      <c r="T116" s="697">
        <f>IFERROR(INDEX(LYF!AK$78:AK$87,MATCH($J116,LYF!$AF$78:$AF$87,0)),"")</f>
        <v>168</v>
      </c>
      <c r="U116" s="697">
        <f>INDEX(LYF!AL$34:AL$43,MATCH($J116,LYF!$AF$34:$AF$43,0))</f>
        <v>84</v>
      </c>
      <c r="V116" s="697">
        <f>IFERROR(INDEX(LYF!AL$78:AL$87,MATCH($J116,LYF!$AF$78:$AF$87,0)),"")</f>
        <v>105</v>
      </c>
      <c r="W116" s="698">
        <f t="shared" si="14"/>
        <v>809</v>
      </c>
      <c r="X116" s="698">
        <f t="shared" si="15"/>
        <v>1201</v>
      </c>
      <c r="Y116" s="699">
        <f t="shared" si="16"/>
        <v>-0.32639467110741049</v>
      </c>
    </row>
    <row r="117" spans="2:25">
      <c r="I117" s="694">
        <v>10</v>
      </c>
      <c r="J117" s="696" t="str">
        <f>LYF!$AF43</f>
        <v>Germany</v>
      </c>
      <c r="K117" s="697">
        <f>INDEX(LYF!AG$34:AG$43,MATCH($J117,LYF!$AF$34:$AF$43,0))</f>
        <v>253</v>
      </c>
      <c r="L117" s="697">
        <v>192</v>
      </c>
      <c r="M117" s="697">
        <f>INDEX(LYF!AH$34:AH$43,MATCH($J117,LYF!$AF$34:$AF$43,0))</f>
        <v>147</v>
      </c>
      <c r="N117" s="697">
        <v>178</v>
      </c>
      <c r="O117" s="697">
        <f>INDEX(LYF!AI$34:AI$43,MATCH($J117,LYF!$AF$34:$AF$43,0))</f>
        <v>163</v>
      </c>
      <c r="P117" s="697">
        <v>151</v>
      </c>
      <c r="Q117" s="697">
        <f>INDEX(LYF!AJ$34:AJ$43,MATCH($J117,LYF!$AF$34:$AF$43,0))</f>
        <v>68</v>
      </c>
      <c r="R117" s="697">
        <v>119</v>
      </c>
      <c r="S117" s="697">
        <f>INDEX(LYF!AK$34:AK$43,MATCH($J117,LYF!$AF$34:$AF$43,0))</f>
        <v>78</v>
      </c>
      <c r="T117" s="697">
        <v>47</v>
      </c>
      <c r="U117" s="697">
        <f>INDEX(LYF!AL$34:AL$43,MATCH($J117,LYF!$AF$34:$AF$43,0))</f>
        <v>32</v>
      </c>
      <c r="V117" s="697">
        <v>68</v>
      </c>
      <c r="W117" s="698">
        <f t="shared" si="14"/>
        <v>741</v>
      </c>
      <c r="X117" s="698">
        <f t="shared" si="15"/>
        <v>755</v>
      </c>
      <c r="Y117" s="699">
        <f t="shared" si="16"/>
        <v>-1.8543046357615896E-2</v>
      </c>
    </row>
    <row r="119" spans="2:25" ht="18.5">
      <c r="B119" s="339" t="s">
        <v>425</v>
      </c>
      <c r="I119" s="891" t="s">
        <v>7</v>
      </c>
      <c r="J119" s="868"/>
      <c r="K119" s="695">
        <v>2026</v>
      </c>
      <c r="L119" s="695">
        <v>2025</v>
      </c>
      <c r="M119" s="695">
        <v>2026</v>
      </c>
      <c r="N119" s="695">
        <v>2025</v>
      </c>
      <c r="O119" s="695">
        <v>2026</v>
      </c>
      <c r="P119" s="695">
        <v>2025</v>
      </c>
      <c r="Q119" s="695">
        <v>2026</v>
      </c>
      <c r="R119" s="695">
        <v>2025</v>
      </c>
      <c r="S119" s="695">
        <v>2026</v>
      </c>
      <c r="T119" s="695">
        <v>2025</v>
      </c>
      <c r="U119" s="695">
        <v>2026</v>
      </c>
      <c r="V119" s="695">
        <v>2025</v>
      </c>
      <c r="W119" s="695">
        <v>2026</v>
      </c>
      <c r="X119" s="695">
        <v>2025</v>
      </c>
      <c r="Y119" s="695"/>
    </row>
    <row r="120" spans="2:25">
      <c r="I120" s="695" t="s">
        <v>97</v>
      </c>
      <c r="J120" s="695"/>
      <c r="K120" s="891" t="s">
        <v>25</v>
      </c>
      <c r="L120" s="868"/>
      <c r="M120" s="891" t="s">
        <v>26</v>
      </c>
      <c r="N120" s="868"/>
      <c r="O120" s="891" t="s">
        <v>27</v>
      </c>
      <c r="P120" s="868"/>
      <c r="Q120" s="891" t="s">
        <v>28</v>
      </c>
      <c r="R120" s="868"/>
      <c r="S120" s="891" t="s">
        <v>29</v>
      </c>
      <c r="T120" s="868"/>
      <c r="U120" s="891" t="s">
        <v>30</v>
      </c>
      <c r="V120" s="868"/>
      <c r="W120" s="891" t="s">
        <v>98</v>
      </c>
      <c r="X120" s="868"/>
      <c r="Y120" s="695" t="s">
        <v>99</v>
      </c>
    </row>
    <row r="121" spans="2:25">
      <c r="I121" s="694">
        <v>1</v>
      </c>
      <c r="J121" s="696" t="str">
        <f>SP!$AF40</f>
        <v>China</v>
      </c>
      <c r="K121" s="697">
        <f>INDEX(SP!AG$40:AG$49,MATCH($J121,SP!$AF$40:$AF$49,0))</f>
        <v>1466</v>
      </c>
      <c r="L121" s="697">
        <f>IFERROR(INDEX(SP!AG$91:AG$100,MATCH($J121,SP!$AF$91:$AF$100,0)),"")</f>
        <v>2101</v>
      </c>
      <c r="M121" s="697">
        <f>INDEX(SP!AH$40:AH$49,MATCH($J121,SP!$AF$40:$AF$49,0))</f>
        <v>2559</v>
      </c>
      <c r="N121" s="697">
        <f>IFERROR(INDEX(SP!AH$91:AH$100,MATCH($J121,SP!$AF$91:$AF$100,0)),"")</f>
        <v>1768</v>
      </c>
      <c r="O121" s="697">
        <f>INDEX(SP!AI$40:AI$49,MATCH($J121,SP!$AF$40:$AF$49,0))</f>
        <v>1488</v>
      </c>
      <c r="P121" s="697">
        <f>IFERROR(INDEX(SP!AI$91:AI$100,MATCH($J121,SP!$AF$91:$AF$100,0)),"")</f>
        <v>1389</v>
      </c>
      <c r="Q121" s="697">
        <f>INDEX(SP!AJ$40:AJ$49,MATCH($J121,SP!$AF$40:$AF$49,0))</f>
        <v>1862</v>
      </c>
      <c r="R121" s="697">
        <f>IFERROR(INDEX(SP!AJ$91:AJ$100,MATCH($J121,SP!$AF$91:$AF$100,0)),"")</f>
        <v>1773</v>
      </c>
      <c r="S121" s="697">
        <f>INDEX(SP!AK$40:AK$49,MATCH($J121,SP!$AF$40:$AF$49,0))</f>
        <v>1870</v>
      </c>
      <c r="T121" s="697">
        <f>IFERROR(INDEX(SP!AK$91:AK$100,MATCH($J121,SP!$AF$91:$AF$100,0)),"")</f>
        <v>1704</v>
      </c>
      <c r="U121" s="697">
        <f>INDEX(SP!AL$40:AL$49,MATCH($J121,SP!$AF$40:$AF$49,0))</f>
        <v>1200</v>
      </c>
      <c r="V121" s="697">
        <f>IFERROR(INDEX(SP!AL$91:AL$100,MATCH($J121,SP!$AF$91:$AF$100,0)),"")</f>
        <v>905</v>
      </c>
      <c r="W121" s="698">
        <f t="shared" ref="W121:W130" si="17">SUM(K121,M121,O121,Q121,S121,U121)</f>
        <v>10445</v>
      </c>
      <c r="X121" s="698">
        <f t="shared" ref="X121:X130" si="18">SUM(L121,N121,P121,R121,T121,V121)</f>
        <v>9640</v>
      </c>
      <c r="Y121" s="699">
        <f t="shared" ref="Y121:Y130" si="19">(W121-X121)/X121</f>
        <v>8.3506224066390036E-2</v>
      </c>
    </row>
    <row r="122" spans="2:25">
      <c r="I122" s="694">
        <v>2</v>
      </c>
      <c r="J122" s="696" t="str">
        <f>SP!$AF41</f>
        <v>India</v>
      </c>
      <c r="K122" s="697">
        <f>INDEX(SP!AG$40:AG$49,MATCH($J122,SP!$AF$40:$AF$49,0))</f>
        <v>616</v>
      </c>
      <c r="L122" s="697">
        <f>IFERROR(INDEX(SP!AG$91:AG$100,MATCH($J122,SP!$AF$91:$AF$100,0)),"")</f>
        <v>490</v>
      </c>
      <c r="M122" s="697">
        <f>INDEX(SP!AH$40:AH$49,MATCH($J122,SP!$AF$40:$AF$49,0))</f>
        <v>431</v>
      </c>
      <c r="N122" s="697">
        <f>IFERROR(INDEX(SP!AH$91:AH$100,MATCH($J122,SP!$AF$91:$AF$100,0)),"")</f>
        <v>422</v>
      </c>
      <c r="O122" s="697">
        <f>INDEX(SP!AI$40:AI$49,MATCH($J122,SP!$AF$40:$AF$49,0))</f>
        <v>464</v>
      </c>
      <c r="P122" s="697">
        <f>IFERROR(INDEX(SP!AI$91:AI$100,MATCH($J122,SP!$AF$91:$AF$100,0)),"")</f>
        <v>436</v>
      </c>
      <c r="Q122" s="697">
        <f>INDEX(SP!AJ$40:AJ$49,MATCH($J122,SP!$AF$40:$AF$49,0))</f>
        <v>834</v>
      </c>
      <c r="R122" s="697">
        <f>IFERROR(INDEX(SP!AJ$91:AJ$100,MATCH($J122,SP!$AF$91:$AF$100,0)),"")</f>
        <v>681</v>
      </c>
      <c r="S122" s="697">
        <f>INDEX(SP!AK$40:AK$49,MATCH($J122,SP!$AF$40:$AF$49,0))</f>
        <v>608</v>
      </c>
      <c r="T122" s="697">
        <f>IFERROR(INDEX(SP!AK$91:AK$100,MATCH($J122,SP!$AF$91:$AF$100,0)),"")</f>
        <v>944</v>
      </c>
      <c r="U122" s="697">
        <f>INDEX(SP!AL$40:AL$49,MATCH($J122,SP!$AF$40:$AF$49,0))</f>
        <v>811</v>
      </c>
      <c r="V122" s="697">
        <f>IFERROR(INDEX(SP!AL$91:AL$100,MATCH($J122,SP!$AF$91:$AF$100,0)),"")</f>
        <v>1245</v>
      </c>
      <c r="W122" s="698">
        <f t="shared" si="17"/>
        <v>3764</v>
      </c>
      <c r="X122" s="698">
        <f t="shared" si="18"/>
        <v>4218</v>
      </c>
      <c r="Y122" s="699">
        <f t="shared" si="19"/>
        <v>-0.10763394973921289</v>
      </c>
    </row>
    <row r="123" spans="2:25">
      <c r="I123" s="694">
        <v>3</v>
      </c>
      <c r="J123" s="696" t="str">
        <f>SP!$AF42</f>
        <v>Thailand</v>
      </c>
      <c r="K123" s="697">
        <f>INDEX(SP!AG$40:AG$49,MATCH($J123,SP!$AF$40:$AF$49,0))</f>
        <v>335</v>
      </c>
      <c r="L123" s="697">
        <f>IFERROR(INDEX(SP!AG$91:AG$100,MATCH($J123,SP!$AF$91:$AF$100,0)),"")</f>
        <v>513</v>
      </c>
      <c r="M123" s="697">
        <f>INDEX(SP!AH$40:AH$49,MATCH($J123,SP!$AF$40:$AF$49,0))</f>
        <v>448</v>
      </c>
      <c r="N123" s="697">
        <f>IFERROR(INDEX(SP!AH$91:AH$100,MATCH($J123,SP!$AF$91:$AF$100,0)),"")</f>
        <v>351</v>
      </c>
      <c r="O123" s="697">
        <f>INDEX(SP!AI$40:AI$49,MATCH($J123,SP!$AF$40:$AF$49,0))</f>
        <v>801</v>
      </c>
      <c r="P123" s="697">
        <f>IFERROR(INDEX(SP!AI$91:AI$100,MATCH($J123,SP!$AF$91:$AF$100,0)),"")</f>
        <v>446</v>
      </c>
      <c r="Q123" s="697">
        <f>INDEX(SP!AJ$40:AJ$49,MATCH($J123,SP!$AF$40:$AF$49,0))</f>
        <v>868</v>
      </c>
      <c r="R123" s="697">
        <f>IFERROR(INDEX(SP!AJ$91:AJ$100,MATCH($J123,SP!$AF$91:$AF$100,0)),"")</f>
        <v>635</v>
      </c>
      <c r="S123" s="697">
        <f>INDEX(SP!AK$40:AK$49,MATCH($J123,SP!$AF$40:$AF$49,0))</f>
        <v>709</v>
      </c>
      <c r="T123" s="697">
        <f>IFERROR(INDEX(SP!AK$91:AK$100,MATCH($J123,SP!$AF$91:$AF$100,0)),"")</f>
        <v>602</v>
      </c>
      <c r="U123" s="697">
        <f>INDEX(SP!AL$40:AL$49,MATCH($J123,SP!$AF$40:$AF$49,0))</f>
        <v>461</v>
      </c>
      <c r="V123" s="697">
        <f>IFERROR(INDEX(SP!AL$91:AL$100,MATCH($J123,SP!$AF$91:$AF$100,0)),"")</f>
        <v>416</v>
      </c>
      <c r="W123" s="698">
        <f t="shared" si="17"/>
        <v>3622</v>
      </c>
      <c r="X123" s="698">
        <f t="shared" si="18"/>
        <v>2963</v>
      </c>
      <c r="Y123" s="699">
        <f t="shared" si="19"/>
        <v>0.22240971987850153</v>
      </c>
    </row>
    <row r="124" spans="2:25">
      <c r="I124" s="694">
        <v>4</v>
      </c>
      <c r="J124" s="696" t="str">
        <f>SP!$AF43</f>
        <v>Israel</v>
      </c>
      <c r="K124" s="697">
        <f>INDEX(SP!AG$40:AG$49,MATCH($J124,SP!$AF$40:$AF$49,0))</f>
        <v>660</v>
      </c>
      <c r="L124" s="697">
        <f>IFERROR(INDEX(SP!AG$91:AG$100,MATCH($J124,SP!$AF$91:$AF$100,0)),"")</f>
        <v>459</v>
      </c>
      <c r="M124" s="697">
        <f>INDEX(SP!AH$40:AH$49,MATCH($J124,SP!$AF$40:$AF$49,0))</f>
        <v>695</v>
      </c>
      <c r="N124" s="697">
        <f>IFERROR(INDEX(SP!AH$91:AH$100,MATCH($J124,SP!$AF$91:$AF$100,0)),"")</f>
        <v>476</v>
      </c>
      <c r="O124" s="697">
        <f>INDEX(SP!AI$40:AI$49,MATCH($J124,SP!$AF$40:$AF$49,0))</f>
        <v>766</v>
      </c>
      <c r="P124" s="697">
        <f>IFERROR(INDEX(SP!AI$91:AI$100,MATCH($J124,SP!$AF$91:$AF$100,0)),"")</f>
        <v>530</v>
      </c>
      <c r="Q124" s="700">
        <f>INDEX(SP!AJ$40:AJ$49,MATCH($J124,SP!$AF$40:$AF$49,0))</f>
        <v>235</v>
      </c>
      <c r="R124" s="697">
        <f>IFERROR(INDEX(SP!AJ$91:AJ$100,MATCH($J124,SP!$AF$91:$AF$100,0)),"")</f>
        <v>479</v>
      </c>
      <c r="S124" s="697">
        <f>INDEX(SP!AK$40:AK$49,MATCH($J124,SP!$AF$40:$AF$49,0))</f>
        <v>423</v>
      </c>
      <c r="T124" s="697">
        <f>IFERROR(INDEX(SP!AK$91:AK$100,MATCH($J124,SP!$AF$91:$AF$100,0)),"")</f>
        <v>274</v>
      </c>
      <c r="U124" s="697">
        <f>INDEX(SP!AL$40:AL$49,MATCH($J124,SP!$AF$40:$AF$49,0))</f>
        <v>369</v>
      </c>
      <c r="V124" s="697">
        <f>IFERROR(INDEX(SP!AL$91:AL$100,MATCH($J124,SP!$AF$91:$AF$100,0)),"")</f>
        <v>291</v>
      </c>
      <c r="W124" s="698">
        <f t="shared" si="17"/>
        <v>3148</v>
      </c>
      <c r="X124" s="698">
        <f t="shared" si="18"/>
        <v>2509</v>
      </c>
      <c r="Y124" s="699">
        <f t="shared" si="19"/>
        <v>0.2546831406935034</v>
      </c>
    </row>
    <row r="125" spans="2:25">
      <c r="I125" s="694">
        <v>5</v>
      </c>
      <c r="J125" s="696" t="str">
        <f>SP!$AF44</f>
        <v>United States</v>
      </c>
      <c r="K125" s="697">
        <f>INDEX(SP!AG$40:AG$49,MATCH($J125,SP!$AF$40:$AF$49,0))</f>
        <v>556</v>
      </c>
      <c r="L125" s="697">
        <f>IFERROR(INDEX(SP!AG$91:AG$100,MATCH($J125,SP!$AF$91:$AF$100,0)),"")</f>
        <v>810</v>
      </c>
      <c r="M125" s="697">
        <f>INDEX(SP!AH$40:AH$49,MATCH($J125,SP!$AF$40:$AF$49,0))</f>
        <v>355</v>
      </c>
      <c r="N125" s="697">
        <f>IFERROR(INDEX(SP!AH$91:AH$100,MATCH($J125,SP!$AF$91:$AF$100,0)),"")</f>
        <v>574</v>
      </c>
      <c r="O125" s="697">
        <f>INDEX(SP!AI$40:AI$49,MATCH($J125,SP!$AF$40:$AF$49,0))</f>
        <v>429</v>
      </c>
      <c r="P125" s="697">
        <f>IFERROR(INDEX(SP!AI$91:AI$100,MATCH($J125,SP!$AF$91:$AF$100,0)),"")</f>
        <v>595</v>
      </c>
      <c r="Q125" s="697">
        <f>INDEX(SP!AJ$40:AJ$49,MATCH($J125,SP!$AF$40:$AF$49,0))</f>
        <v>395</v>
      </c>
      <c r="R125" s="697">
        <f>IFERROR(INDEX(SP!AJ$91:AJ$100,MATCH($J125,SP!$AF$91:$AF$100,0)),"")</f>
        <v>780</v>
      </c>
      <c r="S125" s="697">
        <f>INDEX(SP!AK$40:AK$49,MATCH($J125,SP!$AF$40:$AF$49,0))</f>
        <v>314</v>
      </c>
      <c r="T125" s="697">
        <f>IFERROR(INDEX(SP!AK$91:AK$100,MATCH($J125,SP!$AF$91:$AF$100,0)),"")</f>
        <v>334</v>
      </c>
      <c r="U125" s="697">
        <f>INDEX(SP!AL$40:AL$49,MATCH($J125,SP!$AF$40:$AF$49,0))</f>
        <v>332</v>
      </c>
      <c r="V125" s="697">
        <f>IFERROR(INDEX(SP!AL$91:AL$100,MATCH($J125,SP!$AF$91:$AF$100,0)),"")</f>
        <v>253</v>
      </c>
      <c r="W125" s="698">
        <f t="shared" si="17"/>
        <v>2381</v>
      </c>
      <c r="X125" s="698">
        <f t="shared" si="18"/>
        <v>3346</v>
      </c>
      <c r="Y125" s="699">
        <f t="shared" si="19"/>
        <v>-0.2884040645546922</v>
      </c>
    </row>
    <row r="126" spans="2:25">
      <c r="I126" s="694">
        <v>6</v>
      </c>
      <c r="J126" s="696" t="str">
        <f>SP!$AF45</f>
        <v>Russia</v>
      </c>
      <c r="K126" s="697">
        <f>INDEX(SP!AG$40:AG$49,MATCH($J126,SP!$AF$40:$AF$49,0))</f>
        <v>947</v>
      </c>
      <c r="L126" s="697">
        <f>IFERROR(INDEX(SP!AG$91:AG$100,MATCH($J126,SP!$AF$91:$AF$100,0)),"")</f>
        <v>608</v>
      </c>
      <c r="M126" s="697">
        <f>INDEX(SP!AH$40:AH$49,MATCH($J126,SP!$AF$40:$AF$49,0))</f>
        <v>469</v>
      </c>
      <c r="N126" s="697">
        <f>IFERROR(INDEX(SP!AH$91:AH$100,MATCH($J126,SP!$AF$91:$AF$100,0)),"")</f>
        <v>493</v>
      </c>
      <c r="O126" s="697">
        <f>INDEX(SP!AI$40:AI$49,MATCH($J126,SP!$AF$40:$AF$49,0))</f>
        <v>298</v>
      </c>
      <c r="P126" s="697">
        <f>IFERROR(INDEX(SP!AI$91:AI$100,MATCH($J126,SP!$AF$91:$AF$100,0)),"")</f>
        <v>315</v>
      </c>
      <c r="Q126" s="697">
        <f>INDEX(SP!AJ$40:AJ$49,MATCH($J126,SP!$AF$40:$AF$49,0))</f>
        <v>232</v>
      </c>
      <c r="R126" s="697">
        <f>IFERROR(INDEX(SP!AJ$91:AJ$100,MATCH($J126,SP!$AF$91:$AF$100,0)),"")</f>
        <v>228</v>
      </c>
      <c r="S126" s="697">
        <f>INDEX(SP!AK$40:AK$49,MATCH($J126,SP!$AF$40:$AF$49,0))</f>
        <v>142</v>
      </c>
      <c r="T126" s="697">
        <f>IFERROR(INDEX(SP!AK$91:AK$100,MATCH($J126,SP!$AF$91:$AF$100,0)),"")</f>
        <v>163</v>
      </c>
      <c r="U126" s="697">
        <f>INDEX(SP!AL$40:AL$49,MATCH($J126,SP!$AF$40:$AF$49,0))</f>
        <v>207</v>
      </c>
      <c r="V126" s="697">
        <f>IFERROR(INDEX(SP!AL$91:AL$100,MATCH($J126,SP!$AF$91:$AF$100,0)),"")</f>
        <v>223</v>
      </c>
      <c r="W126" s="698">
        <f t="shared" si="17"/>
        <v>2295</v>
      </c>
      <c r="X126" s="698">
        <f t="shared" si="18"/>
        <v>2030</v>
      </c>
      <c r="Y126" s="699">
        <f t="shared" si="19"/>
        <v>0.13054187192118227</v>
      </c>
    </row>
    <row r="127" spans="2:25">
      <c r="I127" s="694">
        <v>7</v>
      </c>
      <c r="J127" s="696" t="str">
        <f>SP!$AF46</f>
        <v>Taiwan</v>
      </c>
      <c r="K127" s="697">
        <f>INDEX(SP!AG$40:AG$49,MATCH($J127,SP!$AF$40:$AF$49,0))</f>
        <v>273</v>
      </c>
      <c r="L127" s="697">
        <f>IFERROR(INDEX(SP!AG$91:AG$100,MATCH($J127,SP!$AF$91:$AF$100,0)),"")</f>
        <v>603</v>
      </c>
      <c r="M127" s="697">
        <f>INDEX(SP!AH$40:AH$49,MATCH($J127,SP!$AF$40:$AF$49,0))</f>
        <v>490</v>
      </c>
      <c r="N127" s="697">
        <f>IFERROR(INDEX(SP!AH$91:AH$100,MATCH($J127,SP!$AF$91:$AF$100,0)),"")</f>
        <v>557</v>
      </c>
      <c r="O127" s="697">
        <f>INDEX(SP!AI$40:AI$49,MATCH($J127,SP!$AF$40:$AF$49,0))</f>
        <v>460</v>
      </c>
      <c r="P127" s="697">
        <f>IFERROR(INDEX(SP!AI$91:AI$100,MATCH($J127,SP!$AF$91:$AF$100,0)),"")</f>
        <v>406</v>
      </c>
      <c r="Q127" s="697">
        <f>INDEX(SP!AJ$40:AJ$49,MATCH($J127,SP!$AF$40:$AF$49,0))</f>
        <v>348</v>
      </c>
      <c r="R127" s="697">
        <f>IFERROR(INDEX(SP!AJ$91:AJ$100,MATCH($J127,SP!$AF$91:$AF$100,0)),"")</f>
        <v>226</v>
      </c>
      <c r="S127" s="697">
        <f>INDEX(SP!AK$40:AK$49,MATCH($J127,SP!$AF$40:$AF$49,0))</f>
        <v>295</v>
      </c>
      <c r="T127" s="697">
        <f>IFERROR(INDEX(SP!AK$91:AK$100,MATCH($J127,SP!$AF$91:$AF$100,0)),"")</f>
        <v>268</v>
      </c>
      <c r="U127" s="697">
        <f>INDEX(SP!AL$40:AL$49,MATCH($J127,SP!$AF$40:$AF$49,0))</f>
        <v>309</v>
      </c>
      <c r="V127" s="697">
        <f>IFERROR(INDEX(SP!AL$91:AL$100,MATCH($J127,SP!$AF$91:$AF$100,0)),"")</f>
        <v>309</v>
      </c>
      <c r="W127" s="698">
        <f t="shared" si="17"/>
        <v>2175</v>
      </c>
      <c r="X127" s="698">
        <f t="shared" si="18"/>
        <v>2369</v>
      </c>
      <c r="Y127" s="699">
        <f t="shared" si="19"/>
        <v>-8.1891093288307307E-2</v>
      </c>
    </row>
    <row r="128" spans="2:25">
      <c r="I128" s="694">
        <v>8</v>
      </c>
      <c r="J128" s="696" t="str">
        <f>SP!$AF47</f>
        <v>Republic of Korea</v>
      </c>
      <c r="K128" s="697">
        <f>INDEX(SP!AG$40:AG$49,MATCH($J128,SP!$AF$40:$AF$49,0))</f>
        <v>607</v>
      </c>
      <c r="L128" s="697">
        <f>IFERROR(INDEX(SP!AG$91:AG$100,MATCH($J128,SP!$AF$91:$AF$100,0)),"")</f>
        <v>493</v>
      </c>
      <c r="M128" s="697">
        <f>INDEX(SP!AH$40:AH$49,MATCH($J128,SP!$AF$40:$AF$49,0))</f>
        <v>263</v>
      </c>
      <c r="N128" s="697">
        <f>IFERROR(INDEX(SP!AH$91:AH$100,MATCH($J128,SP!$AF$91:$AF$100,0)),"")</f>
        <v>380</v>
      </c>
      <c r="O128" s="697">
        <f>INDEX(SP!AI$40:AI$49,MATCH($J128,SP!$AF$40:$AF$49,0))</f>
        <v>441</v>
      </c>
      <c r="P128" s="697">
        <f>IFERROR(INDEX(SP!AI$91:AI$100,MATCH($J128,SP!$AF$91:$AF$100,0)),"")</f>
        <v>357</v>
      </c>
      <c r="Q128" s="697">
        <f>INDEX(SP!AJ$40:AJ$49,MATCH($J128,SP!$AF$40:$AF$49,0))</f>
        <v>186</v>
      </c>
      <c r="R128" s="697">
        <f>IFERROR(INDEX(SP!AJ$91:AJ$100,MATCH($J128,SP!$AF$91:$AF$100,0)),"")</f>
        <v>299</v>
      </c>
      <c r="S128" s="697">
        <f>INDEX(SP!AK$40:AK$49,MATCH($J128,SP!$AF$40:$AF$49,0))</f>
        <v>209</v>
      </c>
      <c r="T128" s="697">
        <f>IFERROR(INDEX(SP!AK$91:AK$100,MATCH($J128,SP!$AF$91:$AF$100,0)),"")</f>
        <v>286</v>
      </c>
      <c r="U128" s="697">
        <f>INDEX(SP!AL$40:AL$49,MATCH($J128,SP!$AF$40:$AF$49,0))</f>
        <v>244</v>
      </c>
      <c r="V128" s="697">
        <f>IFERROR(INDEX(SP!AL$91:AL$100,MATCH($J128,SP!$AF$91:$AF$100,0)),"")</f>
        <v>225</v>
      </c>
      <c r="W128" s="698">
        <f t="shared" si="17"/>
        <v>1950</v>
      </c>
      <c r="X128" s="698">
        <f t="shared" si="18"/>
        <v>2040</v>
      </c>
      <c r="Y128" s="699">
        <f t="shared" si="19"/>
        <v>-4.4117647058823532E-2</v>
      </c>
    </row>
    <row r="129" spans="9:25">
      <c r="I129" s="694">
        <v>9</v>
      </c>
      <c r="J129" s="696" t="str">
        <f>SP!$AF48</f>
        <v>Australia</v>
      </c>
      <c r="K129" s="697">
        <f>INDEX(SP!AG$40:AG$49,MATCH($J129,SP!$AF$40:$AF$49,0))</f>
        <v>395</v>
      </c>
      <c r="L129" s="697">
        <f>IFERROR(INDEX(SP!AG$91:AG$100,MATCH($J129,SP!$AF$91:$AF$100,0)),"")</f>
        <v>249</v>
      </c>
      <c r="M129" s="697">
        <f>INDEX(SP!AH$40:AH$49,MATCH($J129,SP!$AF$40:$AF$49,0))</f>
        <v>214</v>
      </c>
      <c r="N129" s="697">
        <f>IFERROR(INDEX(SP!AH$91:AH$100,MATCH($J129,SP!$AF$91:$AF$100,0)),"")</f>
        <v>204</v>
      </c>
      <c r="O129" s="697">
        <f>INDEX(SP!AI$40:AI$49,MATCH($J129,SP!$AF$40:$AF$49,0))</f>
        <v>433</v>
      </c>
      <c r="P129" s="697">
        <f>IFERROR(INDEX(SP!AI$91:AI$100,MATCH($J129,SP!$AF$91:$AF$100,0)),"")</f>
        <v>244</v>
      </c>
      <c r="Q129" s="697">
        <f>INDEX(SP!AJ$40:AJ$49,MATCH($J129,SP!$AF$40:$AF$49,0))</f>
        <v>387</v>
      </c>
      <c r="R129" s="697">
        <f>IFERROR(INDEX(SP!AJ$91:AJ$100,MATCH($J129,SP!$AF$91:$AF$100,0)),"")</f>
        <v>211</v>
      </c>
      <c r="S129" s="697">
        <f>INDEX(SP!AK$40:AK$49,MATCH($J129,SP!$AF$40:$AF$49,0))</f>
        <v>213</v>
      </c>
      <c r="T129" s="697">
        <f>IFERROR(INDEX(SP!AK$91:AK$100,MATCH($J129,SP!$AF$91:$AF$100,0)),"")</f>
        <v>202</v>
      </c>
      <c r="U129" s="697">
        <f>INDEX(SP!AL$40:AL$49,MATCH($J129,SP!$AF$40:$AF$49,0))</f>
        <v>240</v>
      </c>
      <c r="V129" s="697">
        <f>IFERROR(INDEX(SP!AL$91:AL$100,MATCH($J129,SP!$AF$91:$AF$100,0)),"")</f>
        <v>200</v>
      </c>
      <c r="W129" s="698">
        <f t="shared" si="17"/>
        <v>1882</v>
      </c>
      <c r="X129" s="698">
        <f t="shared" si="18"/>
        <v>1310</v>
      </c>
      <c r="Y129" s="699">
        <f t="shared" si="19"/>
        <v>0.43664122137404582</v>
      </c>
    </row>
    <row r="130" spans="9:25">
      <c r="I130" s="694">
        <v>10</v>
      </c>
      <c r="J130" s="696" t="str">
        <f>SP!$AF49</f>
        <v>Japan</v>
      </c>
      <c r="K130" s="697">
        <f>INDEX(SP!AG$40:AG$49,MATCH($J130,SP!$AF$40:$AF$49,0))</f>
        <v>343</v>
      </c>
      <c r="L130" s="697">
        <f>IFERROR(INDEX(SP!AG$91:AG$100,MATCH($J130,SP!$AF$91:$AF$100,0)),"")</f>
        <v>273</v>
      </c>
      <c r="M130" s="697">
        <f>INDEX(SP!AH$40:AH$49,MATCH($J130,SP!$AF$40:$AF$49,0))</f>
        <v>286</v>
      </c>
      <c r="N130" s="697">
        <f>IFERROR(INDEX(SP!AH$91:AH$100,MATCH($J130,SP!$AF$91:$AF$100,0)),"")</f>
        <v>442</v>
      </c>
      <c r="O130" s="697">
        <f>INDEX(SP!AI$40:AI$49,MATCH($J130,SP!$AF$40:$AF$49,0))</f>
        <v>291</v>
      </c>
      <c r="P130" s="697">
        <f>IFERROR(INDEX(SP!AI$91:AI$100,MATCH($J130,SP!$AF$91:$AF$100,0)),"")</f>
        <v>266</v>
      </c>
      <c r="Q130" s="697">
        <f>INDEX(SP!AJ$40:AJ$49,MATCH($J130,SP!$AF$40:$AF$49,0))</f>
        <v>260</v>
      </c>
      <c r="R130" s="697">
        <f>IFERROR(INDEX(SP!AJ$91:AJ$100,MATCH($J130,SP!$AF$91:$AF$100,0)),"")</f>
        <v>194</v>
      </c>
      <c r="S130" s="697">
        <f>INDEX(SP!AK$40:AK$49,MATCH($J130,SP!$AF$40:$AF$49,0))</f>
        <v>229</v>
      </c>
      <c r="T130" s="697">
        <f>IFERROR(INDEX(SP!AK$91:AK$100,MATCH($J130,SP!$AF$91:$AF$100,0)),"")</f>
        <v>257</v>
      </c>
      <c r="U130" s="697">
        <f>INDEX(SP!AL$40:AL$49,MATCH($J130,SP!$AF$40:$AF$49,0))</f>
        <v>211</v>
      </c>
      <c r="V130" s="697">
        <f>IFERROR(INDEX(SP!AL$91:AL$100,MATCH($J130,SP!$AF$91:$AF$100,0)),"")</f>
        <v>231</v>
      </c>
      <c r="W130" s="698">
        <f t="shared" si="17"/>
        <v>1620</v>
      </c>
      <c r="X130" s="698">
        <f t="shared" si="18"/>
        <v>1663</v>
      </c>
      <c r="Y130" s="699">
        <f t="shared" si="19"/>
        <v>-2.5856885147324114E-2</v>
      </c>
    </row>
  </sheetData>
  <mergeCells count="33">
    <mergeCell ref="W120:X120"/>
    <mergeCell ref="W75:X75"/>
    <mergeCell ref="O120:P120"/>
    <mergeCell ref="W94:X94"/>
    <mergeCell ref="Q107:R107"/>
    <mergeCell ref="S107:T107"/>
    <mergeCell ref="U107:V107"/>
    <mergeCell ref="W107:X107"/>
    <mergeCell ref="U75:V75"/>
    <mergeCell ref="Q120:R120"/>
    <mergeCell ref="S120:T120"/>
    <mergeCell ref="U120:V120"/>
    <mergeCell ref="U94:V94"/>
    <mergeCell ref="E2:F2"/>
    <mergeCell ref="I119:J119"/>
    <mergeCell ref="K94:L94"/>
    <mergeCell ref="M94:N94"/>
    <mergeCell ref="I74:J74"/>
    <mergeCell ref="I93:J93"/>
    <mergeCell ref="M107:N107"/>
    <mergeCell ref="K107:L107"/>
    <mergeCell ref="K75:L75"/>
    <mergeCell ref="M75:N75"/>
    <mergeCell ref="Q75:R75"/>
    <mergeCell ref="S94:T94"/>
    <mergeCell ref="Q94:R94"/>
    <mergeCell ref="I106:J106"/>
    <mergeCell ref="M120:N120"/>
    <mergeCell ref="K120:L120"/>
    <mergeCell ref="O75:P75"/>
    <mergeCell ref="O94:P94"/>
    <mergeCell ref="S75:T75"/>
    <mergeCell ref="O107:P107"/>
  </mergeCells>
  <conditionalFormatting sqref="Y76:Y85">
    <cfRule type="cellIs" dxfId="3" priority="4" operator="greaterThan">
      <formula>0</formula>
    </cfRule>
  </conditionalFormatting>
  <conditionalFormatting sqref="Y95:Y104">
    <cfRule type="cellIs" dxfId="2" priority="3" operator="greaterThan">
      <formula>0</formula>
    </cfRule>
  </conditionalFormatting>
  <conditionalFormatting sqref="Y108:Y117">
    <cfRule type="cellIs" dxfId="1" priority="2" operator="greaterThan">
      <formula>0</formula>
    </cfRule>
  </conditionalFormatting>
  <conditionalFormatting sqref="Y121:Y130">
    <cfRule type="cellIs" dxfId="0" priority="1" operator="greaterThan">
      <formula>0</formula>
    </cfRule>
  </conditionalFormatting>
  <hyperlinks>
    <hyperlink ref="B18" r:id="rId1" xr:uid="{00000000-0004-0000-0200-000000000000}"/>
  </hyperlinks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490DE-2B6E-478F-911F-3D5C771DF6A4}">
  <sheetPr>
    <tabColor theme="3" tint="0.749992370372631"/>
  </sheetPr>
  <dimension ref="A2:N76"/>
  <sheetViews>
    <sheetView tabSelected="1" zoomScale="93" zoomScaleNormal="93" workbookViewId="0">
      <selection activeCell="E42" sqref="E42"/>
    </sheetView>
  </sheetViews>
  <sheetFormatPr defaultRowHeight="14.5"/>
  <cols>
    <col min="1" max="1" width="13.6328125" customWidth="1"/>
    <col min="2" max="13" width="11.6328125" customWidth="1"/>
    <col min="14" max="14" width="12" customWidth="1"/>
  </cols>
  <sheetData>
    <row r="2" spans="1:14" ht="49.5" customHeight="1">
      <c r="A2" s="838" t="s">
        <v>410</v>
      </c>
      <c r="B2" s="830" t="s">
        <v>25</v>
      </c>
      <c r="C2" s="830" t="s">
        <v>26</v>
      </c>
      <c r="D2" s="830" t="s">
        <v>27</v>
      </c>
      <c r="E2" s="830" t="s">
        <v>28</v>
      </c>
      <c r="F2" s="830" t="s">
        <v>29</v>
      </c>
      <c r="G2" s="830" t="s">
        <v>30</v>
      </c>
      <c r="H2" s="830" t="s">
        <v>31</v>
      </c>
      <c r="I2" s="830" t="s">
        <v>32</v>
      </c>
      <c r="J2" s="830" t="s">
        <v>33</v>
      </c>
      <c r="K2" s="830" t="s">
        <v>34</v>
      </c>
      <c r="L2" s="830" t="s">
        <v>35</v>
      </c>
      <c r="M2" s="830" t="s">
        <v>36</v>
      </c>
      <c r="N2" s="830" t="s">
        <v>24</v>
      </c>
    </row>
    <row r="3" spans="1:14" ht="16.5" customHeight="1">
      <c r="A3" s="827">
        <v>2019</v>
      </c>
      <c r="B3" s="828">
        <f t="shared" ref="B3:M3" si="0">SUM(B4:B5)</f>
        <v>0</v>
      </c>
      <c r="C3" s="828">
        <f t="shared" si="0"/>
        <v>0</v>
      </c>
      <c r="D3" s="828">
        <f t="shared" si="0"/>
        <v>0</v>
      </c>
      <c r="E3" s="828">
        <f t="shared" si="0"/>
        <v>0</v>
      </c>
      <c r="F3" s="828">
        <f t="shared" si="0"/>
        <v>0</v>
      </c>
      <c r="G3" s="828">
        <f t="shared" si="0"/>
        <v>0</v>
      </c>
      <c r="H3" s="828">
        <f t="shared" si="0"/>
        <v>0</v>
      </c>
      <c r="I3" s="828">
        <f t="shared" si="0"/>
        <v>0</v>
      </c>
      <c r="J3" s="828">
        <f t="shared" si="0"/>
        <v>0</v>
      </c>
      <c r="K3" s="828">
        <f t="shared" si="0"/>
        <v>0</v>
      </c>
      <c r="L3" s="828">
        <f t="shared" si="0"/>
        <v>0</v>
      </c>
      <c r="M3" s="828">
        <f t="shared" si="0"/>
        <v>0</v>
      </c>
      <c r="N3" s="828">
        <f>SUM(B3:M3)</f>
        <v>0</v>
      </c>
    </row>
    <row r="4" spans="1:14" ht="16.5" customHeight="1">
      <c r="A4" s="839" t="s">
        <v>199</v>
      </c>
      <c r="B4" s="831"/>
      <c r="C4" s="831"/>
      <c r="D4" s="831"/>
      <c r="E4" s="831"/>
      <c r="F4" s="831"/>
      <c r="G4" s="831"/>
      <c r="H4" s="831"/>
      <c r="I4" s="831"/>
      <c r="J4" s="831"/>
      <c r="K4" s="831"/>
      <c r="L4" s="831"/>
      <c r="M4" s="831"/>
      <c r="N4" s="828">
        <f>SUM(B4:M4)</f>
        <v>0</v>
      </c>
    </row>
    <row r="5" spans="1:14" ht="16.5" customHeight="1">
      <c r="A5" s="839" t="s">
        <v>200</v>
      </c>
      <c r="B5" s="831"/>
      <c r="C5" s="831"/>
      <c r="D5" s="831"/>
      <c r="E5" s="831"/>
      <c r="F5" s="831"/>
      <c r="G5" s="831"/>
      <c r="H5" s="831"/>
      <c r="I5" s="831"/>
      <c r="J5" s="831"/>
      <c r="K5" s="831"/>
      <c r="L5" s="831"/>
      <c r="M5" s="831"/>
      <c r="N5" s="828">
        <f>SUM(B5:M5)</f>
        <v>0</v>
      </c>
    </row>
    <row r="6" spans="1:14" ht="16.5" customHeight="1">
      <c r="A6" s="99" t="s">
        <v>207</v>
      </c>
      <c r="B6" s="100" t="e">
        <f t="shared" ref="B6:G6" si="1">B4/B3</f>
        <v>#DIV/0!</v>
      </c>
      <c r="C6" s="100" t="e">
        <f t="shared" si="1"/>
        <v>#DIV/0!</v>
      </c>
      <c r="D6" s="100" t="e">
        <f t="shared" si="1"/>
        <v>#DIV/0!</v>
      </c>
      <c r="E6" s="101" t="e">
        <f t="shared" si="1"/>
        <v>#DIV/0!</v>
      </c>
      <c r="F6" s="101" t="e">
        <f t="shared" si="1"/>
        <v>#DIV/0!</v>
      </c>
      <c r="G6" s="100" t="e">
        <f t="shared" si="1"/>
        <v>#DIV/0!</v>
      </c>
      <c r="H6" s="51"/>
      <c r="I6" s="51"/>
      <c r="J6" s="51"/>
      <c r="K6" s="51"/>
      <c r="L6" s="51"/>
      <c r="M6" s="51"/>
      <c r="N6" s="62"/>
    </row>
    <row r="7" spans="1:14" ht="16.5" customHeight="1">
      <c r="A7" s="827">
        <v>2023</v>
      </c>
      <c r="B7" s="828">
        <f t="shared" ref="B7:G7" si="2">SUM(B8:B9)</f>
        <v>4440412</v>
      </c>
      <c r="C7" s="828">
        <f t="shared" si="2"/>
        <v>4240162</v>
      </c>
      <c r="D7" s="828">
        <f t="shared" si="2"/>
        <v>4874409</v>
      </c>
      <c r="E7" s="828">
        <f t="shared" si="2"/>
        <v>4679594</v>
      </c>
      <c r="F7" s="828">
        <f t="shared" si="2"/>
        <v>4576767</v>
      </c>
      <c r="G7" s="828">
        <f t="shared" si="2"/>
        <v>4421785</v>
      </c>
      <c r="H7" s="828"/>
      <c r="I7" s="828"/>
      <c r="J7" s="828"/>
      <c r="K7" s="828"/>
      <c r="L7" s="828"/>
      <c r="M7" s="828"/>
      <c r="N7" s="828">
        <f>SUM(B7:M7)</f>
        <v>27233129</v>
      </c>
    </row>
    <row r="8" spans="1:14" ht="16.5" customHeight="1">
      <c r="A8" s="839" t="s">
        <v>199</v>
      </c>
      <c r="B8" s="831">
        <v>2487365</v>
      </c>
      <c r="C8" s="831">
        <v>2281696</v>
      </c>
      <c r="D8" s="831">
        <v>2808837</v>
      </c>
      <c r="E8" s="831">
        <v>2789539</v>
      </c>
      <c r="F8" s="831">
        <v>2802826</v>
      </c>
      <c r="G8" s="831">
        <v>2447327</v>
      </c>
      <c r="H8" s="831"/>
      <c r="I8" s="831"/>
      <c r="J8" s="831"/>
      <c r="K8" s="831"/>
      <c r="L8" s="831"/>
      <c r="M8" s="831"/>
      <c r="N8" s="828">
        <f>SUM(B8:M8)</f>
        <v>15617590</v>
      </c>
    </row>
    <row r="9" spans="1:14" ht="16.5" customHeight="1">
      <c r="A9" s="839" t="s">
        <v>200</v>
      </c>
      <c r="B9" s="831">
        <v>1953047</v>
      </c>
      <c r="C9" s="831">
        <v>1958466</v>
      </c>
      <c r="D9" s="831">
        <v>2065572</v>
      </c>
      <c r="E9" s="831">
        <v>1890055</v>
      </c>
      <c r="F9" s="831">
        <v>1773941</v>
      </c>
      <c r="G9" s="831">
        <v>1974458</v>
      </c>
      <c r="H9" s="831"/>
      <c r="I9" s="831"/>
      <c r="J9" s="831"/>
      <c r="K9" s="831"/>
      <c r="L9" s="831"/>
      <c r="M9" s="831"/>
      <c r="N9" s="828">
        <f>SUM(B9:M9)</f>
        <v>11615539</v>
      </c>
    </row>
    <row r="10" spans="1:14" ht="16.5" customHeight="1">
      <c r="A10" s="99" t="s">
        <v>207</v>
      </c>
      <c r="B10" s="100">
        <f t="shared" ref="B10:N10" si="3">B8/B7</f>
        <v>0.56016536303388065</v>
      </c>
      <c r="C10" s="100">
        <f t="shared" si="3"/>
        <v>0.53811528899131689</v>
      </c>
      <c r="D10" s="100">
        <f t="shared" si="3"/>
        <v>0.57624155051412385</v>
      </c>
      <c r="E10" s="101">
        <f t="shared" si="3"/>
        <v>0.5961070554411344</v>
      </c>
      <c r="F10" s="101">
        <f t="shared" si="3"/>
        <v>0.61240303471861246</v>
      </c>
      <c r="G10" s="100">
        <f t="shared" si="3"/>
        <v>0.55347037452069692</v>
      </c>
      <c r="H10" s="100"/>
      <c r="I10" s="100"/>
      <c r="J10" s="100"/>
      <c r="K10" s="101"/>
      <c r="L10" s="100"/>
      <c r="M10" s="100"/>
      <c r="N10" s="100">
        <f t="shared" si="3"/>
        <v>0.57347761985044021</v>
      </c>
    </row>
    <row r="11" spans="1:14" ht="16.5" customHeight="1">
      <c r="A11" s="827">
        <v>2024</v>
      </c>
      <c r="B11" s="828">
        <f t="shared" ref="B11:G11" si="4">SUM(B12:B13)</f>
        <v>5097274</v>
      </c>
      <c r="C11" s="828">
        <f t="shared" si="4"/>
        <v>4740224</v>
      </c>
      <c r="D11" s="828">
        <f t="shared" si="4"/>
        <v>4585853</v>
      </c>
      <c r="E11" s="828">
        <f t="shared" si="4"/>
        <v>4772088</v>
      </c>
      <c r="F11" s="828">
        <f t="shared" si="4"/>
        <v>4657051</v>
      </c>
      <c r="G11" s="828">
        <f t="shared" si="4"/>
        <v>4468565</v>
      </c>
      <c r="H11" s="828"/>
      <c r="I11" s="828"/>
      <c r="J11" s="828"/>
      <c r="K11" s="828"/>
      <c r="L11" s="828"/>
      <c r="M11" s="828"/>
      <c r="N11" s="828">
        <f>SUM(B11:M11)</f>
        <v>28321055</v>
      </c>
    </row>
    <row r="12" spans="1:14" ht="16.5" customHeight="1">
      <c r="A12" s="839" t="s">
        <v>199</v>
      </c>
      <c r="B12" s="831">
        <v>2665097</v>
      </c>
      <c r="C12" s="831">
        <v>2206042</v>
      </c>
      <c r="D12" s="831">
        <v>2342580</v>
      </c>
      <c r="E12" s="831">
        <v>2649470</v>
      </c>
      <c r="F12" s="831">
        <v>2639221</v>
      </c>
      <c r="G12" s="831">
        <v>2325320</v>
      </c>
      <c r="H12" s="831"/>
      <c r="I12" s="831"/>
      <c r="J12" s="831"/>
      <c r="K12" s="831"/>
      <c r="L12" s="831"/>
      <c r="M12" s="831"/>
      <c r="N12" s="828">
        <f>SUM(B12:M12)</f>
        <v>14827730</v>
      </c>
    </row>
    <row r="13" spans="1:14" ht="16.5" customHeight="1">
      <c r="A13" s="839" t="s">
        <v>200</v>
      </c>
      <c r="B13" s="831">
        <v>2432177</v>
      </c>
      <c r="C13" s="831">
        <v>2534182</v>
      </c>
      <c r="D13" s="831">
        <v>2243273</v>
      </c>
      <c r="E13" s="831">
        <v>2122618</v>
      </c>
      <c r="F13" s="831">
        <v>2017830</v>
      </c>
      <c r="G13" s="831">
        <v>2143245</v>
      </c>
      <c r="H13" s="831"/>
      <c r="I13" s="831"/>
      <c r="J13" s="831"/>
      <c r="K13" s="831"/>
      <c r="L13" s="831"/>
      <c r="M13" s="831"/>
      <c r="N13" s="828">
        <f>SUM(B13:M13)</f>
        <v>13493325</v>
      </c>
    </row>
    <row r="14" spans="1:14" ht="16.5" customHeight="1">
      <c r="A14" s="99" t="s">
        <v>207</v>
      </c>
      <c r="B14" s="100">
        <f t="shared" ref="B14:G14" si="5">B12/B11</f>
        <v>0.52284750633377763</v>
      </c>
      <c r="C14" s="100">
        <f t="shared" si="5"/>
        <v>0.4653877116355683</v>
      </c>
      <c r="D14" s="100">
        <f t="shared" si="5"/>
        <v>0.5108275385190062</v>
      </c>
      <c r="E14" s="101">
        <f t="shared" si="5"/>
        <v>0.55520141288257885</v>
      </c>
      <c r="F14" s="101">
        <f t="shared" si="5"/>
        <v>0.56671507355191086</v>
      </c>
      <c r="G14" s="100">
        <f t="shared" si="5"/>
        <v>0.52037287138040955</v>
      </c>
      <c r="H14" s="100"/>
      <c r="I14" s="100"/>
      <c r="J14" s="100"/>
      <c r="K14" s="101"/>
      <c r="L14" s="100"/>
      <c r="M14" s="100"/>
      <c r="N14" s="100">
        <f t="shared" ref="N14" si="6">N12/N11</f>
        <v>0.52355853268884223</v>
      </c>
    </row>
    <row r="15" spans="1:14" ht="16.5" customHeight="1">
      <c r="A15" s="827">
        <v>2025</v>
      </c>
      <c r="B15" s="828">
        <f t="shared" ref="B15:M15" si="7">SUM(B16:B17)</f>
        <v>4788549</v>
      </c>
      <c r="C15" s="828">
        <f t="shared" si="7"/>
        <v>4660225</v>
      </c>
      <c r="D15" s="828">
        <f t="shared" si="7"/>
        <v>4645416</v>
      </c>
      <c r="E15" s="828">
        <f t="shared" si="7"/>
        <v>4300436</v>
      </c>
      <c r="F15" s="828">
        <f t="shared" si="7"/>
        <v>4406680</v>
      </c>
      <c r="G15" s="828">
        <f t="shared" si="7"/>
        <v>4177945</v>
      </c>
      <c r="H15" s="828">
        <f t="shared" si="7"/>
        <v>0</v>
      </c>
      <c r="I15" s="828">
        <f t="shared" si="7"/>
        <v>0</v>
      </c>
      <c r="J15" s="828">
        <f t="shared" si="7"/>
        <v>0</v>
      </c>
      <c r="K15" s="828">
        <f t="shared" si="7"/>
        <v>0</v>
      </c>
      <c r="L15" s="828">
        <f t="shared" si="7"/>
        <v>0</v>
      </c>
      <c r="M15" s="828">
        <f t="shared" si="7"/>
        <v>0</v>
      </c>
      <c r="N15" s="828">
        <f>SUM(B15:M15)</f>
        <v>26979251</v>
      </c>
    </row>
    <row r="16" spans="1:14" ht="16.5" customHeight="1">
      <c r="A16" s="839" t="s">
        <v>199</v>
      </c>
      <c r="B16" s="831">
        <v>2157546</v>
      </c>
      <c r="C16" s="831">
        <v>2379572</v>
      </c>
      <c r="D16" s="831">
        <v>2650644</v>
      </c>
      <c r="E16" s="831">
        <v>2343256</v>
      </c>
      <c r="F16" s="831">
        <v>2645108</v>
      </c>
      <c r="G16" s="831">
        <v>2370875</v>
      </c>
      <c r="H16" s="831"/>
      <c r="I16" s="840"/>
      <c r="J16" s="840"/>
      <c r="K16" s="831"/>
      <c r="L16" s="831"/>
      <c r="M16" s="831"/>
      <c r="N16" s="828">
        <f>SUM(B16:M16)</f>
        <v>14547001</v>
      </c>
    </row>
    <row r="17" spans="1:14" ht="16.5" customHeight="1">
      <c r="A17" s="839" t="s">
        <v>200</v>
      </c>
      <c r="B17" s="831">
        <v>2631003</v>
      </c>
      <c r="C17" s="831">
        <v>2280653</v>
      </c>
      <c r="D17" s="831">
        <v>1994772</v>
      </c>
      <c r="E17" s="831">
        <v>1957180</v>
      </c>
      <c r="F17" s="831">
        <v>1761572</v>
      </c>
      <c r="G17" s="831">
        <v>1807070</v>
      </c>
      <c r="H17" s="831"/>
      <c r="I17" s="840"/>
      <c r="J17" s="840"/>
      <c r="K17" s="831"/>
      <c r="L17" s="831"/>
      <c r="M17" s="831"/>
      <c r="N17" s="828">
        <f>SUM(B17:M17)</f>
        <v>12432250</v>
      </c>
    </row>
    <row r="18" spans="1:14" ht="16.5" customHeight="1">
      <c r="A18" s="99" t="s">
        <v>207</v>
      </c>
      <c r="B18" s="100">
        <f t="shared" ref="B18:G18" si="8">B16/B15</f>
        <v>0.45056362584991821</v>
      </c>
      <c r="C18" s="100">
        <f t="shared" si="8"/>
        <v>0.51061311417367183</v>
      </c>
      <c r="D18" s="100">
        <f t="shared" si="8"/>
        <v>0.5705934624584752</v>
      </c>
      <c r="E18" s="100">
        <f t="shared" si="8"/>
        <v>0.54488800670443649</v>
      </c>
      <c r="F18" s="100">
        <f t="shared" si="8"/>
        <v>0.60024962102989099</v>
      </c>
      <c r="G18" s="100">
        <f t="shared" si="8"/>
        <v>0.5674739614810631</v>
      </c>
      <c r="H18" s="61"/>
      <c r="I18" s="61"/>
      <c r="J18" s="51"/>
      <c r="K18" s="61"/>
      <c r="L18" s="61"/>
      <c r="M18" s="61"/>
      <c r="N18" s="100">
        <f t="shared" ref="N18" si="9">N16/N15</f>
        <v>0.53919217401550545</v>
      </c>
    </row>
    <row r="19" spans="1:14" ht="16.5" customHeight="1">
      <c r="A19" s="827">
        <v>2026</v>
      </c>
      <c r="B19" s="828">
        <f t="shared" ref="B19:M19" si="10">SUM(B20:B21)</f>
        <v>4804054</v>
      </c>
      <c r="C19" s="828">
        <f t="shared" si="10"/>
        <v>4979158</v>
      </c>
      <c r="D19" s="828">
        <f t="shared" si="10"/>
        <v>5003513</v>
      </c>
      <c r="E19" s="828">
        <f t="shared" si="10"/>
        <v>4294250</v>
      </c>
      <c r="F19" s="828">
        <f t="shared" si="10"/>
        <v>4536642</v>
      </c>
      <c r="G19" s="828">
        <f t="shared" si="10"/>
        <v>4246420</v>
      </c>
      <c r="H19" s="828">
        <f t="shared" si="10"/>
        <v>0</v>
      </c>
      <c r="I19" s="828">
        <f t="shared" si="10"/>
        <v>0</v>
      </c>
      <c r="J19" s="828">
        <f t="shared" si="10"/>
        <v>0</v>
      </c>
      <c r="K19" s="828">
        <f t="shared" si="10"/>
        <v>0</v>
      </c>
      <c r="L19" s="828">
        <f t="shared" si="10"/>
        <v>0</v>
      </c>
      <c r="M19" s="828">
        <f t="shared" si="10"/>
        <v>0</v>
      </c>
      <c r="N19" s="828">
        <f>SUM(B19:M19)</f>
        <v>27864037</v>
      </c>
    </row>
    <row r="20" spans="1:14" ht="16.5" customHeight="1">
      <c r="A20" s="839" t="s">
        <v>199</v>
      </c>
      <c r="B20" s="831">
        <v>2334187</v>
      </c>
      <c r="C20" s="831">
        <v>2499572</v>
      </c>
      <c r="D20" s="831">
        <v>2907661</v>
      </c>
      <c r="E20" s="831">
        <v>2472364</v>
      </c>
      <c r="F20" s="831">
        <v>2718774</v>
      </c>
      <c r="G20" s="831">
        <v>2512532</v>
      </c>
      <c r="H20" s="831"/>
      <c r="I20" s="840"/>
      <c r="J20" s="840"/>
      <c r="K20" s="831"/>
      <c r="L20" s="831"/>
      <c r="M20" s="831"/>
      <c r="N20" s="828">
        <f>SUM(B20:M20)</f>
        <v>15445090</v>
      </c>
    </row>
    <row r="21" spans="1:14" ht="16.5" customHeight="1">
      <c r="A21" s="839" t="s">
        <v>200</v>
      </c>
      <c r="B21" s="831">
        <v>2469867</v>
      </c>
      <c r="C21" s="831">
        <v>2479586</v>
      </c>
      <c r="D21" s="831">
        <v>2095852</v>
      </c>
      <c r="E21" s="831">
        <v>1821886</v>
      </c>
      <c r="F21" s="831">
        <v>1817868</v>
      </c>
      <c r="G21" s="831">
        <v>1733888</v>
      </c>
      <c r="H21" s="831"/>
      <c r="I21" s="840"/>
      <c r="J21" s="840"/>
      <c r="K21" s="831"/>
      <c r="L21" s="831"/>
      <c r="M21" s="831"/>
      <c r="N21" s="828">
        <f>SUM(B21:M21)</f>
        <v>12418947</v>
      </c>
    </row>
    <row r="22" spans="1:14" ht="16.5" customHeight="1">
      <c r="A22" s="99" t="s">
        <v>207</v>
      </c>
      <c r="B22" s="100">
        <f t="shared" ref="B22:G22" si="11">B20/B19</f>
        <v>0.48587859337134842</v>
      </c>
      <c r="C22" s="100">
        <f t="shared" si="11"/>
        <v>0.50200696583639237</v>
      </c>
      <c r="D22" s="100">
        <f t="shared" si="11"/>
        <v>0.58112390234621158</v>
      </c>
      <c r="E22" s="100">
        <f t="shared" si="11"/>
        <v>0.57573825464283634</v>
      </c>
      <c r="F22" s="100">
        <f t="shared" si="11"/>
        <v>0.59929216367524707</v>
      </c>
      <c r="G22" s="100">
        <f t="shared" si="11"/>
        <v>0.59168240541444328</v>
      </c>
      <c r="H22" s="51"/>
      <c r="I22" s="51"/>
      <c r="J22" s="51"/>
      <c r="K22" s="51"/>
      <c r="L22" s="51"/>
      <c r="M22" s="51"/>
      <c r="N22" s="100">
        <f t="shared" ref="N22" si="12">N20/N19</f>
        <v>0.55430194842190317</v>
      </c>
    </row>
    <row r="23" spans="1:14" ht="16.5" customHeight="1">
      <c r="A23" s="99" t="s">
        <v>24</v>
      </c>
      <c r="B23" s="100"/>
      <c r="C23" s="100"/>
      <c r="D23" s="100"/>
      <c r="E23" s="100"/>
      <c r="F23" s="100"/>
      <c r="G23" s="100"/>
      <c r="H23" s="51"/>
      <c r="I23" s="51"/>
      <c r="J23" s="51"/>
      <c r="K23" s="51"/>
      <c r="L23" s="51"/>
      <c r="M23" s="51"/>
      <c r="N23" s="100"/>
    </row>
    <row r="24" spans="1:14" ht="16.5" customHeight="1">
      <c r="A24" s="99" t="s">
        <v>414</v>
      </c>
      <c r="B24" s="841">
        <f t="shared" ref="B24:G24" si="13">(B19-B15)/B15</f>
        <v>3.2379328268333477E-3</v>
      </c>
      <c r="C24" s="841">
        <f t="shared" si="13"/>
        <v>6.8437253566083184E-2</v>
      </c>
      <c r="D24" s="841">
        <f t="shared" si="13"/>
        <v>7.7086099501099584E-2</v>
      </c>
      <c r="E24" s="841">
        <f t="shared" si="13"/>
        <v>-1.4384587981311663E-3</v>
      </c>
      <c r="F24" s="841">
        <f t="shared" si="13"/>
        <v>2.9492043896992746E-2</v>
      </c>
      <c r="G24" s="841">
        <f t="shared" si="13"/>
        <v>1.6389636531835627E-2</v>
      </c>
      <c r="H24" s="51"/>
      <c r="I24" s="51"/>
      <c r="J24" s="51"/>
      <c r="K24" s="51"/>
      <c r="L24" s="51"/>
      <c r="M24" s="51"/>
      <c r="N24" s="841">
        <f t="shared" ref="N24" si="14">(N19-N15)/N15</f>
        <v>3.2795054243722331E-2</v>
      </c>
    </row>
    <row r="25" spans="1:14" ht="16.5" customHeight="1">
      <c r="A25" s="99" t="s">
        <v>415</v>
      </c>
      <c r="B25" s="841">
        <f>(B19-B11)/B11</f>
        <v>-5.752486525150502E-2</v>
      </c>
      <c r="C25" s="841">
        <f t="shared" ref="C25:F25" si="15">(C19-C11)/C11</f>
        <v>5.0405634839197473E-2</v>
      </c>
      <c r="D25" s="841">
        <f t="shared" si="15"/>
        <v>9.1075749702399969E-2</v>
      </c>
      <c r="E25" s="841">
        <f t="shared" si="15"/>
        <v>-0.10013185004132363</v>
      </c>
      <c r="F25" s="841">
        <f t="shared" si="15"/>
        <v>-2.5855203217658558E-2</v>
      </c>
      <c r="G25" s="841">
        <f>(G19-G11)/G11</f>
        <v>-4.9712827272289872E-2</v>
      </c>
      <c r="H25" s="51"/>
      <c r="I25" s="51"/>
      <c r="J25" s="51"/>
      <c r="K25" s="51"/>
      <c r="L25" s="51"/>
      <c r="M25" s="51"/>
      <c r="N25" s="841">
        <f>(N19-N11)/N11</f>
        <v>-1.6137040092609543E-2</v>
      </c>
    </row>
    <row r="26" spans="1:14" ht="16.5" customHeight="1">
      <c r="A26" s="99" t="s">
        <v>426</v>
      </c>
      <c r="B26" s="841"/>
      <c r="C26" s="841"/>
      <c r="D26" s="841"/>
      <c r="E26" s="841"/>
      <c r="F26" s="841"/>
      <c r="G26" s="841"/>
      <c r="H26" s="51"/>
      <c r="I26" s="51"/>
      <c r="J26" s="51"/>
      <c r="K26" s="51"/>
      <c r="L26" s="51"/>
      <c r="M26" s="51"/>
      <c r="N26" s="841"/>
    </row>
    <row r="27" spans="1:14" ht="16.5" customHeight="1">
      <c r="A27" s="99" t="s">
        <v>414</v>
      </c>
      <c r="B27" s="841">
        <f>(B21-B17)/B17</f>
        <v>-6.124508409910593E-2</v>
      </c>
      <c r="C27" s="841">
        <f t="shared" ref="C27:G27" si="16">(C21-C17)/C17</f>
        <v>8.722633386139847E-2</v>
      </c>
      <c r="D27" s="841">
        <f t="shared" si="16"/>
        <v>5.067245780470149E-2</v>
      </c>
      <c r="E27" s="841">
        <f t="shared" si="16"/>
        <v>-6.9127009268437248E-2</v>
      </c>
      <c r="F27" s="841">
        <f t="shared" si="16"/>
        <v>3.1957819493043715E-2</v>
      </c>
      <c r="G27" s="841">
        <f t="shared" si="16"/>
        <v>-4.0497601089055764E-2</v>
      </c>
      <c r="H27" s="51"/>
      <c r="I27" s="51"/>
      <c r="J27" s="51"/>
      <c r="K27" s="51"/>
      <c r="L27" s="51"/>
      <c r="M27" s="51"/>
      <c r="N27" s="841">
        <f>(N21-N17)/N17</f>
        <v>-1.0700396147117375E-3</v>
      </c>
    </row>
    <row r="28" spans="1:14" ht="16.5" customHeight="1">
      <c r="A28" s="99" t="s">
        <v>415</v>
      </c>
      <c r="B28" s="841">
        <f>(B22-B18)/B18</f>
        <v>7.8379535087445232E-2</v>
      </c>
      <c r="C28" s="841">
        <f t="shared" ref="C28:G28" si="17">(C22-C18)/C18</f>
        <v>-1.6854538393920496E-2</v>
      </c>
      <c r="D28" s="841">
        <f t="shared" si="17"/>
        <v>1.8455241043885493E-2</v>
      </c>
      <c r="E28" s="841">
        <f t="shared" si="17"/>
        <v>5.6617593998786526E-2</v>
      </c>
      <c r="F28" s="841">
        <f t="shared" si="17"/>
        <v>-1.5950986407973777E-3</v>
      </c>
      <c r="G28" s="841">
        <f t="shared" si="17"/>
        <v>4.2660008346811211E-2</v>
      </c>
      <c r="H28" s="51"/>
      <c r="I28" s="51"/>
      <c r="J28" s="51"/>
      <c r="K28" s="51"/>
      <c r="L28" s="51"/>
      <c r="M28" s="51"/>
      <c r="N28" s="841">
        <f>(N21-N13)/N13</f>
        <v>-7.9622924668308226E-2</v>
      </c>
    </row>
    <row r="29" spans="1:14" ht="33" customHeight="1">
      <c r="A29" s="838" t="s">
        <v>411</v>
      </c>
      <c r="B29" s="830" t="s">
        <v>25</v>
      </c>
      <c r="C29" s="830" t="s">
        <v>26</v>
      </c>
      <c r="D29" s="830" t="s">
        <v>27</v>
      </c>
      <c r="E29" s="830" t="s">
        <v>28</v>
      </c>
      <c r="F29" s="830" t="s">
        <v>29</v>
      </c>
      <c r="G29" s="830" t="s">
        <v>30</v>
      </c>
      <c r="H29" s="830" t="s">
        <v>31</v>
      </c>
      <c r="I29" s="830" t="s">
        <v>32</v>
      </c>
      <c r="J29" s="830" t="s">
        <v>33</v>
      </c>
      <c r="K29" s="830" t="s">
        <v>34</v>
      </c>
      <c r="L29" s="830" t="s">
        <v>35</v>
      </c>
      <c r="M29" s="830" t="s">
        <v>36</v>
      </c>
      <c r="N29" s="830" t="s">
        <v>24</v>
      </c>
    </row>
    <row r="30" spans="1:14" ht="16.5" customHeight="1">
      <c r="A30" s="827">
        <v>2019</v>
      </c>
      <c r="B30" s="828">
        <f t="shared" ref="B30:M30" si="18">SUM(B31:B32)</f>
        <v>0</v>
      </c>
      <c r="C30" s="828">
        <f t="shared" si="18"/>
        <v>0</v>
      </c>
      <c r="D30" s="828">
        <f t="shared" si="18"/>
        <v>0</v>
      </c>
      <c r="E30" s="828">
        <f t="shared" si="18"/>
        <v>0</v>
      </c>
      <c r="F30" s="828">
        <f t="shared" si="18"/>
        <v>0</v>
      </c>
      <c r="G30" s="828">
        <f t="shared" si="18"/>
        <v>0</v>
      </c>
      <c r="H30" s="828">
        <f t="shared" si="18"/>
        <v>0</v>
      </c>
      <c r="I30" s="828">
        <f t="shared" si="18"/>
        <v>0</v>
      </c>
      <c r="J30" s="828">
        <f t="shared" si="18"/>
        <v>0</v>
      </c>
      <c r="K30" s="828">
        <f t="shared" si="18"/>
        <v>0</v>
      </c>
      <c r="L30" s="828">
        <f t="shared" si="18"/>
        <v>0</v>
      </c>
      <c r="M30" s="828">
        <f t="shared" si="18"/>
        <v>0</v>
      </c>
      <c r="N30" s="828">
        <f>SUM(B30:M30)</f>
        <v>0</v>
      </c>
    </row>
    <row r="31" spans="1:14" ht="16.5" customHeight="1">
      <c r="A31" s="839" t="s">
        <v>199</v>
      </c>
      <c r="B31" s="831"/>
      <c r="C31" s="831"/>
      <c r="D31" s="831"/>
      <c r="E31" s="831"/>
      <c r="F31" s="831"/>
      <c r="G31" s="831"/>
      <c r="H31" s="831"/>
      <c r="I31" s="831"/>
      <c r="J31" s="831"/>
      <c r="K31" s="831"/>
      <c r="L31" s="831"/>
      <c r="M31" s="831"/>
      <c r="N31" s="828">
        <f>SUM(B31:M31)</f>
        <v>0</v>
      </c>
    </row>
    <row r="32" spans="1:14" ht="16.5" customHeight="1">
      <c r="A32" s="839" t="s">
        <v>200</v>
      </c>
      <c r="B32" s="831"/>
      <c r="C32" s="831"/>
      <c r="D32" s="831"/>
      <c r="E32" s="831"/>
      <c r="F32" s="831"/>
      <c r="G32" s="831"/>
      <c r="H32" s="831"/>
      <c r="I32" s="831"/>
      <c r="J32" s="831"/>
      <c r="K32" s="831"/>
      <c r="L32" s="831"/>
      <c r="M32" s="831"/>
      <c r="N32" s="828">
        <f>SUM(B32:M32)</f>
        <v>0</v>
      </c>
    </row>
    <row r="33" spans="1:14" ht="16.5" customHeight="1">
      <c r="A33" s="99" t="s">
        <v>207</v>
      </c>
      <c r="B33" s="100" t="e">
        <f t="shared" ref="B33:G33" si="19">B31/B30</f>
        <v>#DIV/0!</v>
      </c>
      <c r="C33" s="100" t="e">
        <f t="shared" si="19"/>
        <v>#DIV/0!</v>
      </c>
      <c r="D33" s="100" t="e">
        <f t="shared" si="19"/>
        <v>#DIV/0!</v>
      </c>
      <c r="E33" s="100" t="e">
        <f t="shared" si="19"/>
        <v>#DIV/0!</v>
      </c>
      <c r="F33" s="100" t="e">
        <f t="shared" si="19"/>
        <v>#DIV/0!</v>
      </c>
      <c r="G33" s="100" t="e">
        <f t="shared" si="19"/>
        <v>#DIV/0!</v>
      </c>
      <c r="H33" s="51"/>
      <c r="I33" s="51"/>
      <c r="J33" s="51"/>
      <c r="K33" s="51"/>
      <c r="L33" s="51"/>
      <c r="M33" s="51"/>
      <c r="N33" s="62"/>
    </row>
    <row r="34" spans="1:14" ht="16.5" customHeight="1">
      <c r="A34" s="827">
        <v>2023</v>
      </c>
      <c r="B34" s="828">
        <f t="shared" ref="B34:G34" si="20">SUM(B35:B36)</f>
        <v>985536</v>
      </c>
      <c r="C34" s="828">
        <f t="shared" si="20"/>
        <v>1037736</v>
      </c>
      <c r="D34" s="828">
        <f t="shared" si="20"/>
        <v>1065712</v>
      </c>
      <c r="E34" s="828">
        <f t="shared" si="20"/>
        <v>1057691</v>
      </c>
      <c r="F34" s="828">
        <f t="shared" si="20"/>
        <v>1053550</v>
      </c>
      <c r="G34" s="828">
        <f t="shared" si="20"/>
        <v>1021758</v>
      </c>
      <c r="H34" s="828"/>
      <c r="I34" s="828"/>
      <c r="J34" s="828"/>
      <c r="K34" s="828"/>
      <c r="L34" s="828"/>
      <c r="M34" s="828"/>
      <c r="N34" s="828">
        <f>SUM(B34:M34)</f>
        <v>6221983</v>
      </c>
    </row>
    <row r="35" spans="1:14" ht="16.5" customHeight="1">
      <c r="A35" s="839" t="s">
        <v>199</v>
      </c>
      <c r="B35" s="831">
        <v>313221</v>
      </c>
      <c r="C35" s="831">
        <v>315450</v>
      </c>
      <c r="D35" s="831">
        <v>332029</v>
      </c>
      <c r="E35" s="831">
        <v>258774</v>
      </c>
      <c r="F35" s="831">
        <v>310898</v>
      </c>
      <c r="G35" s="831">
        <v>277694</v>
      </c>
      <c r="H35" s="831"/>
      <c r="I35" s="831"/>
      <c r="J35" s="831"/>
      <c r="K35" s="831"/>
      <c r="L35" s="831"/>
      <c r="M35" s="831"/>
      <c r="N35" s="828">
        <f>SUM(B35:M35)</f>
        <v>1808066</v>
      </c>
    </row>
    <row r="36" spans="1:14" ht="16.5" customHeight="1">
      <c r="A36" s="839" t="s">
        <v>200</v>
      </c>
      <c r="B36" s="831">
        <v>672315</v>
      </c>
      <c r="C36" s="831">
        <v>722286</v>
      </c>
      <c r="D36" s="831">
        <v>733683</v>
      </c>
      <c r="E36" s="831">
        <v>798917</v>
      </c>
      <c r="F36" s="831">
        <v>742652</v>
      </c>
      <c r="G36" s="831">
        <v>744064</v>
      </c>
      <c r="H36" s="831"/>
      <c r="I36" s="831"/>
      <c r="J36" s="831"/>
      <c r="K36" s="831"/>
      <c r="L36" s="831"/>
      <c r="M36" s="831"/>
      <c r="N36" s="828">
        <f>SUM(B36:M36)</f>
        <v>4413917</v>
      </c>
    </row>
    <row r="37" spans="1:14" ht="16.5" customHeight="1">
      <c r="A37" s="99" t="s">
        <v>207</v>
      </c>
      <c r="B37" s="100">
        <f t="shared" ref="B37:N37" si="21">B35/B34</f>
        <v>0.31781791837132284</v>
      </c>
      <c r="C37" s="100">
        <f t="shared" si="21"/>
        <v>0.30397904669395687</v>
      </c>
      <c r="D37" s="100">
        <f t="shared" si="21"/>
        <v>0.31155603014698152</v>
      </c>
      <c r="E37" s="100">
        <f t="shared" si="21"/>
        <v>0.24465935703338687</v>
      </c>
      <c r="F37" s="100">
        <f t="shared" si="21"/>
        <v>0.29509562906364195</v>
      </c>
      <c r="G37" s="100">
        <f t="shared" si="21"/>
        <v>0.27178059775406699</v>
      </c>
      <c r="H37" s="100" t="e">
        <f t="shared" si="21"/>
        <v>#DIV/0!</v>
      </c>
      <c r="I37" s="100" t="e">
        <f t="shared" si="21"/>
        <v>#DIV/0!</v>
      </c>
      <c r="J37" s="100" t="e">
        <f t="shared" si="21"/>
        <v>#DIV/0!</v>
      </c>
      <c r="K37" s="100" t="e">
        <f t="shared" si="21"/>
        <v>#DIV/0!</v>
      </c>
      <c r="L37" s="100" t="e">
        <f t="shared" si="21"/>
        <v>#DIV/0!</v>
      </c>
      <c r="M37" s="100" t="e">
        <f t="shared" si="21"/>
        <v>#DIV/0!</v>
      </c>
      <c r="N37" s="100">
        <f t="shared" si="21"/>
        <v>0.29059320798529986</v>
      </c>
    </row>
    <row r="38" spans="1:14" ht="16.5" customHeight="1">
      <c r="A38" s="827">
        <v>2024</v>
      </c>
      <c r="B38" s="828">
        <f t="shared" ref="B38:G38" si="22">SUM(B39:B40)</f>
        <v>1213907</v>
      </c>
      <c r="C38" s="828">
        <f t="shared" si="22"/>
        <v>1245852</v>
      </c>
      <c r="D38" s="828">
        <f t="shared" si="22"/>
        <v>1178697</v>
      </c>
      <c r="E38" s="828">
        <f t="shared" si="22"/>
        <v>1216157</v>
      </c>
      <c r="F38" s="828">
        <f t="shared" si="22"/>
        <v>1143864</v>
      </c>
      <c r="G38" s="828">
        <f t="shared" si="22"/>
        <v>1207119</v>
      </c>
      <c r="H38" s="828"/>
      <c r="I38" s="828"/>
      <c r="J38" s="828"/>
      <c r="K38" s="828"/>
      <c r="L38" s="828"/>
      <c r="M38" s="828"/>
      <c r="N38" s="828">
        <f>SUM(B38:M38)</f>
        <v>7205596</v>
      </c>
    </row>
    <row r="39" spans="1:14" ht="16.5" customHeight="1">
      <c r="A39" s="839" t="s">
        <v>199</v>
      </c>
      <c r="B39" s="831">
        <v>287306</v>
      </c>
      <c r="C39" s="831">
        <v>340760</v>
      </c>
      <c r="D39" s="831">
        <v>350780</v>
      </c>
      <c r="E39" s="831">
        <v>295050</v>
      </c>
      <c r="F39" s="831">
        <v>278343</v>
      </c>
      <c r="G39" s="831">
        <v>327396</v>
      </c>
      <c r="H39" s="831"/>
      <c r="I39" s="831"/>
      <c r="J39" s="831"/>
      <c r="K39" s="831"/>
      <c r="L39" s="831"/>
      <c r="M39" s="831"/>
      <c r="N39" s="828">
        <f>SUM(B39:M39)</f>
        <v>1879635</v>
      </c>
    </row>
    <row r="40" spans="1:14" ht="16.5" customHeight="1">
      <c r="A40" s="839" t="s">
        <v>200</v>
      </c>
      <c r="B40" s="831">
        <v>926601</v>
      </c>
      <c r="C40" s="831">
        <v>905092</v>
      </c>
      <c r="D40" s="831">
        <v>827917</v>
      </c>
      <c r="E40" s="831">
        <v>921107</v>
      </c>
      <c r="F40" s="831">
        <v>865521</v>
      </c>
      <c r="G40" s="831">
        <v>879723</v>
      </c>
      <c r="H40" s="831"/>
      <c r="I40" s="831"/>
      <c r="J40" s="831"/>
      <c r="K40" s="831"/>
      <c r="L40" s="831"/>
      <c r="M40" s="831"/>
      <c r="N40" s="828">
        <f>SUM(B40:M40)</f>
        <v>5325961</v>
      </c>
    </row>
    <row r="41" spans="1:14" ht="16.5" customHeight="1">
      <c r="A41" s="99" t="s">
        <v>207</v>
      </c>
      <c r="B41" s="100">
        <f t="shared" ref="B41:N41" si="23">B39/B38</f>
        <v>0.23667875710412742</v>
      </c>
      <c r="C41" s="100">
        <f t="shared" si="23"/>
        <v>0.27351563428079739</v>
      </c>
      <c r="D41" s="100">
        <f t="shared" si="23"/>
        <v>0.29759980724477963</v>
      </c>
      <c r="E41" s="100">
        <f t="shared" si="23"/>
        <v>0.24260847900394439</v>
      </c>
      <c r="F41" s="100">
        <f t="shared" si="23"/>
        <v>0.2433357462075911</v>
      </c>
      <c r="G41" s="100">
        <f t="shared" si="23"/>
        <v>0.27122098152709051</v>
      </c>
      <c r="H41" s="100" t="e">
        <f t="shared" si="23"/>
        <v>#DIV/0!</v>
      </c>
      <c r="I41" s="100" t="e">
        <f t="shared" si="23"/>
        <v>#DIV/0!</v>
      </c>
      <c r="J41" s="100" t="e">
        <f t="shared" si="23"/>
        <v>#DIV/0!</v>
      </c>
      <c r="K41" s="100" t="e">
        <f t="shared" si="23"/>
        <v>#DIV/0!</v>
      </c>
      <c r="L41" s="100" t="e">
        <f t="shared" si="23"/>
        <v>#DIV/0!</v>
      </c>
      <c r="M41" s="100" t="e">
        <f t="shared" si="23"/>
        <v>#DIV/0!</v>
      </c>
      <c r="N41" s="100">
        <f t="shared" si="23"/>
        <v>0.26085767228692808</v>
      </c>
    </row>
    <row r="42" spans="1:14" ht="16.5" customHeight="1">
      <c r="A42" s="827">
        <v>2025</v>
      </c>
      <c r="B42" s="828">
        <f t="shared" ref="B42:M42" si="24">SUM(B43:B44)</f>
        <v>1330782</v>
      </c>
      <c r="C42" s="828">
        <f t="shared" si="24"/>
        <v>1263436</v>
      </c>
      <c r="D42" s="828">
        <f t="shared" si="24"/>
        <v>1150397</v>
      </c>
      <c r="E42" s="828">
        <f t="shared" si="24"/>
        <v>1174215</v>
      </c>
      <c r="F42" s="828">
        <f t="shared" si="24"/>
        <v>1118618</v>
      </c>
      <c r="G42" s="828">
        <f t="shared" si="24"/>
        <v>1046614</v>
      </c>
      <c r="H42" s="828">
        <f t="shared" si="24"/>
        <v>0</v>
      </c>
      <c r="I42" s="828">
        <f t="shared" si="24"/>
        <v>0</v>
      </c>
      <c r="J42" s="828">
        <f t="shared" si="24"/>
        <v>0</v>
      </c>
      <c r="K42" s="828">
        <f t="shared" si="24"/>
        <v>0</v>
      </c>
      <c r="L42" s="828">
        <f t="shared" si="24"/>
        <v>0</v>
      </c>
      <c r="M42" s="828">
        <f t="shared" si="24"/>
        <v>0</v>
      </c>
      <c r="N42" s="828">
        <f>SUM(B42:M42)</f>
        <v>7084062</v>
      </c>
    </row>
    <row r="43" spans="1:14" ht="16.5" customHeight="1">
      <c r="A43" s="839" t="s">
        <v>199</v>
      </c>
      <c r="B43" s="831">
        <v>264110</v>
      </c>
      <c r="C43" s="831">
        <v>329335</v>
      </c>
      <c r="D43" s="831">
        <v>355294</v>
      </c>
      <c r="E43" s="831">
        <v>307492</v>
      </c>
      <c r="F43" s="831">
        <v>301130</v>
      </c>
      <c r="G43" s="831">
        <v>320771</v>
      </c>
      <c r="H43" s="831"/>
      <c r="I43" s="840"/>
      <c r="J43" s="840"/>
      <c r="K43" s="831"/>
      <c r="L43" s="831"/>
      <c r="M43" s="831"/>
      <c r="N43" s="828">
        <f>SUM(B43:M43)</f>
        <v>1878132</v>
      </c>
    </row>
    <row r="44" spans="1:14" ht="16.5" customHeight="1">
      <c r="A44" s="839" t="s">
        <v>200</v>
      </c>
      <c r="B44" s="831">
        <v>1066672</v>
      </c>
      <c r="C44" s="831">
        <v>934101</v>
      </c>
      <c r="D44" s="831">
        <v>795103</v>
      </c>
      <c r="E44" s="831">
        <v>866723</v>
      </c>
      <c r="F44" s="831">
        <v>817488</v>
      </c>
      <c r="G44" s="831">
        <v>725843</v>
      </c>
      <c r="H44" s="831"/>
      <c r="I44" s="840"/>
      <c r="J44" s="840"/>
      <c r="K44" s="831"/>
      <c r="L44" s="831"/>
      <c r="M44" s="831"/>
      <c r="N44" s="828">
        <f>SUM(B44:M44)</f>
        <v>5205930</v>
      </c>
    </row>
    <row r="45" spans="1:14" ht="16.5" customHeight="1">
      <c r="A45" s="99" t="s">
        <v>207</v>
      </c>
      <c r="B45" s="100">
        <f t="shared" ref="B45:N45" si="25">B43/B42</f>
        <v>0.19846225752978325</v>
      </c>
      <c r="C45" s="100">
        <f t="shared" si="25"/>
        <v>0.26066615166894092</v>
      </c>
      <c r="D45" s="100">
        <f t="shared" si="25"/>
        <v>0.3088446857910791</v>
      </c>
      <c r="E45" s="100">
        <f t="shared" si="25"/>
        <v>0.26187027077664654</v>
      </c>
      <c r="F45" s="100">
        <f t="shared" si="25"/>
        <v>0.26919824283177995</v>
      </c>
      <c r="G45" s="100">
        <f t="shared" si="25"/>
        <v>0.30648453011329868</v>
      </c>
      <c r="H45" s="100" t="e">
        <f t="shared" si="25"/>
        <v>#DIV/0!</v>
      </c>
      <c r="I45" s="100" t="e">
        <f t="shared" si="25"/>
        <v>#DIV/0!</v>
      </c>
      <c r="J45" s="100" t="e">
        <f t="shared" si="25"/>
        <v>#DIV/0!</v>
      </c>
      <c r="K45" s="100" t="e">
        <f t="shared" si="25"/>
        <v>#DIV/0!</v>
      </c>
      <c r="L45" s="100" t="e">
        <f t="shared" si="25"/>
        <v>#DIV/0!</v>
      </c>
      <c r="M45" s="100" t="e">
        <f t="shared" si="25"/>
        <v>#DIV/0!</v>
      </c>
      <c r="N45" s="100">
        <f t="shared" si="25"/>
        <v>0.26512077392885608</v>
      </c>
    </row>
    <row r="46" spans="1:14" ht="16.5" customHeight="1">
      <c r="A46" s="827">
        <v>2026</v>
      </c>
      <c r="B46" s="828">
        <f t="shared" ref="B46:M46" si="26">SUM(B47:B48)</f>
        <v>1318929</v>
      </c>
      <c r="C46" s="828">
        <f t="shared" si="26"/>
        <v>1320701</v>
      </c>
      <c r="D46" s="828">
        <f t="shared" si="26"/>
        <v>1127519</v>
      </c>
      <c r="E46" s="828">
        <f t="shared" si="26"/>
        <v>1127817</v>
      </c>
      <c r="F46" s="828">
        <f t="shared" si="26"/>
        <v>1088322</v>
      </c>
      <c r="G46" s="828">
        <f t="shared" si="26"/>
        <v>979389</v>
      </c>
      <c r="H46" s="828">
        <f t="shared" si="26"/>
        <v>0</v>
      </c>
      <c r="I46" s="828">
        <f t="shared" si="26"/>
        <v>0</v>
      </c>
      <c r="J46" s="828">
        <f t="shared" si="26"/>
        <v>0</v>
      </c>
      <c r="K46" s="828">
        <f t="shared" si="26"/>
        <v>0</v>
      </c>
      <c r="L46" s="828">
        <f t="shared" si="26"/>
        <v>0</v>
      </c>
      <c r="M46" s="828">
        <f t="shared" si="26"/>
        <v>0</v>
      </c>
      <c r="N46" s="828">
        <f>SUM(B46:M46)</f>
        <v>6962677</v>
      </c>
    </row>
    <row r="47" spans="1:14" ht="16.5" customHeight="1">
      <c r="A47" s="839" t="s">
        <v>199</v>
      </c>
      <c r="B47" s="831">
        <v>276027</v>
      </c>
      <c r="C47" s="831">
        <v>384121</v>
      </c>
      <c r="D47" s="831">
        <v>344081</v>
      </c>
      <c r="E47" s="831">
        <v>300106</v>
      </c>
      <c r="F47" s="831">
        <v>292548</v>
      </c>
      <c r="G47" s="831">
        <v>306229</v>
      </c>
      <c r="H47" s="831"/>
      <c r="I47" s="840"/>
      <c r="J47" s="840"/>
      <c r="K47" s="831"/>
      <c r="L47" s="831"/>
      <c r="M47" s="831"/>
      <c r="N47" s="828">
        <f>SUM(B47:M47)</f>
        <v>1903112</v>
      </c>
    </row>
    <row r="48" spans="1:14" ht="16.5" customHeight="1">
      <c r="A48" s="839" t="s">
        <v>200</v>
      </c>
      <c r="B48" s="831">
        <v>1042902</v>
      </c>
      <c r="C48" s="831">
        <v>936580</v>
      </c>
      <c r="D48" s="831">
        <v>783438</v>
      </c>
      <c r="E48" s="831">
        <v>827711</v>
      </c>
      <c r="F48" s="831">
        <v>795774</v>
      </c>
      <c r="G48" s="831">
        <v>673160</v>
      </c>
      <c r="H48" s="831"/>
      <c r="I48" s="840"/>
      <c r="J48" s="840"/>
      <c r="K48" s="831"/>
      <c r="L48" s="831"/>
      <c r="M48" s="831"/>
      <c r="N48" s="828">
        <f>SUM(B48:M48)</f>
        <v>5059565</v>
      </c>
    </row>
    <row r="49" spans="1:14" ht="16.5" customHeight="1">
      <c r="A49" s="99" t="s">
        <v>207</v>
      </c>
      <c r="B49" s="100">
        <f t="shared" ref="B49:N49" si="27">B47/B46</f>
        <v>0.20928116676485239</v>
      </c>
      <c r="C49" s="100">
        <f t="shared" si="27"/>
        <v>0.29084630056311006</v>
      </c>
      <c r="D49" s="100">
        <f t="shared" si="27"/>
        <v>0.30516647613033571</v>
      </c>
      <c r="E49" s="100">
        <f t="shared" si="27"/>
        <v>0.26609458804043562</v>
      </c>
      <c r="F49" s="100">
        <f t="shared" si="27"/>
        <v>0.26880647455440576</v>
      </c>
      <c r="G49" s="100">
        <f t="shared" si="27"/>
        <v>0.31267351379278308</v>
      </c>
      <c r="H49" s="100" t="e">
        <f t="shared" si="27"/>
        <v>#DIV/0!</v>
      </c>
      <c r="I49" s="100" t="e">
        <f t="shared" si="27"/>
        <v>#DIV/0!</v>
      </c>
      <c r="J49" s="100" t="e">
        <f t="shared" si="27"/>
        <v>#DIV/0!</v>
      </c>
      <c r="K49" s="100" t="e">
        <f t="shared" si="27"/>
        <v>#DIV/0!</v>
      </c>
      <c r="L49" s="100" t="e">
        <f t="shared" si="27"/>
        <v>#DIV/0!</v>
      </c>
      <c r="M49" s="100" t="e">
        <f t="shared" si="27"/>
        <v>#DIV/0!</v>
      </c>
      <c r="N49" s="100">
        <f t="shared" si="27"/>
        <v>0.27333050204684206</v>
      </c>
    </row>
    <row r="50" spans="1:14" ht="16.5" customHeight="1">
      <c r="A50" s="99" t="s">
        <v>414</v>
      </c>
      <c r="B50" s="841">
        <f t="shared" ref="B50:N50" si="28">(B46-B42)/B42</f>
        <v>-8.9067931486900183E-3</v>
      </c>
      <c r="C50" s="841">
        <f t="shared" si="28"/>
        <v>4.5324812653747402E-2</v>
      </c>
      <c r="D50" s="841">
        <f t="shared" si="28"/>
        <v>-1.9887047688754406E-2</v>
      </c>
      <c r="E50" s="841">
        <f t="shared" si="28"/>
        <v>-3.9514058328329993E-2</v>
      </c>
      <c r="F50" s="841">
        <f t="shared" si="28"/>
        <v>-2.7083419004521651E-2</v>
      </c>
      <c r="G50" s="841">
        <f t="shared" si="28"/>
        <v>-6.4230939009032942E-2</v>
      </c>
      <c r="H50" s="841" t="e">
        <f t="shared" si="28"/>
        <v>#DIV/0!</v>
      </c>
      <c r="I50" s="841" t="e">
        <f t="shared" si="28"/>
        <v>#DIV/0!</v>
      </c>
      <c r="J50" s="841" t="e">
        <f t="shared" si="28"/>
        <v>#DIV/0!</v>
      </c>
      <c r="K50" s="841" t="e">
        <f t="shared" si="28"/>
        <v>#DIV/0!</v>
      </c>
      <c r="L50" s="841" t="e">
        <f t="shared" si="28"/>
        <v>#DIV/0!</v>
      </c>
      <c r="M50" s="841" t="e">
        <f t="shared" si="28"/>
        <v>#DIV/0!</v>
      </c>
      <c r="N50" s="841">
        <f t="shared" si="28"/>
        <v>-1.7134943200666511E-2</v>
      </c>
    </row>
    <row r="51" spans="1:14" ht="16.5" customHeight="1">
      <c r="A51" s="99" t="s">
        <v>415</v>
      </c>
      <c r="B51" s="841">
        <f>(B46-B38)/B38</f>
        <v>8.6515688598879481E-2</v>
      </c>
      <c r="C51" s="841">
        <f t="shared" ref="C51:F51" si="29">(C46-C38)/C38</f>
        <v>6.0078564709130783E-2</v>
      </c>
      <c r="D51" s="841">
        <f t="shared" si="29"/>
        <v>-4.3419131464659706E-2</v>
      </c>
      <c r="E51" s="841">
        <f t="shared" si="29"/>
        <v>-7.2638647806163179E-2</v>
      </c>
      <c r="F51" s="841">
        <f t="shared" si="29"/>
        <v>-4.8556471748389667E-2</v>
      </c>
      <c r="G51" s="841">
        <f>(G46-G38)/G38</f>
        <v>-0.18865579946964633</v>
      </c>
      <c r="H51" s="841" t="e">
        <f t="shared" ref="H51:N51" si="30">(H46-H38)/H38</f>
        <v>#DIV/0!</v>
      </c>
      <c r="I51" s="841" t="e">
        <f t="shared" si="30"/>
        <v>#DIV/0!</v>
      </c>
      <c r="J51" s="841" t="e">
        <f t="shared" si="30"/>
        <v>#DIV/0!</v>
      </c>
      <c r="K51" s="841" t="e">
        <f t="shared" si="30"/>
        <v>#DIV/0!</v>
      </c>
      <c r="L51" s="841" t="e">
        <f t="shared" si="30"/>
        <v>#DIV/0!</v>
      </c>
      <c r="M51" s="841" t="e">
        <f t="shared" si="30"/>
        <v>#DIV/0!</v>
      </c>
      <c r="N51" s="841">
        <f t="shared" si="30"/>
        <v>-3.3712547858636539E-2</v>
      </c>
    </row>
    <row r="52" spans="1:14" ht="49.5" customHeight="1">
      <c r="A52" s="838" t="s">
        <v>416</v>
      </c>
      <c r="B52" s="830" t="s">
        <v>25</v>
      </c>
      <c r="C52" s="830" t="s">
        <v>26</v>
      </c>
      <c r="D52" s="830" t="s">
        <v>27</v>
      </c>
      <c r="E52" s="842" t="s">
        <v>28</v>
      </c>
      <c r="F52" s="842" t="s">
        <v>29</v>
      </c>
      <c r="G52" s="830" t="s">
        <v>30</v>
      </c>
      <c r="H52" s="830" t="s">
        <v>31</v>
      </c>
      <c r="I52" s="830" t="s">
        <v>32</v>
      </c>
      <c r="J52" s="830" t="s">
        <v>33</v>
      </c>
      <c r="K52" s="842" t="s">
        <v>34</v>
      </c>
      <c r="L52" s="830" t="s">
        <v>35</v>
      </c>
      <c r="M52" s="830" t="s">
        <v>36</v>
      </c>
      <c r="N52" s="830" t="s">
        <v>24</v>
      </c>
    </row>
    <row r="53" spans="1:14" ht="16.5" customHeight="1">
      <c r="A53" s="827">
        <v>2019</v>
      </c>
      <c r="B53" s="828">
        <f t="shared" ref="B53:M53" si="31">SUM(B54:B55)</f>
        <v>0</v>
      </c>
      <c r="C53" s="828">
        <f t="shared" si="31"/>
        <v>0</v>
      </c>
      <c r="D53" s="828">
        <f t="shared" si="31"/>
        <v>0</v>
      </c>
      <c r="E53" s="828">
        <f t="shared" si="31"/>
        <v>0</v>
      </c>
      <c r="F53" s="828">
        <f t="shared" si="31"/>
        <v>0</v>
      </c>
      <c r="G53" s="828">
        <f t="shared" si="31"/>
        <v>0</v>
      </c>
      <c r="H53" s="828">
        <f t="shared" si="31"/>
        <v>0</v>
      </c>
      <c r="I53" s="828">
        <f t="shared" si="31"/>
        <v>0</v>
      </c>
      <c r="J53" s="828">
        <f t="shared" si="31"/>
        <v>0</v>
      </c>
      <c r="K53" s="828">
        <f t="shared" si="31"/>
        <v>0</v>
      </c>
      <c r="L53" s="828">
        <f t="shared" si="31"/>
        <v>0</v>
      </c>
      <c r="M53" s="828">
        <f t="shared" si="31"/>
        <v>0</v>
      </c>
      <c r="N53" s="828">
        <f>SUM(B53:M53)</f>
        <v>0</v>
      </c>
    </row>
    <row r="54" spans="1:14" ht="16.5" customHeight="1">
      <c r="A54" s="839" t="s">
        <v>199</v>
      </c>
      <c r="B54" s="831"/>
      <c r="C54" s="831"/>
      <c r="D54" s="831"/>
      <c r="E54" s="831"/>
      <c r="F54" s="831"/>
      <c r="G54" s="831"/>
      <c r="H54" s="831"/>
      <c r="I54" s="831"/>
      <c r="J54" s="831"/>
      <c r="K54" s="831"/>
      <c r="L54" s="831"/>
      <c r="M54" s="831"/>
      <c r="N54" s="828">
        <f>SUM(B54:M54)</f>
        <v>0</v>
      </c>
    </row>
    <row r="55" spans="1:14" ht="16.5" customHeight="1">
      <c r="A55" s="839" t="s">
        <v>200</v>
      </c>
      <c r="B55" s="831"/>
      <c r="C55" s="831"/>
      <c r="D55" s="831"/>
      <c r="E55" s="831"/>
      <c r="F55" s="831"/>
      <c r="G55" s="831"/>
      <c r="H55" s="831"/>
      <c r="I55" s="831"/>
      <c r="J55" s="831"/>
      <c r="K55" s="831"/>
      <c r="L55" s="831"/>
      <c r="M55" s="831"/>
      <c r="N55" s="828">
        <f>SUM(B55:M55)</f>
        <v>0</v>
      </c>
    </row>
    <row r="56" spans="1:14" ht="16.5" customHeight="1">
      <c r="A56" s="99" t="s">
        <v>207</v>
      </c>
      <c r="B56" s="100" t="e">
        <f t="shared" ref="B56:G56" si="32">B54/B53</f>
        <v>#DIV/0!</v>
      </c>
      <c r="C56" s="100" t="e">
        <f t="shared" si="32"/>
        <v>#DIV/0!</v>
      </c>
      <c r="D56" s="100" t="e">
        <f t="shared" si="32"/>
        <v>#DIV/0!</v>
      </c>
      <c r="E56" s="100" t="e">
        <f t="shared" si="32"/>
        <v>#DIV/0!</v>
      </c>
      <c r="F56" s="100" t="e">
        <f t="shared" si="32"/>
        <v>#DIV/0!</v>
      </c>
      <c r="G56" s="100" t="e">
        <f t="shared" si="32"/>
        <v>#DIV/0!</v>
      </c>
      <c r="H56" s="51"/>
      <c r="I56" s="51"/>
      <c r="J56" s="51"/>
      <c r="K56" s="51"/>
      <c r="L56" s="51"/>
      <c r="M56" s="51"/>
      <c r="N56" s="62"/>
    </row>
    <row r="57" spans="1:14" ht="16.5" customHeight="1">
      <c r="A57" s="827">
        <v>2023</v>
      </c>
      <c r="B57" s="828">
        <f t="shared" ref="B57:G57" si="33">SUM(B58:B59)</f>
        <v>2135864</v>
      </c>
      <c r="C57" s="828">
        <f t="shared" si="33"/>
        <v>1845288</v>
      </c>
      <c r="D57" s="828">
        <f t="shared" si="33"/>
        <v>1961835</v>
      </c>
      <c r="E57" s="828">
        <f t="shared" si="33"/>
        <v>1964973</v>
      </c>
      <c r="F57" s="828">
        <f t="shared" si="33"/>
        <v>1945847</v>
      </c>
      <c r="G57" s="828">
        <f t="shared" si="33"/>
        <v>1965559</v>
      </c>
      <c r="H57" s="828"/>
      <c r="I57" s="828"/>
      <c r="J57" s="828"/>
      <c r="K57" s="828"/>
      <c r="L57" s="828"/>
      <c r="M57" s="828"/>
      <c r="N57" s="828">
        <f>SUM(B57:M57)</f>
        <v>11819366</v>
      </c>
    </row>
    <row r="58" spans="1:14" ht="16.5" customHeight="1">
      <c r="A58" s="839" t="s">
        <v>199</v>
      </c>
      <c r="B58" s="831">
        <v>1388394</v>
      </c>
      <c r="C58" s="831">
        <v>1095770</v>
      </c>
      <c r="D58" s="831">
        <v>1129687</v>
      </c>
      <c r="E58" s="831">
        <v>1152479</v>
      </c>
      <c r="F58" s="831">
        <v>1184150</v>
      </c>
      <c r="G58" s="831">
        <v>1170560</v>
      </c>
      <c r="H58" s="831"/>
      <c r="I58" s="831"/>
      <c r="J58" s="831"/>
      <c r="K58" s="831"/>
      <c r="L58" s="831"/>
      <c r="M58" s="831"/>
      <c r="N58" s="828">
        <f>SUM(B58:M58)</f>
        <v>7121040</v>
      </c>
    </row>
    <row r="59" spans="1:14" ht="16.5" customHeight="1">
      <c r="A59" s="839" t="s">
        <v>200</v>
      </c>
      <c r="B59" s="831">
        <v>747470</v>
      </c>
      <c r="C59" s="831">
        <v>749518</v>
      </c>
      <c r="D59" s="831">
        <v>832148</v>
      </c>
      <c r="E59" s="831">
        <v>812494</v>
      </c>
      <c r="F59" s="831">
        <v>761697</v>
      </c>
      <c r="G59" s="831">
        <v>794999</v>
      </c>
      <c r="H59" s="831"/>
      <c r="I59" s="831"/>
      <c r="J59" s="831"/>
      <c r="K59" s="831"/>
      <c r="L59" s="831"/>
      <c r="M59" s="831"/>
      <c r="N59" s="828">
        <f>SUM(B59:M59)</f>
        <v>4698326</v>
      </c>
    </row>
    <row r="60" spans="1:14" ht="16.5" customHeight="1">
      <c r="A60" s="99" t="s">
        <v>207</v>
      </c>
      <c r="B60" s="100">
        <f t="shared" ref="B60:N60" si="34">B58/B57</f>
        <v>0.650038579235382</v>
      </c>
      <c r="C60" s="100">
        <f t="shared" si="34"/>
        <v>0.59382058518778635</v>
      </c>
      <c r="D60" s="100">
        <f t="shared" si="34"/>
        <v>0.57583181052433052</v>
      </c>
      <c r="E60" s="100">
        <f t="shared" si="34"/>
        <v>0.58651136682285199</v>
      </c>
      <c r="F60" s="100">
        <f t="shared" si="34"/>
        <v>0.60855247098050358</v>
      </c>
      <c r="G60" s="100">
        <f t="shared" si="34"/>
        <v>0.59553541765981077</v>
      </c>
      <c r="H60" s="100" t="e">
        <f t="shared" si="34"/>
        <v>#DIV/0!</v>
      </c>
      <c r="I60" s="100" t="e">
        <f t="shared" si="34"/>
        <v>#DIV/0!</v>
      </c>
      <c r="J60" s="100" t="e">
        <f t="shared" si="34"/>
        <v>#DIV/0!</v>
      </c>
      <c r="K60" s="100" t="e">
        <f t="shared" si="34"/>
        <v>#DIV/0!</v>
      </c>
      <c r="L60" s="100" t="e">
        <f t="shared" si="34"/>
        <v>#DIV/0!</v>
      </c>
      <c r="M60" s="100" t="e">
        <f t="shared" si="34"/>
        <v>#DIV/0!</v>
      </c>
      <c r="N60" s="100">
        <f t="shared" si="34"/>
        <v>0.60248916904679994</v>
      </c>
    </row>
    <row r="61" spans="1:14" ht="16.5" customHeight="1">
      <c r="A61" s="827">
        <v>2024</v>
      </c>
      <c r="B61" s="828">
        <f t="shared" ref="B61:G61" si="35">SUM(B62:B63)</f>
        <v>2163066</v>
      </c>
      <c r="C61" s="828">
        <f t="shared" si="35"/>
        <v>2135992</v>
      </c>
      <c r="D61" s="828">
        <f t="shared" si="35"/>
        <v>2275036</v>
      </c>
      <c r="E61" s="828">
        <f t="shared" si="35"/>
        <v>2428315</v>
      </c>
      <c r="F61" s="828">
        <f t="shared" si="35"/>
        <v>2294207</v>
      </c>
      <c r="G61" s="828">
        <f t="shared" si="35"/>
        <v>2050297</v>
      </c>
      <c r="H61" s="828"/>
      <c r="I61" s="828"/>
      <c r="J61" s="828"/>
      <c r="K61" s="828"/>
      <c r="L61" s="828"/>
      <c r="M61" s="828"/>
      <c r="N61" s="828">
        <f>SUM(B61:M61)</f>
        <v>13346913</v>
      </c>
    </row>
    <row r="62" spans="1:14" ht="16.5" customHeight="1">
      <c r="A62" s="839" t="s">
        <v>199</v>
      </c>
      <c r="B62" s="831">
        <v>1143640</v>
      </c>
      <c r="C62" s="831">
        <v>1038036</v>
      </c>
      <c r="D62" s="831">
        <v>1230795</v>
      </c>
      <c r="E62" s="831">
        <v>1419211</v>
      </c>
      <c r="F62" s="831">
        <v>1437662</v>
      </c>
      <c r="G62" s="831">
        <v>1297317</v>
      </c>
      <c r="H62" s="831"/>
      <c r="I62" s="831"/>
      <c r="J62" s="831"/>
      <c r="K62" s="831"/>
      <c r="L62" s="831"/>
      <c r="M62" s="831"/>
      <c r="N62" s="828">
        <f>SUM(B62:M62)</f>
        <v>7566661</v>
      </c>
    </row>
    <row r="63" spans="1:14" ht="16.5" customHeight="1">
      <c r="A63" s="839" t="s">
        <v>200</v>
      </c>
      <c r="B63" s="831">
        <v>1019426</v>
      </c>
      <c r="C63" s="831">
        <v>1097956</v>
      </c>
      <c r="D63" s="831">
        <v>1044241</v>
      </c>
      <c r="E63" s="831">
        <v>1009104</v>
      </c>
      <c r="F63" s="831">
        <v>856545</v>
      </c>
      <c r="G63" s="831">
        <v>752980</v>
      </c>
      <c r="H63" s="831"/>
      <c r="I63" s="831"/>
      <c r="J63" s="831"/>
      <c r="K63" s="831"/>
      <c r="L63" s="831"/>
      <c r="M63" s="831"/>
      <c r="N63" s="828">
        <f>SUM(B63:M63)</f>
        <v>5780252</v>
      </c>
    </row>
    <row r="64" spans="1:14" ht="16.5" customHeight="1">
      <c r="A64" s="99" t="s">
        <v>207</v>
      </c>
      <c r="B64" s="100">
        <f t="shared" ref="B64:N64" si="36">B62/B61</f>
        <v>0.52871248496347312</v>
      </c>
      <c r="C64" s="100">
        <f t="shared" si="36"/>
        <v>0.48597373023869</v>
      </c>
      <c r="D64" s="100">
        <f t="shared" si="36"/>
        <v>0.54100023032602562</v>
      </c>
      <c r="E64" s="101">
        <f t="shared" si="36"/>
        <v>0.58444271027440842</v>
      </c>
      <c r="F64" s="101">
        <f t="shared" si="36"/>
        <v>0.62664877232089344</v>
      </c>
      <c r="G64" s="100">
        <f t="shared" si="36"/>
        <v>0.63274588998569481</v>
      </c>
      <c r="H64" s="100" t="e">
        <f t="shared" si="36"/>
        <v>#DIV/0!</v>
      </c>
      <c r="I64" s="100" t="e">
        <f t="shared" si="36"/>
        <v>#DIV/0!</v>
      </c>
      <c r="J64" s="100" t="e">
        <f t="shared" si="36"/>
        <v>#DIV/0!</v>
      </c>
      <c r="K64" s="100" t="e">
        <f t="shared" si="36"/>
        <v>#DIV/0!</v>
      </c>
      <c r="L64" s="100" t="e">
        <f t="shared" si="36"/>
        <v>#DIV/0!</v>
      </c>
      <c r="M64" s="100" t="e">
        <f t="shared" si="36"/>
        <v>#DIV/0!</v>
      </c>
      <c r="N64" s="100">
        <f t="shared" si="36"/>
        <v>0.56692217893381036</v>
      </c>
    </row>
    <row r="65" spans="1:14" ht="16.5" customHeight="1">
      <c r="A65" s="827">
        <v>2025</v>
      </c>
      <c r="B65" s="828">
        <f t="shared" ref="B65:M65" si="37">SUM(B66:B67)</f>
        <v>2262654</v>
      </c>
      <c r="C65" s="828">
        <f t="shared" si="37"/>
        <v>2213324</v>
      </c>
      <c r="D65" s="828">
        <f t="shared" si="37"/>
        <v>2406473</v>
      </c>
      <c r="E65" s="828">
        <f t="shared" si="37"/>
        <v>2615454</v>
      </c>
      <c r="F65" s="828">
        <f t="shared" si="37"/>
        <v>2394099</v>
      </c>
      <c r="G65" s="828">
        <f t="shared" si="37"/>
        <v>1982886</v>
      </c>
      <c r="H65" s="828">
        <f t="shared" si="37"/>
        <v>0</v>
      </c>
      <c r="I65" s="828">
        <f t="shared" si="37"/>
        <v>0</v>
      </c>
      <c r="J65" s="828">
        <f t="shared" si="37"/>
        <v>0</v>
      </c>
      <c r="K65" s="828">
        <f t="shared" si="37"/>
        <v>0</v>
      </c>
      <c r="L65" s="828">
        <f t="shared" si="37"/>
        <v>0</v>
      </c>
      <c r="M65" s="828">
        <f t="shared" si="37"/>
        <v>0</v>
      </c>
      <c r="N65" s="828">
        <f>SUM(B65:M65)</f>
        <v>13874890</v>
      </c>
    </row>
    <row r="66" spans="1:14" ht="16.5" customHeight="1">
      <c r="A66" s="839" t="s">
        <v>199</v>
      </c>
      <c r="B66" s="831">
        <v>1185508</v>
      </c>
      <c r="C66" s="831">
        <v>1182365</v>
      </c>
      <c r="D66" s="831">
        <v>1376266</v>
      </c>
      <c r="E66" s="831">
        <v>1764642</v>
      </c>
      <c r="F66" s="831">
        <v>1651588</v>
      </c>
      <c r="G66" s="831">
        <v>1292830</v>
      </c>
      <c r="H66" s="831"/>
      <c r="I66" s="840"/>
      <c r="J66" s="840"/>
      <c r="K66" s="831"/>
      <c r="L66" s="831"/>
      <c r="M66" s="831"/>
      <c r="N66" s="828">
        <f>SUM(B66:M66)</f>
        <v>8453199</v>
      </c>
    </row>
    <row r="67" spans="1:14" ht="16.5" customHeight="1">
      <c r="A67" s="839" t="s">
        <v>200</v>
      </c>
      <c r="B67" s="831">
        <v>1077146</v>
      </c>
      <c r="C67" s="831">
        <v>1030959</v>
      </c>
      <c r="D67" s="831">
        <v>1030207</v>
      </c>
      <c r="E67" s="831">
        <v>850812</v>
      </c>
      <c r="F67" s="831">
        <v>742511</v>
      </c>
      <c r="G67" s="831">
        <v>690056</v>
      </c>
      <c r="H67" s="831"/>
      <c r="I67" s="840"/>
      <c r="J67" s="840"/>
      <c r="K67" s="831"/>
      <c r="L67" s="831"/>
      <c r="M67" s="831"/>
      <c r="N67" s="828">
        <f>SUM(B67:M67)</f>
        <v>5421691</v>
      </c>
    </row>
    <row r="68" spans="1:14" ht="16.5" customHeight="1">
      <c r="A68" s="99" t="s">
        <v>207</v>
      </c>
      <c r="B68" s="100">
        <f t="shared" ref="B68:N68" si="38">B66/B65</f>
        <v>0.52394577341475979</v>
      </c>
      <c r="C68" s="100">
        <f t="shared" si="38"/>
        <v>0.5342033068814146</v>
      </c>
      <c r="D68" s="100">
        <f t="shared" si="38"/>
        <v>0.57190170012296004</v>
      </c>
      <c r="E68" s="101">
        <f t="shared" si="38"/>
        <v>0.67469815947823975</v>
      </c>
      <c r="F68" s="101">
        <f t="shared" si="38"/>
        <v>0.6898578546668287</v>
      </c>
      <c r="G68" s="100">
        <f t="shared" si="38"/>
        <v>0.65199411363033477</v>
      </c>
      <c r="H68" s="100" t="e">
        <f t="shared" si="38"/>
        <v>#DIV/0!</v>
      </c>
      <c r="I68" s="100" t="e">
        <f t="shared" si="38"/>
        <v>#DIV/0!</v>
      </c>
      <c r="J68" s="100" t="e">
        <f t="shared" si="38"/>
        <v>#DIV/0!</v>
      </c>
      <c r="K68" s="100" t="e">
        <f t="shared" si="38"/>
        <v>#DIV/0!</v>
      </c>
      <c r="L68" s="100" t="e">
        <f t="shared" si="38"/>
        <v>#DIV/0!</v>
      </c>
      <c r="M68" s="100" t="e">
        <f t="shared" si="38"/>
        <v>#DIV/0!</v>
      </c>
      <c r="N68" s="100">
        <f t="shared" si="38"/>
        <v>0.60924439761324234</v>
      </c>
    </row>
    <row r="69" spans="1:14" ht="16.5" customHeight="1">
      <c r="A69" s="827">
        <v>2026</v>
      </c>
      <c r="B69" s="828">
        <f t="shared" ref="B69:M69" si="39">SUM(B70:B71)</f>
        <v>2128326</v>
      </c>
      <c r="C69" s="828">
        <f t="shared" si="39"/>
        <v>2212684</v>
      </c>
      <c r="D69" s="828">
        <f t="shared" si="39"/>
        <v>2264574</v>
      </c>
      <c r="E69" s="828">
        <f t="shared" si="39"/>
        <v>2570359</v>
      </c>
      <c r="F69" s="828">
        <f t="shared" si="39"/>
        <v>2355099</v>
      </c>
      <c r="G69" s="828">
        <f t="shared" si="39"/>
        <v>1975570</v>
      </c>
      <c r="H69" s="828">
        <f t="shared" si="39"/>
        <v>0</v>
      </c>
      <c r="I69" s="828">
        <f t="shared" si="39"/>
        <v>0</v>
      </c>
      <c r="J69" s="828">
        <f t="shared" si="39"/>
        <v>0</v>
      </c>
      <c r="K69" s="828">
        <f t="shared" si="39"/>
        <v>0</v>
      </c>
      <c r="L69" s="828">
        <f t="shared" si="39"/>
        <v>0</v>
      </c>
      <c r="M69" s="828">
        <f t="shared" si="39"/>
        <v>0</v>
      </c>
      <c r="N69" s="828">
        <f>SUM(B69:M69)</f>
        <v>13506612</v>
      </c>
    </row>
    <row r="70" spans="1:14" ht="16.5" customHeight="1">
      <c r="A70" s="839" t="s">
        <v>199</v>
      </c>
      <c r="B70" s="831">
        <v>1187042</v>
      </c>
      <c r="C70" s="831">
        <v>1131059</v>
      </c>
      <c r="D70" s="831">
        <v>1289860</v>
      </c>
      <c r="E70" s="831">
        <v>1829691</v>
      </c>
      <c r="F70" s="831">
        <v>1607296</v>
      </c>
      <c r="G70" s="831">
        <v>1331330</v>
      </c>
      <c r="H70" s="831"/>
      <c r="I70" s="840"/>
      <c r="J70" s="840"/>
      <c r="K70" s="831"/>
      <c r="L70" s="831"/>
      <c r="M70" s="831"/>
      <c r="N70" s="828">
        <f>SUM(B70:M70)</f>
        <v>8376278</v>
      </c>
    </row>
    <row r="71" spans="1:14" ht="16.5" customHeight="1">
      <c r="A71" s="839" t="s">
        <v>200</v>
      </c>
      <c r="B71" s="831">
        <v>941284</v>
      </c>
      <c r="C71" s="831">
        <v>1081625</v>
      </c>
      <c r="D71" s="831">
        <v>974714</v>
      </c>
      <c r="E71" s="831">
        <v>740668</v>
      </c>
      <c r="F71" s="831">
        <v>747803</v>
      </c>
      <c r="G71" s="831">
        <v>644240</v>
      </c>
      <c r="H71" s="831"/>
      <c r="I71" s="840"/>
      <c r="J71" s="840"/>
      <c r="K71" s="831"/>
      <c r="L71" s="831"/>
      <c r="M71" s="831"/>
      <c r="N71" s="828">
        <f>SUM(B71:M71)</f>
        <v>5130334</v>
      </c>
    </row>
    <row r="72" spans="1:14" ht="16.5" customHeight="1">
      <c r="A72" s="99" t="s">
        <v>207</v>
      </c>
      <c r="B72" s="100">
        <f t="shared" ref="B72:N72" si="40">B70/B69</f>
        <v>0.5577350462288202</v>
      </c>
      <c r="C72" s="100">
        <f t="shared" si="40"/>
        <v>0.51117059643401408</v>
      </c>
      <c r="D72" s="100">
        <f t="shared" si="40"/>
        <v>0.56958174031848818</v>
      </c>
      <c r="E72" s="101">
        <f t="shared" si="40"/>
        <v>0.71184258696936886</v>
      </c>
      <c r="F72" s="101">
        <f t="shared" si="40"/>
        <v>0.68247491931337068</v>
      </c>
      <c r="G72" s="100">
        <f t="shared" si="40"/>
        <v>0.67389664754982104</v>
      </c>
      <c r="H72" s="100" t="e">
        <f t="shared" si="40"/>
        <v>#DIV/0!</v>
      </c>
      <c r="I72" s="100" t="e">
        <f t="shared" si="40"/>
        <v>#DIV/0!</v>
      </c>
      <c r="J72" s="100" t="e">
        <f t="shared" si="40"/>
        <v>#DIV/0!</v>
      </c>
      <c r="K72" s="100" t="e">
        <f t="shared" si="40"/>
        <v>#DIV/0!</v>
      </c>
      <c r="L72" s="100" t="e">
        <f t="shared" si="40"/>
        <v>#DIV/0!</v>
      </c>
      <c r="M72" s="100" t="e">
        <f t="shared" si="40"/>
        <v>#DIV/0!</v>
      </c>
      <c r="N72" s="100">
        <f t="shared" si="40"/>
        <v>0.62016129581570867</v>
      </c>
    </row>
    <row r="73" spans="1:14" ht="16.5" customHeight="1">
      <c r="A73" s="99" t="s">
        <v>414</v>
      </c>
      <c r="B73" s="841">
        <f t="shared" ref="B73:N73" si="41">(B69-B65)/B65</f>
        <v>-5.9367450790089871E-2</v>
      </c>
      <c r="C73" s="841">
        <f t="shared" si="41"/>
        <v>-2.8915784584633791E-4</v>
      </c>
      <c r="D73" s="841">
        <f t="shared" si="41"/>
        <v>-5.896554833567632E-2</v>
      </c>
      <c r="E73" s="841">
        <f t="shared" si="41"/>
        <v>-1.7241748468908268E-2</v>
      </c>
      <c r="F73" s="841">
        <f t="shared" si="41"/>
        <v>-1.6290053168227379E-2</v>
      </c>
      <c r="G73" s="841">
        <f t="shared" si="41"/>
        <v>-3.6895716647351385E-3</v>
      </c>
      <c r="H73" s="841" t="e">
        <f t="shared" si="41"/>
        <v>#DIV/0!</v>
      </c>
      <c r="I73" s="841" t="e">
        <f t="shared" si="41"/>
        <v>#DIV/0!</v>
      </c>
      <c r="J73" s="841" t="e">
        <f t="shared" si="41"/>
        <v>#DIV/0!</v>
      </c>
      <c r="K73" s="841" t="e">
        <f t="shared" si="41"/>
        <v>#DIV/0!</v>
      </c>
      <c r="L73" s="841" t="e">
        <f t="shared" si="41"/>
        <v>#DIV/0!</v>
      </c>
      <c r="M73" s="841" t="e">
        <f t="shared" si="41"/>
        <v>#DIV/0!</v>
      </c>
      <c r="N73" s="841">
        <f t="shared" si="41"/>
        <v>-2.65427689877181E-2</v>
      </c>
    </row>
    <row r="74" spans="1:14" ht="16.5" customHeight="1" thickBot="1">
      <c r="A74" s="99" t="s">
        <v>415</v>
      </c>
      <c r="B74" s="841">
        <f>(B69-B61)/B61</f>
        <v>-1.6060536294315569E-2</v>
      </c>
      <c r="C74" s="841">
        <f t="shared" ref="C74:F74" si="42">(C69-C61)/C61</f>
        <v>3.5904628856287854E-2</v>
      </c>
      <c r="D74" s="841">
        <f t="shared" si="42"/>
        <v>-4.5986085494910851E-3</v>
      </c>
      <c r="E74" s="841">
        <f t="shared" si="42"/>
        <v>5.849488225374385E-2</v>
      </c>
      <c r="F74" s="841">
        <f t="shared" si="42"/>
        <v>2.6541632904092786E-2</v>
      </c>
      <c r="G74" s="841">
        <f>(G69-G61)/G61</f>
        <v>-3.6446914764056135E-2</v>
      </c>
      <c r="H74" s="841" t="e">
        <f t="shared" ref="H74:N74" si="43">(H69-H61)/H61</f>
        <v>#DIV/0!</v>
      </c>
      <c r="I74" s="841" t="e">
        <f t="shared" si="43"/>
        <v>#DIV/0!</v>
      </c>
      <c r="J74" s="841" t="e">
        <f t="shared" si="43"/>
        <v>#DIV/0!</v>
      </c>
      <c r="K74" s="841" t="e">
        <f t="shared" si="43"/>
        <v>#DIV/0!</v>
      </c>
      <c r="L74" s="841" t="e">
        <f t="shared" si="43"/>
        <v>#DIV/0!</v>
      </c>
      <c r="M74" s="841" t="e">
        <f t="shared" si="43"/>
        <v>#DIV/0!</v>
      </c>
      <c r="N74" s="841">
        <f t="shared" si="43"/>
        <v>1.1965238703511441E-2</v>
      </c>
    </row>
    <row r="75" spans="1:14" ht="16.5" customHeight="1" thickBot="1">
      <c r="A75" s="99"/>
      <c r="B75" s="841"/>
      <c r="C75" s="841"/>
      <c r="D75" s="841"/>
      <c r="E75" s="894" t="s">
        <v>208</v>
      </c>
      <c r="F75" s="895"/>
      <c r="G75" s="841"/>
      <c r="H75" s="841"/>
      <c r="I75" s="841"/>
      <c r="J75" s="841"/>
      <c r="K75" s="843" t="s">
        <v>208</v>
      </c>
      <c r="L75" s="841"/>
      <c r="M75" s="841"/>
      <c r="N75" s="841"/>
    </row>
    <row r="76" spans="1:14" ht="13" customHeight="1">
      <c r="A76" t="s">
        <v>417</v>
      </c>
    </row>
  </sheetData>
  <mergeCells count="1">
    <mergeCell ref="E75:F7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55DFD-9A74-426C-9720-683D436D5312}">
  <sheetPr>
    <tabColor theme="3" tint="0.749992370372631"/>
  </sheetPr>
  <dimension ref="A1:N65"/>
  <sheetViews>
    <sheetView topLeftCell="A28" zoomScale="77" zoomScaleNormal="77" workbookViewId="0">
      <selection activeCell="N24" sqref="N24"/>
    </sheetView>
  </sheetViews>
  <sheetFormatPr defaultRowHeight="14.5"/>
  <cols>
    <col min="1" max="1" width="16" customWidth="1"/>
    <col min="14" max="14" width="10.54296875" style="844" customWidth="1"/>
  </cols>
  <sheetData>
    <row r="1" spans="1:14">
      <c r="A1" t="s">
        <v>418</v>
      </c>
    </row>
    <row r="2" spans="1:14">
      <c r="A2" t="s">
        <v>419</v>
      </c>
    </row>
    <row r="4" spans="1:14" ht="49.5">
      <c r="A4" s="838" t="s">
        <v>420</v>
      </c>
      <c r="B4" s="830" t="s">
        <v>25</v>
      </c>
      <c r="C4" s="830" t="s">
        <v>26</v>
      </c>
      <c r="D4" s="830" t="s">
        <v>27</v>
      </c>
      <c r="E4" s="830" t="s">
        <v>28</v>
      </c>
      <c r="F4" s="830" t="s">
        <v>29</v>
      </c>
      <c r="G4" s="830" t="s">
        <v>30</v>
      </c>
      <c r="H4" s="830" t="s">
        <v>31</v>
      </c>
      <c r="I4" s="830" t="s">
        <v>32</v>
      </c>
      <c r="J4" s="830" t="s">
        <v>33</v>
      </c>
      <c r="K4" s="830" t="s">
        <v>34</v>
      </c>
      <c r="L4" s="830" t="s">
        <v>35</v>
      </c>
      <c r="M4" s="830" t="s">
        <v>36</v>
      </c>
      <c r="N4" s="845" t="s">
        <v>421</v>
      </c>
    </row>
    <row r="5" spans="1:14">
      <c r="A5" s="846">
        <v>2023</v>
      </c>
      <c r="B5">
        <f t="shared" ref="B5:M5" si="0">SUM(B6:B7)</f>
        <v>62268.22</v>
      </c>
      <c r="C5">
        <f t="shared" si="0"/>
        <v>61093.21</v>
      </c>
      <c r="D5">
        <f t="shared" si="0"/>
        <v>66985.440000000002</v>
      </c>
      <c r="E5">
        <f t="shared" si="0"/>
        <v>71888.850000000006</v>
      </c>
      <c r="F5">
        <f t="shared" si="0"/>
        <v>69251.239999999991</v>
      </c>
      <c r="G5">
        <f t="shared" si="0"/>
        <v>70602.649999999994</v>
      </c>
      <c r="H5">
        <f t="shared" si="0"/>
        <v>74164.510000000009</v>
      </c>
      <c r="I5">
        <f t="shared" si="0"/>
        <v>77688.97</v>
      </c>
      <c r="J5">
        <f t="shared" si="0"/>
        <v>71819.320000000007</v>
      </c>
      <c r="K5">
        <f t="shared" si="0"/>
        <v>69340.459999999992</v>
      </c>
      <c r="L5">
        <f t="shared" si="0"/>
        <v>77747.59</v>
      </c>
      <c r="M5">
        <f t="shared" si="0"/>
        <v>83453.61</v>
      </c>
      <c r="N5" s="844">
        <f>SUM(B5:G5)</f>
        <v>402089.61</v>
      </c>
    </row>
    <row r="6" spans="1:14">
      <c r="A6" t="s">
        <v>199</v>
      </c>
      <c r="B6">
        <v>15770.84</v>
      </c>
      <c r="C6">
        <v>14466.82</v>
      </c>
      <c r="D6">
        <v>17809.099999999999</v>
      </c>
      <c r="E6">
        <v>26871.5</v>
      </c>
      <c r="F6">
        <v>26999.5</v>
      </c>
      <c r="G6">
        <v>23575</v>
      </c>
      <c r="H6">
        <v>19847.97</v>
      </c>
      <c r="I6">
        <v>23941.35</v>
      </c>
      <c r="J6">
        <v>24644.66</v>
      </c>
      <c r="K6">
        <v>20052.22</v>
      </c>
      <c r="L6">
        <v>23663.02</v>
      </c>
      <c r="M6">
        <v>23040.799999999999</v>
      </c>
      <c r="N6" s="844">
        <f t="shared" ref="N6:N7" si="1">SUM(B6:G6)</f>
        <v>125492.76</v>
      </c>
    </row>
    <row r="7" spans="1:14">
      <c r="A7" t="s">
        <v>200</v>
      </c>
      <c r="B7">
        <v>46497.38</v>
      </c>
      <c r="C7">
        <v>46626.39</v>
      </c>
      <c r="D7">
        <v>49176.34</v>
      </c>
      <c r="E7">
        <v>45017.35</v>
      </c>
      <c r="F7">
        <v>42251.74</v>
      </c>
      <c r="G7">
        <v>47027.65</v>
      </c>
      <c r="H7">
        <v>54316.54</v>
      </c>
      <c r="I7">
        <v>53747.62</v>
      </c>
      <c r="J7">
        <v>47174.66</v>
      </c>
      <c r="K7">
        <v>49288.24</v>
      </c>
      <c r="L7">
        <v>54084.57</v>
      </c>
      <c r="M7">
        <v>60412.81</v>
      </c>
      <c r="N7" s="844">
        <f t="shared" si="1"/>
        <v>276596.84999999998</v>
      </c>
    </row>
    <row r="8" spans="1:14">
      <c r="B8" s="164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</row>
    <row r="9" spans="1:14">
      <c r="A9" s="846">
        <v>2024</v>
      </c>
      <c r="B9">
        <f t="shared" ref="B9:M9" si="2">SUM(B10:B11)</f>
        <v>76337.799999999988</v>
      </c>
      <c r="C9">
        <f t="shared" si="2"/>
        <v>75690.27</v>
      </c>
      <c r="D9">
        <f t="shared" si="2"/>
        <v>69629.78</v>
      </c>
      <c r="E9">
        <f t="shared" si="2"/>
        <v>78091.58</v>
      </c>
      <c r="F9">
        <f t="shared" si="2"/>
        <v>75436.91</v>
      </c>
      <c r="G9">
        <f t="shared" si="2"/>
        <v>75365.84</v>
      </c>
      <c r="H9">
        <f t="shared" si="2"/>
        <v>76227.34</v>
      </c>
      <c r="I9">
        <f t="shared" si="2"/>
        <v>79553.679999999993</v>
      </c>
      <c r="J9">
        <f t="shared" si="2"/>
        <v>73167.399999999994</v>
      </c>
      <c r="K9">
        <f t="shared" si="2"/>
        <v>82876.899999999994</v>
      </c>
      <c r="L9">
        <f t="shared" si="2"/>
        <v>84854.12</v>
      </c>
      <c r="M9">
        <f t="shared" si="2"/>
        <v>94961.51999999999</v>
      </c>
      <c r="N9" s="844">
        <f>SUM(B9:G9)</f>
        <v>450552.17999999993</v>
      </c>
    </row>
    <row r="10" spans="1:14">
      <c r="A10" t="s">
        <v>199</v>
      </c>
      <c r="B10">
        <v>17970.96</v>
      </c>
      <c r="C10">
        <v>14875.52</v>
      </c>
      <c r="D10">
        <v>15796.22</v>
      </c>
      <c r="E10">
        <v>26385.77</v>
      </c>
      <c r="F10">
        <v>26283.7</v>
      </c>
      <c r="G10">
        <v>23157.58</v>
      </c>
      <c r="H10">
        <v>21284.7</v>
      </c>
      <c r="I10">
        <v>25665.4</v>
      </c>
      <c r="J10">
        <v>25871.119999999999</v>
      </c>
      <c r="K10">
        <v>26334.91</v>
      </c>
      <c r="L10">
        <v>22288.42</v>
      </c>
      <c r="M10">
        <v>26376.43</v>
      </c>
      <c r="N10" s="844">
        <f t="shared" ref="N10:N11" si="3">SUM(B10:G10)</f>
        <v>124469.75</v>
      </c>
    </row>
    <row r="11" spans="1:14">
      <c r="A11" t="s">
        <v>200</v>
      </c>
      <c r="B11">
        <v>58366.84</v>
      </c>
      <c r="C11">
        <v>60814.75</v>
      </c>
      <c r="D11">
        <v>53833.56</v>
      </c>
      <c r="E11">
        <v>51705.81</v>
      </c>
      <c r="F11">
        <v>49153.21</v>
      </c>
      <c r="G11">
        <v>52208.26</v>
      </c>
      <c r="H11">
        <v>54942.64</v>
      </c>
      <c r="I11">
        <v>53888.28</v>
      </c>
      <c r="J11">
        <v>47296.28</v>
      </c>
      <c r="K11">
        <v>56541.99</v>
      </c>
      <c r="L11">
        <v>62565.7</v>
      </c>
      <c r="M11">
        <v>68585.09</v>
      </c>
      <c r="N11" s="844">
        <f t="shared" si="3"/>
        <v>326082.43</v>
      </c>
    </row>
    <row r="12" spans="1:14">
      <c r="B12" s="164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</row>
    <row r="13" spans="1:14">
      <c r="A13" s="846">
        <v>2025</v>
      </c>
      <c r="B13">
        <f t="shared" ref="B13:M13" si="4">SUM(B14:B15)</f>
        <v>80528.28</v>
      </c>
      <c r="C13">
        <f t="shared" si="4"/>
        <v>73295.42</v>
      </c>
      <c r="D13">
        <f t="shared" si="4"/>
        <v>68009.64</v>
      </c>
      <c r="E13">
        <f t="shared" si="4"/>
        <v>69817.72</v>
      </c>
      <c r="F13">
        <f t="shared" si="4"/>
        <v>68165.710000000006</v>
      </c>
      <c r="G13">
        <f t="shared" si="4"/>
        <v>66522.91</v>
      </c>
      <c r="H13">
        <f t="shared" si="4"/>
        <v>0</v>
      </c>
      <c r="I13">
        <f t="shared" si="4"/>
        <v>0</v>
      </c>
      <c r="J13">
        <f t="shared" si="4"/>
        <v>0</v>
      </c>
      <c r="K13">
        <f t="shared" si="4"/>
        <v>0</v>
      </c>
      <c r="L13">
        <f t="shared" si="4"/>
        <v>0</v>
      </c>
      <c r="M13">
        <f t="shared" si="4"/>
        <v>0</v>
      </c>
      <c r="N13" s="844">
        <f>SUM(B13:M13)</f>
        <v>426339.68000000005</v>
      </c>
    </row>
    <row r="14" spans="1:14">
      <c r="A14" t="s">
        <v>199</v>
      </c>
      <c r="B14">
        <v>14785.79</v>
      </c>
      <c r="C14">
        <v>16307.35</v>
      </c>
      <c r="D14">
        <v>18165.02</v>
      </c>
      <c r="E14">
        <v>23281.21</v>
      </c>
      <c r="F14">
        <v>26280.240000000002</v>
      </c>
      <c r="G14">
        <v>23555.64</v>
      </c>
      <c r="N14" s="844">
        <f>SUM(B14:M14)</f>
        <v>122375.25</v>
      </c>
    </row>
    <row r="15" spans="1:14">
      <c r="A15" t="s">
        <v>200</v>
      </c>
      <c r="B15">
        <v>65742.490000000005</v>
      </c>
      <c r="C15">
        <v>56988.07</v>
      </c>
      <c r="D15">
        <v>49844.62</v>
      </c>
      <c r="E15">
        <v>46536.51</v>
      </c>
      <c r="F15">
        <v>41885.47</v>
      </c>
      <c r="G15">
        <v>42967.27</v>
      </c>
      <c r="N15" s="844">
        <f>SUM(B15:M15)</f>
        <v>303964.43</v>
      </c>
    </row>
    <row r="16" spans="1:14">
      <c r="B16" s="164"/>
      <c r="C16" s="164"/>
      <c r="D16" s="164"/>
      <c r="E16" s="164"/>
      <c r="F16" s="164"/>
      <c r="G16" s="164"/>
    </row>
    <row r="17" spans="1:14">
      <c r="A17" s="846">
        <v>2026</v>
      </c>
      <c r="B17">
        <f t="shared" ref="B17:M17" si="5">SUM(B18:B19)</f>
        <v>81187.820000000007</v>
      </c>
      <c r="C17">
        <f t="shared" si="5"/>
        <v>82589.179999999993</v>
      </c>
      <c r="D17">
        <f t="shared" si="5"/>
        <v>75954.22</v>
      </c>
      <c r="E17">
        <f t="shared" si="5"/>
        <v>67596.95</v>
      </c>
      <c r="F17">
        <f t="shared" si="5"/>
        <v>71100.040000000008</v>
      </c>
      <c r="G17">
        <f t="shared" si="5"/>
        <v>66406.77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 s="844">
        <f>SUM(B17:M17)</f>
        <v>444834.98</v>
      </c>
    </row>
    <row r="18" spans="1:14">
      <c r="A18" t="s">
        <v>199</v>
      </c>
      <c r="B18">
        <v>17051.47</v>
      </c>
      <c r="C18">
        <v>18200.47</v>
      </c>
      <c r="D18">
        <v>21530.13</v>
      </c>
      <c r="E18">
        <v>24277.37</v>
      </c>
      <c r="F18">
        <v>27127.32</v>
      </c>
      <c r="G18">
        <v>25179.56</v>
      </c>
      <c r="N18" s="844">
        <f>SUM(B18:M18)</f>
        <v>133366.32</v>
      </c>
    </row>
    <row r="19" spans="1:14">
      <c r="A19" t="s">
        <v>200</v>
      </c>
      <c r="B19">
        <v>64136.35</v>
      </c>
      <c r="C19">
        <v>64388.71</v>
      </c>
      <c r="D19">
        <v>54424.09</v>
      </c>
      <c r="E19">
        <v>43319.58</v>
      </c>
      <c r="F19">
        <v>43972.72</v>
      </c>
      <c r="G19">
        <v>41227.21</v>
      </c>
      <c r="N19" s="844">
        <f>SUM(B19:M19)</f>
        <v>311468.65999999997</v>
      </c>
    </row>
    <row r="20" spans="1:14">
      <c r="A20" t="s">
        <v>24</v>
      </c>
      <c r="B20" s="164"/>
      <c r="C20" s="164"/>
      <c r="D20" s="164"/>
      <c r="E20" s="164"/>
      <c r="F20" s="164"/>
      <c r="G20" s="164"/>
      <c r="N20" s="844">
        <f t="shared" ref="N20" si="6">SUM(B20:M20)</f>
        <v>0</v>
      </c>
    </row>
    <row r="21" spans="1:14">
      <c r="A21" t="s">
        <v>414</v>
      </c>
      <c r="B21" s="847">
        <f t="shared" ref="B21:N21" si="7">(B17-B13)/B13</f>
        <v>8.1901662372524057E-3</v>
      </c>
      <c r="C21" s="847">
        <f t="shared" si="7"/>
        <v>0.12679864580897407</v>
      </c>
      <c r="D21" s="847">
        <f t="shared" si="7"/>
        <v>0.11681549850874084</v>
      </c>
      <c r="E21" s="847">
        <f t="shared" si="7"/>
        <v>-3.1808114043254405E-2</v>
      </c>
      <c r="F21" s="847">
        <f t="shared" si="7"/>
        <v>4.304700999960246E-2</v>
      </c>
      <c r="G21" s="847">
        <f t="shared" si="7"/>
        <v>-1.7458646953357785E-3</v>
      </c>
      <c r="H21" s="847" t="e">
        <f t="shared" si="7"/>
        <v>#DIV/0!</v>
      </c>
      <c r="I21" s="847" t="e">
        <f t="shared" si="7"/>
        <v>#DIV/0!</v>
      </c>
      <c r="J21" s="847" t="e">
        <f t="shared" si="7"/>
        <v>#DIV/0!</v>
      </c>
      <c r="K21" s="847" t="e">
        <f t="shared" si="7"/>
        <v>#DIV/0!</v>
      </c>
      <c r="L21" s="847" t="e">
        <f t="shared" si="7"/>
        <v>#DIV/0!</v>
      </c>
      <c r="M21" s="847" t="e">
        <f t="shared" si="7"/>
        <v>#DIV/0!</v>
      </c>
      <c r="N21" s="848">
        <f t="shared" si="7"/>
        <v>4.3381605953262264E-2</v>
      </c>
    </row>
    <row r="22" spans="1:14">
      <c r="A22" t="s">
        <v>415</v>
      </c>
      <c r="B22" s="847">
        <f>(B17-B9)/B9</f>
        <v>6.353366222238549E-2</v>
      </c>
      <c r="C22" s="847">
        <f t="shared" ref="C22:M22" si="8">(C17-C9)/C9</f>
        <v>9.1146589911754686E-2</v>
      </c>
      <c r="D22" s="847">
        <f t="shared" si="8"/>
        <v>9.0829527251127348E-2</v>
      </c>
      <c r="E22" s="847">
        <f t="shared" si="8"/>
        <v>-0.13438875228289662</v>
      </c>
      <c r="F22" s="847">
        <f t="shared" si="8"/>
        <v>-5.7490027096815007E-2</v>
      </c>
      <c r="G22" s="847">
        <f t="shared" si="8"/>
        <v>-0.11887441312934338</v>
      </c>
      <c r="H22" s="847">
        <f t="shared" si="8"/>
        <v>-1</v>
      </c>
      <c r="I22" s="847">
        <f t="shared" si="8"/>
        <v>-1</v>
      </c>
      <c r="J22" s="847">
        <f t="shared" si="8"/>
        <v>-1</v>
      </c>
      <c r="K22" s="847">
        <f t="shared" si="8"/>
        <v>-1</v>
      </c>
      <c r="L22" s="847">
        <f t="shared" si="8"/>
        <v>-1</v>
      </c>
      <c r="M22" s="847">
        <f t="shared" si="8"/>
        <v>-1</v>
      </c>
      <c r="N22" s="848">
        <f>(N17-N9)/N9</f>
        <v>-1.2689318249442172E-2</v>
      </c>
    </row>
    <row r="23" spans="1:14">
      <c r="A23" t="s">
        <v>426</v>
      </c>
      <c r="B23" s="847"/>
      <c r="C23" s="847"/>
      <c r="D23" s="847"/>
      <c r="E23" s="847"/>
      <c r="F23" s="847"/>
      <c r="G23" s="847"/>
      <c r="H23" s="847"/>
      <c r="I23" s="847"/>
      <c r="J23" s="847"/>
      <c r="K23" s="847"/>
      <c r="L23" s="847"/>
      <c r="M23" s="847"/>
      <c r="N23" s="848"/>
    </row>
    <row r="24" spans="1:14">
      <c r="A24" t="s">
        <v>414</v>
      </c>
      <c r="B24" s="847">
        <f>(B19-B15)/B15</f>
        <v>-2.4430775287032885E-2</v>
      </c>
      <c r="C24" s="847">
        <f t="shared" ref="C24:N24" si="9">(C19-C15)/C15</f>
        <v>0.12986296956538446</v>
      </c>
      <c r="D24" s="847">
        <f t="shared" si="9"/>
        <v>9.1874910471781979E-2</v>
      </c>
      <c r="E24" s="847">
        <f t="shared" si="9"/>
        <v>-6.9127014466705827E-2</v>
      </c>
      <c r="F24" s="847">
        <f t="shared" si="9"/>
        <v>4.9832316552732965E-2</v>
      </c>
      <c r="G24" s="847">
        <f t="shared" si="9"/>
        <v>-4.0497336693720541E-2</v>
      </c>
      <c r="H24" s="847" t="e">
        <f t="shared" si="9"/>
        <v>#DIV/0!</v>
      </c>
      <c r="I24" s="847" t="e">
        <f t="shared" si="9"/>
        <v>#DIV/0!</v>
      </c>
      <c r="J24" s="847" t="e">
        <f t="shared" si="9"/>
        <v>#DIV/0!</v>
      </c>
      <c r="K24" s="847" t="e">
        <f t="shared" si="9"/>
        <v>#DIV/0!</v>
      </c>
      <c r="L24" s="847" t="e">
        <f t="shared" si="9"/>
        <v>#DIV/0!</v>
      </c>
      <c r="M24" s="847" t="e">
        <f t="shared" si="9"/>
        <v>#DIV/0!</v>
      </c>
      <c r="N24" s="847">
        <f t="shared" si="9"/>
        <v>2.4687855746805577E-2</v>
      </c>
    </row>
    <row r="25" spans="1:14">
      <c r="A25" t="s">
        <v>415</v>
      </c>
      <c r="B25" s="847">
        <f>(B19-B11)/B11</f>
        <v>9.8849106787347096E-2</v>
      </c>
      <c r="C25" s="847">
        <f t="shared" ref="C25:N25" si="10">(C19-C11)/C11</f>
        <v>5.8767979807530228E-2</v>
      </c>
      <c r="D25" s="847">
        <f t="shared" si="10"/>
        <v>1.0969551335635222E-2</v>
      </c>
      <c r="E25" s="847">
        <f t="shared" si="10"/>
        <v>-0.16219125084782535</v>
      </c>
      <c r="F25" s="847">
        <f t="shared" si="10"/>
        <v>-0.10539474431069706</v>
      </c>
      <c r="G25" s="847">
        <f t="shared" si="10"/>
        <v>-0.21033166016258734</v>
      </c>
      <c r="H25" s="847">
        <f t="shared" si="10"/>
        <v>-1</v>
      </c>
      <c r="I25" s="847">
        <f t="shared" si="10"/>
        <v>-1</v>
      </c>
      <c r="J25" s="847">
        <f t="shared" si="10"/>
        <v>-1</v>
      </c>
      <c r="K25" s="847">
        <f t="shared" si="10"/>
        <v>-1</v>
      </c>
      <c r="L25" s="847">
        <f t="shared" si="10"/>
        <v>-1</v>
      </c>
      <c r="M25" s="847">
        <f t="shared" si="10"/>
        <v>-1</v>
      </c>
      <c r="N25" s="847">
        <f t="shared" si="10"/>
        <v>-4.4816183441714473E-2</v>
      </c>
    </row>
    <row r="26" spans="1:14">
      <c r="B26" s="847"/>
      <c r="C26" s="847"/>
      <c r="D26" s="847"/>
      <c r="E26" s="847"/>
      <c r="F26" s="847"/>
      <c r="G26" s="847"/>
      <c r="H26" s="847"/>
      <c r="I26" s="847"/>
      <c r="J26" s="847"/>
      <c r="K26" s="847"/>
      <c r="L26" s="847"/>
      <c r="M26" s="847"/>
      <c r="N26" s="847"/>
    </row>
    <row r="27" spans="1:14" ht="49.5">
      <c r="A27" s="838" t="s">
        <v>422</v>
      </c>
      <c r="B27" s="830" t="s">
        <v>25</v>
      </c>
      <c r="C27" s="830" t="s">
        <v>26</v>
      </c>
      <c r="D27" s="830" t="s">
        <v>27</v>
      </c>
      <c r="E27" s="830" t="s">
        <v>28</v>
      </c>
      <c r="F27" s="830" t="s">
        <v>29</v>
      </c>
      <c r="G27" s="830" t="s">
        <v>30</v>
      </c>
      <c r="H27" s="830" t="s">
        <v>31</v>
      </c>
      <c r="I27" s="830" t="s">
        <v>32</v>
      </c>
      <c r="J27" s="830" t="s">
        <v>33</v>
      </c>
      <c r="K27" s="830" t="s">
        <v>34</v>
      </c>
      <c r="L27" s="830" t="s">
        <v>35</v>
      </c>
      <c r="M27" s="830" t="s">
        <v>36</v>
      </c>
      <c r="N27" s="845" t="s">
        <v>421</v>
      </c>
    </row>
    <row r="28" spans="1:14">
      <c r="A28" s="846">
        <v>2023</v>
      </c>
      <c r="B28">
        <f t="shared" ref="B28:M28" si="11">SUM(B29:B30)</f>
        <v>35079.46</v>
      </c>
      <c r="C28">
        <f t="shared" si="11"/>
        <v>37473.769999999997</v>
      </c>
      <c r="D28">
        <f t="shared" si="11"/>
        <v>38182.509999999995</v>
      </c>
      <c r="E28">
        <f t="shared" si="11"/>
        <v>40097.870000000003</v>
      </c>
      <c r="F28">
        <f t="shared" si="11"/>
        <v>37997.65</v>
      </c>
      <c r="G28">
        <f t="shared" si="11"/>
        <v>37722.239999999998</v>
      </c>
      <c r="H28">
        <f t="shared" si="11"/>
        <v>34992.61</v>
      </c>
      <c r="I28">
        <f t="shared" si="11"/>
        <v>35473.949999999997</v>
      </c>
      <c r="J28">
        <f t="shared" si="11"/>
        <v>34349.06</v>
      </c>
      <c r="K28">
        <f t="shared" si="11"/>
        <v>34036.620000000003</v>
      </c>
      <c r="L28">
        <f t="shared" si="11"/>
        <v>38348.89</v>
      </c>
      <c r="M28">
        <f t="shared" si="11"/>
        <v>42943.55</v>
      </c>
      <c r="N28" s="844">
        <f>SUM(B28:G28)</f>
        <v>226553.49999999997</v>
      </c>
    </row>
    <row r="29" spans="1:14">
      <c r="A29" t="s">
        <v>199</v>
      </c>
      <c r="B29">
        <v>3170.01</v>
      </c>
      <c r="C29">
        <v>3192.57</v>
      </c>
      <c r="D29">
        <v>3360.38</v>
      </c>
      <c r="E29">
        <v>2662.25</v>
      </c>
      <c r="F29">
        <v>3198.5</v>
      </c>
      <c r="G29">
        <v>2856.93</v>
      </c>
      <c r="H29">
        <v>4158.41</v>
      </c>
      <c r="I29">
        <v>3303.29</v>
      </c>
      <c r="J29">
        <v>3316.68</v>
      </c>
      <c r="K29">
        <v>2772.87</v>
      </c>
      <c r="L29">
        <v>2375.54</v>
      </c>
      <c r="M29">
        <v>2680.09</v>
      </c>
      <c r="N29" s="844">
        <f t="shared" ref="N29:N30" si="12">SUM(B29:G29)</f>
        <v>18440.64</v>
      </c>
    </row>
    <row r="30" spans="1:14">
      <c r="A30" t="s">
        <v>200</v>
      </c>
      <c r="B30">
        <v>31909.45</v>
      </c>
      <c r="C30">
        <v>34281.199999999997</v>
      </c>
      <c r="D30">
        <v>34822.129999999997</v>
      </c>
      <c r="E30">
        <v>37435.620000000003</v>
      </c>
      <c r="F30">
        <v>34799.15</v>
      </c>
      <c r="G30">
        <v>34865.31</v>
      </c>
      <c r="H30">
        <v>30834.2</v>
      </c>
      <c r="I30">
        <v>32170.66</v>
      </c>
      <c r="J30">
        <v>31032.38</v>
      </c>
      <c r="K30">
        <v>31263.75</v>
      </c>
      <c r="L30">
        <v>35973.35</v>
      </c>
      <c r="M30">
        <v>40263.46</v>
      </c>
      <c r="N30" s="844">
        <f t="shared" si="12"/>
        <v>208112.86</v>
      </c>
    </row>
    <row r="31" spans="1:14">
      <c r="B31" s="164"/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</row>
    <row r="32" spans="1:14">
      <c r="A32" s="846">
        <v>2024</v>
      </c>
      <c r="B32">
        <f t="shared" ref="B32:M32" si="13">SUM(B33:B34)</f>
        <v>47181.35</v>
      </c>
      <c r="C32">
        <f t="shared" si="13"/>
        <v>46675.69</v>
      </c>
      <c r="D32">
        <f t="shared" si="13"/>
        <v>43079</v>
      </c>
      <c r="E32">
        <f t="shared" si="13"/>
        <v>47407.14</v>
      </c>
      <c r="F32">
        <f t="shared" si="13"/>
        <v>44558.89</v>
      </c>
      <c r="G32">
        <f t="shared" si="13"/>
        <v>45801.04</v>
      </c>
      <c r="H32">
        <f t="shared" si="13"/>
        <v>49662.21</v>
      </c>
      <c r="I32">
        <f t="shared" si="13"/>
        <v>50112.01</v>
      </c>
      <c r="J32">
        <f t="shared" si="13"/>
        <v>47681.090000000004</v>
      </c>
      <c r="K32">
        <f t="shared" si="13"/>
        <v>43368.19</v>
      </c>
      <c r="L32">
        <f t="shared" si="13"/>
        <v>51860.38</v>
      </c>
      <c r="M32">
        <f t="shared" si="13"/>
        <v>54163.01</v>
      </c>
      <c r="N32" s="844">
        <f>SUM(B32:G32)</f>
        <v>274703.11</v>
      </c>
    </row>
    <row r="33" spans="1:14">
      <c r="A33" t="s">
        <v>199</v>
      </c>
      <c r="B33">
        <v>2817.32</v>
      </c>
      <c r="C33">
        <v>3341.5</v>
      </c>
      <c r="D33">
        <v>3439.77</v>
      </c>
      <c r="E33">
        <v>3389.21</v>
      </c>
      <c r="F33">
        <v>3197.3</v>
      </c>
      <c r="G33">
        <v>3760.78</v>
      </c>
      <c r="H33">
        <v>2729.67</v>
      </c>
      <c r="I33">
        <v>3492.08</v>
      </c>
      <c r="J33">
        <v>3289.08</v>
      </c>
      <c r="K33">
        <v>2946.59</v>
      </c>
      <c r="L33">
        <v>2925.56</v>
      </c>
      <c r="M33">
        <v>3304</v>
      </c>
      <c r="N33" s="844">
        <f t="shared" ref="N33:N34" si="14">SUM(B33:G33)</f>
        <v>19945.879999999997</v>
      </c>
    </row>
    <row r="34" spans="1:14">
      <c r="A34" t="s">
        <v>200</v>
      </c>
      <c r="B34">
        <v>44364.03</v>
      </c>
      <c r="C34">
        <v>43334.19</v>
      </c>
      <c r="D34">
        <v>39639.230000000003</v>
      </c>
      <c r="E34">
        <v>44017.93</v>
      </c>
      <c r="F34">
        <v>41361.589999999997</v>
      </c>
      <c r="G34">
        <v>42040.26</v>
      </c>
      <c r="H34">
        <v>46932.54</v>
      </c>
      <c r="I34">
        <v>46619.93</v>
      </c>
      <c r="J34">
        <v>44392.01</v>
      </c>
      <c r="K34">
        <v>40421.599999999999</v>
      </c>
      <c r="L34">
        <v>48934.82</v>
      </c>
      <c r="M34">
        <v>50859.01</v>
      </c>
      <c r="N34" s="844">
        <f t="shared" si="14"/>
        <v>254757.23</v>
      </c>
    </row>
    <row r="35" spans="1:14"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</row>
    <row r="36" spans="1:14">
      <c r="A36" s="846">
        <v>2025</v>
      </c>
      <c r="B36">
        <f t="shared" ref="B36:M36" si="15">SUM(B37:B38)</f>
        <v>52118.130000000005</v>
      </c>
      <c r="C36">
        <f t="shared" si="15"/>
        <v>46590.59</v>
      </c>
      <c r="D36">
        <f t="shared" si="15"/>
        <v>40383.97</v>
      </c>
      <c r="E36">
        <f t="shared" si="15"/>
        <v>44919.199999999997</v>
      </c>
      <c r="F36">
        <f t="shared" si="15"/>
        <v>42495.6</v>
      </c>
      <c r="G36">
        <f t="shared" si="15"/>
        <v>38347.380000000005</v>
      </c>
      <c r="H36">
        <f t="shared" si="15"/>
        <v>0</v>
      </c>
      <c r="I36">
        <f t="shared" si="15"/>
        <v>0</v>
      </c>
      <c r="J36">
        <f t="shared" si="15"/>
        <v>0</v>
      </c>
      <c r="K36">
        <f t="shared" si="15"/>
        <v>0</v>
      </c>
      <c r="L36">
        <f t="shared" si="15"/>
        <v>0</v>
      </c>
      <c r="M36">
        <f t="shared" si="15"/>
        <v>0</v>
      </c>
      <c r="N36" s="844">
        <f>SUM(B36:M36)</f>
        <v>264854.87</v>
      </c>
    </row>
    <row r="37" spans="1:14">
      <c r="A37" t="s">
        <v>199</v>
      </c>
      <c r="B37">
        <v>2558.73</v>
      </c>
      <c r="C37">
        <v>3190.64</v>
      </c>
      <c r="D37">
        <v>3442.14</v>
      </c>
      <c r="E37">
        <v>3546.28</v>
      </c>
      <c r="F37">
        <v>3472.9</v>
      </c>
      <c r="G37">
        <v>3699.41</v>
      </c>
      <c r="N37" s="844">
        <f>SUM(B37:M37)</f>
        <v>19910.099999999999</v>
      </c>
    </row>
    <row r="38" spans="1:14">
      <c r="A38" t="s">
        <v>200</v>
      </c>
      <c r="B38">
        <v>49559.4</v>
      </c>
      <c r="C38">
        <v>43399.95</v>
      </c>
      <c r="D38">
        <v>36941.83</v>
      </c>
      <c r="E38">
        <v>41372.92</v>
      </c>
      <c r="F38">
        <v>39022.699999999997</v>
      </c>
      <c r="G38">
        <v>34647.97</v>
      </c>
      <c r="N38" s="844">
        <f>SUM(B38:M38)</f>
        <v>244944.77</v>
      </c>
    </row>
    <row r="39" spans="1:14">
      <c r="B39" s="164"/>
      <c r="C39" s="164"/>
      <c r="D39" s="164"/>
      <c r="E39" s="164"/>
      <c r="F39" s="164"/>
      <c r="G39" s="164"/>
    </row>
    <row r="40" spans="1:14">
      <c r="A40" s="846">
        <v>2026</v>
      </c>
      <c r="B40">
        <f t="shared" ref="B40:M40" si="16">SUM(B41:B42)</f>
        <v>52806.720000000001</v>
      </c>
      <c r="C40">
        <f t="shared" si="16"/>
        <v>48806.020000000004</v>
      </c>
      <c r="D40">
        <f t="shared" si="16"/>
        <v>41056.799999999996</v>
      </c>
      <c r="E40">
        <f t="shared" si="16"/>
        <v>43280.799999999996</v>
      </c>
      <c r="F40">
        <f t="shared" si="16"/>
        <v>41391.369999999995</v>
      </c>
      <c r="G40">
        <f t="shared" si="16"/>
        <v>35664.93</v>
      </c>
      <c r="H40">
        <f t="shared" si="16"/>
        <v>0</v>
      </c>
      <c r="I40">
        <f t="shared" si="16"/>
        <v>0</v>
      </c>
      <c r="J40">
        <f t="shared" si="16"/>
        <v>0</v>
      </c>
      <c r="K40">
        <f t="shared" si="16"/>
        <v>0</v>
      </c>
      <c r="L40">
        <f t="shared" si="16"/>
        <v>0</v>
      </c>
      <c r="M40">
        <f t="shared" si="16"/>
        <v>0</v>
      </c>
      <c r="N40" s="844">
        <f>SUM(B40:M40)</f>
        <v>263006.64</v>
      </c>
    </row>
    <row r="41" spans="1:14">
      <c r="A41" t="s">
        <v>199</v>
      </c>
      <c r="B41">
        <v>2801.91</v>
      </c>
      <c r="C41">
        <v>3899.15</v>
      </c>
      <c r="D41">
        <v>3492.74</v>
      </c>
      <c r="E41">
        <v>3442.17</v>
      </c>
      <c r="F41">
        <v>3397.06</v>
      </c>
      <c r="G41">
        <v>3531.71</v>
      </c>
      <c r="N41" s="844">
        <f>SUM(B41:M41)</f>
        <v>20564.739999999998</v>
      </c>
    </row>
    <row r="42" spans="1:14">
      <c r="A42" t="s">
        <v>200</v>
      </c>
      <c r="B42">
        <v>50004.81</v>
      </c>
      <c r="C42">
        <v>44906.87</v>
      </c>
      <c r="D42">
        <v>37564.06</v>
      </c>
      <c r="E42">
        <v>39838.629999999997</v>
      </c>
      <c r="F42">
        <v>37994.31</v>
      </c>
      <c r="G42">
        <v>32133.22</v>
      </c>
      <c r="N42" s="844">
        <f>SUM(B42:M42)</f>
        <v>242441.9</v>
      </c>
    </row>
    <row r="43" spans="1:14">
      <c r="B43" s="164"/>
      <c r="C43" s="164"/>
      <c r="D43" s="164"/>
      <c r="E43" s="164"/>
      <c r="F43" s="164"/>
      <c r="G43" s="164"/>
    </row>
    <row r="44" spans="1:14">
      <c r="A44" t="s">
        <v>414</v>
      </c>
      <c r="B44" s="847">
        <f t="shared" ref="B44:N44" si="17">(B40-B36)/B36</f>
        <v>1.3212101048138076E-2</v>
      </c>
      <c r="C44" s="847">
        <f t="shared" si="17"/>
        <v>4.7551018349413644E-2</v>
      </c>
      <c r="D44" s="847">
        <f t="shared" si="17"/>
        <v>1.6660818636701505E-2</v>
      </c>
      <c r="E44" s="847">
        <f t="shared" si="17"/>
        <v>-3.6474380665728723E-2</v>
      </c>
      <c r="F44" s="847">
        <f t="shared" si="17"/>
        <v>-2.5984572520449251E-2</v>
      </c>
      <c r="G44" s="847">
        <f t="shared" si="17"/>
        <v>-6.995132392356411E-2</v>
      </c>
      <c r="H44" s="847" t="e">
        <f t="shared" si="17"/>
        <v>#DIV/0!</v>
      </c>
      <c r="I44" s="847" t="e">
        <f t="shared" si="17"/>
        <v>#DIV/0!</v>
      </c>
      <c r="J44" s="847" t="e">
        <f t="shared" si="17"/>
        <v>#DIV/0!</v>
      </c>
      <c r="K44" s="847" t="e">
        <f t="shared" si="17"/>
        <v>#DIV/0!</v>
      </c>
      <c r="L44" s="847" t="e">
        <f t="shared" si="17"/>
        <v>#DIV/0!</v>
      </c>
      <c r="M44" s="847" t="e">
        <f t="shared" si="17"/>
        <v>#DIV/0!</v>
      </c>
      <c r="N44" s="848">
        <f t="shared" si="17"/>
        <v>-6.9782745546645274E-3</v>
      </c>
    </row>
    <row r="45" spans="1:14">
      <c r="A45" t="s">
        <v>415</v>
      </c>
      <c r="B45" s="847">
        <f>(B40-B32)/B32</f>
        <v>0.11922867828071904</v>
      </c>
      <c r="C45" s="847">
        <f t="shared" ref="C45:M45" si="18">(C40-C32)/C32</f>
        <v>4.564110353805164E-2</v>
      </c>
      <c r="D45" s="847">
        <f t="shared" si="18"/>
        <v>-4.6941665312565391E-2</v>
      </c>
      <c r="E45" s="847">
        <f t="shared" si="18"/>
        <v>-8.7040475337681278E-2</v>
      </c>
      <c r="F45" s="847">
        <f t="shared" si="18"/>
        <v>-7.1086151383034993E-2</v>
      </c>
      <c r="G45" s="847">
        <f t="shared" si="18"/>
        <v>-0.22130742009351753</v>
      </c>
      <c r="H45" s="847">
        <f t="shared" si="18"/>
        <v>-1</v>
      </c>
      <c r="I45" s="847">
        <f t="shared" si="18"/>
        <v>-1</v>
      </c>
      <c r="J45" s="847">
        <f t="shared" si="18"/>
        <v>-1</v>
      </c>
      <c r="K45" s="847">
        <f t="shared" si="18"/>
        <v>-1</v>
      </c>
      <c r="L45" s="847">
        <f t="shared" si="18"/>
        <v>-1</v>
      </c>
      <c r="M45" s="847">
        <f t="shared" si="18"/>
        <v>-1</v>
      </c>
      <c r="N45" s="848">
        <f>(N40-N32)/N32</f>
        <v>-4.2578586023288824E-2</v>
      </c>
    </row>
    <row r="47" spans="1:14" ht="66">
      <c r="A47" s="838" t="s">
        <v>423</v>
      </c>
      <c r="B47" s="830" t="s">
        <v>25</v>
      </c>
      <c r="C47" s="830" t="s">
        <v>26</v>
      </c>
      <c r="D47" s="830" t="s">
        <v>27</v>
      </c>
      <c r="E47" s="830" t="s">
        <v>28</v>
      </c>
      <c r="F47" s="830" t="s">
        <v>29</v>
      </c>
      <c r="G47" s="830" t="s">
        <v>30</v>
      </c>
      <c r="H47" s="830" t="s">
        <v>31</v>
      </c>
      <c r="I47" s="830" t="s">
        <v>32</v>
      </c>
      <c r="J47" s="830" t="s">
        <v>33</v>
      </c>
      <c r="K47" s="830" t="s">
        <v>34</v>
      </c>
      <c r="L47" s="830" t="s">
        <v>35</v>
      </c>
      <c r="M47" s="830" t="s">
        <v>36</v>
      </c>
      <c r="N47" s="845" t="s">
        <v>421</v>
      </c>
    </row>
    <row r="48" spans="1:14">
      <c r="A48" s="846">
        <v>2023</v>
      </c>
      <c r="B48">
        <f t="shared" ref="B48:M48" si="19">SUM(B49:B50)</f>
        <v>23573.739999999998</v>
      </c>
      <c r="C48">
        <f t="shared" si="19"/>
        <v>21957.42</v>
      </c>
      <c r="D48">
        <f t="shared" si="19"/>
        <v>23829.65</v>
      </c>
      <c r="E48">
        <f t="shared" si="19"/>
        <v>26601.37</v>
      </c>
      <c r="F48">
        <f t="shared" si="19"/>
        <v>25593.29</v>
      </c>
      <c r="G48">
        <f t="shared" si="19"/>
        <v>26346.06</v>
      </c>
      <c r="H48">
        <f t="shared" si="19"/>
        <v>24220.400000000001</v>
      </c>
      <c r="I48">
        <f t="shared" si="19"/>
        <v>25372.71</v>
      </c>
      <c r="J48">
        <f t="shared" si="19"/>
        <v>22911.34</v>
      </c>
      <c r="K48">
        <f t="shared" si="19"/>
        <v>23278.52</v>
      </c>
      <c r="L48">
        <f t="shared" si="19"/>
        <v>25616.639999999999</v>
      </c>
      <c r="M48">
        <f t="shared" si="19"/>
        <v>28670.04</v>
      </c>
      <c r="N48" s="844">
        <f>SUM(B48:G48)</f>
        <v>147901.53</v>
      </c>
    </row>
    <row r="49" spans="1:14">
      <c r="A49" t="s">
        <v>199</v>
      </c>
      <c r="B49">
        <v>7872.94</v>
      </c>
      <c r="C49">
        <v>6213.61</v>
      </c>
      <c r="D49">
        <v>6405.91</v>
      </c>
      <c r="E49">
        <v>7278.19</v>
      </c>
      <c r="F49">
        <v>7478.2</v>
      </c>
      <c r="G49">
        <v>7392.38</v>
      </c>
      <c r="H49">
        <v>5235.32</v>
      </c>
      <c r="I49">
        <v>7579.15</v>
      </c>
      <c r="J49">
        <v>5667.97</v>
      </c>
      <c r="K49">
        <v>7974.47</v>
      </c>
      <c r="L49">
        <v>9197.75</v>
      </c>
      <c r="M49">
        <v>10307.82</v>
      </c>
      <c r="N49" s="844">
        <f t="shared" ref="N49:N50" si="20">SUM(B49:G49)</f>
        <v>42641.229999999996</v>
      </c>
    </row>
    <row r="50" spans="1:14">
      <c r="A50" t="s">
        <v>200</v>
      </c>
      <c r="B50">
        <v>15700.8</v>
      </c>
      <c r="C50">
        <v>15743.81</v>
      </c>
      <c r="D50">
        <v>17423.740000000002</v>
      </c>
      <c r="E50">
        <v>19323.18</v>
      </c>
      <c r="F50">
        <v>18115.09</v>
      </c>
      <c r="G50">
        <v>18953.68</v>
      </c>
      <c r="H50">
        <v>18985.080000000002</v>
      </c>
      <c r="I50">
        <v>17793.560000000001</v>
      </c>
      <c r="J50">
        <v>17243.37</v>
      </c>
      <c r="K50">
        <v>15304.05</v>
      </c>
      <c r="L50">
        <v>16418.89</v>
      </c>
      <c r="M50">
        <v>18362.22</v>
      </c>
      <c r="N50" s="844">
        <f t="shared" si="20"/>
        <v>105260.29999999999</v>
      </c>
    </row>
    <row r="51" spans="1:14"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</row>
    <row r="52" spans="1:14">
      <c r="A52" s="846">
        <v>2024</v>
      </c>
      <c r="B52">
        <f t="shared" ref="B52:M52" si="21">SUM(B53:B54)</f>
        <v>28931.9</v>
      </c>
      <c r="C52">
        <f t="shared" si="21"/>
        <v>29971.71</v>
      </c>
      <c r="D52">
        <f t="shared" si="21"/>
        <v>30065.13</v>
      </c>
      <c r="E52">
        <f t="shared" si="21"/>
        <v>31887.370000000003</v>
      </c>
      <c r="F52">
        <f t="shared" si="21"/>
        <v>28596.67</v>
      </c>
      <c r="G52">
        <f t="shared" si="21"/>
        <v>25389.260000000002</v>
      </c>
      <c r="H52">
        <f t="shared" si="21"/>
        <v>27711.95</v>
      </c>
      <c r="I52">
        <f t="shared" si="21"/>
        <v>26622.25</v>
      </c>
      <c r="J52">
        <f t="shared" si="21"/>
        <v>26960.1</v>
      </c>
      <c r="K52">
        <f t="shared" si="21"/>
        <v>27388.559999999998</v>
      </c>
      <c r="L52">
        <f t="shared" si="21"/>
        <v>28764.239999999998</v>
      </c>
      <c r="M52">
        <f t="shared" si="21"/>
        <v>31014</v>
      </c>
      <c r="N52" s="844">
        <f>SUM(B52:G52)</f>
        <v>174842.04000000004</v>
      </c>
    </row>
    <row r="53" spans="1:14">
      <c r="A53" t="s">
        <v>199</v>
      </c>
      <c r="B53">
        <v>7019.43</v>
      </c>
      <c r="C53">
        <v>6371.26</v>
      </c>
      <c r="D53">
        <v>7554.39</v>
      </c>
      <c r="E53">
        <v>9319.56</v>
      </c>
      <c r="F53">
        <v>9440.73</v>
      </c>
      <c r="G53">
        <v>8519.1200000000008</v>
      </c>
      <c r="H53">
        <v>7727.16</v>
      </c>
      <c r="I53">
        <v>9040.52</v>
      </c>
      <c r="J53">
        <v>8759.33</v>
      </c>
      <c r="K53">
        <v>9175.89</v>
      </c>
      <c r="L53">
        <v>9982.35</v>
      </c>
      <c r="M53">
        <v>10983.61</v>
      </c>
      <c r="N53" s="844">
        <f t="shared" ref="N53:N54" si="22">SUM(B53:G53)</f>
        <v>48224.49</v>
      </c>
    </row>
    <row r="54" spans="1:14">
      <c r="A54" t="s">
        <v>200</v>
      </c>
      <c r="B54">
        <v>21912.47</v>
      </c>
      <c r="C54">
        <v>23600.45</v>
      </c>
      <c r="D54">
        <v>22510.74</v>
      </c>
      <c r="E54">
        <v>22567.81</v>
      </c>
      <c r="F54">
        <v>19155.939999999999</v>
      </c>
      <c r="G54">
        <v>16870.14</v>
      </c>
      <c r="H54">
        <v>19984.79</v>
      </c>
      <c r="I54">
        <v>17581.73</v>
      </c>
      <c r="J54">
        <v>18200.77</v>
      </c>
      <c r="K54">
        <v>18212.669999999998</v>
      </c>
      <c r="L54">
        <v>18781.89</v>
      </c>
      <c r="M54">
        <v>20030.39</v>
      </c>
      <c r="N54" s="844">
        <f t="shared" si="22"/>
        <v>126617.55</v>
      </c>
    </row>
    <row r="55" spans="1:14"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</row>
    <row r="56" spans="1:14">
      <c r="A56" s="846">
        <v>2025</v>
      </c>
      <c r="B56">
        <f t="shared" ref="B56:M56" si="23">SUM(B57:B58)</f>
        <v>30954.800000000003</v>
      </c>
      <c r="C56">
        <f t="shared" si="23"/>
        <v>29944.71</v>
      </c>
      <c r="D56">
        <f t="shared" si="23"/>
        <v>31249.08</v>
      </c>
      <c r="E56">
        <f t="shared" si="23"/>
        <v>31231.800000000003</v>
      </c>
      <c r="F56">
        <f t="shared" si="23"/>
        <v>28022.489999999998</v>
      </c>
      <c r="G56">
        <f t="shared" si="23"/>
        <v>24380.34</v>
      </c>
      <c r="H56">
        <f t="shared" si="23"/>
        <v>0</v>
      </c>
      <c r="I56">
        <f t="shared" si="23"/>
        <v>0</v>
      </c>
      <c r="J56">
        <f t="shared" si="23"/>
        <v>0</v>
      </c>
      <c r="K56">
        <f t="shared" si="23"/>
        <v>0</v>
      </c>
      <c r="L56">
        <f t="shared" si="23"/>
        <v>0</v>
      </c>
      <c r="M56">
        <f t="shared" si="23"/>
        <v>0</v>
      </c>
      <c r="N56" s="844">
        <f>SUM(B56:M56)</f>
        <v>175783.22</v>
      </c>
    </row>
    <row r="57" spans="1:14">
      <c r="A57" t="s">
        <v>199</v>
      </c>
      <c r="B57">
        <v>7885.24</v>
      </c>
      <c r="C57">
        <v>7864.34</v>
      </c>
      <c r="D57">
        <v>9154.08</v>
      </c>
      <c r="E57">
        <v>12119.08</v>
      </c>
      <c r="F57">
        <v>11342.65</v>
      </c>
      <c r="G57">
        <v>8878.83</v>
      </c>
      <c r="N57" s="844">
        <f>SUM(B57:M57)</f>
        <v>57244.22</v>
      </c>
    </row>
    <row r="58" spans="1:14">
      <c r="A58" t="s">
        <v>200</v>
      </c>
      <c r="B58">
        <v>23069.56</v>
      </c>
      <c r="C58">
        <v>22080.37</v>
      </c>
      <c r="D58">
        <v>22095</v>
      </c>
      <c r="E58">
        <v>19112.72</v>
      </c>
      <c r="F58">
        <v>16679.84</v>
      </c>
      <c r="G58">
        <v>15501.51</v>
      </c>
      <c r="N58" s="844">
        <f>SUM(B58:M58)</f>
        <v>118538.99999999999</v>
      </c>
    </row>
    <row r="59" spans="1:14">
      <c r="B59" s="164"/>
      <c r="C59" s="164"/>
      <c r="D59" s="164"/>
      <c r="E59" s="164"/>
      <c r="F59" s="164"/>
      <c r="G59" s="164"/>
    </row>
    <row r="60" spans="1:14">
      <c r="A60" s="846">
        <v>2026</v>
      </c>
      <c r="B60">
        <f t="shared" ref="B60:M60" si="24">SUM(B61:B62)</f>
        <v>28627.09</v>
      </c>
      <c r="C60">
        <f t="shared" si="24"/>
        <v>31340.47</v>
      </c>
      <c r="D60">
        <f t="shared" si="24"/>
        <v>30100.95</v>
      </c>
      <c r="E60">
        <f t="shared" si="24"/>
        <v>28521.54</v>
      </c>
      <c r="F60">
        <f t="shared" si="24"/>
        <v>28016.04</v>
      </c>
      <c r="G60">
        <f t="shared" si="24"/>
        <v>23555.35</v>
      </c>
      <c r="H60">
        <f t="shared" si="24"/>
        <v>0</v>
      </c>
      <c r="I60">
        <f t="shared" si="24"/>
        <v>0</v>
      </c>
      <c r="J60">
        <f t="shared" si="24"/>
        <v>0</v>
      </c>
      <c r="K60">
        <f t="shared" si="24"/>
        <v>0</v>
      </c>
      <c r="L60">
        <f t="shared" si="24"/>
        <v>0</v>
      </c>
      <c r="M60">
        <f t="shared" si="24"/>
        <v>0</v>
      </c>
      <c r="N60" s="844">
        <f>SUM(B60:M60)</f>
        <v>170161.44</v>
      </c>
    </row>
    <row r="61" spans="1:14">
      <c r="A61" t="s">
        <v>199</v>
      </c>
      <c r="B61">
        <v>7922.19</v>
      </c>
      <c r="C61">
        <v>7548.57</v>
      </c>
      <c r="D61">
        <v>8608.43</v>
      </c>
      <c r="E61">
        <v>12581.91</v>
      </c>
      <c r="F61">
        <v>11105.26</v>
      </c>
      <c r="G61">
        <v>9072.81</v>
      </c>
      <c r="N61" s="844">
        <f>SUM(B61:M61)</f>
        <v>56839.17</v>
      </c>
    </row>
    <row r="62" spans="1:14">
      <c r="A62" t="s">
        <v>200</v>
      </c>
      <c r="B62">
        <v>20704.900000000001</v>
      </c>
      <c r="C62">
        <v>23791.9</v>
      </c>
      <c r="D62">
        <v>21492.52</v>
      </c>
      <c r="E62">
        <v>15939.63</v>
      </c>
      <c r="F62">
        <v>16910.78</v>
      </c>
      <c r="G62">
        <v>14482.54</v>
      </c>
      <c r="N62" s="844">
        <f>SUM(B62:M62)</f>
        <v>113322.27000000002</v>
      </c>
    </row>
    <row r="63" spans="1:14">
      <c r="B63" s="164"/>
      <c r="C63" s="164"/>
      <c r="D63" s="164"/>
      <c r="E63" s="164"/>
      <c r="F63" s="164"/>
      <c r="G63" s="164"/>
    </row>
    <row r="64" spans="1:14">
      <c r="A64" t="s">
        <v>414</v>
      </c>
      <c r="B64" s="847">
        <f t="shared" ref="B64:N64" si="25">(B60-B56)/B56</f>
        <v>-7.5197061521961137E-2</v>
      </c>
      <c r="C64" s="847">
        <f t="shared" si="25"/>
        <v>4.6611237844681151E-2</v>
      </c>
      <c r="D64" s="847">
        <f t="shared" si="25"/>
        <v>-3.6741241662154561E-2</v>
      </c>
      <c r="E64" s="847">
        <f t="shared" si="25"/>
        <v>-8.6778860008068753E-2</v>
      </c>
      <c r="F64" s="847">
        <f t="shared" si="25"/>
        <v>-2.301722652054507E-4</v>
      </c>
      <c r="G64" s="847">
        <f t="shared" si="25"/>
        <v>-3.383833039243922E-2</v>
      </c>
      <c r="H64" s="847" t="e">
        <f t="shared" si="25"/>
        <v>#DIV/0!</v>
      </c>
      <c r="I64" s="847" t="e">
        <f t="shared" si="25"/>
        <v>#DIV/0!</v>
      </c>
      <c r="J64" s="847" t="e">
        <f t="shared" si="25"/>
        <v>#DIV/0!</v>
      </c>
      <c r="K64" s="847" t="e">
        <f t="shared" si="25"/>
        <v>#DIV/0!</v>
      </c>
      <c r="L64" s="847" t="e">
        <f t="shared" si="25"/>
        <v>#DIV/0!</v>
      </c>
      <c r="M64" s="847" t="e">
        <f t="shared" si="25"/>
        <v>#DIV/0!</v>
      </c>
      <c r="N64" s="848">
        <f t="shared" si="25"/>
        <v>-3.1981323359533402E-2</v>
      </c>
    </row>
    <row r="65" spans="1:14">
      <c r="A65" t="s">
        <v>415</v>
      </c>
      <c r="B65" s="847">
        <f>(B60-B52)/B52</f>
        <v>-1.0535429750552203E-2</v>
      </c>
      <c r="C65" s="847">
        <f t="shared" ref="C65:M65" si="26">(C60-C52)/C52</f>
        <v>4.5668398633244553E-2</v>
      </c>
      <c r="D65" s="847">
        <f t="shared" si="26"/>
        <v>1.1914134414186704E-3</v>
      </c>
      <c r="E65" s="847">
        <f t="shared" si="26"/>
        <v>-0.10555370355096709</v>
      </c>
      <c r="F65" s="847">
        <f t="shared" si="26"/>
        <v>-2.030411233196024E-2</v>
      </c>
      <c r="G65" s="847">
        <f t="shared" si="26"/>
        <v>-7.2231723177438145E-2</v>
      </c>
      <c r="H65" s="847">
        <f t="shared" si="26"/>
        <v>-1</v>
      </c>
      <c r="I65" s="847">
        <f t="shared" si="26"/>
        <v>-1</v>
      </c>
      <c r="J65" s="847">
        <f t="shared" si="26"/>
        <v>-1</v>
      </c>
      <c r="K65" s="847">
        <f t="shared" si="26"/>
        <v>-1</v>
      </c>
      <c r="L65" s="847">
        <f t="shared" si="26"/>
        <v>-1</v>
      </c>
      <c r="M65" s="847">
        <f t="shared" si="26"/>
        <v>-1</v>
      </c>
      <c r="N65" s="848">
        <f>(N60-N52)/N52</f>
        <v>-2.6770449486862736E-2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49992370372631"/>
  </sheetPr>
  <dimension ref="B2:CE120"/>
  <sheetViews>
    <sheetView topLeftCell="J38" zoomScale="78" zoomScaleNormal="78" workbookViewId="0">
      <selection activeCell="I105" sqref="I105"/>
    </sheetView>
  </sheetViews>
  <sheetFormatPr defaultColWidth="8.81640625" defaultRowHeight="16.5"/>
  <cols>
    <col min="1" max="1" width="10.453125" style="51" customWidth="1"/>
    <col min="2" max="2" width="16.1796875" style="72" customWidth="1"/>
    <col min="3" max="4" width="12.453125" style="51" customWidth="1"/>
    <col min="5" max="5" width="15.81640625" style="51" customWidth="1"/>
    <col min="6" max="6" width="13.453125" style="51" bestFit="1" customWidth="1"/>
    <col min="7" max="8" width="12.453125" style="51" customWidth="1"/>
    <col min="9" max="9" width="15.453125" style="51" customWidth="1"/>
    <col min="10" max="10" width="11.81640625" style="51" customWidth="1"/>
    <col min="11" max="14" width="12.453125" style="51" customWidth="1"/>
    <col min="15" max="15" width="14.81640625" style="62" customWidth="1"/>
    <col min="16" max="16" width="10.54296875" style="51" bestFit="1" customWidth="1"/>
    <col min="17" max="17" width="12.81640625" style="51" customWidth="1"/>
    <col min="18" max="18" width="12.453125" style="51" customWidth="1"/>
    <col min="19" max="19" width="11.1796875" style="51" customWidth="1"/>
    <col min="20" max="21" width="11.453125" style="51" customWidth="1"/>
    <col min="22" max="22" width="10.54296875" style="51" customWidth="1"/>
    <col min="23" max="23" width="10.453125" style="51" customWidth="1"/>
    <col min="24" max="24" width="9.453125" style="51" customWidth="1"/>
    <col min="25" max="25" width="12.81640625" style="51" customWidth="1"/>
    <col min="26" max="27" width="7.453125" style="51" customWidth="1"/>
    <col min="28" max="28" width="16" style="51" bestFit="1" customWidth="1"/>
    <col min="29" max="29" width="12.453125" style="51" bestFit="1" customWidth="1"/>
    <col min="30" max="30" width="12.1796875" style="51" customWidth="1"/>
    <col min="31" max="31" width="7.453125" style="51" customWidth="1"/>
    <col min="32" max="32" width="12.81640625" style="51" customWidth="1"/>
    <col min="33" max="33" width="12.54296875" style="51" customWidth="1"/>
    <col min="34" max="34" width="13.453125" style="51" bestFit="1" customWidth="1"/>
    <col min="35" max="35" width="9.81640625" style="51" customWidth="1"/>
    <col min="36" max="36" width="10.453125" style="51" customWidth="1"/>
    <col min="37" max="37" width="10.81640625" style="51" customWidth="1"/>
    <col min="38" max="38" width="10.453125" style="51" customWidth="1"/>
    <col min="39" max="39" width="13.453125" style="51" bestFit="1" customWidth="1"/>
    <col min="40" max="40" width="10.1796875" style="51" customWidth="1"/>
    <col min="41" max="41" width="9.54296875" style="51" customWidth="1"/>
    <col min="42" max="42" width="10.1796875" style="51" customWidth="1"/>
    <col min="43" max="43" width="16" style="51" bestFit="1" customWidth="1"/>
    <col min="44" max="44" width="15.1796875" style="51" customWidth="1"/>
    <col min="45" max="45" width="11.453125" style="51" customWidth="1"/>
    <col min="46" max="46" width="7.453125" style="51" customWidth="1"/>
    <col min="47" max="47" width="9.453125" style="51" customWidth="1"/>
    <col min="48" max="48" width="20.81640625" style="51" customWidth="1"/>
    <col min="49" max="49" width="12.453125" style="51" customWidth="1"/>
    <col min="50" max="50" width="13.453125" style="51" customWidth="1"/>
    <col min="51" max="51" width="17.453125" style="51" customWidth="1"/>
    <col min="52" max="52" width="13.453125" style="51" customWidth="1"/>
    <col min="53" max="53" width="8.453125" style="51" customWidth="1"/>
    <col min="54" max="54" width="17.453125" style="51" customWidth="1"/>
    <col min="55" max="55" width="12.453125" style="51" customWidth="1"/>
    <col min="56" max="56" width="8.81640625" style="51" customWidth="1"/>
    <col min="57" max="57" width="17.453125" style="51" customWidth="1"/>
    <col min="58" max="58" width="12.453125" style="51" customWidth="1"/>
    <col min="59" max="59" width="8.81640625" style="51" customWidth="1"/>
    <col min="60" max="60" width="17.453125" style="51" customWidth="1"/>
    <col min="61" max="61" width="12.453125" style="51" customWidth="1"/>
    <col min="62" max="62" width="8.81640625" style="51" customWidth="1"/>
    <col min="63" max="64" width="12.453125" style="51" customWidth="1"/>
    <col min="65" max="65" width="8.81640625" style="51" customWidth="1"/>
    <col min="66" max="66" width="16.453125" style="51" bestFit="1" customWidth="1"/>
    <col min="67" max="67" width="12.81640625" style="51" customWidth="1"/>
    <col min="68" max="68" width="8.453125" style="51" customWidth="1"/>
    <col min="69" max="69" width="19" style="51" customWidth="1"/>
    <col min="70" max="70" width="13.453125" style="51" customWidth="1"/>
    <col min="71" max="71" width="8.81640625" style="51" customWidth="1"/>
    <col min="72" max="72" width="19.453125" style="51" customWidth="1"/>
    <col min="73" max="73" width="13.453125" style="51" customWidth="1"/>
    <col min="74" max="74" width="8.81640625" style="51" customWidth="1"/>
    <col min="75" max="75" width="14.453125" style="51" customWidth="1"/>
    <col min="76" max="76" width="11.453125" style="51" bestFit="1" customWidth="1"/>
    <col min="77" max="77" width="10.453125" style="51" customWidth="1"/>
    <col min="78" max="78" width="13.453125" style="51" customWidth="1"/>
    <col min="79" max="79" width="12.453125" style="51" bestFit="1" customWidth="1"/>
    <col min="80" max="80" width="10.453125" style="51" customWidth="1"/>
    <col min="81" max="81" width="14" style="51" customWidth="1"/>
    <col min="82" max="82" width="12.1796875" style="51" customWidth="1"/>
    <col min="83" max="83" width="8.81640625" style="51" customWidth="1"/>
    <col min="84" max="16384" width="8.81640625" style="51"/>
  </cols>
  <sheetData>
    <row r="2" spans="2:74" s="50" customFormat="1">
      <c r="B2" s="684" t="s">
        <v>105</v>
      </c>
      <c r="C2" s="681" t="s">
        <v>25</v>
      </c>
      <c r="D2" s="681" t="s">
        <v>26</v>
      </c>
      <c r="E2" s="681" t="s">
        <v>27</v>
      </c>
      <c r="F2" s="681" t="s">
        <v>28</v>
      </c>
      <c r="G2" s="681" t="s">
        <v>29</v>
      </c>
      <c r="H2" s="681" t="s">
        <v>30</v>
      </c>
      <c r="I2" s="681" t="s">
        <v>31</v>
      </c>
      <c r="J2" s="681" t="s">
        <v>32</v>
      </c>
      <c r="K2" s="681" t="s">
        <v>33</v>
      </c>
      <c r="L2" s="681" t="s">
        <v>34</v>
      </c>
      <c r="M2" s="681" t="s">
        <v>35</v>
      </c>
      <c r="N2" s="681" t="s">
        <v>36</v>
      </c>
      <c r="O2" s="681" t="s">
        <v>24</v>
      </c>
    </row>
    <row r="3" spans="2:74">
      <c r="B3" s="679">
        <v>2019</v>
      </c>
      <c r="C3" s="682">
        <v>3212983</v>
      </c>
      <c r="D3" s="682">
        <v>2926838</v>
      </c>
      <c r="E3" s="682">
        <v>3068856</v>
      </c>
      <c r="F3" s="682">
        <v>2992203</v>
      </c>
      <c r="G3" s="682">
        <v>2557618</v>
      </c>
      <c r="H3" s="682">
        <v>2684801</v>
      </c>
      <c r="I3" s="682">
        <v>2994417</v>
      </c>
      <c r="J3" s="682">
        <v>2996390</v>
      </c>
      <c r="K3" s="682">
        <v>2614898</v>
      </c>
      <c r="L3" s="682">
        <v>2933784</v>
      </c>
      <c r="M3" s="682">
        <v>3029088</v>
      </c>
      <c r="N3" s="682">
        <v>3350162</v>
      </c>
      <c r="O3" s="685">
        <f>SUM(C3:N3)</f>
        <v>35362038</v>
      </c>
    </row>
    <row r="4" spans="2:74" ht="16.5" hidden="1" customHeight="1">
      <c r="B4" s="679">
        <v>2020</v>
      </c>
      <c r="C4" s="682">
        <v>3255085</v>
      </c>
      <c r="D4" s="682">
        <v>1852474</v>
      </c>
      <c r="E4" s="682">
        <v>657642</v>
      </c>
      <c r="F4" s="682">
        <v>5087</v>
      </c>
      <c r="G4" s="682">
        <v>10685</v>
      </c>
      <c r="H4" s="682">
        <v>14554</v>
      </c>
      <c r="I4" s="682">
        <v>16412</v>
      </c>
      <c r="J4" s="682">
        <v>20088</v>
      </c>
      <c r="K4" s="682">
        <v>21125</v>
      </c>
      <c r="L4" s="682">
        <v>27851</v>
      </c>
      <c r="M4" s="682">
        <v>26572</v>
      </c>
      <c r="N4" s="682">
        <v>32311</v>
      </c>
      <c r="O4" s="685">
        <f>SUM(C4:N4)</f>
        <v>5939886</v>
      </c>
    </row>
    <row r="5" spans="2:74" ht="16.5" hidden="1" customHeight="1">
      <c r="B5" s="679">
        <v>2021</v>
      </c>
      <c r="C5" s="682">
        <v>30109</v>
      </c>
      <c r="D5" s="682">
        <v>24173</v>
      </c>
      <c r="E5" s="682">
        <v>30565</v>
      </c>
      <c r="F5" s="682">
        <v>29724</v>
      </c>
      <c r="G5" s="682">
        <v>23817</v>
      </c>
      <c r="H5" s="682">
        <v>23615</v>
      </c>
      <c r="I5" s="682">
        <v>22203</v>
      </c>
      <c r="J5" s="682">
        <v>18553</v>
      </c>
      <c r="K5" s="682">
        <v>24136</v>
      </c>
      <c r="L5" s="682">
        <v>31981</v>
      </c>
      <c r="M5" s="682">
        <v>102542</v>
      </c>
      <c r="N5" s="682">
        <v>217200</v>
      </c>
      <c r="O5" s="685">
        <f>SUM(C5:N5)</f>
        <v>578618</v>
      </c>
    </row>
    <row r="6" spans="2:74">
      <c r="B6" s="679">
        <v>2022</v>
      </c>
      <c r="C6" s="682">
        <v>107583</v>
      </c>
      <c r="D6" s="682">
        <v>129306</v>
      </c>
      <c r="E6" s="682">
        <v>219933</v>
      </c>
      <c r="F6" s="682">
        <v>361849</v>
      </c>
      <c r="G6" s="682">
        <v>567679</v>
      </c>
      <c r="H6" s="682">
        <v>767075</v>
      </c>
      <c r="I6" s="682">
        <v>1044613</v>
      </c>
      <c r="J6" s="682">
        <v>1114039</v>
      </c>
      <c r="K6" s="682">
        <v>1123351</v>
      </c>
      <c r="L6" s="682">
        <v>1375723</v>
      </c>
      <c r="M6" s="682">
        <v>1552954</v>
      </c>
      <c r="N6" s="682">
        <v>1877245</v>
      </c>
      <c r="O6" s="685">
        <f>SUM(C6:N6)</f>
        <v>10241350</v>
      </c>
      <c r="Q6" s="896" t="s">
        <v>106</v>
      </c>
      <c r="R6" s="907" t="s">
        <v>107</v>
      </c>
      <c r="S6" s="875"/>
      <c r="T6" s="868"/>
      <c r="V6" s="896" t="s">
        <v>106</v>
      </c>
      <c r="W6" s="898" t="s">
        <v>108</v>
      </c>
      <c r="X6" s="875"/>
      <c r="Y6" s="868"/>
      <c r="AA6" s="896" t="s">
        <v>106</v>
      </c>
      <c r="AB6" s="898" t="s">
        <v>109</v>
      </c>
      <c r="AC6" s="875"/>
      <c r="AD6" s="868"/>
      <c r="AF6" s="896" t="s">
        <v>106</v>
      </c>
      <c r="AG6" s="898" t="s">
        <v>110</v>
      </c>
      <c r="AH6" s="875"/>
      <c r="AI6" s="868"/>
      <c r="AK6" s="896" t="s">
        <v>106</v>
      </c>
      <c r="AL6" s="898" t="s">
        <v>111</v>
      </c>
      <c r="AM6" s="875"/>
      <c r="AN6" s="868"/>
      <c r="AP6" s="896" t="s">
        <v>106</v>
      </c>
      <c r="AQ6" s="898" t="s">
        <v>112</v>
      </c>
      <c r="AR6" s="875"/>
      <c r="AS6" s="868"/>
      <c r="AU6" s="899" t="s">
        <v>106</v>
      </c>
      <c r="AV6" s="897">
        <v>44652</v>
      </c>
      <c r="AW6" s="875"/>
      <c r="AX6" s="868"/>
      <c r="AY6" s="897">
        <v>44682</v>
      </c>
      <c r="AZ6" s="875"/>
      <c r="BA6" s="868"/>
      <c r="BB6" s="897">
        <v>44713</v>
      </c>
      <c r="BC6" s="875"/>
      <c r="BD6" s="868"/>
      <c r="BE6" s="897">
        <v>44743</v>
      </c>
      <c r="BF6" s="875"/>
      <c r="BG6" s="868"/>
      <c r="BH6" s="897">
        <v>44774</v>
      </c>
      <c r="BI6" s="875"/>
      <c r="BJ6" s="868"/>
      <c r="BK6" s="897">
        <v>44805</v>
      </c>
      <c r="BL6" s="875"/>
      <c r="BM6" s="868"/>
      <c r="BN6" s="897">
        <v>44835</v>
      </c>
      <c r="BO6" s="875"/>
      <c r="BP6" s="868"/>
      <c r="BQ6" s="897">
        <v>44866</v>
      </c>
      <c r="BR6" s="875"/>
      <c r="BS6" s="868"/>
      <c r="BT6" s="897">
        <v>44896</v>
      </c>
      <c r="BU6" s="875"/>
      <c r="BV6" s="868"/>
    </row>
    <row r="7" spans="2:74">
      <c r="B7" s="546" t="s">
        <v>113</v>
      </c>
      <c r="C7" s="701">
        <f t="shared" ref="C7:O7" si="0">C6/C3</f>
        <v>3.3483837293879243E-2</v>
      </c>
      <c r="D7" s="701">
        <f t="shared" si="0"/>
        <v>4.4179418198069045E-2</v>
      </c>
      <c r="E7" s="701">
        <f t="shared" si="0"/>
        <v>7.1666119231400885E-2</v>
      </c>
      <c r="F7" s="701">
        <f t="shared" si="0"/>
        <v>0.12093063204602095</v>
      </c>
      <c r="G7" s="701">
        <f t="shared" si="0"/>
        <v>0.22195613262027403</v>
      </c>
      <c r="H7" s="701">
        <f t="shared" si="0"/>
        <v>0.28571018857636005</v>
      </c>
      <c r="I7" s="701">
        <f t="shared" si="0"/>
        <v>0.34885354978949157</v>
      </c>
      <c r="J7" s="701">
        <f t="shared" si="0"/>
        <v>0.37179372511588943</v>
      </c>
      <c r="K7" s="701">
        <f t="shared" si="0"/>
        <v>0.42959648904087272</v>
      </c>
      <c r="L7" s="701">
        <f t="shared" si="0"/>
        <v>0.46892443342795515</v>
      </c>
      <c r="M7" s="701">
        <f t="shared" si="0"/>
        <v>0.51268038432689966</v>
      </c>
      <c r="N7" s="701">
        <f t="shared" si="0"/>
        <v>0.5603445445324734</v>
      </c>
      <c r="O7" s="701">
        <f t="shared" si="0"/>
        <v>0.28961424678068609</v>
      </c>
      <c r="Q7" s="884"/>
      <c r="R7" s="702" t="s">
        <v>114</v>
      </c>
      <c r="S7" s="702" t="s">
        <v>115</v>
      </c>
      <c r="T7" s="703" t="s">
        <v>116</v>
      </c>
      <c r="V7" s="884"/>
      <c r="W7" s="704" t="s">
        <v>114</v>
      </c>
      <c r="X7" s="704" t="s">
        <v>115</v>
      </c>
      <c r="Y7" s="703" t="s">
        <v>116</v>
      </c>
      <c r="AA7" s="884"/>
      <c r="AB7" s="704" t="s">
        <v>114</v>
      </c>
      <c r="AC7" s="704" t="s">
        <v>115</v>
      </c>
      <c r="AD7" s="703" t="s">
        <v>116</v>
      </c>
      <c r="AF7" s="884"/>
      <c r="AG7" s="704" t="s">
        <v>114</v>
      </c>
      <c r="AH7" s="704" t="s">
        <v>115</v>
      </c>
      <c r="AI7" s="703" t="s">
        <v>116</v>
      </c>
      <c r="AK7" s="884"/>
      <c r="AL7" s="704" t="s">
        <v>114</v>
      </c>
      <c r="AM7" s="704" t="s">
        <v>115</v>
      </c>
      <c r="AN7" s="703" t="s">
        <v>116</v>
      </c>
      <c r="AP7" s="884"/>
      <c r="AQ7" s="704" t="s">
        <v>114</v>
      </c>
      <c r="AR7" s="704" t="s">
        <v>115</v>
      </c>
      <c r="AS7" s="703" t="s">
        <v>116</v>
      </c>
      <c r="AU7" s="864"/>
      <c r="AV7" s="702" t="s">
        <v>114</v>
      </c>
      <c r="AW7" s="702" t="s">
        <v>115</v>
      </c>
      <c r="AX7" s="705" t="s">
        <v>116</v>
      </c>
      <c r="AY7" s="702" t="s">
        <v>114</v>
      </c>
      <c r="AZ7" s="702" t="s">
        <v>115</v>
      </c>
      <c r="BA7" s="706" t="s">
        <v>116</v>
      </c>
      <c r="BB7" s="52" t="s">
        <v>114</v>
      </c>
      <c r="BC7" s="702" t="s">
        <v>115</v>
      </c>
      <c r="BD7" s="705" t="s">
        <v>116</v>
      </c>
      <c r="BE7" s="702" t="s">
        <v>114</v>
      </c>
      <c r="BF7" s="702" t="s">
        <v>115</v>
      </c>
      <c r="BG7" s="705" t="s">
        <v>116</v>
      </c>
      <c r="BH7" s="702" t="s">
        <v>114</v>
      </c>
      <c r="BI7" s="702" t="s">
        <v>115</v>
      </c>
      <c r="BJ7" s="705" t="s">
        <v>116</v>
      </c>
      <c r="BK7" s="702" t="s">
        <v>114</v>
      </c>
      <c r="BL7" s="702" t="s">
        <v>115</v>
      </c>
      <c r="BM7" s="705" t="s">
        <v>116</v>
      </c>
      <c r="BN7" s="702" t="s">
        <v>114</v>
      </c>
      <c r="BO7" s="702" t="s">
        <v>115</v>
      </c>
      <c r="BP7" s="705" t="s">
        <v>116</v>
      </c>
      <c r="BQ7" s="702" t="s">
        <v>114</v>
      </c>
      <c r="BR7" s="702" t="s">
        <v>115</v>
      </c>
      <c r="BS7" s="705" t="s">
        <v>116</v>
      </c>
      <c r="BT7" s="702" t="s">
        <v>114</v>
      </c>
      <c r="BU7" s="702" t="s">
        <v>115</v>
      </c>
      <c r="BV7" s="705" t="s">
        <v>116</v>
      </c>
    </row>
    <row r="8" spans="2:74">
      <c r="B8" s="679">
        <v>2023</v>
      </c>
      <c r="C8" s="682">
        <v>1852179</v>
      </c>
      <c r="D8" s="682">
        <v>1760744</v>
      </c>
      <c r="E8" s="682">
        <v>1951234</v>
      </c>
      <c r="F8" s="682">
        <v>1993717</v>
      </c>
      <c r="G8" s="682">
        <v>1902761</v>
      </c>
      <c r="H8" s="682">
        <v>1985941</v>
      </c>
      <c r="I8" s="682">
        <v>2223052</v>
      </c>
      <c r="J8" s="682">
        <v>2156970</v>
      </c>
      <c r="K8" s="687">
        <v>1946206</v>
      </c>
      <c r="L8" s="682">
        <v>2200260</v>
      </c>
      <c r="M8" s="682">
        <v>2315423</v>
      </c>
      <c r="N8" s="682">
        <v>2678220</v>
      </c>
      <c r="O8" s="685">
        <f>SUM(C8:N8)</f>
        <v>24966707</v>
      </c>
      <c r="P8" s="53"/>
      <c r="Q8" s="707">
        <v>1</v>
      </c>
      <c r="R8" s="708" t="s">
        <v>117</v>
      </c>
      <c r="S8" s="709">
        <v>10997338</v>
      </c>
      <c r="T8" s="710">
        <f t="shared" ref="T8:T55" si="1">S8/$S$56</f>
        <v>0.27551029278776706</v>
      </c>
      <c r="V8" s="711">
        <v>1</v>
      </c>
      <c r="W8" s="712" t="s">
        <v>118</v>
      </c>
      <c r="X8" s="713">
        <v>1949530</v>
      </c>
      <c r="Y8" s="714">
        <f t="shared" ref="Y8:Y55" si="2">X8/$X$56</f>
        <v>0.17618528532539687</v>
      </c>
      <c r="AA8" s="711">
        <v>1</v>
      </c>
      <c r="AB8" s="712" t="s">
        <v>118</v>
      </c>
      <c r="AC8" s="713">
        <v>4626422</v>
      </c>
      <c r="AD8" s="714">
        <f t="shared" ref="AD8:AD55" si="3">AC8/$AC$56</f>
        <v>0.16434882310546467</v>
      </c>
      <c r="AF8" s="707">
        <v>1</v>
      </c>
      <c r="AG8" s="708" t="s">
        <v>117</v>
      </c>
      <c r="AH8" s="709">
        <v>6733162</v>
      </c>
      <c r="AI8" s="710">
        <f t="shared" ref="AI8:AI55" si="4">AH8/$AH$56</f>
        <v>0.18942261224517815</v>
      </c>
      <c r="AK8" s="711">
        <v>1</v>
      </c>
      <c r="AL8" s="712" t="s">
        <v>118</v>
      </c>
      <c r="AM8" s="713">
        <v>4520856</v>
      </c>
      <c r="AN8" s="714">
        <f t="shared" ref="AN8:AN55" si="5">AM8/AM$56</f>
        <v>0.13710232274381026</v>
      </c>
      <c r="AP8" s="711">
        <v>1</v>
      </c>
      <c r="AQ8" s="712" t="s">
        <v>117</v>
      </c>
      <c r="AR8" s="713">
        <v>2318312</v>
      </c>
      <c r="AS8" s="714">
        <f t="shared" ref="AS8:AS55" si="6">AR8/AR$56</f>
        <v>0.16520843641140029</v>
      </c>
      <c r="AU8" s="715">
        <v>1</v>
      </c>
      <c r="AV8" s="716" t="s">
        <v>119</v>
      </c>
      <c r="AW8" s="717">
        <v>29647</v>
      </c>
      <c r="AX8" s="718">
        <f t="shared" ref="AX8:AX19" si="7">AW8/$AW$20</f>
        <v>0.10106357593318561</v>
      </c>
      <c r="AY8" s="719" t="s">
        <v>120</v>
      </c>
      <c r="AZ8" s="720">
        <v>78286</v>
      </c>
      <c r="BA8" s="721">
        <v>0.15014288180126961</v>
      </c>
      <c r="BB8" s="722" t="s">
        <v>118</v>
      </c>
      <c r="BC8" s="720">
        <v>124211</v>
      </c>
      <c r="BD8" s="723">
        <f t="shared" ref="BD8:BD19" si="8">BC8/$BC$20</f>
        <v>0.16183906907779444</v>
      </c>
      <c r="BE8" s="719" t="s">
        <v>118</v>
      </c>
      <c r="BF8" s="720">
        <v>220554</v>
      </c>
      <c r="BG8" s="723">
        <f t="shared" ref="BG8:BG19" si="9">BF8/$BF$20</f>
        <v>0.19618279938126376</v>
      </c>
      <c r="BH8" s="719" t="s">
        <v>118</v>
      </c>
      <c r="BI8" s="720">
        <v>221166</v>
      </c>
      <c r="BJ8" s="723">
        <f t="shared" ref="BJ8:BJ19" si="10">BI8/$BI$20</f>
        <v>0.18826756150068569</v>
      </c>
      <c r="BK8" s="719" t="s">
        <v>118</v>
      </c>
      <c r="BL8" s="720">
        <v>332493</v>
      </c>
      <c r="BM8" s="723">
        <f t="shared" ref="BM8:BM19" si="11">BL8/$BL$20</f>
        <v>0.25398303433999303</v>
      </c>
      <c r="BN8" s="719" t="s">
        <v>118</v>
      </c>
      <c r="BO8" s="720">
        <v>316537</v>
      </c>
      <c r="BP8" s="723">
        <f t="shared" ref="BP8:BP19" si="12">BO8/$BO$20</f>
        <v>0.21453881241400813</v>
      </c>
      <c r="BQ8" s="719" t="s">
        <v>118</v>
      </c>
      <c r="BR8" s="720">
        <v>258873</v>
      </c>
      <c r="BS8" s="723">
        <f t="shared" ref="BS8:BS19" si="13">BR8/$BR$20</f>
        <v>0.14806567961170602</v>
      </c>
      <c r="BT8" s="719" t="s">
        <v>118</v>
      </c>
      <c r="BU8" s="720">
        <v>398295</v>
      </c>
      <c r="BV8" s="723">
        <f t="shared" ref="BV8:BV19" si="14">BU8/$BU$20</f>
        <v>0.17771545983281239</v>
      </c>
    </row>
    <row r="9" spans="2:74">
      <c r="B9" s="546" t="s">
        <v>121</v>
      </c>
      <c r="C9" s="701">
        <f t="shared" ref="C9:O9" si="15">C8/C3</f>
        <v>0.57646710237807042</v>
      </c>
      <c r="D9" s="701">
        <f t="shared" si="15"/>
        <v>0.60158573860254649</v>
      </c>
      <c r="E9" s="701">
        <f t="shared" si="15"/>
        <v>0.63581803773132395</v>
      </c>
      <c r="F9" s="701">
        <f t="shared" si="15"/>
        <v>0.66630405757898115</v>
      </c>
      <c r="G9" s="701">
        <f t="shared" si="15"/>
        <v>0.74395824552376466</v>
      </c>
      <c r="H9" s="701">
        <f t="shared" si="15"/>
        <v>0.73969765356910999</v>
      </c>
      <c r="I9" s="701">
        <f t="shared" si="15"/>
        <v>0.74239893775649812</v>
      </c>
      <c r="J9" s="701">
        <f t="shared" si="15"/>
        <v>0.71985622699314844</v>
      </c>
      <c r="K9" s="701">
        <f t="shared" si="15"/>
        <v>0.74427606736476914</v>
      </c>
      <c r="L9" s="701">
        <f t="shared" si="15"/>
        <v>0.74997341317561206</v>
      </c>
      <c r="M9" s="701">
        <f t="shared" si="15"/>
        <v>0.76439608225314026</v>
      </c>
      <c r="N9" s="701">
        <f t="shared" si="15"/>
        <v>0.79942999771354339</v>
      </c>
      <c r="O9" s="701">
        <f t="shared" si="15"/>
        <v>0.70603133789969907</v>
      </c>
      <c r="Q9" s="724">
        <v>2</v>
      </c>
      <c r="R9" s="725" t="s">
        <v>118</v>
      </c>
      <c r="S9" s="54">
        <v>4265574</v>
      </c>
      <c r="T9" s="726">
        <f t="shared" si="1"/>
        <v>0.10686309192714516</v>
      </c>
      <c r="V9" s="727">
        <v>2</v>
      </c>
      <c r="W9" s="728" t="s">
        <v>120</v>
      </c>
      <c r="X9" s="55">
        <v>980281</v>
      </c>
      <c r="Y9" s="729">
        <f t="shared" si="2"/>
        <v>8.8591141292550191E-2</v>
      </c>
      <c r="AA9" s="730">
        <v>2</v>
      </c>
      <c r="AB9" s="731" t="s">
        <v>117</v>
      </c>
      <c r="AC9" s="56">
        <v>3521095</v>
      </c>
      <c r="AD9" s="732">
        <f t="shared" si="3"/>
        <v>0.12508323263475232</v>
      </c>
      <c r="AF9" s="727">
        <v>2</v>
      </c>
      <c r="AG9" s="728" t="s">
        <v>118</v>
      </c>
      <c r="AH9" s="55">
        <v>4952078</v>
      </c>
      <c r="AI9" s="729">
        <f t="shared" si="4"/>
        <v>0.13931575548039349</v>
      </c>
      <c r="AK9" s="730">
        <v>2</v>
      </c>
      <c r="AL9" s="731" t="s">
        <v>117</v>
      </c>
      <c r="AM9" s="56">
        <v>4473992</v>
      </c>
      <c r="AN9" s="732">
        <f t="shared" si="5"/>
        <v>0.13568109560163499</v>
      </c>
      <c r="AP9" s="730">
        <v>2</v>
      </c>
      <c r="AQ9" s="731" t="s">
        <v>118</v>
      </c>
      <c r="AR9" s="56">
        <v>1737938</v>
      </c>
      <c r="AS9" s="729">
        <f t="shared" si="6"/>
        <v>0.12384960245211007</v>
      </c>
      <c r="AU9" s="733">
        <v>2</v>
      </c>
      <c r="AV9" s="716" t="s">
        <v>120</v>
      </c>
      <c r="AW9" s="57">
        <v>27309</v>
      </c>
      <c r="AX9" s="734">
        <f t="shared" si="7"/>
        <v>9.3093574228737E-2</v>
      </c>
      <c r="AY9" s="716" t="s">
        <v>118</v>
      </c>
      <c r="AZ9" s="521">
        <v>57869</v>
      </c>
      <c r="BA9" s="721">
        <v>0.1109855967472814</v>
      </c>
      <c r="BB9" s="58" t="s">
        <v>120</v>
      </c>
      <c r="BC9" s="521">
        <v>113394</v>
      </c>
      <c r="BD9" s="723">
        <f t="shared" si="8"/>
        <v>0.14774520291284526</v>
      </c>
      <c r="BE9" s="716" t="s">
        <v>120</v>
      </c>
      <c r="BF9" s="521">
        <v>106139</v>
      </c>
      <c r="BG9" s="723">
        <f t="shared" si="9"/>
        <v>9.4410648383289136E-2</v>
      </c>
      <c r="BH9" s="716" t="s">
        <v>120</v>
      </c>
      <c r="BI9" s="521">
        <v>113769</v>
      </c>
      <c r="BJ9" s="723">
        <f t="shared" si="10"/>
        <v>9.6845863307974595E-2</v>
      </c>
      <c r="BK9" s="716" t="s">
        <v>120</v>
      </c>
      <c r="BL9" s="521">
        <v>116386</v>
      </c>
      <c r="BM9" s="723">
        <f t="shared" si="11"/>
        <v>8.8904336135480835E-2</v>
      </c>
      <c r="BN9" s="716" t="s">
        <v>120</v>
      </c>
      <c r="BO9" s="521">
        <v>126606</v>
      </c>
      <c r="BP9" s="723">
        <f t="shared" si="12"/>
        <v>8.5809560602671767E-2</v>
      </c>
      <c r="BQ9" s="716" t="s">
        <v>120</v>
      </c>
      <c r="BR9" s="521">
        <v>145628</v>
      </c>
      <c r="BS9" s="723">
        <f t="shared" si="13"/>
        <v>8.3293772585374001E-2</v>
      </c>
      <c r="BT9" s="716" t="s">
        <v>122</v>
      </c>
      <c r="BU9" s="521">
        <v>178324</v>
      </c>
      <c r="BV9" s="723">
        <f t="shared" si="14"/>
        <v>7.9566481274498654E-2</v>
      </c>
    </row>
    <row r="10" spans="2:74">
      <c r="B10" s="679">
        <v>2024</v>
      </c>
      <c r="C10" s="682">
        <v>2647669</v>
      </c>
      <c r="D10" s="682">
        <v>2625441</v>
      </c>
      <c r="E10" s="682">
        <v>2682018</v>
      </c>
      <c r="F10" s="682">
        <v>2607071</v>
      </c>
      <c r="G10" s="682">
        <v>2404729</v>
      </c>
      <c r="H10" s="682">
        <v>2411407</v>
      </c>
      <c r="I10" s="682">
        <v>2707169</v>
      </c>
      <c r="J10" s="682">
        <v>2558599</v>
      </c>
      <c r="K10" s="687">
        <v>2240979</v>
      </c>
      <c r="L10" s="682">
        <v>2633579</v>
      </c>
      <c r="M10" s="682">
        <v>2865879</v>
      </c>
      <c r="N10" s="682">
        <v>3242340</v>
      </c>
      <c r="O10" s="685">
        <f>SUM(C10:N10)</f>
        <v>31626880</v>
      </c>
      <c r="Q10" s="724">
        <v>3</v>
      </c>
      <c r="R10" s="725" t="s">
        <v>120</v>
      </c>
      <c r="S10" s="54">
        <v>1996842</v>
      </c>
      <c r="T10" s="726">
        <f t="shared" si="1"/>
        <v>5.0025790247686337E-2</v>
      </c>
      <c r="V10" s="727">
        <v>3</v>
      </c>
      <c r="W10" s="728" t="s">
        <v>123</v>
      </c>
      <c r="X10" s="55">
        <v>610169</v>
      </c>
      <c r="Y10" s="729">
        <f t="shared" si="2"/>
        <v>5.5142931558740872E-2</v>
      </c>
      <c r="AA10" s="727">
        <v>3</v>
      </c>
      <c r="AB10" s="728" t="s">
        <v>124</v>
      </c>
      <c r="AC10" s="55">
        <v>1660042</v>
      </c>
      <c r="AD10" s="729">
        <f t="shared" si="3"/>
        <v>5.8971263106919726E-2</v>
      </c>
      <c r="AF10" s="727">
        <v>3</v>
      </c>
      <c r="AG10" s="728" t="s">
        <v>120</v>
      </c>
      <c r="AH10" s="55">
        <v>2129149</v>
      </c>
      <c r="AI10" s="729">
        <f t="shared" si="4"/>
        <v>5.9898895264841212E-2</v>
      </c>
      <c r="AK10" s="727">
        <v>3</v>
      </c>
      <c r="AL10" s="728" t="s">
        <v>120</v>
      </c>
      <c r="AM10" s="55">
        <v>2487319</v>
      </c>
      <c r="AN10" s="729">
        <f t="shared" si="5"/>
        <v>7.5432000555826453E-2</v>
      </c>
      <c r="AP10" s="727">
        <v>3</v>
      </c>
      <c r="AQ10" s="728" t="s">
        <v>120</v>
      </c>
      <c r="AR10" s="55">
        <v>1056729</v>
      </c>
      <c r="AS10" s="729">
        <f t="shared" si="6"/>
        <v>7.5305026157213795E-2</v>
      </c>
      <c r="AU10" s="733">
        <v>3</v>
      </c>
      <c r="AV10" s="716" t="s">
        <v>125</v>
      </c>
      <c r="AW10" s="57">
        <v>19769</v>
      </c>
      <c r="AX10" s="734">
        <f t="shared" si="7"/>
        <v>6.739048917675132E-2</v>
      </c>
      <c r="AY10" s="716" t="s">
        <v>123</v>
      </c>
      <c r="AZ10" s="521">
        <v>38032</v>
      </c>
      <c r="BA10" s="721">
        <v>7.2940680079016509E-2</v>
      </c>
      <c r="BB10" s="58" t="s">
        <v>123</v>
      </c>
      <c r="BC10" s="521">
        <v>60165</v>
      </c>
      <c r="BD10" s="723">
        <f t="shared" si="8"/>
        <v>7.8391185893886231E-2</v>
      </c>
      <c r="BE10" s="716" t="s">
        <v>126</v>
      </c>
      <c r="BF10" s="521">
        <v>60981</v>
      </c>
      <c r="BG10" s="723">
        <f t="shared" si="9"/>
        <v>5.4242604029257437E-2</v>
      </c>
      <c r="BH10" s="716" t="s">
        <v>126</v>
      </c>
      <c r="BI10" s="521">
        <v>73897</v>
      </c>
      <c r="BJ10" s="723">
        <f t="shared" si="10"/>
        <v>6.2904822586727485E-2</v>
      </c>
      <c r="BK10" s="716" t="s">
        <v>127</v>
      </c>
      <c r="BL10" s="521">
        <v>83891</v>
      </c>
      <c r="BM10" s="723">
        <f t="shared" si="11"/>
        <v>6.4082223486859449E-2</v>
      </c>
      <c r="BN10" s="716" t="s">
        <v>127</v>
      </c>
      <c r="BO10" s="521">
        <v>86591</v>
      </c>
      <c r="BP10" s="723">
        <f t="shared" si="12"/>
        <v>5.8688653477291367E-2</v>
      </c>
      <c r="BQ10" s="716" t="s">
        <v>122</v>
      </c>
      <c r="BR10" s="521">
        <v>108985</v>
      </c>
      <c r="BS10" s="723">
        <f t="shared" si="13"/>
        <v>6.2335346260451188E-2</v>
      </c>
      <c r="BT10" s="716" t="s">
        <v>120</v>
      </c>
      <c r="BU10" s="521">
        <v>153528</v>
      </c>
      <c r="BV10" s="723">
        <f t="shared" si="14"/>
        <v>6.8502740725371949E-2</v>
      </c>
    </row>
    <row r="11" spans="2:74">
      <c r="B11" s="546" t="s">
        <v>128</v>
      </c>
      <c r="C11" s="701">
        <f t="shared" ref="C11:O11" si="16">C10/C3</f>
        <v>0.82405322406000903</v>
      </c>
      <c r="D11" s="701">
        <f t="shared" si="16"/>
        <v>0.8970229988813867</v>
      </c>
      <c r="E11" s="701">
        <f t="shared" si="16"/>
        <v>0.87394716467634848</v>
      </c>
      <c r="F11" s="701">
        <f t="shared" si="16"/>
        <v>0.87128814455436343</v>
      </c>
      <c r="G11" s="701">
        <f t="shared" si="16"/>
        <v>0.94022211291913027</v>
      </c>
      <c r="H11" s="701">
        <f t="shared" si="16"/>
        <v>0.89816973399518252</v>
      </c>
      <c r="I11" s="701">
        <f t="shared" si="16"/>
        <v>0.9040721449283784</v>
      </c>
      <c r="J11" s="701">
        <f t="shared" si="16"/>
        <v>0.85389385226889691</v>
      </c>
      <c r="K11" s="701">
        <f t="shared" si="16"/>
        <v>0.85700436498861521</v>
      </c>
      <c r="L11" s="701">
        <f t="shared" si="16"/>
        <v>0.89767310749530305</v>
      </c>
      <c r="M11" s="701">
        <f t="shared" si="16"/>
        <v>0.94611942604506705</v>
      </c>
      <c r="N11" s="701">
        <f t="shared" si="16"/>
        <v>0.96781588472438052</v>
      </c>
      <c r="O11" s="701">
        <f t="shared" si="16"/>
        <v>0.89437379146529961</v>
      </c>
      <c r="Q11" s="724">
        <v>4</v>
      </c>
      <c r="R11" s="725" t="s">
        <v>124</v>
      </c>
      <c r="S11" s="54">
        <v>1890973</v>
      </c>
      <c r="T11" s="726">
        <f t="shared" si="1"/>
        <v>4.7373512106635464E-2</v>
      </c>
      <c r="V11" s="727">
        <v>4</v>
      </c>
      <c r="W11" s="728" t="s">
        <v>124</v>
      </c>
      <c r="X11" s="55">
        <v>531685</v>
      </c>
      <c r="Y11" s="729">
        <f t="shared" si="2"/>
        <v>4.8050080495418708E-2</v>
      </c>
      <c r="AA11" s="727">
        <v>4</v>
      </c>
      <c r="AB11" s="728" t="s">
        <v>120</v>
      </c>
      <c r="AC11" s="55">
        <v>1628542</v>
      </c>
      <c r="AD11" s="729">
        <f t="shared" si="3"/>
        <v>5.7852258414346908E-2</v>
      </c>
      <c r="AF11" s="727">
        <v>4</v>
      </c>
      <c r="AG11" s="728" t="s">
        <v>124</v>
      </c>
      <c r="AH11" s="55">
        <v>1868945</v>
      </c>
      <c r="AI11" s="729">
        <f t="shared" si="4"/>
        <v>5.2578631561599802E-2</v>
      </c>
      <c r="AK11" s="727">
        <v>4</v>
      </c>
      <c r="AL11" s="728" t="s">
        <v>129</v>
      </c>
      <c r="AM11" s="55">
        <v>1898837</v>
      </c>
      <c r="AN11" s="729">
        <f t="shared" si="5"/>
        <v>5.7585325259616411E-2</v>
      </c>
      <c r="AP11" s="727">
        <v>4</v>
      </c>
      <c r="AQ11" s="728" t="s">
        <v>129</v>
      </c>
      <c r="AR11" s="55">
        <v>946732</v>
      </c>
      <c r="AS11" s="729">
        <f t="shared" si="6"/>
        <v>6.7466377873486319E-2</v>
      </c>
      <c r="AU11" s="733">
        <v>4</v>
      </c>
      <c r="AV11" s="716" t="s">
        <v>123</v>
      </c>
      <c r="AW11" s="57">
        <v>17943</v>
      </c>
      <c r="AX11" s="734">
        <f t="shared" si="7"/>
        <v>6.116584284983808E-2</v>
      </c>
      <c r="AY11" s="716" t="s">
        <v>130</v>
      </c>
      <c r="AZ11" s="521">
        <v>25255</v>
      </c>
      <c r="BA11" s="721">
        <v>4.8435971692142463E-2</v>
      </c>
      <c r="BB11" s="58" t="s">
        <v>126</v>
      </c>
      <c r="BC11" s="521">
        <v>40832</v>
      </c>
      <c r="BD11" s="723">
        <f t="shared" si="8"/>
        <v>5.3201510885384572E-2</v>
      </c>
      <c r="BE11" s="716" t="s">
        <v>124</v>
      </c>
      <c r="BF11" s="521">
        <v>59226</v>
      </c>
      <c r="BG11" s="723">
        <f t="shared" si="9"/>
        <v>5.2681531398907869E-2</v>
      </c>
      <c r="BH11" s="716" t="s">
        <v>127</v>
      </c>
      <c r="BI11" s="521">
        <v>72419</v>
      </c>
      <c r="BJ11" s="723">
        <f t="shared" si="10"/>
        <v>6.1646675059991843E-2</v>
      </c>
      <c r="BK11" s="716" t="s">
        <v>123</v>
      </c>
      <c r="BL11" s="521">
        <v>69957</v>
      </c>
      <c r="BM11" s="723">
        <f t="shared" si="11"/>
        <v>5.3438391585154857E-2</v>
      </c>
      <c r="BN11" s="716" t="s">
        <v>124</v>
      </c>
      <c r="BO11" s="521">
        <v>73225</v>
      </c>
      <c r="BP11" s="723">
        <f t="shared" si="12"/>
        <v>4.9629599506584521E-2</v>
      </c>
      <c r="BQ11" s="716" t="s">
        <v>123</v>
      </c>
      <c r="BR11" s="521">
        <v>101203</v>
      </c>
      <c r="BS11" s="723">
        <f t="shared" si="13"/>
        <v>5.7884333143060435E-2</v>
      </c>
      <c r="BT11" s="716" t="s">
        <v>123</v>
      </c>
      <c r="BU11" s="521">
        <v>131484</v>
      </c>
      <c r="BV11" s="723">
        <f t="shared" si="14"/>
        <v>5.8666916533367246E-2</v>
      </c>
    </row>
    <row r="12" spans="2:74">
      <c r="B12" s="679">
        <v>2025</v>
      </c>
      <c r="C12" s="682">
        <v>3153058</v>
      </c>
      <c r="D12" s="682">
        <v>2644682</v>
      </c>
      <c r="E12" s="682">
        <v>2577224</v>
      </c>
      <c r="F12" s="682">
        <v>2606253</v>
      </c>
      <c r="G12" s="682">
        <v>2271028</v>
      </c>
      <c r="H12" s="682">
        <v>2215178</v>
      </c>
      <c r="I12" s="682">
        <v>2512117</v>
      </c>
      <c r="J12" s="687">
        <v>2424308</v>
      </c>
      <c r="K12" s="687">
        <v>2217271</v>
      </c>
      <c r="L12" s="682">
        <v>2687230</v>
      </c>
      <c r="M12" s="682">
        <v>2811736</v>
      </c>
      <c r="N12" s="682">
        <v>3205968</v>
      </c>
      <c r="O12" s="685">
        <f>SUM(C12:N12)</f>
        <v>31326053</v>
      </c>
      <c r="Q12" s="724">
        <v>5</v>
      </c>
      <c r="R12" s="725" t="s">
        <v>127</v>
      </c>
      <c r="S12" s="54">
        <v>1854792</v>
      </c>
      <c r="T12" s="726">
        <f t="shared" si="1"/>
        <v>4.6467089306558372E-2</v>
      </c>
      <c r="V12" s="727">
        <v>5</v>
      </c>
      <c r="W12" s="728" t="s">
        <v>127</v>
      </c>
      <c r="X12" s="55">
        <v>487215</v>
      </c>
      <c r="Y12" s="729">
        <f t="shared" si="2"/>
        <v>4.4031183818568187E-2</v>
      </c>
      <c r="AA12" s="727">
        <v>5</v>
      </c>
      <c r="AB12" s="728" t="s">
        <v>122</v>
      </c>
      <c r="AC12" s="55">
        <v>1482611</v>
      </c>
      <c r="AD12" s="729">
        <f t="shared" si="3"/>
        <v>5.2668211627304229E-2</v>
      </c>
      <c r="AF12" s="727">
        <v>5</v>
      </c>
      <c r="AG12" s="728" t="s">
        <v>122</v>
      </c>
      <c r="AH12" s="55">
        <v>1745327</v>
      </c>
      <c r="AI12" s="729">
        <f t="shared" si="4"/>
        <v>4.9100912700754867E-2</v>
      </c>
      <c r="AK12" s="727">
        <v>5</v>
      </c>
      <c r="AL12" s="728" t="s">
        <v>131</v>
      </c>
      <c r="AM12" s="55">
        <v>1555227</v>
      </c>
      <c r="AN12" s="729">
        <f t="shared" si="5"/>
        <v>4.716479226365268E-2</v>
      </c>
      <c r="AP12" s="727">
        <v>5</v>
      </c>
      <c r="AQ12" s="728" t="s">
        <v>131</v>
      </c>
      <c r="AR12" s="55">
        <v>539848</v>
      </c>
      <c r="AS12" s="729">
        <f t="shared" si="6"/>
        <v>3.8470854647615002E-2</v>
      </c>
      <c r="AU12" s="733">
        <v>5</v>
      </c>
      <c r="AV12" s="716" t="s">
        <v>132</v>
      </c>
      <c r="AW12" s="57">
        <v>17182</v>
      </c>
      <c r="AX12" s="734">
        <f t="shared" si="7"/>
        <v>5.8571672064087268E-2</v>
      </c>
      <c r="AY12" s="716" t="s">
        <v>133</v>
      </c>
      <c r="AZ12" s="521">
        <v>24333</v>
      </c>
      <c r="BA12" s="721">
        <v>4.6667689534147787E-2</v>
      </c>
      <c r="BB12" s="58" t="s">
        <v>133</v>
      </c>
      <c r="BC12" s="521">
        <v>34430</v>
      </c>
      <c r="BD12" s="723">
        <f t="shared" si="8"/>
        <v>4.4860110202385159E-2</v>
      </c>
      <c r="BE12" s="716" t="s">
        <v>123</v>
      </c>
      <c r="BF12" s="521">
        <v>56673</v>
      </c>
      <c r="BG12" s="723">
        <f t="shared" si="9"/>
        <v>5.0410637709288247E-2</v>
      </c>
      <c r="BH12" s="716" t="s">
        <v>124</v>
      </c>
      <c r="BI12" s="521">
        <v>66573</v>
      </c>
      <c r="BJ12" s="723">
        <f t="shared" si="10"/>
        <v>5.6670267454243181E-2</v>
      </c>
      <c r="BK12" s="716" t="s">
        <v>126</v>
      </c>
      <c r="BL12" s="521">
        <v>64559</v>
      </c>
      <c r="BM12" s="723">
        <f t="shared" si="11"/>
        <v>4.9314995244879173E-2</v>
      </c>
      <c r="BN12" s="716" t="s">
        <v>126</v>
      </c>
      <c r="BO12" s="521">
        <v>71228</v>
      </c>
      <c r="BP12" s="723">
        <f t="shared" si="12"/>
        <v>4.8276095782246529E-2</v>
      </c>
      <c r="BQ12" s="716" t="s">
        <v>124</v>
      </c>
      <c r="BR12" s="521">
        <v>92009</v>
      </c>
      <c r="BS12" s="723">
        <f t="shared" si="13"/>
        <v>5.2625708804678199E-2</v>
      </c>
      <c r="BT12" s="716" t="s">
        <v>124</v>
      </c>
      <c r="BU12" s="521">
        <v>130517</v>
      </c>
      <c r="BV12" s="723">
        <f t="shared" si="14"/>
        <v>5.8235450284334918E-2</v>
      </c>
    </row>
    <row r="13" spans="2:74">
      <c r="B13" s="546" t="s">
        <v>134</v>
      </c>
      <c r="C13" s="701">
        <f t="shared" ref="C13:O13" si="17">C12/C3</f>
        <v>0.98134910766723638</v>
      </c>
      <c r="D13" s="701">
        <f t="shared" si="17"/>
        <v>0.90359698760232032</v>
      </c>
      <c r="E13" s="701">
        <f t="shared" si="17"/>
        <v>0.8397995865560326</v>
      </c>
      <c r="F13" s="701">
        <f t="shared" si="17"/>
        <v>0.87101476738042172</v>
      </c>
      <c r="G13" s="701">
        <f t="shared" si="17"/>
        <v>0.88794651898758925</v>
      </c>
      <c r="H13" s="701">
        <f t="shared" si="17"/>
        <v>0.8250808905390008</v>
      </c>
      <c r="I13" s="701">
        <f t="shared" si="17"/>
        <v>0.83893358874198221</v>
      </c>
      <c r="J13" s="701">
        <f t="shared" si="17"/>
        <v>0.80907625509362935</v>
      </c>
      <c r="K13" s="701">
        <f t="shared" si="17"/>
        <v>0.84793785455493864</v>
      </c>
      <c r="L13" s="701">
        <f t="shared" si="17"/>
        <v>0.91596041153677299</v>
      </c>
      <c r="M13" s="701">
        <f t="shared" si="17"/>
        <v>0.9282450691429236</v>
      </c>
      <c r="N13" s="701">
        <f t="shared" si="17"/>
        <v>0.95695909630638754</v>
      </c>
      <c r="O13" s="701">
        <f t="shared" si="17"/>
        <v>0.88586673087111101</v>
      </c>
      <c r="Q13" s="724">
        <v>6</v>
      </c>
      <c r="R13" s="725" t="s">
        <v>135</v>
      </c>
      <c r="S13" s="54">
        <v>1806438</v>
      </c>
      <c r="T13" s="726">
        <f t="shared" si="1"/>
        <v>4.5255702996756887E-2</v>
      </c>
      <c r="V13" s="727">
        <v>6</v>
      </c>
      <c r="W13" s="728" t="s">
        <v>130</v>
      </c>
      <c r="X13" s="55">
        <v>464141</v>
      </c>
      <c r="Y13" s="729">
        <f t="shared" si="2"/>
        <v>4.1945912356421818E-2</v>
      </c>
      <c r="AA13" s="727">
        <v>6</v>
      </c>
      <c r="AB13" s="728" t="s">
        <v>126</v>
      </c>
      <c r="AC13" s="55">
        <v>1033688</v>
      </c>
      <c r="AD13" s="729">
        <f t="shared" si="3"/>
        <v>3.6720689608133794E-2</v>
      </c>
      <c r="AF13" s="727">
        <v>6</v>
      </c>
      <c r="AG13" s="728" t="s">
        <v>127</v>
      </c>
      <c r="AH13" s="55">
        <v>1124202</v>
      </c>
      <c r="AI13" s="729">
        <f t="shared" si="4"/>
        <v>3.1626935388047069E-2</v>
      </c>
      <c r="AK13" s="735">
        <v>6</v>
      </c>
      <c r="AL13" s="736" t="s">
        <v>135</v>
      </c>
      <c r="AM13" s="59">
        <v>1091227</v>
      </c>
      <c r="AN13" s="737">
        <f t="shared" si="5"/>
        <v>3.309323640053119E-2</v>
      </c>
      <c r="AP13" s="735">
        <v>6</v>
      </c>
      <c r="AQ13" s="736" t="s">
        <v>136</v>
      </c>
      <c r="AR13" s="59">
        <v>497589</v>
      </c>
      <c r="AS13" s="729">
        <f t="shared" si="6"/>
        <v>3.545937762713227E-2</v>
      </c>
      <c r="AU13" s="733">
        <v>6</v>
      </c>
      <c r="AV13" s="716" t="s">
        <v>133</v>
      </c>
      <c r="AW13" s="57">
        <v>17116</v>
      </c>
      <c r="AX13" s="734">
        <f t="shared" si="7"/>
        <v>5.8346684847451848E-2</v>
      </c>
      <c r="AY13" s="716" t="s">
        <v>119</v>
      </c>
      <c r="AZ13" s="521">
        <v>23739</v>
      </c>
      <c r="BA13" s="721">
        <v>4.5528470877044938E-2</v>
      </c>
      <c r="BB13" s="58" t="s">
        <v>127</v>
      </c>
      <c r="BC13" s="521">
        <v>31304</v>
      </c>
      <c r="BD13" s="723">
        <f t="shared" si="8"/>
        <v>4.0787130112560702E-2</v>
      </c>
      <c r="BE13" s="716" t="s">
        <v>130</v>
      </c>
      <c r="BF13" s="521">
        <v>51841</v>
      </c>
      <c r="BG13" s="723">
        <f t="shared" si="9"/>
        <v>4.6112573350399873E-2</v>
      </c>
      <c r="BH13" s="716" t="s">
        <v>123</v>
      </c>
      <c r="BI13" s="521">
        <v>58930</v>
      </c>
      <c r="BJ13" s="723">
        <f t="shared" si="10"/>
        <v>5.0164163565988476E-2</v>
      </c>
      <c r="BK13" s="716" t="s">
        <v>124</v>
      </c>
      <c r="BL13" s="521">
        <v>58552</v>
      </c>
      <c r="BM13" s="723">
        <f t="shared" si="11"/>
        <v>4.4726399132238193E-2</v>
      </c>
      <c r="BN13" s="716" t="s">
        <v>123</v>
      </c>
      <c r="BO13" s="521">
        <v>68148</v>
      </c>
      <c r="BP13" s="723">
        <f t="shared" si="12"/>
        <v>4.6188568756226997E-2</v>
      </c>
      <c r="BQ13" s="716" t="s">
        <v>133</v>
      </c>
      <c r="BR13" s="521">
        <v>79624</v>
      </c>
      <c r="BS13" s="723">
        <f t="shared" si="13"/>
        <v>4.5541951742369732E-2</v>
      </c>
      <c r="BT13" s="716" t="s">
        <v>133</v>
      </c>
      <c r="BU13" s="521">
        <v>90843</v>
      </c>
      <c r="BV13" s="723">
        <f t="shared" si="14"/>
        <v>4.0533286929517513E-2</v>
      </c>
    </row>
    <row r="14" spans="2:74">
      <c r="B14" s="679">
        <v>2026</v>
      </c>
      <c r="C14" s="682">
        <v>3099420</v>
      </c>
      <c r="D14" s="682">
        <v>2830997</v>
      </c>
      <c r="E14" s="682">
        <v>2850123</v>
      </c>
      <c r="F14" s="682">
        <v>2632415</v>
      </c>
      <c r="G14" s="682">
        <v>2103393</v>
      </c>
      <c r="H14" s="682"/>
      <c r="I14" s="682"/>
      <c r="J14" s="687"/>
      <c r="K14" s="687"/>
      <c r="L14" s="682"/>
      <c r="M14" s="682"/>
      <c r="N14" s="682"/>
      <c r="O14" s="685">
        <f>SUM(C14:N14)</f>
        <v>13516348</v>
      </c>
      <c r="Q14" s="724">
        <v>7</v>
      </c>
      <c r="R14" s="725" t="s">
        <v>122</v>
      </c>
      <c r="S14" s="54">
        <v>1483337</v>
      </c>
      <c r="T14" s="726">
        <f t="shared" si="1"/>
        <v>3.7161230397113193E-2</v>
      </c>
      <c r="V14" s="727">
        <v>7</v>
      </c>
      <c r="W14" s="728" t="s">
        <v>126</v>
      </c>
      <c r="X14" s="55">
        <v>458789</v>
      </c>
      <c r="Y14" s="729">
        <f t="shared" si="2"/>
        <v>4.1462234933113885E-2</v>
      </c>
      <c r="AA14" s="727">
        <v>7</v>
      </c>
      <c r="AB14" s="728" t="s">
        <v>123</v>
      </c>
      <c r="AC14" s="55">
        <v>1027424</v>
      </c>
      <c r="AD14" s="729">
        <f t="shared" si="3"/>
        <v>3.649816753212503E-2</v>
      </c>
      <c r="AF14" s="727">
        <v>7</v>
      </c>
      <c r="AG14" s="728" t="s">
        <v>137</v>
      </c>
      <c r="AH14" s="55">
        <v>1089910</v>
      </c>
      <c r="AI14" s="729">
        <f t="shared" si="4"/>
        <v>3.0662205856942414E-2</v>
      </c>
      <c r="AK14" s="727">
        <v>7</v>
      </c>
      <c r="AL14" s="731" t="s">
        <v>136</v>
      </c>
      <c r="AM14" s="56">
        <v>1083162</v>
      </c>
      <c r="AN14" s="729">
        <f t="shared" si="5"/>
        <v>3.2848652137522409E-2</v>
      </c>
      <c r="AP14" s="727">
        <v>7</v>
      </c>
      <c r="AQ14" s="731" t="s">
        <v>138</v>
      </c>
      <c r="AR14" s="56">
        <v>471254</v>
      </c>
      <c r="AS14" s="729">
        <f t="shared" si="6"/>
        <v>3.3582682784982366E-2</v>
      </c>
      <c r="AU14" s="733">
        <v>5</v>
      </c>
      <c r="AV14" s="716" t="s">
        <v>132</v>
      </c>
      <c r="AW14" s="57">
        <v>17182</v>
      </c>
      <c r="AX14" s="734">
        <f t="shared" si="7"/>
        <v>5.8571672064087268E-2</v>
      </c>
      <c r="AY14" s="716" t="s">
        <v>133</v>
      </c>
      <c r="AZ14" s="521">
        <v>24333</v>
      </c>
      <c r="BA14" s="721">
        <v>4.6667689534147787E-2</v>
      </c>
      <c r="BB14" s="58" t="s">
        <v>133</v>
      </c>
      <c r="BC14" s="521">
        <v>34430</v>
      </c>
      <c r="BD14" s="723">
        <f t="shared" si="8"/>
        <v>4.4860110202385159E-2</v>
      </c>
      <c r="BE14" s="716" t="s">
        <v>123</v>
      </c>
      <c r="BF14" s="521">
        <v>56673</v>
      </c>
      <c r="BG14" s="723">
        <f t="shared" si="9"/>
        <v>5.0410637709288247E-2</v>
      </c>
      <c r="BH14" s="716" t="s">
        <v>124</v>
      </c>
      <c r="BI14" s="521">
        <v>66573</v>
      </c>
      <c r="BJ14" s="723">
        <f t="shared" si="10"/>
        <v>5.6670267454243181E-2</v>
      </c>
      <c r="BK14" s="716" t="s">
        <v>126</v>
      </c>
      <c r="BL14" s="521">
        <v>64559</v>
      </c>
      <c r="BM14" s="723">
        <f t="shared" si="11"/>
        <v>4.9314995244879173E-2</v>
      </c>
      <c r="BN14" s="716" t="s">
        <v>126</v>
      </c>
      <c r="BO14" s="521">
        <v>71228</v>
      </c>
      <c r="BP14" s="723">
        <f t="shared" si="12"/>
        <v>4.8276095782246529E-2</v>
      </c>
      <c r="BQ14" s="716" t="s">
        <v>124</v>
      </c>
      <c r="BR14" s="521">
        <v>92009</v>
      </c>
      <c r="BS14" s="723">
        <f t="shared" si="13"/>
        <v>5.2625708804678199E-2</v>
      </c>
      <c r="BT14" s="716" t="s">
        <v>124</v>
      </c>
      <c r="BU14" s="521">
        <v>130517</v>
      </c>
      <c r="BV14" s="723">
        <f t="shared" si="14"/>
        <v>5.8235450284334918E-2</v>
      </c>
    </row>
    <row r="15" spans="2:74">
      <c r="B15" s="546" t="s">
        <v>139</v>
      </c>
      <c r="C15" s="701">
        <f t="shared" ref="C15:O15" si="18">C14/C3</f>
        <v>0.96465496393849581</v>
      </c>
      <c r="D15" s="701">
        <f t="shared" si="18"/>
        <v>0.96725442269097228</v>
      </c>
      <c r="E15" s="701">
        <f t="shared" si="18"/>
        <v>0.92872490595844182</v>
      </c>
      <c r="F15" s="701">
        <f t="shared" si="18"/>
        <v>0.87975815811961955</v>
      </c>
      <c r="G15" s="701">
        <f t="shared" si="18"/>
        <v>0.82240311101970665</v>
      </c>
      <c r="H15" s="701">
        <f t="shared" si="18"/>
        <v>0</v>
      </c>
      <c r="I15" s="701">
        <f t="shared" si="18"/>
        <v>0</v>
      </c>
      <c r="J15" s="701">
        <f t="shared" si="18"/>
        <v>0</v>
      </c>
      <c r="K15" s="701">
        <f t="shared" si="18"/>
        <v>0</v>
      </c>
      <c r="L15" s="701">
        <f t="shared" si="18"/>
        <v>0</v>
      </c>
      <c r="M15" s="701">
        <f t="shared" si="18"/>
        <v>0</v>
      </c>
      <c r="N15" s="701">
        <f t="shared" si="18"/>
        <v>0</v>
      </c>
      <c r="O15" s="701">
        <f t="shared" si="18"/>
        <v>0.38222763065861759</v>
      </c>
      <c r="Q15" s="724">
        <v>8</v>
      </c>
      <c r="R15" s="725" t="s">
        <v>133</v>
      </c>
      <c r="S15" s="54">
        <v>1165950</v>
      </c>
      <c r="T15" s="726">
        <f t="shared" si="1"/>
        <v>2.920990751360893E-2</v>
      </c>
      <c r="V15" s="727">
        <v>8</v>
      </c>
      <c r="W15" s="728" t="s">
        <v>133</v>
      </c>
      <c r="X15" s="55">
        <v>437409</v>
      </c>
      <c r="Y15" s="729">
        <f t="shared" si="2"/>
        <v>3.953005568977986E-2</v>
      </c>
      <c r="AA15" s="727">
        <v>8</v>
      </c>
      <c r="AB15" s="728" t="s">
        <v>133</v>
      </c>
      <c r="AC15" s="55">
        <v>930206</v>
      </c>
      <c r="AD15" s="729">
        <f t="shared" si="3"/>
        <v>3.3044599335218854E-2</v>
      </c>
      <c r="AF15" s="735">
        <v>8</v>
      </c>
      <c r="AG15" s="736" t="s">
        <v>135</v>
      </c>
      <c r="AH15" s="59">
        <v>1050904</v>
      </c>
      <c r="AI15" s="737">
        <f t="shared" si="4"/>
        <v>2.9564858368015902E-2</v>
      </c>
      <c r="AK15" s="727">
        <v>8</v>
      </c>
      <c r="AL15" s="731" t="s">
        <v>140</v>
      </c>
      <c r="AM15" s="56">
        <v>1081929</v>
      </c>
      <c r="AN15" s="729">
        <f t="shared" si="5"/>
        <v>3.2811259403946483E-2</v>
      </c>
      <c r="AP15" s="727">
        <v>8</v>
      </c>
      <c r="AQ15" s="731" t="s">
        <v>125</v>
      </c>
      <c r="AR15" s="56">
        <v>449076</v>
      </c>
      <c r="AS15" s="729">
        <f t="shared" si="6"/>
        <v>3.200222566672907E-2</v>
      </c>
      <c r="AU15" s="733">
        <v>6</v>
      </c>
      <c r="AV15" s="716" t="s">
        <v>133</v>
      </c>
      <c r="AW15" s="57">
        <v>17116</v>
      </c>
      <c r="AX15" s="734">
        <f t="shared" si="7"/>
        <v>5.8346684847451848E-2</v>
      </c>
      <c r="AY15" s="716" t="s">
        <v>119</v>
      </c>
      <c r="AZ15" s="521">
        <v>23739</v>
      </c>
      <c r="BA15" s="721">
        <v>4.5528470877044938E-2</v>
      </c>
      <c r="BB15" s="58" t="s">
        <v>127</v>
      </c>
      <c r="BC15" s="521">
        <v>31304</v>
      </c>
      <c r="BD15" s="723">
        <f t="shared" si="8"/>
        <v>4.0787130112560702E-2</v>
      </c>
      <c r="BE15" s="716" t="s">
        <v>130</v>
      </c>
      <c r="BF15" s="521">
        <v>51841</v>
      </c>
      <c r="BG15" s="723">
        <f t="shared" si="9"/>
        <v>4.6112573350399873E-2</v>
      </c>
      <c r="BH15" s="716" t="s">
        <v>123</v>
      </c>
      <c r="BI15" s="521">
        <v>58930</v>
      </c>
      <c r="BJ15" s="723">
        <f t="shared" si="10"/>
        <v>5.0164163565988476E-2</v>
      </c>
      <c r="BK15" s="716" t="s">
        <v>124</v>
      </c>
      <c r="BL15" s="521">
        <v>58552</v>
      </c>
      <c r="BM15" s="723">
        <f t="shared" si="11"/>
        <v>4.4726399132238193E-2</v>
      </c>
      <c r="BN15" s="716" t="s">
        <v>123</v>
      </c>
      <c r="BO15" s="521">
        <v>68148</v>
      </c>
      <c r="BP15" s="723">
        <f t="shared" si="12"/>
        <v>4.6188568756226997E-2</v>
      </c>
      <c r="BQ15" s="716" t="s">
        <v>133</v>
      </c>
      <c r="BR15" s="521">
        <v>79624</v>
      </c>
      <c r="BS15" s="723">
        <f t="shared" si="13"/>
        <v>4.5541951742369732E-2</v>
      </c>
      <c r="BT15" s="716" t="s">
        <v>133</v>
      </c>
      <c r="BU15" s="521">
        <v>90843</v>
      </c>
      <c r="BV15" s="723">
        <f t="shared" si="14"/>
        <v>4.0533286929517513E-2</v>
      </c>
    </row>
    <row r="16" spans="2:74">
      <c r="B16" s="60" t="s">
        <v>141</v>
      </c>
      <c r="G16" s="61"/>
      <c r="Q16" s="724">
        <v>9</v>
      </c>
      <c r="R16" s="725" t="s">
        <v>123</v>
      </c>
      <c r="S16" s="54">
        <v>1059484</v>
      </c>
      <c r="T16" s="726">
        <f t="shared" si="1"/>
        <v>2.6542673058148673E-2</v>
      </c>
      <c r="V16" s="727">
        <v>9</v>
      </c>
      <c r="W16" s="728" t="s">
        <v>136</v>
      </c>
      <c r="X16" s="55">
        <v>434333</v>
      </c>
      <c r="Y16" s="729">
        <f t="shared" si="2"/>
        <v>3.9252067693872676E-2</v>
      </c>
      <c r="AA16" s="727">
        <v>9</v>
      </c>
      <c r="AB16" s="728" t="s">
        <v>127</v>
      </c>
      <c r="AC16" s="55">
        <v>919401</v>
      </c>
      <c r="AD16" s="729">
        <f t="shared" si="3"/>
        <v>3.2660762963687126E-2</v>
      </c>
      <c r="AF16" s="727">
        <v>9</v>
      </c>
      <c r="AG16" s="728" t="s">
        <v>133</v>
      </c>
      <c r="AH16" s="55">
        <v>1030733</v>
      </c>
      <c r="AI16" s="729">
        <f t="shared" si="4"/>
        <v>2.8997391921850267E-2</v>
      </c>
      <c r="AK16" s="727">
        <v>9</v>
      </c>
      <c r="AL16" s="728" t="s">
        <v>137</v>
      </c>
      <c r="AM16" s="55">
        <v>987633</v>
      </c>
      <c r="AN16" s="729">
        <f t="shared" si="5"/>
        <v>2.9951579594315225E-2</v>
      </c>
      <c r="AP16" s="727">
        <v>9</v>
      </c>
      <c r="AQ16" s="728" t="s">
        <v>137</v>
      </c>
      <c r="AR16" s="55">
        <v>443997</v>
      </c>
      <c r="AS16" s="729">
        <f t="shared" si="6"/>
        <v>3.1640284026202038E-2</v>
      </c>
      <c r="AU16" s="733">
        <v>7</v>
      </c>
      <c r="AV16" s="716" t="s">
        <v>142</v>
      </c>
      <c r="AW16" s="57">
        <v>14132</v>
      </c>
      <c r="AX16" s="734">
        <f t="shared" si="7"/>
        <v>4.8174535537753534E-2</v>
      </c>
      <c r="AY16" s="716" t="s">
        <v>132</v>
      </c>
      <c r="AZ16" s="521">
        <v>18962</v>
      </c>
      <c r="BA16" s="721">
        <v>3.6366774707044358E-2</v>
      </c>
      <c r="BB16" s="58" t="s">
        <v>119</v>
      </c>
      <c r="BC16" s="521">
        <v>27901</v>
      </c>
      <c r="BD16" s="723">
        <f t="shared" si="8"/>
        <v>3.6353236559882318E-2</v>
      </c>
      <c r="BE16" s="716" t="s">
        <v>127</v>
      </c>
      <c r="BF16" s="521">
        <v>49299</v>
      </c>
      <c r="BG16" s="723">
        <f t="shared" si="9"/>
        <v>4.3851464161597256E-2</v>
      </c>
      <c r="BH16" s="716" t="s">
        <v>119</v>
      </c>
      <c r="BI16" s="521">
        <v>41130</v>
      </c>
      <c r="BJ16" s="723">
        <f t="shared" si="10"/>
        <v>3.5011913244003157E-2</v>
      </c>
      <c r="BK16" s="716" t="s">
        <v>130</v>
      </c>
      <c r="BL16" s="521">
        <v>54379</v>
      </c>
      <c r="BM16" s="723">
        <f t="shared" si="11"/>
        <v>4.1538749460513398E-2</v>
      </c>
      <c r="BN16" s="716" t="s">
        <v>133</v>
      </c>
      <c r="BO16" s="521">
        <v>57302</v>
      </c>
      <c r="BP16" s="723">
        <f t="shared" si="12"/>
        <v>3.88374914431725E-2</v>
      </c>
      <c r="BQ16" s="716" t="s">
        <v>127</v>
      </c>
      <c r="BR16" s="521">
        <v>78606</v>
      </c>
      <c r="BS16" s="723">
        <f t="shared" si="13"/>
        <v>4.495969379409117E-2</v>
      </c>
      <c r="BT16" s="716" t="s">
        <v>119</v>
      </c>
      <c r="BU16" s="521">
        <v>87376</v>
      </c>
      <c r="BV16" s="723">
        <f t="shared" si="14"/>
        <v>3.8986344338622921E-2</v>
      </c>
    </row>
    <row r="17" spans="7:83">
      <c r="G17" s="61"/>
      <c r="O17" s="63"/>
      <c r="Q17" s="724">
        <v>10</v>
      </c>
      <c r="R17" s="725" t="s">
        <v>126</v>
      </c>
      <c r="S17" s="54">
        <v>1048181</v>
      </c>
      <c r="T17" s="726">
        <f t="shared" si="1"/>
        <v>2.6259505182488204E-2</v>
      </c>
      <c r="V17" s="727">
        <v>10</v>
      </c>
      <c r="W17" s="728" t="s">
        <v>122</v>
      </c>
      <c r="X17" s="55">
        <v>429359</v>
      </c>
      <c r="Y17" s="729">
        <f t="shared" si="2"/>
        <v>3.8802551344184026E-2</v>
      </c>
      <c r="AA17" s="727">
        <v>10</v>
      </c>
      <c r="AB17" s="728" t="s">
        <v>136</v>
      </c>
      <c r="AC17" s="55">
        <v>817220</v>
      </c>
      <c r="AD17" s="729">
        <f t="shared" si="3"/>
        <v>2.9030889360773367E-2</v>
      </c>
      <c r="AF17" s="727">
        <v>10</v>
      </c>
      <c r="AG17" s="728" t="s">
        <v>123</v>
      </c>
      <c r="AH17" s="55">
        <v>1009640</v>
      </c>
      <c r="AI17" s="729">
        <f t="shared" si="4"/>
        <v>2.840398704608944E-2</v>
      </c>
      <c r="AK17" s="727">
        <v>10</v>
      </c>
      <c r="AL17" s="728" t="s">
        <v>123</v>
      </c>
      <c r="AM17" s="55">
        <v>967341</v>
      </c>
      <c r="AN17" s="729">
        <f t="shared" si="5"/>
        <v>2.9336191638335781E-2</v>
      </c>
      <c r="AP17" s="727">
        <v>10</v>
      </c>
      <c r="AQ17" s="728" t="s">
        <v>135</v>
      </c>
      <c r="AR17" s="55">
        <v>434980</v>
      </c>
      <c r="AS17" s="729">
        <f t="shared" si="6"/>
        <v>3.0997711123537688E-2</v>
      </c>
      <c r="AU17" s="733">
        <v>8</v>
      </c>
      <c r="AV17" s="716" t="s">
        <v>135</v>
      </c>
      <c r="AW17" s="57">
        <v>11164</v>
      </c>
      <c r="AX17" s="734">
        <f t="shared" si="7"/>
        <v>3.8056928583603204E-2</v>
      </c>
      <c r="AY17" s="716" t="s">
        <v>126</v>
      </c>
      <c r="AZ17" s="521">
        <v>18905</v>
      </c>
      <c r="BA17" s="721">
        <v>3.625745574499914E-2</v>
      </c>
      <c r="BB17" s="58" t="s">
        <v>130</v>
      </c>
      <c r="BC17" s="521">
        <v>27564</v>
      </c>
      <c r="BD17" s="723">
        <f t="shared" si="8"/>
        <v>3.5914146895688191E-2</v>
      </c>
      <c r="BE17" s="716" t="s">
        <v>133</v>
      </c>
      <c r="BF17" s="521">
        <v>43923</v>
      </c>
      <c r="BG17" s="723">
        <f t="shared" si="9"/>
        <v>3.9069511762304235E-2</v>
      </c>
      <c r="BH17" s="716" t="s">
        <v>135</v>
      </c>
      <c r="BI17" s="521">
        <v>39297</v>
      </c>
      <c r="BJ17" s="723">
        <f t="shared" si="10"/>
        <v>3.3451571960845902E-2</v>
      </c>
      <c r="BK17" s="716" t="s">
        <v>133</v>
      </c>
      <c r="BL17" s="521">
        <v>38704</v>
      </c>
      <c r="BM17" s="723">
        <f t="shared" si="11"/>
        <v>2.9565011477219343E-2</v>
      </c>
      <c r="BN17" s="716" t="s">
        <v>119</v>
      </c>
      <c r="BO17" s="521">
        <v>51992</v>
      </c>
      <c r="BP17" s="723">
        <f t="shared" si="12"/>
        <v>3.523854062883363E-2</v>
      </c>
      <c r="BQ17" s="716" t="s">
        <v>126</v>
      </c>
      <c r="BR17" s="521">
        <v>67925</v>
      </c>
      <c r="BS17" s="723">
        <f t="shared" si="13"/>
        <v>3.8850561038135036E-2</v>
      </c>
      <c r="BT17" s="716" t="s">
        <v>127</v>
      </c>
      <c r="BU17" s="521">
        <v>77809</v>
      </c>
      <c r="BV17" s="723">
        <f t="shared" si="14"/>
        <v>3.4717639473584402E-2</v>
      </c>
    </row>
    <row r="18" spans="7:83">
      <c r="G18" s="61"/>
      <c r="Q18" s="733">
        <v>11</v>
      </c>
      <c r="R18" s="716" t="s">
        <v>143</v>
      </c>
      <c r="S18" s="57">
        <v>1045361</v>
      </c>
      <c r="T18" s="734">
        <f t="shared" si="1"/>
        <v>2.6188857265177532E-2</v>
      </c>
      <c r="V18" s="733">
        <v>11</v>
      </c>
      <c r="W18" s="716" t="s">
        <v>125</v>
      </c>
      <c r="X18" s="57">
        <v>356889</v>
      </c>
      <c r="Y18" s="734">
        <f t="shared" si="2"/>
        <v>3.2253204769608863E-2</v>
      </c>
      <c r="AA18" s="733">
        <v>11</v>
      </c>
      <c r="AB18" s="716" t="s">
        <v>135</v>
      </c>
      <c r="AC18" s="57">
        <v>805768</v>
      </c>
      <c r="AD18" s="734">
        <f t="shared" si="3"/>
        <v>2.8624068988095778E-2</v>
      </c>
      <c r="AF18" s="733">
        <v>11</v>
      </c>
      <c r="AG18" s="716" t="s">
        <v>126</v>
      </c>
      <c r="AH18" s="57">
        <v>984248</v>
      </c>
      <c r="AI18" s="734">
        <f t="shared" si="4"/>
        <v>2.7689639319103281E-2</v>
      </c>
      <c r="AK18" s="733">
        <v>11</v>
      </c>
      <c r="AL18" s="716" t="s">
        <v>125</v>
      </c>
      <c r="AM18" s="57">
        <v>965898</v>
      </c>
      <c r="AN18" s="734">
        <f t="shared" si="5"/>
        <v>2.9292430312666637E-2</v>
      </c>
      <c r="AP18" s="733">
        <v>11</v>
      </c>
      <c r="AQ18" s="716" t="s">
        <v>142</v>
      </c>
      <c r="AR18" s="57">
        <v>417343</v>
      </c>
      <c r="AS18" s="734">
        <f t="shared" si="6"/>
        <v>2.9740856484046597E-2</v>
      </c>
      <c r="AU18" s="733">
        <v>9</v>
      </c>
      <c r="AV18" s="716" t="s">
        <v>118</v>
      </c>
      <c r="AW18" s="57">
        <v>10793</v>
      </c>
      <c r="AX18" s="734">
        <f t="shared" si="7"/>
        <v>3.6792227714334415E-2</v>
      </c>
      <c r="AY18" s="716" t="s">
        <v>127</v>
      </c>
      <c r="AZ18" s="521">
        <v>18645</v>
      </c>
      <c r="BA18" s="721">
        <v>3.5758807847950748E-2</v>
      </c>
      <c r="BB18" s="58" t="s">
        <v>132</v>
      </c>
      <c r="BC18" s="521">
        <v>26795</v>
      </c>
      <c r="BD18" s="723">
        <f t="shared" si="8"/>
        <v>3.4912188581844618E-2</v>
      </c>
      <c r="BE18" s="716" t="s">
        <v>119</v>
      </c>
      <c r="BF18" s="521">
        <v>40596</v>
      </c>
      <c r="BG18" s="723">
        <f t="shared" si="9"/>
        <v>3.6110145015197111E-2</v>
      </c>
      <c r="BH18" s="716" t="s">
        <v>130</v>
      </c>
      <c r="BI18" s="521">
        <v>38302</v>
      </c>
      <c r="BJ18" s="723">
        <f t="shared" si="10"/>
        <v>3.2604578192847289E-2</v>
      </c>
      <c r="BK18" s="716" t="s">
        <v>132</v>
      </c>
      <c r="BL18" s="521">
        <v>38041</v>
      </c>
      <c r="BM18" s="723">
        <f t="shared" si="11"/>
        <v>2.9058562463954656E-2</v>
      </c>
      <c r="BN18" s="716" t="s">
        <v>125</v>
      </c>
      <c r="BO18" s="521">
        <v>45707</v>
      </c>
      <c r="BP18" s="723">
        <f t="shared" si="12"/>
        <v>3.0978765512426884E-2</v>
      </c>
      <c r="BQ18" s="716" t="s">
        <v>119</v>
      </c>
      <c r="BR18" s="521">
        <v>65303</v>
      </c>
      <c r="BS18" s="723">
        <f t="shared" si="13"/>
        <v>3.7350875045614018E-2</v>
      </c>
      <c r="BT18" s="716" t="s">
        <v>130</v>
      </c>
      <c r="BU18" s="521">
        <v>71896</v>
      </c>
      <c r="BV18" s="723">
        <f t="shared" si="14"/>
        <v>3.2079314829811773E-2</v>
      </c>
    </row>
    <row r="19" spans="7:83">
      <c r="Q19" s="733">
        <v>12</v>
      </c>
      <c r="R19" s="716" t="s">
        <v>136</v>
      </c>
      <c r="S19" s="57">
        <v>992574</v>
      </c>
      <c r="T19" s="734">
        <f t="shared" si="1"/>
        <v>2.4866413431461787E-2</v>
      </c>
      <c r="V19" s="733">
        <v>12</v>
      </c>
      <c r="W19" s="716" t="s">
        <v>132</v>
      </c>
      <c r="X19" s="57">
        <v>330597</v>
      </c>
      <c r="Y19" s="734">
        <f t="shared" si="2"/>
        <v>2.9877112315645427E-2</v>
      </c>
      <c r="AA19" s="733">
        <v>12</v>
      </c>
      <c r="AB19" s="716" t="s">
        <v>143</v>
      </c>
      <c r="AC19" s="57">
        <v>802368</v>
      </c>
      <c r="AD19" s="734">
        <f t="shared" si="3"/>
        <v>2.8503287529214903E-2</v>
      </c>
      <c r="AF19" s="733">
        <v>12</v>
      </c>
      <c r="AG19" s="716" t="s">
        <v>119</v>
      </c>
      <c r="AH19" s="57">
        <v>965862</v>
      </c>
      <c r="AI19" s="734">
        <f t="shared" si="4"/>
        <v>2.7172389897696245E-2</v>
      </c>
      <c r="AK19" s="733">
        <v>12</v>
      </c>
      <c r="AL19" s="716" t="s">
        <v>127</v>
      </c>
      <c r="AM19" s="57">
        <v>868368</v>
      </c>
      <c r="AN19" s="734">
        <f t="shared" si="5"/>
        <v>2.633467418479974E-2</v>
      </c>
      <c r="AP19" s="733">
        <v>12</v>
      </c>
      <c r="AQ19" s="716" t="s">
        <v>123</v>
      </c>
      <c r="AR19" s="57">
        <v>348136</v>
      </c>
      <c r="AS19" s="734">
        <f t="shared" si="6"/>
        <v>2.4809000780964451E-2</v>
      </c>
      <c r="AU19" s="738">
        <v>10</v>
      </c>
      <c r="AV19" s="739" t="s">
        <v>144</v>
      </c>
      <c r="AW19" s="64">
        <v>9850</v>
      </c>
      <c r="AX19" s="740">
        <f t="shared" si="7"/>
        <v>3.3577637634225325E-2</v>
      </c>
      <c r="AY19" s="739" t="s">
        <v>124</v>
      </c>
      <c r="AZ19" s="521">
        <v>16184</v>
      </c>
      <c r="BA19" s="741">
        <v>3.103891371473505E-2</v>
      </c>
      <c r="BB19" s="65" t="s">
        <v>124</v>
      </c>
      <c r="BC19" s="521">
        <v>25702</v>
      </c>
      <c r="BD19" s="742">
        <f t="shared" si="8"/>
        <v>3.3488078780763965E-2</v>
      </c>
      <c r="BE19" s="739" t="s">
        <v>132</v>
      </c>
      <c r="BF19" s="743">
        <v>36525</v>
      </c>
      <c r="BG19" s="742">
        <f t="shared" si="9"/>
        <v>3.2488990212830686E-2</v>
      </c>
      <c r="BH19" s="739" t="s">
        <v>133</v>
      </c>
      <c r="BI19" s="743">
        <v>37659</v>
      </c>
      <c r="BJ19" s="742">
        <f t="shared" si="10"/>
        <v>3.2057224431216017E-2</v>
      </c>
      <c r="BK19" s="739" t="s">
        <v>135</v>
      </c>
      <c r="BL19" s="743">
        <v>36535</v>
      </c>
      <c r="BM19" s="742">
        <f t="shared" si="11"/>
        <v>2.7908166967760661E-2</v>
      </c>
      <c r="BN19" s="739" t="s">
        <v>130</v>
      </c>
      <c r="BO19" s="743">
        <v>44540</v>
      </c>
      <c r="BP19" s="742">
        <f t="shared" si="12"/>
        <v>3.0187809655490262E-2</v>
      </c>
      <c r="BQ19" s="739" t="s">
        <v>125</v>
      </c>
      <c r="BR19" s="743">
        <v>62108</v>
      </c>
      <c r="BS19" s="742">
        <f t="shared" si="13"/>
        <v>3.5523454471203399E-2</v>
      </c>
      <c r="BT19" s="739" t="s">
        <v>125</v>
      </c>
      <c r="BU19" s="743">
        <v>67326</v>
      </c>
      <c r="BV19" s="742">
        <f t="shared" si="14"/>
        <v>3.0040224076887553E-2</v>
      </c>
    </row>
    <row r="20" spans="7:83" ht="18" customHeight="1">
      <c r="Q20" s="733">
        <v>13</v>
      </c>
      <c r="R20" s="716" t="s">
        <v>130</v>
      </c>
      <c r="S20" s="57">
        <v>910696</v>
      </c>
      <c r="T20" s="734">
        <f t="shared" si="1"/>
        <v>2.2815168689063508E-2</v>
      </c>
      <c r="V20" s="733">
        <v>13</v>
      </c>
      <c r="W20" s="716" t="s">
        <v>135</v>
      </c>
      <c r="X20" s="57">
        <v>288342</v>
      </c>
      <c r="Y20" s="734">
        <f t="shared" si="2"/>
        <v>2.6058392300347052E-2</v>
      </c>
      <c r="AA20" s="733">
        <v>13</v>
      </c>
      <c r="AB20" s="716" t="s">
        <v>145</v>
      </c>
      <c r="AC20" s="57">
        <v>762118</v>
      </c>
      <c r="AD20" s="734">
        <f t="shared" si="3"/>
        <v>2.7073448199816299E-2</v>
      </c>
      <c r="AF20" s="733">
        <v>13</v>
      </c>
      <c r="AG20" s="716" t="s">
        <v>145</v>
      </c>
      <c r="AH20" s="57">
        <v>876610</v>
      </c>
      <c r="AI20" s="734">
        <f t="shared" si="4"/>
        <v>2.4661482394192448E-2</v>
      </c>
      <c r="AK20" s="733">
        <v>13</v>
      </c>
      <c r="AL20" s="716" t="s">
        <v>142</v>
      </c>
      <c r="AM20" s="57">
        <v>816935</v>
      </c>
      <c r="AN20" s="734">
        <f t="shared" si="5"/>
        <v>2.4774884674653348E-2</v>
      </c>
      <c r="AP20" s="733">
        <v>13</v>
      </c>
      <c r="AQ20" s="716" t="s">
        <v>132</v>
      </c>
      <c r="AR20" s="57">
        <v>323789</v>
      </c>
      <c r="AS20" s="734">
        <f t="shared" si="6"/>
        <v>2.3073975555149992E-2</v>
      </c>
      <c r="AU20" s="66"/>
      <c r="AV20" s="66" t="s">
        <v>24</v>
      </c>
      <c r="AW20" s="744">
        <v>293350</v>
      </c>
      <c r="AX20" s="67"/>
      <c r="AZ20" s="744">
        <v>521410</v>
      </c>
      <c r="BC20" s="744">
        <v>767497</v>
      </c>
      <c r="BF20" s="744">
        <v>1124227</v>
      </c>
      <c r="BI20" s="744">
        <v>1174743</v>
      </c>
      <c r="BL20" s="744">
        <v>1309115</v>
      </c>
      <c r="BO20" s="744">
        <v>1475430</v>
      </c>
      <c r="BR20" s="744">
        <v>1748366</v>
      </c>
      <c r="BU20" s="744">
        <v>2241195</v>
      </c>
    </row>
    <row r="21" spans="7:83">
      <c r="Q21" s="733">
        <v>14</v>
      </c>
      <c r="R21" s="716" t="s">
        <v>125</v>
      </c>
      <c r="S21" s="57">
        <v>852481</v>
      </c>
      <c r="T21" s="734">
        <f t="shared" si="1"/>
        <v>2.1356740140751194E-2</v>
      </c>
      <c r="V21" s="733">
        <v>14</v>
      </c>
      <c r="W21" s="716" t="s">
        <v>142</v>
      </c>
      <c r="X21" s="57">
        <v>260223</v>
      </c>
      <c r="Y21" s="734">
        <f t="shared" si="2"/>
        <v>2.3517187990557083E-2</v>
      </c>
      <c r="AA21" s="733">
        <v>14</v>
      </c>
      <c r="AB21" s="716" t="s">
        <v>125</v>
      </c>
      <c r="AC21" s="57">
        <v>729163</v>
      </c>
      <c r="AD21" s="734">
        <f t="shared" si="3"/>
        <v>2.5902756147634161E-2</v>
      </c>
      <c r="AF21" s="733">
        <v>14</v>
      </c>
      <c r="AG21" s="716" t="s">
        <v>143</v>
      </c>
      <c r="AH21" s="57">
        <v>876076</v>
      </c>
      <c r="AI21" s="734">
        <f t="shared" si="4"/>
        <v>2.4646459485945339E-2</v>
      </c>
      <c r="AK21" s="733">
        <v>14</v>
      </c>
      <c r="AL21" s="716" t="s">
        <v>132</v>
      </c>
      <c r="AM21" s="57">
        <v>808682</v>
      </c>
      <c r="AN21" s="734">
        <f t="shared" si="5"/>
        <v>2.4524599005389679E-2</v>
      </c>
      <c r="AP21" s="733">
        <v>14</v>
      </c>
      <c r="AQ21" s="716" t="s">
        <v>146</v>
      </c>
      <c r="AR21" s="57">
        <v>317634</v>
      </c>
      <c r="AS21" s="734">
        <f t="shared" si="6"/>
        <v>2.2635355591093313E-2</v>
      </c>
    </row>
    <row r="22" spans="7:83">
      <c r="Q22" s="733">
        <v>15</v>
      </c>
      <c r="R22" s="716" t="s">
        <v>137</v>
      </c>
      <c r="S22" s="57">
        <v>790039</v>
      </c>
      <c r="T22" s="734">
        <f t="shared" si="1"/>
        <v>1.9792414873831713E-2</v>
      </c>
      <c r="V22" s="733">
        <v>15</v>
      </c>
      <c r="W22" s="716" t="s">
        <v>117</v>
      </c>
      <c r="X22" s="57">
        <v>258586</v>
      </c>
      <c r="Y22" s="734">
        <f t="shared" si="2"/>
        <v>2.3369247044750827E-2</v>
      </c>
      <c r="AA22" s="733">
        <v>15</v>
      </c>
      <c r="AB22" s="716" t="s">
        <v>137</v>
      </c>
      <c r="AC22" s="57">
        <v>724594</v>
      </c>
      <c r="AD22" s="734">
        <f t="shared" si="3"/>
        <v>2.5740447181273361E-2</v>
      </c>
      <c r="AF22" s="733">
        <v>15</v>
      </c>
      <c r="AG22" s="716" t="s">
        <v>125</v>
      </c>
      <c r="AH22" s="57">
        <v>873364</v>
      </c>
      <c r="AI22" s="734">
        <f t="shared" si="4"/>
        <v>2.4570163367656647E-2</v>
      </c>
      <c r="AK22" s="733">
        <v>15</v>
      </c>
      <c r="AL22" s="716" t="s">
        <v>145</v>
      </c>
      <c r="AM22" s="57">
        <v>787524</v>
      </c>
      <c r="AN22" s="734">
        <f t="shared" si="5"/>
        <v>2.3882948188682945E-2</v>
      </c>
      <c r="AP22" s="733">
        <v>15</v>
      </c>
      <c r="AQ22" s="716" t="s">
        <v>127</v>
      </c>
      <c r="AR22" s="57">
        <v>305785</v>
      </c>
      <c r="AS22" s="734">
        <f t="shared" si="6"/>
        <v>2.1790967621295166E-2</v>
      </c>
    </row>
    <row r="23" spans="7:83">
      <c r="Q23" s="733">
        <v>16</v>
      </c>
      <c r="R23" s="716" t="s">
        <v>132</v>
      </c>
      <c r="S23" s="57">
        <v>767291</v>
      </c>
      <c r="T23" s="734">
        <f t="shared" si="1"/>
        <v>1.9222521674192299E-2</v>
      </c>
      <c r="V23" s="733">
        <v>16</v>
      </c>
      <c r="W23" s="716" t="s">
        <v>145</v>
      </c>
      <c r="X23" s="57">
        <v>231747</v>
      </c>
      <c r="Y23" s="734">
        <f t="shared" si="2"/>
        <v>2.0943720444571129E-2</v>
      </c>
      <c r="Z23" s="68"/>
      <c r="AA23" s="733">
        <v>16</v>
      </c>
      <c r="AB23" s="716" t="s">
        <v>132</v>
      </c>
      <c r="AC23" s="57">
        <v>687745</v>
      </c>
      <c r="AD23" s="734">
        <f t="shared" si="3"/>
        <v>2.4431424834714124E-2</v>
      </c>
      <c r="AE23" s="68"/>
      <c r="AF23" s="733">
        <v>16</v>
      </c>
      <c r="AG23" s="716" t="s">
        <v>132</v>
      </c>
      <c r="AH23" s="57">
        <v>775010</v>
      </c>
      <c r="AI23" s="734">
        <f t="shared" si="4"/>
        <v>2.1803191237064475E-2</v>
      </c>
      <c r="AJ23" s="68"/>
      <c r="AK23" s="733">
        <v>16</v>
      </c>
      <c r="AL23" s="716" t="s">
        <v>147</v>
      </c>
      <c r="AM23" s="57">
        <v>704575</v>
      </c>
      <c r="AN23" s="734">
        <f t="shared" si="5"/>
        <v>2.1367384638488841E-2</v>
      </c>
      <c r="AP23" s="733">
        <v>16</v>
      </c>
      <c r="AQ23" s="716" t="s">
        <v>145</v>
      </c>
      <c r="AR23" s="57">
        <v>288026</v>
      </c>
      <c r="AS23" s="734">
        <f t="shared" si="6"/>
        <v>2.0525418971143652E-2</v>
      </c>
      <c r="AU23" s="899" t="s">
        <v>106</v>
      </c>
      <c r="AV23" s="897">
        <v>44927</v>
      </c>
      <c r="AW23" s="875"/>
      <c r="AX23" s="868"/>
      <c r="AY23" s="897">
        <v>44958</v>
      </c>
      <c r="AZ23" s="875"/>
      <c r="BA23" s="868"/>
      <c r="BB23" s="897">
        <v>44986</v>
      </c>
      <c r="BC23" s="875"/>
      <c r="BD23" s="868"/>
      <c r="BE23" s="897">
        <v>45017</v>
      </c>
      <c r="BF23" s="875"/>
      <c r="BG23" s="868"/>
      <c r="BH23" s="897">
        <v>45047</v>
      </c>
      <c r="BI23" s="875"/>
      <c r="BJ23" s="868"/>
      <c r="BK23" s="897">
        <v>45078</v>
      </c>
      <c r="BL23" s="875"/>
      <c r="BM23" s="868"/>
      <c r="BN23" s="897">
        <v>45108</v>
      </c>
      <c r="BO23" s="875"/>
      <c r="BP23" s="868"/>
      <c r="BQ23" s="897">
        <v>45139</v>
      </c>
      <c r="BR23" s="875"/>
      <c r="BS23" s="868"/>
      <c r="BT23" s="897">
        <v>45170</v>
      </c>
      <c r="BU23" s="875"/>
      <c r="BV23" s="868"/>
      <c r="BW23" s="897">
        <v>45200</v>
      </c>
      <c r="BX23" s="875"/>
      <c r="BY23" s="868"/>
      <c r="BZ23" s="897">
        <v>45231</v>
      </c>
      <c r="CA23" s="875"/>
      <c r="CB23" s="868"/>
      <c r="CC23" s="897">
        <v>45261</v>
      </c>
      <c r="CD23" s="875"/>
      <c r="CE23" s="868"/>
    </row>
    <row r="24" spans="7:83">
      <c r="Q24" s="733">
        <v>17</v>
      </c>
      <c r="R24" s="716" t="s">
        <v>142</v>
      </c>
      <c r="S24" s="57">
        <v>745346</v>
      </c>
      <c r="T24" s="734">
        <f t="shared" si="1"/>
        <v>1.867274559426936E-2</v>
      </c>
      <c r="V24" s="733">
        <v>17</v>
      </c>
      <c r="W24" s="716" t="s">
        <v>146</v>
      </c>
      <c r="X24" s="57">
        <v>211925</v>
      </c>
      <c r="Y24" s="734">
        <f t="shared" si="2"/>
        <v>1.9152342663403349E-2</v>
      </c>
      <c r="Z24" s="69"/>
      <c r="AA24" s="733">
        <v>17</v>
      </c>
      <c r="AB24" s="716" t="s">
        <v>130</v>
      </c>
      <c r="AC24" s="57">
        <v>583708</v>
      </c>
      <c r="AD24" s="734">
        <f t="shared" si="3"/>
        <v>2.0735618764834804E-2</v>
      </c>
      <c r="AE24" s="69"/>
      <c r="AF24" s="733">
        <v>17</v>
      </c>
      <c r="AG24" s="716" t="s">
        <v>142</v>
      </c>
      <c r="AH24" s="57">
        <v>720806</v>
      </c>
      <c r="AI24" s="734">
        <f t="shared" si="4"/>
        <v>2.0278281651621908E-2</v>
      </c>
      <c r="AJ24" s="69"/>
      <c r="AK24" s="733">
        <v>17</v>
      </c>
      <c r="AL24" s="716" t="s">
        <v>146</v>
      </c>
      <c r="AM24" s="57">
        <v>688678</v>
      </c>
      <c r="AN24" s="734">
        <f t="shared" si="5"/>
        <v>2.0885282217031852E-2</v>
      </c>
      <c r="AP24" s="733">
        <v>17</v>
      </c>
      <c r="AQ24" s="716" t="s">
        <v>147</v>
      </c>
      <c r="AR24" s="57">
        <v>270344</v>
      </c>
      <c r="AS24" s="734">
        <f t="shared" si="6"/>
        <v>1.9265357524441751E-2</v>
      </c>
      <c r="AU24" s="864"/>
      <c r="AV24" s="702" t="s">
        <v>114</v>
      </c>
      <c r="AW24" s="702" t="s">
        <v>115</v>
      </c>
      <c r="AX24" s="703" t="s">
        <v>116</v>
      </c>
      <c r="AY24" s="702" t="s">
        <v>114</v>
      </c>
      <c r="AZ24" s="702" t="s">
        <v>115</v>
      </c>
      <c r="BA24" s="706" t="s">
        <v>116</v>
      </c>
      <c r="BB24" s="52" t="s">
        <v>114</v>
      </c>
      <c r="BC24" s="702" t="s">
        <v>115</v>
      </c>
      <c r="BD24" s="705" t="s">
        <v>116</v>
      </c>
      <c r="BE24" s="702" t="s">
        <v>114</v>
      </c>
      <c r="BF24" s="702" t="s">
        <v>115</v>
      </c>
      <c r="BG24" s="705" t="s">
        <v>116</v>
      </c>
      <c r="BH24" s="702" t="s">
        <v>114</v>
      </c>
      <c r="BI24" s="702" t="s">
        <v>115</v>
      </c>
      <c r="BJ24" s="705" t="s">
        <v>116</v>
      </c>
      <c r="BK24" s="702" t="s">
        <v>114</v>
      </c>
      <c r="BL24" s="702" t="s">
        <v>115</v>
      </c>
      <c r="BM24" s="705" t="s">
        <v>116</v>
      </c>
      <c r="BN24" s="702" t="s">
        <v>114</v>
      </c>
      <c r="BO24" s="702" t="s">
        <v>115</v>
      </c>
      <c r="BP24" s="705" t="s">
        <v>116</v>
      </c>
      <c r="BQ24" s="702" t="s">
        <v>114</v>
      </c>
      <c r="BR24" s="702" t="s">
        <v>115</v>
      </c>
      <c r="BS24" s="705" t="s">
        <v>116</v>
      </c>
      <c r="BT24" s="702" t="s">
        <v>114</v>
      </c>
      <c r="BU24" s="702" t="s">
        <v>115</v>
      </c>
      <c r="BV24" s="705" t="s">
        <v>116</v>
      </c>
      <c r="BW24" s="702" t="s">
        <v>114</v>
      </c>
      <c r="BX24" s="702" t="s">
        <v>115</v>
      </c>
      <c r="BY24" s="705" t="s">
        <v>116</v>
      </c>
      <c r="BZ24" s="702" t="s">
        <v>114</v>
      </c>
      <c r="CA24" s="702" t="s">
        <v>115</v>
      </c>
      <c r="CB24" s="705" t="s">
        <v>116</v>
      </c>
      <c r="CC24" s="702" t="s">
        <v>114</v>
      </c>
      <c r="CD24" s="702" t="s">
        <v>115</v>
      </c>
      <c r="CE24" s="705" t="s">
        <v>116</v>
      </c>
    </row>
    <row r="25" spans="7:83">
      <c r="Q25" s="733">
        <v>18</v>
      </c>
      <c r="R25" s="716" t="s">
        <v>145</v>
      </c>
      <c r="S25" s="57">
        <v>710494</v>
      </c>
      <c r="T25" s="734">
        <f t="shared" si="1"/>
        <v>1.7799617504158895E-2</v>
      </c>
      <c r="U25" s="68"/>
      <c r="V25" s="733">
        <v>18</v>
      </c>
      <c r="W25" s="716" t="s">
        <v>147</v>
      </c>
      <c r="X25" s="57">
        <v>168970</v>
      </c>
      <c r="Y25" s="734">
        <f t="shared" si="2"/>
        <v>1.5270361400661858E-2</v>
      </c>
      <c r="Z25" s="70"/>
      <c r="AA25" s="733">
        <v>18</v>
      </c>
      <c r="AB25" s="716" t="s">
        <v>142</v>
      </c>
      <c r="AC25" s="57">
        <v>545003</v>
      </c>
      <c r="AD25" s="734">
        <f t="shared" si="3"/>
        <v>1.936066395131001E-2</v>
      </c>
      <c r="AE25" s="70"/>
      <c r="AF25" s="733">
        <v>18</v>
      </c>
      <c r="AG25" s="716" t="s">
        <v>147</v>
      </c>
      <c r="AH25" s="57">
        <v>598124</v>
      </c>
      <c r="AI25" s="734">
        <f t="shared" si="4"/>
        <v>1.6826895079389882E-2</v>
      </c>
      <c r="AJ25" s="70"/>
      <c r="AK25" s="733">
        <v>18</v>
      </c>
      <c r="AL25" s="716" t="s">
        <v>126</v>
      </c>
      <c r="AM25" s="57">
        <v>660386</v>
      </c>
      <c r="AN25" s="734">
        <f t="shared" si="5"/>
        <v>2.0027281228929626E-2</v>
      </c>
      <c r="AO25" s="68"/>
      <c r="AP25" s="733">
        <v>18</v>
      </c>
      <c r="AQ25" s="716" t="s">
        <v>148</v>
      </c>
      <c r="AR25" s="57">
        <v>245903</v>
      </c>
      <c r="AS25" s="734">
        <f t="shared" si="6"/>
        <v>1.7523633634675819E-2</v>
      </c>
      <c r="AT25" s="68"/>
      <c r="AU25" s="715">
        <v>1</v>
      </c>
      <c r="AV25" s="719" t="s">
        <v>118</v>
      </c>
      <c r="AW25" s="717">
        <v>288745</v>
      </c>
      <c r="AX25" s="718">
        <f t="shared" ref="AX25:AX34" si="19">AW25/$AW$35</f>
        <v>0.13461631703892121</v>
      </c>
      <c r="AY25" s="719" t="s">
        <v>118</v>
      </c>
      <c r="AZ25" s="720">
        <v>305367</v>
      </c>
      <c r="BA25" s="721">
        <f t="shared" ref="BA25:BA34" si="20">AZ25/$AZ$35</f>
        <v>0.14448061318634525</v>
      </c>
      <c r="BB25" s="722" t="s">
        <v>118</v>
      </c>
      <c r="BC25" s="720">
        <v>326930</v>
      </c>
      <c r="BD25" s="723">
        <f t="shared" ref="BD25:BD34" si="21">BC25/$BC$35</f>
        <v>0.14732947580935901</v>
      </c>
      <c r="BE25" s="719" t="s">
        <v>118</v>
      </c>
      <c r="BF25" s="720">
        <v>401394</v>
      </c>
      <c r="BG25" s="723">
        <f t="shared" ref="BG25:BG34" si="22">BF25/$BF$35</f>
        <v>0.18394848998671004</v>
      </c>
      <c r="BH25" s="719" t="s">
        <v>118</v>
      </c>
      <c r="BI25" s="720">
        <v>373922</v>
      </c>
      <c r="BJ25" s="723">
        <f t="shared" ref="BJ25:BJ34" si="23">BI25/$BI$35</f>
        <v>0.1856750148471685</v>
      </c>
      <c r="BK25" s="719" t="s">
        <v>118</v>
      </c>
      <c r="BL25" s="720">
        <v>408356</v>
      </c>
      <c r="BM25" s="723">
        <f t="shared" ref="BM25:BM34" si="24">BL25/$BL$35</f>
        <v>0.18220409503654514</v>
      </c>
      <c r="BN25" s="745" t="s">
        <v>117</v>
      </c>
      <c r="BO25" s="746">
        <v>410311</v>
      </c>
      <c r="BP25" s="747">
        <f t="shared" ref="BP25:BP34" si="25">BO25/$BO$35</f>
        <v>0.16474099258705482</v>
      </c>
      <c r="BQ25" s="719" t="s">
        <v>118</v>
      </c>
      <c r="BR25" s="720">
        <v>438556</v>
      </c>
      <c r="BS25" s="723">
        <f t="shared" ref="BS25:BS34" si="26">BR25/$BR$35</f>
        <v>0.17769389661926338</v>
      </c>
      <c r="BT25" s="719" t="s">
        <v>118</v>
      </c>
      <c r="BU25" s="720">
        <v>388197</v>
      </c>
      <c r="BV25" s="723">
        <f t="shared" ref="BV25:BV34" si="27">BU25/$BU$35</f>
        <v>0.18220113057566992</v>
      </c>
      <c r="BW25" s="719" t="s">
        <v>118</v>
      </c>
      <c r="BX25" s="720">
        <v>348403</v>
      </c>
      <c r="BY25" s="723">
        <f t="shared" ref="BY25:BY34" si="28">BX25/$BX$35</f>
        <v>0.15858002009087777</v>
      </c>
      <c r="BZ25" s="719" t="s">
        <v>118</v>
      </c>
      <c r="CA25" s="720">
        <v>392969</v>
      </c>
      <c r="CB25" s="723">
        <f t="shared" ref="CB25:CB34" si="29">CA25/$CA$35</f>
        <v>0.14901688498288065</v>
      </c>
      <c r="CC25" s="719" t="s">
        <v>118</v>
      </c>
      <c r="CD25" s="720">
        <v>547243</v>
      </c>
      <c r="CE25" s="723">
        <f t="shared" ref="CE25:CE34" si="30">CD25/$CD$35</f>
        <v>0.16780124964085935</v>
      </c>
    </row>
    <row r="26" spans="7:83">
      <c r="Q26" s="733">
        <v>19</v>
      </c>
      <c r="R26" s="716" t="s">
        <v>149</v>
      </c>
      <c r="S26" s="748">
        <v>559149</v>
      </c>
      <c r="T26" s="734">
        <f t="shared" si="1"/>
        <v>1.4008054012888134E-2</v>
      </c>
      <c r="U26" s="69"/>
      <c r="V26" s="733">
        <v>19</v>
      </c>
      <c r="W26" s="716" t="s">
        <v>148</v>
      </c>
      <c r="X26" s="57">
        <v>157176</v>
      </c>
      <c r="Y26" s="734">
        <f t="shared" si="2"/>
        <v>1.4204499754455986E-2</v>
      </c>
      <c r="Z26" s="70"/>
      <c r="AA26" s="733">
        <v>19</v>
      </c>
      <c r="AB26" s="716" t="s">
        <v>147</v>
      </c>
      <c r="AC26" s="57">
        <v>461251</v>
      </c>
      <c r="AD26" s="734">
        <f t="shared" si="3"/>
        <v>1.638546137948909E-2</v>
      </c>
      <c r="AE26" s="70"/>
      <c r="AF26" s="733">
        <v>19</v>
      </c>
      <c r="AG26" s="716" t="s">
        <v>130</v>
      </c>
      <c r="AH26" s="57">
        <v>553060</v>
      </c>
      <c r="AI26" s="734">
        <f t="shared" si="4"/>
        <v>1.5559119166940914E-2</v>
      </c>
      <c r="AJ26" s="70"/>
      <c r="AK26" s="733">
        <v>19</v>
      </c>
      <c r="AL26" s="716" t="s">
        <v>148</v>
      </c>
      <c r="AM26" s="57">
        <v>643158</v>
      </c>
      <c r="AN26" s="734">
        <f t="shared" si="5"/>
        <v>1.9504814064253209E-2</v>
      </c>
      <c r="AO26" s="69"/>
      <c r="AP26" s="733">
        <v>19</v>
      </c>
      <c r="AQ26" s="716" t="s">
        <v>126</v>
      </c>
      <c r="AR26" s="57">
        <v>231297</v>
      </c>
      <c r="AS26" s="734">
        <f t="shared" si="6"/>
        <v>1.6482775276428562E-2</v>
      </c>
      <c r="AT26" s="69"/>
      <c r="AU26" s="733">
        <v>2</v>
      </c>
      <c r="AV26" s="716" t="s">
        <v>122</v>
      </c>
      <c r="AW26" s="57">
        <v>202759</v>
      </c>
      <c r="AX26" s="734">
        <f t="shared" si="19"/>
        <v>9.4528631929538615E-2</v>
      </c>
      <c r="AY26" s="716" t="s">
        <v>122</v>
      </c>
      <c r="AZ26" s="521">
        <v>186103</v>
      </c>
      <c r="BA26" s="721">
        <f t="shared" si="20"/>
        <v>8.8052329019895431E-2</v>
      </c>
      <c r="BB26" s="71" t="s">
        <v>117</v>
      </c>
      <c r="BC26" s="749">
        <v>269773</v>
      </c>
      <c r="BD26" s="747">
        <f t="shared" si="21"/>
        <v>0.12157194101953998</v>
      </c>
      <c r="BE26" s="725" t="s">
        <v>117</v>
      </c>
      <c r="BF26" s="749">
        <v>328414</v>
      </c>
      <c r="BG26" s="747">
        <f t="shared" si="22"/>
        <v>0.15050364327940974</v>
      </c>
      <c r="BH26" s="725" t="s">
        <v>117</v>
      </c>
      <c r="BI26" s="749">
        <v>285547</v>
      </c>
      <c r="BJ26" s="747">
        <f t="shared" si="23"/>
        <v>0.14179145240067295</v>
      </c>
      <c r="BK26" s="725" t="s">
        <v>117</v>
      </c>
      <c r="BL26" s="749">
        <v>311888</v>
      </c>
      <c r="BM26" s="747">
        <f t="shared" si="24"/>
        <v>0.13916110157009567</v>
      </c>
      <c r="BN26" s="716" t="s">
        <v>118</v>
      </c>
      <c r="BO26" s="521">
        <v>371200</v>
      </c>
      <c r="BP26" s="723">
        <f t="shared" si="25"/>
        <v>0.14903781874801006</v>
      </c>
      <c r="BQ26" s="725" t="s">
        <v>117</v>
      </c>
      <c r="BR26" s="749">
        <v>355146</v>
      </c>
      <c r="BS26" s="747">
        <f t="shared" si="26"/>
        <v>0.1438978753197879</v>
      </c>
      <c r="BT26" s="725" t="s">
        <v>117</v>
      </c>
      <c r="BU26" s="749">
        <v>284989</v>
      </c>
      <c r="BV26" s="747">
        <f t="shared" si="27"/>
        <v>0.13376022483849589</v>
      </c>
      <c r="BW26" s="725" t="s">
        <v>117</v>
      </c>
      <c r="BX26" s="749">
        <v>291323</v>
      </c>
      <c r="BY26" s="747">
        <f t="shared" si="28"/>
        <v>0.13259933810252719</v>
      </c>
      <c r="BZ26" s="725" t="s">
        <v>117</v>
      </c>
      <c r="CA26" s="749">
        <v>310266</v>
      </c>
      <c r="CB26" s="747">
        <f t="shared" si="29"/>
        <v>0.11765526755570656</v>
      </c>
      <c r="CC26" s="725" t="s">
        <v>117</v>
      </c>
      <c r="CD26" s="749">
        <v>425941</v>
      </c>
      <c r="CE26" s="747">
        <f t="shared" si="30"/>
        <v>0.13060638888624845</v>
      </c>
    </row>
    <row r="27" spans="7:83">
      <c r="Q27" s="733">
        <v>20</v>
      </c>
      <c r="R27" s="750" t="s">
        <v>150</v>
      </c>
      <c r="S27" s="748">
        <v>506430</v>
      </c>
      <c r="T27" s="734">
        <f t="shared" si="1"/>
        <v>1.2687313745972787E-2</v>
      </c>
      <c r="U27" s="70"/>
      <c r="V27" s="733">
        <v>20</v>
      </c>
      <c r="W27" s="750" t="s">
        <v>144</v>
      </c>
      <c r="X27" s="57">
        <v>145107</v>
      </c>
      <c r="Y27" s="734">
        <f t="shared" si="2"/>
        <v>1.3113785475326035E-2</v>
      </c>
      <c r="Z27" s="70"/>
      <c r="AA27" s="733">
        <v>20</v>
      </c>
      <c r="AB27" s="750" t="s">
        <v>146</v>
      </c>
      <c r="AC27" s="57">
        <v>394134</v>
      </c>
      <c r="AD27" s="734">
        <f t="shared" si="3"/>
        <v>1.4001199857222106E-2</v>
      </c>
      <c r="AE27" s="70"/>
      <c r="AF27" s="733">
        <v>20</v>
      </c>
      <c r="AG27" s="750" t="s">
        <v>146</v>
      </c>
      <c r="AH27" s="57">
        <v>546629</v>
      </c>
      <c r="AI27" s="734">
        <f t="shared" si="4"/>
        <v>1.5378197213875068E-2</v>
      </c>
      <c r="AJ27" s="70"/>
      <c r="AK27" s="733">
        <v>20</v>
      </c>
      <c r="AL27" s="750" t="s">
        <v>144</v>
      </c>
      <c r="AM27" s="57">
        <v>410125</v>
      </c>
      <c r="AN27" s="734">
        <f t="shared" si="5"/>
        <v>1.2437708724919613E-2</v>
      </c>
      <c r="AO27" s="70"/>
      <c r="AP27" s="733">
        <v>20</v>
      </c>
      <c r="AQ27" s="750" t="s">
        <v>144</v>
      </c>
      <c r="AR27" s="57">
        <v>150529</v>
      </c>
      <c r="AS27" s="734">
        <f t="shared" si="6"/>
        <v>1.0727055169697467E-2</v>
      </c>
      <c r="AT27" s="70"/>
      <c r="AU27" s="733">
        <v>3</v>
      </c>
      <c r="AV27" s="716" t="s">
        <v>124</v>
      </c>
      <c r="AW27" s="57">
        <v>169462</v>
      </c>
      <c r="AX27" s="734">
        <f t="shared" si="19"/>
        <v>7.9005178680322322E-2</v>
      </c>
      <c r="AY27" s="716" t="s">
        <v>124</v>
      </c>
      <c r="AZ27" s="521">
        <v>157440</v>
      </c>
      <c r="BA27" s="721">
        <f t="shared" si="20"/>
        <v>7.4490785645004845E-2</v>
      </c>
      <c r="BB27" s="58" t="s">
        <v>122</v>
      </c>
      <c r="BC27" s="521">
        <v>177805</v>
      </c>
      <c r="BD27" s="723">
        <f t="shared" si="21"/>
        <v>8.0126991852332546E-2</v>
      </c>
      <c r="BE27" s="716" t="s">
        <v>120</v>
      </c>
      <c r="BF27" s="521">
        <v>133312</v>
      </c>
      <c r="BG27" s="723">
        <f t="shared" si="22"/>
        <v>6.109344209706246E-2</v>
      </c>
      <c r="BH27" s="716" t="s">
        <v>120</v>
      </c>
      <c r="BI27" s="521">
        <v>149053</v>
      </c>
      <c r="BJ27" s="723">
        <f t="shared" si="23"/>
        <v>7.4013879868033997E-2</v>
      </c>
      <c r="BK27" s="716" t="s">
        <v>120</v>
      </c>
      <c r="BL27" s="521">
        <v>156500</v>
      </c>
      <c r="BM27" s="723">
        <f t="shared" si="24"/>
        <v>6.9828632059328904E-2</v>
      </c>
      <c r="BN27" s="716" t="s">
        <v>124</v>
      </c>
      <c r="BO27" s="521">
        <v>150385</v>
      </c>
      <c r="BP27" s="723">
        <f t="shared" si="25"/>
        <v>6.03799902274232E-2</v>
      </c>
      <c r="BQ27" s="716" t="s">
        <v>124</v>
      </c>
      <c r="BR27" s="521">
        <v>146387</v>
      </c>
      <c r="BS27" s="723">
        <f t="shared" si="26"/>
        <v>5.9313010070331053E-2</v>
      </c>
      <c r="BT27" s="716" t="s">
        <v>120</v>
      </c>
      <c r="BU27" s="521">
        <v>142051</v>
      </c>
      <c r="BV27" s="723">
        <f t="shared" si="27"/>
        <v>6.667195470187684E-2</v>
      </c>
      <c r="BW27" s="716" t="s">
        <v>120</v>
      </c>
      <c r="BX27" s="521">
        <v>141878</v>
      </c>
      <c r="BY27" s="723">
        <f t="shared" si="28"/>
        <v>6.4577561302438719E-2</v>
      </c>
      <c r="BZ27" s="716" t="s">
        <v>122</v>
      </c>
      <c r="CA27" s="521">
        <v>177517</v>
      </c>
      <c r="CB27" s="723">
        <f t="shared" si="29"/>
        <v>6.7315819750428219E-2</v>
      </c>
      <c r="CC27" s="716" t="s">
        <v>122</v>
      </c>
      <c r="CD27" s="521">
        <v>205810</v>
      </c>
      <c r="CE27" s="723">
        <f t="shared" si="30"/>
        <v>6.3107568646077264E-2</v>
      </c>
    </row>
    <row r="28" spans="7:83">
      <c r="Q28" s="733">
        <v>21</v>
      </c>
      <c r="R28" s="750" t="s">
        <v>146</v>
      </c>
      <c r="S28" s="748">
        <v>378232</v>
      </c>
      <c r="T28" s="734">
        <f t="shared" si="1"/>
        <v>9.4756393830673132E-3</v>
      </c>
      <c r="U28" s="70"/>
      <c r="V28" s="733">
        <v>21</v>
      </c>
      <c r="W28" s="750" t="s">
        <v>151</v>
      </c>
      <c r="X28" s="57">
        <v>113566</v>
      </c>
      <c r="Y28" s="734">
        <f t="shared" si="2"/>
        <v>1.0263324038749863E-2</v>
      </c>
      <c r="Z28" s="70"/>
      <c r="AA28" s="733">
        <v>21</v>
      </c>
      <c r="AB28" s="750" t="s">
        <v>151</v>
      </c>
      <c r="AC28" s="57">
        <v>229539</v>
      </c>
      <c r="AD28" s="734">
        <f t="shared" si="3"/>
        <v>8.1541339088404066E-3</v>
      </c>
      <c r="AE28" s="70"/>
      <c r="AF28" s="733">
        <v>21</v>
      </c>
      <c r="AG28" s="750" t="s">
        <v>144</v>
      </c>
      <c r="AH28" s="57">
        <v>281803</v>
      </c>
      <c r="AI28" s="734">
        <f t="shared" si="4"/>
        <v>7.92790376921392E-3</v>
      </c>
      <c r="AJ28" s="70"/>
      <c r="AK28" s="733">
        <v>21</v>
      </c>
      <c r="AL28" s="750" t="s">
        <v>152</v>
      </c>
      <c r="AM28" s="57">
        <v>311852</v>
      </c>
      <c r="AN28" s="734">
        <f t="shared" si="5"/>
        <v>9.4574199116943154E-3</v>
      </c>
      <c r="AO28" s="70"/>
      <c r="AP28" s="733">
        <v>21</v>
      </c>
      <c r="AQ28" s="750" t="s">
        <v>153</v>
      </c>
      <c r="AR28" s="57">
        <v>139888</v>
      </c>
      <c r="AS28" s="734">
        <f t="shared" si="6"/>
        <v>9.9687521579140195E-3</v>
      </c>
      <c r="AT28" s="70"/>
      <c r="AU28" s="733">
        <v>4</v>
      </c>
      <c r="AV28" s="716" t="s">
        <v>120</v>
      </c>
      <c r="AW28" s="57">
        <v>103316</v>
      </c>
      <c r="AX28" s="734">
        <f t="shared" si="19"/>
        <v>4.8167135054089892E-2</v>
      </c>
      <c r="AY28" s="725" t="s">
        <v>117</v>
      </c>
      <c r="AZ28" s="749">
        <v>155656</v>
      </c>
      <c r="BA28" s="751">
        <f t="shared" si="20"/>
        <v>7.3646708145063994E-2</v>
      </c>
      <c r="BB28" s="58" t="s">
        <v>120</v>
      </c>
      <c r="BC28" s="521">
        <v>119474</v>
      </c>
      <c r="BD28" s="723">
        <f t="shared" si="21"/>
        <v>5.3840399452015283E-2</v>
      </c>
      <c r="BE28" s="716" t="s">
        <v>122</v>
      </c>
      <c r="BF28" s="521">
        <v>115706</v>
      </c>
      <c r="BG28" s="723">
        <f t="shared" si="22"/>
        <v>5.3025067595435592E-2</v>
      </c>
      <c r="BH28" s="716" t="s">
        <v>124</v>
      </c>
      <c r="BI28" s="521">
        <v>103031</v>
      </c>
      <c r="BJ28" s="723">
        <f t="shared" si="23"/>
        <v>5.1161157820932224E-2</v>
      </c>
      <c r="BK28" s="716" t="s">
        <v>124</v>
      </c>
      <c r="BL28" s="521">
        <v>122278</v>
      </c>
      <c r="BM28" s="723">
        <f t="shared" si="24"/>
        <v>5.4559140389460831E-2</v>
      </c>
      <c r="BN28" s="716" t="s">
        <v>120</v>
      </c>
      <c r="BO28" s="521">
        <v>128070</v>
      </c>
      <c r="BP28" s="723">
        <f t="shared" si="25"/>
        <v>5.1420456484530301E-2</v>
      </c>
      <c r="BQ28" s="716" t="s">
        <v>120</v>
      </c>
      <c r="BR28" s="521">
        <v>130667</v>
      </c>
      <c r="BS28" s="723">
        <f t="shared" si="26"/>
        <v>5.2943588480260872E-2</v>
      </c>
      <c r="BT28" s="716" t="s">
        <v>124</v>
      </c>
      <c r="BU28" s="521">
        <v>133135</v>
      </c>
      <c r="BV28" s="723">
        <f t="shared" si="27"/>
        <v>6.2487210151525675E-2</v>
      </c>
      <c r="BW28" s="716" t="s">
        <v>124</v>
      </c>
      <c r="BX28" s="521">
        <v>128215</v>
      </c>
      <c r="BY28" s="723">
        <f t="shared" si="28"/>
        <v>5.8358674511849479E-2</v>
      </c>
      <c r="BZ28" s="716" t="s">
        <v>124</v>
      </c>
      <c r="CA28" s="521">
        <v>148212</v>
      </c>
      <c r="CB28" s="723">
        <f t="shared" si="29"/>
        <v>5.6203137033920512E-2</v>
      </c>
      <c r="CC28" s="716" t="s">
        <v>124</v>
      </c>
      <c r="CD28" s="521">
        <v>191643</v>
      </c>
      <c r="CE28" s="723">
        <f t="shared" si="30"/>
        <v>5.8763538108158909E-2</v>
      </c>
    </row>
    <row r="29" spans="7:83">
      <c r="Q29" s="733">
        <v>22</v>
      </c>
      <c r="R29" s="750" t="s">
        <v>154</v>
      </c>
      <c r="S29" s="748">
        <v>287341</v>
      </c>
      <c r="T29" s="734">
        <f t="shared" si="1"/>
        <v>7.1985968822573044E-3</v>
      </c>
      <c r="U29" s="70"/>
      <c r="V29" s="733">
        <v>22</v>
      </c>
      <c r="W29" s="750" t="s">
        <v>155</v>
      </c>
      <c r="X29" s="57">
        <v>96158</v>
      </c>
      <c r="Y29" s="734">
        <f t="shared" si="2"/>
        <v>8.6901071880502029E-3</v>
      </c>
      <c r="Z29" s="70"/>
      <c r="AA29" s="733">
        <v>22</v>
      </c>
      <c r="AB29" s="750" t="s">
        <v>144</v>
      </c>
      <c r="AC29" s="57">
        <v>217084</v>
      </c>
      <c r="AD29" s="734">
        <f t="shared" si="3"/>
        <v>7.7116830057929629E-3</v>
      </c>
      <c r="AE29" s="70"/>
      <c r="AF29" s="733">
        <v>22</v>
      </c>
      <c r="AG29" s="750" t="s">
        <v>152</v>
      </c>
      <c r="AH29" s="57">
        <v>267474</v>
      </c>
      <c r="AI29" s="734">
        <f t="shared" si="4"/>
        <v>7.5247890645831449E-3</v>
      </c>
      <c r="AJ29" s="70"/>
      <c r="AK29" s="733">
        <v>22</v>
      </c>
      <c r="AL29" s="750" t="s">
        <v>151</v>
      </c>
      <c r="AM29" s="57">
        <v>284343</v>
      </c>
      <c r="AN29" s="734">
        <f t="shared" si="5"/>
        <v>8.6231646741111063E-3</v>
      </c>
      <c r="AO29" s="70"/>
      <c r="AP29" s="733">
        <v>22</v>
      </c>
      <c r="AQ29" s="750" t="s">
        <v>156</v>
      </c>
      <c r="AR29" s="57">
        <v>134231</v>
      </c>
      <c r="AS29" s="734">
        <f t="shared" si="6"/>
        <v>9.5656208603236634E-3</v>
      </c>
      <c r="AT29" s="70"/>
      <c r="AU29" s="733">
        <v>5</v>
      </c>
      <c r="AV29" s="725" t="s">
        <v>117</v>
      </c>
      <c r="AW29" s="54">
        <v>91841</v>
      </c>
      <c r="AX29" s="726">
        <f t="shared" si="19"/>
        <v>4.2817355012802177E-2</v>
      </c>
      <c r="AY29" s="716" t="s">
        <v>120</v>
      </c>
      <c r="AZ29" s="521">
        <v>99808</v>
      </c>
      <c r="BA29" s="721">
        <f t="shared" si="20"/>
        <v>4.7222918785928887E-2</v>
      </c>
      <c r="BB29" s="58" t="s">
        <v>124</v>
      </c>
      <c r="BC29" s="521">
        <v>115038</v>
      </c>
      <c r="BD29" s="723">
        <f t="shared" si="21"/>
        <v>5.1841336794289421E-2</v>
      </c>
      <c r="BE29" s="716" t="s">
        <v>124</v>
      </c>
      <c r="BF29" s="521">
        <v>95830</v>
      </c>
      <c r="BG29" s="723">
        <f t="shared" si="22"/>
        <v>4.3916410796938726E-2</v>
      </c>
      <c r="BH29" s="716" t="s">
        <v>126</v>
      </c>
      <c r="BI29" s="521">
        <v>91661</v>
      </c>
      <c r="BJ29" s="723">
        <f t="shared" si="23"/>
        <v>4.5515261300234575E-2</v>
      </c>
      <c r="BK29" s="716" t="s">
        <v>123</v>
      </c>
      <c r="BL29" s="521">
        <v>115636</v>
      </c>
      <c r="BM29" s="723">
        <f t="shared" si="24"/>
        <v>5.1595550778354995E-2</v>
      </c>
      <c r="BN29" s="716" t="s">
        <v>126</v>
      </c>
      <c r="BO29" s="521">
        <v>121784</v>
      </c>
      <c r="BP29" s="723">
        <f t="shared" si="25"/>
        <v>4.8896610232779247E-2</v>
      </c>
      <c r="BQ29" s="716" t="s">
        <v>126</v>
      </c>
      <c r="BR29" s="521">
        <v>113239</v>
      </c>
      <c r="BS29" s="723">
        <f t="shared" si="26"/>
        <v>4.5882120320480772E-2</v>
      </c>
      <c r="BT29" s="716" t="s">
        <v>123</v>
      </c>
      <c r="BU29" s="521">
        <v>87296</v>
      </c>
      <c r="BV29" s="723">
        <f t="shared" si="27"/>
        <v>4.0972572932644197E-2</v>
      </c>
      <c r="BW29" s="716" t="s">
        <v>122</v>
      </c>
      <c r="BX29" s="521">
        <v>107511</v>
      </c>
      <c r="BY29" s="723">
        <f t="shared" si="28"/>
        <v>4.8934987758401507E-2</v>
      </c>
      <c r="BZ29" s="716" t="s">
        <v>120</v>
      </c>
      <c r="CA29" s="521">
        <v>147198</v>
      </c>
      <c r="CB29" s="723">
        <f t="shared" si="29"/>
        <v>5.5818620389165734E-2</v>
      </c>
      <c r="CC29" s="716" t="s">
        <v>120</v>
      </c>
      <c r="CD29" s="521">
        <v>176201</v>
      </c>
      <c r="CE29" s="723">
        <f t="shared" si="30"/>
        <v>5.4028554020734948E-2</v>
      </c>
    </row>
    <row r="30" spans="7:83">
      <c r="Q30" s="733">
        <v>23</v>
      </c>
      <c r="R30" s="750" t="s">
        <v>156</v>
      </c>
      <c r="S30" s="748">
        <v>273214</v>
      </c>
      <c r="T30" s="734">
        <f t="shared" si="1"/>
        <v>6.8446808794743776E-3</v>
      </c>
      <c r="U30" s="70"/>
      <c r="V30" s="733">
        <v>23</v>
      </c>
      <c r="W30" s="750" t="s">
        <v>154</v>
      </c>
      <c r="X30" s="57">
        <v>94851</v>
      </c>
      <c r="Y30" s="734">
        <f t="shared" si="2"/>
        <v>8.5719894017528431E-3</v>
      </c>
      <c r="Z30" s="70"/>
      <c r="AA30" s="733">
        <v>23</v>
      </c>
      <c r="AB30" s="750" t="s">
        <v>156</v>
      </c>
      <c r="AC30" s="57">
        <v>214264</v>
      </c>
      <c r="AD30" s="734">
        <f t="shared" si="3"/>
        <v>7.6115054428388248E-3</v>
      </c>
      <c r="AE30" s="70"/>
      <c r="AF30" s="733">
        <v>23</v>
      </c>
      <c r="AG30" s="750" t="s">
        <v>151</v>
      </c>
      <c r="AH30" s="57">
        <v>261467</v>
      </c>
      <c r="AI30" s="734">
        <f t="shared" si="4"/>
        <v>7.3557954131966514E-3</v>
      </c>
      <c r="AJ30" s="70"/>
      <c r="AK30" s="733">
        <v>23</v>
      </c>
      <c r="AL30" s="750" t="s">
        <v>156</v>
      </c>
      <c r="AM30" s="57">
        <v>263954</v>
      </c>
      <c r="AN30" s="734">
        <f t="shared" si="5"/>
        <v>8.0048350351171749E-3</v>
      </c>
      <c r="AO30" s="70"/>
      <c r="AP30" s="733">
        <v>23</v>
      </c>
      <c r="AQ30" s="750" t="s">
        <v>154</v>
      </c>
      <c r="AR30" s="57">
        <v>132125</v>
      </c>
      <c r="AS30" s="734">
        <f t="shared" si="6"/>
        <v>9.4155422828576408E-3</v>
      </c>
      <c r="AT30" s="70"/>
      <c r="AU30" s="733">
        <v>6</v>
      </c>
      <c r="AV30" s="716" t="s">
        <v>127</v>
      </c>
      <c r="AW30" s="57">
        <v>85353</v>
      </c>
      <c r="AX30" s="734">
        <f t="shared" si="19"/>
        <v>3.9792573060046209E-2</v>
      </c>
      <c r="AY30" s="716" t="s">
        <v>133</v>
      </c>
      <c r="AZ30" s="521">
        <v>81946</v>
      </c>
      <c r="BA30" s="721">
        <f t="shared" si="20"/>
        <v>3.8771734759054668E-2</v>
      </c>
      <c r="BB30" s="58" t="s">
        <v>133</v>
      </c>
      <c r="BC30" s="521">
        <v>84101</v>
      </c>
      <c r="BD30" s="723">
        <f t="shared" si="21"/>
        <v>3.7899722402480351E-2</v>
      </c>
      <c r="BE30" s="716" t="s">
        <v>126</v>
      </c>
      <c r="BF30" s="521">
        <v>84346</v>
      </c>
      <c r="BG30" s="723">
        <f t="shared" si="22"/>
        <v>3.8653590577883687E-2</v>
      </c>
      <c r="BH30" s="716" t="s">
        <v>123</v>
      </c>
      <c r="BI30" s="521">
        <v>79864</v>
      </c>
      <c r="BJ30" s="723">
        <f t="shared" si="23"/>
        <v>3.9657333309498416E-2</v>
      </c>
      <c r="BK30" s="716" t="s">
        <v>126</v>
      </c>
      <c r="BL30" s="521">
        <v>110241</v>
      </c>
      <c r="BM30" s="723">
        <f t="shared" si="24"/>
        <v>4.9188359277012636E-2</v>
      </c>
      <c r="BN30" s="716" t="s">
        <v>143</v>
      </c>
      <c r="BO30" s="521">
        <v>93907</v>
      </c>
      <c r="BP30" s="723">
        <f t="shared" si="25"/>
        <v>3.7703918225133026E-2</v>
      </c>
      <c r="BQ30" s="716" t="s">
        <v>135</v>
      </c>
      <c r="BR30" s="521">
        <v>101847</v>
      </c>
      <c r="BS30" s="723">
        <f t="shared" si="26"/>
        <v>4.1266315565132196E-2</v>
      </c>
      <c r="BT30" s="716" t="s">
        <v>126</v>
      </c>
      <c r="BU30" s="521">
        <v>82062</v>
      </c>
      <c r="BV30" s="723">
        <f t="shared" si="27"/>
        <v>3.8515983321098887E-2</v>
      </c>
      <c r="BW30" s="716" t="s">
        <v>127</v>
      </c>
      <c r="BX30" s="521">
        <v>82985</v>
      </c>
      <c r="BY30" s="723">
        <f t="shared" si="28"/>
        <v>3.7771669495502314E-2</v>
      </c>
      <c r="BZ30" s="716" t="s">
        <v>123</v>
      </c>
      <c r="CA30" s="521">
        <v>109508</v>
      </c>
      <c r="CB30" s="723">
        <f t="shared" si="29"/>
        <v>4.1526280802570419E-2</v>
      </c>
      <c r="CC30" s="716" t="s">
        <v>123</v>
      </c>
      <c r="CD30" s="521">
        <v>128737</v>
      </c>
      <c r="CE30" s="723">
        <f t="shared" si="30"/>
        <v>3.9474656551139638E-2</v>
      </c>
    </row>
    <row r="31" spans="7:83">
      <c r="Q31" s="733">
        <v>24</v>
      </c>
      <c r="R31" s="750" t="s">
        <v>152</v>
      </c>
      <c r="S31" s="748">
        <v>272374</v>
      </c>
      <c r="T31" s="734">
        <f t="shared" si="1"/>
        <v>6.8236368189988584E-3</v>
      </c>
      <c r="U31" s="70"/>
      <c r="V31" s="733">
        <v>24</v>
      </c>
      <c r="W31" s="750" t="s">
        <v>157</v>
      </c>
      <c r="X31" s="57">
        <v>89655</v>
      </c>
      <c r="Y31" s="734">
        <f t="shared" si="2"/>
        <v>8.102410199303656E-3</v>
      </c>
      <c r="Z31" s="70"/>
      <c r="AA31" s="733">
        <v>24</v>
      </c>
      <c r="AB31" s="750" t="s">
        <v>152</v>
      </c>
      <c r="AC31" s="57">
        <v>191983</v>
      </c>
      <c r="AD31" s="734">
        <f t="shared" si="3"/>
        <v>6.8199961236256488E-3</v>
      </c>
      <c r="AE31" s="70"/>
      <c r="AF31" s="733">
        <v>24</v>
      </c>
      <c r="AG31" s="750" t="s">
        <v>156</v>
      </c>
      <c r="AH31" s="57">
        <v>251336</v>
      </c>
      <c r="AI31" s="734">
        <f t="shared" si="4"/>
        <v>7.0707821483062625E-3</v>
      </c>
      <c r="AJ31" s="70"/>
      <c r="AK31" s="733">
        <v>24</v>
      </c>
      <c r="AL31" s="750" t="s">
        <v>130</v>
      </c>
      <c r="AM31" s="57">
        <v>253557</v>
      </c>
      <c r="AN31" s="734">
        <f t="shared" si="5"/>
        <v>7.6895290732446019E-3</v>
      </c>
      <c r="AO31" s="70"/>
      <c r="AP31" s="733">
        <v>24</v>
      </c>
      <c r="AQ31" s="750" t="s">
        <v>152</v>
      </c>
      <c r="AR31" s="57">
        <v>120971</v>
      </c>
      <c r="AS31" s="734">
        <f t="shared" si="6"/>
        <v>8.6206816688709307E-3</v>
      </c>
      <c r="AT31" s="70"/>
      <c r="AU31" s="733">
        <v>7</v>
      </c>
      <c r="AV31" s="716" t="s">
        <v>133</v>
      </c>
      <c r="AW31" s="57">
        <v>82470</v>
      </c>
      <c r="AX31" s="734">
        <f t="shared" si="19"/>
        <v>3.8448484532025949E-2</v>
      </c>
      <c r="AY31" s="716" t="s">
        <v>125</v>
      </c>
      <c r="AZ31" s="521">
        <v>80284</v>
      </c>
      <c r="BA31" s="721">
        <f t="shared" si="20"/>
        <v>3.7985380047786899E-2</v>
      </c>
      <c r="BB31" s="58" t="s">
        <v>123</v>
      </c>
      <c r="BC31" s="521">
        <v>83250</v>
      </c>
      <c r="BD31" s="723">
        <f t="shared" si="21"/>
        <v>3.7516223231667749E-2</v>
      </c>
      <c r="BE31" s="716" t="s">
        <v>133</v>
      </c>
      <c r="BF31" s="521">
        <v>72139</v>
      </c>
      <c r="BG31" s="723">
        <f t="shared" si="22"/>
        <v>3.3059438155904862E-2</v>
      </c>
      <c r="BH31" s="716" t="s">
        <v>127</v>
      </c>
      <c r="BI31" s="521">
        <v>77328</v>
      </c>
      <c r="BJ31" s="723">
        <f t="shared" si="23"/>
        <v>3.8398055070581152E-2</v>
      </c>
      <c r="BK31" s="716" t="s">
        <v>127</v>
      </c>
      <c r="BL31" s="521">
        <v>78382</v>
      </c>
      <c r="BM31" s="723">
        <f t="shared" si="24"/>
        <v>3.4973213022839095E-2</v>
      </c>
      <c r="BN31" s="716" t="s">
        <v>127</v>
      </c>
      <c r="BO31" s="521">
        <v>83014</v>
      </c>
      <c r="BP31" s="723">
        <f t="shared" si="25"/>
        <v>3.3330348829599427E-2</v>
      </c>
      <c r="BQ31" s="716" t="s">
        <v>143</v>
      </c>
      <c r="BR31" s="521">
        <v>100437</v>
      </c>
      <c r="BS31" s="723">
        <f t="shared" si="26"/>
        <v>4.0695012483580102E-2</v>
      </c>
      <c r="BT31" s="716" t="s">
        <v>135</v>
      </c>
      <c r="BU31" s="521">
        <v>80010</v>
      </c>
      <c r="BV31" s="723">
        <f t="shared" si="27"/>
        <v>3.7552872529564497E-2</v>
      </c>
      <c r="BW31" s="716" t="s">
        <v>123</v>
      </c>
      <c r="BX31" s="521">
        <v>78386</v>
      </c>
      <c r="BY31" s="723">
        <f t="shared" si="28"/>
        <v>3.5678376635228583E-2</v>
      </c>
      <c r="BZ31" s="716" t="s">
        <v>133</v>
      </c>
      <c r="CA31" s="521">
        <v>103726</v>
      </c>
      <c r="CB31" s="723">
        <f t="shared" si="29"/>
        <v>3.9333701670448001E-2</v>
      </c>
      <c r="CC31" s="716" t="s">
        <v>133</v>
      </c>
      <c r="CD31" s="521">
        <v>114811</v>
      </c>
      <c r="CE31" s="723">
        <f t="shared" si="30"/>
        <v>3.5204523899833716E-2</v>
      </c>
    </row>
    <row r="32" spans="7:83">
      <c r="N32" s="51" t="s">
        <v>158</v>
      </c>
      <c r="Q32" s="733">
        <v>25</v>
      </c>
      <c r="R32" s="750" t="s">
        <v>151</v>
      </c>
      <c r="S32" s="748">
        <v>241608</v>
      </c>
      <c r="T32" s="734">
        <f t="shared" si="1"/>
        <v>6.0528730516300243E-3</v>
      </c>
      <c r="U32" s="70"/>
      <c r="V32" s="733">
        <v>25</v>
      </c>
      <c r="W32" s="750" t="s">
        <v>156</v>
      </c>
      <c r="X32" s="57">
        <v>87832</v>
      </c>
      <c r="Y32" s="734">
        <f t="shared" si="2"/>
        <v>7.9376598363196556E-3</v>
      </c>
      <c r="Z32" s="70"/>
      <c r="AA32" s="733">
        <v>25</v>
      </c>
      <c r="AB32" s="750" t="s">
        <v>154</v>
      </c>
      <c r="AC32" s="57">
        <v>178259</v>
      </c>
      <c r="AD32" s="734">
        <f t="shared" si="3"/>
        <v>6.3324653172488424E-3</v>
      </c>
      <c r="AE32" s="70"/>
      <c r="AF32" s="733">
        <v>25</v>
      </c>
      <c r="AG32" s="750" t="s">
        <v>155</v>
      </c>
      <c r="AH32" s="57">
        <v>228032</v>
      </c>
      <c r="AI32" s="734">
        <f t="shared" si="4"/>
        <v>6.415175680533524E-3</v>
      </c>
      <c r="AJ32" s="70"/>
      <c r="AK32" s="733">
        <v>25</v>
      </c>
      <c r="AL32" s="750" t="s">
        <v>153</v>
      </c>
      <c r="AM32" s="57">
        <v>237570</v>
      </c>
      <c r="AN32" s="734">
        <f t="shared" si="5"/>
        <v>7.2046972551762321E-3</v>
      </c>
      <c r="AO32" s="70"/>
      <c r="AP32" s="733">
        <v>25</v>
      </c>
      <c r="AQ32" s="750" t="s">
        <v>151</v>
      </c>
      <c r="AR32" s="57">
        <v>113878</v>
      </c>
      <c r="AS32" s="734">
        <f t="shared" si="6"/>
        <v>8.1152175900644271E-3</v>
      </c>
      <c r="AT32" s="70"/>
      <c r="AU32" s="733">
        <v>8</v>
      </c>
      <c r="AV32" s="716" t="s">
        <v>119</v>
      </c>
      <c r="AW32" s="57">
        <v>76815</v>
      </c>
      <c r="AX32" s="734">
        <f t="shared" si="19"/>
        <v>3.5812056982267172E-2</v>
      </c>
      <c r="AY32" s="716" t="s">
        <v>142</v>
      </c>
      <c r="AZ32" s="521">
        <v>75188</v>
      </c>
      <c r="BA32" s="721">
        <f t="shared" si="20"/>
        <v>3.5574270776655391E-2</v>
      </c>
      <c r="BB32" s="58" t="s">
        <v>126</v>
      </c>
      <c r="BC32" s="521">
        <v>82576</v>
      </c>
      <c r="BD32" s="723">
        <f t="shared" si="21"/>
        <v>3.7212488283221573E-2</v>
      </c>
      <c r="BE32" s="716" t="s">
        <v>119</v>
      </c>
      <c r="BF32" s="521">
        <v>71640</v>
      </c>
      <c r="BG32" s="723">
        <f t="shared" si="22"/>
        <v>3.2830759360249304E-2</v>
      </c>
      <c r="BH32" s="716" t="s">
        <v>145</v>
      </c>
      <c r="BI32" s="521">
        <v>62203</v>
      </c>
      <c r="BJ32" s="723">
        <f t="shared" si="23"/>
        <v>3.0887572671675974E-2</v>
      </c>
      <c r="BK32" s="716" t="s">
        <v>143</v>
      </c>
      <c r="BL32" s="521">
        <v>76006</v>
      </c>
      <c r="BM32" s="723">
        <f t="shared" si="24"/>
        <v>3.3913067145695544E-2</v>
      </c>
      <c r="BN32" s="716" t="s">
        <v>133</v>
      </c>
      <c r="BO32" s="521">
        <v>75914</v>
      </c>
      <c r="BP32" s="723">
        <f t="shared" si="25"/>
        <v>3.0479679343848154E-2</v>
      </c>
      <c r="BQ32" s="716" t="s">
        <v>127</v>
      </c>
      <c r="BR32" s="521">
        <v>84275</v>
      </c>
      <c r="BS32" s="723">
        <f t="shared" si="26"/>
        <v>3.4146501558725499E-2</v>
      </c>
      <c r="BT32" s="716" t="s">
        <v>127</v>
      </c>
      <c r="BU32" s="521">
        <v>78996</v>
      </c>
      <c r="BV32" s="723">
        <f t="shared" si="27"/>
        <v>3.7076949360648384E-2</v>
      </c>
      <c r="BW32" s="716" t="s">
        <v>133</v>
      </c>
      <c r="BX32" s="521">
        <v>68563</v>
      </c>
      <c r="BY32" s="723">
        <f t="shared" si="28"/>
        <v>3.1207314281136649E-2</v>
      </c>
      <c r="BZ32" s="716" t="s">
        <v>125</v>
      </c>
      <c r="CA32" s="521">
        <v>87850</v>
      </c>
      <c r="CB32" s="723">
        <f t="shared" si="29"/>
        <v>3.3313399646654231E-2</v>
      </c>
      <c r="CC32" s="716" t="s">
        <v>119</v>
      </c>
      <c r="CD32" s="521">
        <v>111618</v>
      </c>
      <c r="CE32" s="723">
        <f t="shared" si="30"/>
        <v>3.422545355977772E-2</v>
      </c>
    </row>
    <row r="33" spans="2:83">
      <c r="Q33" s="733">
        <v>26</v>
      </c>
      <c r="R33" s="750" t="s">
        <v>144</v>
      </c>
      <c r="S33" s="748">
        <v>195856</v>
      </c>
      <c r="T33" s="734">
        <f t="shared" si="1"/>
        <v>4.9066732243967497E-3</v>
      </c>
      <c r="U33" s="70"/>
      <c r="V33" s="733">
        <v>26</v>
      </c>
      <c r="W33" s="750" t="s">
        <v>159</v>
      </c>
      <c r="X33" s="57">
        <v>86197</v>
      </c>
      <c r="Y33" s="734">
        <f t="shared" si="2"/>
        <v>7.7898996369346633E-3</v>
      </c>
      <c r="Z33" s="70"/>
      <c r="AA33" s="733">
        <v>26</v>
      </c>
      <c r="AB33" s="750" t="s">
        <v>155</v>
      </c>
      <c r="AC33" s="57">
        <v>178113</v>
      </c>
      <c r="AD33" s="734">
        <f t="shared" si="3"/>
        <v>6.3272788193086639E-3</v>
      </c>
      <c r="AE33" s="70"/>
      <c r="AF33" s="733">
        <v>26</v>
      </c>
      <c r="AG33" s="750" t="s">
        <v>154</v>
      </c>
      <c r="AH33" s="57">
        <v>212523</v>
      </c>
      <c r="AI33" s="734">
        <f t="shared" si="4"/>
        <v>5.978864287266814E-3</v>
      </c>
      <c r="AJ33" s="70"/>
      <c r="AK33" s="733">
        <v>26</v>
      </c>
      <c r="AL33" s="750" t="s">
        <v>154</v>
      </c>
      <c r="AM33" s="57">
        <v>236833</v>
      </c>
      <c r="AN33" s="734">
        <f t="shared" si="5"/>
        <v>7.1823465295919207E-3</v>
      </c>
      <c r="AO33" s="70"/>
      <c r="AP33" s="733">
        <v>26</v>
      </c>
      <c r="AQ33" s="750" t="s">
        <v>160</v>
      </c>
      <c r="AR33" s="57">
        <v>105545</v>
      </c>
      <c r="AS33" s="734">
        <f t="shared" si="6"/>
        <v>7.5213881570044255E-3</v>
      </c>
      <c r="AT33" s="70"/>
      <c r="AU33" s="733">
        <v>9</v>
      </c>
      <c r="AV33" s="716" t="s">
        <v>125</v>
      </c>
      <c r="AW33" s="57">
        <v>73045</v>
      </c>
      <c r="AX33" s="734">
        <f t="shared" si="19"/>
        <v>3.4054438615761316E-2</v>
      </c>
      <c r="AY33" s="716" t="s">
        <v>119</v>
      </c>
      <c r="AZ33" s="521">
        <v>74775</v>
      </c>
      <c r="BA33" s="721">
        <f t="shared" si="20"/>
        <v>3.5378864942868633E-2</v>
      </c>
      <c r="BB33" s="58" t="s">
        <v>119</v>
      </c>
      <c r="BC33" s="521">
        <v>81751</v>
      </c>
      <c r="BD33" s="723">
        <f t="shared" si="21"/>
        <v>3.6840705890835677E-2</v>
      </c>
      <c r="BE33" s="716" t="s">
        <v>127</v>
      </c>
      <c r="BF33" s="521">
        <v>67930</v>
      </c>
      <c r="BG33" s="723">
        <f t="shared" si="22"/>
        <v>3.1130562302369276E-2</v>
      </c>
      <c r="BH33" s="716" t="s">
        <v>133</v>
      </c>
      <c r="BI33" s="521">
        <v>62058</v>
      </c>
      <c r="BJ33" s="723">
        <f t="shared" si="23"/>
        <v>3.0815571352810434E-2</v>
      </c>
      <c r="BK33" s="716" t="s">
        <v>133</v>
      </c>
      <c r="BL33" s="521">
        <v>75623</v>
      </c>
      <c r="BM33" s="723">
        <f t="shared" si="24"/>
        <v>3.3742176627620635E-2</v>
      </c>
      <c r="BN33" s="716" t="s">
        <v>123</v>
      </c>
      <c r="BO33" s="521">
        <v>75307</v>
      </c>
      <c r="BP33" s="723">
        <f t="shared" si="25"/>
        <v>3.0235967177953644E-2</v>
      </c>
      <c r="BQ33" s="716" t="s">
        <v>123</v>
      </c>
      <c r="BR33" s="521">
        <v>76697</v>
      </c>
      <c r="BS33" s="723">
        <f t="shared" si="26"/>
        <v>3.1076051380000826E-2</v>
      </c>
      <c r="BT33" s="716" t="s">
        <v>122</v>
      </c>
      <c r="BU33" s="521">
        <v>68660</v>
      </c>
      <c r="BV33" s="723">
        <f t="shared" si="27"/>
        <v>3.2225724632919617E-2</v>
      </c>
      <c r="BW33" s="716" t="s">
        <v>126</v>
      </c>
      <c r="BX33" s="521">
        <v>67761</v>
      </c>
      <c r="BY33" s="723">
        <f t="shared" si="28"/>
        <v>3.0842273864972368E-2</v>
      </c>
      <c r="BZ33" s="716" t="s">
        <v>135</v>
      </c>
      <c r="CA33" s="521">
        <v>87230</v>
      </c>
      <c r="CB33" s="723">
        <f t="shared" si="29"/>
        <v>3.3078290850058603E-2</v>
      </c>
      <c r="CC33" s="716" t="s">
        <v>125</v>
      </c>
      <c r="CD33" s="521">
        <v>100942</v>
      </c>
      <c r="CE33" s="723">
        <f t="shared" si="30"/>
        <v>3.0951869171917452E-2</v>
      </c>
    </row>
    <row r="34" spans="2:83">
      <c r="Q34" s="733">
        <v>27</v>
      </c>
      <c r="R34" s="750" t="s">
        <v>161</v>
      </c>
      <c r="S34" s="748">
        <v>192130</v>
      </c>
      <c r="T34" s="734">
        <f t="shared" si="1"/>
        <v>4.8133277847160543E-3</v>
      </c>
      <c r="U34" s="70"/>
      <c r="V34" s="733">
        <v>27</v>
      </c>
      <c r="W34" s="750" t="s">
        <v>152</v>
      </c>
      <c r="X34" s="57">
        <v>82225</v>
      </c>
      <c r="Y34" s="734">
        <f t="shared" si="2"/>
        <v>7.4309372443002973E-3</v>
      </c>
      <c r="Z34" s="70"/>
      <c r="AA34" s="733">
        <v>27</v>
      </c>
      <c r="AB34" s="750" t="s">
        <v>160</v>
      </c>
      <c r="AC34" s="57">
        <v>172489</v>
      </c>
      <c r="AD34" s="734">
        <f t="shared" si="3"/>
        <v>6.127492076736297E-3</v>
      </c>
      <c r="AE34" s="70"/>
      <c r="AF34" s="733">
        <v>27</v>
      </c>
      <c r="AG34" s="750" t="s">
        <v>159</v>
      </c>
      <c r="AH34" s="57">
        <v>207710</v>
      </c>
      <c r="AI34" s="734">
        <f t="shared" si="4"/>
        <v>5.8434611835339696E-3</v>
      </c>
      <c r="AJ34" s="70"/>
      <c r="AK34" s="733">
        <v>27</v>
      </c>
      <c r="AL34" s="750" t="s">
        <v>159</v>
      </c>
      <c r="AM34" s="57">
        <v>216249</v>
      </c>
      <c r="AN34" s="734">
        <f t="shared" si="5"/>
        <v>6.5581031979399969E-3</v>
      </c>
      <c r="AO34" s="70"/>
      <c r="AP34" s="733">
        <v>27</v>
      </c>
      <c r="AQ34" s="750" t="s">
        <v>161</v>
      </c>
      <c r="AR34" s="57">
        <v>93127</v>
      </c>
      <c r="AS34" s="734">
        <f t="shared" si="6"/>
        <v>6.6364518915851172E-3</v>
      </c>
      <c r="AT34" s="70"/>
      <c r="AU34" s="738">
        <v>10</v>
      </c>
      <c r="AV34" s="739" t="s">
        <v>126</v>
      </c>
      <c r="AW34" s="64">
        <v>71189</v>
      </c>
      <c r="AX34" s="740">
        <f t="shared" si="19"/>
        <v>3.3189149573789205E-2</v>
      </c>
      <c r="AY34" s="739" t="s">
        <v>126</v>
      </c>
      <c r="AZ34" s="521">
        <v>69730</v>
      </c>
      <c r="BA34" s="741">
        <f t="shared" si="20"/>
        <v>3.299188568995292E-2</v>
      </c>
      <c r="BB34" s="65" t="s">
        <v>125</v>
      </c>
      <c r="BC34" s="521">
        <v>81511</v>
      </c>
      <c r="BD34" s="742">
        <f t="shared" si="21"/>
        <v>3.6732551013050688E-2</v>
      </c>
      <c r="BE34" s="739" t="s">
        <v>143</v>
      </c>
      <c r="BF34" s="521">
        <v>67897</v>
      </c>
      <c r="BG34" s="742">
        <f t="shared" si="22"/>
        <v>3.1115439255762798E-2</v>
      </c>
      <c r="BH34" s="739" t="s">
        <v>143</v>
      </c>
      <c r="BI34" s="521">
        <v>59242</v>
      </c>
      <c r="BJ34" s="742">
        <f t="shared" si="23"/>
        <v>2.9417256084359723E-2</v>
      </c>
      <c r="BK34" s="739" t="s">
        <v>145</v>
      </c>
      <c r="BL34" s="521">
        <v>72061</v>
      </c>
      <c r="BM34" s="742">
        <f t="shared" si="24"/>
        <v>3.2152850190589777E-2</v>
      </c>
      <c r="BN34" s="739" t="s">
        <v>145</v>
      </c>
      <c r="BO34" s="521">
        <v>71526</v>
      </c>
      <c r="BP34" s="742">
        <f t="shared" si="25"/>
        <v>2.8717885301104976E-2</v>
      </c>
      <c r="BQ34" s="739" t="s">
        <v>137</v>
      </c>
      <c r="BR34" s="521">
        <v>73195</v>
      </c>
      <c r="BS34" s="742">
        <f t="shared" si="26"/>
        <v>2.9657112804401222E-2</v>
      </c>
      <c r="BT34" s="739" t="s">
        <v>145</v>
      </c>
      <c r="BU34" s="521">
        <v>65709</v>
      </c>
      <c r="BV34" s="742">
        <f t="shared" si="27"/>
        <v>3.0840666179791944E-2</v>
      </c>
      <c r="BW34" s="739" t="s">
        <v>137</v>
      </c>
      <c r="BX34" s="521">
        <v>64785</v>
      </c>
      <c r="BY34" s="742">
        <f t="shared" si="28"/>
        <v>2.9487709926686957E-2</v>
      </c>
      <c r="BZ34" s="739" t="s">
        <v>119</v>
      </c>
      <c r="CA34" s="521">
        <v>81964</v>
      </c>
      <c r="CB34" s="742">
        <f t="shared" si="29"/>
        <v>3.1081382909941575E-2</v>
      </c>
      <c r="CC34" s="739" t="s">
        <v>127</v>
      </c>
      <c r="CD34" s="521">
        <v>88727</v>
      </c>
      <c r="CE34" s="742">
        <f t="shared" si="30"/>
        <v>2.7206380852536308E-2</v>
      </c>
    </row>
    <row r="35" spans="2:83" ht="18" customHeight="1">
      <c r="Q35" s="733">
        <v>28</v>
      </c>
      <c r="R35" s="750" t="s">
        <v>159</v>
      </c>
      <c r="S35" s="748">
        <v>188997</v>
      </c>
      <c r="T35" s="734">
        <f t="shared" si="1"/>
        <v>4.7348384496329575E-3</v>
      </c>
      <c r="U35" s="70"/>
      <c r="V35" s="733">
        <v>28</v>
      </c>
      <c r="W35" s="750" t="s">
        <v>162</v>
      </c>
      <c r="X35" s="57">
        <v>78748</v>
      </c>
      <c r="Y35" s="734">
        <f t="shared" si="2"/>
        <v>7.1167095909292766E-3</v>
      </c>
      <c r="Z35" s="70"/>
      <c r="AA35" s="733">
        <v>28</v>
      </c>
      <c r="AB35" s="750" t="s">
        <v>161</v>
      </c>
      <c r="AC35" s="57">
        <v>156337</v>
      </c>
      <c r="AD35" s="734">
        <f t="shared" si="3"/>
        <v>5.5537090991351476E-3</v>
      </c>
      <c r="AE35" s="70"/>
      <c r="AF35" s="733">
        <v>28</v>
      </c>
      <c r="AG35" s="750" t="s">
        <v>160</v>
      </c>
      <c r="AH35" s="57">
        <v>195089</v>
      </c>
      <c r="AI35" s="734">
        <f t="shared" si="4"/>
        <v>5.4883972790643618E-3</v>
      </c>
      <c r="AJ35" s="70"/>
      <c r="AK35" s="733">
        <v>28</v>
      </c>
      <c r="AL35" s="750" t="s">
        <v>155</v>
      </c>
      <c r="AM35" s="57">
        <v>213055</v>
      </c>
      <c r="AN35" s="734">
        <f t="shared" si="5"/>
        <v>6.461239944864975E-3</v>
      </c>
      <c r="AO35" s="70"/>
      <c r="AP35" s="733">
        <v>28</v>
      </c>
      <c r="AQ35" s="750" t="s">
        <v>163</v>
      </c>
      <c r="AR35" s="57">
        <v>86879</v>
      </c>
      <c r="AS35" s="734">
        <f t="shared" si="6"/>
        <v>6.1912045259594249E-3</v>
      </c>
      <c r="AT35" s="70"/>
      <c r="AU35" s="66"/>
      <c r="AV35" s="66" t="s">
        <v>24</v>
      </c>
      <c r="AW35" s="744">
        <v>2144948</v>
      </c>
      <c r="AX35" s="67"/>
      <c r="AZ35" s="744">
        <v>2113550</v>
      </c>
      <c r="BA35" s="73"/>
      <c r="BC35" s="744">
        <v>2219040</v>
      </c>
      <c r="BD35" s="73"/>
      <c r="BF35" s="744">
        <v>2182100</v>
      </c>
      <c r="BG35" s="73"/>
      <c r="BI35" s="744">
        <v>2013852</v>
      </c>
      <c r="BJ35" s="73"/>
      <c r="BL35" s="744">
        <v>2241201</v>
      </c>
      <c r="BM35" s="73"/>
      <c r="BO35" s="744">
        <v>2490643</v>
      </c>
      <c r="BP35" s="73"/>
      <c r="BR35" s="744">
        <v>2468042</v>
      </c>
      <c r="BS35" s="73"/>
      <c r="BU35" s="744">
        <v>2130596</v>
      </c>
      <c r="BV35" s="73"/>
      <c r="BX35" s="744">
        <v>2197017</v>
      </c>
      <c r="BY35" s="73"/>
      <c r="CA35" s="744">
        <v>2637077</v>
      </c>
      <c r="CB35" s="73"/>
      <c r="CC35" s="74"/>
      <c r="CD35" s="744">
        <v>3261257</v>
      </c>
      <c r="CE35" s="73"/>
    </row>
    <row r="36" spans="2:83">
      <c r="Q36" s="733">
        <v>29</v>
      </c>
      <c r="R36" s="750" t="s">
        <v>163</v>
      </c>
      <c r="S36" s="748">
        <v>162456</v>
      </c>
      <c r="T36" s="734">
        <f t="shared" si="1"/>
        <v>4.0699212959653952E-3</v>
      </c>
      <c r="U36" s="70"/>
      <c r="V36" s="733">
        <v>29</v>
      </c>
      <c r="W36" s="750" t="s">
        <v>161</v>
      </c>
      <c r="X36" s="57">
        <v>78507</v>
      </c>
      <c r="Y36" s="734">
        <f t="shared" si="2"/>
        <v>7.0949296471667185E-3</v>
      </c>
      <c r="AA36" s="733">
        <v>29</v>
      </c>
      <c r="AB36" s="750" t="s">
        <v>159</v>
      </c>
      <c r="AC36" s="57">
        <v>153458</v>
      </c>
      <c r="AD36" s="734">
        <f t="shared" si="3"/>
        <v>5.4514356226298419E-3</v>
      </c>
      <c r="AF36" s="733">
        <v>29</v>
      </c>
      <c r="AG36" s="750" t="s">
        <v>161</v>
      </c>
      <c r="AH36" s="57">
        <v>184046</v>
      </c>
      <c r="AI36" s="734">
        <f t="shared" si="4"/>
        <v>5.177726912448573E-3</v>
      </c>
      <c r="AK36" s="733">
        <v>29</v>
      </c>
      <c r="AL36" s="750" t="s">
        <v>161</v>
      </c>
      <c r="AM36" s="57">
        <v>194911</v>
      </c>
      <c r="AN36" s="734">
        <f t="shared" si="5"/>
        <v>5.9109935880105003E-3</v>
      </c>
      <c r="AO36" s="70"/>
      <c r="AP36" s="733">
        <v>29</v>
      </c>
      <c r="AQ36" s="750" t="s">
        <v>164</v>
      </c>
      <c r="AR36" s="57">
        <v>63462</v>
      </c>
      <c r="AS36" s="734">
        <f t="shared" si="6"/>
        <v>4.5224533158350925E-3</v>
      </c>
      <c r="AT36" s="70"/>
    </row>
    <row r="37" spans="2:83">
      <c r="C37" s="61"/>
      <c r="Q37" s="733">
        <v>30</v>
      </c>
      <c r="R37" s="750" t="s">
        <v>162</v>
      </c>
      <c r="S37" s="748">
        <v>136677</v>
      </c>
      <c r="T37" s="734">
        <f t="shared" si="1"/>
        <v>3.424094111443482E-3</v>
      </c>
      <c r="U37" s="70"/>
      <c r="V37" s="733">
        <v>30</v>
      </c>
      <c r="W37" s="750" t="s">
        <v>165</v>
      </c>
      <c r="X37" s="57">
        <v>65762</v>
      </c>
      <c r="Y37" s="734">
        <f t="shared" si="2"/>
        <v>5.9431230776488429E-3</v>
      </c>
      <c r="AA37" s="733">
        <v>30</v>
      </c>
      <c r="AB37" s="750" t="s">
        <v>162</v>
      </c>
      <c r="AC37" s="57">
        <v>140657</v>
      </c>
      <c r="AD37" s="734">
        <f t="shared" si="3"/>
        <v>4.9966934299433439E-3</v>
      </c>
      <c r="AF37" s="733">
        <v>30</v>
      </c>
      <c r="AG37" s="750" t="s">
        <v>153</v>
      </c>
      <c r="AH37" s="57">
        <v>180722</v>
      </c>
      <c r="AI37" s="734">
        <f t="shared" si="4"/>
        <v>5.0842135285283623E-3</v>
      </c>
      <c r="AK37" s="733">
        <v>30</v>
      </c>
      <c r="AL37" s="750" t="s">
        <v>165</v>
      </c>
      <c r="AM37" s="57">
        <v>172979</v>
      </c>
      <c r="AN37" s="734">
        <f t="shared" si="5"/>
        <v>5.245869960445888E-3</v>
      </c>
      <c r="AO37" s="70"/>
      <c r="AP37" s="733">
        <v>30</v>
      </c>
      <c r="AQ37" s="750" t="s">
        <v>162</v>
      </c>
      <c r="AR37" s="57">
        <v>62245</v>
      </c>
      <c r="AS37" s="734">
        <f t="shared" si="6"/>
        <v>4.4357269963782317E-3</v>
      </c>
      <c r="AT37" s="70"/>
      <c r="AW37" s="75"/>
      <c r="BC37" s="75"/>
    </row>
    <row r="38" spans="2:83">
      <c r="C38" s="61"/>
      <c r="Q38" s="733">
        <v>31</v>
      </c>
      <c r="R38" s="750" t="s">
        <v>166</v>
      </c>
      <c r="S38" s="748">
        <v>130158</v>
      </c>
      <c r="T38" s="734">
        <f t="shared" si="1"/>
        <v>3.2607771706816857E-3</v>
      </c>
      <c r="V38" s="733">
        <v>31</v>
      </c>
      <c r="W38" s="750" t="s">
        <v>163</v>
      </c>
      <c r="X38" s="57">
        <v>62958</v>
      </c>
      <c r="Y38" s="734">
        <f t="shared" si="2"/>
        <v>5.6897165950338478E-3</v>
      </c>
      <c r="AA38" s="733">
        <v>31</v>
      </c>
      <c r="AB38" s="750" t="s">
        <v>166</v>
      </c>
      <c r="AC38" s="57">
        <v>138934</v>
      </c>
      <c r="AD38" s="734">
        <f t="shared" si="3"/>
        <v>4.9354856494575354E-3</v>
      </c>
      <c r="AF38" s="733">
        <v>31</v>
      </c>
      <c r="AG38" s="750" t="s">
        <v>165</v>
      </c>
      <c r="AH38" s="57">
        <v>169927</v>
      </c>
      <c r="AI38" s="734">
        <f t="shared" si="4"/>
        <v>4.7805200930835148E-3</v>
      </c>
      <c r="AK38" s="733">
        <v>31</v>
      </c>
      <c r="AL38" s="750" t="s">
        <v>160</v>
      </c>
      <c r="AM38" s="57">
        <v>166620</v>
      </c>
      <c r="AN38" s="734">
        <f t="shared" si="5"/>
        <v>5.0530229265372895E-3</v>
      </c>
      <c r="AP38" s="733">
        <v>31</v>
      </c>
      <c r="AQ38" s="750" t="s">
        <v>167</v>
      </c>
      <c r="AR38" s="57">
        <v>61566</v>
      </c>
      <c r="AS38" s="734">
        <f t="shared" si="6"/>
        <v>4.3873398386861957E-3</v>
      </c>
      <c r="AZ38" s="75"/>
      <c r="BA38" s="75"/>
      <c r="BB38" s="75"/>
      <c r="BC38" s="75"/>
      <c r="BD38" s="75"/>
      <c r="BE38" s="75"/>
      <c r="BF38" s="61"/>
    </row>
    <row r="39" spans="2:83">
      <c r="C39" s="61"/>
      <c r="Q39" s="733">
        <v>32</v>
      </c>
      <c r="R39" s="750" t="s">
        <v>168</v>
      </c>
      <c r="S39" s="748">
        <v>128014</v>
      </c>
      <c r="T39" s="734">
        <f t="shared" si="1"/>
        <v>3.2070647115632176E-3</v>
      </c>
      <c r="V39" s="733">
        <v>32</v>
      </c>
      <c r="W39" s="750" t="s">
        <v>160</v>
      </c>
      <c r="X39" s="57">
        <v>59468</v>
      </c>
      <c r="Y39" s="734">
        <f t="shared" si="2"/>
        <v>5.374314089924598E-3</v>
      </c>
      <c r="AA39" s="733">
        <v>32</v>
      </c>
      <c r="AB39" s="750" t="s">
        <v>153</v>
      </c>
      <c r="AC39" s="57">
        <v>121700</v>
      </c>
      <c r="AD39" s="734">
        <f t="shared" si="3"/>
        <v>4.3232657487654712E-3</v>
      </c>
      <c r="AF39" s="733">
        <v>32</v>
      </c>
      <c r="AG39" s="750" t="s">
        <v>162</v>
      </c>
      <c r="AH39" s="57">
        <v>142268</v>
      </c>
      <c r="AI39" s="734">
        <f t="shared" si="4"/>
        <v>4.0023953380145917E-3</v>
      </c>
      <c r="AK39" s="733">
        <v>32</v>
      </c>
      <c r="AL39" s="750" t="s">
        <v>163</v>
      </c>
      <c r="AM39" s="57">
        <v>148337</v>
      </c>
      <c r="AN39" s="734">
        <f t="shared" si="5"/>
        <v>4.4985611682496814E-3</v>
      </c>
      <c r="AP39" s="733">
        <v>32</v>
      </c>
      <c r="AQ39" s="750" t="s">
        <v>159</v>
      </c>
      <c r="AR39" s="57">
        <v>59496</v>
      </c>
      <c r="AS39" s="734">
        <f t="shared" si="6"/>
        <v>4.2398267069888229E-3</v>
      </c>
      <c r="AU39" s="899" t="s">
        <v>106</v>
      </c>
      <c r="AV39" s="897">
        <v>45292</v>
      </c>
      <c r="AW39" s="875"/>
      <c r="AX39" s="868"/>
      <c r="AY39" s="897">
        <v>45323</v>
      </c>
      <c r="AZ39" s="875"/>
      <c r="BA39" s="868"/>
      <c r="BB39" s="897">
        <v>45352</v>
      </c>
      <c r="BC39" s="875"/>
      <c r="BD39" s="868"/>
      <c r="BE39" s="897">
        <v>45383</v>
      </c>
      <c r="BF39" s="875"/>
      <c r="BG39" s="868"/>
      <c r="BH39" s="897">
        <v>45413</v>
      </c>
      <c r="BI39" s="875"/>
      <c r="BJ39" s="868"/>
      <c r="BK39" s="897">
        <v>45444</v>
      </c>
      <c r="BL39" s="875"/>
      <c r="BM39" s="868"/>
      <c r="BN39" s="897">
        <v>45474</v>
      </c>
      <c r="BO39" s="875"/>
      <c r="BP39" s="868"/>
      <c r="BQ39" s="897">
        <v>45505</v>
      </c>
      <c r="BR39" s="875"/>
      <c r="BS39" s="868"/>
      <c r="BT39" s="897">
        <v>45536</v>
      </c>
      <c r="BU39" s="875"/>
      <c r="BV39" s="868"/>
      <c r="BW39" s="897">
        <v>45566</v>
      </c>
      <c r="BX39" s="875"/>
      <c r="BY39" s="868"/>
      <c r="BZ39" s="897">
        <v>45597</v>
      </c>
      <c r="CA39" s="875"/>
      <c r="CB39" s="868"/>
      <c r="CC39" s="897">
        <v>45627</v>
      </c>
      <c r="CD39" s="875"/>
      <c r="CE39" s="868"/>
    </row>
    <row r="40" spans="2:83">
      <c r="C40" s="61"/>
      <c r="Q40" s="733">
        <v>33</v>
      </c>
      <c r="R40" s="750" t="s">
        <v>164</v>
      </c>
      <c r="S40" s="748">
        <v>127992</v>
      </c>
      <c r="T40" s="734">
        <f t="shared" si="1"/>
        <v>3.2065135575983826E-3</v>
      </c>
      <c r="V40" s="733">
        <v>33</v>
      </c>
      <c r="W40" s="750" t="s">
        <v>153</v>
      </c>
      <c r="X40" s="57">
        <v>49469</v>
      </c>
      <c r="Y40" s="734">
        <f t="shared" si="2"/>
        <v>4.4706723568050033E-3</v>
      </c>
      <c r="AA40" s="733">
        <v>33</v>
      </c>
      <c r="AB40" s="750" t="s">
        <v>163</v>
      </c>
      <c r="AC40" s="57">
        <v>115224</v>
      </c>
      <c r="AD40" s="734">
        <f t="shared" si="3"/>
        <v>4.0932125935558969E-3</v>
      </c>
      <c r="AF40" s="733">
        <v>33</v>
      </c>
      <c r="AG40" s="750" t="s">
        <v>163</v>
      </c>
      <c r="AH40" s="57">
        <v>138278</v>
      </c>
      <c r="AI40" s="734">
        <f t="shared" si="4"/>
        <v>3.8901455179659633E-3</v>
      </c>
      <c r="AK40" s="733">
        <v>33</v>
      </c>
      <c r="AL40" s="750" t="s">
        <v>162</v>
      </c>
      <c r="AM40" s="57">
        <v>144333</v>
      </c>
      <c r="AN40" s="734">
        <f t="shared" si="5"/>
        <v>4.3771333456722279E-3</v>
      </c>
      <c r="AP40" s="733">
        <v>33</v>
      </c>
      <c r="AQ40" s="750" t="s">
        <v>169</v>
      </c>
      <c r="AR40" s="57">
        <v>54723</v>
      </c>
      <c r="AS40" s="734">
        <f t="shared" si="6"/>
        <v>3.8996913554953166E-3</v>
      </c>
      <c r="AU40" s="864"/>
      <c r="AV40" s="702" t="s">
        <v>114</v>
      </c>
      <c r="AW40" s="702" t="s">
        <v>115</v>
      </c>
      <c r="AX40" s="703" t="s">
        <v>116</v>
      </c>
      <c r="AY40" s="702" t="s">
        <v>114</v>
      </c>
      <c r="AZ40" s="702" t="s">
        <v>115</v>
      </c>
      <c r="BA40" s="752" t="s">
        <v>116</v>
      </c>
      <c r="BB40" s="52" t="s">
        <v>114</v>
      </c>
      <c r="BC40" s="702" t="s">
        <v>115</v>
      </c>
      <c r="BD40" s="703" t="s">
        <v>116</v>
      </c>
      <c r="BE40" s="702" t="s">
        <v>114</v>
      </c>
      <c r="BF40" s="702" t="s">
        <v>115</v>
      </c>
      <c r="BG40" s="703" t="s">
        <v>116</v>
      </c>
      <c r="BH40" s="702" t="s">
        <v>114</v>
      </c>
      <c r="BI40" s="702" t="s">
        <v>115</v>
      </c>
      <c r="BJ40" s="703" t="s">
        <v>116</v>
      </c>
      <c r="BK40" s="702" t="s">
        <v>114</v>
      </c>
      <c r="BL40" s="702" t="s">
        <v>115</v>
      </c>
      <c r="BM40" s="703" t="s">
        <v>116</v>
      </c>
      <c r="BN40" s="702" t="s">
        <v>114</v>
      </c>
      <c r="BO40" s="702" t="s">
        <v>115</v>
      </c>
      <c r="BP40" s="703" t="s">
        <v>116</v>
      </c>
      <c r="BQ40" s="702" t="s">
        <v>114</v>
      </c>
      <c r="BR40" s="702" t="s">
        <v>115</v>
      </c>
      <c r="BS40" s="703" t="s">
        <v>116</v>
      </c>
      <c r="BT40" s="702" t="s">
        <v>114</v>
      </c>
      <c r="BU40" s="702" t="s">
        <v>115</v>
      </c>
      <c r="BV40" s="703" t="s">
        <v>116</v>
      </c>
      <c r="BW40" s="702" t="s">
        <v>114</v>
      </c>
      <c r="BX40" s="702" t="s">
        <v>115</v>
      </c>
      <c r="BY40" s="703" t="s">
        <v>116</v>
      </c>
      <c r="BZ40" s="702" t="s">
        <v>114</v>
      </c>
      <c r="CA40" s="702" t="s">
        <v>115</v>
      </c>
      <c r="CB40" s="703" t="s">
        <v>116</v>
      </c>
      <c r="CC40" s="702" t="s">
        <v>114</v>
      </c>
      <c r="CD40" s="702" t="s">
        <v>115</v>
      </c>
      <c r="CE40" s="703" t="s">
        <v>116</v>
      </c>
    </row>
    <row r="41" spans="2:83">
      <c r="Q41" s="733">
        <v>34</v>
      </c>
      <c r="R41" s="750" t="s">
        <v>170</v>
      </c>
      <c r="S41" s="748">
        <v>114669</v>
      </c>
      <c r="T41" s="734">
        <f t="shared" si="1"/>
        <v>2.8727397269848816E-3</v>
      </c>
      <c r="V41" s="733">
        <v>34</v>
      </c>
      <c r="W41" s="750" t="s">
        <v>171</v>
      </c>
      <c r="X41" s="57">
        <v>48224</v>
      </c>
      <c r="Y41" s="734">
        <f t="shared" si="2"/>
        <v>4.3581577095668901E-3</v>
      </c>
      <c r="AA41" s="733">
        <v>34</v>
      </c>
      <c r="AB41" s="750" t="s">
        <v>169</v>
      </c>
      <c r="AC41" s="57">
        <v>88706</v>
      </c>
      <c r="AD41" s="734">
        <f t="shared" si="3"/>
        <v>3.1511882622020536E-3</v>
      </c>
      <c r="AF41" s="733">
        <v>34</v>
      </c>
      <c r="AG41" s="750" t="s">
        <v>172</v>
      </c>
      <c r="AH41" s="57">
        <v>110308</v>
      </c>
      <c r="AI41" s="734">
        <f t="shared" si="4"/>
        <v>3.1032714661463827E-3</v>
      </c>
      <c r="AK41" s="733">
        <v>34</v>
      </c>
      <c r="AL41" s="750" t="s">
        <v>167</v>
      </c>
      <c r="AM41" s="57">
        <v>127525</v>
      </c>
      <c r="AN41" s="734">
        <f t="shared" si="5"/>
        <v>3.8674033651822579E-3</v>
      </c>
      <c r="AP41" s="733">
        <v>34</v>
      </c>
      <c r="AQ41" s="750" t="s">
        <v>168</v>
      </c>
      <c r="AR41" s="57">
        <v>53510</v>
      </c>
      <c r="AS41" s="734">
        <f t="shared" si="6"/>
        <v>3.8132500855683057E-3</v>
      </c>
      <c r="AU41" s="715">
        <v>1</v>
      </c>
      <c r="AV41" s="745" t="s">
        <v>117</v>
      </c>
      <c r="AW41" s="753">
        <v>508563</v>
      </c>
      <c r="AX41" s="754">
        <f t="shared" ref="AX41:AX50" si="31">AW41/$AW$51</f>
        <v>0.1675497216745912</v>
      </c>
      <c r="AY41" s="745" t="s">
        <v>117</v>
      </c>
      <c r="AZ41" s="753">
        <v>674558</v>
      </c>
      <c r="BA41" s="755">
        <f t="shared" ref="BA41:BA50" si="32">AZ41/$AZ$51</f>
        <v>0.20122232424167036</v>
      </c>
      <c r="BB41" s="756" t="s">
        <v>117</v>
      </c>
      <c r="BC41" s="753">
        <v>573216</v>
      </c>
      <c r="BD41" s="754">
        <f t="shared" ref="BD41:BD50" si="33">BC41/$BC$51</f>
        <v>0.19217888632560673</v>
      </c>
      <c r="BE41" s="745" t="s">
        <v>117</v>
      </c>
      <c r="BF41" s="753">
        <v>595572</v>
      </c>
      <c r="BG41" s="754">
        <f t="shared" ref="BG41:BG50" si="34">BF41/$BF$51</f>
        <v>0.21601173394923992</v>
      </c>
      <c r="BH41" s="745" t="s">
        <v>117</v>
      </c>
      <c r="BI41" s="753">
        <v>559461</v>
      </c>
      <c r="BJ41" s="754">
        <f t="shared" ref="BJ41:BJ50" si="35">BI41/$BI$51</f>
        <v>0.2124430028282141</v>
      </c>
      <c r="BK41" s="745" t="s">
        <v>117</v>
      </c>
      <c r="BL41" s="753">
        <v>528112</v>
      </c>
      <c r="BM41" s="754">
        <f t="shared" ref="BM41:BM50" si="36">BL41/$BL$51</f>
        <v>0.19271544155319059</v>
      </c>
      <c r="BN41" s="745" t="s">
        <v>117</v>
      </c>
      <c r="BO41" s="753">
        <v>688248</v>
      </c>
      <c r="BP41" s="754">
        <f>BO41/$BO$51</f>
        <v>0.22177082057858749</v>
      </c>
      <c r="BQ41" s="745" t="s">
        <v>117</v>
      </c>
      <c r="BR41" s="753">
        <v>657366</v>
      </c>
      <c r="BS41" s="754">
        <f t="shared" ref="BS41:BS50" si="37">BR41/$BR$51</f>
        <v>0.22184724551296309</v>
      </c>
      <c r="BT41" s="719" t="s">
        <v>118</v>
      </c>
      <c r="BU41" s="717">
        <v>472899</v>
      </c>
      <c r="BV41" s="718">
        <f t="shared" ref="BV41:BV50" si="38">BU41/$BU$51</f>
        <v>0.18758352323775637</v>
      </c>
      <c r="BW41" s="745" t="s">
        <v>117</v>
      </c>
      <c r="BX41" s="753">
        <v>459819</v>
      </c>
      <c r="BY41" s="754">
        <f t="shared" ref="BY41:BY50" si="39">BX41/$BX$51</f>
        <v>0.17162676639867422</v>
      </c>
      <c r="BZ41" s="745" t="s">
        <v>117</v>
      </c>
      <c r="CA41" s="753">
        <v>483364</v>
      </c>
      <c r="CB41" s="754">
        <f t="shared" ref="CB41:CB50" si="40">CA41/$CA$51</f>
        <v>0.15343734455534616</v>
      </c>
      <c r="CC41" s="745" t="s">
        <v>117</v>
      </c>
      <c r="CD41" s="753">
        <v>535215</v>
      </c>
      <c r="CE41" s="754">
        <f t="shared" ref="CE41:CE50" si="41">CD41/$CD$51</f>
        <v>0.1475461627080909</v>
      </c>
    </row>
    <row r="42" spans="2:83">
      <c r="E42" s="892" t="s">
        <v>69</v>
      </c>
      <c r="F42" s="893"/>
      <c r="J42" s="76" t="s">
        <v>70</v>
      </c>
      <c r="Q42" s="733">
        <v>35</v>
      </c>
      <c r="R42" s="750" t="s">
        <v>173</v>
      </c>
      <c r="S42" s="748">
        <v>112680</v>
      </c>
      <c r="T42" s="734">
        <f t="shared" si="1"/>
        <v>2.822910398073206E-3</v>
      </c>
      <c r="V42" s="733">
        <v>35</v>
      </c>
      <c r="W42" s="750" t="s">
        <v>174</v>
      </c>
      <c r="X42" s="57">
        <v>47021</v>
      </c>
      <c r="Y42" s="734">
        <f t="shared" si="2"/>
        <v>4.2494387371753636E-3</v>
      </c>
      <c r="AA42" s="733">
        <v>35</v>
      </c>
      <c r="AB42" s="750" t="s">
        <v>172</v>
      </c>
      <c r="AC42" s="57">
        <v>86488</v>
      </c>
      <c r="AD42" s="734">
        <f t="shared" si="3"/>
        <v>3.0723961222615293E-3</v>
      </c>
      <c r="AF42" s="733">
        <v>35</v>
      </c>
      <c r="AG42" s="750" t="s">
        <v>164</v>
      </c>
      <c r="AH42" s="57">
        <v>109731</v>
      </c>
      <c r="AI42" s="734">
        <f t="shared" si="4"/>
        <v>3.0870388480591501E-3</v>
      </c>
      <c r="AK42" s="733">
        <v>35</v>
      </c>
      <c r="AL42" s="750" t="s">
        <v>164</v>
      </c>
      <c r="AM42" s="57">
        <v>122734</v>
      </c>
      <c r="AN42" s="734">
        <f t="shared" si="5"/>
        <v>3.7221084855697255E-3</v>
      </c>
      <c r="AP42" s="733">
        <v>35</v>
      </c>
      <c r="AQ42" s="750" t="s">
        <v>170</v>
      </c>
      <c r="AR42" s="57">
        <v>50040</v>
      </c>
      <c r="AS42" s="734">
        <f t="shared" si="6"/>
        <v>3.5659696184234353E-3</v>
      </c>
      <c r="AU42" s="733">
        <v>2</v>
      </c>
      <c r="AV42" s="716" t="s">
        <v>118</v>
      </c>
      <c r="AW42" s="57">
        <v>321704</v>
      </c>
      <c r="AX42" s="734">
        <f t="shared" si="31"/>
        <v>0.10598768620918685</v>
      </c>
      <c r="AY42" s="716" t="s">
        <v>118</v>
      </c>
      <c r="AZ42" s="57">
        <v>501120</v>
      </c>
      <c r="BA42" s="757">
        <f t="shared" si="32"/>
        <v>0.14948533873141501</v>
      </c>
      <c r="BB42" s="58" t="s">
        <v>118</v>
      </c>
      <c r="BC42" s="57">
        <v>345750</v>
      </c>
      <c r="BD42" s="734">
        <f t="shared" si="33"/>
        <v>0.11591764700754781</v>
      </c>
      <c r="BE42" s="716" t="s">
        <v>118</v>
      </c>
      <c r="BF42" s="57">
        <v>401282</v>
      </c>
      <c r="BG42" s="734">
        <f t="shared" si="34"/>
        <v>0.1455434785762576</v>
      </c>
      <c r="BH42" s="716" t="s">
        <v>118</v>
      </c>
      <c r="BI42" s="57">
        <v>442550</v>
      </c>
      <c r="BJ42" s="734">
        <f t="shared" si="35"/>
        <v>0.1680486234100789</v>
      </c>
      <c r="BK42" s="716" t="s">
        <v>118</v>
      </c>
      <c r="BL42" s="57">
        <v>423554</v>
      </c>
      <c r="BM42" s="734">
        <f t="shared" si="36"/>
        <v>0.15456076766220062</v>
      </c>
      <c r="BN42" s="716" t="s">
        <v>118</v>
      </c>
      <c r="BO42" s="57">
        <v>427863</v>
      </c>
      <c r="BP42" s="734">
        <f t="shared" ref="BP42:BP50" si="42">BO42/$BL$51</f>
        <v>0.15613318191836728</v>
      </c>
      <c r="BQ42" s="716" t="s">
        <v>118</v>
      </c>
      <c r="BR42" s="57">
        <v>405752</v>
      </c>
      <c r="BS42" s="734">
        <f t="shared" si="37"/>
        <v>0.13693279476178535</v>
      </c>
      <c r="BT42" s="725" t="s">
        <v>117</v>
      </c>
      <c r="BU42" s="54">
        <v>469668</v>
      </c>
      <c r="BV42" s="726">
        <f t="shared" si="38"/>
        <v>0.18630189150755352</v>
      </c>
      <c r="BW42" s="716" t="s">
        <v>118</v>
      </c>
      <c r="BX42" s="57">
        <v>402575</v>
      </c>
      <c r="BY42" s="734">
        <f t="shared" si="39"/>
        <v>0.15026052747482438</v>
      </c>
      <c r="BZ42" s="716" t="s">
        <v>118</v>
      </c>
      <c r="CA42" s="57">
        <v>354892</v>
      </c>
      <c r="CB42" s="734">
        <f t="shared" si="40"/>
        <v>0.11265565098752887</v>
      </c>
      <c r="CC42" s="716" t="s">
        <v>118</v>
      </c>
      <c r="CD42" s="57">
        <v>452137</v>
      </c>
      <c r="CE42" s="734">
        <f t="shared" si="41"/>
        <v>0.12464351591107892</v>
      </c>
    </row>
    <row r="43" spans="2:83">
      <c r="C43" s="679">
        <v>2018</v>
      </c>
      <c r="D43" s="679">
        <v>2019</v>
      </c>
      <c r="E43" s="680">
        <v>2020</v>
      </c>
      <c r="F43" s="680">
        <v>2021</v>
      </c>
      <c r="G43" s="679">
        <v>2022</v>
      </c>
      <c r="H43" s="679">
        <v>2023</v>
      </c>
      <c r="I43" s="679">
        <v>2024</v>
      </c>
      <c r="J43" s="679">
        <v>2025</v>
      </c>
      <c r="K43" s="679">
        <v>2026</v>
      </c>
      <c r="Q43" s="733">
        <v>36</v>
      </c>
      <c r="R43" s="750" t="s">
        <v>169</v>
      </c>
      <c r="S43" s="748">
        <v>111428</v>
      </c>
      <c r="T43" s="734">
        <f t="shared" si="1"/>
        <v>2.7915447269835037E-3</v>
      </c>
      <c r="V43" s="733">
        <v>36</v>
      </c>
      <c r="W43" s="750" t="s">
        <v>164</v>
      </c>
      <c r="X43" s="57">
        <v>45174</v>
      </c>
      <c r="Y43" s="734">
        <f t="shared" si="2"/>
        <v>4.0825194171361708E-3</v>
      </c>
      <c r="AA43" s="733">
        <v>36</v>
      </c>
      <c r="AB43" s="750" t="s">
        <v>173</v>
      </c>
      <c r="AC43" s="57">
        <v>85897</v>
      </c>
      <c r="AD43" s="734">
        <f t="shared" si="3"/>
        <v>3.0514014627913534E-3</v>
      </c>
      <c r="AF43" s="733">
        <v>36</v>
      </c>
      <c r="AG43" s="750" t="s">
        <v>170</v>
      </c>
      <c r="AH43" s="57">
        <v>108046</v>
      </c>
      <c r="AI43" s="734">
        <f t="shared" si="4"/>
        <v>3.039635101998514E-3</v>
      </c>
      <c r="AK43" s="733">
        <v>36</v>
      </c>
      <c r="AL43" s="750" t="s">
        <v>170</v>
      </c>
      <c r="AM43" s="57">
        <v>122347</v>
      </c>
      <c r="AN43" s="734">
        <f t="shared" si="5"/>
        <v>3.7103720801407859E-3</v>
      </c>
      <c r="AP43" s="733">
        <v>36</v>
      </c>
      <c r="AQ43" s="750" t="s">
        <v>155</v>
      </c>
      <c r="AR43" s="57">
        <v>45107</v>
      </c>
      <c r="AS43" s="734">
        <f t="shared" si="6"/>
        <v>3.214432285735929E-3</v>
      </c>
      <c r="AU43" s="733">
        <v>3</v>
      </c>
      <c r="AV43" s="716" t="s">
        <v>124</v>
      </c>
      <c r="AW43" s="57">
        <v>222571</v>
      </c>
      <c r="AX43" s="734">
        <f t="shared" si="31"/>
        <v>7.3327609564273144E-2</v>
      </c>
      <c r="AY43" s="716" t="s">
        <v>122</v>
      </c>
      <c r="AZ43" s="57">
        <v>204742</v>
      </c>
      <c r="BA43" s="757">
        <f t="shared" si="32"/>
        <v>6.1075046341290254E-2</v>
      </c>
      <c r="BB43" s="58" t="s">
        <v>122</v>
      </c>
      <c r="BC43" s="57">
        <v>198904</v>
      </c>
      <c r="BD43" s="734">
        <f t="shared" si="33"/>
        <v>6.668541911898565E-2</v>
      </c>
      <c r="BE43" s="716" t="s">
        <v>120</v>
      </c>
      <c r="BF43" s="57">
        <v>170635</v>
      </c>
      <c r="BG43" s="734">
        <f t="shared" si="34"/>
        <v>6.1888675462292646E-2</v>
      </c>
      <c r="BH43" s="716" t="s">
        <v>120</v>
      </c>
      <c r="BI43" s="57">
        <v>198993</v>
      </c>
      <c r="BJ43" s="734">
        <f t="shared" si="35"/>
        <v>7.5563212559579318E-2</v>
      </c>
      <c r="BK43" s="716" t="s">
        <v>120</v>
      </c>
      <c r="BL43" s="57">
        <v>197489</v>
      </c>
      <c r="BM43" s="734">
        <f t="shared" si="36"/>
        <v>7.2066493162242201E-2</v>
      </c>
      <c r="BN43" s="716" t="s">
        <v>120</v>
      </c>
      <c r="BO43" s="57">
        <v>158676</v>
      </c>
      <c r="BP43" s="734">
        <f t="shared" si="42"/>
        <v>5.7903087610003311E-2</v>
      </c>
      <c r="BQ43" s="716" t="s">
        <v>120</v>
      </c>
      <c r="BR43" s="57">
        <v>165757</v>
      </c>
      <c r="BS43" s="734">
        <f t="shared" si="37"/>
        <v>5.5939512957001461E-2</v>
      </c>
      <c r="BT43" s="716" t="s">
        <v>120</v>
      </c>
      <c r="BU43" s="57">
        <v>171694</v>
      </c>
      <c r="BV43" s="734">
        <f t="shared" si="38"/>
        <v>6.8105378608927791E-2</v>
      </c>
      <c r="BW43" s="716" t="s">
        <v>120</v>
      </c>
      <c r="BX43" s="57">
        <v>168747</v>
      </c>
      <c r="BY43" s="734">
        <f t="shared" si="39"/>
        <v>6.2984569905717422E-2</v>
      </c>
      <c r="BZ43" s="716" t="s">
        <v>122</v>
      </c>
      <c r="CA43" s="57">
        <v>205766</v>
      </c>
      <c r="CB43" s="734">
        <f t="shared" si="40"/>
        <v>6.5317625308825969E-2</v>
      </c>
      <c r="CC43" s="716" t="s">
        <v>122</v>
      </c>
      <c r="CD43" s="57">
        <v>249910</v>
      </c>
      <c r="CE43" s="734">
        <f t="shared" si="41"/>
        <v>6.8894297660527071E-2</v>
      </c>
    </row>
    <row r="44" spans="2:83">
      <c r="B44" s="681" t="s">
        <v>71</v>
      </c>
      <c r="C44" s="682">
        <v>38277300</v>
      </c>
      <c r="D44" s="682">
        <v>39916251</v>
      </c>
      <c r="E44" s="683">
        <v>6702396</v>
      </c>
      <c r="F44" s="683">
        <v>427869</v>
      </c>
      <c r="G44" s="682">
        <v>11153026</v>
      </c>
      <c r="H44" s="682">
        <v>28099323</v>
      </c>
      <c r="I44" s="682">
        <f>O54</f>
        <v>35545714</v>
      </c>
      <c r="J44" s="682">
        <v>32974321</v>
      </c>
      <c r="K44" s="682"/>
      <c r="Q44" s="733">
        <v>37</v>
      </c>
      <c r="R44" s="750" t="s">
        <v>175</v>
      </c>
      <c r="S44" s="748">
        <v>96452</v>
      </c>
      <c r="T44" s="734">
        <f t="shared" si="1"/>
        <v>2.4163591916485342E-3</v>
      </c>
      <c r="V44" s="733">
        <v>37</v>
      </c>
      <c r="W44" s="750" t="s">
        <v>176</v>
      </c>
      <c r="X44" s="57">
        <v>44334</v>
      </c>
      <c r="Y44" s="734">
        <f t="shared" si="2"/>
        <v>4.0066059202044316E-3</v>
      </c>
      <c r="AA44" s="733">
        <v>37</v>
      </c>
      <c r="AB44" s="750" t="s">
        <v>174</v>
      </c>
      <c r="AC44" s="57">
        <v>85512</v>
      </c>
      <c r="AD44" s="734">
        <f t="shared" si="3"/>
        <v>3.0377247387710186E-3</v>
      </c>
      <c r="AF44" s="733">
        <v>37</v>
      </c>
      <c r="AG44" s="750" t="s">
        <v>169</v>
      </c>
      <c r="AH44" s="57">
        <v>107074</v>
      </c>
      <c r="AI44" s="734">
        <f t="shared" si="4"/>
        <v>3.0122900330543365E-3</v>
      </c>
      <c r="AK44" s="733">
        <v>37</v>
      </c>
      <c r="AL44" s="750" t="s">
        <v>172</v>
      </c>
      <c r="AM44" s="57">
        <v>119577</v>
      </c>
      <c r="AN44" s="734">
        <f t="shared" si="5"/>
        <v>3.6263673177682719E-3</v>
      </c>
      <c r="AP44" s="733">
        <v>37</v>
      </c>
      <c r="AQ44" s="750" t="s">
        <v>177</v>
      </c>
      <c r="AR44" s="57">
        <v>43122</v>
      </c>
      <c r="AS44" s="734">
        <f t="shared" si="6"/>
        <v>3.0729764565478692E-3</v>
      </c>
      <c r="AU44" s="733">
        <v>4</v>
      </c>
      <c r="AV44" s="716" t="s">
        <v>122</v>
      </c>
      <c r="AW44" s="57">
        <v>219167</v>
      </c>
      <c r="AX44" s="734">
        <f t="shared" si="31"/>
        <v>7.2206137391542705E-2</v>
      </c>
      <c r="AY44" s="716" t="s">
        <v>124</v>
      </c>
      <c r="AZ44" s="57">
        <v>189727</v>
      </c>
      <c r="BA44" s="757">
        <f t="shared" si="32"/>
        <v>5.6596034605474091E-2</v>
      </c>
      <c r="BB44" s="58" t="s">
        <v>120</v>
      </c>
      <c r="BC44" s="57">
        <v>161129</v>
      </c>
      <c r="BD44" s="734">
        <f t="shared" si="33"/>
        <v>5.4020808516787186E-2</v>
      </c>
      <c r="BE44" s="716" t="s">
        <v>122</v>
      </c>
      <c r="BF44" s="57">
        <v>144397</v>
      </c>
      <c r="BG44" s="734">
        <f t="shared" si="34"/>
        <v>5.2372251125083785E-2</v>
      </c>
      <c r="BH44" s="716" t="s">
        <v>124</v>
      </c>
      <c r="BI44" s="57">
        <v>124093</v>
      </c>
      <c r="BJ44" s="734">
        <f t="shared" si="35"/>
        <v>4.7121585865612742E-2</v>
      </c>
      <c r="BK44" s="716" t="s">
        <v>124</v>
      </c>
      <c r="BL44" s="57">
        <v>131409</v>
      </c>
      <c r="BM44" s="734">
        <f t="shared" si="36"/>
        <v>4.7952978646694684E-2</v>
      </c>
      <c r="BN44" s="716" t="s">
        <v>124</v>
      </c>
      <c r="BO44" s="57">
        <v>157909</v>
      </c>
      <c r="BP44" s="734">
        <f t="shared" si="42"/>
        <v>5.7623198602233562E-2</v>
      </c>
      <c r="BQ44" s="716" t="s">
        <v>124</v>
      </c>
      <c r="BR44" s="57">
        <v>156152</v>
      </c>
      <c r="BS44" s="734">
        <f t="shared" si="37"/>
        <v>5.2698026793810769E-2</v>
      </c>
      <c r="BT44" s="716" t="s">
        <v>124</v>
      </c>
      <c r="BU44" s="57">
        <v>133741</v>
      </c>
      <c r="BV44" s="734">
        <f t="shared" si="38"/>
        <v>5.3050668285068853E-2</v>
      </c>
      <c r="BW44" s="716" t="s">
        <v>124</v>
      </c>
      <c r="BX44" s="57">
        <v>142327</v>
      </c>
      <c r="BY44" s="734">
        <f t="shared" si="39"/>
        <v>5.3123343709642501E-2</v>
      </c>
      <c r="BZ44" s="716" t="s">
        <v>120</v>
      </c>
      <c r="CA44" s="57">
        <v>203489</v>
      </c>
      <c r="CB44" s="734">
        <f t="shared" si="40"/>
        <v>6.4594822548271771E-2</v>
      </c>
      <c r="CC44" s="716" t="s">
        <v>120</v>
      </c>
      <c r="CD44" s="57">
        <v>220717</v>
      </c>
      <c r="CE44" s="734">
        <f t="shared" si="41"/>
        <v>6.084647551814075E-2</v>
      </c>
    </row>
    <row r="45" spans="2:83">
      <c r="B45" s="77" t="s">
        <v>72</v>
      </c>
      <c r="Q45" s="733">
        <v>38</v>
      </c>
      <c r="R45" s="750" t="s">
        <v>171</v>
      </c>
      <c r="S45" s="748">
        <v>79843</v>
      </c>
      <c r="T45" s="734">
        <f t="shared" si="1"/>
        <v>2.0002630006510382E-3</v>
      </c>
      <c r="V45" s="733">
        <v>38</v>
      </c>
      <c r="W45" s="750" t="s">
        <v>169</v>
      </c>
      <c r="X45" s="57">
        <v>41520</v>
      </c>
      <c r="Y45" s="734">
        <f t="shared" si="2"/>
        <v>3.7522957054831052E-3</v>
      </c>
      <c r="AA45" s="733">
        <v>38</v>
      </c>
      <c r="AB45" s="750" t="s">
        <v>164</v>
      </c>
      <c r="AC45" s="57">
        <v>83952</v>
      </c>
      <c r="AD45" s="734">
        <f t="shared" si="3"/>
        <v>2.9823073635197933E-3</v>
      </c>
      <c r="AF45" s="733">
        <v>38</v>
      </c>
      <c r="AG45" s="750" t="s">
        <v>167</v>
      </c>
      <c r="AH45" s="57">
        <v>103692</v>
      </c>
      <c r="AI45" s="734">
        <f t="shared" si="4"/>
        <v>2.9171449474893092E-3</v>
      </c>
      <c r="AK45" s="733">
        <v>38</v>
      </c>
      <c r="AL45" s="750" t="s">
        <v>169</v>
      </c>
      <c r="AM45" s="57">
        <v>114715</v>
      </c>
      <c r="AN45" s="734">
        <f t="shared" si="5"/>
        <v>3.4789192474956499E-3</v>
      </c>
      <c r="AP45" s="733">
        <v>38</v>
      </c>
      <c r="AQ45" s="750" t="s">
        <v>178</v>
      </c>
      <c r="AR45" s="57">
        <v>39412</v>
      </c>
      <c r="AS45" s="734">
        <f t="shared" si="6"/>
        <v>2.808593017611999E-3</v>
      </c>
      <c r="AU45" s="733">
        <v>5</v>
      </c>
      <c r="AV45" s="716" t="s">
        <v>120</v>
      </c>
      <c r="AW45" s="57">
        <v>162831</v>
      </c>
      <c r="AX45" s="734">
        <f t="shared" si="31"/>
        <v>5.3645838824286002E-2</v>
      </c>
      <c r="AY45" s="716" t="s">
        <v>120</v>
      </c>
      <c r="AZ45" s="57">
        <v>148992</v>
      </c>
      <c r="BA45" s="757">
        <f t="shared" si="32"/>
        <v>4.444468308642837E-2</v>
      </c>
      <c r="BB45" s="58" t="s">
        <v>124</v>
      </c>
      <c r="BC45" s="57">
        <v>146575</v>
      </c>
      <c r="BD45" s="734">
        <f t="shared" si="33"/>
        <v>4.9141371251283643E-2</v>
      </c>
      <c r="BE45" s="716" t="s">
        <v>124</v>
      </c>
      <c r="BF45" s="57">
        <v>120608</v>
      </c>
      <c r="BG45" s="734">
        <f t="shared" si="34"/>
        <v>4.374406991623167E-2</v>
      </c>
      <c r="BH45" s="716" t="s">
        <v>127</v>
      </c>
      <c r="BI45" s="57">
        <v>104273</v>
      </c>
      <c r="BJ45" s="734">
        <f t="shared" si="35"/>
        <v>3.9595377039519049E-2</v>
      </c>
      <c r="BK45" s="716" t="s">
        <v>127</v>
      </c>
      <c r="BL45" s="57">
        <v>111412</v>
      </c>
      <c r="BM45" s="734">
        <f t="shared" si="36"/>
        <v>4.0655794176848982E-2</v>
      </c>
      <c r="BN45" s="716" t="s">
        <v>127</v>
      </c>
      <c r="BO45" s="57">
        <v>118503</v>
      </c>
      <c r="BP45" s="734">
        <f t="shared" si="42"/>
        <v>4.3243399071366956E-2</v>
      </c>
      <c r="BQ45" s="716" t="s">
        <v>135</v>
      </c>
      <c r="BR45" s="57">
        <v>122382</v>
      </c>
      <c r="BS45" s="734">
        <f t="shared" si="37"/>
        <v>4.1301359669297544E-2</v>
      </c>
      <c r="BT45" s="716" t="s">
        <v>135</v>
      </c>
      <c r="BU45" s="57">
        <v>93827</v>
      </c>
      <c r="BV45" s="734">
        <f t="shared" si="38"/>
        <v>3.721809357775966E-2</v>
      </c>
      <c r="BW45" s="716" t="s">
        <v>122</v>
      </c>
      <c r="BX45" s="57">
        <v>129893</v>
      </c>
      <c r="BY45" s="734">
        <f t="shared" si="39"/>
        <v>4.8482371471868256E-2</v>
      </c>
      <c r="BZ45" s="716" t="s">
        <v>124</v>
      </c>
      <c r="CA45" s="57">
        <v>154509</v>
      </c>
      <c r="CB45" s="734">
        <f t="shared" si="40"/>
        <v>4.9046786003719721E-2</v>
      </c>
      <c r="CC45" s="716" t="s">
        <v>124</v>
      </c>
      <c r="CD45" s="57">
        <v>189324</v>
      </c>
      <c r="CE45" s="734">
        <f t="shared" si="41"/>
        <v>5.2192165220605928E-2</v>
      </c>
    </row>
    <row r="46" spans="2:83">
      <c r="Q46" s="733">
        <v>39</v>
      </c>
      <c r="R46" s="750" t="s">
        <v>179</v>
      </c>
      <c r="S46" s="748">
        <v>78199</v>
      </c>
      <c r="T46" s="734">
        <f t="shared" si="1"/>
        <v>1.9590767680060938E-3</v>
      </c>
      <c r="V46" s="733">
        <v>39</v>
      </c>
      <c r="W46" s="750" t="s">
        <v>168</v>
      </c>
      <c r="X46" s="57">
        <v>37648</v>
      </c>
      <c r="Y46" s="734">
        <f t="shared" si="2"/>
        <v>3.4023706339120414E-3</v>
      </c>
      <c r="AA46" s="733">
        <v>39</v>
      </c>
      <c r="AB46" s="750" t="s">
        <v>176</v>
      </c>
      <c r="AC46" s="57">
        <v>79255</v>
      </c>
      <c r="AD46" s="734">
        <f t="shared" si="3"/>
        <v>2.8154513304717126E-3</v>
      </c>
      <c r="AF46" s="733">
        <v>39</v>
      </c>
      <c r="AG46" s="750" t="s">
        <v>173</v>
      </c>
      <c r="AH46" s="57">
        <v>96733</v>
      </c>
      <c r="AI46" s="734">
        <f t="shared" si="4"/>
        <v>2.7213688828982307E-3</v>
      </c>
      <c r="AK46" s="733">
        <v>39</v>
      </c>
      <c r="AL46" s="750" t="s">
        <v>173</v>
      </c>
      <c r="AM46" s="57">
        <v>101137</v>
      </c>
      <c r="AN46" s="734">
        <f t="shared" si="5"/>
        <v>3.0671442787252542E-3</v>
      </c>
      <c r="AP46" s="733">
        <v>39</v>
      </c>
      <c r="AQ46" s="750" t="s">
        <v>180</v>
      </c>
      <c r="AR46" s="57">
        <v>36503</v>
      </c>
      <c r="AS46" s="734">
        <f t="shared" si="6"/>
        <v>2.6012907470285901E-3</v>
      </c>
      <c r="AU46" s="733">
        <v>6</v>
      </c>
      <c r="AV46" s="716" t="s">
        <v>127</v>
      </c>
      <c r="AW46" s="57">
        <v>102319</v>
      </c>
      <c r="AX46" s="734">
        <f t="shared" si="31"/>
        <v>3.3709727156758351E-2</v>
      </c>
      <c r="AY46" s="716" t="s">
        <v>142</v>
      </c>
      <c r="AZ46" s="57">
        <v>105918</v>
      </c>
      <c r="BA46" s="757">
        <f t="shared" si="32"/>
        <v>3.1595602066878226E-2</v>
      </c>
      <c r="BB46" s="58" t="s">
        <v>125</v>
      </c>
      <c r="BC46" s="57">
        <v>115470</v>
      </c>
      <c r="BD46" s="734">
        <f t="shared" si="33"/>
        <v>3.8712973824906856E-2</v>
      </c>
      <c r="BE46" s="716" t="s">
        <v>127</v>
      </c>
      <c r="BF46" s="57">
        <v>95010</v>
      </c>
      <c r="BG46" s="734">
        <f t="shared" si="34"/>
        <v>3.4459771182186683E-2</v>
      </c>
      <c r="BH46" s="716" t="s">
        <v>126</v>
      </c>
      <c r="BI46" s="57">
        <v>100246</v>
      </c>
      <c r="BJ46" s="734">
        <f t="shared" si="35"/>
        <v>3.8066212410725948E-2</v>
      </c>
      <c r="BK46" s="716" t="s">
        <v>126</v>
      </c>
      <c r="BL46" s="57">
        <v>110624</v>
      </c>
      <c r="BM46" s="734">
        <f t="shared" si="36"/>
        <v>4.0368241975906924E-2</v>
      </c>
      <c r="BN46" s="716" t="s">
        <v>126</v>
      </c>
      <c r="BO46" s="57">
        <v>116548</v>
      </c>
      <c r="BP46" s="734">
        <f t="shared" si="42"/>
        <v>4.2529992278420595E-2</v>
      </c>
      <c r="BQ46" s="716" t="s">
        <v>143</v>
      </c>
      <c r="BR46" s="57">
        <v>107831</v>
      </c>
      <c r="BS46" s="734">
        <f t="shared" si="37"/>
        <v>3.6390702182510691E-2</v>
      </c>
      <c r="BT46" s="716" t="s">
        <v>137</v>
      </c>
      <c r="BU46" s="57">
        <v>81821</v>
      </c>
      <c r="BV46" s="734">
        <f t="shared" si="38"/>
        <v>3.2455707148537981E-2</v>
      </c>
      <c r="BW46" s="716" t="s">
        <v>137</v>
      </c>
      <c r="BX46" s="57">
        <v>94793</v>
      </c>
      <c r="BY46" s="734">
        <f t="shared" si="39"/>
        <v>3.5381348024395527E-2</v>
      </c>
      <c r="BZ46" s="716" t="s">
        <v>133</v>
      </c>
      <c r="CA46" s="57">
        <v>118423</v>
      </c>
      <c r="CB46" s="734">
        <f t="shared" si="40"/>
        <v>3.7591774841067516E-2</v>
      </c>
      <c r="CC46" s="716" t="s">
        <v>123</v>
      </c>
      <c r="CD46" s="57">
        <v>131642</v>
      </c>
      <c r="CE46" s="734">
        <f t="shared" si="41"/>
        <v>3.6290597145480795E-2</v>
      </c>
    </row>
    <row r="47" spans="2:83">
      <c r="B47" s="684" t="s">
        <v>73</v>
      </c>
      <c r="C47" s="681" t="s">
        <v>25</v>
      </c>
      <c r="D47" s="681" t="s">
        <v>26</v>
      </c>
      <c r="E47" s="681" t="s">
        <v>27</v>
      </c>
      <c r="F47" s="681" t="s">
        <v>28</v>
      </c>
      <c r="G47" s="681" t="s">
        <v>29</v>
      </c>
      <c r="H47" s="681" t="s">
        <v>30</v>
      </c>
      <c r="I47" s="681" t="s">
        <v>31</v>
      </c>
      <c r="J47" s="681" t="s">
        <v>32</v>
      </c>
      <c r="K47" s="681" t="s">
        <v>33</v>
      </c>
      <c r="L47" s="681" t="s">
        <v>34</v>
      </c>
      <c r="M47" s="681" t="s">
        <v>35</v>
      </c>
      <c r="N47" s="681" t="s">
        <v>36</v>
      </c>
      <c r="O47" s="681" t="s">
        <v>24</v>
      </c>
      <c r="Q47" s="733">
        <v>40</v>
      </c>
      <c r="R47" s="750" t="s">
        <v>177</v>
      </c>
      <c r="S47" s="748">
        <v>71043</v>
      </c>
      <c r="T47" s="734">
        <f t="shared" si="1"/>
        <v>1.7798014147170284E-3</v>
      </c>
      <c r="V47" s="733">
        <v>40</v>
      </c>
      <c r="W47" s="750" t="s">
        <v>172</v>
      </c>
      <c r="X47" s="57">
        <v>35204</v>
      </c>
      <c r="Y47" s="734">
        <f t="shared" si="2"/>
        <v>3.1814985071249337E-3</v>
      </c>
      <c r="AA47" s="733">
        <v>40</v>
      </c>
      <c r="AB47" s="750" t="s">
        <v>168</v>
      </c>
      <c r="AC47" s="57">
        <v>76193</v>
      </c>
      <c r="AD47" s="734">
        <f t="shared" si="3"/>
        <v>2.7066769695619354E-3</v>
      </c>
      <c r="AF47" s="733">
        <v>40</v>
      </c>
      <c r="AG47" s="750" t="s">
        <v>176</v>
      </c>
      <c r="AH47" s="57">
        <v>90949</v>
      </c>
      <c r="AI47" s="734">
        <f t="shared" si="4"/>
        <v>2.5586488430081895E-3</v>
      </c>
      <c r="AK47" s="733">
        <v>40</v>
      </c>
      <c r="AL47" s="750" t="s">
        <v>177</v>
      </c>
      <c r="AM47" s="57">
        <v>98826</v>
      </c>
      <c r="AN47" s="734">
        <f t="shared" si="5"/>
        <v>2.9970594390707848E-3</v>
      </c>
      <c r="AP47" s="733">
        <v>40</v>
      </c>
      <c r="AQ47" s="750" t="s">
        <v>173</v>
      </c>
      <c r="AR47" s="57">
        <v>36151</v>
      </c>
      <c r="AS47" s="734">
        <f t="shared" si="6"/>
        <v>2.5762063884017909E-3</v>
      </c>
      <c r="AU47" s="733">
        <v>7</v>
      </c>
      <c r="AV47" s="716" t="s">
        <v>133</v>
      </c>
      <c r="AW47" s="57">
        <v>97046</v>
      </c>
      <c r="AX47" s="734">
        <f t="shared" si="31"/>
        <v>3.197249955193826E-2</v>
      </c>
      <c r="AY47" s="716" t="s">
        <v>135</v>
      </c>
      <c r="AZ47" s="57">
        <v>104086</v>
      </c>
      <c r="BA47" s="757">
        <f t="shared" si="32"/>
        <v>3.1049111923687065E-2</v>
      </c>
      <c r="BB47" s="58" t="s">
        <v>119</v>
      </c>
      <c r="BC47" s="57">
        <v>105679</v>
      </c>
      <c r="BD47" s="734">
        <f t="shared" si="33"/>
        <v>3.5430400630833393E-2</v>
      </c>
      <c r="BE47" s="716" t="s">
        <v>137</v>
      </c>
      <c r="BF47" s="57">
        <v>90970</v>
      </c>
      <c r="BG47" s="734">
        <f t="shared" si="34"/>
        <v>3.2994478312214741E-2</v>
      </c>
      <c r="BH47" s="716" t="s">
        <v>123</v>
      </c>
      <c r="BI47" s="57">
        <v>82219</v>
      </c>
      <c r="BJ47" s="734">
        <f t="shared" si="35"/>
        <v>3.1220855876518534E-2</v>
      </c>
      <c r="BK47" s="716" t="s">
        <v>123</v>
      </c>
      <c r="BL47" s="57">
        <v>105202</v>
      </c>
      <c r="BM47" s="734">
        <f t="shared" si="36"/>
        <v>3.8389678481607604E-2</v>
      </c>
      <c r="BN47" s="716" t="s">
        <v>143</v>
      </c>
      <c r="BO47" s="57">
        <v>97896</v>
      </c>
      <c r="BP47" s="734">
        <f t="shared" si="42"/>
        <v>3.5723617085563562E-2</v>
      </c>
      <c r="BQ47" s="716" t="s">
        <v>137</v>
      </c>
      <c r="BR47" s="57">
        <v>101102</v>
      </c>
      <c r="BS47" s="734">
        <f t="shared" si="37"/>
        <v>3.411980573356637E-2</v>
      </c>
      <c r="BT47" s="716" t="s">
        <v>127</v>
      </c>
      <c r="BU47" s="57">
        <v>79490</v>
      </c>
      <c r="BV47" s="734">
        <f t="shared" si="38"/>
        <v>3.1531075900285796E-2</v>
      </c>
      <c r="BW47" s="716" t="s">
        <v>133</v>
      </c>
      <c r="BX47" s="57">
        <v>80999</v>
      </c>
      <c r="BY47" s="734">
        <f t="shared" si="39"/>
        <v>3.0232757784098119E-2</v>
      </c>
      <c r="BZ47" s="716" t="s">
        <v>135</v>
      </c>
      <c r="CA47" s="57">
        <v>109639</v>
      </c>
      <c r="CB47" s="734">
        <f t="shared" si="40"/>
        <v>3.480341320351453E-2</v>
      </c>
      <c r="CC47" s="716" t="s">
        <v>119</v>
      </c>
      <c r="CD47" s="57">
        <v>127398</v>
      </c>
      <c r="CE47" s="734">
        <f t="shared" si="41"/>
        <v>3.512062635891252E-2</v>
      </c>
    </row>
    <row r="48" spans="2:83">
      <c r="B48" s="679">
        <v>2018</v>
      </c>
      <c r="C48" s="682">
        <v>3544528</v>
      </c>
      <c r="D48" s="682">
        <v>3566898</v>
      </c>
      <c r="E48" s="682">
        <v>3497260</v>
      </c>
      <c r="F48" s="682">
        <v>3092725</v>
      </c>
      <c r="G48" s="682">
        <v>2755059</v>
      </c>
      <c r="H48" s="682">
        <v>3025279</v>
      </c>
      <c r="I48" s="682">
        <v>3175981</v>
      </c>
      <c r="J48" s="682">
        <v>3228595</v>
      </c>
      <c r="K48" s="682">
        <v>2655562</v>
      </c>
      <c r="L48" s="682">
        <v>2712033</v>
      </c>
      <c r="M48" s="682">
        <v>3177569</v>
      </c>
      <c r="N48" s="682">
        <v>3845811</v>
      </c>
      <c r="O48" s="685">
        <f t="shared" ref="O48:O56" si="43">SUM(C48:N48)</f>
        <v>38277300</v>
      </c>
      <c r="Q48" s="733">
        <v>41</v>
      </c>
      <c r="R48" s="750" t="s">
        <v>181</v>
      </c>
      <c r="S48" s="748">
        <v>69714</v>
      </c>
      <c r="T48" s="734">
        <f t="shared" si="1"/>
        <v>1.7465067047504035E-3</v>
      </c>
      <c r="V48" s="733">
        <v>41</v>
      </c>
      <c r="W48" s="750" t="s">
        <v>173</v>
      </c>
      <c r="X48" s="57">
        <v>35008</v>
      </c>
      <c r="Y48" s="734">
        <f t="shared" si="2"/>
        <v>3.1637853578408612E-3</v>
      </c>
      <c r="AA48" s="733">
        <v>41</v>
      </c>
      <c r="AB48" s="750" t="s">
        <v>167</v>
      </c>
      <c r="AC48" s="57">
        <v>69108</v>
      </c>
      <c r="AD48" s="734">
        <f t="shared" si="3"/>
        <v>2.4549897236292866E-3</v>
      </c>
      <c r="AF48" s="733">
        <v>41</v>
      </c>
      <c r="AG48" s="750" t="s">
        <v>168</v>
      </c>
      <c r="AH48" s="57">
        <v>87528</v>
      </c>
      <c r="AI48" s="734">
        <f t="shared" si="4"/>
        <v>2.4624065787509572E-3</v>
      </c>
      <c r="AK48" s="733">
        <v>41</v>
      </c>
      <c r="AL48" s="750" t="s">
        <v>171</v>
      </c>
      <c r="AM48" s="57">
        <v>94055</v>
      </c>
      <c r="AN48" s="734">
        <f t="shared" si="5"/>
        <v>2.8523710920385593E-3</v>
      </c>
      <c r="AP48" s="733">
        <v>41</v>
      </c>
      <c r="AQ48" s="750" t="s">
        <v>182</v>
      </c>
      <c r="AR48" s="57">
        <v>35137</v>
      </c>
      <c r="AS48" s="734">
        <f t="shared" si="6"/>
        <v>2.5039463325848168E-3</v>
      </c>
      <c r="AU48" s="733">
        <v>8</v>
      </c>
      <c r="AV48" s="716" t="s">
        <v>125</v>
      </c>
      <c r="AW48" s="57">
        <v>95817</v>
      </c>
      <c r="AX48" s="734">
        <f t="shared" si="31"/>
        <v>3.156759670226561E-2</v>
      </c>
      <c r="AY48" s="716" t="s">
        <v>125</v>
      </c>
      <c r="AZ48" s="57">
        <v>103746</v>
      </c>
      <c r="BA48" s="757">
        <f t="shared" si="32"/>
        <v>3.0947689080518401E-2</v>
      </c>
      <c r="BB48" s="58" t="s">
        <v>127</v>
      </c>
      <c r="BC48" s="57">
        <v>105165</v>
      </c>
      <c r="BD48" s="734">
        <f t="shared" si="33"/>
        <v>3.5258074757913996E-2</v>
      </c>
      <c r="BE48" s="716" t="s">
        <v>126</v>
      </c>
      <c r="BF48" s="57">
        <v>81699</v>
      </c>
      <c r="BG48" s="734">
        <f t="shared" si="34"/>
        <v>2.9631921332633086E-2</v>
      </c>
      <c r="BH48" s="716" t="s">
        <v>122</v>
      </c>
      <c r="BI48" s="57">
        <v>81263</v>
      </c>
      <c r="BJ48" s="734">
        <f t="shared" si="35"/>
        <v>3.0857835914977382E-2</v>
      </c>
      <c r="BK48" s="716" t="s">
        <v>137</v>
      </c>
      <c r="BL48" s="57">
        <v>94334</v>
      </c>
      <c r="BM48" s="734">
        <f t="shared" si="36"/>
        <v>3.4423793557954906E-2</v>
      </c>
      <c r="BN48" s="716" t="s">
        <v>137</v>
      </c>
      <c r="BO48" s="57">
        <v>97052</v>
      </c>
      <c r="BP48" s="734">
        <f t="shared" si="42"/>
        <v>3.5415629702828667E-2</v>
      </c>
      <c r="BQ48" s="716" t="s">
        <v>126</v>
      </c>
      <c r="BR48" s="57">
        <v>100566</v>
      </c>
      <c r="BS48" s="734">
        <f t="shared" si="37"/>
        <v>3.393891696901976E-2</v>
      </c>
      <c r="BT48" s="716" t="s">
        <v>122</v>
      </c>
      <c r="BU48" s="57">
        <v>76974</v>
      </c>
      <c r="BV48" s="734">
        <f t="shared" si="38"/>
        <v>3.0533061219632646E-2</v>
      </c>
      <c r="BW48" s="716" t="s">
        <v>123</v>
      </c>
      <c r="BX48" s="57">
        <v>79144</v>
      </c>
      <c r="BY48" s="734">
        <f t="shared" si="39"/>
        <v>2.9540381758597779E-2</v>
      </c>
      <c r="BZ48" s="716" t="s">
        <v>125</v>
      </c>
      <c r="CA48" s="57">
        <v>103356</v>
      </c>
      <c r="CB48" s="734">
        <f t="shared" si="40"/>
        <v>3.2808960087764828E-2</v>
      </c>
      <c r="CC48" s="716" t="s">
        <v>133</v>
      </c>
      <c r="CD48" s="57">
        <v>124207</v>
      </c>
      <c r="CE48" s="734">
        <f t="shared" si="41"/>
        <v>3.424094285751305E-2</v>
      </c>
    </row>
    <row r="49" spans="2:83">
      <c r="B49" s="679">
        <f t="shared" ref="B49:B56" si="44">B48+1</f>
        <v>2019</v>
      </c>
      <c r="C49" s="682">
        <v>3713172</v>
      </c>
      <c r="D49" s="682">
        <v>3600922</v>
      </c>
      <c r="E49" s="682">
        <v>3478687</v>
      </c>
      <c r="F49" s="682">
        <v>3216929</v>
      </c>
      <c r="G49" s="682">
        <v>2736598</v>
      </c>
      <c r="H49" s="682">
        <v>3056697</v>
      </c>
      <c r="I49" s="682">
        <v>3342750</v>
      </c>
      <c r="J49" s="682">
        <v>3472655</v>
      </c>
      <c r="K49" s="682">
        <v>2890039</v>
      </c>
      <c r="L49" s="682">
        <v>3074099</v>
      </c>
      <c r="M49" s="682">
        <v>3386366</v>
      </c>
      <c r="N49" s="682">
        <v>3947337</v>
      </c>
      <c r="O49" s="685">
        <f t="shared" si="43"/>
        <v>39916251</v>
      </c>
      <c r="Q49" s="733">
        <v>42</v>
      </c>
      <c r="R49" s="750" t="s">
        <v>183</v>
      </c>
      <c r="S49" s="748">
        <v>69655</v>
      </c>
      <c r="T49" s="734">
        <f t="shared" si="1"/>
        <v>1.7450286100265278E-3</v>
      </c>
      <c r="V49" s="733">
        <v>42</v>
      </c>
      <c r="W49" s="750" t="s">
        <v>182</v>
      </c>
      <c r="X49" s="57">
        <v>34048</v>
      </c>
      <c r="Y49" s="734">
        <f t="shared" si="2"/>
        <v>3.0770270756331594E-3</v>
      </c>
      <c r="AA49" s="733">
        <v>42</v>
      </c>
      <c r="AB49" s="750" t="s">
        <v>182</v>
      </c>
      <c r="AC49" s="57">
        <v>67638</v>
      </c>
      <c r="AD49" s="734">
        <f t="shared" si="3"/>
        <v>2.4027695046425551E-3</v>
      </c>
      <c r="AF49" s="733">
        <v>42</v>
      </c>
      <c r="AG49" s="750" t="s">
        <v>182</v>
      </c>
      <c r="AH49" s="57">
        <v>80350</v>
      </c>
      <c r="AI49" s="734">
        <f t="shared" si="4"/>
        <v>2.2604694338113451E-3</v>
      </c>
      <c r="AK49" s="733">
        <v>42</v>
      </c>
      <c r="AL49" s="750" t="s">
        <v>168</v>
      </c>
      <c r="AM49" s="57">
        <v>93906</v>
      </c>
      <c r="AN49" s="734">
        <f t="shared" si="5"/>
        <v>2.8478524243152727E-3</v>
      </c>
      <c r="AP49" s="733">
        <v>42</v>
      </c>
      <c r="AQ49" s="750" t="s">
        <v>184</v>
      </c>
      <c r="AR49" s="57">
        <v>30830</v>
      </c>
      <c r="AS49" s="734">
        <f t="shared" si="6"/>
        <v>2.1970192513188352E-3</v>
      </c>
      <c r="AU49" s="733">
        <v>9</v>
      </c>
      <c r="AV49" s="716" t="s">
        <v>119</v>
      </c>
      <c r="AW49" s="57">
        <v>95120</v>
      </c>
      <c r="AX49" s="734">
        <f t="shared" si="31"/>
        <v>3.1337965061727091E-2</v>
      </c>
      <c r="AY49" s="716" t="s">
        <v>127</v>
      </c>
      <c r="AZ49" s="57">
        <v>100613</v>
      </c>
      <c r="BA49" s="757">
        <f t="shared" si="32"/>
        <v>3.001310741096715E-2</v>
      </c>
      <c r="BB49" s="58" t="s">
        <v>135</v>
      </c>
      <c r="BC49" s="57">
        <v>93136</v>
      </c>
      <c r="BD49" s="734">
        <f t="shared" si="33"/>
        <v>3.122517996151836E-2</v>
      </c>
      <c r="BE49" s="716" t="s">
        <v>119</v>
      </c>
      <c r="BF49" s="57">
        <v>78078</v>
      </c>
      <c r="BG49" s="734">
        <f t="shared" si="34"/>
        <v>2.8318598193482494E-2</v>
      </c>
      <c r="BH49" s="716" t="s">
        <v>137</v>
      </c>
      <c r="BI49" s="57">
        <v>79956</v>
      </c>
      <c r="BJ49" s="734">
        <f t="shared" si="35"/>
        <v>3.0361531427807634E-2</v>
      </c>
      <c r="BK49" s="716" t="s">
        <v>133</v>
      </c>
      <c r="BL49" s="57">
        <v>83542</v>
      </c>
      <c r="BM49" s="734">
        <f t="shared" si="36"/>
        <v>3.048564209530677E-2</v>
      </c>
      <c r="BN49" s="716" t="s">
        <v>122</v>
      </c>
      <c r="BO49" s="57">
        <v>83358</v>
      </c>
      <c r="BP49" s="734">
        <f t="shared" si="42"/>
        <v>3.0418497926558877E-2</v>
      </c>
      <c r="BQ49" s="716" t="s">
        <v>123</v>
      </c>
      <c r="BR49" s="57">
        <v>84267</v>
      </c>
      <c r="BS49" s="734">
        <f t="shared" si="37"/>
        <v>2.8438346123226422E-2</v>
      </c>
      <c r="BT49" s="716" t="s">
        <v>123</v>
      </c>
      <c r="BU49" s="57">
        <v>72993</v>
      </c>
      <c r="BV49" s="734">
        <f t="shared" si="38"/>
        <v>2.8953929087804267E-2</v>
      </c>
      <c r="BW49" s="716" t="s">
        <v>135</v>
      </c>
      <c r="BX49" s="57">
        <v>74005</v>
      </c>
      <c r="BY49" s="734">
        <f t="shared" si="39"/>
        <v>2.7622257556416514E-2</v>
      </c>
      <c r="BZ49" s="716" t="s">
        <v>123</v>
      </c>
      <c r="CA49" s="57">
        <v>100968</v>
      </c>
      <c r="CB49" s="734">
        <f t="shared" si="40"/>
        <v>3.2050921883020229E-2</v>
      </c>
      <c r="CC49" s="716" t="s">
        <v>125</v>
      </c>
      <c r="CD49" s="57">
        <v>111611</v>
      </c>
      <c r="CE49" s="734">
        <f t="shared" si="41"/>
        <v>3.0768522492853778E-2</v>
      </c>
    </row>
    <row r="50" spans="2:83">
      <c r="B50" s="680">
        <f t="shared" si="44"/>
        <v>2020</v>
      </c>
      <c r="C50" s="683">
        <v>3810155</v>
      </c>
      <c r="D50" s="683">
        <v>2061990</v>
      </c>
      <c r="E50" s="683">
        <v>819429</v>
      </c>
      <c r="F50" s="683">
        <v>0</v>
      </c>
      <c r="G50" s="683">
        <v>0</v>
      </c>
      <c r="H50" s="683">
        <v>0</v>
      </c>
      <c r="I50" s="683">
        <v>0</v>
      </c>
      <c r="J50" s="683">
        <v>0</v>
      </c>
      <c r="K50" s="683">
        <v>0</v>
      </c>
      <c r="L50" s="683">
        <v>1201</v>
      </c>
      <c r="M50" s="683">
        <v>3065</v>
      </c>
      <c r="N50" s="683">
        <v>6556</v>
      </c>
      <c r="O50" s="686">
        <f t="shared" si="43"/>
        <v>6702396</v>
      </c>
      <c r="Q50" s="733">
        <v>43</v>
      </c>
      <c r="R50" s="750" t="s">
        <v>185</v>
      </c>
      <c r="S50" s="748">
        <v>60377</v>
      </c>
      <c r="T50" s="734">
        <f t="shared" si="1"/>
        <v>1.5125919515838299E-3</v>
      </c>
      <c r="V50" s="733">
        <v>43</v>
      </c>
      <c r="W50" s="750" t="s">
        <v>186</v>
      </c>
      <c r="X50" s="57">
        <v>32213</v>
      </c>
      <c r="Y50" s="734">
        <f t="shared" si="2"/>
        <v>2.9111922341215624E-3</v>
      </c>
      <c r="AA50" s="733">
        <v>43</v>
      </c>
      <c r="AB50" s="750" t="s">
        <v>171</v>
      </c>
      <c r="AC50" s="57">
        <v>66129</v>
      </c>
      <c r="AD50" s="734">
        <f t="shared" si="3"/>
        <v>2.3491638512745426E-3</v>
      </c>
      <c r="AF50" s="733">
        <v>43</v>
      </c>
      <c r="AG50" s="750" t="s">
        <v>171</v>
      </c>
      <c r="AH50" s="57">
        <v>75114</v>
      </c>
      <c r="AI50" s="734">
        <f t="shared" si="4"/>
        <v>2.1131661611861279E-3</v>
      </c>
      <c r="AK50" s="733">
        <v>43</v>
      </c>
      <c r="AL50" s="750" t="s">
        <v>176</v>
      </c>
      <c r="AM50" s="57">
        <v>87232</v>
      </c>
      <c r="AN50" s="734">
        <f t="shared" si="5"/>
        <v>2.6454525022668396E-3</v>
      </c>
      <c r="AP50" s="733">
        <v>43</v>
      </c>
      <c r="AQ50" s="750" t="s">
        <v>171</v>
      </c>
      <c r="AR50" s="57">
        <v>28860</v>
      </c>
      <c r="AS50" s="734">
        <f t="shared" si="6"/>
        <v>2.0566323578677125E-3</v>
      </c>
      <c r="AU50" s="738">
        <v>10</v>
      </c>
      <c r="AV50" s="739" t="s">
        <v>142</v>
      </c>
      <c r="AW50" s="64">
        <v>86504</v>
      </c>
      <c r="AX50" s="740">
        <f t="shared" si="31"/>
        <v>2.8499362170938188E-2</v>
      </c>
      <c r="AY50" s="739" t="s">
        <v>137</v>
      </c>
      <c r="AZ50" s="64">
        <v>94248</v>
      </c>
      <c r="BA50" s="758">
        <f t="shared" si="32"/>
        <v>2.811441212635377E-2</v>
      </c>
      <c r="BB50" s="65" t="s">
        <v>133</v>
      </c>
      <c r="BC50" s="64">
        <v>91719</v>
      </c>
      <c r="BD50" s="740">
        <f t="shared" si="33"/>
        <v>3.0750110385785328E-2</v>
      </c>
      <c r="BE50" s="739" t="s">
        <v>133</v>
      </c>
      <c r="BF50" s="64">
        <v>75204</v>
      </c>
      <c r="BG50" s="740">
        <f t="shared" si="34"/>
        <v>2.7276209156774731E-2</v>
      </c>
      <c r="BH50" s="739" t="s">
        <v>145</v>
      </c>
      <c r="BI50" s="64">
        <v>75162</v>
      </c>
      <c r="BJ50" s="740">
        <f t="shared" si="35"/>
        <v>2.8541115428196474E-2</v>
      </c>
      <c r="BK50" s="739" t="s">
        <v>143</v>
      </c>
      <c r="BL50" s="64">
        <v>81602</v>
      </c>
      <c r="BM50" s="740">
        <f t="shared" si="36"/>
        <v>2.9777709011769207E-2</v>
      </c>
      <c r="BN50" s="739" t="s">
        <v>133</v>
      </c>
      <c r="BO50" s="64">
        <v>81334</v>
      </c>
      <c r="BP50" s="740">
        <f t="shared" si="42"/>
        <v>2.9679912070332055E-2</v>
      </c>
      <c r="BQ50" s="739" t="s">
        <v>127</v>
      </c>
      <c r="BR50" s="64">
        <v>82791</v>
      </c>
      <c r="BS50" s="740">
        <f t="shared" si="37"/>
        <v>2.794022706264657E-2</v>
      </c>
      <c r="BT50" s="739" t="s">
        <v>126</v>
      </c>
      <c r="BU50" s="64">
        <v>67023</v>
      </c>
      <c r="BV50" s="740">
        <f t="shared" si="38"/>
        <v>2.6585825890864952E-2</v>
      </c>
      <c r="BW50" s="739" t="s">
        <v>119</v>
      </c>
      <c r="BX50" s="64">
        <v>72978</v>
      </c>
      <c r="BY50" s="740">
        <f t="shared" si="39"/>
        <v>2.7238931314805277E-2</v>
      </c>
      <c r="BZ50" s="739" t="s">
        <v>119</v>
      </c>
      <c r="CA50" s="64">
        <v>98627</v>
      </c>
      <c r="CB50" s="740">
        <f t="shared" si="40"/>
        <v>3.1307803190680578E-2</v>
      </c>
      <c r="CC50" s="739" t="s">
        <v>135</v>
      </c>
      <c r="CD50" s="64">
        <v>104612</v>
      </c>
      <c r="CE50" s="740">
        <f t="shared" si="41"/>
        <v>2.8839063130179098E-2</v>
      </c>
    </row>
    <row r="51" spans="2:83" ht="18" customHeight="1">
      <c r="B51" s="680">
        <f t="shared" si="44"/>
        <v>2021</v>
      </c>
      <c r="C51" s="683">
        <v>7694</v>
      </c>
      <c r="D51" s="683">
        <v>5741</v>
      </c>
      <c r="E51" s="683">
        <v>6737</v>
      </c>
      <c r="F51" s="683">
        <v>8529</v>
      </c>
      <c r="G51" s="683">
        <v>6052</v>
      </c>
      <c r="H51" s="683">
        <v>5694</v>
      </c>
      <c r="I51" s="683">
        <v>18056</v>
      </c>
      <c r="J51" s="683">
        <v>15105</v>
      </c>
      <c r="K51" s="683">
        <v>12237</v>
      </c>
      <c r="L51" s="683">
        <v>20272</v>
      </c>
      <c r="M51" s="683">
        <v>91255</v>
      </c>
      <c r="N51" s="683">
        <v>230497</v>
      </c>
      <c r="O51" s="686">
        <f t="shared" si="43"/>
        <v>427869</v>
      </c>
      <c r="Q51" s="733">
        <v>44</v>
      </c>
      <c r="R51" s="750" t="s">
        <v>155</v>
      </c>
      <c r="S51" s="748">
        <v>30006</v>
      </c>
      <c r="T51" s="734">
        <f t="shared" si="1"/>
        <v>7.5172390312907894E-4</v>
      </c>
      <c r="V51" s="733">
        <v>44</v>
      </c>
      <c r="W51" s="750" t="s">
        <v>167</v>
      </c>
      <c r="X51" s="57">
        <v>27128</v>
      </c>
      <c r="Y51" s="734">
        <f t="shared" si="2"/>
        <v>2.4516444580526416E-3</v>
      </c>
      <c r="AA51" s="733">
        <v>44</v>
      </c>
      <c r="AB51" s="750" t="s">
        <v>186</v>
      </c>
      <c r="AC51" s="57">
        <v>60280</v>
      </c>
      <c r="AD51" s="734">
        <f t="shared" si="3"/>
        <v>2.1413842180409417E-3</v>
      </c>
      <c r="AF51" s="733">
        <v>44</v>
      </c>
      <c r="AG51" s="750" t="s">
        <v>177</v>
      </c>
      <c r="AH51" s="57">
        <v>68653</v>
      </c>
      <c r="AI51" s="734">
        <f t="shared" si="4"/>
        <v>1.9314002245108932E-3</v>
      </c>
      <c r="AK51" s="733">
        <v>44</v>
      </c>
      <c r="AL51" s="750" t="s">
        <v>182</v>
      </c>
      <c r="AM51" s="57">
        <v>87074</v>
      </c>
      <c r="AN51" s="734">
        <f t="shared" si="5"/>
        <v>2.6406608948824147E-3</v>
      </c>
      <c r="AP51" s="733">
        <v>44</v>
      </c>
      <c r="AQ51" s="750" t="s">
        <v>181</v>
      </c>
      <c r="AR51" s="57">
        <v>28849</v>
      </c>
      <c r="AS51" s="734">
        <f t="shared" si="6"/>
        <v>2.0558484716606254E-3</v>
      </c>
      <c r="AU51" s="66"/>
      <c r="AV51" s="66" t="s">
        <v>24</v>
      </c>
      <c r="AW51" s="744">
        <v>3035296</v>
      </c>
      <c r="AX51" s="67"/>
      <c r="AY51" s="66"/>
      <c r="AZ51" s="744">
        <v>3352302</v>
      </c>
      <c r="BA51" s="67"/>
      <c r="BB51" s="66"/>
      <c r="BC51" s="744">
        <v>2982721</v>
      </c>
      <c r="BD51" s="67"/>
      <c r="BE51" s="66"/>
      <c r="BF51" s="744">
        <v>2757128</v>
      </c>
      <c r="BG51" s="67"/>
      <c r="BH51" s="66"/>
      <c r="BI51" s="744">
        <v>2633464</v>
      </c>
      <c r="BJ51" s="67"/>
      <c r="BK51" s="66"/>
      <c r="BL51" s="744">
        <v>2740372</v>
      </c>
      <c r="BM51" s="67"/>
      <c r="BN51" s="66"/>
      <c r="BO51" s="744">
        <v>3103420</v>
      </c>
      <c r="BP51" s="67"/>
      <c r="BQ51" s="66"/>
      <c r="BR51" s="744">
        <v>2963147</v>
      </c>
      <c r="BS51" s="67"/>
      <c r="BT51" s="66"/>
      <c r="BU51" s="744">
        <v>2521005</v>
      </c>
      <c r="BV51" s="67"/>
      <c r="BW51" s="66"/>
      <c r="BX51" s="744">
        <v>2679180</v>
      </c>
      <c r="BY51" s="67"/>
      <c r="BZ51" s="66"/>
      <c r="CA51" s="744">
        <v>3150237</v>
      </c>
      <c r="CB51" s="67"/>
      <c r="CC51" s="66"/>
      <c r="CD51" s="744">
        <v>3627441</v>
      </c>
      <c r="CE51" s="67"/>
    </row>
    <row r="52" spans="2:83">
      <c r="B52" s="679">
        <f t="shared" si="44"/>
        <v>2022</v>
      </c>
      <c r="C52" s="682">
        <v>133903</v>
      </c>
      <c r="D52" s="682">
        <v>152954</v>
      </c>
      <c r="E52" s="682">
        <v>210836</v>
      </c>
      <c r="F52" s="682">
        <v>293350</v>
      </c>
      <c r="G52" s="682">
        <v>521410</v>
      </c>
      <c r="H52" s="682">
        <v>767497</v>
      </c>
      <c r="I52" s="682">
        <v>1124227</v>
      </c>
      <c r="J52" s="682">
        <v>1174743</v>
      </c>
      <c r="K52" s="682">
        <v>1309115</v>
      </c>
      <c r="L52" s="682">
        <v>1475430</v>
      </c>
      <c r="M52" s="682">
        <v>1748366</v>
      </c>
      <c r="N52" s="682">
        <v>2241195</v>
      </c>
      <c r="O52" s="685">
        <f t="shared" si="43"/>
        <v>11153026</v>
      </c>
      <c r="Q52" s="733">
        <v>45</v>
      </c>
      <c r="R52" s="750" t="s">
        <v>187</v>
      </c>
      <c r="S52" s="748">
        <v>29498</v>
      </c>
      <c r="T52" s="734">
        <f t="shared" si="1"/>
        <v>7.3899725703197928E-4</v>
      </c>
      <c r="V52" s="733">
        <v>45</v>
      </c>
      <c r="W52" s="750" t="s">
        <v>181</v>
      </c>
      <c r="X52" s="57">
        <v>24865</v>
      </c>
      <c r="Y52" s="734">
        <f t="shared" si="2"/>
        <v>2.2471298823901111E-3</v>
      </c>
      <c r="AA52" s="733">
        <v>45</v>
      </c>
      <c r="AB52" s="750" t="s">
        <v>188</v>
      </c>
      <c r="AC52" s="57">
        <v>51576</v>
      </c>
      <c r="AD52" s="734">
        <f t="shared" si="3"/>
        <v>1.8321836833058993E-3</v>
      </c>
      <c r="AF52" s="733">
        <v>45</v>
      </c>
      <c r="AG52" s="750" t="s">
        <v>186</v>
      </c>
      <c r="AH52" s="57">
        <v>67928</v>
      </c>
      <c r="AI52" s="734">
        <f t="shared" si="4"/>
        <v>1.9110039539506787E-3</v>
      </c>
      <c r="AK52" s="733">
        <v>45</v>
      </c>
      <c r="AL52" s="750" t="s">
        <v>186</v>
      </c>
      <c r="AM52" s="57">
        <v>72418</v>
      </c>
      <c r="AN52" s="734">
        <f t="shared" si="5"/>
        <v>2.1961938200334738E-3</v>
      </c>
      <c r="AP52" s="733">
        <v>45</v>
      </c>
      <c r="AQ52" s="750" t="s">
        <v>189</v>
      </c>
      <c r="AR52" s="57">
        <v>27216</v>
      </c>
      <c r="AS52" s="734">
        <f t="shared" si="6"/>
        <v>1.9394770010993647E-3</v>
      </c>
      <c r="BE52" s="61">
        <f>+AW41+AZ41+BC41</f>
        <v>1756337</v>
      </c>
    </row>
    <row r="53" spans="2:83">
      <c r="B53" s="679">
        <f t="shared" si="44"/>
        <v>2023</v>
      </c>
      <c r="C53" s="682">
        <v>2144948</v>
      </c>
      <c r="D53" s="682">
        <v>2113550</v>
      </c>
      <c r="E53" s="682">
        <v>2219040</v>
      </c>
      <c r="F53" s="682">
        <v>2182100</v>
      </c>
      <c r="G53" s="682">
        <v>2013852</v>
      </c>
      <c r="H53" s="682">
        <v>2241201</v>
      </c>
      <c r="I53" s="682">
        <v>2490643</v>
      </c>
      <c r="J53" s="682">
        <v>2468042</v>
      </c>
      <c r="K53" s="682">
        <v>2130596</v>
      </c>
      <c r="L53" s="682">
        <v>2197017</v>
      </c>
      <c r="M53" s="682">
        <v>2637077</v>
      </c>
      <c r="N53" s="682">
        <v>3261257</v>
      </c>
      <c r="O53" s="685">
        <f t="shared" si="43"/>
        <v>28099323</v>
      </c>
      <c r="Q53" s="733">
        <v>46</v>
      </c>
      <c r="R53" s="750" t="s">
        <v>190</v>
      </c>
      <c r="S53" s="748">
        <v>23722</v>
      </c>
      <c r="T53" s="734">
        <f t="shared" si="1"/>
        <v>5.9429428880983833E-4</v>
      </c>
      <c r="V53" s="733">
        <v>46</v>
      </c>
      <c r="W53" s="750" t="s">
        <v>191</v>
      </c>
      <c r="X53" s="57">
        <v>23090</v>
      </c>
      <c r="Y53" s="734">
        <f t="shared" si="2"/>
        <v>2.0867174335164958E-3</v>
      </c>
      <c r="AA53" s="733">
        <v>46</v>
      </c>
      <c r="AB53" s="750" t="s">
        <v>181</v>
      </c>
      <c r="AC53" s="57">
        <v>50005</v>
      </c>
      <c r="AD53" s="734">
        <f t="shared" si="3"/>
        <v>1.7763755445112358E-3</v>
      </c>
      <c r="AF53" s="733">
        <v>46</v>
      </c>
      <c r="AG53" s="750" t="s">
        <v>188</v>
      </c>
      <c r="AH53" s="57">
        <v>64962</v>
      </c>
      <c r="AI53" s="734">
        <f t="shared" si="4"/>
        <v>1.8275621077691673E-3</v>
      </c>
      <c r="AK53" s="733">
        <v>46</v>
      </c>
      <c r="AL53" s="750" t="s">
        <v>181</v>
      </c>
      <c r="AM53" s="57">
        <v>70103</v>
      </c>
      <c r="AN53" s="734">
        <f t="shared" si="5"/>
        <v>2.1259876738629431E-3</v>
      </c>
      <c r="AP53" s="733">
        <v>46</v>
      </c>
      <c r="AQ53" s="750" t="s">
        <v>165</v>
      </c>
      <c r="AR53" s="57">
        <v>26702</v>
      </c>
      <c r="AS53" s="734">
        <f t="shared" si="6"/>
        <v>1.9028481365136404E-3</v>
      </c>
    </row>
    <row r="54" spans="2:83" ht="17.149999999999999" customHeight="1" thickBot="1">
      <c r="B54" s="679">
        <f t="shared" si="44"/>
        <v>2024</v>
      </c>
      <c r="C54" s="682">
        <v>3035296</v>
      </c>
      <c r="D54" s="682">
        <v>3352302</v>
      </c>
      <c r="E54" s="682">
        <v>2982721</v>
      </c>
      <c r="F54" s="682">
        <v>2757128</v>
      </c>
      <c r="G54" s="682">
        <v>2633464</v>
      </c>
      <c r="H54" s="682">
        <v>2740372</v>
      </c>
      <c r="I54" s="682">
        <v>3103420</v>
      </c>
      <c r="J54" s="682">
        <v>2963147</v>
      </c>
      <c r="K54" s="682">
        <v>2521005</v>
      </c>
      <c r="L54" s="682">
        <v>2679180</v>
      </c>
      <c r="M54" s="682">
        <v>3150237</v>
      </c>
      <c r="N54" s="682">
        <v>3627442</v>
      </c>
      <c r="O54" s="685">
        <f t="shared" si="43"/>
        <v>35545714</v>
      </c>
      <c r="Q54" s="733">
        <v>47</v>
      </c>
      <c r="R54" s="750" t="s">
        <v>192</v>
      </c>
      <c r="S54" s="748">
        <v>15613</v>
      </c>
      <c r="T54" s="734">
        <f t="shared" si="1"/>
        <v>3.9114394786223786E-4</v>
      </c>
      <c r="V54" s="733">
        <v>47</v>
      </c>
      <c r="W54" s="750" t="s">
        <v>188</v>
      </c>
      <c r="X54" s="57">
        <v>19803</v>
      </c>
      <c r="Y54" s="734">
        <f t="shared" si="2"/>
        <v>1.7896606901657498E-3</v>
      </c>
      <c r="AA54" s="733">
        <v>47</v>
      </c>
      <c r="AB54" s="750" t="s">
        <v>178</v>
      </c>
      <c r="AC54" s="57">
        <v>48940</v>
      </c>
      <c r="AD54" s="734">
        <f t="shared" si="3"/>
        <v>1.7385425287147261E-3</v>
      </c>
      <c r="AF54" s="733">
        <v>47</v>
      </c>
      <c r="AG54" s="750" t="s">
        <v>181</v>
      </c>
      <c r="AH54" s="57">
        <v>63243</v>
      </c>
      <c r="AI54" s="734">
        <f t="shared" si="4"/>
        <v>1.7792018469512247E-3</v>
      </c>
      <c r="AK54" s="733">
        <v>47</v>
      </c>
      <c r="AL54" s="750" t="s">
        <v>178</v>
      </c>
      <c r="AM54" s="57">
        <v>68959</v>
      </c>
      <c r="AN54" s="734">
        <f t="shared" si="5"/>
        <v>2.0912940102693852E-3</v>
      </c>
      <c r="AP54" s="733">
        <v>47</v>
      </c>
      <c r="AQ54" s="750" t="s">
        <v>172</v>
      </c>
      <c r="AR54" s="57">
        <v>26116</v>
      </c>
      <c r="AS54" s="734">
        <f t="shared" si="6"/>
        <v>1.8610883803906162E-3</v>
      </c>
    </row>
    <row r="55" spans="2:83">
      <c r="B55" s="679">
        <f t="shared" si="44"/>
        <v>2025</v>
      </c>
      <c r="C55" s="682">
        <v>3709102</v>
      </c>
      <c r="D55" s="682">
        <v>3119445</v>
      </c>
      <c r="E55" s="682">
        <v>2720457</v>
      </c>
      <c r="F55" s="682">
        <v>2547116</v>
      </c>
      <c r="G55" s="682">
        <v>2266574</v>
      </c>
      <c r="H55" s="682">
        <v>2322775</v>
      </c>
      <c r="I55" s="682">
        <v>2610369</v>
      </c>
      <c r="J55" s="682">
        <v>2583638</v>
      </c>
      <c r="K55" s="687">
        <v>2235852</v>
      </c>
      <c r="L55" s="682">
        <v>2573743</v>
      </c>
      <c r="M55" s="682">
        <v>2914810</v>
      </c>
      <c r="N55" s="682">
        <v>3370440</v>
      </c>
      <c r="O55" s="685">
        <f t="shared" si="43"/>
        <v>32974321</v>
      </c>
      <c r="Q55" s="738">
        <v>48</v>
      </c>
      <c r="R55" s="759" t="s">
        <v>193</v>
      </c>
      <c r="S55" s="760">
        <v>789533</v>
      </c>
      <c r="T55" s="740">
        <f t="shared" si="1"/>
        <v>1.9779738332640507E-2</v>
      </c>
      <c r="V55" s="738">
        <v>48</v>
      </c>
      <c r="W55" s="759" t="s">
        <v>193</v>
      </c>
      <c r="X55" s="64">
        <f>X56-SUM(X8:X54)</f>
        <v>332077</v>
      </c>
      <c r="Y55" s="740">
        <f t="shared" si="2"/>
        <v>3.00108646673823E-2</v>
      </c>
      <c r="AA55" s="738">
        <v>48</v>
      </c>
      <c r="AB55" s="759" t="s">
        <v>193</v>
      </c>
      <c r="AC55" s="64">
        <f>AC56-SUM(AC8:AC54)</f>
        <v>799793</v>
      </c>
      <c r="AD55" s="740">
        <f t="shared" si="3"/>
        <v>2.8411813336091888E-2</v>
      </c>
      <c r="AF55" s="738">
        <v>48</v>
      </c>
      <c r="AG55" s="759" t="s">
        <v>193</v>
      </c>
      <c r="AH55" s="64">
        <f>AH56-SUM(AH8:AH54)</f>
        <v>1086889</v>
      </c>
      <c r="AI55" s="740">
        <f t="shared" si="4"/>
        <v>3.0577216707477026E-2</v>
      </c>
      <c r="AK55" s="738">
        <v>48</v>
      </c>
      <c r="AL55" s="759" t="s">
        <v>184</v>
      </c>
      <c r="AM55" s="64">
        <v>58493</v>
      </c>
      <c r="AN55" s="740">
        <f t="shared" si="5"/>
        <v>1.7738955109947525E-3</v>
      </c>
      <c r="AP55" s="738">
        <v>48</v>
      </c>
      <c r="AQ55" s="759" t="s">
        <v>194</v>
      </c>
      <c r="AR55" s="64">
        <v>24547</v>
      </c>
      <c r="AS55" s="740">
        <f t="shared" si="6"/>
        <v>1.7492777023069557E-3</v>
      </c>
      <c r="AU55" s="903" t="s">
        <v>106</v>
      </c>
      <c r="AV55" s="900">
        <v>45658</v>
      </c>
      <c r="AW55" s="901"/>
      <c r="AX55" s="902"/>
      <c r="AY55" s="905">
        <v>45689</v>
      </c>
      <c r="AZ55" s="901"/>
      <c r="BA55" s="906"/>
      <c r="BB55" s="897">
        <v>45717</v>
      </c>
      <c r="BC55" s="875"/>
      <c r="BD55" s="868"/>
      <c r="BE55" s="897">
        <v>45748</v>
      </c>
      <c r="BF55" s="875"/>
      <c r="BG55" s="868"/>
      <c r="BH55" s="897">
        <v>45778</v>
      </c>
      <c r="BI55" s="875"/>
      <c r="BJ55" s="868"/>
      <c r="BK55" s="897">
        <v>45809</v>
      </c>
      <c r="BL55" s="875"/>
      <c r="BM55" s="868"/>
      <c r="BN55" s="897">
        <v>45839</v>
      </c>
      <c r="BO55" s="875"/>
      <c r="BP55" s="868"/>
      <c r="BQ55" s="897">
        <v>45870</v>
      </c>
      <c r="BR55" s="875"/>
      <c r="BS55" s="868"/>
      <c r="BT55" s="897">
        <v>45901</v>
      </c>
      <c r="BU55" s="875"/>
      <c r="BV55" s="868"/>
      <c r="BW55" s="897">
        <v>45931</v>
      </c>
      <c r="BX55" s="875"/>
      <c r="BY55" s="868"/>
      <c r="BZ55" s="897">
        <v>45962</v>
      </c>
      <c r="CA55" s="875"/>
      <c r="CB55" s="868"/>
      <c r="CC55" s="897">
        <v>45992</v>
      </c>
      <c r="CD55" s="875"/>
      <c r="CE55" s="868"/>
    </row>
    <row r="56" spans="2:83" ht="18.649999999999999" customHeight="1" thickBot="1">
      <c r="B56" s="679">
        <f t="shared" si="44"/>
        <v>2026</v>
      </c>
      <c r="C56" s="682">
        <v>3277908</v>
      </c>
      <c r="D56" s="682">
        <v>3263802</v>
      </c>
      <c r="E56" s="682">
        <v>2775199</v>
      </c>
      <c r="F56" s="682">
        <v>2368895</v>
      </c>
      <c r="G56" s="594">
        <v>2346845</v>
      </c>
      <c r="H56" s="104">
        <v>1841551</v>
      </c>
      <c r="I56" s="682"/>
      <c r="J56" s="682"/>
      <c r="K56" s="687"/>
      <c r="L56" s="682"/>
      <c r="M56" s="682"/>
      <c r="N56" s="682"/>
      <c r="O56" s="685">
        <f t="shared" si="43"/>
        <v>15874200</v>
      </c>
      <c r="R56" s="66" t="s">
        <v>24</v>
      </c>
      <c r="S56" s="744">
        <v>39916251</v>
      </c>
      <c r="W56" s="66" t="s">
        <v>24</v>
      </c>
      <c r="X56" s="78">
        <v>11065226</v>
      </c>
      <c r="AB56" s="66" t="s">
        <v>24</v>
      </c>
      <c r="AC56" s="78">
        <v>28150016</v>
      </c>
      <c r="AG56" s="66"/>
      <c r="AH56" s="78">
        <v>35545714</v>
      </c>
      <c r="AM56" s="761">
        <v>32974321</v>
      </c>
      <c r="AR56" s="79">
        <v>14032649</v>
      </c>
      <c r="AU56" s="908"/>
      <c r="AV56" s="897">
        <v>45658</v>
      </c>
      <c r="AW56" s="875"/>
      <c r="AX56" s="868"/>
      <c r="AY56" s="909">
        <v>45689</v>
      </c>
      <c r="AZ56" s="875"/>
      <c r="BA56" s="910"/>
      <c r="BB56" s="897">
        <v>45717</v>
      </c>
      <c r="BC56" s="875"/>
      <c r="BD56" s="868"/>
      <c r="BE56" s="897">
        <v>45748</v>
      </c>
      <c r="BF56" s="875"/>
      <c r="BG56" s="868"/>
      <c r="BH56" s="897">
        <v>45778</v>
      </c>
      <c r="BI56" s="875"/>
      <c r="BJ56" s="868"/>
      <c r="BK56" s="897">
        <v>45809</v>
      </c>
      <c r="BL56" s="875"/>
      <c r="BM56" s="868"/>
      <c r="BN56" s="897">
        <v>45839</v>
      </c>
      <c r="BO56" s="875"/>
      <c r="BP56" s="868"/>
      <c r="BQ56" s="897">
        <v>45870</v>
      </c>
      <c r="BR56" s="875"/>
      <c r="BS56" s="868"/>
      <c r="BT56" s="897">
        <v>45901</v>
      </c>
      <c r="BU56" s="875"/>
      <c r="BV56" s="868"/>
      <c r="BW56" s="897">
        <v>45931</v>
      </c>
      <c r="BX56" s="875"/>
      <c r="BY56" s="868"/>
      <c r="BZ56" s="897">
        <v>45962</v>
      </c>
      <c r="CA56" s="875"/>
      <c r="CB56" s="868"/>
      <c r="CC56" s="897">
        <v>45992</v>
      </c>
      <c r="CD56" s="875"/>
      <c r="CE56" s="868"/>
    </row>
    <row r="57" spans="2:83">
      <c r="B57" s="60" t="s">
        <v>75</v>
      </c>
      <c r="C57" s="61"/>
      <c r="F57" s="51" t="s">
        <v>76</v>
      </c>
      <c r="G57" s="61">
        <f>SUM(C54:H54)</f>
        <v>17501283</v>
      </c>
      <c r="J57" s="80"/>
      <c r="V57" s="81"/>
      <c r="X57" s="57"/>
      <c r="Y57" s="70"/>
      <c r="AA57" s="81"/>
      <c r="AC57" s="57"/>
      <c r="AD57" s="70"/>
      <c r="AF57" s="81"/>
      <c r="AH57" s="57"/>
      <c r="AI57" s="70"/>
      <c r="AK57" s="81"/>
      <c r="AM57" s="57"/>
      <c r="AN57" s="70"/>
      <c r="AP57" s="81"/>
      <c r="AR57" s="57"/>
      <c r="AS57" s="70"/>
      <c r="AU57" s="904"/>
      <c r="AV57" s="702" t="s">
        <v>114</v>
      </c>
      <c r="AW57" s="702" t="s">
        <v>115</v>
      </c>
      <c r="AX57" s="703" t="s">
        <v>116</v>
      </c>
      <c r="AY57" s="702" t="s">
        <v>114</v>
      </c>
      <c r="AZ57" s="702" t="s">
        <v>115</v>
      </c>
      <c r="BA57" s="82" t="s">
        <v>116</v>
      </c>
      <c r="BB57" s="52" t="s">
        <v>114</v>
      </c>
      <c r="BC57" s="702" t="s">
        <v>115</v>
      </c>
      <c r="BD57" s="703" t="s">
        <v>116</v>
      </c>
      <c r="BE57" s="702" t="s">
        <v>114</v>
      </c>
      <c r="BF57" s="702" t="s">
        <v>115</v>
      </c>
      <c r="BG57" s="703" t="s">
        <v>116</v>
      </c>
      <c r="BH57" s="702" t="s">
        <v>114</v>
      </c>
      <c r="BI57" s="702" t="s">
        <v>115</v>
      </c>
      <c r="BJ57" s="703" t="s">
        <v>116</v>
      </c>
      <c r="BK57" s="702" t="s">
        <v>114</v>
      </c>
      <c r="BL57" s="702" t="s">
        <v>115</v>
      </c>
      <c r="BM57" s="703" t="s">
        <v>116</v>
      </c>
      <c r="BN57" s="702" t="s">
        <v>114</v>
      </c>
      <c r="BO57" s="702" t="s">
        <v>115</v>
      </c>
      <c r="BP57" s="703" t="s">
        <v>116</v>
      </c>
      <c r="BQ57" s="702" t="s">
        <v>114</v>
      </c>
      <c r="BR57" s="702" t="s">
        <v>115</v>
      </c>
      <c r="BS57" s="703" t="s">
        <v>116</v>
      </c>
      <c r="BT57" s="702" t="s">
        <v>114</v>
      </c>
      <c r="BU57" s="702" t="s">
        <v>115</v>
      </c>
      <c r="BV57" s="703" t="s">
        <v>116</v>
      </c>
      <c r="BW57" s="702" t="s">
        <v>114</v>
      </c>
      <c r="BX57" s="702" t="s">
        <v>115</v>
      </c>
      <c r="BY57" s="703" t="s">
        <v>116</v>
      </c>
      <c r="BZ57" s="702" t="s">
        <v>114</v>
      </c>
      <c r="CA57" s="702" t="s">
        <v>115</v>
      </c>
      <c r="CB57" s="703" t="s">
        <v>116</v>
      </c>
      <c r="CC57" s="702" t="s">
        <v>114</v>
      </c>
      <c r="CD57" s="702" t="s">
        <v>115</v>
      </c>
      <c r="CE57" s="703" t="s">
        <v>116</v>
      </c>
    </row>
    <row r="58" spans="2:83" ht="18" customHeight="1">
      <c r="C58" s="61"/>
      <c r="F58" s="51" t="s">
        <v>77</v>
      </c>
      <c r="G58" s="61">
        <f>SUM(C55:H55)</f>
        <v>16685469</v>
      </c>
      <c r="L58" s="51">
        <f>C56/C55-1</f>
        <v>-0.11625293669465009</v>
      </c>
      <c r="W58" s="66"/>
      <c r="X58" s="78"/>
      <c r="AB58" s="66"/>
      <c r="AC58" s="78"/>
      <c r="AG58" s="66"/>
      <c r="AH58" s="78"/>
      <c r="AM58" s="83"/>
      <c r="AR58" s="83"/>
      <c r="AU58" s="84">
        <v>1</v>
      </c>
      <c r="AV58" s="745" t="s">
        <v>117</v>
      </c>
      <c r="AW58" s="753">
        <v>662779</v>
      </c>
      <c r="AX58" s="754">
        <f t="shared" ref="AX58:AX67" si="45">AW58/$AW$68</f>
        <v>0.17868988234888122</v>
      </c>
      <c r="AY58" s="719" t="s">
        <v>118</v>
      </c>
      <c r="AZ58" s="717">
        <v>418045</v>
      </c>
      <c r="BA58" s="85">
        <f t="shared" ref="BA58:BA67" si="46">AZ58/AZ$68</f>
        <v>0.13401262083479593</v>
      </c>
      <c r="BB58" s="756" t="s">
        <v>117</v>
      </c>
      <c r="BC58" s="753">
        <v>297113</v>
      </c>
      <c r="BD58" s="754">
        <f t="shared" ref="BD58:BD67" si="47">BC58/BC$68</f>
        <v>0.10921437096781901</v>
      </c>
      <c r="BE58" s="719" t="s">
        <v>118</v>
      </c>
      <c r="BF58" s="717">
        <v>362636</v>
      </c>
      <c r="BG58" s="718">
        <f t="shared" ref="BG58:BG67" si="48">BF58/BF$68</f>
        <v>0.14237121513115225</v>
      </c>
      <c r="BH58" s="719" t="s">
        <v>118</v>
      </c>
      <c r="BI58" s="717">
        <v>385332</v>
      </c>
      <c r="BJ58" s="718">
        <f t="shared" ref="BJ58:BJ67" si="49">BI58/BI$68</f>
        <v>0.17000636202480043</v>
      </c>
      <c r="BK58" s="719" t="s">
        <v>118</v>
      </c>
      <c r="BL58" s="717">
        <v>398433</v>
      </c>
      <c r="BM58" s="718">
        <f t="shared" ref="BM58:BM67" si="50">BL58/BL$68</f>
        <v>0.17153340921967372</v>
      </c>
      <c r="BN58" s="745" t="s">
        <v>117</v>
      </c>
      <c r="BO58" s="753">
        <v>420770</v>
      </c>
      <c r="BP58" s="754">
        <f t="shared" ref="BP58:BP67" si="51">BO58/BO$68</f>
        <v>0.16119177020566824</v>
      </c>
      <c r="BQ58" s="745" t="s">
        <v>117</v>
      </c>
      <c r="BR58" s="753">
        <v>409691</v>
      </c>
      <c r="BS58" s="754">
        <v>0.15857136332566721</v>
      </c>
      <c r="BT58" s="719" t="s">
        <v>118</v>
      </c>
      <c r="BU58" s="717">
        <v>428712</v>
      </c>
      <c r="BV58" s="718">
        <f t="shared" ref="BV58:BV67" si="52">BU58/BU$68</f>
        <v>0.19174435517198812</v>
      </c>
      <c r="BW58" s="719" t="s">
        <v>118</v>
      </c>
      <c r="BX58" s="717">
        <v>378143</v>
      </c>
      <c r="BY58" s="718">
        <f t="shared" ref="BY58:BY67" si="53">BX58/BX$68</f>
        <v>0.14692337191397897</v>
      </c>
      <c r="BZ58" s="756" t="s">
        <v>117</v>
      </c>
      <c r="CA58" s="753">
        <v>326974</v>
      </c>
      <c r="CB58" s="754">
        <f t="shared" ref="CB58:CB67" si="54">CA58/CA$68</f>
        <v>0.11217677996164416</v>
      </c>
      <c r="CC58" s="756" t="s">
        <v>117</v>
      </c>
      <c r="CD58" s="753">
        <v>372247</v>
      </c>
      <c r="CE58" s="754">
        <v>0.1104446303746692</v>
      </c>
    </row>
    <row r="59" spans="2:83">
      <c r="C59" s="61"/>
      <c r="F59" s="51" t="s">
        <v>78</v>
      </c>
      <c r="G59" s="61">
        <f>SUM(C56:H56)</f>
        <v>15874200</v>
      </c>
      <c r="X59" s="80"/>
      <c r="AC59" s="80"/>
      <c r="AH59" s="80"/>
      <c r="AU59" s="86">
        <v>2</v>
      </c>
      <c r="AV59" s="716" t="s">
        <v>118</v>
      </c>
      <c r="AW59" s="57">
        <v>443015</v>
      </c>
      <c r="AX59" s="734">
        <f t="shared" si="45"/>
        <v>0.11943996147854656</v>
      </c>
      <c r="AY59" s="725" t="s">
        <v>117</v>
      </c>
      <c r="AZ59" s="54">
        <v>371542</v>
      </c>
      <c r="BA59" s="762">
        <f t="shared" si="46"/>
        <v>0.11910516133478873</v>
      </c>
      <c r="BB59" s="58" t="s">
        <v>118</v>
      </c>
      <c r="BC59" s="57">
        <v>292436</v>
      </c>
      <c r="BD59" s="734">
        <f t="shared" si="47"/>
        <v>0.10749517452398623</v>
      </c>
      <c r="BE59" s="725" t="s">
        <v>117</v>
      </c>
      <c r="BF59" s="54">
        <v>317213</v>
      </c>
      <c r="BG59" s="726">
        <f t="shared" si="48"/>
        <v>0.12453810505685646</v>
      </c>
      <c r="BH59" s="725" t="s">
        <v>117</v>
      </c>
      <c r="BI59" s="54">
        <v>310292</v>
      </c>
      <c r="BJ59" s="726">
        <f t="shared" si="49"/>
        <v>0.13689912617015812</v>
      </c>
      <c r="BK59" s="725" t="s">
        <v>117</v>
      </c>
      <c r="BL59" s="54">
        <v>306617</v>
      </c>
      <c r="BM59" s="726">
        <f t="shared" si="50"/>
        <v>0.13200477705086852</v>
      </c>
      <c r="BN59" s="716" t="s">
        <v>118</v>
      </c>
      <c r="BO59" s="57">
        <v>358287</v>
      </c>
      <c r="BP59" s="734">
        <f t="shared" si="51"/>
        <v>0.1372553075829509</v>
      </c>
      <c r="BQ59" s="716" t="s">
        <v>118</v>
      </c>
      <c r="BR59" s="57">
        <v>391777</v>
      </c>
      <c r="BS59" s="734">
        <v>0.1516377294342319</v>
      </c>
      <c r="BT59" s="725" t="s">
        <v>117</v>
      </c>
      <c r="BU59" s="54">
        <v>321309</v>
      </c>
      <c r="BV59" s="726">
        <f t="shared" si="52"/>
        <v>0.14370763360007729</v>
      </c>
      <c r="BW59" s="725" t="s">
        <v>117</v>
      </c>
      <c r="BX59" s="54">
        <v>357445</v>
      </c>
      <c r="BY59" s="734">
        <f t="shared" si="53"/>
        <v>0.13888138792412452</v>
      </c>
      <c r="BZ59" s="58" t="s">
        <v>118</v>
      </c>
      <c r="CA59" s="57">
        <v>321869</v>
      </c>
      <c r="CB59" s="734">
        <f t="shared" si="54"/>
        <v>0.11042537935577276</v>
      </c>
      <c r="CC59" s="58" t="s">
        <v>118</v>
      </c>
      <c r="CD59" s="57">
        <v>342171</v>
      </c>
      <c r="CE59" s="734">
        <v>0.1015211663759034</v>
      </c>
    </row>
    <row r="60" spans="2:83">
      <c r="C60" s="61"/>
      <c r="AU60" s="86">
        <v>3</v>
      </c>
      <c r="AV60" s="716" t="s">
        <v>122</v>
      </c>
      <c r="AW60" s="57">
        <v>255920</v>
      </c>
      <c r="AX60" s="734">
        <f t="shared" si="45"/>
        <v>6.8997832898636924E-2</v>
      </c>
      <c r="AY60" s="716" t="s">
        <v>122</v>
      </c>
      <c r="AZ60" s="57">
        <v>230600</v>
      </c>
      <c r="BA60" s="763">
        <f t="shared" si="46"/>
        <v>7.3923406246944573E-2</v>
      </c>
      <c r="BB60" s="58" t="s">
        <v>122</v>
      </c>
      <c r="BC60" s="57">
        <v>235682</v>
      </c>
      <c r="BD60" s="734">
        <f t="shared" si="47"/>
        <v>8.6633238459567635E-2</v>
      </c>
      <c r="BE60" s="716" t="s">
        <v>120</v>
      </c>
      <c r="BF60" s="57">
        <v>206286</v>
      </c>
      <c r="BG60" s="734">
        <f t="shared" si="48"/>
        <v>8.0988066503449391E-2</v>
      </c>
      <c r="BH60" s="716" t="s">
        <v>120</v>
      </c>
      <c r="BI60" s="57">
        <v>228544</v>
      </c>
      <c r="BJ60" s="734">
        <f t="shared" si="49"/>
        <v>0.10083235755814723</v>
      </c>
      <c r="BK60" s="716" t="s">
        <v>120</v>
      </c>
      <c r="BL60" s="57">
        <v>205299</v>
      </c>
      <c r="BM60" s="734">
        <f t="shared" si="50"/>
        <v>8.8385343029793714E-2</v>
      </c>
      <c r="BN60" s="716" t="s">
        <v>120</v>
      </c>
      <c r="BO60" s="57">
        <v>189303</v>
      </c>
      <c r="BP60" s="734">
        <f t="shared" si="51"/>
        <v>7.251963228187279E-2</v>
      </c>
      <c r="BQ60" s="716" t="s">
        <v>120</v>
      </c>
      <c r="BR60" s="57">
        <v>190604</v>
      </c>
      <c r="BS60" s="734">
        <v>7.3773493035789076E-2</v>
      </c>
      <c r="BT60" s="716" t="s">
        <v>120</v>
      </c>
      <c r="BU60" s="57">
        <v>207195</v>
      </c>
      <c r="BV60" s="734">
        <f t="shared" si="52"/>
        <v>9.2669371675763876E-2</v>
      </c>
      <c r="BW60" s="716" t="s">
        <v>120</v>
      </c>
      <c r="BX60" s="57">
        <v>213858</v>
      </c>
      <c r="BY60" s="734">
        <f t="shared" si="53"/>
        <v>8.3092212392612622E-2</v>
      </c>
      <c r="BZ60" s="58" t="s">
        <v>120</v>
      </c>
      <c r="CA60" s="57">
        <v>236232</v>
      </c>
      <c r="CB60" s="734">
        <f t="shared" si="54"/>
        <v>8.1045419770070778E-2</v>
      </c>
      <c r="CC60" s="58" t="s">
        <v>120</v>
      </c>
      <c r="CD60" s="57">
        <v>266228</v>
      </c>
      <c r="CE60" s="734">
        <v>7.8989093412136099E-2</v>
      </c>
    </row>
    <row r="61" spans="2:83">
      <c r="C61" s="61"/>
      <c r="Q61" s="87" t="s">
        <v>195</v>
      </c>
      <c r="AU61" s="86">
        <v>4</v>
      </c>
      <c r="AV61" s="716" t="s">
        <v>124</v>
      </c>
      <c r="AW61" s="57">
        <v>209065</v>
      </c>
      <c r="AX61" s="734">
        <f t="shared" si="45"/>
        <v>5.6365395181906565E-2</v>
      </c>
      <c r="AY61" s="716" t="s">
        <v>120</v>
      </c>
      <c r="AZ61" s="57">
        <v>169988</v>
      </c>
      <c r="BA61" s="763">
        <f t="shared" si="46"/>
        <v>5.4493026804447585E-2</v>
      </c>
      <c r="BB61" s="58" t="s">
        <v>120</v>
      </c>
      <c r="BC61" s="57">
        <v>187973</v>
      </c>
      <c r="BD61" s="734">
        <f t="shared" si="47"/>
        <v>6.9096111425396539E-2</v>
      </c>
      <c r="BE61" s="716" t="s">
        <v>122</v>
      </c>
      <c r="BF61" s="57">
        <v>155314</v>
      </c>
      <c r="BG61" s="734">
        <f t="shared" si="48"/>
        <v>6.0976414109133625E-2</v>
      </c>
      <c r="BH61" s="716" t="s">
        <v>124</v>
      </c>
      <c r="BI61" s="57">
        <v>91178</v>
      </c>
      <c r="BJ61" s="734">
        <f t="shared" si="49"/>
        <v>4.0227232819224079E-2</v>
      </c>
      <c r="BK61" s="716" t="s">
        <v>123</v>
      </c>
      <c r="BL61" s="57">
        <v>107501</v>
      </c>
      <c r="BM61" s="734">
        <f t="shared" si="50"/>
        <v>4.628133970962281E-2</v>
      </c>
      <c r="BN61" s="716" t="s">
        <v>124</v>
      </c>
      <c r="BO61" s="57">
        <v>130259</v>
      </c>
      <c r="BP61" s="734">
        <f t="shared" si="51"/>
        <v>4.990060792171528E-2</v>
      </c>
      <c r="BQ61" s="716" t="s">
        <v>124</v>
      </c>
      <c r="BR61" s="57">
        <v>133995</v>
      </c>
      <c r="BS61" s="734">
        <v>5.1862915779997042E-2</v>
      </c>
      <c r="BT61" s="716" t="s">
        <v>124</v>
      </c>
      <c r="BU61" s="57">
        <v>101672</v>
      </c>
      <c r="BV61" s="734">
        <f t="shared" si="52"/>
        <v>4.5473492878777305E-2</v>
      </c>
      <c r="BW61" s="716" t="s">
        <v>129</v>
      </c>
      <c r="BX61" s="57">
        <v>145764</v>
      </c>
      <c r="BY61" s="734">
        <f t="shared" si="53"/>
        <v>5.6635025330811974E-2</v>
      </c>
      <c r="BZ61" s="58" t="s">
        <v>129</v>
      </c>
      <c r="CA61" s="57">
        <v>214523</v>
      </c>
      <c r="CB61" s="734">
        <f t="shared" si="54"/>
        <v>7.3597592982046864E-2</v>
      </c>
      <c r="CC61" s="58" t="s">
        <v>129</v>
      </c>
      <c r="CD61" s="57">
        <v>266213</v>
      </c>
      <c r="CE61" s="734">
        <v>7.8984642954629064E-2</v>
      </c>
    </row>
    <row r="62" spans="2:83">
      <c r="C62" s="61"/>
      <c r="R62" s="88" t="s">
        <v>196</v>
      </c>
      <c r="AU62" s="86">
        <v>5</v>
      </c>
      <c r="AV62" s="716" t="s">
        <v>120</v>
      </c>
      <c r="AW62" s="57">
        <v>185809</v>
      </c>
      <c r="AX62" s="734">
        <f t="shared" si="45"/>
        <v>5.0095413930379917E-2</v>
      </c>
      <c r="AY62" s="716" t="s">
        <v>124</v>
      </c>
      <c r="AZ62" s="57">
        <v>168090</v>
      </c>
      <c r="BA62" s="763">
        <f t="shared" si="46"/>
        <v>5.3884585238720348E-2</v>
      </c>
      <c r="BB62" s="58" t="s">
        <v>124</v>
      </c>
      <c r="BC62" s="57">
        <v>120775</v>
      </c>
      <c r="BD62" s="734">
        <f t="shared" si="47"/>
        <v>4.439511449730689E-2</v>
      </c>
      <c r="BE62" s="716" t="s">
        <v>119</v>
      </c>
      <c r="BF62" s="57">
        <v>110231</v>
      </c>
      <c r="BG62" s="734">
        <f t="shared" si="48"/>
        <v>4.3276788336298777E-2</v>
      </c>
      <c r="BH62" s="716" t="s">
        <v>122</v>
      </c>
      <c r="BI62" s="57">
        <v>83627</v>
      </c>
      <c r="BJ62" s="734">
        <f t="shared" si="49"/>
        <v>3.6895773091899932E-2</v>
      </c>
      <c r="BK62" s="716" t="s">
        <v>124</v>
      </c>
      <c r="BL62" s="57">
        <v>98544</v>
      </c>
      <c r="BM62" s="734">
        <f t="shared" si="50"/>
        <v>4.2425171303942015E-2</v>
      </c>
      <c r="BN62" s="716" t="s">
        <v>137</v>
      </c>
      <c r="BO62" s="57">
        <v>85412</v>
      </c>
      <c r="BP62" s="734">
        <f t="shared" si="51"/>
        <v>3.2720278244186933E-2</v>
      </c>
      <c r="BQ62" s="736" t="s">
        <v>135</v>
      </c>
      <c r="BR62" s="59">
        <v>128178</v>
      </c>
      <c r="BS62" s="737">
        <v>4.96114393734726E-2</v>
      </c>
      <c r="BT62" s="736" t="s">
        <v>135</v>
      </c>
      <c r="BU62" s="59">
        <v>91610</v>
      </c>
      <c r="BV62" s="737">
        <f t="shared" si="52"/>
        <v>4.0973195005751722E-2</v>
      </c>
      <c r="BW62" s="716" t="s">
        <v>131</v>
      </c>
      <c r="BX62" s="57">
        <v>136382</v>
      </c>
      <c r="BY62" s="734">
        <f t="shared" si="53"/>
        <v>5.2989750724916976E-2</v>
      </c>
      <c r="BZ62" s="58" t="s">
        <v>131</v>
      </c>
      <c r="CA62" s="57">
        <v>130251</v>
      </c>
      <c r="CB62" s="734">
        <f t="shared" si="54"/>
        <v>4.4685931501538691E-2</v>
      </c>
      <c r="CC62" s="58" t="s">
        <v>131</v>
      </c>
      <c r="CD62" s="57">
        <v>150561</v>
      </c>
      <c r="CE62" s="734">
        <v>4.4671022181080218E-2</v>
      </c>
    </row>
    <row r="63" spans="2:83">
      <c r="C63" s="61"/>
      <c r="AU63" s="86">
        <v>6</v>
      </c>
      <c r="AV63" s="716" t="s">
        <v>119</v>
      </c>
      <c r="AW63" s="57">
        <v>121532</v>
      </c>
      <c r="AX63" s="734">
        <f t="shared" si="45"/>
        <v>3.2765882415743755E-2</v>
      </c>
      <c r="AY63" s="716" t="s">
        <v>142</v>
      </c>
      <c r="AZ63" s="57">
        <v>128630</v>
      </c>
      <c r="BA63" s="763">
        <f t="shared" si="46"/>
        <v>4.1234899156741021E-2</v>
      </c>
      <c r="BB63" s="58" t="s">
        <v>125</v>
      </c>
      <c r="BC63" s="57">
        <v>114276</v>
      </c>
      <c r="BD63" s="734">
        <f t="shared" si="47"/>
        <v>4.2006177638536465E-2</v>
      </c>
      <c r="BE63" s="716" t="s">
        <v>124</v>
      </c>
      <c r="BF63" s="57">
        <v>84455</v>
      </c>
      <c r="BG63" s="734">
        <f t="shared" si="48"/>
        <v>3.315710788201244E-2</v>
      </c>
      <c r="BH63" s="716" t="s">
        <v>123</v>
      </c>
      <c r="BI63" s="57">
        <v>76706</v>
      </c>
      <c r="BJ63" s="734">
        <f t="shared" si="49"/>
        <v>3.3842265904400211E-2</v>
      </c>
      <c r="BK63" s="716" t="s">
        <v>133</v>
      </c>
      <c r="BL63" s="57">
        <v>81717</v>
      </c>
      <c r="BM63" s="734">
        <f t="shared" si="50"/>
        <v>3.5180809825501598E-2</v>
      </c>
      <c r="BN63" s="716" t="s">
        <v>197</v>
      </c>
      <c r="BO63" s="57">
        <v>81098</v>
      </c>
      <c r="BP63" s="734">
        <f t="shared" si="51"/>
        <v>3.1067638330059849E-2</v>
      </c>
      <c r="BQ63" s="716" t="s">
        <v>137</v>
      </c>
      <c r="BR63" s="57">
        <v>86849</v>
      </c>
      <c r="BS63" s="734">
        <v>3.3615003340251227E-2</v>
      </c>
      <c r="BT63" s="716" t="s">
        <v>197</v>
      </c>
      <c r="BU63" s="57">
        <v>76907</v>
      </c>
      <c r="BV63" s="734">
        <f t="shared" si="52"/>
        <v>3.4397178346330617E-2</v>
      </c>
      <c r="BW63" s="716" t="s">
        <v>140</v>
      </c>
      <c r="BX63" s="57">
        <v>83929</v>
      </c>
      <c r="BY63" s="734">
        <f t="shared" si="53"/>
        <v>3.2609705009396819E-2</v>
      </c>
      <c r="BZ63" s="58" t="s">
        <v>140</v>
      </c>
      <c r="CA63" s="57">
        <v>122462</v>
      </c>
      <c r="CB63" s="734">
        <f t="shared" si="54"/>
        <v>4.2013716159886923E-2</v>
      </c>
      <c r="CC63" s="58" t="s">
        <v>136</v>
      </c>
      <c r="CD63" s="57">
        <v>138279</v>
      </c>
      <c r="CE63" s="734">
        <v>4.1026987574322639E-2</v>
      </c>
    </row>
    <row r="64" spans="2:83">
      <c r="C64" s="61"/>
      <c r="AU64" s="86">
        <v>7</v>
      </c>
      <c r="AV64" s="716" t="s">
        <v>133</v>
      </c>
      <c r="AW64" s="57">
        <v>118038</v>
      </c>
      <c r="AX64" s="734">
        <f t="shared" si="45"/>
        <v>3.182387542860779E-2</v>
      </c>
      <c r="AY64" s="716" t="s">
        <v>135</v>
      </c>
      <c r="AZ64" s="57">
        <v>120130</v>
      </c>
      <c r="BA64" s="763">
        <f t="shared" si="46"/>
        <v>3.8510055474611671E-2</v>
      </c>
      <c r="BB64" s="58" t="s">
        <v>135</v>
      </c>
      <c r="BC64" s="57">
        <v>109173</v>
      </c>
      <c r="BD64" s="734">
        <f t="shared" si="47"/>
        <v>4.0130389857292358E-2</v>
      </c>
      <c r="BE64" s="716" t="s">
        <v>125</v>
      </c>
      <c r="BF64" s="57">
        <v>82859</v>
      </c>
      <c r="BG64" s="734">
        <f t="shared" si="48"/>
        <v>3.2530516866919296E-2</v>
      </c>
      <c r="BH64" s="716" t="s">
        <v>127</v>
      </c>
      <c r="BI64" s="57">
        <v>74464</v>
      </c>
      <c r="BJ64" s="734">
        <f t="shared" si="49"/>
        <v>3.2853107818231392E-2</v>
      </c>
      <c r="BK64" s="716" t="s">
        <v>127</v>
      </c>
      <c r="BL64" s="57">
        <v>79291</v>
      </c>
      <c r="BM64" s="734">
        <f t="shared" si="50"/>
        <v>3.4136368098117251E-2</v>
      </c>
      <c r="BN64" s="716" t="s">
        <v>133</v>
      </c>
      <c r="BO64" s="57">
        <v>81096</v>
      </c>
      <c r="BP64" s="734">
        <f t="shared" si="51"/>
        <v>3.1066872154856269E-2</v>
      </c>
      <c r="BQ64" s="716" t="s">
        <v>197</v>
      </c>
      <c r="BR64" s="57">
        <v>79573</v>
      </c>
      <c r="BS64" s="734">
        <v>3.0798819339241799E-2</v>
      </c>
      <c r="BT64" s="716" t="s">
        <v>123</v>
      </c>
      <c r="BU64" s="57">
        <v>73522</v>
      </c>
      <c r="BV64" s="734">
        <f t="shared" si="52"/>
        <v>3.2883214094671744E-2</v>
      </c>
      <c r="BW64" s="716" t="s">
        <v>137</v>
      </c>
      <c r="BX64" s="57">
        <v>83574</v>
      </c>
      <c r="BY64" s="734">
        <f t="shared" si="53"/>
        <v>3.2471773599772782E-2</v>
      </c>
      <c r="BZ64" s="58" t="s">
        <v>125</v>
      </c>
      <c r="CA64" s="57">
        <v>111382</v>
      </c>
      <c r="CB64" s="734">
        <f t="shared" si="54"/>
        <v>3.8212439232745872E-2</v>
      </c>
      <c r="CC64" s="58" t="s">
        <v>140</v>
      </c>
      <c r="CD64" s="57">
        <v>128928</v>
      </c>
      <c r="CE64" s="734">
        <v>3.8252572364439068E-2</v>
      </c>
    </row>
    <row r="65" spans="3:83">
      <c r="C65" s="61"/>
      <c r="AU65" s="86">
        <v>8</v>
      </c>
      <c r="AV65" s="716" t="s">
        <v>137</v>
      </c>
      <c r="AW65" s="57">
        <v>116779</v>
      </c>
      <c r="AX65" s="734">
        <f t="shared" si="45"/>
        <v>3.1484440169075964E-2</v>
      </c>
      <c r="AY65" s="716" t="s">
        <v>125</v>
      </c>
      <c r="AZ65" s="57">
        <v>114138</v>
      </c>
      <c r="BA65" s="763">
        <f t="shared" si="46"/>
        <v>3.6589200963632953E-2</v>
      </c>
      <c r="BB65" s="58" t="s">
        <v>119</v>
      </c>
      <c r="BC65" s="57">
        <v>106268</v>
      </c>
      <c r="BD65" s="734">
        <f t="shared" si="47"/>
        <v>3.9062554563442833E-2</v>
      </c>
      <c r="BE65" s="716" t="s">
        <v>133</v>
      </c>
      <c r="BF65" s="57">
        <v>80506</v>
      </c>
      <c r="BG65" s="734">
        <f t="shared" si="48"/>
        <v>3.1606726980632216E-2</v>
      </c>
      <c r="BH65" s="716" t="s">
        <v>145</v>
      </c>
      <c r="BI65" s="57">
        <v>72807</v>
      </c>
      <c r="BJ65" s="734">
        <f t="shared" si="49"/>
        <v>3.21220485190424E-2</v>
      </c>
      <c r="BK65" s="716" t="s">
        <v>122</v>
      </c>
      <c r="BL65" s="57">
        <v>73616</v>
      </c>
      <c r="BM65" s="734">
        <f t="shared" si="50"/>
        <v>3.1693166612995163E-2</v>
      </c>
      <c r="BN65" s="716" t="s">
        <v>132</v>
      </c>
      <c r="BO65" s="57">
        <v>75384</v>
      </c>
      <c r="BP65" s="734">
        <f t="shared" si="51"/>
        <v>2.8878675773425136E-2</v>
      </c>
      <c r="BQ65" s="716" t="s">
        <v>143</v>
      </c>
      <c r="BR65" s="57">
        <v>72802</v>
      </c>
      <c r="BS65" s="734">
        <v>2.8178096157433819E-2</v>
      </c>
      <c r="BT65" s="716" t="s">
        <v>137</v>
      </c>
      <c r="BU65" s="57">
        <v>66878</v>
      </c>
      <c r="BV65" s="734">
        <f t="shared" si="52"/>
        <v>2.9911639947545723E-2</v>
      </c>
      <c r="BW65" s="716" t="s">
        <v>136</v>
      </c>
      <c r="BX65" s="57">
        <v>78947</v>
      </c>
      <c r="BY65" s="734">
        <f t="shared" si="53"/>
        <v>3.0674002804475815E-2</v>
      </c>
      <c r="BZ65" s="58" t="s">
        <v>135</v>
      </c>
      <c r="CA65" s="57">
        <v>108038</v>
      </c>
      <c r="CB65" s="734">
        <f t="shared" si="54"/>
        <v>3.7065194643904752E-2</v>
      </c>
      <c r="CC65" s="58" t="s">
        <v>125</v>
      </c>
      <c r="CD65" s="57">
        <v>120901</v>
      </c>
      <c r="CE65" s="734">
        <v>3.5870984203842819E-2</v>
      </c>
    </row>
    <row r="66" spans="3:83">
      <c r="C66" s="61"/>
      <c r="AU66" s="86">
        <v>9</v>
      </c>
      <c r="AV66" s="716" t="s">
        <v>125</v>
      </c>
      <c r="AW66" s="57">
        <v>112828</v>
      </c>
      <c r="AX66" s="734">
        <f t="shared" si="45"/>
        <v>3.0419222766049574E-2</v>
      </c>
      <c r="AY66" s="716" t="s">
        <v>119</v>
      </c>
      <c r="AZ66" s="57">
        <v>107316</v>
      </c>
      <c r="BA66" s="763">
        <f t="shared" si="46"/>
        <v>3.440227348134043E-2</v>
      </c>
      <c r="BB66" s="58" t="s">
        <v>133</v>
      </c>
      <c r="BC66" s="57">
        <v>100051</v>
      </c>
      <c r="BD66" s="734">
        <f t="shared" si="47"/>
        <v>3.6777276759015119E-2</v>
      </c>
      <c r="BE66" s="716" t="s">
        <v>127</v>
      </c>
      <c r="BF66" s="57">
        <v>80468</v>
      </c>
      <c r="BG66" s="734">
        <f t="shared" si="48"/>
        <v>3.1591808146939522E-2</v>
      </c>
      <c r="BH66" s="716" t="s">
        <v>135</v>
      </c>
      <c r="BI66" s="57">
        <v>69378</v>
      </c>
      <c r="BJ66" s="734">
        <f t="shared" si="49"/>
        <v>3.0609192552283754E-2</v>
      </c>
      <c r="BK66" s="716" t="s">
        <v>145</v>
      </c>
      <c r="BL66" s="57">
        <v>71899</v>
      </c>
      <c r="BM66" s="734">
        <f t="shared" si="50"/>
        <v>3.0953963626219019E-2</v>
      </c>
      <c r="BN66" s="716" t="s">
        <v>135</v>
      </c>
      <c r="BO66" s="57">
        <v>74717</v>
      </c>
      <c r="BP66" s="734">
        <f t="shared" si="51"/>
        <v>2.8623156343030431E-2</v>
      </c>
      <c r="BQ66" s="716" t="s">
        <v>123</v>
      </c>
      <c r="BR66" s="57">
        <v>70640</v>
      </c>
      <c r="BS66" s="734">
        <v>2.7341291620575331E-2</v>
      </c>
      <c r="BT66" s="716" t="s">
        <v>132</v>
      </c>
      <c r="BU66" s="57">
        <v>60191</v>
      </c>
      <c r="BV66" s="734">
        <f t="shared" si="52"/>
        <v>2.6920833758227288E-2</v>
      </c>
      <c r="BW66" s="716" t="s">
        <v>123</v>
      </c>
      <c r="BX66" s="57">
        <v>77095</v>
      </c>
      <c r="BY66" s="734">
        <f t="shared" si="53"/>
        <v>2.9954428239338582E-2</v>
      </c>
      <c r="BZ66" s="58" t="s">
        <v>136</v>
      </c>
      <c r="CA66" s="57">
        <v>107976</v>
      </c>
      <c r="CB66" s="734">
        <f t="shared" si="54"/>
        <v>3.7043923960738433E-2</v>
      </c>
      <c r="CC66" s="58" t="s">
        <v>123</v>
      </c>
      <c r="CD66" s="57">
        <v>114695</v>
      </c>
      <c r="CE66" s="734">
        <v>3.4029681584600228E-2</v>
      </c>
    </row>
    <row r="67" spans="3:83" ht="17.149999999999999" customHeight="1" thickBot="1">
      <c r="C67" s="61"/>
      <c r="AU67" s="89">
        <v>10</v>
      </c>
      <c r="AV67" s="90" t="s">
        <v>142</v>
      </c>
      <c r="AW67" s="91">
        <v>110515</v>
      </c>
      <c r="AX67" s="92">
        <f t="shared" si="45"/>
        <v>2.9795621689562596E-2</v>
      </c>
      <c r="AY67" s="90" t="s">
        <v>133</v>
      </c>
      <c r="AZ67" s="91">
        <v>102542</v>
      </c>
      <c r="BA67" s="93">
        <f t="shared" si="46"/>
        <v>3.2871873041518604E-2</v>
      </c>
      <c r="BB67" s="65" t="s">
        <v>127</v>
      </c>
      <c r="BC67" s="64">
        <v>95335</v>
      </c>
      <c r="BD67" s="740">
        <f t="shared" si="47"/>
        <v>3.5043744488517922E-2</v>
      </c>
      <c r="BE67" s="739" t="s">
        <v>132</v>
      </c>
      <c r="BF67" s="64">
        <v>75067</v>
      </c>
      <c r="BG67" s="740">
        <f t="shared" si="48"/>
        <v>2.9471370758143722E-2</v>
      </c>
      <c r="BH67" s="739" t="s">
        <v>133</v>
      </c>
      <c r="BI67" s="64">
        <v>68251</v>
      </c>
      <c r="BJ67" s="740">
        <f t="shared" si="49"/>
        <v>3.01119663421534E-2</v>
      </c>
      <c r="BK67" s="739" t="s">
        <v>137</v>
      </c>
      <c r="BL67" s="64">
        <v>68979</v>
      </c>
      <c r="BM67" s="740">
        <f t="shared" si="50"/>
        <v>2.969684497660554E-2</v>
      </c>
      <c r="BN67" s="739" t="s">
        <v>123</v>
      </c>
      <c r="BO67" s="64">
        <v>73196</v>
      </c>
      <c r="BP67" s="740">
        <f t="shared" si="51"/>
        <v>2.8040480100706068E-2</v>
      </c>
      <c r="BQ67" s="739" t="s">
        <v>127</v>
      </c>
      <c r="BR67" s="64">
        <v>67682</v>
      </c>
      <c r="BS67" s="740">
        <v>2.6196394386520092E-2</v>
      </c>
      <c r="BT67" s="94" t="s">
        <v>145</v>
      </c>
      <c r="BU67" s="64">
        <v>55300</v>
      </c>
      <c r="BV67" s="740">
        <f t="shared" si="52"/>
        <v>2.4733300773038643E-2</v>
      </c>
      <c r="BW67" s="739" t="s">
        <v>125</v>
      </c>
      <c r="BX67" s="64">
        <v>76709</v>
      </c>
      <c r="BY67" s="740">
        <f t="shared" si="53"/>
        <v>2.9804452115071319E-2</v>
      </c>
      <c r="BZ67" s="65" t="s">
        <v>123</v>
      </c>
      <c r="CA67" s="64">
        <v>89176</v>
      </c>
      <c r="CB67" s="740">
        <f t="shared" si="54"/>
        <v>3.0594103903856511E-2</v>
      </c>
      <c r="CC67" s="65" t="s">
        <v>135</v>
      </c>
      <c r="CD67" s="64">
        <v>105615</v>
      </c>
      <c r="CE67" s="740">
        <v>3.1335671307010357E-2</v>
      </c>
    </row>
    <row r="68" spans="3:83" ht="18.649999999999999" customHeight="1" thickBot="1">
      <c r="O68" s="51"/>
      <c r="AU68" s="66"/>
      <c r="AV68" s="66"/>
      <c r="AW68" s="78">
        <v>3709102</v>
      </c>
      <c r="AX68" s="67"/>
      <c r="AY68" s="66"/>
      <c r="AZ68" s="78">
        <v>3119445</v>
      </c>
      <c r="BA68" s="67"/>
      <c r="BB68" s="66"/>
      <c r="BC68" s="744">
        <v>2720457</v>
      </c>
      <c r="BD68" s="67"/>
      <c r="BE68" s="95">
        <f>+AW58+AZ59+BC58</f>
        <v>1331434</v>
      </c>
      <c r="BF68" s="744">
        <v>2547116</v>
      </c>
      <c r="BG68" s="67"/>
      <c r="BH68" s="66"/>
      <c r="BI68" s="744">
        <v>2266574</v>
      </c>
      <c r="BJ68" s="67"/>
      <c r="BK68" s="66"/>
      <c r="BL68" s="744">
        <v>2322772</v>
      </c>
      <c r="BM68" s="67"/>
      <c r="BN68" s="66"/>
      <c r="BO68" s="744">
        <v>2610369</v>
      </c>
      <c r="BP68" s="67"/>
      <c r="BQ68" s="66"/>
      <c r="BR68" s="744">
        <v>2583638</v>
      </c>
      <c r="BS68" s="67"/>
      <c r="BT68" s="66"/>
      <c r="BU68" s="744">
        <v>2235852</v>
      </c>
      <c r="BV68" s="67"/>
      <c r="BW68" s="66"/>
      <c r="BX68" s="83">
        <v>2573743</v>
      </c>
      <c r="BY68" s="67"/>
      <c r="BZ68" s="67"/>
      <c r="CA68" s="96">
        <v>2914810</v>
      </c>
      <c r="CB68" s="67"/>
      <c r="CC68" s="66"/>
      <c r="CD68" s="744">
        <v>3370440</v>
      </c>
      <c r="CE68" s="67"/>
    </row>
    <row r="69" spans="3:83" ht="17.5" customHeight="1" thickTop="1" thickBot="1">
      <c r="O69" s="51"/>
      <c r="AY69" s="51" t="s">
        <v>98</v>
      </c>
      <c r="AZ69" s="75">
        <f>AW68+AZ68</f>
        <v>6828547</v>
      </c>
    </row>
    <row r="70" spans="3:83">
      <c r="O70" s="51"/>
      <c r="AU70" s="903" t="s">
        <v>106</v>
      </c>
      <c r="AV70" s="900">
        <v>46023</v>
      </c>
      <c r="AW70" s="901"/>
      <c r="AX70" s="902"/>
      <c r="AY70" s="905">
        <v>46054</v>
      </c>
      <c r="AZ70" s="901"/>
      <c r="BA70" s="906"/>
      <c r="BB70" s="897">
        <v>46082</v>
      </c>
      <c r="BC70" s="875"/>
      <c r="BD70" s="868"/>
      <c r="BE70" s="897">
        <v>46113</v>
      </c>
      <c r="BF70" s="875"/>
      <c r="BG70" s="868"/>
      <c r="BH70" s="897">
        <v>46143</v>
      </c>
      <c r="BI70" s="875"/>
      <c r="BJ70" s="868"/>
      <c r="BK70" s="897">
        <v>46174</v>
      </c>
      <c r="BL70" s="875"/>
      <c r="BM70" s="868"/>
      <c r="BN70" s="897">
        <v>46204</v>
      </c>
      <c r="BO70" s="875"/>
      <c r="BP70" s="868"/>
      <c r="BQ70" s="897">
        <v>46235</v>
      </c>
      <c r="BR70" s="875"/>
      <c r="BS70" s="868"/>
      <c r="BT70" s="897">
        <v>46266</v>
      </c>
      <c r="BU70" s="875"/>
      <c r="BV70" s="868"/>
      <c r="BW70" s="897">
        <v>46296</v>
      </c>
      <c r="BX70" s="875"/>
      <c r="BY70" s="868"/>
      <c r="BZ70" s="897">
        <v>46327</v>
      </c>
      <c r="CA70" s="875"/>
      <c r="CB70" s="868"/>
      <c r="CC70" s="897">
        <v>46357</v>
      </c>
      <c r="CD70" s="875"/>
      <c r="CE70" s="868"/>
    </row>
    <row r="71" spans="3:83">
      <c r="O71" s="51"/>
      <c r="AU71" s="904"/>
      <c r="AV71" s="702" t="s">
        <v>114</v>
      </c>
      <c r="AW71" s="702" t="s">
        <v>115</v>
      </c>
      <c r="AX71" s="703" t="s">
        <v>116</v>
      </c>
      <c r="AY71" s="702" t="s">
        <v>114</v>
      </c>
      <c r="AZ71" s="702" t="s">
        <v>115</v>
      </c>
      <c r="BA71" s="82" t="s">
        <v>116</v>
      </c>
      <c r="BB71" s="52" t="s">
        <v>114</v>
      </c>
      <c r="BC71" s="702" t="s">
        <v>115</v>
      </c>
      <c r="BD71" s="703" t="s">
        <v>116</v>
      </c>
      <c r="BE71" s="704" t="s">
        <v>114</v>
      </c>
      <c r="BF71" s="704" t="s">
        <v>115</v>
      </c>
      <c r="BG71" s="703" t="s">
        <v>116</v>
      </c>
      <c r="BH71" s="702" t="s">
        <v>114</v>
      </c>
      <c r="BI71" s="702" t="s">
        <v>115</v>
      </c>
      <c r="BJ71" s="703" t="s">
        <v>116</v>
      </c>
      <c r="BK71" s="702" t="s">
        <v>114</v>
      </c>
      <c r="BL71" s="702" t="s">
        <v>115</v>
      </c>
      <c r="BM71" s="703" t="s">
        <v>116</v>
      </c>
      <c r="BN71" s="702" t="s">
        <v>114</v>
      </c>
      <c r="BO71" s="702" t="s">
        <v>115</v>
      </c>
      <c r="BP71" s="703" t="s">
        <v>116</v>
      </c>
      <c r="BQ71" s="702" t="s">
        <v>114</v>
      </c>
      <c r="BR71" s="702" t="s">
        <v>115</v>
      </c>
      <c r="BS71" s="703" t="s">
        <v>116</v>
      </c>
      <c r="BT71" s="702" t="s">
        <v>114</v>
      </c>
      <c r="BU71" s="702" t="s">
        <v>115</v>
      </c>
      <c r="BV71" s="703" t="s">
        <v>116</v>
      </c>
      <c r="BW71" s="702" t="s">
        <v>114</v>
      </c>
      <c r="BX71" s="702" t="s">
        <v>115</v>
      </c>
      <c r="BY71" s="703" t="s">
        <v>116</v>
      </c>
      <c r="BZ71" s="702" t="s">
        <v>114</v>
      </c>
      <c r="CA71" s="702" t="s">
        <v>115</v>
      </c>
      <c r="CB71" s="703" t="s">
        <v>116</v>
      </c>
      <c r="CC71" s="702" t="s">
        <v>114</v>
      </c>
      <c r="CD71" s="702" t="s">
        <v>115</v>
      </c>
      <c r="CE71" s="703" t="s">
        <v>116</v>
      </c>
    </row>
    <row r="72" spans="3:83">
      <c r="O72" s="51"/>
      <c r="AU72" s="84">
        <v>1</v>
      </c>
      <c r="AV72" s="745" t="s">
        <v>117</v>
      </c>
      <c r="AW72" s="753">
        <v>400321</v>
      </c>
      <c r="AX72" s="754">
        <v>0.1221269785485133</v>
      </c>
      <c r="AY72" s="719" t="s">
        <v>117</v>
      </c>
      <c r="AZ72" s="717">
        <v>677768</v>
      </c>
      <c r="BA72" s="85">
        <v>0.20766210695379189</v>
      </c>
      <c r="BB72" s="756" t="s">
        <v>117</v>
      </c>
      <c r="BC72" s="753">
        <v>410624</v>
      </c>
      <c r="BD72" s="754">
        <f t="shared" ref="BD72:BD81" si="55">BC72/$BC$82</f>
        <v>0.14796200200418061</v>
      </c>
      <c r="BE72" s="719" t="s">
        <v>117</v>
      </c>
      <c r="BF72" s="717">
        <v>418291</v>
      </c>
      <c r="BG72" s="718">
        <f t="shared" ref="BG72:BG81" si="56">BF72/$BF$82</f>
        <v>0.17657642065182289</v>
      </c>
      <c r="BH72" s="719" t="s">
        <v>118</v>
      </c>
      <c r="BI72" s="717">
        <v>468973</v>
      </c>
      <c r="BJ72" s="718">
        <f t="shared" ref="BJ72:BJ81" si="57">BI72/$BF$82</f>
        <v>0.19797120598422471</v>
      </c>
      <c r="BK72" s="719"/>
      <c r="BL72" s="717"/>
      <c r="BM72" s="718"/>
      <c r="BN72" s="745"/>
      <c r="BO72" s="753"/>
      <c r="BP72" s="754"/>
      <c r="BQ72" s="745"/>
      <c r="BR72" s="753"/>
      <c r="BS72" s="754"/>
      <c r="BT72" s="719"/>
      <c r="BU72" s="717"/>
      <c r="BV72" s="718"/>
      <c r="BW72" s="719"/>
      <c r="BX72" s="717"/>
      <c r="BY72" s="718"/>
      <c r="BZ72" s="756"/>
      <c r="CA72" s="753"/>
      <c r="CB72" s="754"/>
      <c r="CC72" s="722"/>
      <c r="CD72" s="717"/>
      <c r="CE72" s="718"/>
    </row>
    <row r="73" spans="3:83">
      <c r="O73" s="51"/>
      <c r="AU73" s="86">
        <v>2</v>
      </c>
      <c r="AV73" s="716" t="s">
        <v>118</v>
      </c>
      <c r="AW73" s="57">
        <v>303329</v>
      </c>
      <c r="AX73" s="734">
        <v>9.2537374447360946E-2</v>
      </c>
      <c r="AY73" s="725" t="s">
        <v>118</v>
      </c>
      <c r="AZ73" s="54">
        <v>313506</v>
      </c>
      <c r="BA73" s="762">
        <v>9.6055459246608715E-2</v>
      </c>
      <c r="BB73" s="58" t="s">
        <v>118</v>
      </c>
      <c r="BC73" s="57">
        <v>342188</v>
      </c>
      <c r="BD73" s="734">
        <f t="shared" si="55"/>
        <v>0.12330214878284404</v>
      </c>
      <c r="BE73" s="725" t="s">
        <v>118</v>
      </c>
      <c r="BF73" s="54">
        <v>309942</v>
      </c>
      <c r="BG73" s="734">
        <f t="shared" si="56"/>
        <v>0.13083821781885646</v>
      </c>
      <c r="BH73" s="725" t="s">
        <v>117</v>
      </c>
      <c r="BI73" s="54">
        <v>411308</v>
      </c>
      <c r="BJ73" s="734">
        <f t="shared" si="57"/>
        <v>0.17362863275915563</v>
      </c>
      <c r="BK73" s="725"/>
      <c r="BL73" s="54"/>
      <c r="BM73" s="726"/>
      <c r="BN73" s="716"/>
      <c r="BO73" s="57"/>
      <c r="BP73" s="734"/>
      <c r="BQ73" s="716"/>
      <c r="BR73" s="57"/>
      <c r="BS73" s="734"/>
      <c r="BT73" s="725"/>
      <c r="BU73" s="54"/>
      <c r="BV73" s="726"/>
      <c r="BW73" s="725"/>
      <c r="BX73" s="54"/>
      <c r="BY73" s="734"/>
      <c r="BZ73" s="58"/>
      <c r="CA73" s="57"/>
      <c r="CB73" s="734"/>
      <c r="CC73" s="58"/>
      <c r="CD73" s="57"/>
      <c r="CE73" s="734"/>
    </row>
    <row r="74" spans="3:83">
      <c r="O74" s="51"/>
      <c r="AU74" s="86">
        <v>3</v>
      </c>
      <c r="AV74" s="716" t="s">
        <v>129</v>
      </c>
      <c r="AW74" s="57">
        <v>272959</v>
      </c>
      <c r="AX74" s="734">
        <v>8.3272318808215479E-2</v>
      </c>
      <c r="AY74" s="716" t="s">
        <v>129</v>
      </c>
      <c r="AZ74" s="57">
        <v>231797</v>
      </c>
      <c r="BA74" s="763">
        <v>7.1020545976747368E-2</v>
      </c>
      <c r="BB74" s="58" t="s">
        <v>129</v>
      </c>
      <c r="BC74" s="57">
        <v>221202</v>
      </c>
      <c r="BD74" s="734">
        <f t="shared" si="55"/>
        <v>7.9706716527355337E-2</v>
      </c>
      <c r="BE74" s="716" t="s">
        <v>120</v>
      </c>
      <c r="BF74" s="57">
        <v>206641</v>
      </c>
      <c r="BG74" s="734">
        <f t="shared" si="56"/>
        <v>8.7230966336625304E-2</v>
      </c>
      <c r="BH74" s="716" t="s">
        <v>120</v>
      </c>
      <c r="BI74" s="57">
        <v>224490</v>
      </c>
      <c r="BJ74" s="734">
        <f t="shared" si="57"/>
        <v>9.4765702996544798E-2</v>
      </c>
      <c r="BK74" s="716"/>
      <c r="BL74" s="57"/>
      <c r="BM74" s="734"/>
      <c r="BN74" s="716"/>
      <c r="BO74" s="57"/>
      <c r="BP74" s="734"/>
      <c r="BQ74" s="716"/>
      <c r="BR74" s="57"/>
      <c r="BS74" s="734"/>
      <c r="BT74" s="716"/>
      <c r="BU74" s="57"/>
      <c r="BV74" s="734"/>
      <c r="BW74" s="716"/>
      <c r="BX74" s="57"/>
      <c r="BY74" s="734"/>
      <c r="BZ74" s="58"/>
      <c r="CA74" s="57"/>
      <c r="CB74" s="734"/>
      <c r="CC74" s="58"/>
      <c r="CD74" s="57"/>
      <c r="CE74" s="734"/>
    </row>
    <row r="75" spans="3:83">
      <c r="O75" s="51"/>
      <c r="AU75" s="86">
        <v>4</v>
      </c>
      <c r="AV75" s="716" t="s">
        <v>120</v>
      </c>
      <c r="AW75" s="57">
        <v>231184</v>
      </c>
      <c r="AX75" s="734">
        <v>7.0527909874224665E-2</v>
      </c>
      <c r="AY75" s="716" t="s">
        <v>120</v>
      </c>
      <c r="AZ75" s="57">
        <v>185930</v>
      </c>
      <c r="BA75" s="763">
        <v>5.6967303776393301E-2</v>
      </c>
      <c r="BB75" s="58" t="s">
        <v>120</v>
      </c>
      <c r="BC75" s="57">
        <v>208484</v>
      </c>
      <c r="BD75" s="734">
        <f t="shared" si="55"/>
        <v>7.5123982100022371E-2</v>
      </c>
      <c r="BE75" s="716" t="s">
        <v>129</v>
      </c>
      <c r="BF75" s="57">
        <v>137592</v>
      </c>
      <c r="BG75" s="734">
        <f t="shared" si="56"/>
        <v>5.8082776990959921E-2</v>
      </c>
      <c r="BH75" s="716" t="s">
        <v>129</v>
      </c>
      <c r="BI75" s="57">
        <v>83182</v>
      </c>
      <c r="BJ75" s="734">
        <f t="shared" si="57"/>
        <v>3.5114262134877235E-2</v>
      </c>
      <c r="BK75" s="716"/>
      <c r="BL75" s="57"/>
      <c r="BM75" s="734"/>
      <c r="BN75" s="716"/>
      <c r="BO75" s="57"/>
      <c r="BP75" s="734"/>
      <c r="BQ75" s="716"/>
      <c r="BR75" s="57"/>
      <c r="BS75" s="734"/>
      <c r="BT75" s="716"/>
      <c r="BU75" s="57"/>
      <c r="BV75" s="734"/>
      <c r="BW75" s="716"/>
      <c r="BX75" s="57"/>
      <c r="BY75" s="734"/>
      <c r="BZ75" s="58"/>
      <c r="CA75" s="57"/>
      <c r="CB75" s="734"/>
      <c r="CC75" s="58"/>
      <c r="CD75" s="57"/>
      <c r="CE75" s="734"/>
    </row>
    <row r="76" spans="3:83">
      <c r="O76" s="51"/>
      <c r="AU76" s="86">
        <v>5</v>
      </c>
      <c r="AV76" s="716" t="s">
        <v>131</v>
      </c>
      <c r="AW76" s="57">
        <v>168222</v>
      </c>
      <c r="AX76" s="734">
        <v>5.1319927221874437E-2</v>
      </c>
      <c r="AY76" s="716" t="s">
        <v>131</v>
      </c>
      <c r="AZ76" s="57">
        <v>144467</v>
      </c>
      <c r="BA76" s="763">
        <v>4.4263408135665087E-2</v>
      </c>
      <c r="BB76" s="58" t="s">
        <v>125</v>
      </c>
      <c r="BC76" s="57">
        <v>110858</v>
      </c>
      <c r="BD76" s="734">
        <f t="shared" si="55"/>
        <v>3.9945964235357539E-2</v>
      </c>
      <c r="BE76" s="716" t="s">
        <v>136</v>
      </c>
      <c r="BF76" s="57">
        <v>85059</v>
      </c>
      <c r="BG76" s="734">
        <f t="shared" si="56"/>
        <v>3.5906614687438658E-2</v>
      </c>
      <c r="BH76" s="716" t="s">
        <v>123</v>
      </c>
      <c r="BI76" s="57">
        <v>74142</v>
      </c>
      <c r="BJ76" s="734">
        <f t="shared" si="57"/>
        <v>3.1298136895050226E-2</v>
      </c>
      <c r="BK76" s="716"/>
      <c r="BL76" s="57"/>
      <c r="BM76" s="734"/>
      <c r="BN76" s="716"/>
      <c r="BO76" s="57"/>
      <c r="BP76" s="734"/>
      <c r="BQ76" s="736"/>
      <c r="BR76" s="59"/>
      <c r="BS76" s="737"/>
      <c r="BT76" s="736"/>
      <c r="BU76" s="59"/>
      <c r="BV76" s="737"/>
      <c r="BW76" s="716"/>
      <c r="BX76" s="57"/>
      <c r="BY76" s="734"/>
      <c r="BZ76" s="58"/>
      <c r="CA76" s="57"/>
      <c r="CB76" s="734"/>
      <c r="CC76" s="58"/>
      <c r="CD76" s="57"/>
      <c r="CE76" s="734"/>
    </row>
    <row r="77" spans="3:83">
      <c r="O77" s="51"/>
      <c r="AU77" s="86">
        <v>6</v>
      </c>
      <c r="AV77" s="716" t="s">
        <v>136</v>
      </c>
      <c r="AW77" s="57">
        <v>128575</v>
      </c>
      <c r="AX77" s="734">
        <v>3.922471283513753E-2</v>
      </c>
      <c r="AY77" s="716" t="s">
        <v>142</v>
      </c>
      <c r="AZ77" s="57">
        <v>120047</v>
      </c>
      <c r="BA77" s="763">
        <v>3.6781336612944047E-2</v>
      </c>
      <c r="BB77" s="58" t="s">
        <v>136</v>
      </c>
      <c r="BC77" s="57">
        <v>110816</v>
      </c>
      <c r="BD77" s="734">
        <f t="shared" si="55"/>
        <v>3.9930830185511024E-2</v>
      </c>
      <c r="BE77" s="716" t="s">
        <v>198</v>
      </c>
      <c r="BF77" s="57">
        <v>80173</v>
      </c>
      <c r="BG77" s="734">
        <f t="shared" si="56"/>
        <v>3.3844049651841894E-2</v>
      </c>
      <c r="BH77" s="716" t="s">
        <v>138</v>
      </c>
      <c r="BI77" s="57">
        <v>71010</v>
      </c>
      <c r="BJ77" s="734">
        <f t="shared" si="57"/>
        <v>2.9976001469039362E-2</v>
      </c>
      <c r="BK77" s="716"/>
      <c r="BL77" s="57"/>
      <c r="BM77" s="734"/>
      <c r="BN77" s="716"/>
      <c r="BO77" s="57"/>
      <c r="BP77" s="734"/>
      <c r="BQ77" s="716"/>
      <c r="BR77" s="57"/>
      <c r="BS77" s="734"/>
      <c r="BT77" s="716"/>
      <c r="BU77" s="57"/>
      <c r="BV77" s="734"/>
      <c r="BW77" s="716"/>
      <c r="BX77" s="57"/>
      <c r="BY77" s="734"/>
      <c r="BZ77" s="58"/>
      <c r="CA77" s="57"/>
      <c r="CB77" s="734"/>
      <c r="CC77" s="58"/>
      <c r="CD77" s="57"/>
      <c r="CE77" s="734"/>
    </row>
    <row r="78" spans="3:83">
      <c r="O78" s="51"/>
      <c r="AU78" s="86">
        <v>7</v>
      </c>
      <c r="AV78" s="716" t="s">
        <v>140</v>
      </c>
      <c r="AW78" s="57">
        <v>120284</v>
      </c>
      <c r="AX78" s="734">
        <v>3.669535569637708E-2</v>
      </c>
      <c r="AY78" s="716" t="s">
        <v>125</v>
      </c>
      <c r="AZ78" s="57">
        <v>119458</v>
      </c>
      <c r="BA78" s="763">
        <v>3.6600872234283821E-2</v>
      </c>
      <c r="BB78" s="58" t="s">
        <v>135</v>
      </c>
      <c r="BC78" s="57">
        <v>106020</v>
      </c>
      <c r="BD78" s="734">
        <f t="shared" si="55"/>
        <v>3.8202665826847011E-2</v>
      </c>
      <c r="BE78" s="716" t="s">
        <v>137</v>
      </c>
      <c r="BF78" s="57">
        <v>77873</v>
      </c>
      <c r="BG78" s="734">
        <f t="shared" si="56"/>
        <v>3.2873132831974398E-2</v>
      </c>
      <c r="BH78" s="716" t="s">
        <v>137</v>
      </c>
      <c r="BI78" s="57">
        <v>70496</v>
      </c>
      <c r="BJ78" s="734">
        <f t="shared" si="57"/>
        <v>2.9759022666686365E-2</v>
      </c>
      <c r="BK78" s="716"/>
      <c r="BL78" s="57"/>
      <c r="BM78" s="734"/>
      <c r="BN78" s="716"/>
      <c r="BO78" s="57"/>
      <c r="BP78" s="734"/>
      <c r="BQ78" s="716"/>
      <c r="BR78" s="57"/>
      <c r="BS78" s="734"/>
      <c r="BT78" s="716"/>
      <c r="BU78" s="57"/>
      <c r="BV78" s="734"/>
      <c r="BW78" s="716"/>
      <c r="BX78" s="57"/>
      <c r="BY78" s="734"/>
      <c r="BZ78" s="58"/>
      <c r="CA78" s="57"/>
      <c r="CB78" s="734"/>
      <c r="CC78" s="58"/>
      <c r="CD78" s="57"/>
      <c r="CE78" s="734"/>
    </row>
    <row r="79" spans="3:83">
      <c r="O79" s="51"/>
      <c r="AU79" s="86">
        <v>8</v>
      </c>
      <c r="AV79" s="716" t="s">
        <v>125</v>
      </c>
      <c r="AW79" s="57">
        <v>115700</v>
      </c>
      <c r="AX79" s="734">
        <v>3.5296902780675973E-2</v>
      </c>
      <c r="AY79" s="716" t="s">
        <v>135</v>
      </c>
      <c r="AZ79" s="57">
        <v>116776</v>
      </c>
      <c r="BA79" s="763">
        <v>3.5779131209552541E-2</v>
      </c>
      <c r="BB79" s="58" t="s">
        <v>131</v>
      </c>
      <c r="BC79" s="57">
        <v>99462</v>
      </c>
      <c r="BD79" s="734">
        <f t="shared" si="55"/>
        <v>3.5839592043669662E-2</v>
      </c>
      <c r="BE79" s="716" t="s">
        <v>132</v>
      </c>
      <c r="BF79" s="57">
        <v>73141</v>
      </c>
      <c r="BG79" s="734">
        <f t="shared" si="56"/>
        <v>3.0875577009533983E-2</v>
      </c>
      <c r="BH79" s="716" t="s">
        <v>135</v>
      </c>
      <c r="BI79" s="57">
        <v>69620</v>
      </c>
      <c r="BJ79" s="734">
        <f t="shared" si="57"/>
        <v>2.9389229999641182E-2</v>
      </c>
      <c r="BK79" s="716"/>
      <c r="BL79" s="57"/>
      <c r="BM79" s="734"/>
      <c r="BN79" s="716"/>
      <c r="BO79" s="57"/>
      <c r="BP79" s="734"/>
      <c r="BQ79" s="716"/>
      <c r="BR79" s="57"/>
      <c r="BS79" s="734"/>
      <c r="BT79" s="716"/>
      <c r="BU79" s="57"/>
      <c r="BV79" s="734"/>
      <c r="BW79" s="716"/>
      <c r="BX79" s="57"/>
      <c r="BY79" s="734"/>
      <c r="BZ79" s="58"/>
      <c r="CA79" s="57"/>
      <c r="CB79" s="734"/>
      <c r="CC79" s="58"/>
      <c r="CD79" s="57"/>
      <c r="CE79" s="734"/>
    </row>
    <row r="80" spans="3:83">
      <c r="O80" s="51"/>
      <c r="AU80" s="86">
        <v>9</v>
      </c>
      <c r="AV80" s="716" t="s">
        <v>142</v>
      </c>
      <c r="AW80" s="57">
        <v>114111</v>
      </c>
      <c r="AX80" s="734">
        <v>3.4812142378614651E-2</v>
      </c>
      <c r="AY80" s="716" t="s">
        <v>136</v>
      </c>
      <c r="AZ80" s="57">
        <v>114136</v>
      </c>
      <c r="BA80" s="763">
        <v>3.4970258612501623E-2</v>
      </c>
      <c r="BB80" s="58" t="s">
        <v>140</v>
      </c>
      <c r="BC80" s="57">
        <v>98349</v>
      </c>
      <c r="BD80" s="734">
        <f t="shared" si="55"/>
        <v>3.5438539722737E-2</v>
      </c>
      <c r="BE80" s="716" t="s">
        <v>142</v>
      </c>
      <c r="BF80" s="57">
        <v>73118</v>
      </c>
      <c r="BG80" s="734">
        <f t="shared" si="56"/>
        <v>3.0865867841335305E-2</v>
      </c>
      <c r="BH80" s="716" t="s">
        <v>131</v>
      </c>
      <c r="BI80" s="57">
        <v>63926</v>
      </c>
      <c r="BJ80" s="734">
        <f t="shared" si="57"/>
        <v>2.6985577663847491E-2</v>
      </c>
      <c r="BK80" s="716"/>
      <c r="BL80" s="57"/>
      <c r="BM80" s="734"/>
      <c r="BN80" s="716"/>
      <c r="BO80" s="57"/>
      <c r="BP80" s="734"/>
      <c r="BQ80" s="716"/>
      <c r="BR80" s="57"/>
      <c r="BS80" s="734"/>
      <c r="BT80" s="716"/>
      <c r="BU80" s="57"/>
      <c r="BV80" s="734"/>
      <c r="BW80" s="716"/>
      <c r="BX80" s="57"/>
      <c r="BY80" s="734"/>
      <c r="BZ80" s="58"/>
      <c r="CA80" s="57"/>
      <c r="CB80" s="734"/>
      <c r="CC80" s="58"/>
      <c r="CD80" s="57"/>
      <c r="CE80" s="734"/>
    </row>
    <row r="81" spans="2:83" ht="33.65" customHeight="1" thickBot="1">
      <c r="O81" s="51"/>
      <c r="AU81" s="89">
        <v>10</v>
      </c>
      <c r="AV81" s="90" t="s">
        <v>137</v>
      </c>
      <c r="AW81" s="91">
        <v>99232</v>
      </c>
      <c r="AX81" s="92">
        <v>3.0272966782472231E-2</v>
      </c>
      <c r="AY81" s="90" t="s">
        <v>137</v>
      </c>
      <c r="AZ81" s="91">
        <v>112599</v>
      </c>
      <c r="BA81" s="93">
        <v>3.4499335437627648E-2</v>
      </c>
      <c r="BB81" s="65" t="s">
        <v>137</v>
      </c>
      <c r="BC81" s="64">
        <v>83797</v>
      </c>
      <c r="BD81" s="740">
        <f t="shared" si="55"/>
        <v>3.0194951785439531E-2</v>
      </c>
      <c r="BE81" s="739" t="s">
        <v>146</v>
      </c>
      <c r="BF81" s="64">
        <v>67229</v>
      </c>
      <c r="BG81" s="740">
        <f t="shared" si="56"/>
        <v>2.8379898644726762E-2</v>
      </c>
      <c r="BH81" s="739" t="s">
        <v>127</v>
      </c>
      <c r="BI81" s="64">
        <v>63628</v>
      </c>
      <c r="BJ81" s="740">
        <f t="shared" si="57"/>
        <v>2.6859780615012485E-2</v>
      </c>
      <c r="BK81" s="739"/>
      <c r="BL81" s="64"/>
      <c r="BM81" s="740"/>
      <c r="BN81" s="739"/>
      <c r="BO81" s="64"/>
      <c r="BP81" s="740"/>
      <c r="BQ81" s="739"/>
      <c r="BR81" s="64"/>
      <c r="BS81" s="740"/>
      <c r="BT81" s="94"/>
      <c r="BU81" s="64"/>
      <c r="BV81" s="740"/>
      <c r="BW81" s="739"/>
      <c r="BX81" s="64"/>
      <c r="BY81" s="740"/>
      <c r="BZ81" s="65"/>
      <c r="CA81" s="64"/>
      <c r="CB81" s="740"/>
      <c r="CC81" s="65"/>
      <c r="CD81" s="64"/>
      <c r="CE81" s="740"/>
    </row>
    <row r="82" spans="2:83" ht="18.649999999999999" customHeight="1" thickBot="1">
      <c r="O82" s="51"/>
      <c r="AU82" s="66"/>
      <c r="AV82" s="66"/>
      <c r="AW82" s="78">
        <v>3277908</v>
      </c>
      <c r="AX82" s="67"/>
      <c r="AY82" s="66"/>
      <c r="AZ82" s="78">
        <v>3263802</v>
      </c>
      <c r="BA82" s="67"/>
      <c r="BB82" s="66"/>
      <c r="BC82" s="744">
        <v>2775199</v>
      </c>
      <c r="BD82" s="67"/>
      <c r="BE82" s="66"/>
      <c r="BF82" s="78">
        <f>F56</f>
        <v>2368895</v>
      </c>
      <c r="BG82" s="67"/>
      <c r="BH82" s="66"/>
      <c r="BI82" s="744">
        <f>G56</f>
        <v>2346845</v>
      </c>
      <c r="BJ82" s="67"/>
      <c r="BK82" s="66"/>
      <c r="BL82" s="744"/>
      <c r="BM82" s="67"/>
      <c r="BN82" s="66"/>
      <c r="BO82" s="744"/>
      <c r="BP82" s="67"/>
      <c r="BQ82" s="66"/>
      <c r="BR82" s="744"/>
      <c r="BS82" s="67"/>
      <c r="BT82" s="66"/>
      <c r="BU82" s="744"/>
      <c r="BV82" s="67"/>
      <c r="BW82" s="66"/>
      <c r="BX82" s="83"/>
      <c r="BY82" s="67"/>
      <c r="BZ82" s="67"/>
      <c r="CA82" s="96"/>
      <c r="CB82" s="67"/>
      <c r="CC82" s="66"/>
      <c r="CD82" s="744"/>
      <c r="CE82" s="67"/>
    </row>
    <row r="83" spans="2:83" ht="17.149999999999999" customHeight="1" thickTop="1">
      <c r="O83" s="51"/>
      <c r="AY83" s="51" t="s">
        <v>98</v>
      </c>
      <c r="AZ83" s="75">
        <f>AW82+AZ82</f>
        <v>6541710</v>
      </c>
      <c r="BA83" s="97">
        <f>(AZ83-AZ69)/AZ69</f>
        <v>-4.2005568681009298E-2</v>
      </c>
      <c r="BE83" s="61">
        <f>+AW72+AZ72+BC72</f>
        <v>1488713</v>
      </c>
    </row>
    <row r="84" spans="2:83">
      <c r="O84" s="51"/>
      <c r="AZ84" s="61"/>
      <c r="BA84" s="97"/>
    </row>
    <row r="85" spans="2:83">
      <c r="AX85" s="98" t="s">
        <v>201</v>
      </c>
      <c r="AY85" s="98" t="s">
        <v>202</v>
      </c>
      <c r="AZ85" s="61"/>
    </row>
    <row r="86" spans="2:83">
      <c r="AV86" s="764" t="s">
        <v>203</v>
      </c>
      <c r="AW86" s="681">
        <v>2024</v>
      </c>
      <c r="AX86" s="681">
        <v>2025</v>
      </c>
      <c r="AY86" s="681">
        <v>2025</v>
      </c>
    </row>
    <row r="87" spans="2:83">
      <c r="AV87" s="765" t="s">
        <v>204</v>
      </c>
      <c r="AW87" s="679">
        <v>36</v>
      </c>
      <c r="AX87" s="679">
        <v>39.5</v>
      </c>
      <c r="AY87" s="766"/>
    </row>
    <row r="88" spans="2:83">
      <c r="AV88" s="765" t="s">
        <v>205</v>
      </c>
      <c r="AW88" s="679">
        <v>36</v>
      </c>
      <c r="AX88" s="679">
        <v>38</v>
      </c>
      <c r="AY88" s="766"/>
    </row>
    <row r="89" spans="2:83">
      <c r="AV89" s="765" t="s">
        <v>206</v>
      </c>
      <c r="AW89" s="679">
        <v>35</v>
      </c>
      <c r="AX89" s="679">
        <v>39</v>
      </c>
      <c r="AY89" s="767">
        <v>40</v>
      </c>
    </row>
    <row r="91" spans="2:83">
      <c r="B91" s="62" t="s">
        <v>83</v>
      </c>
      <c r="H91" s="62" t="s">
        <v>84</v>
      </c>
      <c r="O91" s="51"/>
    </row>
    <row r="92" spans="2:83">
      <c r="B92" s="102"/>
      <c r="C92" s="681" t="s">
        <v>25</v>
      </c>
      <c r="D92" s="681" t="s">
        <v>26</v>
      </c>
      <c r="E92" s="681" t="s">
        <v>27</v>
      </c>
      <c r="F92" s="681" t="s">
        <v>28</v>
      </c>
      <c r="G92" s="681" t="s">
        <v>29</v>
      </c>
      <c r="H92" s="691" t="s">
        <v>30</v>
      </c>
      <c r="I92" s="691" t="s">
        <v>31</v>
      </c>
      <c r="J92" s="681" t="s">
        <v>32</v>
      </c>
      <c r="K92" s="681" t="s">
        <v>33</v>
      </c>
      <c r="L92" s="681" t="s">
        <v>34</v>
      </c>
      <c r="M92" s="681" t="s">
        <v>35</v>
      </c>
      <c r="N92" s="681" t="s">
        <v>36</v>
      </c>
      <c r="O92" s="681" t="s">
        <v>24</v>
      </c>
    </row>
    <row r="93" spans="2:83" ht="21.65" customHeight="1">
      <c r="B93" s="679">
        <v>2024</v>
      </c>
      <c r="C93" s="682">
        <v>162831</v>
      </c>
      <c r="D93" s="682">
        <v>148992</v>
      </c>
      <c r="E93" s="682">
        <v>161129</v>
      </c>
      <c r="F93" s="682">
        <v>170635</v>
      </c>
      <c r="G93" s="682">
        <v>198993</v>
      </c>
      <c r="H93" s="682">
        <v>197489</v>
      </c>
      <c r="I93" s="682">
        <v>158676</v>
      </c>
      <c r="J93" s="682">
        <v>165757</v>
      </c>
      <c r="K93" s="682">
        <v>171694</v>
      </c>
      <c r="L93" s="682">
        <v>168747</v>
      </c>
      <c r="M93" s="682">
        <v>203489</v>
      </c>
      <c r="N93" s="682">
        <v>220717</v>
      </c>
      <c r="O93" s="685">
        <f>SUM(C93:N93)</f>
        <v>2129149</v>
      </c>
    </row>
    <row r="94" spans="2:83">
      <c r="B94" s="679">
        <v>2025</v>
      </c>
      <c r="C94" s="682">
        <v>185809</v>
      </c>
      <c r="D94" s="682">
        <v>169988</v>
      </c>
      <c r="E94" s="682">
        <v>187973</v>
      </c>
      <c r="F94" s="682">
        <v>206286</v>
      </c>
      <c r="G94" s="682">
        <v>228544</v>
      </c>
      <c r="H94" s="682">
        <v>205299</v>
      </c>
      <c r="I94" s="682">
        <v>189303</v>
      </c>
      <c r="J94" s="682">
        <v>190604</v>
      </c>
      <c r="K94" s="687">
        <v>207195</v>
      </c>
      <c r="L94" s="682">
        <v>213858</v>
      </c>
      <c r="M94" s="682">
        <v>236232</v>
      </c>
      <c r="N94" s="682">
        <v>266228</v>
      </c>
      <c r="O94" s="685">
        <f>SUM(C94:N94)</f>
        <v>2487319</v>
      </c>
    </row>
    <row r="95" spans="2:83">
      <c r="B95" s="679">
        <v>2026</v>
      </c>
      <c r="C95" s="682">
        <v>231184</v>
      </c>
      <c r="D95" s="682">
        <v>185930</v>
      </c>
      <c r="E95" s="682">
        <v>208484</v>
      </c>
      <c r="F95" s="682">
        <v>206641</v>
      </c>
      <c r="G95" s="682">
        <v>224490</v>
      </c>
      <c r="H95" s="682">
        <v>163378</v>
      </c>
      <c r="I95" s="682"/>
      <c r="J95" s="682"/>
      <c r="K95" s="687"/>
      <c r="L95" s="682"/>
      <c r="M95" s="682"/>
      <c r="N95" s="682"/>
      <c r="O95" s="685">
        <f>SUM(C95:N95)</f>
        <v>1220107</v>
      </c>
    </row>
    <row r="96" spans="2:83">
      <c r="B96" s="546" t="s">
        <v>81</v>
      </c>
      <c r="C96" s="690">
        <f>(C95-C94)/C94</f>
        <v>0.24420237986319285</v>
      </c>
      <c r="D96" s="690">
        <f>(D95-D94)/D94</f>
        <v>9.378309057109914E-2</v>
      </c>
      <c r="E96" s="690">
        <f>(E95-E94)/E94</f>
        <v>0.10911673485021785</v>
      </c>
      <c r="F96" s="690">
        <f>(F95-F94)/F94</f>
        <v>1.7209117438895514E-3</v>
      </c>
      <c r="G96" s="690">
        <f>(G95-G94)/G94</f>
        <v>-1.7738378605432651E-2</v>
      </c>
      <c r="H96" s="690">
        <f t="shared" ref="H96:O96" si="58">H95/H94</f>
        <v>0.79580514274302361</v>
      </c>
      <c r="I96" s="690">
        <f t="shared" si="58"/>
        <v>0</v>
      </c>
      <c r="J96" s="690">
        <f t="shared" si="58"/>
        <v>0</v>
      </c>
      <c r="K96" s="690">
        <f t="shared" si="58"/>
        <v>0</v>
      </c>
      <c r="L96" s="690">
        <f t="shared" si="58"/>
        <v>0</v>
      </c>
      <c r="M96" s="690">
        <f t="shared" si="58"/>
        <v>0</v>
      </c>
      <c r="N96" s="690">
        <f t="shared" si="58"/>
        <v>0</v>
      </c>
      <c r="O96" s="690">
        <f t="shared" si="58"/>
        <v>0.49053096928861961</v>
      </c>
    </row>
    <row r="97" spans="2:45">
      <c r="B97" s="51"/>
      <c r="G97" s="51" t="s">
        <v>86</v>
      </c>
      <c r="O97" s="51"/>
    </row>
    <row r="98" spans="2:45">
      <c r="B98" s="62" t="s">
        <v>79</v>
      </c>
      <c r="O98" s="51"/>
      <c r="Q98" s="62" t="s">
        <v>85</v>
      </c>
      <c r="AF98" s="62" t="s">
        <v>89</v>
      </c>
    </row>
    <row r="99" spans="2:45">
      <c r="B99" s="102"/>
      <c r="C99" s="679" t="s">
        <v>25</v>
      </c>
      <c r="D99" s="679" t="s">
        <v>26</v>
      </c>
      <c r="E99" s="679" t="s">
        <v>27</v>
      </c>
      <c r="F99" s="679" t="s">
        <v>28</v>
      </c>
      <c r="G99" s="679" t="s">
        <v>29</v>
      </c>
      <c r="H99" s="679" t="s">
        <v>30</v>
      </c>
      <c r="I99" s="679" t="s">
        <v>31</v>
      </c>
      <c r="J99" s="679" t="s">
        <v>32</v>
      </c>
      <c r="K99" s="679" t="s">
        <v>33</v>
      </c>
      <c r="L99" s="679" t="s">
        <v>34</v>
      </c>
      <c r="M99" s="679" t="s">
        <v>35</v>
      </c>
      <c r="N99" s="679" t="s">
        <v>36</v>
      </c>
      <c r="O99" s="679" t="s">
        <v>24</v>
      </c>
      <c r="Q99" s="102"/>
      <c r="R99" s="681" t="s">
        <v>25</v>
      </c>
      <c r="S99" s="681" t="s">
        <v>26</v>
      </c>
      <c r="T99" s="681" t="s">
        <v>27</v>
      </c>
      <c r="U99" s="679" t="s">
        <v>28</v>
      </c>
      <c r="V99" s="679" t="s">
        <v>29</v>
      </c>
      <c r="W99" s="679" t="s">
        <v>30</v>
      </c>
      <c r="X99" s="679" t="s">
        <v>31</v>
      </c>
      <c r="Y99" s="679" t="s">
        <v>32</v>
      </c>
      <c r="Z99" s="679" t="s">
        <v>33</v>
      </c>
      <c r="AA99" s="679" t="s">
        <v>34</v>
      </c>
      <c r="AB99" s="679" t="s">
        <v>35</v>
      </c>
      <c r="AC99" s="679" t="s">
        <v>36</v>
      </c>
      <c r="AD99" s="679" t="s">
        <v>24</v>
      </c>
      <c r="AF99" s="102"/>
      <c r="AG99" s="679" t="s">
        <v>25</v>
      </c>
      <c r="AH99" s="679" t="s">
        <v>26</v>
      </c>
      <c r="AI99" s="679" t="s">
        <v>27</v>
      </c>
      <c r="AJ99" s="679" t="s">
        <v>28</v>
      </c>
      <c r="AK99" s="679" t="s">
        <v>29</v>
      </c>
      <c r="AL99" s="679" t="s">
        <v>30</v>
      </c>
      <c r="AM99" s="679" t="s">
        <v>31</v>
      </c>
      <c r="AN99" s="679" t="s">
        <v>32</v>
      </c>
      <c r="AO99" s="679" t="s">
        <v>33</v>
      </c>
      <c r="AP99" s="679" t="s">
        <v>34</v>
      </c>
      <c r="AQ99" s="679" t="s">
        <v>35</v>
      </c>
      <c r="AR99" s="679" t="s">
        <v>36</v>
      </c>
      <c r="AS99" s="679" t="s">
        <v>24</v>
      </c>
    </row>
    <row r="100" spans="2:45">
      <c r="B100" s="679">
        <v>2019</v>
      </c>
      <c r="C100" s="682">
        <v>1069787</v>
      </c>
      <c r="D100" s="682">
        <v>1064806</v>
      </c>
      <c r="E100" s="682">
        <v>985232</v>
      </c>
      <c r="F100" s="682">
        <v>898994</v>
      </c>
      <c r="G100" s="682">
        <v>794913</v>
      </c>
      <c r="H100" s="682">
        <v>894105</v>
      </c>
      <c r="I100" s="682">
        <v>957710</v>
      </c>
      <c r="J100" s="682">
        <v>1002971</v>
      </c>
      <c r="K100" s="682">
        <v>852130</v>
      </c>
      <c r="L100" s="682">
        <v>826392</v>
      </c>
      <c r="M100" s="682">
        <v>798913</v>
      </c>
      <c r="N100" s="682">
        <v>851385</v>
      </c>
      <c r="O100" s="685">
        <f>SUM(C100:N100)</f>
        <v>10997338</v>
      </c>
      <c r="Q100" s="679">
        <v>2019</v>
      </c>
      <c r="R100" s="682">
        <v>94365</v>
      </c>
      <c r="S100" s="682">
        <v>85613</v>
      </c>
      <c r="T100" s="682">
        <v>101002</v>
      </c>
      <c r="U100" s="682">
        <v>91897</v>
      </c>
      <c r="V100" s="682">
        <v>95246</v>
      </c>
      <c r="W100" s="682">
        <v>93648</v>
      </c>
      <c r="X100" s="682">
        <v>145667</v>
      </c>
      <c r="Y100" s="682">
        <v>144650</v>
      </c>
      <c r="Z100" s="682">
        <v>99308</v>
      </c>
      <c r="AA100" s="682">
        <v>94333</v>
      </c>
      <c r="AB100" s="682">
        <v>85198</v>
      </c>
      <c r="AC100" s="682">
        <v>92239</v>
      </c>
      <c r="AD100" s="685">
        <f>SUM(R100:AC100)</f>
        <v>1223166</v>
      </c>
      <c r="AF100" s="679">
        <v>2019</v>
      </c>
      <c r="AG100" s="682"/>
      <c r="AH100" s="682"/>
      <c r="AI100" s="682"/>
      <c r="AJ100" s="682"/>
      <c r="AK100" s="682"/>
      <c r="AL100" s="682"/>
      <c r="AM100" s="682"/>
      <c r="AN100" s="682"/>
      <c r="AO100" s="682"/>
      <c r="AP100" s="682"/>
      <c r="AQ100" s="682"/>
      <c r="AR100" s="682"/>
      <c r="AS100" s="685">
        <f>SUM(AG100:AR100)</f>
        <v>0</v>
      </c>
    </row>
    <row r="101" spans="2:45">
      <c r="B101" s="679">
        <v>2024</v>
      </c>
      <c r="C101" s="682">
        <f>AW41</f>
        <v>508563</v>
      </c>
      <c r="D101" s="682">
        <f>AZ41</f>
        <v>674558</v>
      </c>
      <c r="E101" s="682">
        <f>BC41</f>
        <v>573216</v>
      </c>
      <c r="F101" s="682">
        <f>BF41</f>
        <v>595572</v>
      </c>
      <c r="G101" s="682">
        <f>BI41</f>
        <v>559461</v>
      </c>
      <c r="H101" s="682">
        <f>BL41</f>
        <v>528112</v>
      </c>
      <c r="I101" s="682">
        <f>BO41</f>
        <v>688248</v>
      </c>
      <c r="J101" s="682">
        <f>BR41</f>
        <v>657366</v>
      </c>
      <c r="K101" s="682">
        <f>BU42</f>
        <v>469668</v>
      </c>
      <c r="L101" s="682">
        <f>BX41</f>
        <v>459819</v>
      </c>
      <c r="M101" s="682">
        <v>483364</v>
      </c>
      <c r="N101" s="682">
        <v>535215</v>
      </c>
      <c r="O101" s="685">
        <f>SUM(C101:N101)</f>
        <v>6733162</v>
      </c>
      <c r="Q101" s="679">
        <v>2024</v>
      </c>
      <c r="R101" s="682">
        <v>44223</v>
      </c>
      <c r="S101" s="682">
        <v>35346</v>
      </c>
      <c r="T101" s="682">
        <v>8455</v>
      </c>
      <c r="U101" s="682">
        <v>45071</v>
      </c>
      <c r="V101" s="682">
        <v>44106</v>
      </c>
      <c r="W101" s="682">
        <v>97083</v>
      </c>
      <c r="X101" s="682">
        <v>137816</v>
      </c>
      <c r="Y101" s="682">
        <v>105097</v>
      </c>
      <c r="Z101" s="682">
        <v>60381</v>
      </c>
      <c r="AA101" s="682">
        <v>53937</v>
      </c>
      <c r="AB101" s="682">
        <v>56991</v>
      </c>
      <c r="AC101" s="682">
        <v>53703</v>
      </c>
      <c r="AD101" s="685">
        <f>SUM(R101:AC101)</f>
        <v>742209</v>
      </c>
      <c r="AF101" s="679">
        <v>2024</v>
      </c>
      <c r="AG101" s="682">
        <v>146288</v>
      </c>
      <c r="AH101" s="682">
        <v>138484</v>
      </c>
      <c r="AI101" s="682">
        <v>135962</v>
      </c>
      <c r="AJ101" s="682">
        <v>108172</v>
      </c>
      <c r="AK101" s="682">
        <v>97076</v>
      </c>
      <c r="AL101" s="682">
        <v>107002</v>
      </c>
      <c r="AM101" s="682">
        <v>105775</v>
      </c>
      <c r="AN101" s="682">
        <v>84697</v>
      </c>
      <c r="AO101" s="682">
        <v>82427</v>
      </c>
      <c r="AP101" s="682">
        <v>117937</v>
      </c>
      <c r="AQ101" s="682">
        <v>176700</v>
      </c>
      <c r="AR101" s="682">
        <v>176558</v>
      </c>
      <c r="AS101" s="685">
        <f>SUM(AG101:AR101)</f>
        <v>1477078</v>
      </c>
    </row>
    <row r="102" spans="2:45">
      <c r="B102" s="679">
        <v>2025</v>
      </c>
      <c r="C102" s="682">
        <v>662779</v>
      </c>
      <c r="D102" s="682">
        <v>371542</v>
      </c>
      <c r="E102" s="682">
        <v>297113</v>
      </c>
      <c r="F102" s="682">
        <v>317213</v>
      </c>
      <c r="G102" s="682">
        <v>310292</v>
      </c>
      <c r="H102" s="682">
        <v>306617</v>
      </c>
      <c r="I102" s="682">
        <v>420770</v>
      </c>
      <c r="J102" s="682">
        <v>409691</v>
      </c>
      <c r="K102" s="687">
        <v>321309</v>
      </c>
      <c r="L102" s="682">
        <v>357445</v>
      </c>
      <c r="M102" s="682">
        <v>326974</v>
      </c>
      <c r="N102" s="682">
        <v>372247</v>
      </c>
      <c r="O102" s="685">
        <f>SUM(C102:N102)</f>
        <v>4473992</v>
      </c>
      <c r="Q102" s="679">
        <v>2025</v>
      </c>
      <c r="R102" s="682">
        <v>49839</v>
      </c>
      <c r="S102" s="682">
        <v>32831</v>
      </c>
      <c r="T102" s="682">
        <v>18708</v>
      </c>
      <c r="U102" s="682">
        <v>50561</v>
      </c>
      <c r="V102" s="682">
        <v>48650</v>
      </c>
      <c r="W102" s="682">
        <v>82462</v>
      </c>
      <c r="X102" s="682">
        <v>128882</v>
      </c>
      <c r="Y102" s="682">
        <v>107871</v>
      </c>
      <c r="Z102" s="687">
        <v>59260</v>
      </c>
      <c r="AA102" s="682">
        <v>57087</v>
      </c>
      <c r="AB102" s="682">
        <v>59984</v>
      </c>
      <c r="AC102" s="682">
        <v>56375</v>
      </c>
      <c r="AD102" s="685">
        <f>SUM(R102:AC102)</f>
        <v>752510</v>
      </c>
      <c r="AF102" s="679">
        <v>2025</v>
      </c>
      <c r="AG102" s="682">
        <v>177614</v>
      </c>
      <c r="AH102" s="682">
        <v>155136</v>
      </c>
      <c r="AI102" s="682">
        <v>151520</v>
      </c>
      <c r="AJ102" s="682">
        <v>119491</v>
      </c>
      <c r="AK102" s="682">
        <v>98871</v>
      </c>
      <c r="AL102" s="682">
        <v>106358</v>
      </c>
      <c r="AM102" s="682">
        <v>108122</v>
      </c>
      <c r="AN102" s="682">
        <v>83570</v>
      </c>
      <c r="AO102" s="687">
        <v>80411</v>
      </c>
      <c r="AP102" s="682">
        <v>127589</v>
      </c>
      <c r="AQ102" s="682">
        <v>184408</v>
      </c>
      <c r="AR102" s="682">
        <v>184951</v>
      </c>
      <c r="AS102" s="685">
        <f>SUM(AG102:AR102)</f>
        <v>1578041</v>
      </c>
    </row>
    <row r="103" spans="2:45">
      <c r="B103" s="679">
        <v>2026</v>
      </c>
      <c r="C103" s="682">
        <v>400321</v>
      </c>
      <c r="D103" s="682">
        <v>677768</v>
      </c>
      <c r="E103" s="682">
        <v>410624</v>
      </c>
      <c r="F103" s="682">
        <v>418291</v>
      </c>
      <c r="G103" s="682">
        <v>411308</v>
      </c>
      <c r="H103" s="682">
        <v>283297</v>
      </c>
      <c r="I103" s="682"/>
      <c r="J103" s="682"/>
      <c r="K103" s="687"/>
      <c r="L103" s="682"/>
      <c r="M103" s="682"/>
      <c r="N103" s="682"/>
      <c r="O103" s="685">
        <f>SUM(C103:N103)</f>
        <v>2601609</v>
      </c>
      <c r="Q103" s="679">
        <v>2026</v>
      </c>
      <c r="R103" s="682">
        <v>52261</v>
      </c>
      <c r="S103" s="682">
        <v>15814</v>
      </c>
      <c r="T103" s="682">
        <v>12201</v>
      </c>
      <c r="U103" s="682">
        <v>21707</v>
      </c>
      <c r="V103" s="682">
        <v>47726</v>
      </c>
      <c r="W103" s="682">
        <v>52702</v>
      </c>
      <c r="X103" s="682"/>
      <c r="Y103" s="682"/>
      <c r="Z103" s="687"/>
      <c r="AA103" s="682"/>
      <c r="AB103" s="682"/>
      <c r="AC103" s="682"/>
      <c r="AD103" s="685">
        <f>SUM(R103:AC103)</f>
        <v>202411</v>
      </c>
      <c r="AF103" s="679">
        <v>2026</v>
      </c>
      <c r="AG103" s="682">
        <v>181692</v>
      </c>
      <c r="AH103" s="682">
        <v>154938</v>
      </c>
      <c r="AI103" s="682">
        <v>148421</v>
      </c>
      <c r="AJ103" s="682">
        <v>117349</v>
      </c>
      <c r="AK103" s="682">
        <v>102389</v>
      </c>
      <c r="AL103" s="682">
        <v>90980</v>
      </c>
      <c r="AM103" s="682"/>
      <c r="AN103" s="682"/>
      <c r="AO103" s="687"/>
      <c r="AP103" s="682"/>
      <c r="AQ103" s="682"/>
      <c r="AR103" s="682"/>
      <c r="AS103" s="685">
        <f>SUM(AG103:AR103)</f>
        <v>795769</v>
      </c>
    </row>
    <row r="104" spans="2:45">
      <c r="B104" s="546" t="s">
        <v>81</v>
      </c>
      <c r="C104" s="690">
        <f>(C103-C102)/C102</f>
        <v>-0.39599625214437995</v>
      </c>
      <c r="D104" s="690">
        <f>(D103-D102)/D102</f>
        <v>0.82420291649396304</v>
      </c>
      <c r="E104" s="690">
        <f>(E103-E102)/E102</f>
        <v>0.38204656140929544</v>
      </c>
      <c r="F104" s="690">
        <f>(F103-F102)/F102</f>
        <v>0.31864393956111509</v>
      </c>
      <c r="G104" s="690">
        <f t="shared" ref="G104:O104" si="59">G103/G102</f>
        <v>1.3255514160854938</v>
      </c>
      <c r="H104" s="690">
        <f t="shared" si="59"/>
        <v>0.92394420400695332</v>
      </c>
      <c r="I104" s="690">
        <f t="shared" si="59"/>
        <v>0</v>
      </c>
      <c r="J104" s="690">
        <f t="shared" si="59"/>
        <v>0</v>
      </c>
      <c r="K104" s="690">
        <f t="shared" si="59"/>
        <v>0</v>
      </c>
      <c r="L104" s="690">
        <f t="shared" si="59"/>
        <v>0</v>
      </c>
      <c r="M104" s="690">
        <f t="shared" si="59"/>
        <v>0</v>
      </c>
      <c r="N104" s="690">
        <f t="shared" si="59"/>
        <v>0</v>
      </c>
      <c r="O104" s="690">
        <f t="shared" si="59"/>
        <v>0.58149612247853821</v>
      </c>
      <c r="Q104" s="546" t="s">
        <v>81</v>
      </c>
      <c r="R104" s="690">
        <f>(R103-R102)/R102</f>
        <v>4.8596480667750158E-2</v>
      </c>
      <c r="S104" s="690">
        <f>(S103-S102)/S102</f>
        <v>-0.51832109896134748</v>
      </c>
      <c r="T104" s="690">
        <f>(T103-T102)/T102</f>
        <v>-0.34781911481719052</v>
      </c>
      <c r="U104" s="690">
        <f>(U103-U102)/U102</f>
        <v>-0.57067700401495225</v>
      </c>
      <c r="V104" s="690">
        <f>(V103-V102)/V102</f>
        <v>-1.8992805755395685E-2</v>
      </c>
      <c r="W104" s="690">
        <f t="shared" ref="W104:AD104" si="60">W103/W102</f>
        <v>0.6391064975382601</v>
      </c>
      <c r="X104" s="690">
        <f t="shared" si="60"/>
        <v>0</v>
      </c>
      <c r="Y104" s="690">
        <f t="shared" si="60"/>
        <v>0</v>
      </c>
      <c r="Z104" s="690">
        <f t="shared" si="60"/>
        <v>0</v>
      </c>
      <c r="AA104" s="690">
        <f t="shared" si="60"/>
        <v>0</v>
      </c>
      <c r="AB104" s="690">
        <f t="shared" si="60"/>
        <v>0</v>
      </c>
      <c r="AC104" s="690">
        <f t="shared" si="60"/>
        <v>0</v>
      </c>
      <c r="AD104" s="690">
        <f t="shared" si="60"/>
        <v>0.2689811431077328</v>
      </c>
      <c r="AF104" s="546" t="s">
        <v>81</v>
      </c>
      <c r="AG104" s="690">
        <f t="shared" ref="AG104:AL104" si="61">(AG103-AG102)/AG102</f>
        <v>2.2959901809542039E-2</v>
      </c>
      <c r="AH104" s="690">
        <f t="shared" si="61"/>
        <v>-1.2762995049504951E-3</v>
      </c>
      <c r="AI104" s="690">
        <f t="shared" si="61"/>
        <v>-2.045274551214361E-2</v>
      </c>
      <c r="AJ104" s="690">
        <f t="shared" si="61"/>
        <v>-1.7926036270514097E-2</v>
      </c>
      <c r="AK104" s="690">
        <f t="shared" si="61"/>
        <v>3.5581717591609267E-2</v>
      </c>
      <c r="AL104" s="690">
        <f t="shared" si="61"/>
        <v>-0.1445871490625999</v>
      </c>
      <c r="AM104" s="690">
        <f t="shared" ref="AM104:AS104" si="62">AM103/AM102</f>
        <v>0</v>
      </c>
      <c r="AN104" s="690">
        <f t="shared" si="62"/>
        <v>0</v>
      </c>
      <c r="AO104" s="690">
        <f t="shared" si="62"/>
        <v>0</v>
      </c>
      <c r="AP104" s="690">
        <f t="shared" si="62"/>
        <v>0</v>
      </c>
      <c r="AQ104" s="690">
        <f t="shared" si="62"/>
        <v>0</v>
      </c>
      <c r="AR104" s="690">
        <f t="shared" si="62"/>
        <v>0</v>
      </c>
      <c r="AS104" s="690">
        <f t="shared" si="62"/>
        <v>0.50427650485633768</v>
      </c>
    </row>
    <row r="105" spans="2:45" ht="42" customHeight="1">
      <c r="E105" s="103" t="s">
        <v>82</v>
      </c>
      <c r="S105" s="51" t="s">
        <v>87</v>
      </c>
    </row>
    <row r="106" spans="2:45">
      <c r="E106" s="51" t="s">
        <v>158</v>
      </c>
      <c r="AF106" s="62" t="s">
        <v>90</v>
      </c>
    </row>
    <row r="107" spans="2:45">
      <c r="AF107" s="102"/>
      <c r="AG107" s="679" t="s">
        <v>25</v>
      </c>
      <c r="AH107" s="679" t="s">
        <v>26</v>
      </c>
      <c r="AI107" s="679" t="s">
        <v>27</v>
      </c>
      <c r="AJ107" s="679" t="s">
        <v>28</v>
      </c>
      <c r="AK107" s="679" t="s">
        <v>29</v>
      </c>
      <c r="AL107" s="679" t="s">
        <v>30</v>
      </c>
      <c r="AM107" s="679" t="s">
        <v>31</v>
      </c>
      <c r="AN107" s="679" t="s">
        <v>32</v>
      </c>
      <c r="AO107" s="679" t="s">
        <v>33</v>
      </c>
      <c r="AP107" s="679" t="s">
        <v>34</v>
      </c>
      <c r="AQ107" s="679" t="s">
        <v>35</v>
      </c>
      <c r="AR107" s="679" t="s">
        <v>36</v>
      </c>
      <c r="AS107" s="679" t="s">
        <v>24</v>
      </c>
    </row>
    <row r="108" spans="2:45">
      <c r="AF108" s="679">
        <v>2019</v>
      </c>
      <c r="AG108" s="682"/>
      <c r="AH108" s="682"/>
      <c r="AI108" s="682"/>
      <c r="AJ108" s="682"/>
      <c r="AK108" s="682"/>
      <c r="AL108" s="682"/>
      <c r="AM108" s="682"/>
      <c r="AN108" s="682"/>
      <c r="AO108" s="682"/>
      <c r="AP108" s="682"/>
      <c r="AQ108" s="682"/>
      <c r="AR108" s="682"/>
      <c r="AS108" s="685">
        <f>SUM(AG108:AR108)</f>
        <v>0</v>
      </c>
    </row>
    <row r="109" spans="2:45">
      <c r="H109" s="61"/>
      <c r="O109" s="63"/>
      <c r="AF109" s="679">
        <v>2024</v>
      </c>
      <c r="AG109" s="682">
        <v>879741</v>
      </c>
      <c r="AH109" s="682">
        <v>849024</v>
      </c>
      <c r="AI109" s="682">
        <v>765683</v>
      </c>
      <c r="AJ109" s="682">
        <v>523160</v>
      </c>
      <c r="AK109" s="682">
        <v>343907</v>
      </c>
      <c r="AL109" s="682">
        <v>325497</v>
      </c>
      <c r="AM109" s="682">
        <v>477447</v>
      </c>
      <c r="AN109" s="682">
        <v>453267</v>
      </c>
      <c r="AO109" s="682">
        <v>349648</v>
      </c>
      <c r="AP109" s="682">
        <v>540653</v>
      </c>
      <c r="AQ109" s="682">
        <v>823777</v>
      </c>
      <c r="AR109" s="682">
        <v>1007018</v>
      </c>
      <c r="AS109" s="685">
        <f>SUM(AG109:AR109)</f>
        <v>7338822</v>
      </c>
    </row>
    <row r="110" spans="2:45">
      <c r="AF110" s="679">
        <v>2025</v>
      </c>
      <c r="AG110" s="682">
        <v>1080094</v>
      </c>
      <c r="AH110" s="682">
        <v>1001220</v>
      </c>
      <c r="AI110" s="682">
        <v>854963</v>
      </c>
      <c r="AJ110" s="682">
        <v>652062</v>
      </c>
      <c r="AK110" s="682">
        <v>366631</v>
      </c>
      <c r="AL110" s="682">
        <v>345417</v>
      </c>
      <c r="AM110" s="682">
        <v>514453</v>
      </c>
      <c r="AN110" s="682">
        <v>495278</v>
      </c>
      <c r="AO110" s="687">
        <v>373426</v>
      </c>
      <c r="AP110" s="682">
        <v>584928</v>
      </c>
      <c r="AQ110" s="682">
        <v>871737</v>
      </c>
      <c r="AR110" s="682">
        <v>1109956</v>
      </c>
      <c r="AS110" s="685">
        <f>SUM(AG110:AR110)</f>
        <v>8250165</v>
      </c>
    </row>
    <row r="111" spans="2:45">
      <c r="AF111" s="679">
        <v>2026</v>
      </c>
      <c r="AG111" s="682">
        <v>1184479</v>
      </c>
      <c r="AH111" s="682">
        <v>1047216</v>
      </c>
      <c r="AI111" s="682">
        <v>819016</v>
      </c>
      <c r="AJ111" s="682">
        <v>549123</v>
      </c>
      <c r="AK111" s="682">
        <v>365345</v>
      </c>
      <c r="AL111" s="682">
        <v>289156</v>
      </c>
      <c r="AM111" s="682"/>
      <c r="AN111" s="682"/>
      <c r="AO111" s="687"/>
      <c r="AP111" s="682"/>
      <c r="AQ111" s="682"/>
      <c r="AR111" s="682"/>
      <c r="AS111" s="685">
        <f>SUM(AG111:AR111)</f>
        <v>4254335</v>
      </c>
    </row>
    <row r="112" spans="2:45">
      <c r="AF112" s="546" t="s">
        <v>81</v>
      </c>
      <c r="AG112" s="690">
        <f t="shared" ref="AG112:AL112" si="63">(AG111-AG110)/AG110</f>
        <v>9.664436613850276E-2</v>
      </c>
      <c r="AH112" s="690">
        <f t="shared" si="63"/>
        <v>4.5939953257026427E-2</v>
      </c>
      <c r="AI112" s="690">
        <f t="shared" si="63"/>
        <v>-4.2045094349112182E-2</v>
      </c>
      <c r="AJ112" s="690">
        <f t="shared" si="63"/>
        <v>-0.15786688995831685</v>
      </c>
      <c r="AK112" s="690">
        <f t="shared" si="63"/>
        <v>-3.5076139224451833E-3</v>
      </c>
      <c r="AL112" s="690">
        <f t="shared" si="63"/>
        <v>-0.16287849179397657</v>
      </c>
      <c r="AM112" s="690">
        <f t="shared" ref="AM112:AS112" si="64">AM111/AM110</f>
        <v>0</v>
      </c>
      <c r="AN112" s="690">
        <f t="shared" si="64"/>
        <v>0</v>
      </c>
      <c r="AO112" s="690">
        <f t="shared" si="64"/>
        <v>0</v>
      </c>
      <c r="AP112" s="690">
        <f t="shared" si="64"/>
        <v>0</v>
      </c>
      <c r="AQ112" s="690">
        <f t="shared" si="64"/>
        <v>0</v>
      </c>
      <c r="AR112" s="690">
        <f t="shared" si="64"/>
        <v>0</v>
      </c>
      <c r="AS112" s="690">
        <f t="shared" si="64"/>
        <v>0.51566665636384246</v>
      </c>
    </row>
    <row r="114" spans="32:45">
      <c r="AF114" s="62" t="s">
        <v>91</v>
      </c>
    </row>
    <row r="115" spans="32:45">
      <c r="AF115" s="102"/>
      <c r="AG115" s="679" t="s">
        <v>25</v>
      </c>
      <c r="AH115" s="679" t="s">
        <v>26</v>
      </c>
      <c r="AI115" s="679" t="s">
        <v>27</v>
      </c>
      <c r="AJ115" s="679" t="s">
        <v>28</v>
      </c>
      <c r="AK115" s="679" t="s">
        <v>29</v>
      </c>
      <c r="AL115" s="679" t="s">
        <v>30</v>
      </c>
      <c r="AM115" s="679" t="s">
        <v>31</v>
      </c>
      <c r="AN115" s="679" t="s">
        <v>32</v>
      </c>
      <c r="AO115" s="679" t="s">
        <v>33</v>
      </c>
      <c r="AP115" s="679" t="s">
        <v>34</v>
      </c>
      <c r="AQ115" s="679" t="s">
        <v>35</v>
      </c>
      <c r="AR115" s="679" t="s">
        <v>36</v>
      </c>
      <c r="AS115" s="679" t="s">
        <v>24</v>
      </c>
    </row>
    <row r="116" spans="32:45">
      <c r="AF116" s="679">
        <v>2019</v>
      </c>
      <c r="AG116" s="682"/>
      <c r="AH116" s="682"/>
      <c r="AI116" s="682"/>
      <c r="AJ116" s="682"/>
      <c r="AK116" s="682"/>
      <c r="AL116" s="682"/>
      <c r="AM116" s="682"/>
      <c r="AN116" s="682"/>
      <c r="AO116" s="682"/>
      <c r="AP116" s="682"/>
      <c r="AQ116" s="682"/>
      <c r="AR116" s="682"/>
      <c r="AS116" s="685">
        <f>SUM(AG116:AR116)</f>
        <v>0</v>
      </c>
    </row>
    <row r="117" spans="32:45">
      <c r="AF117" s="679">
        <v>2024</v>
      </c>
      <c r="AG117" s="682">
        <f t="shared" ref="AG117:AR117" si="65">AG109+AG101</f>
        <v>1026029</v>
      </c>
      <c r="AH117" s="682">
        <f t="shared" si="65"/>
        <v>987508</v>
      </c>
      <c r="AI117" s="682">
        <f t="shared" si="65"/>
        <v>901645</v>
      </c>
      <c r="AJ117" s="682">
        <f t="shared" si="65"/>
        <v>631332</v>
      </c>
      <c r="AK117" s="682">
        <f t="shared" si="65"/>
        <v>440983</v>
      </c>
      <c r="AL117" s="682">
        <f t="shared" si="65"/>
        <v>432499</v>
      </c>
      <c r="AM117" s="682">
        <f t="shared" si="65"/>
        <v>583222</v>
      </c>
      <c r="AN117" s="682">
        <f t="shared" si="65"/>
        <v>537964</v>
      </c>
      <c r="AO117" s="682">
        <f t="shared" si="65"/>
        <v>432075</v>
      </c>
      <c r="AP117" s="682">
        <f t="shared" si="65"/>
        <v>658590</v>
      </c>
      <c r="AQ117" s="682">
        <f t="shared" si="65"/>
        <v>1000477</v>
      </c>
      <c r="AR117" s="682">
        <f t="shared" si="65"/>
        <v>1183576</v>
      </c>
      <c r="AS117" s="685">
        <f>SUM(AG117:AR117)</f>
        <v>8815900</v>
      </c>
    </row>
    <row r="118" spans="32:45">
      <c r="AF118" s="679">
        <v>2025</v>
      </c>
      <c r="AG118" s="682">
        <f t="shared" ref="AG118:AR118" si="66">AG110+AG102</f>
        <v>1257708</v>
      </c>
      <c r="AH118" s="682">
        <f t="shared" si="66"/>
        <v>1156356</v>
      </c>
      <c r="AI118" s="682">
        <f t="shared" si="66"/>
        <v>1006483</v>
      </c>
      <c r="AJ118" s="682">
        <f t="shared" si="66"/>
        <v>771553</v>
      </c>
      <c r="AK118" s="682">
        <f t="shared" si="66"/>
        <v>465502</v>
      </c>
      <c r="AL118" s="682">
        <f t="shared" si="66"/>
        <v>451775</v>
      </c>
      <c r="AM118" s="682">
        <f t="shared" si="66"/>
        <v>622575</v>
      </c>
      <c r="AN118" s="682">
        <f t="shared" si="66"/>
        <v>578848</v>
      </c>
      <c r="AO118" s="682">
        <f t="shared" si="66"/>
        <v>453837</v>
      </c>
      <c r="AP118" s="682">
        <f t="shared" si="66"/>
        <v>712517</v>
      </c>
      <c r="AQ118" s="682">
        <f t="shared" si="66"/>
        <v>1056145</v>
      </c>
      <c r="AR118" s="682">
        <f t="shared" si="66"/>
        <v>1294907</v>
      </c>
      <c r="AS118" s="685">
        <f>SUM(AG118:AR118)</f>
        <v>9828206</v>
      </c>
    </row>
    <row r="119" spans="32:45">
      <c r="AF119" s="679">
        <v>2026</v>
      </c>
      <c r="AG119" s="682">
        <f t="shared" ref="AG119:AL119" si="67">AG111+AG103</f>
        <v>1366171</v>
      </c>
      <c r="AH119" s="682">
        <f t="shared" si="67"/>
        <v>1202154</v>
      </c>
      <c r="AI119" s="682">
        <f t="shared" si="67"/>
        <v>967437</v>
      </c>
      <c r="AJ119" s="682">
        <f t="shared" si="67"/>
        <v>666472</v>
      </c>
      <c r="AK119" s="682">
        <f t="shared" si="67"/>
        <v>467734</v>
      </c>
      <c r="AL119" s="682">
        <f t="shared" si="67"/>
        <v>380136</v>
      </c>
      <c r="AM119" s="682"/>
      <c r="AN119" s="682"/>
      <c r="AO119" s="687"/>
      <c r="AP119" s="682"/>
      <c r="AQ119" s="682"/>
      <c r="AR119" s="682"/>
      <c r="AS119" s="685">
        <f>SUM(AG119:AR119)</f>
        <v>5050104</v>
      </c>
    </row>
    <row r="120" spans="32:45">
      <c r="AF120" s="546" t="s">
        <v>81</v>
      </c>
      <c r="AG120" s="690">
        <f t="shared" ref="AG120:AL120" si="68">(AG119-AG118)/AG118</f>
        <v>8.6238618184825089E-2</v>
      </c>
      <c r="AH120" s="690">
        <f t="shared" si="68"/>
        <v>3.9605450224671296E-2</v>
      </c>
      <c r="AI120" s="690">
        <f t="shared" si="68"/>
        <v>-3.8794495287054032E-2</v>
      </c>
      <c r="AJ120" s="690">
        <f t="shared" si="68"/>
        <v>-0.1361941435001873</v>
      </c>
      <c r="AK120" s="690">
        <f t="shared" si="68"/>
        <v>4.7948236527447785E-3</v>
      </c>
      <c r="AL120" s="690">
        <f t="shared" si="68"/>
        <v>-0.15857229815726856</v>
      </c>
      <c r="AM120" s="690">
        <f t="shared" ref="AM120:AS120" si="69">AM119/AM118</f>
        <v>0</v>
      </c>
      <c r="AN120" s="690">
        <f t="shared" si="69"/>
        <v>0</v>
      </c>
      <c r="AO120" s="690">
        <f t="shared" si="69"/>
        <v>0</v>
      </c>
      <c r="AP120" s="690">
        <f t="shared" si="69"/>
        <v>0</v>
      </c>
      <c r="AQ120" s="690">
        <f t="shared" si="69"/>
        <v>0</v>
      </c>
      <c r="AR120" s="690">
        <f t="shared" si="69"/>
        <v>0</v>
      </c>
      <c r="AS120" s="690">
        <f t="shared" si="69"/>
        <v>0.51383782554008328</v>
      </c>
    </row>
  </sheetData>
  <mergeCells count="87">
    <mergeCell ref="E42:F42"/>
    <mergeCell ref="CC70:CE70"/>
    <mergeCell ref="BE56:BG56"/>
    <mergeCell ref="V6:V7"/>
    <mergeCell ref="BW56:BY56"/>
    <mergeCell ref="BT55:BV55"/>
    <mergeCell ref="BH56:BJ56"/>
    <mergeCell ref="BQ56:BS56"/>
    <mergeCell ref="BB6:BD6"/>
    <mergeCell ref="AV6:AX6"/>
    <mergeCell ref="BB70:BD70"/>
    <mergeCell ref="AK6:AK7"/>
    <mergeCell ref="BH6:BJ6"/>
    <mergeCell ref="BT6:BV6"/>
    <mergeCell ref="BN70:BP70"/>
    <mergeCell ref="BN23:BP23"/>
    <mergeCell ref="Q6:Q7"/>
    <mergeCell ref="BB56:BD56"/>
    <mergeCell ref="BW39:BY39"/>
    <mergeCell ref="BN56:BP56"/>
    <mergeCell ref="AY6:BA6"/>
    <mergeCell ref="BE6:BG6"/>
    <mergeCell ref="W6:Y6"/>
    <mergeCell ref="BQ6:BS6"/>
    <mergeCell ref="AU55:AU57"/>
    <mergeCell ref="BE55:BG55"/>
    <mergeCell ref="BQ55:BS55"/>
    <mergeCell ref="AU23:AU24"/>
    <mergeCell ref="AY56:BA56"/>
    <mergeCell ref="BK6:BM6"/>
    <mergeCell ref="AV56:AX56"/>
    <mergeCell ref="AG6:AI6"/>
    <mergeCell ref="BW70:BY70"/>
    <mergeCell ref="BH70:BJ70"/>
    <mergeCell ref="BZ70:CB70"/>
    <mergeCell ref="BK70:BM70"/>
    <mergeCell ref="AV55:AX55"/>
    <mergeCell ref="BZ56:CB56"/>
    <mergeCell ref="BT56:BV56"/>
    <mergeCell ref="BT70:BV70"/>
    <mergeCell ref="AY70:BA70"/>
    <mergeCell ref="BQ70:BS70"/>
    <mergeCell ref="R6:T6"/>
    <mergeCell ref="BH55:BJ55"/>
    <mergeCell ref="BB23:BD23"/>
    <mergeCell ref="BQ39:BS39"/>
    <mergeCell ref="BH39:BJ39"/>
    <mergeCell ref="BN6:BP6"/>
    <mergeCell ref="BN39:BP39"/>
    <mergeCell ref="AB6:AD6"/>
    <mergeCell ref="AL6:AN6"/>
    <mergeCell ref="AV39:AX39"/>
    <mergeCell ref="BB55:BD55"/>
    <mergeCell ref="AV23:AX23"/>
    <mergeCell ref="AY55:BA55"/>
    <mergeCell ref="CC39:CE39"/>
    <mergeCell ref="CC23:CE23"/>
    <mergeCell ref="BT39:BV39"/>
    <mergeCell ref="CC55:CE55"/>
    <mergeCell ref="CC56:CE56"/>
    <mergeCell ref="BZ39:CB39"/>
    <mergeCell ref="BZ23:CB23"/>
    <mergeCell ref="BZ55:CB55"/>
    <mergeCell ref="BT23:BV23"/>
    <mergeCell ref="BW23:BY23"/>
    <mergeCell ref="BW55:BY55"/>
    <mergeCell ref="BQ23:BS23"/>
    <mergeCell ref="AV70:AX70"/>
    <mergeCell ref="BK23:BM23"/>
    <mergeCell ref="AU39:AU40"/>
    <mergeCell ref="BB39:BD39"/>
    <mergeCell ref="AY39:BA39"/>
    <mergeCell ref="BK39:BM39"/>
    <mergeCell ref="BK56:BM56"/>
    <mergeCell ref="BN55:BP55"/>
    <mergeCell ref="AU70:AU71"/>
    <mergeCell ref="BH23:BJ23"/>
    <mergeCell ref="AA6:AA7"/>
    <mergeCell ref="BE39:BG39"/>
    <mergeCell ref="BE70:BG70"/>
    <mergeCell ref="BK55:BM55"/>
    <mergeCell ref="AP6:AP7"/>
    <mergeCell ref="AQ6:AS6"/>
    <mergeCell ref="AY23:BA23"/>
    <mergeCell ref="AF6:AF7"/>
    <mergeCell ref="BE23:BG23"/>
    <mergeCell ref="AU6:AU7"/>
  </mergeCells>
  <hyperlinks>
    <hyperlink ref="B16" r:id="rId1" xr:uid="{00000000-0004-0000-0300-000000000000}"/>
    <hyperlink ref="B57" r:id="rId2" xr:uid="{00000000-0004-0000-0300-000001000000}"/>
    <hyperlink ref="R62" r:id="rId3" tooltip="https://www.mots.go.th/news/category/806" xr:uid="{00000000-0004-0000-0300-000002000000}"/>
  </hyperlinks>
  <pageMargins left="0.7" right="0.7" top="0.75" bottom="0.75" header="0.3" footer="0.3"/>
  <pageSetup paperSize="8" orientation="landscape" verticalDpi="300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749992370372631"/>
  </sheetPr>
  <dimension ref="A1:XFA281"/>
  <sheetViews>
    <sheetView topLeftCell="A172" zoomScale="93" zoomScaleNormal="93" workbookViewId="0">
      <selection activeCell="C158" sqref="C158"/>
    </sheetView>
  </sheetViews>
  <sheetFormatPr defaultColWidth="8.81640625" defaultRowHeight="16.5"/>
  <cols>
    <col min="1" max="1" width="17.26953125" style="109" customWidth="1"/>
    <col min="2" max="2" width="13.26953125" style="109" bestFit="1" customWidth="1"/>
    <col min="3" max="3" width="11" style="109" customWidth="1"/>
    <col min="4" max="4" width="11.453125" style="109" customWidth="1"/>
    <col min="5" max="5" width="10.453125" style="109" customWidth="1"/>
    <col min="6" max="6" width="12.453125" style="109" bestFit="1" customWidth="1"/>
    <col min="7" max="7" width="11.453125" style="109" customWidth="1"/>
    <col min="8" max="8" width="12.453125" style="109" hidden="1" customWidth="1"/>
    <col min="9" max="11" width="13.453125" style="109" hidden="1" customWidth="1"/>
    <col min="12" max="12" width="12.453125" style="109" hidden="1" customWidth="1"/>
    <col min="13" max="13" width="14.453125" style="109" hidden="1" customWidth="1"/>
    <col min="14" max="14" width="12.26953125" style="109" customWidth="1"/>
    <col min="15" max="15" width="15.81640625" style="109" customWidth="1"/>
    <col min="16" max="20" width="12.453125" style="109" customWidth="1"/>
    <col min="21" max="21" width="8.81640625" style="109" customWidth="1"/>
    <col min="22" max="16384" width="8.81640625" style="109"/>
  </cols>
  <sheetData>
    <row r="1" spans="1:14" s="106" customFormat="1" ht="21" customHeight="1">
      <c r="A1" s="105" t="s">
        <v>209</v>
      </c>
    </row>
    <row r="2" spans="1:14" s="106" customFormat="1">
      <c r="A2" s="107" t="s">
        <v>210</v>
      </c>
    </row>
    <row r="3" spans="1:14" ht="21" customHeight="1">
      <c r="A3" s="108" t="s">
        <v>211</v>
      </c>
    </row>
    <row r="4" spans="1:14">
      <c r="A4" s="784" t="s">
        <v>212</v>
      </c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85"/>
      <c r="M4" s="785"/>
      <c r="N4" s="109" t="s">
        <v>74</v>
      </c>
    </row>
    <row r="5" spans="1:14">
      <c r="A5" s="786"/>
      <c r="B5" s="768" t="s">
        <v>213</v>
      </c>
      <c r="C5" s="768" t="s">
        <v>214</v>
      </c>
      <c r="D5" s="768" t="s">
        <v>215</v>
      </c>
      <c r="E5" s="768" t="s">
        <v>216</v>
      </c>
      <c r="F5" s="768" t="s">
        <v>29</v>
      </c>
      <c r="G5" s="768" t="s">
        <v>217</v>
      </c>
      <c r="H5" s="768" t="s">
        <v>218</v>
      </c>
      <c r="I5" s="768" t="s">
        <v>219</v>
      </c>
      <c r="J5" s="768" t="s">
        <v>220</v>
      </c>
      <c r="K5" s="768" t="s">
        <v>221</v>
      </c>
      <c r="L5" s="768" t="s">
        <v>222</v>
      </c>
      <c r="M5" s="769" t="s">
        <v>223</v>
      </c>
    </row>
    <row r="6" spans="1:14">
      <c r="A6" s="770">
        <v>2019</v>
      </c>
      <c r="B6" s="771">
        <v>84.077602306163882</v>
      </c>
      <c r="C6" s="771">
        <v>86.4471142218148</v>
      </c>
      <c r="D6" s="771">
        <v>80.496980323134451</v>
      </c>
      <c r="E6" s="771">
        <v>73.890470944452531</v>
      </c>
      <c r="F6" s="771">
        <v>69.204943176120935</v>
      </c>
      <c r="G6" s="771">
        <v>75.284151863462213</v>
      </c>
      <c r="H6" s="771">
        <v>76.534044550152259</v>
      </c>
      <c r="I6" s="771">
        <v>81.072787343164791</v>
      </c>
      <c r="J6" s="771">
        <v>72.514708558258022</v>
      </c>
      <c r="K6" s="771">
        <v>72.636112193703241</v>
      </c>
      <c r="L6" s="771">
        <v>82.866010012617522</v>
      </c>
      <c r="M6" s="772">
        <v>77.769129445575373</v>
      </c>
    </row>
    <row r="7" spans="1:14">
      <c r="A7" s="134">
        <v>2020</v>
      </c>
      <c r="B7" s="110">
        <v>78.106976261788162</v>
      </c>
      <c r="C7" s="110">
        <v>56.014690485808273</v>
      </c>
      <c r="D7" s="110">
        <v>26.91398505414061</v>
      </c>
      <c r="E7" s="110">
        <v>10.57972409367982</v>
      </c>
      <c r="F7" s="110">
        <v>13.01875708989534</v>
      </c>
      <c r="G7" s="110">
        <v>15.06156026027265</v>
      </c>
      <c r="H7" s="110">
        <v>15.14136824440366</v>
      </c>
      <c r="I7" s="110">
        <v>17.1321481262069</v>
      </c>
      <c r="J7" s="110">
        <v>19.496373406588109</v>
      </c>
      <c r="K7" s="110">
        <v>21.127245014264229</v>
      </c>
      <c r="L7" s="110">
        <v>22.586737610483269</v>
      </c>
      <c r="M7" s="111">
        <v>25.37456038133729</v>
      </c>
    </row>
    <row r="8" spans="1:14">
      <c r="A8" s="135">
        <v>2021</v>
      </c>
      <c r="B8" s="112">
        <v>19.47790018194388</v>
      </c>
      <c r="C8" s="112">
        <v>21.48831490256368</v>
      </c>
      <c r="D8" s="112">
        <v>24.522088025810319</v>
      </c>
      <c r="E8" s="112">
        <v>23.097501844629491</v>
      </c>
      <c r="F8" s="112">
        <v>18.979365709865569</v>
      </c>
      <c r="G8" s="112">
        <v>22.160182542577768</v>
      </c>
      <c r="H8" s="112">
        <v>24.20369899147488</v>
      </c>
      <c r="I8" s="112">
        <v>25.800667617651889</v>
      </c>
      <c r="J8" s="112">
        <v>26.951759460668612</v>
      </c>
      <c r="K8" s="112">
        <v>26.061165451217441</v>
      </c>
      <c r="L8" s="112">
        <v>30.137720196488729</v>
      </c>
      <c r="M8" s="113">
        <v>39.506850909256052</v>
      </c>
    </row>
    <row r="9" spans="1:14">
      <c r="A9" s="134">
        <v>2022</v>
      </c>
      <c r="B9" s="110">
        <v>32.987320003980621</v>
      </c>
      <c r="C9" s="110">
        <v>37.008056330880493</v>
      </c>
      <c r="D9" s="110">
        <v>42.913374867494191</v>
      </c>
      <c r="E9" s="110">
        <v>46.177546697477368</v>
      </c>
      <c r="F9" s="110">
        <v>51.277458102383051</v>
      </c>
      <c r="G9" s="110">
        <v>54.392743947670098</v>
      </c>
      <c r="H9" s="110">
        <v>61.282949695276614</v>
      </c>
      <c r="I9" s="110">
        <v>61.146903879974019</v>
      </c>
      <c r="J9" s="110">
        <v>62.475057595576082</v>
      </c>
      <c r="K9" s="110">
        <v>68.2</v>
      </c>
      <c r="L9" s="110">
        <v>73.8</v>
      </c>
      <c r="M9" s="111">
        <v>72.5</v>
      </c>
    </row>
    <row r="10" spans="1:14">
      <c r="A10" s="135">
        <v>2023</v>
      </c>
      <c r="B10" s="112">
        <v>66.3</v>
      </c>
      <c r="C10" s="112">
        <v>73.087844645965006</v>
      </c>
      <c r="D10" s="112">
        <v>73.925598098076037</v>
      </c>
      <c r="E10" s="112">
        <v>68.632201011347419</v>
      </c>
      <c r="F10" s="112">
        <v>65.776016432846333</v>
      </c>
      <c r="G10" s="112">
        <v>68</v>
      </c>
      <c r="H10" s="112">
        <v>73.400000000000006</v>
      </c>
      <c r="I10" s="112">
        <v>74.5</v>
      </c>
      <c r="J10" s="112">
        <v>67.3</v>
      </c>
      <c r="K10" s="112">
        <v>67.2</v>
      </c>
      <c r="L10" s="112">
        <v>75.3</v>
      </c>
      <c r="M10" s="113">
        <v>76.321656409909608</v>
      </c>
    </row>
    <row r="11" spans="1:14" s="138" customFormat="1">
      <c r="A11" s="144">
        <v>2024</v>
      </c>
      <c r="B11" s="145">
        <v>73.421993393730219</v>
      </c>
      <c r="C11" s="145">
        <v>81.297119805263193</v>
      </c>
      <c r="D11" s="145">
        <v>73.5</v>
      </c>
      <c r="E11" s="145">
        <v>70.69570577153452</v>
      </c>
      <c r="F11" s="145">
        <v>70.523614392792339</v>
      </c>
      <c r="G11" s="145">
        <v>73.396900178547313</v>
      </c>
      <c r="H11" s="853">
        <v>77.788956671420266</v>
      </c>
      <c r="I11" s="854">
        <v>79.277968880819373</v>
      </c>
      <c r="J11" s="145">
        <v>67.194777137281847</v>
      </c>
      <c r="K11" s="145">
        <v>67.15360276229039</v>
      </c>
      <c r="L11" s="853">
        <v>81.971324044216985</v>
      </c>
      <c r="M11" s="854">
        <v>78.887116857219141</v>
      </c>
    </row>
    <row r="12" spans="1:14">
      <c r="A12" s="773">
        <v>2025</v>
      </c>
      <c r="B12" s="854">
        <v>77.516542868188324</v>
      </c>
      <c r="C12" s="849">
        <v>78.639632126104487</v>
      </c>
      <c r="D12" s="854">
        <v>68.818164003183739</v>
      </c>
      <c r="E12" s="849">
        <v>62.286272710764493</v>
      </c>
      <c r="F12" s="854">
        <v>63.266049926483589</v>
      </c>
      <c r="G12" s="849">
        <v>63.649552403512281</v>
      </c>
      <c r="H12" s="849">
        <v>69.711600511293511</v>
      </c>
      <c r="I12" s="849">
        <v>72.753306660997183</v>
      </c>
      <c r="J12" s="854">
        <v>64.105132540505721</v>
      </c>
      <c r="K12" s="853">
        <v>68.743697180597977</v>
      </c>
      <c r="L12" s="854">
        <v>79.061622070815091</v>
      </c>
      <c r="M12" s="850">
        <v>76.900514766349616</v>
      </c>
      <c r="N12" s="157">
        <f>AVERAGE(B12:G12)</f>
        <v>69.029369006372818</v>
      </c>
    </row>
    <row r="13" spans="1:14">
      <c r="A13" s="773">
        <v>2026</v>
      </c>
      <c r="B13" s="114">
        <v>75.8</v>
      </c>
      <c r="C13" s="114">
        <v>80.900000000000006</v>
      </c>
      <c r="D13" s="114">
        <v>73.3</v>
      </c>
      <c r="E13" s="114">
        <v>64.7</v>
      </c>
      <c r="F13" s="114">
        <v>65.5</v>
      </c>
      <c r="G13" s="114">
        <v>64.56189085216262</v>
      </c>
      <c r="H13" s="114"/>
      <c r="I13" s="114"/>
      <c r="J13" s="114"/>
      <c r="K13" s="114"/>
      <c r="L13" s="114"/>
      <c r="M13" s="115"/>
      <c r="N13" s="157">
        <f>AVERAGE(B13:G13)</f>
        <v>70.793648475360428</v>
      </c>
    </row>
    <row r="14" spans="1:14">
      <c r="A14" s="116" t="s">
        <v>224</v>
      </c>
      <c r="B14" s="117">
        <v>0.80900000000000005</v>
      </c>
      <c r="C14" s="117">
        <f t="shared" ref="C14:M14" si="0">C13/C12</f>
        <v>1.0287433678513507</v>
      </c>
      <c r="D14" s="117">
        <f t="shared" si="0"/>
        <v>1.0651257711061417</v>
      </c>
      <c r="E14" s="117">
        <f t="shared" si="0"/>
        <v>1.0387521549161243</v>
      </c>
      <c r="F14" s="117">
        <f t="shared" si="0"/>
        <v>1.0353104086016482</v>
      </c>
      <c r="G14" s="117">
        <f t="shared" si="0"/>
        <v>1.0143337763456133</v>
      </c>
      <c r="H14" s="117">
        <f t="shared" si="0"/>
        <v>0</v>
      </c>
      <c r="I14" s="117">
        <f t="shared" si="0"/>
        <v>0</v>
      </c>
      <c r="J14" s="117">
        <f t="shared" si="0"/>
        <v>0</v>
      </c>
      <c r="K14" s="117">
        <f t="shared" si="0"/>
        <v>0</v>
      </c>
      <c r="L14" s="117">
        <f t="shared" si="0"/>
        <v>0</v>
      </c>
      <c r="M14" s="117">
        <f t="shared" si="0"/>
        <v>0</v>
      </c>
    </row>
    <row r="15" spans="1:14" ht="15" customHeight="1">
      <c r="A15" s="126" t="s">
        <v>414</v>
      </c>
      <c r="B15" s="127">
        <f>(B13-B12)/B13</f>
        <v>-2.264568427689086E-2</v>
      </c>
      <c r="C15" s="127">
        <f t="shared" ref="C15:G15" si="1">(C13-C12)/C13</f>
        <v>2.7940270381897628E-2</v>
      </c>
      <c r="D15" s="127">
        <f t="shared" si="1"/>
        <v>6.1143738019321395E-2</v>
      </c>
      <c r="E15" s="127">
        <f t="shared" si="1"/>
        <v>3.7306449601785314E-2</v>
      </c>
      <c r="F15" s="127">
        <f t="shared" si="1"/>
        <v>3.4106107992616957E-2</v>
      </c>
      <c r="G15" s="127">
        <f t="shared" si="1"/>
        <v>1.4131222561920643E-2</v>
      </c>
      <c r="H15" s="118"/>
      <c r="I15" s="118"/>
      <c r="J15" s="118"/>
      <c r="K15" s="118"/>
      <c r="L15" s="118"/>
      <c r="M15" s="118"/>
      <c r="N15" s="128">
        <f>AVERAGE(B15:G15)</f>
        <v>2.5330350713441849E-2</v>
      </c>
    </row>
    <row r="16" spans="1:14">
      <c r="A16" s="787" t="s">
        <v>225</v>
      </c>
      <c r="B16" s="788"/>
      <c r="C16" s="788"/>
      <c r="D16" s="788"/>
      <c r="E16" s="788"/>
      <c r="F16" s="788"/>
      <c r="G16" s="788"/>
      <c r="H16" s="788"/>
      <c r="I16" s="788"/>
      <c r="J16" s="788"/>
      <c r="K16" s="788"/>
      <c r="L16" s="788"/>
      <c r="M16" s="788"/>
      <c r="N16" s="109" t="s">
        <v>74</v>
      </c>
    </row>
    <row r="17" spans="1:20">
      <c r="A17" s="774"/>
      <c r="B17" s="775" t="s">
        <v>213</v>
      </c>
      <c r="C17" s="775" t="s">
        <v>214</v>
      </c>
      <c r="D17" s="775" t="s">
        <v>215</v>
      </c>
      <c r="E17" s="775" t="s">
        <v>216</v>
      </c>
      <c r="F17" s="775" t="s">
        <v>29</v>
      </c>
      <c r="G17" s="775" t="s">
        <v>217</v>
      </c>
      <c r="H17" s="775" t="s">
        <v>218</v>
      </c>
      <c r="I17" s="775" t="s">
        <v>219</v>
      </c>
      <c r="J17" s="775" t="s">
        <v>220</v>
      </c>
      <c r="K17" s="775" t="s">
        <v>221</v>
      </c>
      <c r="L17" s="775" t="s">
        <v>222</v>
      </c>
      <c r="M17" s="775" t="s">
        <v>223</v>
      </c>
    </row>
    <row r="18" spans="1:20">
      <c r="A18" s="770">
        <v>2019</v>
      </c>
      <c r="B18" s="771">
        <v>3574.827542777331</v>
      </c>
      <c r="C18" s="771">
        <v>3739.0773487289739</v>
      </c>
      <c r="D18" s="771">
        <v>3381.5597461908151</v>
      </c>
      <c r="E18" s="771">
        <v>3298.7503815081031</v>
      </c>
      <c r="F18" s="771">
        <v>3154.1688660763152</v>
      </c>
      <c r="G18" s="771">
        <v>3184.717172573618</v>
      </c>
      <c r="H18" s="771">
        <v>3207.5153304226451</v>
      </c>
      <c r="I18" s="771">
        <v>3310.113820833144</v>
      </c>
      <c r="J18" s="771">
        <v>3103.9670973844668</v>
      </c>
      <c r="K18" s="771">
        <v>3185.1115808810969</v>
      </c>
      <c r="L18" s="771">
        <v>3440.3041771504991</v>
      </c>
      <c r="M18" s="772">
        <v>3679.8868801241988</v>
      </c>
    </row>
    <row r="19" spans="1:20">
      <c r="A19" s="134">
        <v>2020</v>
      </c>
      <c r="B19" s="110">
        <v>3572.5047118300658</v>
      </c>
      <c r="C19" s="110">
        <v>3131.1076008385639</v>
      </c>
      <c r="D19" s="110">
        <v>2703.976120482751</v>
      </c>
      <c r="E19" s="110">
        <v>2394.8191708600939</v>
      </c>
      <c r="F19" s="110">
        <v>2360.9548456657808</v>
      </c>
      <c r="G19" s="110">
        <v>2337.0094775635462</v>
      </c>
      <c r="H19" s="110">
        <v>2287.7480323596442</v>
      </c>
      <c r="I19" s="110">
        <v>2259.4328519909559</v>
      </c>
      <c r="J19" s="110">
        <v>2122.3480046719728</v>
      </c>
      <c r="K19" s="110">
        <v>2124.1676376543442</v>
      </c>
      <c r="L19" s="110">
        <v>2098.5621601105822</v>
      </c>
      <c r="M19" s="111">
        <v>2195.69854317112</v>
      </c>
    </row>
    <row r="20" spans="1:20">
      <c r="A20" s="135">
        <v>2021</v>
      </c>
      <c r="B20" s="112">
        <v>2230.7930641441731</v>
      </c>
      <c r="C20" s="112">
        <v>2185.942166449362</v>
      </c>
      <c r="D20" s="112">
        <v>1995.9813633659869</v>
      </c>
      <c r="E20" s="112">
        <v>2137.00685199383</v>
      </c>
      <c r="F20" s="112">
        <v>2020.1443407061449</v>
      </c>
      <c r="G20" s="112">
        <v>1956.414643680238</v>
      </c>
      <c r="H20" s="112">
        <v>1909.3055294300129</v>
      </c>
      <c r="I20" s="112">
        <v>1876.0755329993051</v>
      </c>
      <c r="J20" s="112">
        <v>1898.6856291784959</v>
      </c>
      <c r="K20" s="112">
        <v>2024.6015838906301</v>
      </c>
      <c r="L20" s="112">
        <v>2215.991879484136</v>
      </c>
      <c r="M20" s="113">
        <v>2579.971059862557</v>
      </c>
    </row>
    <row r="21" spans="1:20">
      <c r="A21" s="134">
        <v>2022</v>
      </c>
      <c r="B21" s="110">
        <v>2329.5838170311399</v>
      </c>
      <c r="C21" s="110">
        <v>2336.6108022651888</v>
      </c>
      <c r="D21" s="110">
        <v>2503.5519330591392</v>
      </c>
      <c r="E21" s="110">
        <v>2622.2703868532421</v>
      </c>
      <c r="F21" s="110">
        <v>2890.5457650946491</v>
      </c>
      <c r="G21" s="110">
        <v>3042.6850183832898</v>
      </c>
      <c r="H21" s="110">
        <v>3258.7971305086862</v>
      </c>
      <c r="I21" s="110">
        <v>3329.5548938971478</v>
      </c>
      <c r="J21" s="110">
        <v>3317.08060114204</v>
      </c>
      <c r="K21" s="110">
        <v>3043</v>
      </c>
      <c r="L21" s="110">
        <v>4014</v>
      </c>
      <c r="M21" s="111">
        <v>4546</v>
      </c>
    </row>
    <row r="22" spans="1:20">
      <c r="A22" s="135">
        <v>2023</v>
      </c>
      <c r="B22" s="112">
        <v>4240.3</v>
      </c>
      <c r="C22" s="112">
        <v>3986.72</v>
      </c>
      <c r="D22" s="112">
        <v>3956.1</v>
      </c>
      <c r="E22" s="112">
        <v>4103.0594104287202</v>
      </c>
      <c r="F22" s="112">
        <v>3778.8661200264869</v>
      </c>
      <c r="G22" s="112">
        <v>3802.09</v>
      </c>
      <c r="H22" s="112">
        <v>4046.91</v>
      </c>
      <c r="I22" s="112">
        <v>4035.99</v>
      </c>
      <c r="J22" s="112">
        <v>3748.42</v>
      </c>
      <c r="K22" s="112">
        <v>3353.69</v>
      </c>
      <c r="L22" s="112">
        <v>4100.21</v>
      </c>
      <c r="M22" s="113">
        <v>4866.7322891982603</v>
      </c>
    </row>
    <row r="23" spans="1:20" s="138" customFormat="1">
      <c r="A23" s="144">
        <v>2024</v>
      </c>
      <c r="B23" s="145">
        <v>4080.1353397896273</v>
      </c>
      <c r="C23" s="145">
        <v>4315.2605863633653</v>
      </c>
      <c r="D23" s="145">
        <v>3879.6267254848894</v>
      </c>
      <c r="E23" s="858">
        <v>3923.7747458774393</v>
      </c>
      <c r="F23" s="858">
        <v>3720.2106571933605</v>
      </c>
      <c r="G23" s="858">
        <v>3813.4984838802657</v>
      </c>
      <c r="H23" s="145">
        <v>3988.0731116151678</v>
      </c>
      <c r="I23" s="145">
        <v>4111.4155332597156</v>
      </c>
      <c r="J23" s="145">
        <v>3660.2907158504395</v>
      </c>
      <c r="K23" s="858">
        <v>3776.898284262682</v>
      </c>
      <c r="L23" s="858">
        <v>4344.6903219739115</v>
      </c>
      <c r="M23" s="139">
        <v>5004.3758397851707</v>
      </c>
    </row>
    <row r="24" spans="1:20">
      <c r="A24" s="773">
        <v>2025</v>
      </c>
      <c r="B24" s="114">
        <v>4605.4452206219648</v>
      </c>
      <c r="C24" s="856">
        <v>4286.4120465396354</v>
      </c>
      <c r="D24" s="114">
        <v>3890.6253337265052</v>
      </c>
      <c r="E24" s="114">
        <v>3869.0026168948489</v>
      </c>
      <c r="F24" s="114">
        <v>3638.974082358473</v>
      </c>
      <c r="G24" s="856">
        <v>3572.0130472226165</v>
      </c>
      <c r="H24" s="855">
        <v>3769.5864467309752</v>
      </c>
      <c r="I24" s="114">
        <v>3819.7036133683582</v>
      </c>
      <c r="J24" s="855">
        <v>3430.2910747856536</v>
      </c>
      <c r="K24" s="114">
        <v>3707.0400383305705</v>
      </c>
      <c r="L24" s="114">
        <v>4043.8714725008867</v>
      </c>
      <c r="M24" s="115">
        <v>4862.1939725269021</v>
      </c>
      <c r="N24" s="157">
        <f>AVERAGE(B24:G24)</f>
        <v>3977.0787245606739</v>
      </c>
    </row>
    <row r="25" spans="1:20">
      <c r="A25" s="773">
        <v>2026</v>
      </c>
      <c r="B25" s="114">
        <v>4286.6400000000003</v>
      </c>
      <c r="C25" s="114">
        <v>4348.76</v>
      </c>
      <c r="D25" s="114">
        <v>3941.36</v>
      </c>
      <c r="E25" s="114">
        <v>3841.77</v>
      </c>
      <c r="F25" s="114">
        <v>3627.15</v>
      </c>
      <c r="G25" s="114">
        <v>3620.1712597419014</v>
      </c>
      <c r="H25" s="114"/>
      <c r="I25" s="114"/>
      <c r="J25" s="114"/>
      <c r="K25" s="114"/>
      <c r="L25" s="114"/>
      <c r="M25" s="115"/>
      <c r="N25" s="157">
        <f>AVERAGE(B25:G25)</f>
        <v>3944.3085432903176</v>
      </c>
    </row>
    <row r="26" spans="1:20">
      <c r="A26" s="116" t="s">
        <v>224</v>
      </c>
      <c r="B26" s="117">
        <f t="shared" ref="B26:M26" si="2">B25/B24</f>
        <v>0.9307764601792593</v>
      </c>
      <c r="C26" s="117">
        <f t="shared" si="2"/>
        <v>1.0145454876440769</v>
      </c>
      <c r="D26" s="117">
        <f t="shared" si="2"/>
        <v>1.0130402343894935</v>
      </c>
      <c r="E26" s="117">
        <f t="shared" si="2"/>
        <v>0.99296133407200815</v>
      </c>
      <c r="F26" s="117">
        <f t="shared" si="2"/>
        <v>0.99675070992789006</v>
      </c>
      <c r="G26" s="117">
        <f t="shared" si="2"/>
        <v>1.0134820931174173</v>
      </c>
      <c r="H26" s="117">
        <f t="shared" si="2"/>
        <v>0</v>
      </c>
      <c r="I26" s="117">
        <f t="shared" si="2"/>
        <v>0</v>
      </c>
      <c r="J26" s="117">
        <f t="shared" si="2"/>
        <v>0</v>
      </c>
      <c r="K26" s="117">
        <f t="shared" si="2"/>
        <v>0</v>
      </c>
      <c r="L26" s="117">
        <f t="shared" si="2"/>
        <v>0</v>
      </c>
      <c r="M26" s="117">
        <f t="shared" si="2"/>
        <v>0</v>
      </c>
    </row>
    <row r="27" spans="1:20">
      <c r="A27" s="126" t="s">
        <v>414</v>
      </c>
      <c r="B27" s="127">
        <f>(B25-B24)/B25</f>
        <v>-7.4371820498564029E-2</v>
      </c>
      <c r="C27" s="127">
        <f t="shared" ref="C27:G27" si="3">(C25-C24)/C25</f>
        <v>1.4336949719084245E-2</v>
      </c>
      <c r="D27" s="127">
        <f t="shared" si="3"/>
        <v>1.2872375594590419E-2</v>
      </c>
      <c r="E27" s="127">
        <f t="shared" si="3"/>
        <v>-7.0885599332726548E-3</v>
      </c>
      <c r="F27" s="127">
        <f t="shared" si="3"/>
        <v>-3.2598823755490892E-3</v>
      </c>
      <c r="G27" s="127">
        <f t="shared" si="3"/>
        <v>1.3302744280312953E-2</v>
      </c>
      <c r="H27" s="119"/>
      <c r="I27" s="119"/>
      <c r="J27" s="119"/>
      <c r="K27" s="119"/>
      <c r="L27" s="119"/>
      <c r="M27" s="119"/>
      <c r="N27" s="127">
        <f>(N25-N24)/N25</f>
        <v>-8.3082195296566679E-3</v>
      </c>
    </row>
    <row r="28" spans="1:20">
      <c r="A28" s="787" t="s">
        <v>226</v>
      </c>
      <c r="B28" s="788"/>
      <c r="C28" s="788"/>
      <c r="D28" s="788"/>
      <c r="E28" s="788"/>
      <c r="F28" s="788"/>
      <c r="G28" s="788"/>
      <c r="H28" s="788"/>
      <c r="I28" s="788"/>
      <c r="J28" s="788"/>
      <c r="K28" s="788"/>
      <c r="L28" s="788"/>
      <c r="M28" s="788"/>
      <c r="N28" s="109" t="s">
        <v>74</v>
      </c>
    </row>
    <row r="29" spans="1:20">
      <c r="A29" s="774"/>
      <c r="B29" s="775" t="s">
        <v>213</v>
      </c>
      <c r="C29" s="775" t="s">
        <v>214</v>
      </c>
      <c r="D29" s="775" t="s">
        <v>215</v>
      </c>
      <c r="E29" s="775" t="s">
        <v>216</v>
      </c>
      <c r="F29" s="775" t="s">
        <v>29</v>
      </c>
      <c r="G29" s="775" t="s">
        <v>217</v>
      </c>
      <c r="H29" s="775" t="s">
        <v>218</v>
      </c>
      <c r="I29" s="775" t="s">
        <v>219</v>
      </c>
      <c r="J29" s="775" t="s">
        <v>220</v>
      </c>
      <c r="K29" s="775" t="s">
        <v>221</v>
      </c>
      <c r="L29" s="775" t="s">
        <v>222</v>
      </c>
      <c r="M29" s="775" t="s">
        <v>223</v>
      </c>
      <c r="O29" s="120"/>
      <c r="P29" s="120"/>
      <c r="Q29" s="120"/>
      <c r="R29" s="121"/>
      <c r="S29" s="122"/>
    </row>
    <row r="30" spans="1:20">
      <c r="A30" s="770">
        <v>2019</v>
      </c>
      <c r="B30" s="771">
        <f t="shared" ref="B30:M30" si="4">B6*B18/100</f>
        <v>3005.6292845475346</v>
      </c>
      <c r="C30" s="771">
        <f t="shared" si="4"/>
        <v>3232.3244664977406</v>
      </c>
      <c r="D30" s="771">
        <f t="shared" si="4"/>
        <v>2722.0534835062554</v>
      </c>
      <c r="E30" s="771">
        <f t="shared" si="4"/>
        <v>2437.4621921782618</v>
      </c>
      <c r="F30" s="771">
        <f t="shared" si="4"/>
        <v>2182.8407714470122</v>
      </c>
      <c r="G30" s="771">
        <f t="shared" si="4"/>
        <v>2397.5873126220827</v>
      </c>
      <c r="H30" s="771">
        <f t="shared" si="4"/>
        <v>2454.8412119386307</v>
      </c>
      <c r="I30" s="771">
        <f t="shared" si="4"/>
        <v>2683.601538780762</v>
      </c>
      <c r="J30" s="771">
        <f t="shared" si="4"/>
        <v>2250.832694412567</v>
      </c>
      <c r="K30" s="771">
        <f t="shared" si="4"/>
        <v>2313.5412213834284</v>
      </c>
      <c r="L30" s="771">
        <f t="shared" si="4"/>
        <v>2850.8428039020309</v>
      </c>
      <c r="M30" s="772">
        <f t="shared" si="4"/>
        <v>2861.8159912545334</v>
      </c>
      <c r="O30" s="120"/>
    </row>
    <row r="31" spans="1:20">
      <c r="A31" s="134">
        <v>2020</v>
      </c>
      <c r="B31" s="110">
        <f t="shared" ref="B31:M31" si="5">B7*B19/100</f>
        <v>2790.3754072203733</v>
      </c>
      <c r="C31" s="110">
        <f t="shared" si="5"/>
        <v>1753.8802313873387</v>
      </c>
      <c r="D31" s="110">
        <f t="shared" si="5"/>
        <v>727.74772893425859</v>
      </c>
      <c r="E31" s="110">
        <f t="shared" si="5"/>
        <v>253.36526081954864</v>
      </c>
      <c r="F31" s="110">
        <f t="shared" si="5"/>
        <v>307.36697635934144</v>
      </c>
      <c r="G31" s="110">
        <f t="shared" si="5"/>
        <v>351.99009075151656</v>
      </c>
      <c r="H31" s="110">
        <f t="shared" si="5"/>
        <v>346.39635408367269</v>
      </c>
      <c r="I31" s="110">
        <f t="shared" si="5"/>
        <v>387.08938301527166</v>
      </c>
      <c r="J31" s="110">
        <f t="shared" si="5"/>
        <v>413.78089197811983</v>
      </c>
      <c r="K31" s="110">
        <f t="shared" si="5"/>
        <v>448.77810132094169</v>
      </c>
      <c r="L31" s="110">
        <f t="shared" si="5"/>
        <v>473.996728697067</v>
      </c>
      <c r="M31" s="111">
        <f t="shared" si="5"/>
        <v>557.14885262909911</v>
      </c>
      <c r="O31" s="121"/>
      <c r="P31" s="120"/>
      <c r="R31" s="120"/>
      <c r="S31" s="120"/>
      <c r="T31" s="120"/>
    </row>
    <row r="32" spans="1:20">
      <c r="A32" s="135">
        <v>2021</v>
      </c>
      <c r="B32" s="112">
        <f t="shared" ref="B32:M32" si="6">B8*B20/100</f>
        <v>434.51164629972931</v>
      </c>
      <c r="C32" s="112">
        <f t="shared" si="6"/>
        <v>469.72213631456162</v>
      </c>
      <c r="D32" s="112">
        <f t="shared" si="6"/>
        <v>489.45630690337623</v>
      </c>
      <c r="E32" s="112">
        <f t="shared" si="6"/>
        <v>493.59519705913351</v>
      </c>
      <c r="F32" s="112">
        <f t="shared" si="6"/>
        <v>383.41058228977192</v>
      </c>
      <c r="G32" s="112">
        <f t="shared" si="6"/>
        <v>433.54505632926316</v>
      </c>
      <c r="H32" s="112">
        <f t="shared" si="6"/>
        <v>462.1225631708262</v>
      </c>
      <c r="I32" s="112">
        <f t="shared" si="6"/>
        <v>484.04001252524176</v>
      </c>
      <c r="J32" s="112">
        <f t="shared" si="6"/>
        <v>511.72918369047062</v>
      </c>
      <c r="K32" s="112">
        <f t="shared" si="6"/>
        <v>527.63476850570601</v>
      </c>
      <c r="L32" s="112">
        <f t="shared" si="6"/>
        <v>667.84943221584069</v>
      </c>
      <c r="M32" s="113">
        <f t="shared" si="6"/>
        <v>1019.2653201218536</v>
      </c>
      <c r="O32" s="122"/>
      <c r="P32" s="120"/>
    </row>
    <row r="33" spans="1:1015 1027:2042 2054:3069 3081:4096 4108:5110 5122:6137 6149:7164 7176:8191 8203:9205 9217:10232 10244:11259 11271:12286 12298:14327 14339:15354 15366:16381">
      <c r="A33" s="134">
        <v>2022</v>
      </c>
      <c r="B33" s="110">
        <f>B9*B21/100</f>
        <v>768.4672684850085</v>
      </c>
      <c r="C33" s="110">
        <f>C9*C21/100</f>
        <v>864.73424193573965</v>
      </c>
      <c r="D33" s="110">
        <f>D9*D21/100</f>
        <v>1074.3586260360657</v>
      </c>
      <c r="E33" s="110">
        <f>E9*E21/100</f>
        <v>1210.9001324232763</v>
      </c>
      <c r="F33" s="110">
        <v>1482.1983936266161</v>
      </c>
      <c r="G33" s="110">
        <v>1654.99987118334</v>
      </c>
      <c r="H33" s="110">
        <v>1997.0870061607559</v>
      </c>
      <c r="I33" s="110">
        <v>2035.91973060226</v>
      </c>
      <c r="J33" s="110">
        <v>2072.3480160551699</v>
      </c>
      <c r="K33" s="110">
        <v>2075</v>
      </c>
      <c r="L33" s="110">
        <v>2963</v>
      </c>
      <c r="M33" s="111">
        <v>3297</v>
      </c>
      <c r="P33" s="120"/>
    </row>
    <row r="34" spans="1:1015 1027:2042 2054:3069 3081:4096 4108:5110 5122:6137 6149:7164 7176:8191 8203:9205 9217:10232 10244:11259 11271:12286 12298:14327 14339:15354 15366:16381">
      <c r="A34" s="135">
        <v>2023</v>
      </c>
      <c r="B34" s="112">
        <v>2811.06</v>
      </c>
      <c r="C34" s="112">
        <v>2920.82</v>
      </c>
      <c r="D34" s="112">
        <v>2930.13</v>
      </c>
      <c r="E34" s="112">
        <v>2816.0199821804449</v>
      </c>
      <c r="F34" s="112">
        <v>2485.5876000838839</v>
      </c>
      <c r="G34" s="112">
        <v>2584.4</v>
      </c>
      <c r="H34" s="112">
        <v>2971.35</v>
      </c>
      <c r="I34" s="112">
        <v>3004.83</v>
      </c>
      <c r="J34" s="112">
        <v>2522.6</v>
      </c>
      <c r="K34" s="112">
        <v>2254.41</v>
      </c>
      <c r="L34" s="112">
        <v>3089.49</v>
      </c>
      <c r="M34" s="113">
        <v>3714.3706961520252</v>
      </c>
    </row>
    <row r="35" spans="1:1015 1027:2042 2054:3069 3081:4096 4108:5110 5122:6137 6149:7164 7176:8191 8203:9205 9217:10232 10244:11259 11271:12286 12298:14327 14339:15354 15366:16381">
      <c r="A35" s="134">
        <v>2024</v>
      </c>
      <c r="B35" s="110">
        <f>B23*B11/100</f>
        <v>2995.7166996355918</v>
      </c>
      <c r="C35" s="110">
        <f t="shared" ref="C35:M36" si="7">C23*C11/100</f>
        <v>3508.1825688051281</v>
      </c>
      <c r="D35" s="110">
        <f t="shared" si="7"/>
        <v>2851.5256432313936</v>
      </c>
      <c r="E35" s="110">
        <f t="shared" si="7"/>
        <v>2773.9402494832907</v>
      </c>
      <c r="F35" s="110">
        <f t="shared" si="7"/>
        <v>2623.6270184786113</v>
      </c>
      <c r="G35" s="110">
        <f t="shared" si="7"/>
        <v>2798.9896755240134</v>
      </c>
      <c r="H35" s="110">
        <f t="shared" si="7"/>
        <v>3102.2804648188849</v>
      </c>
      <c r="I35" s="110">
        <f t="shared" si="7"/>
        <v>3259.4467270188115</v>
      </c>
      <c r="J35" s="110">
        <f t="shared" si="7"/>
        <v>2459.5241890923212</v>
      </c>
      <c r="K35" s="110">
        <f t="shared" si="7"/>
        <v>2536.3232705495229</v>
      </c>
      <c r="L35" s="110">
        <f t="shared" si="7"/>
        <v>3561.4001825429691</v>
      </c>
      <c r="M35" s="110">
        <f t="shared" si="7"/>
        <v>3947.8078167057697</v>
      </c>
    </row>
    <row r="36" spans="1:1015 1027:2042 2054:3069 3081:4096 4108:5110 5122:6137 6149:7164 7176:8191 8203:9205 9217:10232 10244:11259 11271:12286 12298:14327 14339:15354 15366:16381" s="112" customFormat="1" ht="16">
      <c r="A36" s="135">
        <v>2025</v>
      </c>
      <c r="B36" s="112">
        <f>B24*B12/100</f>
        <v>3569.9819187143557</v>
      </c>
      <c r="C36" s="112">
        <f t="shared" ref="C36:G36" si="8">C24*C12/100</f>
        <v>3370.8186648077958</v>
      </c>
      <c r="D36" s="112">
        <f t="shared" si="8"/>
        <v>2677.4569229133213</v>
      </c>
      <c r="E36" s="112">
        <f t="shared" si="8"/>
        <v>2409.8575211457405</v>
      </c>
      <c r="F36" s="112">
        <f t="shared" si="8"/>
        <v>2302.2351597567094</v>
      </c>
      <c r="G36" s="112">
        <f t="shared" si="8"/>
        <v>2273.5703163522553</v>
      </c>
      <c r="H36" s="112">
        <f t="shared" si="7"/>
        <v>2627.8390446729613</v>
      </c>
      <c r="I36" s="112">
        <f t="shared" si="7"/>
        <v>2778.9606833750718</v>
      </c>
      <c r="J36" s="112">
        <f t="shared" si="7"/>
        <v>2198.9926400164813</v>
      </c>
      <c r="K36" s="112">
        <f t="shared" si="7"/>
        <v>2548.3563783134905</v>
      </c>
      <c r="L36" s="112">
        <f t="shared" si="7"/>
        <v>3197.1503806181559</v>
      </c>
      <c r="M36" s="113">
        <f t="shared" si="7"/>
        <v>3739.0521938116117</v>
      </c>
      <c r="N36" s="135">
        <f>AVERAGE(B36:G36)</f>
        <v>2767.3200839483634</v>
      </c>
      <c r="Z36" s="113"/>
      <c r="AA36" s="135"/>
      <c r="AM36" s="113"/>
      <c r="AN36" s="135"/>
      <c r="AZ36" s="113"/>
      <c r="BA36" s="135"/>
      <c r="BM36" s="113"/>
      <c r="BN36" s="135"/>
      <c r="BZ36" s="113"/>
      <c r="CA36" s="135"/>
      <c r="CM36" s="113"/>
      <c r="CN36" s="135"/>
      <c r="CZ36" s="113"/>
      <c r="DA36" s="135"/>
      <c r="DM36" s="113"/>
      <c r="DN36" s="135"/>
      <c r="DZ36" s="113"/>
      <c r="EA36" s="135"/>
      <c r="EM36" s="113"/>
      <c r="EN36" s="135"/>
      <c r="EZ36" s="113"/>
      <c r="FA36" s="135"/>
      <c r="FM36" s="113"/>
      <c r="FN36" s="135"/>
      <c r="FZ36" s="113"/>
      <c r="GA36" s="135"/>
      <c r="GM36" s="113"/>
      <c r="GN36" s="135"/>
      <c r="GZ36" s="113"/>
      <c r="HA36" s="135"/>
      <c r="HM36" s="113"/>
      <c r="HN36" s="135"/>
      <c r="HZ36" s="113"/>
      <c r="IA36" s="135"/>
      <c r="IM36" s="113"/>
      <c r="IN36" s="135"/>
      <c r="IZ36" s="113"/>
      <c r="JA36" s="135"/>
      <c r="JM36" s="113"/>
      <c r="JN36" s="135"/>
      <c r="JZ36" s="113"/>
      <c r="KA36" s="135"/>
      <c r="KM36" s="113"/>
      <c r="KN36" s="135"/>
      <c r="KZ36" s="113"/>
      <c r="LA36" s="135"/>
      <c r="LM36" s="113"/>
      <c r="LN36" s="135"/>
      <c r="LZ36" s="113"/>
      <c r="MA36" s="135"/>
      <c r="MM36" s="113"/>
      <c r="MN36" s="135"/>
      <c r="MZ36" s="113"/>
      <c r="NA36" s="135"/>
      <c r="NM36" s="113"/>
      <c r="NN36" s="135"/>
      <c r="NZ36" s="113"/>
      <c r="OA36" s="135"/>
      <c r="OM36" s="113"/>
      <c r="ON36" s="135"/>
      <c r="OZ36" s="113"/>
      <c r="PA36" s="135"/>
      <c r="PM36" s="113"/>
      <c r="PN36" s="135"/>
      <c r="PZ36" s="113"/>
      <c r="QA36" s="135"/>
      <c r="QM36" s="113"/>
      <c r="QN36" s="135"/>
      <c r="QZ36" s="113"/>
      <c r="RA36" s="135"/>
      <c r="RM36" s="113"/>
      <c r="RN36" s="135"/>
      <c r="RZ36" s="113"/>
      <c r="SA36" s="135"/>
      <c r="SM36" s="113"/>
      <c r="SN36" s="135"/>
      <c r="SZ36" s="113"/>
      <c r="TA36" s="135"/>
      <c r="TM36" s="113"/>
      <c r="TN36" s="135"/>
      <c r="TZ36" s="113"/>
      <c r="UA36" s="135"/>
      <c r="UM36" s="113"/>
      <c r="UN36" s="135"/>
      <c r="UZ36" s="113"/>
      <c r="VA36" s="135"/>
      <c r="VM36" s="113"/>
      <c r="VN36" s="135"/>
      <c r="VZ36" s="113"/>
      <c r="WA36" s="135"/>
      <c r="WM36" s="113"/>
      <c r="WN36" s="135"/>
      <c r="WZ36" s="113"/>
      <c r="XA36" s="135"/>
      <c r="XM36" s="113"/>
      <c r="XN36" s="135"/>
      <c r="XZ36" s="113"/>
      <c r="YA36" s="135"/>
      <c r="YM36" s="113"/>
      <c r="YN36" s="135"/>
      <c r="YZ36" s="113"/>
      <c r="ZA36" s="135"/>
      <c r="ZM36" s="113"/>
      <c r="ZN36" s="135"/>
      <c r="ZZ36" s="113"/>
      <c r="AAA36" s="135"/>
      <c r="AAM36" s="113"/>
      <c r="AAN36" s="135"/>
      <c r="AAZ36" s="113"/>
      <c r="ABA36" s="135"/>
      <c r="ABM36" s="113"/>
      <c r="ABN36" s="135"/>
      <c r="ABZ36" s="113"/>
      <c r="ACA36" s="135"/>
      <c r="ACM36" s="113"/>
      <c r="ACN36" s="135"/>
      <c r="ACZ36" s="113"/>
      <c r="ADA36" s="135"/>
      <c r="ADM36" s="113"/>
      <c r="ADN36" s="135"/>
      <c r="ADZ36" s="113"/>
      <c r="AEA36" s="135"/>
      <c r="AEM36" s="113"/>
      <c r="AEN36" s="135"/>
      <c r="AEZ36" s="113"/>
      <c r="AFA36" s="135"/>
      <c r="AFM36" s="113"/>
      <c r="AFN36" s="135"/>
      <c r="AFZ36" s="113"/>
      <c r="AGA36" s="135"/>
      <c r="AGM36" s="113"/>
      <c r="AGN36" s="135"/>
      <c r="AGZ36" s="113"/>
      <c r="AHA36" s="135"/>
      <c r="AHM36" s="113"/>
      <c r="AHN36" s="135"/>
      <c r="AHZ36" s="113"/>
      <c r="AIA36" s="135"/>
      <c r="AIM36" s="113"/>
      <c r="AIN36" s="135"/>
      <c r="AIZ36" s="113"/>
      <c r="AJA36" s="135"/>
      <c r="AJM36" s="113"/>
      <c r="AJN36" s="135"/>
      <c r="AJZ36" s="113"/>
      <c r="AKA36" s="135"/>
      <c r="AKM36" s="113"/>
      <c r="AKN36" s="135"/>
      <c r="AKZ36" s="113"/>
      <c r="ALA36" s="135"/>
      <c r="ALM36" s="113"/>
      <c r="ALN36" s="135"/>
      <c r="ALZ36" s="113"/>
      <c r="AMA36" s="135"/>
      <c r="AMM36" s="113"/>
      <c r="AMN36" s="135"/>
      <c r="AMZ36" s="113"/>
      <c r="ANA36" s="135"/>
      <c r="ANM36" s="113"/>
      <c r="ANN36" s="135"/>
      <c r="ANZ36" s="113"/>
      <c r="AOA36" s="135"/>
      <c r="AOM36" s="113"/>
      <c r="AON36" s="135"/>
      <c r="AOZ36" s="113"/>
      <c r="APA36" s="135"/>
      <c r="APM36" s="113"/>
      <c r="APN36" s="135"/>
      <c r="APZ36" s="113"/>
      <c r="AQA36" s="135"/>
      <c r="AQM36" s="113"/>
      <c r="AQN36" s="135"/>
      <c r="AQZ36" s="113"/>
      <c r="ARA36" s="135"/>
      <c r="ARM36" s="113"/>
      <c r="ARN36" s="135"/>
      <c r="ARZ36" s="113"/>
      <c r="ASA36" s="135"/>
      <c r="ASM36" s="113"/>
      <c r="ASN36" s="135"/>
      <c r="ASZ36" s="113"/>
      <c r="ATA36" s="135"/>
      <c r="ATM36" s="113"/>
      <c r="ATN36" s="135"/>
      <c r="ATZ36" s="113"/>
      <c r="AUA36" s="135"/>
      <c r="AUM36" s="113"/>
      <c r="AUN36" s="135"/>
      <c r="AUZ36" s="113"/>
      <c r="AVA36" s="135"/>
      <c r="AVM36" s="113"/>
      <c r="AVN36" s="135"/>
      <c r="AVZ36" s="113"/>
      <c r="AWA36" s="135"/>
      <c r="AWM36" s="113"/>
      <c r="AWN36" s="135"/>
      <c r="AWZ36" s="113"/>
      <c r="AXA36" s="135"/>
      <c r="AXM36" s="113"/>
      <c r="AXN36" s="135"/>
      <c r="AXZ36" s="113"/>
      <c r="AYA36" s="135"/>
      <c r="AYM36" s="113"/>
      <c r="AYN36" s="135"/>
      <c r="AYZ36" s="113"/>
      <c r="AZA36" s="135"/>
      <c r="AZM36" s="113"/>
      <c r="AZN36" s="135"/>
      <c r="AZZ36" s="113"/>
      <c r="BAA36" s="135"/>
      <c r="BAM36" s="113"/>
      <c r="BAN36" s="135"/>
      <c r="BAZ36" s="113"/>
      <c r="BBA36" s="135"/>
      <c r="BBM36" s="113"/>
      <c r="BBN36" s="135"/>
      <c r="BBZ36" s="113"/>
      <c r="BCA36" s="135"/>
      <c r="BCM36" s="113"/>
      <c r="BCN36" s="135"/>
      <c r="BCZ36" s="113"/>
      <c r="BDA36" s="135"/>
      <c r="BDM36" s="113"/>
      <c r="BDN36" s="135"/>
      <c r="BDZ36" s="113"/>
      <c r="BEA36" s="135"/>
      <c r="BEM36" s="113"/>
      <c r="BEN36" s="135"/>
      <c r="BEZ36" s="113"/>
      <c r="BFA36" s="135"/>
      <c r="BFM36" s="113"/>
      <c r="BFN36" s="135"/>
      <c r="BFZ36" s="113"/>
      <c r="BGA36" s="135"/>
      <c r="BGM36" s="113"/>
      <c r="BGN36" s="135"/>
      <c r="BGZ36" s="113"/>
      <c r="BHA36" s="135"/>
      <c r="BHM36" s="113"/>
      <c r="BHN36" s="135"/>
      <c r="BHZ36" s="113"/>
      <c r="BIA36" s="135"/>
      <c r="BIM36" s="113"/>
      <c r="BIN36" s="135"/>
      <c r="BIZ36" s="113"/>
      <c r="BJA36" s="135"/>
      <c r="BJM36" s="113"/>
      <c r="BJN36" s="135"/>
      <c r="BJZ36" s="113"/>
      <c r="BKA36" s="135"/>
      <c r="BKM36" s="113"/>
      <c r="BKN36" s="135"/>
      <c r="BKZ36" s="113"/>
      <c r="BLA36" s="135"/>
      <c r="BLM36" s="113"/>
      <c r="BLN36" s="135"/>
      <c r="BLZ36" s="113"/>
      <c r="BMA36" s="135"/>
      <c r="BMM36" s="113"/>
      <c r="BMN36" s="135"/>
      <c r="BMZ36" s="113"/>
      <c r="BNA36" s="135"/>
      <c r="BNM36" s="113"/>
      <c r="BNN36" s="135"/>
      <c r="BNZ36" s="113"/>
      <c r="BOA36" s="135"/>
      <c r="BOM36" s="113"/>
      <c r="BON36" s="135"/>
      <c r="BOZ36" s="113"/>
      <c r="BPA36" s="135"/>
      <c r="BPM36" s="113"/>
      <c r="BPN36" s="135"/>
      <c r="BPZ36" s="113"/>
      <c r="BQA36" s="135"/>
      <c r="BQM36" s="113"/>
      <c r="BQN36" s="135"/>
      <c r="BQZ36" s="113"/>
      <c r="BRA36" s="135"/>
      <c r="BRM36" s="113"/>
      <c r="BRN36" s="135"/>
      <c r="BRZ36" s="113"/>
      <c r="BSA36" s="135"/>
      <c r="BSM36" s="113"/>
      <c r="BSN36" s="135"/>
      <c r="BSZ36" s="113"/>
      <c r="BTA36" s="135"/>
      <c r="BTM36" s="113"/>
      <c r="BTN36" s="135"/>
      <c r="BTZ36" s="113"/>
      <c r="BUA36" s="135"/>
      <c r="BUM36" s="113"/>
      <c r="BUN36" s="135"/>
      <c r="BUZ36" s="113"/>
      <c r="BVA36" s="135"/>
      <c r="BVM36" s="113"/>
      <c r="BVN36" s="135"/>
      <c r="BVZ36" s="113"/>
      <c r="BWA36" s="135"/>
      <c r="BWM36" s="113"/>
      <c r="BWN36" s="135"/>
      <c r="BWZ36" s="113"/>
      <c r="BXA36" s="135"/>
      <c r="BXM36" s="113"/>
      <c r="BXN36" s="135"/>
      <c r="BXZ36" s="113"/>
      <c r="BYA36" s="135"/>
      <c r="BYM36" s="113"/>
      <c r="BYN36" s="135"/>
      <c r="BYZ36" s="113"/>
      <c r="BZA36" s="135"/>
      <c r="BZM36" s="113"/>
      <c r="BZN36" s="135"/>
      <c r="BZZ36" s="113"/>
      <c r="CAA36" s="135"/>
      <c r="CAM36" s="113"/>
      <c r="CAN36" s="135"/>
      <c r="CAZ36" s="113"/>
      <c r="CBA36" s="135"/>
      <c r="CBM36" s="113"/>
      <c r="CBN36" s="135"/>
      <c r="CBZ36" s="113"/>
      <c r="CCA36" s="135"/>
      <c r="CCM36" s="113"/>
      <c r="CCN36" s="135"/>
      <c r="CCZ36" s="113"/>
      <c r="CDA36" s="135"/>
      <c r="CDM36" s="113"/>
      <c r="CDN36" s="135"/>
      <c r="CDZ36" s="113"/>
      <c r="CEA36" s="135"/>
      <c r="CEM36" s="113"/>
      <c r="CEN36" s="135"/>
      <c r="CEZ36" s="113"/>
      <c r="CFA36" s="135"/>
      <c r="CFM36" s="113"/>
      <c r="CFN36" s="135"/>
      <c r="CFZ36" s="113"/>
      <c r="CGA36" s="135"/>
      <c r="CGM36" s="113"/>
      <c r="CGN36" s="135"/>
      <c r="CGZ36" s="113"/>
      <c r="CHA36" s="135"/>
      <c r="CHM36" s="113"/>
      <c r="CHN36" s="135"/>
      <c r="CHZ36" s="113"/>
      <c r="CIA36" s="135"/>
      <c r="CIM36" s="113"/>
      <c r="CIN36" s="135"/>
      <c r="CIZ36" s="113"/>
      <c r="CJA36" s="135"/>
      <c r="CJM36" s="113"/>
      <c r="CJN36" s="135"/>
      <c r="CJZ36" s="113"/>
      <c r="CKA36" s="135"/>
      <c r="CKM36" s="113"/>
      <c r="CKN36" s="135"/>
      <c r="CKZ36" s="113"/>
      <c r="CLA36" s="135"/>
      <c r="CLM36" s="113"/>
      <c r="CLN36" s="135"/>
      <c r="CLZ36" s="113"/>
      <c r="CMA36" s="135"/>
      <c r="CMM36" s="113"/>
      <c r="CMN36" s="135"/>
      <c r="CMZ36" s="113"/>
      <c r="CNA36" s="135"/>
      <c r="CNM36" s="113"/>
      <c r="CNN36" s="135"/>
      <c r="CNZ36" s="113"/>
      <c r="COA36" s="135"/>
      <c r="COM36" s="113"/>
      <c r="CON36" s="135"/>
      <c r="COZ36" s="113"/>
      <c r="CPA36" s="135"/>
      <c r="CPM36" s="113"/>
      <c r="CPN36" s="135"/>
      <c r="CPZ36" s="113"/>
      <c r="CQA36" s="135"/>
      <c r="CQM36" s="113"/>
      <c r="CQN36" s="135"/>
      <c r="CQZ36" s="113"/>
      <c r="CRA36" s="135"/>
      <c r="CRM36" s="113"/>
      <c r="CRN36" s="135"/>
      <c r="CRZ36" s="113"/>
      <c r="CSA36" s="135"/>
      <c r="CSM36" s="113"/>
      <c r="CSN36" s="135"/>
      <c r="CSZ36" s="113"/>
      <c r="CTA36" s="135"/>
      <c r="CTM36" s="113"/>
      <c r="CTN36" s="135"/>
      <c r="CTZ36" s="113"/>
      <c r="CUA36" s="135"/>
      <c r="CUM36" s="113"/>
      <c r="CUN36" s="135"/>
      <c r="CUZ36" s="113"/>
      <c r="CVA36" s="135"/>
      <c r="CVM36" s="113"/>
      <c r="CVN36" s="135"/>
      <c r="CVZ36" s="113"/>
      <c r="CWA36" s="135"/>
      <c r="CWM36" s="113"/>
      <c r="CWN36" s="135"/>
      <c r="CWZ36" s="113"/>
      <c r="CXA36" s="135"/>
      <c r="CXM36" s="113"/>
      <c r="CXN36" s="135"/>
      <c r="CXZ36" s="113"/>
      <c r="CYA36" s="135"/>
      <c r="CYM36" s="113"/>
      <c r="CYN36" s="135"/>
      <c r="CYZ36" s="113"/>
      <c r="CZA36" s="135"/>
      <c r="CZM36" s="113"/>
      <c r="CZN36" s="135"/>
      <c r="CZZ36" s="113"/>
      <c r="DAA36" s="135"/>
      <c r="DAM36" s="113"/>
      <c r="DAN36" s="135"/>
      <c r="DAZ36" s="113"/>
      <c r="DBA36" s="135"/>
      <c r="DBM36" s="113"/>
      <c r="DBN36" s="135"/>
      <c r="DBZ36" s="113"/>
      <c r="DCA36" s="135"/>
      <c r="DCM36" s="113"/>
      <c r="DCN36" s="135"/>
      <c r="DCZ36" s="113"/>
      <c r="DDA36" s="135"/>
      <c r="DDM36" s="113"/>
      <c r="DDN36" s="135"/>
      <c r="DDZ36" s="113"/>
      <c r="DEA36" s="135"/>
      <c r="DEM36" s="113"/>
      <c r="DEN36" s="135"/>
      <c r="DEZ36" s="113"/>
      <c r="DFA36" s="135"/>
      <c r="DFM36" s="113"/>
      <c r="DFN36" s="135"/>
      <c r="DFZ36" s="113"/>
      <c r="DGA36" s="135"/>
      <c r="DGM36" s="113"/>
      <c r="DGN36" s="135"/>
      <c r="DGZ36" s="113"/>
      <c r="DHA36" s="135"/>
      <c r="DHM36" s="113"/>
      <c r="DHN36" s="135"/>
      <c r="DHZ36" s="113"/>
      <c r="DIA36" s="135"/>
      <c r="DIM36" s="113"/>
      <c r="DIN36" s="135"/>
      <c r="DIZ36" s="113"/>
      <c r="DJA36" s="135"/>
      <c r="DJM36" s="113"/>
      <c r="DJN36" s="135"/>
      <c r="DJZ36" s="113"/>
      <c r="DKA36" s="135"/>
      <c r="DKM36" s="113"/>
      <c r="DKN36" s="135"/>
      <c r="DKZ36" s="113"/>
      <c r="DLA36" s="135"/>
      <c r="DLM36" s="113"/>
      <c r="DLN36" s="135"/>
      <c r="DLZ36" s="113"/>
      <c r="DMA36" s="135"/>
      <c r="DMM36" s="113"/>
      <c r="DMN36" s="135"/>
      <c r="DMZ36" s="113"/>
      <c r="DNA36" s="135"/>
      <c r="DNM36" s="113"/>
      <c r="DNN36" s="135"/>
      <c r="DNZ36" s="113"/>
      <c r="DOA36" s="135"/>
      <c r="DOM36" s="113"/>
      <c r="DON36" s="135"/>
      <c r="DOZ36" s="113"/>
      <c r="DPA36" s="135"/>
      <c r="DPM36" s="113"/>
      <c r="DPN36" s="135"/>
      <c r="DPZ36" s="113"/>
      <c r="DQA36" s="135"/>
      <c r="DQM36" s="113"/>
      <c r="DQN36" s="135"/>
      <c r="DQZ36" s="113"/>
      <c r="DRA36" s="135"/>
      <c r="DRM36" s="113"/>
      <c r="DRN36" s="135"/>
      <c r="DRZ36" s="113"/>
      <c r="DSA36" s="135"/>
      <c r="DSM36" s="113"/>
      <c r="DSN36" s="135"/>
      <c r="DSZ36" s="113"/>
      <c r="DTA36" s="135"/>
      <c r="DTM36" s="113"/>
      <c r="DTN36" s="135"/>
      <c r="DTZ36" s="113"/>
      <c r="DUA36" s="135"/>
      <c r="DUM36" s="113"/>
      <c r="DUN36" s="135"/>
      <c r="DUZ36" s="113"/>
      <c r="DVA36" s="135"/>
      <c r="DVM36" s="113"/>
      <c r="DVN36" s="135"/>
      <c r="DVZ36" s="113"/>
      <c r="DWA36" s="135"/>
      <c r="DWM36" s="113"/>
      <c r="DWN36" s="135"/>
      <c r="DWZ36" s="113"/>
      <c r="DXA36" s="135"/>
      <c r="DXM36" s="113"/>
      <c r="DXN36" s="135"/>
      <c r="DXZ36" s="113"/>
      <c r="DYA36" s="135"/>
      <c r="DYM36" s="113"/>
      <c r="DYN36" s="135"/>
      <c r="DYZ36" s="113"/>
      <c r="DZA36" s="135"/>
      <c r="DZM36" s="113"/>
      <c r="DZN36" s="135"/>
      <c r="DZZ36" s="113"/>
      <c r="EAA36" s="135"/>
      <c r="EAM36" s="113"/>
      <c r="EAN36" s="135"/>
      <c r="EAZ36" s="113"/>
      <c r="EBA36" s="135"/>
      <c r="EBM36" s="113"/>
      <c r="EBN36" s="135"/>
      <c r="EBZ36" s="113"/>
      <c r="ECA36" s="135"/>
      <c r="ECM36" s="113"/>
      <c r="ECN36" s="135"/>
      <c r="ECZ36" s="113"/>
      <c r="EDA36" s="135"/>
      <c r="EDM36" s="113"/>
      <c r="EDN36" s="135"/>
      <c r="EDZ36" s="113"/>
      <c r="EEA36" s="135"/>
      <c r="EEM36" s="113"/>
      <c r="EEN36" s="135"/>
      <c r="EEZ36" s="113"/>
      <c r="EFA36" s="135"/>
      <c r="EFM36" s="113"/>
      <c r="EFN36" s="135"/>
      <c r="EFZ36" s="113"/>
      <c r="EGA36" s="135"/>
      <c r="EGM36" s="113"/>
      <c r="EGN36" s="135"/>
      <c r="EGZ36" s="113"/>
      <c r="EHA36" s="135"/>
      <c r="EHM36" s="113"/>
      <c r="EHN36" s="135"/>
      <c r="EHZ36" s="113"/>
      <c r="EIA36" s="135"/>
      <c r="EIM36" s="113"/>
      <c r="EIN36" s="135"/>
      <c r="EIZ36" s="113"/>
      <c r="EJA36" s="135"/>
      <c r="EJM36" s="113"/>
      <c r="EJN36" s="135"/>
      <c r="EJZ36" s="113"/>
      <c r="EKA36" s="135"/>
      <c r="EKM36" s="113"/>
      <c r="EKN36" s="135"/>
      <c r="EKZ36" s="113"/>
      <c r="ELA36" s="135"/>
      <c r="ELM36" s="113"/>
      <c r="ELN36" s="135"/>
      <c r="ELZ36" s="113"/>
      <c r="EMA36" s="135"/>
      <c r="EMM36" s="113"/>
      <c r="EMN36" s="135"/>
      <c r="EMZ36" s="113"/>
      <c r="ENA36" s="135"/>
      <c r="ENM36" s="113"/>
      <c r="ENN36" s="135"/>
      <c r="ENZ36" s="113"/>
      <c r="EOA36" s="135"/>
      <c r="EOM36" s="113"/>
      <c r="EON36" s="135"/>
      <c r="EOZ36" s="113"/>
      <c r="EPA36" s="135"/>
      <c r="EPM36" s="113"/>
      <c r="EPN36" s="135"/>
      <c r="EPZ36" s="113"/>
      <c r="EQA36" s="135"/>
      <c r="EQM36" s="113"/>
      <c r="EQN36" s="135"/>
      <c r="EQZ36" s="113"/>
      <c r="ERA36" s="135"/>
      <c r="ERM36" s="113"/>
      <c r="ERN36" s="135"/>
      <c r="ERZ36" s="113"/>
      <c r="ESA36" s="135"/>
      <c r="ESM36" s="113"/>
      <c r="ESN36" s="135"/>
      <c r="ESZ36" s="113"/>
      <c r="ETA36" s="135"/>
      <c r="ETM36" s="113"/>
      <c r="ETN36" s="135"/>
      <c r="ETZ36" s="113"/>
      <c r="EUA36" s="135"/>
      <c r="EUM36" s="113"/>
      <c r="EUN36" s="135"/>
      <c r="EUZ36" s="113"/>
      <c r="EVA36" s="135"/>
      <c r="EVM36" s="113"/>
      <c r="EVN36" s="135"/>
      <c r="EVZ36" s="113"/>
      <c r="EWA36" s="135"/>
      <c r="EWM36" s="113"/>
      <c r="EWN36" s="135"/>
      <c r="EWZ36" s="113"/>
      <c r="EXA36" s="135"/>
      <c r="EXM36" s="113"/>
      <c r="EXN36" s="135"/>
      <c r="EXZ36" s="113"/>
      <c r="EYA36" s="135"/>
      <c r="EYM36" s="113"/>
      <c r="EYN36" s="135"/>
      <c r="EYZ36" s="113"/>
      <c r="EZA36" s="135"/>
      <c r="EZM36" s="113"/>
      <c r="EZN36" s="135"/>
      <c r="EZZ36" s="113"/>
      <c r="FAA36" s="135"/>
      <c r="FAM36" s="113"/>
      <c r="FAN36" s="135"/>
      <c r="FAZ36" s="113"/>
      <c r="FBA36" s="135"/>
      <c r="FBM36" s="113"/>
      <c r="FBN36" s="135"/>
      <c r="FBZ36" s="113"/>
      <c r="FCA36" s="135"/>
      <c r="FCM36" s="113"/>
      <c r="FCN36" s="135"/>
      <c r="FCZ36" s="113"/>
      <c r="FDA36" s="135"/>
      <c r="FDM36" s="113"/>
      <c r="FDN36" s="135"/>
      <c r="FDZ36" s="113"/>
      <c r="FEA36" s="135"/>
      <c r="FEM36" s="113"/>
      <c r="FEN36" s="135"/>
      <c r="FEZ36" s="113"/>
      <c r="FFA36" s="135"/>
      <c r="FFM36" s="113"/>
      <c r="FFN36" s="135"/>
      <c r="FFZ36" s="113"/>
      <c r="FGA36" s="135"/>
      <c r="FGM36" s="113"/>
      <c r="FGN36" s="135"/>
      <c r="FGZ36" s="113"/>
      <c r="FHA36" s="135"/>
      <c r="FHM36" s="113"/>
      <c r="FHN36" s="135"/>
      <c r="FHZ36" s="113"/>
      <c r="FIA36" s="135"/>
      <c r="FIM36" s="113"/>
      <c r="FIN36" s="135"/>
      <c r="FIZ36" s="113"/>
      <c r="FJA36" s="135"/>
      <c r="FJM36" s="113"/>
      <c r="FJN36" s="135"/>
      <c r="FJZ36" s="113"/>
      <c r="FKA36" s="135"/>
      <c r="FKM36" s="113"/>
      <c r="FKN36" s="135"/>
      <c r="FKZ36" s="113"/>
      <c r="FLA36" s="135"/>
      <c r="FLM36" s="113"/>
      <c r="FLN36" s="135"/>
      <c r="FLZ36" s="113"/>
      <c r="FMA36" s="135"/>
      <c r="FMM36" s="113"/>
      <c r="FMN36" s="135"/>
      <c r="FMZ36" s="113"/>
      <c r="FNA36" s="135"/>
      <c r="FNM36" s="113"/>
      <c r="FNN36" s="135"/>
      <c r="FNZ36" s="113"/>
      <c r="FOA36" s="135"/>
      <c r="FOM36" s="113"/>
      <c r="FON36" s="135"/>
      <c r="FOZ36" s="113"/>
      <c r="FPA36" s="135"/>
      <c r="FPM36" s="113"/>
      <c r="FPN36" s="135"/>
      <c r="FPZ36" s="113"/>
      <c r="FQA36" s="135"/>
      <c r="FQM36" s="113"/>
      <c r="FQN36" s="135"/>
      <c r="FQZ36" s="113"/>
      <c r="FRA36" s="135"/>
      <c r="FRM36" s="113"/>
      <c r="FRN36" s="135"/>
      <c r="FRZ36" s="113"/>
      <c r="FSA36" s="135"/>
      <c r="FSM36" s="113"/>
      <c r="FSN36" s="135"/>
      <c r="FSZ36" s="113"/>
      <c r="FTA36" s="135"/>
      <c r="FTM36" s="113"/>
      <c r="FTN36" s="135"/>
      <c r="FTZ36" s="113"/>
      <c r="FUA36" s="135"/>
      <c r="FUM36" s="113"/>
      <c r="FUN36" s="135"/>
      <c r="FUZ36" s="113"/>
      <c r="FVA36" s="135"/>
      <c r="FVM36" s="113"/>
      <c r="FVN36" s="135"/>
      <c r="FVZ36" s="113"/>
      <c r="FWA36" s="135"/>
      <c r="FWM36" s="113"/>
      <c r="FWN36" s="135"/>
      <c r="FWZ36" s="113"/>
      <c r="FXA36" s="135"/>
      <c r="FXM36" s="113"/>
      <c r="FXN36" s="135"/>
      <c r="FXZ36" s="113"/>
      <c r="FYA36" s="135"/>
      <c r="FYM36" s="113"/>
      <c r="FYN36" s="135"/>
      <c r="FYZ36" s="113"/>
      <c r="FZA36" s="135"/>
      <c r="FZM36" s="113"/>
      <c r="FZN36" s="135"/>
      <c r="FZZ36" s="113"/>
      <c r="GAA36" s="135"/>
      <c r="GAM36" s="113"/>
      <c r="GAN36" s="135"/>
      <c r="GAZ36" s="113"/>
      <c r="GBA36" s="135"/>
      <c r="GBM36" s="113"/>
      <c r="GBN36" s="135"/>
      <c r="GBZ36" s="113"/>
      <c r="GCA36" s="135"/>
      <c r="GCM36" s="113"/>
      <c r="GCN36" s="135"/>
      <c r="GCZ36" s="113"/>
      <c r="GDA36" s="135"/>
      <c r="GDM36" s="113"/>
      <c r="GDN36" s="135"/>
      <c r="GDZ36" s="113"/>
      <c r="GEA36" s="135"/>
      <c r="GEM36" s="113"/>
      <c r="GEN36" s="135"/>
      <c r="GEZ36" s="113"/>
      <c r="GFA36" s="135"/>
      <c r="GFM36" s="113"/>
      <c r="GFN36" s="135"/>
      <c r="GFZ36" s="113"/>
      <c r="GGA36" s="135"/>
      <c r="GGM36" s="113"/>
      <c r="GGN36" s="135"/>
      <c r="GGZ36" s="113"/>
      <c r="GHA36" s="135"/>
      <c r="GHM36" s="113"/>
      <c r="GHN36" s="135"/>
      <c r="GHZ36" s="113"/>
      <c r="GIA36" s="135"/>
      <c r="GIM36" s="113"/>
      <c r="GIN36" s="135"/>
      <c r="GIZ36" s="113"/>
      <c r="GJA36" s="135"/>
      <c r="GJM36" s="113"/>
      <c r="GJN36" s="135"/>
      <c r="GJZ36" s="113"/>
      <c r="GKA36" s="135"/>
      <c r="GKM36" s="113"/>
      <c r="GKN36" s="135"/>
      <c r="GKZ36" s="113"/>
      <c r="GLA36" s="135"/>
      <c r="GLM36" s="113"/>
      <c r="GLN36" s="135"/>
      <c r="GLZ36" s="113"/>
      <c r="GMA36" s="135"/>
      <c r="GMM36" s="113"/>
      <c r="GMN36" s="135"/>
      <c r="GMZ36" s="113"/>
      <c r="GNA36" s="135"/>
      <c r="GNM36" s="113"/>
      <c r="GNN36" s="135"/>
      <c r="GNZ36" s="113"/>
      <c r="GOA36" s="135"/>
      <c r="GOM36" s="113"/>
      <c r="GON36" s="135"/>
      <c r="GOZ36" s="113"/>
      <c r="GPA36" s="135"/>
      <c r="GPM36" s="113"/>
      <c r="GPN36" s="135"/>
      <c r="GPZ36" s="113"/>
      <c r="GQA36" s="135"/>
      <c r="GQM36" s="113"/>
      <c r="GQN36" s="135"/>
      <c r="GQZ36" s="113"/>
      <c r="GRA36" s="135"/>
      <c r="GRM36" s="113"/>
      <c r="GRN36" s="135"/>
      <c r="GRZ36" s="113"/>
      <c r="GSA36" s="135"/>
      <c r="GSM36" s="113"/>
      <c r="GSN36" s="135"/>
      <c r="GSZ36" s="113"/>
      <c r="GTA36" s="135"/>
      <c r="GTM36" s="113"/>
      <c r="GTN36" s="135"/>
      <c r="GTZ36" s="113"/>
      <c r="GUA36" s="135"/>
      <c r="GUM36" s="113"/>
      <c r="GUN36" s="135"/>
      <c r="GUZ36" s="113"/>
      <c r="GVA36" s="135"/>
      <c r="GVM36" s="113"/>
      <c r="GVN36" s="135"/>
      <c r="GVZ36" s="113"/>
      <c r="GWA36" s="135"/>
      <c r="GWM36" s="113"/>
      <c r="GWN36" s="135"/>
      <c r="GWZ36" s="113"/>
      <c r="GXA36" s="135"/>
      <c r="GXM36" s="113"/>
      <c r="GXN36" s="135"/>
      <c r="GXZ36" s="113"/>
      <c r="GYA36" s="135"/>
      <c r="GYM36" s="113"/>
      <c r="GYN36" s="135"/>
      <c r="GYZ36" s="113"/>
      <c r="GZA36" s="135"/>
      <c r="GZM36" s="113"/>
      <c r="GZN36" s="135"/>
      <c r="GZZ36" s="113"/>
      <c r="HAA36" s="135"/>
      <c r="HAM36" s="113"/>
      <c r="HAN36" s="135"/>
      <c r="HAZ36" s="113"/>
      <c r="HBA36" s="135"/>
      <c r="HBM36" s="113"/>
      <c r="HBN36" s="135"/>
      <c r="HBZ36" s="113"/>
      <c r="HCA36" s="135"/>
      <c r="HCM36" s="113"/>
      <c r="HCN36" s="135"/>
      <c r="HCZ36" s="113"/>
      <c r="HDA36" s="135"/>
      <c r="HDM36" s="113"/>
      <c r="HDN36" s="135"/>
      <c r="HDZ36" s="113"/>
      <c r="HEA36" s="135"/>
      <c r="HEM36" s="113"/>
      <c r="HEN36" s="135"/>
      <c r="HEZ36" s="113"/>
      <c r="HFA36" s="135"/>
      <c r="HFM36" s="113"/>
      <c r="HFN36" s="135"/>
      <c r="HFZ36" s="113"/>
      <c r="HGA36" s="135"/>
      <c r="HGM36" s="113"/>
      <c r="HGN36" s="135"/>
      <c r="HGZ36" s="113"/>
      <c r="HHA36" s="135"/>
      <c r="HHM36" s="113"/>
      <c r="HHN36" s="135"/>
      <c r="HHZ36" s="113"/>
      <c r="HIA36" s="135"/>
      <c r="HIM36" s="113"/>
      <c r="HIN36" s="135"/>
      <c r="HIZ36" s="113"/>
      <c r="HJA36" s="135"/>
      <c r="HJM36" s="113"/>
      <c r="HJN36" s="135"/>
      <c r="HJZ36" s="113"/>
      <c r="HKA36" s="135"/>
      <c r="HKM36" s="113"/>
      <c r="HKN36" s="135"/>
      <c r="HKZ36" s="113"/>
      <c r="HLA36" s="135"/>
      <c r="HLM36" s="113"/>
      <c r="HLN36" s="135"/>
      <c r="HLZ36" s="113"/>
      <c r="HMA36" s="135"/>
      <c r="HMM36" s="113"/>
      <c r="HMN36" s="135"/>
      <c r="HMZ36" s="113"/>
      <c r="HNA36" s="135"/>
      <c r="HNM36" s="113"/>
      <c r="HNN36" s="135"/>
      <c r="HNZ36" s="113"/>
      <c r="HOA36" s="135"/>
      <c r="HOM36" s="113"/>
      <c r="HON36" s="135"/>
      <c r="HOZ36" s="113"/>
      <c r="HPA36" s="135"/>
      <c r="HPM36" s="113"/>
      <c r="HPN36" s="135"/>
      <c r="HPZ36" s="113"/>
      <c r="HQA36" s="135"/>
      <c r="HQM36" s="113"/>
      <c r="HQN36" s="135"/>
      <c r="HQZ36" s="113"/>
      <c r="HRA36" s="135"/>
      <c r="HRM36" s="113"/>
      <c r="HRN36" s="135"/>
      <c r="HRZ36" s="113"/>
      <c r="HSA36" s="135"/>
      <c r="HSM36" s="113"/>
      <c r="HSN36" s="135"/>
      <c r="HSZ36" s="113"/>
      <c r="HTA36" s="135"/>
      <c r="HTM36" s="113"/>
      <c r="HTN36" s="135"/>
      <c r="HTZ36" s="113"/>
      <c r="HUA36" s="135"/>
      <c r="HUM36" s="113"/>
      <c r="HUN36" s="135"/>
      <c r="HUZ36" s="113"/>
      <c r="HVA36" s="135"/>
      <c r="HVM36" s="113"/>
      <c r="HVN36" s="135"/>
      <c r="HVZ36" s="113"/>
      <c r="HWA36" s="135"/>
      <c r="HWM36" s="113"/>
      <c r="HWN36" s="135"/>
      <c r="HWZ36" s="113"/>
      <c r="HXA36" s="135"/>
      <c r="HXM36" s="113"/>
      <c r="HXN36" s="135"/>
      <c r="HXZ36" s="113"/>
      <c r="HYA36" s="135"/>
      <c r="HYM36" s="113"/>
      <c r="HYN36" s="135"/>
      <c r="HYZ36" s="113"/>
      <c r="HZA36" s="135"/>
      <c r="HZM36" s="113"/>
      <c r="HZN36" s="135"/>
      <c r="HZZ36" s="113"/>
      <c r="IAA36" s="135"/>
      <c r="IAM36" s="113"/>
      <c r="IAN36" s="135"/>
      <c r="IAZ36" s="113"/>
      <c r="IBA36" s="135"/>
      <c r="IBM36" s="113"/>
      <c r="IBN36" s="135"/>
      <c r="IBZ36" s="113"/>
      <c r="ICA36" s="135"/>
      <c r="ICM36" s="113"/>
      <c r="ICN36" s="135"/>
      <c r="ICZ36" s="113"/>
      <c r="IDA36" s="135"/>
      <c r="IDM36" s="113"/>
      <c r="IDN36" s="135"/>
      <c r="IDZ36" s="113"/>
      <c r="IEA36" s="135"/>
      <c r="IEM36" s="113"/>
      <c r="IEN36" s="135"/>
      <c r="IEZ36" s="113"/>
      <c r="IFA36" s="135"/>
      <c r="IFM36" s="113"/>
      <c r="IFN36" s="135"/>
      <c r="IFZ36" s="113"/>
      <c r="IGA36" s="135"/>
      <c r="IGM36" s="113"/>
      <c r="IGN36" s="135"/>
      <c r="IGZ36" s="113"/>
      <c r="IHA36" s="135"/>
      <c r="IHM36" s="113"/>
      <c r="IHN36" s="135"/>
      <c r="IHZ36" s="113"/>
      <c r="IIA36" s="135"/>
      <c r="IIM36" s="113"/>
      <c r="IIN36" s="135"/>
      <c r="IIZ36" s="113"/>
      <c r="IJA36" s="135"/>
      <c r="IJM36" s="113"/>
      <c r="IJN36" s="135"/>
      <c r="IJZ36" s="113"/>
      <c r="IKA36" s="135"/>
      <c r="IKM36" s="113"/>
      <c r="IKN36" s="135"/>
      <c r="IKZ36" s="113"/>
      <c r="ILA36" s="135"/>
      <c r="ILM36" s="113"/>
      <c r="ILN36" s="135"/>
      <c r="ILZ36" s="113"/>
      <c r="IMA36" s="135"/>
      <c r="IMM36" s="113"/>
      <c r="IMN36" s="135"/>
      <c r="IMZ36" s="113"/>
      <c r="INA36" s="135"/>
      <c r="INM36" s="113"/>
      <c r="INN36" s="135"/>
      <c r="INZ36" s="113"/>
      <c r="IOA36" s="135"/>
      <c r="IOM36" s="113"/>
      <c r="ION36" s="135"/>
      <c r="IOZ36" s="113"/>
      <c r="IPA36" s="135"/>
      <c r="IPM36" s="113"/>
      <c r="IPN36" s="135"/>
      <c r="IPZ36" s="113"/>
      <c r="IQA36" s="135"/>
      <c r="IQM36" s="113"/>
      <c r="IQN36" s="135"/>
      <c r="IQZ36" s="113"/>
      <c r="IRA36" s="135"/>
      <c r="IRM36" s="113"/>
      <c r="IRN36" s="135"/>
      <c r="IRZ36" s="113"/>
      <c r="ISA36" s="135"/>
      <c r="ISM36" s="113"/>
      <c r="ISN36" s="135"/>
      <c r="ISZ36" s="113"/>
      <c r="ITA36" s="135"/>
      <c r="ITM36" s="113"/>
      <c r="ITN36" s="135"/>
      <c r="ITZ36" s="113"/>
      <c r="IUA36" s="135"/>
      <c r="IUM36" s="113"/>
      <c r="IUN36" s="135"/>
      <c r="IUZ36" s="113"/>
      <c r="IVA36" s="135"/>
      <c r="IVM36" s="113"/>
      <c r="IVN36" s="135"/>
      <c r="IVZ36" s="113"/>
      <c r="IWA36" s="135"/>
      <c r="IWM36" s="113"/>
      <c r="IWN36" s="135"/>
      <c r="IWZ36" s="113"/>
      <c r="IXA36" s="135"/>
      <c r="IXM36" s="113"/>
      <c r="IXN36" s="135"/>
      <c r="IXZ36" s="113"/>
      <c r="IYA36" s="135"/>
      <c r="IYM36" s="113"/>
      <c r="IYN36" s="135"/>
      <c r="IYZ36" s="113"/>
      <c r="IZA36" s="135"/>
      <c r="IZM36" s="113"/>
      <c r="IZN36" s="135"/>
      <c r="IZZ36" s="113"/>
      <c r="JAA36" s="135"/>
      <c r="JAM36" s="113"/>
      <c r="JAN36" s="135"/>
      <c r="JAZ36" s="113"/>
      <c r="JBA36" s="135"/>
      <c r="JBM36" s="113"/>
      <c r="JBN36" s="135"/>
      <c r="JBZ36" s="113"/>
      <c r="JCA36" s="135"/>
      <c r="JCM36" s="113"/>
      <c r="JCN36" s="135"/>
      <c r="JCZ36" s="113"/>
      <c r="JDA36" s="135"/>
      <c r="JDM36" s="113"/>
      <c r="JDN36" s="135"/>
      <c r="JDZ36" s="113"/>
      <c r="JEA36" s="135"/>
      <c r="JEM36" s="113"/>
      <c r="JEN36" s="135"/>
      <c r="JEZ36" s="113"/>
      <c r="JFA36" s="135"/>
      <c r="JFM36" s="113"/>
      <c r="JFN36" s="135"/>
      <c r="JFZ36" s="113"/>
      <c r="JGA36" s="135"/>
      <c r="JGM36" s="113"/>
      <c r="JGN36" s="135"/>
      <c r="JGZ36" s="113"/>
      <c r="JHA36" s="135"/>
      <c r="JHM36" s="113"/>
      <c r="JHN36" s="135"/>
      <c r="JHZ36" s="113"/>
      <c r="JIA36" s="135"/>
      <c r="JIM36" s="113"/>
      <c r="JIN36" s="135"/>
      <c r="JIZ36" s="113"/>
      <c r="JJA36" s="135"/>
      <c r="JJM36" s="113"/>
      <c r="JJN36" s="135"/>
      <c r="JJZ36" s="113"/>
      <c r="JKA36" s="135"/>
      <c r="JKM36" s="113"/>
      <c r="JKN36" s="135"/>
      <c r="JKZ36" s="113"/>
      <c r="JLA36" s="135"/>
      <c r="JLM36" s="113"/>
      <c r="JLN36" s="135"/>
      <c r="JLZ36" s="113"/>
      <c r="JMA36" s="135"/>
      <c r="JMM36" s="113"/>
      <c r="JMN36" s="135"/>
      <c r="JMZ36" s="113"/>
      <c r="JNA36" s="135"/>
      <c r="JNM36" s="113"/>
      <c r="JNN36" s="135"/>
      <c r="JNZ36" s="113"/>
      <c r="JOA36" s="135"/>
      <c r="JOM36" s="113"/>
      <c r="JON36" s="135"/>
      <c r="JOZ36" s="113"/>
      <c r="JPA36" s="135"/>
      <c r="JPM36" s="113"/>
      <c r="JPN36" s="135"/>
      <c r="JPZ36" s="113"/>
      <c r="JQA36" s="135"/>
      <c r="JQM36" s="113"/>
      <c r="JQN36" s="135"/>
      <c r="JQZ36" s="113"/>
      <c r="JRA36" s="135"/>
      <c r="JRM36" s="113"/>
      <c r="JRN36" s="135"/>
      <c r="JRZ36" s="113"/>
      <c r="JSA36" s="135"/>
      <c r="JSM36" s="113"/>
      <c r="JSN36" s="135"/>
      <c r="JSZ36" s="113"/>
      <c r="JTA36" s="135"/>
      <c r="JTM36" s="113"/>
      <c r="JTN36" s="135"/>
      <c r="JTZ36" s="113"/>
      <c r="JUA36" s="135"/>
      <c r="JUM36" s="113"/>
      <c r="JUN36" s="135"/>
      <c r="JUZ36" s="113"/>
      <c r="JVA36" s="135"/>
      <c r="JVM36" s="113"/>
      <c r="JVN36" s="135"/>
      <c r="JVZ36" s="113"/>
      <c r="JWA36" s="135"/>
      <c r="JWM36" s="113"/>
      <c r="JWN36" s="135"/>
      <c r="JWZ36" s="113"/>
      <c r="JXA36" s="135"/>
      <c r="JXM36" s="113"/>
      <c r="JXN36" s="135"/>
      <c r="JXZ36" s="113"/>
      <c r="JYA36" s="135"/>
      <c r="JYM36" s="113"/>
      <c r="JYN36" s="135"/>
      <c r="JYZ36" s="113"/>
      <c r="JZA36" s="135"/>
      <c r="JZM36" s="113"/>
      <c r="JZN36" s="135"/>
      <c r="JZZ36" s="113"/>
      <c r="KAA36" s="135"/>
      <c r="KAM36" s="113"/>
      <c r="KAN36" s="135"/>
      <c r="KAZ36" s="113"/>
      <c r="KBA36" s="135"/>
      <c r="KBM36" s="113"/>
      <c r="KBN36" s="135"/>
      <c r="KBZ36" s="113"/>
      <c r="KCA36" s="135"/>
      <c r="KCM36" s="113"/>
      <c r="KCN36" s="135"/>
      <c r="KCZ36" s="113"/>
      <c r="KDA36" s="135"/>
      <c r="KDM36" s="113"/>
      <c r="KDN36" s="135"/>
      <c r="KDZ36" s="113"/>
      <c r="KEA36" s="135"/>
      <c r="KEM36" s="113"/>
      <c r="KEN36" s="135"/>
      <c r="KEZ36" s="113"/>
      <c r="KFA36" s="135"/>
      <c r="KFM36" s="113"/>
      <c r="KFN36" s="135"/>
      <c r="KFZ36" s="113"/>
      <c r="KGA36" s="135"/>
      <c r="KGM36" s="113"/>
      <c r="KGN36" s="135"/>
      <c r="KGZ36" s="113"/>
      <c r="KHA36" s="135"/>
      <c r="KHM36" s="113"/>
      <c r="KHN36" s="135"/>
      <c r="KHZ36" s="113"/>
      <c r="KIA36" s="135"/>
      <c r="KIM36" s="113"/>
      <c r="KIN36" s="135"/>
      <c r="KIZ36" s="113"/>
      <c r="KJA36" s="135"/>
      <c r="KJM36" s="113"/>
      <c r="KJN36" s="135"/>
      <c r="KJZ36" s="113"/>
      <c r="KKA36" s="135"/>
      <c r="KKM36" s="113"/>
      <c r="KKN36" s="135"/>
      <c r="KKZ36" s="113"/>
      <c r="KLA36" s="135"/>
      <c r="KLM36" s="113"/>
      <c r="KLN36" s="135"/>
      <c r="KLZ36" s="113"/>
      <c r="KMA36" s="135"/>
      <c r="KMM36" s="113"/>
      <c r="KMN36" s="135"/>
      <c r="KMZ36" s="113"/>
      <c r="KNA36" s="135"/>
      <c r="KNM36" s="113"/>
      <c r="KNN36" s="135"/>
      <c r="KNZ36" s="113"/>
      <c r="KOA36" s="135"/>
      <c r="KOM36" s="113"/>
      <c r="KON36" s="135"/>
      <c r="KOZ36" s="113"/>
      <c r="KPA36" s="135"/>
      <c r="KPM36" s="113"/>
      <c r="KPN36" s="135"/>
      <c r="KPZ36" s="113"/>
      <c r="KQA36" s="135"/>
      <c r="KQM36" s="113"/>
      <c r="KQN36" s="135"/>
      <c r="KQZ36" s="113"/>
      <c r="KRA36" s="135"/>
      <c r="KRM36" s="113"/>
      <c r="KRN36" s="135"/>
      <c r="KRZ36" s="113"/>
      <c r="KSA36" s="135"/>
      <c r="KSM36" s="113"/>
      <c r="KSN36" s="135"/>
      <c r="KSZ36" s="113"/>
      <c r="KTA36" s="135"/>
      <c r="KTM36" s="113"/>
      <c r="KTN36" s="135"/>
      <c r="KTZ36" s="113"/>
      <c r="KUA36" s="135"/>
      <c r="KUM36" s="113"/>
      <c r="KUN36" s="135"/>
      <c r="KUZ36" s="113"/>
      <c r="KVA36" s="135"/>
      <c r="KVM36" s="113"/>
      <c r="KVN36" s="135"/>
      <c r="KVZ36" s="113"/>
      <c r="KWA36" s="135"/>
      <c r="KWM36" s="113"/>
      <c r="KWN36" s="135"/>
      <c r="KWZ36" s="113"/>
      <c r="KXA36" s="135"/>
      <c r="KXM36" s="113"/>
      <c r="KXN36" s="135"/>
      <c r="KXZ36" s="113"/>
      <c r="KYA36" s="135"/>
      <c r="KYM36" s="113"/>
      <c r="KYN36" s="135"/>
      <c r="KYZ36" s="113"/>
      <c r="KZA36" s="135"/>
      <c r="KZM36" s="113"/>
      <c r="KZN36" s="135"/>
      <c r="KZZ36" s="113"/>
      <c r="LAA36" s="135"/>
      <c r="LAM36" s="113"/>
      <c r="LAN36" s="135"/>
      <c r="LAZ36" s="113"/>
      <c r="LBA36" s="135"/>
      <c r="LBM36" s="113"/>
      <c r="LBN36" s="135"/>
      <c r="LBZ36" s="113"/>
      <c r="LCA36" s="135"/>
      <c r="LCM36" s="113"/>
      <c r="LCN36" s="135"/>
      <c r="LCZ36" s="113"/>
      <c r="LDA36" s="135"/>
      <c r="LDM36" s="113"/>
      <c r="LDN36" s="135"/>
      <c r="LDZ36" s="113"/>
      <c r="LEA36" s="135"/>
      <c r="LEM36" s="113"/>
      <c r="LEN36" s="135"/>
      <c r="LEZ36" s="113"/>
      <c r="LFA36" s="135"/>
      <c r="LFM36" s="113"/>
      <c r="LFN36" s="135"/>
      <c r="LFZ36" s="113"/>
      <c r="LGA36" s="135"/>
      <c r="LGM36" s="113"/>
      <c r="LGN36" s="135"/>
      <c r="LGZ36" s="113"/>
      <c r="LHA36" s="135"/>
      <c r="LHM36" s="113"/>
      <c r="LHN36" s="135"/>
      <c r="LHZ36" s="113"/>
      <c r="LIA36" s="135"/>
      <c r="LIM36" s="113"/>
      <c r="LIN36" s="135"/>
      <c r="LIZ36" s="113"/>
      <c r="LJA36" s="135"/>
      <c r="LJM36" s="113"/>
      <c r="LJN36" s="135"/>
      <c r="LJZ36" s="113"/>
      <c r="LKA36" s="135"/>
      <c r="LKM36" s="113"/>
      <c r="LKN36" s="135"/>
      <c r="LKZ36" s="113"/>
      <c r="LLA36" s="135"/>
      <c r="LLM36" s="113"/>
      <c r="LLN36" s="135"/>
      <c r="LLZ36" s="113"/>
      <c r="LMA36" s="135"/>
      <c r="LMM36" s="113"/>
      <c r="LMN36" s="135"/>
      <c r="LMZ36" s="113"/>
      <c r="LNA36" s="135"/>
      <c r="LNM36" s="113"/>
      <c r="LNN36" s="135"/>
      <c r="LNZ36" s="113"/>
      <c r="LOA36" s="135"/>
      <c r="LOM36" s="113"/>
      <c r="LON36" s="135"/>
      <c r="LOZ36" s="113"/>
      <c r="LPA36" s="135"/>
      <c r="LPM36" s="113"/>
      <c r="LPN36" s="135"/>
      <c r="LPZ36" s="113"/>
      <c r="LQA36" s="135"/>
      <c r="LQM36" s="113"/>
      <c r="LQN36" s="135"/>
      <c r="LQZ36" s="113"/>
      <c r="LRA36" s="135"/>
      <c r="LRM36" s="113"/>
      <c r="LRN36" s="135"/>
      <c r="LRZ36" s="113"/>
      <c r="LSA36" s="135"/>
      <c r="LSM36" s="113"/>
      <c r="LSN36" s="135"/>
      <c r="LSZ36" s="113"/>
      <c r="LTA36" s="135"/>
      <c r="LTM36" s="113"/>
      <c r="LTN36" s="135"/>
      <c r="LTZ36" s="113"/>
      <c r="LUA36" s="135"/>
      <c r="LUM36" s="113"/>
      <c r="LUN36" s="135"/>
      <c r="LUZ36" s="113"/>
      <c r="LVA36" s="135"/>
      <c r="LVM36" s="113"/>
      <c r="LVN36" s="135"/>
      <c r="LVZ36" s="113"/>
      <c r="LWA36" s="135"/>
      <c r="LWM36" s="113"/>
      <c r="LWN36" s="135"/>
      <c r="LWZ36" s="113"/>
      <c r="LXA36" s="135"/>
      <c r="LXM36" s="113"/>
      <c r="LXN36" s="135"/>
      <c r="LXZ36" s="113"/>
      <c r="LYA36" s="135"/>
      <c r="LYM36" s="113"/>
      <c r="LYN36" s="135"/>
      <c r="LYZ36" s="113"/>
      <c r="LZA36" s="135"/>
      <c r="LZM36" s="113"/>
      <c r="LZN36" s="135"/>
      <c r="LZZ36" s="113"/>
      <c r="MAA36" s="135"/>
      <c r="MAM36" s="113"/>
      <c r="MAN36" s="135"/>
      <c r="MAZ36" s="113"/>
      <c r="MBA36" s="135"/>
      <c r="MBM36" s="113"/>
      <c r="MBN36" s="135"/>
      <c r="MBZ36" s="113"/>
      <c r="MCA36" s="135"/>
      <c r="MCM36" s="113"/>
      <c r="MCN36" s="135"/>
      <c r="MCZ36" s="113"/>
      <c r="MDA36" s="135"/>
      <c r="MDM36" s="113"/>
      <c r="MDN36" s="135"/>
      <c r="MDZ36" s="113"/>
      <c r="MEA36" s="135"/>
      <c r="MEM36" s="113"/>
      <c r="MEN36" s="135"/>
      <c r="MEZ36" s="113"/>
      <c r="MFA36" s="135"/>
      <c r="MFM36" s="113"/>
      <c r="MFN36" s="135"/>
      <c r="MFZ36" s="113"/>
      <c r="MGA36" s="135"/>
      <c r="MGM36" s="113"/>
      <c r="MGN36" s="135"/>
      <c r="MGZ36" s="113"/>
      <c r="MHA36" s="135"/>
      <c r="MHM36" s="113"/>
      <c r="MHN36" s="135"/>
      <c r="MHZ36" s="113"/>
      <c r="MIA36" s="135"/>
      <c r="MIM36" s="113"/>
      <c r="MIN36" s="135"/>
      <c r="MIZ36" s="113"/>
      <c r="MJA36" s="135"/>
      <c r="MJM36" s="113"/>
      <c r="MJN36" s="135"/>
      <c r="MJZ36" s="113"/>
      <c r="MKA36" s="135"/>
      <c r="MKM36" s="113"/>
      <c r="MKN36" s="135"/>
      <c r="MKZ36" s="113"/>
      <c r="MLA36" s="135"/>
      <c r="MLM36" s="113"/>
      <c r="MLN36" s="135"/>
      <c r="MLZ36" s="113"/>
      <c r="MMA36" s="135"/>
      <c r="MMM36" s="113"/>
      <c r="MMN36" s="135"/>
      <c r="MMZ36" s="113"/>
      <c r="MNA36" s="135"/>
      <c r="MNM36" s="113"/>
      <c r="MNN36" s="135"/>
      <c r="MNZ36" s="113"/>
      <c r="MOA36" s="135"/>
      <c r="MOM36" s="113"/>
      <c r="MON36" s="135"/>
      <c r="MOZ36" s="113"/>
      <c r="MPA36" s="135"/>
      <c r="MPM36" s="113"/>
      <c r="MPN36" s="135"/>
      <c r="MPZ36" s="113"/>
      <c r="MQA36" s="135"/>
      <c r="MQM36" s="113"/>
      <c r="MQN36" s="135"/>
      <c r="MQZ36" s="113"/>
      <c r="MRA36" s="135"/>
      <c r="MRM36" s="113"/>
      <c r="MRN36" s="135"/>
      <c r="MRZ36" s="113"/>
      <c r="MSA36" s="135"/>
      <c r="MSM36" s="113"/>
      <c r="MSN36" s="135"/>
      <c r="MSZ36" s="113"/>
      <c r="MTA36" s="135"/>
      <c r="MTM36" s="113"/>
      <c r="MTN36" s="135"/>
      <c r="MTZ36" s="113"/>
      <c r="MUA36" s="135"/>
      <c r="MUM36" s="113"/>
      <c r="MUN36" s="135"/>
      <c r="MUZ36" s="113"/>
      <c r="MVA36" s="135"/>
      <c r="MVM36" s="113"/>
      <c r="MVN36" s="135"/>
      <c r="MVZ36" s="113"/>
      <c r="MWA36" s="135"/>
      <c r="MWM36" s="113"/>
      <c r="MWN36" s="135"/>
      <c r="MWZ36" s="113"/>
      <c r="MXA36" s="135"/>
      <c r="MXM36" s="113"/>
      <c r="MXN36" s="135"/>
      <c r="MXZ36" s="113"/>
      <c r="MYA36" s="135"/>
      <c r="MYM36" s="113"/>
      <c r="MYN36" s="135"/>
      <c r="MYZ36" s="113"/>
      <c r="MZA36" s="135"/>
      <c r="MZM36" s="113"/>
      <c r="MZN36" s="135"/>
      <c r="MZZ36" s="113"/>
      <c r="NAA36" s="135"/>
      <c r="NAM36" s="113"/>
      <c r="NAN36" s="135"/>
      <c r="NAZ36" s="113"/>
      <c r="NBA36" s="135"/>
      <c r="NBM36" s="113"/>
      <c r="NBN36" s="135"/>
      <c r="NBZ36" s="113"/>
      <c r="NCA36" s="135"/>
      <c r="NCM36" s="113"/>
      <c r="NCN36" s="135"/>
      <c r="NCZ36" s="113"/>
      <c r="NDA36" s="135"/>
      <c r="NDM36" s="113"/>
      <c r="NDN36" s="135"/>
      <c r="NDZ36" s="113"/>
      <c r="NEA36" s="135"/>
      <c r="NEM36" s="113"/>
      <c r="NEN36" s="135"/>
      <c r="NEZ36" s="113"/>
      <c r="NFA36" s="135"/>
      <c r="NFM36" s="113"/>
      <c r="NFN36" s="135"/>
      <c r="NFZ36" s="113"/>
      <c r="NGA36" s="135"/>
      <c r="NGM36" s="113"/>
      <c r="NGN36" s="135"/>
      <c r="NGZ36" s="113"/>
      <c r="NHA36" s="135"/>
      <c r="NHM36" s="113"/>
      <c r="NHN36" s="135"/>
      <c r="NHZ36" s="113"/>
      <c r="NIA36" s="135"/>
      <c r="NIM36" s="113"/>
      <c r="NIN36" s="135"/>
      <c r="NIZ36" s="113"/>
      <c r="NJA36" s="135"/>
      <c r="NJM36" s="113"/>
      <c r="NJN36" s="135"/>
      <c r="NJZ36" s="113"/>
      <c r="NKA36" s="135"/>
      <c r="NKM36" s="113"/>
      <c r="NKN36" s="135"/>
      <c r="NKZ36" s="113"/>
      <c r="NLA36" s="135"/>
      <c r="NLM36" s="113"/>
      <c r="NLN36" s="135"/>
      <c r="NLZ36" s="113"/>
      <c r="NMA36" s="135"/>
      <c r="NMM36" s="113"/>
      <c r="NMN36" s="135"/>
      <c r="NMZ36" s="113"/>
      <c r="NNA36" s="135"/>
      <c r="NNM36" s="113"/>
      <c r="NNN36" s="135"/>
      <c r="NNZ36" s="113"/>
      <c r="NOA36" s="135"/>
      <c r="NOM36" s="113"/>
      <c r="NON36" s="135"/>
      <c r="NOZ36" s="113"/>
      <c r="NPA36" s="135"/>
      <c r="NPM36" s="113"/>
      <c r="NPN36" s="135"/>
      <c r="NPZ36" s="113"/>
      <c r="NQA36" s="135"/>
      <c r="NQM36" s="113"/>
      <c r="NQN36" s="135"/>
      <c r="NQZ36" s="113"/>
      <c r="NRA36" s="135"/>
      <c r="NRM36" s="113"/>
      <c r="NRN36" s="135"/>
      <c r="NRZ36" s="113"/>
      <c r="NSA36" s="135"/>
      <c r="NSM36" s="113"/>
      <c r="NSN36" s="135"/>
      <c r="NSZ36" s="113"/>
      <c r="NTA36" s="135"/>
      <c r="NTM36" s="113"/>
      <c r="NTN36" s="135"/>
      <c r="NTZ36" s="113"/>
      <c r="NUA36" s="135"/>
      <c r="NUM36" s="113"/>
      <c r="NUN36" s="135"/>
      <c r="NUZ36" s="113"/>
      <c r="NVA36" s="135"/>
      <c r="NVM36" s="113"/>
      <c r="NVN36" s="135"/>
      <c r="NVZ36" s="113"/>
      <c r="NWA36" s="135"/>
      <c r="NWM36" s="113"/>
      <c r="NWN36" s="135"/>
      <c r="NWZ36" s="113"/>
      <c r="NXA36" s="135"/>
      <c r="NXM36" s="113"/>
      <c r="NXN36" s="135"/>
      <c r="NXZ36" s="113"/>
      <c r="NYA36" s="135"/>
      <c r="NYM36" s="113"/>
      <c r="NYN36" s="135"/>
      <c r="NYZ36" s="113"/>
      <c r="NZA36" s="135"/>
      <c r="NZM36" s="113"/>
      <c r="NZN36" s="135"/>
      <c r="NZZ36" s="113"/>
      <c r="OAA36" s="135"/>
      <c r="OAM36" s="113"/>
      <c r="OAN36" s="135"/>
      <c r="OAZ36" s="113"/>
      <c r="OBA36" s="135"/>
      <c r="OBM36" s="113"/>
      <c r="OBN36" s="135"/>
      <c r="OBZ36" s="113"/>
      <c r="OCA36" s="135"/>
      <c r="OCM36" s="113"/>
      <c r="OCN36" s="135"/>
      <c r="OCZ36" s="113"/>
      <c r="ODA36" s="135"/>
      <c r="ODM36" s="113"/>
      <c r="ODN36" s="135"/>
      <c r="ODZ36" s="113"/>
      <c r="OEA36" s="135"/>
      <c r="OEM36" s="113"/>
      <c r="OEN36" s="135"/>
      <c r="OEZ36" s="113"/>
      <c r="OFA36" s="135"/>
      <c r="OFM36" s="113"/>
      <c r="OFN36" s="135"/>
      <c r="OFZ36" s="113"/>
      <c r="OGA36" s="135"/>
      <c r="OGM36" s="113"/>
      <c r="OGN36" s="135"/>
      <c r="OGZ36" s="113"/>
      <c r="OHA36" s="135"/>
      <c r="OHM36" s="113"/>
      <c r="OHN36" s="135"/>
      <c r="OHZ36" s="113"/>
      <c r="OIA36" s="135"/>
      <c r="OIM36" s="113"/>
      <c r="OIN36" s="135"/>
      <c r="OIZ36" s="113"/>
      <c r="OJA36" s="135"/>
      <c r="OJM36" s="113"/>
      <c r="OJN36" s="135"/>
      <c r="OJZ36" s="113"/>
      <c r="OKA36" s="135"/>
      <c r="OKM36" s="113"/>
      <c r="OKN36" s="135"/>
      <c r="OKZ36" s="113"/>
      <c r="OLA36" s="135"/>
      <c r="OLM36" s="113"/>
      <c r="OLN36" s="135"/>
      <c r="OLZ36" s="113"/>
      <c r="OMA36" s="135"/>
      <c r="OMM36" s="113"/>
      <c r="OMN36" s="135"/>
      <c r="OMZ36" s="113"/>
      <c r="ONA36" s="135"/>
      <c r="ONM36" s="113"/>
      <c r="ONN36" s="135"/>
      <c r="ONZ36" s="113"/>
      <c r="OOA36" s="135"/>
      <c r="OOM36" s="113"/>
      <c r="OON36" s="135"/>
      <c r="OOZ36" s="113"/>
      <c r="OPA36" s="135"/>
      <c r="OPM36" s="113"/>
      <c r="OPN36" s="135"/>
      <c r="OPZ36" s="113"/>
      <c r="OQA36" s="135"/>
      <c r="OQM36" s="113"/>
      <c r="OQN36" s="135"/>
      <c r="OQZ36" s="113"/>
      <c r="ORA36" s="135"/>
      <c r="ORM36" s="113"/>
      <c r="ORN36" s="135"/>
      <c r="ORZ36" s="113"/>
      <c r="OSA36" s="135"/>
      <c r="OSM36" s="113"/>
      <c r="OSN36" s="135"/>
      <c r="OSZ36" s="113"/>
      <c r="OTA36" s="135"/>
      <c r="OTM36" s="113"/>
      <c r="OTN36" s="135"/>
      <c r="OTZ36" s="113"/>
      <c r="OUA36" s="135"/>
      <c r="OUM36" s="113"/>
      <c r="OUN36" s="135"/>
      <c r="OUZ36" s="113"/>
      <c r="OVA36" s="135"/>
      <c r="OVM36" s="113"/>
      <c r="OVN36" s="135"/>
      <c r="OVZ36" s="113"/>
      <c r="OWA36" s="135"/>
      <c r="OWM36" s="113"/>
      <c r="OWN36" s="135"/>
      <c r="OWZ36" s="113"/>
      <c r="OXA36" s="135"/>
      <c r="OXM36" s="113"/>
      <c r="OXN36" s="135"/>
      <c r="OXZ36" s="113"/>
      <c r="OYA36" s="135"/>
      <c r="OYM36" s="113"/>
      <c r="OYN36" s="135"/>
      <c r="OYZ36" s="113"/>
      <c r="OZA36" s="135"/>
      <c r="OZM36" s="113"/>
      <c r="OZN36" s="135"/>
      <c r="OZZ36" s="113"/>
      <c r="PAA36" s="135"/>
      <c r="PAM36" s="113"/>
      <c r="PAN36" s="135"/>
      <c r="PAZ36" s="113"/>
      <c r="PBA36" s="135"/>
      <c r="PBM36" s="113"/>
      <c r="PBN36" s="135"/>
      <c r="PBZ36" s="113"/>
      <c r="PCA36" s="135"/>
      <c r="PCM36" s="113"/>
      <c r="PCN36" s="135"/>
      <c r="PCZ36" s="113"/>
      <c r="PDA36" s="135"/>
      <c r="PDM36" s="113"/>
      <c r="PDN36" s="135"/>
      <c r="PDZ36" s="113"/>
      <c r="PEA36" s="135"/>
      <c r="PEM36" s="113"/>
      <c r="PEN36" s="135"/>
      <c r="PEZ36" s="113"/>
      <c r="PFA36" s="135"/>
      <c r="PFM36" s="113"/>
      <c r="PFN36" s="135"/>
      <c r="PFZ36" s="113"/>
      <c r="PGA36" s="135"/>
      <c r="PGM36" s="113"/>
      <c r="PGN36" s="135"/>
      <c r="PGZ36" s="113"/>
      <c r="PHA36" s="135"/>
      <c r="PHM36" s="113"/>
      <c r="PHN36" s="135"/>
      <c r="PHZ36" s="113"/>
      <c r="PIA36" s="135"/>
      <c r="PIM36" s="113"/>
      <c r="PIN36" s="135"/>
      <c r="PIZ36" s="113"/>
      <c r="PJA36" s="135"/>
      <c r="PJM36" s="113"/>
      <c r="PJN36" s="135"/>
      <c r="PJZ36" s="113"/>
      <c r="PKA36" s="135"/>
      <c r="PKM36" s="113"/>
      <c r="PKN36" s="135"/>
      <c r="PKZ36" s="113"/>
      <c r="PLA36" s="135"/>
      <c r="PLM36" s="113"/>
      <c r="PLN36" s="135"/>
      <c r="PLZ36" s="113"/>
      <c r="PMA36" s="135"/>
      <c r="PMM36" s="113"/>
      <c r="PMN36" s="135"/>
      <c r="PMZ36" s="113"/>
      <c r="PNA36" s="135"/>
      <c r="PNM36" s="113"/>
      <c r="PNN36" s="135"/>
      <c r="PNZ36" s="113"/>
      <c r="POA36" s="135"/>
      <c r="POM36" s="113"/>
      <c r="PON36" s="135"/>
      <c r="POZ36" s="113"/>
      <c r="PPA36" s="135"/>
      <c r="PPM36" s="113"/>
      <c r="PPN36" s="135"/>
      <c r="PPZ36" s="113"/>
      <c r="PQA36" s="135"/>
      <c r="PQM36" s="113"/>
      <c r="PQN36" s="135"/>
      <c r="PQZ36" s="113"/>
      <c r="PRA36" s="135"/>
      <c r="PRM36" s="113"/>
      <c r="PRN36" s="135"/>
      <c r="PRZ36" s="113"/>
      <c r="PSA36" s="135"/>
      <c r="PSM36" s="113"/>
      <c r="PSN36" s="135"/>
      <c r="PSZ36" s="113"/>
      <c r="PTA36" s="135"/>
      <c r="PTM36" s="113"/>
      <c r="PTN36" s="135"/>
      <c r="PTZ36" s="113"/>
      <c r="PUA36" s="135"/>
      <c r="PUM36" s="113"/>
      <c r="PUN36" s="135"/>
      <c r="PUZ36" s="113"/>
      <c r="PVA36" s="135"/>
      <c r="PVM36" s="113"/>
      <c r="PVN36" s="135"/>
      <c r="PVZ36" s="113"/>
      <c r="PWA36" s="135"/>
      <c r="PWM36" s="113"/>
      <c r="PWN36" s="135"/>
      <c r="PWZ36" s="113"/>
      <c r="PXA36" s="135"/>
      <c r="PXM36" s="113"/>
      <c r="PXN36" s="135"/>
      <c r="PXZ36" s="113"/>
      <c r="PYA36" s="135"/>
      <c r="PYM36" s="113"/>
      <c r="PYN36" s="135"/>
      <c r="PYZ36" s="113"/>
      <c r="PZA36" s="135"/>
      <c r="PZM36" s="113"/>
      <c r="PZN36" s="135"/>
      <c r="PZZ36" s="113"/>
      <c r="QAA36" s="135"/>
      <c r="QAM36" s="113"/>
      <c r="QAN36" s="135"/>
      <c r="QAZ36" s="113"/>
      <c r="QBA36" s="135"/>
      <c r="QBM36" s="113"/>
      <c r="QBN36" s="135"/>
      <c r="QBZ36" s="113"/>
      <c r="QCA36" s="135"/>
      <c r="QCM36" s="113"/>
      <c r="QCN36" s="135"/>
      <c r="QCZ36" s="113"/>
      <c r="QDA36" s="135"/>
      <c r="QDM36" s="113"/>
      <c r="QDN36" s="135"/>
      <c r="QDZ36" s="113"/>
      <c r="QEA36" s="135"/>
      <c r="QEM36" s="113"/>
      <c r="QEN36" s="135"/>
      <c r="QEZ36" s="113"/>
      <c r="QFA36" s="135"/>
      <c r="QFM36" s="113"/>
      <c r="QFN36" s="135"/>
      <c r="QFZ36" s="113"/>
      <c r="QGA36" s="135"/>
      <c r="QGM36" s="113"/>
      <c r="QGN36" s="135"/>
      <c r="QGZ36" s="113"/>
      <c r="QHA36" s="135"/>
      <c r="QHM36" s="113"/>
      <c r="QHN36" s="135"/>
      <c r="QHZ36" s="113"/>
      <c r="QIA36" s="135"/>
      <c r="QIM36" s="113"/>
      <c r="QIN36" s="135"/>
      <c r="QIZ36" s="113"/>
      <c r="QJA36" s="135"/>
      <c r="QJM36" s="113"/>
      <c r="QJN36" s="135"/>
      <c r="QJZ36" s="113"/>
      <c r="QKA36" s="135"/>
      <c r="QKM36" s="113"/>
      <c r="QKN36" s="135"/>
      <c r="QKZ36" s="113"/>
      <c r="QLA36" s="135"/>
      <c r="QLM36" s="113"/>
      <c r="QLN36" s="135"/>
      <c r="QLZ36" s="113"/>
      <c r="QMA36" s="135"/>
      <c r="QMM36" s="113"/>
      <c r="QMN36" s="135"/>
      <c r="QMZ36" s="113"/>
      <c r="QNA36" s="135"/>
      <c r="QNM36" s="113"/>
      <c r="QNN36" s="135"/>
      <c r="QNZ36" s="113"/>
      <c r="QOA36" s="135"/>
      <c r="QOM36" s="113"/>
      <c r="QON36" s="135"/>
      <c r="QOZ36" s="113"/>
      <c r="QPA36" s="135"/>
      <c r="QPM36" s="113"/>
      <c r="QPN36" s="135"/>
      <c r="QPZ36" s="113"/>
      <c r="QQA36" s="135"/>
      <c r="QQM36" s="113"/>
      <c r="QQN36" s="135"/>
      <c r="QQZ36" s="113"/>
      <c r="QRA36" s="135"/>
      <c r="QRM36" s="113"/>
      <c r="QRN36" s="135"/>
      <c r="QRZ36" s="113"/>
      <c r="QSA36" s="135"/>
      <c r="QSM36" s="113"/>
      <c r="QSN36" s="135"/>
      <c r="QSZ36" s="113"/>
      <c r="QTA36" s="135"/>
      <c r="QTM36" s="113"/>
      <c r="QTN36" s="135"/>
      <c r="QTZ36" s="113"/>
      <c r="QUA36" s="135"/>
      <c r="QUM36" s="113"/>
      <c r="QUN36" s="135"/>
      <c r="QUZ36" s="113"/>
      <c r="QVA36" s="135"/>
      <c r="QVM36" s="113"/>
      <c r="QVN36" s="135"/>
      <c r="QVZ36" s="113"/>
      <c r="QWA36" s="135"/>
      <c r="QWM36" s="113"/>
      <c r="QWN36" s="135"/>
      <c r="QWZ36" s="113"/>
      <c r="QXA36" s="135"/>
      <c r="QXM36" s="113"/>
      <c r="QXN36" s="135"/>
      <c r="QXZ36" s="113"/>
      <c r="QYA36" s="135"/>
      <c r="QYM36" s="113"/>
      <c r="QYN36" s="135"/>
      <c r="QYZ36" s="113"/>
      <c r="QZA36" s="135"/>
      <c r="QZM36" s="113"/>
      <c r="QZN36" s="135"/>
      <c r="QZZ36" s="113"/>
      <c r="RAA36" s="135"/>
      <c r="RAM36" s="113"/>
      <c r="RAN36" s="135"/>
      <c r="RAZ36" s="113"/>
      <c r="RBA36" s="135"/>
      <c r="RBM36" s="113"/>
      <c r="RBN36" s="135"/>
      <c r="RBZ36" s="113"/>
      <c r="RCA36" s="135"/>
      <c r="RCM36" s="113"/>
      <c r="RCN36" s="135"/>
      <c r="RCZ36" s="113"/>
      <c r="RDA36" s="135"/>
      <c r="RDM36" s="113"/>
      <c r="RDN36" s="135"/>
      <c r="RDZ36" s="113"/>
      <c r="REA36" s="135"/>
      <c r="REM36" s="113"/>
      <c r="REN36" s="135"/>
      <c r="REZ36" s="113"/>
      <c r="RFA36" s="135"/>
      <c r="RFM36" s="113"/>
      <c r="RFN36" s="135"/>
      <c r="RFZ36" s="113"/>
      <c r="RGA36" s="135"/>
      <c r="RGM36" s="113"/>
      <c r="RGN36" s="135"/>
      <c r="RGZ36" s="113"/>
      <c r="RHA36" s="135"/>
      <c r="RHM36" s="113"/>
      <c r="RHN36" s="135"/>
      <c r="RHZ36" s="113"/>
      <c r="RIA36" s="135"/>
      <c r="RIM36" s="113"/>
      <c r="RIN36" s="135"/>
      <c r="RIZ36" s="113"/>
      <c r="RJA36" s="135"/>
      <c r="RJM36" s="113"/>
      <c r="RJN36" s="135"/>
      <c r="RJZ36" s="113"/>
      <c r="RKA36" s="135"/>
      <c r="RKM36" s="113"/>
      <c r="RKN36" s="135"/>
      <c r="RKZ36" s="113"/>
      <c r="RLA36" s="135"/>
      <c r="RLM36" s="113"/>
      <c r="RLN36" s="135"/>
      <c r="RLZ36" s="113"/>
      <c r="RMA36" s="135"/>
      <c r="RMM36" s="113"/>
      <c r="RMN36" s="135"/>
      <c r="RMZ36" s="113"/>
      <c r="RNA36" s="135"/>
      <c r="RNM36" s="113"/>
      <c r="RNN36" s="135"/>
      <c r="RNZ36" s="113"/>
      <c r="ROA36" s="135"/>
      <c r="ROM36" s="113"/>
      <c r="RON36" s="135"/>
      <c r="ROZ36" s="113"/>
      <c r="RPA36" s="135"/>
      <c r="RPM36" s="113"/>
      <c r="RPN36" s="135"/>
      <c r="RPZ36" s="113"/>
      <c r="RQA36" s="135"/>
      <c r="RQM36" s="113"/>
      <c r="RQN36" s="135"/>
      <c r="RQZ36" s="113"/>
      <c r="RRA36" s="135"/>
      <c r="RRM36" s="113"/>
      <c r="RRN36" s="135"/>
      <c r="RRZ36" s="113"/>
      <c r="RSA36" s="135"/>
      <c r="RSM36" s="113"/>
      <c r="RSN36" s="135"/>
      <c r="RSZ36" s="113"/>
      <c r="RTA36" s="135"/>
      <c r="RTM36" s="113"/>
      <c r="RTN36" s="135"/>
      <c r="RTZ36" s="113"/>
      <c r="RUA36" s="135"/>
      <c r="RUM36" s="113"/>
      <c r="RUN36" s="135"/>
      <c r="RUZ36" s="113"/>
      <c r="RVA36" s="135"/>
      <c r="RVM36" s="113"/>
      <c r="RVN36" s="135"/>
      <c r="RVZ36" s="113"/>
      <c r="RWA36" s="135"/>
      <c r="RWM36" s="113"/>
      <c r="RWN36" s="135"/>
      <c r="RWZ36" s="113"/>
      <c r="RXA36" s="135"/>
      <c r="RXM36" s="113"/>
      <c r="RXN36" s="135"/>
      <c r="RXZ36" s="113"/>
      <c r="RYA36" s="135"/>
      <c r="RYM36" s="113"/>
      <c r="RYN36" s="135"/>
      <c r="RYZ36" s="113"/>
      <c r="RZA36" s="135"/>
      <c r="RZM36" s="113"/>
      <c r="RZN36" s="135"/>
      <c r="RZZ36" s="113"/>
      <c r="SAA36" s="135"/>
      <c r="SAM36" s="113"/>
      <c r="SAN36" s="135"/>
      <c r="SAZ36" s="113"/>
      <c r="SBA36" s="135"/>
      <c r="SBM36" s="113"/>
      <c r="SBN36" s="135"/>
      <c r="SBZ36" s="113"/>
      <c r="SCA36" s="135"/>
      <c r="SCM36" s="113"/>
      <c r="SCN36" s="135"/>
      <c r="SCZ36" s="113"/>
      <c r="SDA36" s="135"/>
      <c r="SDM36" s="113"/>
      <c r="SDN36" s="135"/>
      <c r="SDZ36" s="113"/>
      <c r="SEA36" s="135"/>
      <c r="SEM36" s="113"/>
      <c r="SEN36" s="135"/>
      <c r="SEZ36" s="113"/>
      <c r="SFA36" s="135"/>
      <c r="SFM36" s="113"/>
      <c r="SFN36" s="135"/>
      <c r="SFZ36" s="113"/>
      <c r="SGA36" s="135"/>
      <c r="SGM36" s="113"/>
      <c r="SGN36" s="135"/>
      <c r="SGZ36" s="113"/>
      <c r="SHA36" s="135"/>
      <c r="SHM36" s="113"/>
      <c r="SHN36" s="135"/>
      <c r="SHZ36" s="113"/>
      <c r="SIA36" s="135"/>
      <c r="SIM36" s="113"/>
      <c r="SIN36" s="135"/>
      <c r="SIZ36" s="113"/>
      <c r="SJA36" s="135"/>
      <c r="SJM36" s="113"/>
      <c r="SJN36" s="135"/>
      <c r="SJZ36" s="113"/>
      <c r="SKA36" s="135"/>
      <c r="SKM36" s="113"/>
      <c r="SKN36" s="135"/>
      <c r="SKZ36" s="113"/>
      <c r="SLA36" s="135"/>
      <c r="SLM36" s="113"/>
      <c r="SLN36" s="135"/>
      <c r="SLZ36" s="113"/>
      <c r="SMA36" s="135"/>
      <c r="SMM36" s="113"/>
      <c r="SMN36" s="135"/>
      <c r="SMZ36" s="113"/>
      <c r="SNA36" s="135"/>
      <c r="SNM36" s="113"/>
      <c r="SNN36" s="135"/>
      <c r="SNZ36" s="113"/>
      <c r="SOA36" s="135"/>
      <c r="SOM36" s="113"/>
      <c r="SON36" s="135"/>
      <c r="SOZ36" s="113"/>
      <c r="SPA36" s="135"/>
      <c r="SPM36" s="113"/>
      <c r="SPN36" s="135"/>
      <c r="SPZ36" s="113"/>
      <c r="SQA36" s="135"/>
      <c r="SQM36" s="113"/>
      <c r="SQN36" s="135"/>
      <c r="SQZ36" s="113"/>
      <c r="SRA36" s="135"/>
      <c r="SRM36" s="113"/>
      <c r="SRN36" s="135"/>
      <c r="SRZ36" s="113"/>
      <c r="SSA36" s="135"/>
      <c r="SSM36" s="113"/>
      <c r="SSN36" s="135"/>
      <c r="SSZ36" s="113"/>
      <c r="STA36" s="135"/>
      <c r="STM36" s="113"/>
      <c r="STN36" s="135"/>
      <c r="STZ36" s="113"/>
      <c r="SUA36" s="135"/>
      <c r="SUM36" s="113"/>
      <c r="SUN36" s="135"/>
      <c r="SUZ36" s="113"/>
      <c r="SVA36" s="135"/>
      <c r="SVM36" s="113"/>
      <c r="SVN36" s="135"/>
      <c r="SVZ36" s="113"/>
      <c r="SWA36" s="135"/>
      <c r="SWM36" s="113"/>
      <c r="SWN36" s="135"/>
      <c r="SWZ36" s="113"/>
      <c r="SXA36" s="135"/>
      <c r="SXM36" s="113"/>
      <c r="SXN36" s="135"/>
      <c r="SXZ36" s="113"/>
      <c r="SYA36" s="135"/>
      <c r="SYM36" s="113"/>
      <c r="SYN36" s="135"/>
      <c r="SYZ36" s="113"/>
      <c r="SZA36" s="135"/>
      <c r="SZM36" s="113"/>
      <c r="SZN36" s="135"/>
      <c r="SZZ36" s="113"/>
      <c r="TAA36" s="135"/>
      <c r="TAM36" s="113"/>
      <c r="TAN36" s="135"/>
      <c r="TAZ36" s="113"/>
      <c r="TBA36" s="135"/>
      <c r="TBM36" s="113"/>
      <c r="TBN36" s="135"/>
      <c r="TBZ36" s="113"/>
      <c r="TCA36" s="135"/>
      <c r="TCM36" s="113"/>
      <c r="TCN36" s="135"/>
      <c r="TCZ36" s="113"/>
      <c r="TDA36" s="135"/>
      <c r="TDM36" s="113"/>
      <c r="TDN36" s="135"/>
      <c r="TDZ36" s="113"/>
      <c r="TEA36" s="135"/>
      <c r="TEM36" s="113"/>
      <c r="TEN36" s="135"/>
      <c r="TEZ36" s="113"/>
      <c r="TFA36" s="135"/>
      <c r="TFM36" s="113"/>
      <c r="TFN36" s="135"/>
      <c r="TFZ36" s="113"/>
      <c r="TGA36" s="135"/>
      <c r="TGM36" s="113"/>
      <c r="TGN36" s="135"/>
      <c r="TGZ36" s="113"/>
      <c r="THA36" s="135"/>
      <c r="THM36" s="113"/>
      <c r="THN36" s="135"/>
      <c r="THZ36" s="113"/>
      <c r="TIA36" s="135"/>
      <c r="TIM36" s="113"/>
      <c r="TIN36" s="135"/>
      <c r="TIZ36" s="113"/>
      <c r="TJA36" s="135"/>
      <c r="TJM36" s="113"/>
      <c r="TJN36" s="135"/>
      <c r="TJZ36" s="113"/>
      <c r="TKA36" s="135"/>
      <c r="TKM36" s="113"/>
      <c r="TKN36" s="135"/>
      <c r="TKZ36" s="113"/>
      <c r="TLA36" s="135"/>
      <c r="TLM36" s="113"/>
      <c r="TLN36" s="135"/>
      <c r="TLZ36" s="113"/>
      <c r="TMA36" s="135"/>
      <c r="TMM36" s="113"/>
      <c r="TMN36" s="135"/>
      <c r="TMZ36" s="113"/>
      <c r="TNA36" s="135"/>
      <c r="TNM36" s="113"/>
      <c r="TNN36" s="135"/>
      <c r="TNZ36" s="113"/>
      <c r="TOA36" s="135"/>
      <c r="TOM36" s="113"/>
      <c r="TON36" s="135"/>
      <c r="TOZ36" s="113"/>
      <c r="TPA36" s="135"/>
      <c r="TPM36" s="113"/>
      <c r="TPN36" s="135"/>
      <c r="TPZ36" s="113"/>
      <c r="TQA36" s="135"/>
      <c r="TQM36" s="113"/>
      <c r="TQN36" s="135"/>
      <c r="TQZ36" s="113"/>
      <c r="TRA36" s="135"/>
      <c r="TRM36" s="113"/>
      <c r="TRN36" s="135"/>
      <c r="TRZ36" s="113"/>
      <c r="TSA36" s="135"/>
      <c r="TSM36" s="113"/>
      <c r="TSN36" s="135"/>
      <c r="TSZ36" s="113"/>
      <c r="TTA36" s="135"/>
      <c r="TTM36" s="113"/>
      <c r="TTN36" s="135"/>
      <c r="TTZ36" s="113"/>
      <c r="TUA36" s="135"/>
      <c r="TUM36" s="113"/>
      <c r="TUN36" s="135"/>
      <c r="TUZ36" s="113"/>
      <c r="TVA36" s="135"/>
      <c r="TVM36" s="113"/>
      <c r="TVN36" s="135"/>
      <c r="TVZ36" s="113"/>
      <c r="TWA36" s="135"/>
      <c r="TWM36" s="113"/>
      <c r="TWN36" s="135"/>
      <c r="TWZ36" s="113"/>
      <c r="TXA36" s="135"/>
      <c r="TXM36" s="113"/>
      <c r="TXN36" s="135"/>
      <c r="TXZ36" s="113"/>
      <c r="TYA36" s="135"/>
      <c r="TYM36" s="113"/>
      <c r="TYN36" s="135"/>
      <c r="TYZ36" s="113"/>
      <c r="TZA36" s="135"/>
      <c r="TZM36" s="113"/>
      <c r="TZN36" s="135"/>
      <c r="TZZ36" s="113"/>
      <c r="UAA36" s="135"/>
      <c r="UAM36" s="113"/>
      <c r="UAN36" s="135"/>
      <c r="UAZ36" s="113"/>
      <c r="UBA36" s="135"/>
      <c r="UBM36" s="113"/>
      <c r="UBN36" s="135"/>
      <c r="UBZ36" s="113"/>
      <c r="UCA36" s="135"/>
      <c r="UCM36" s="113"/>
      <c r="UCN36" s="135"/>
      <c r="UCZ36" s="113"/>
      <c r="UDA36" s="135"/>
      <c r="UDM36" s="113"/>
      <c r="UDN36" s="135"/>
      <c r="UDZ36" s="113"/>
      <c r="UEA36" s="135"/>
      <c r="UEM36" s="113"/>
      <c r="UEN36" s="135"/>
      <c r="UEZ36" s="113"/>
      <c r="UFA36" s="135"/>
      <c r="UFM36" s="113"/>
      <c r="UFN36" s="135"/>
      <c r="UFZ36" s="113"/>
      <c r="UGA36" s="135"/>
      <c r="UGM36" s="113"/>
      <c r="UGN36" s="135"/>
      <c r="UGZ36" s="113"/>
      <c r="UHA36" s="135"/>
      <c r="UHM36" s="113"/>
      <c r="UHN36" s="135"/>
      <c r="UHZ36" s="113"/>
      <c r="UIA36" s="135"/>
      <c r="UIM36" s="113"/>
      <c r="UIN36" s="135"/>
      <c r="UIZ36" s="113"/>
      <c r="UJA36" s="135"/>
      <c r="UJM36" s="113"/>
      <c r="UJN36" s="135"/>
      <c r="UJZ36" s="113"/>
      <c r="UKA36" s="135"/>
      <c r="UKM36" s="113"/>
      <c r="UKN36" s="135"/>
      <c r="UKZ36" s="113"/>
      <c r="ULA36" s="135"/>
      <c r="ULM36" s="113"/>
      <c r="ULN36" s="135"/>
      <c r="ULZ36" s="113"/>
      <c r="UMA36" s="135"/>
      <c r="UMM36" s="113"/>
      <c r="UMN36" s="135"/>
      <c r="UMZ36" s="113"/>
      <c r="UNA36" s="135"/>
      <c r="UNM36" s="113"/>
      <c r="UNN36" s="135"/>
      <c r="UNZ36" s="113"/>
      <c r="UOA36" s="135"/>
      <c r="UOM36" s="113"/>
      <c r="UON36" s="135"/>
      <c r="UOZ36" s="113"/>
      <c r="UPA36" s="135"/>
      <c r="UPM36" s="113"/>
      <c r="UPN36" s="135"/>
      <c r="UPZ36" s="113"/>
      <c r="UQA36" s="135"/>
      <c r="UQM36" s="113"/>
      <c r="UQN36" s="135"/>
      <c r="UQZ36" s="113"/>
      <c r="URA36" s="135"/>
      <c r="URM36" s="113"/>
      <c r="URN36" s="135"/>
      <c r="URZ36" s="113"/>
      <c r="USA36" s="135"/>
      <c r="USM36" s="113"/>
      <c r="USN36" s="135"/>
      <c r="USZ36" s="113"/>
      <c r="UTA36" s="135"/>
      <c r="UTM36" s="113"/>
      <c r="UTN36" s="135"/>
      <c r="UTZ36" s="113"/>
      <c r="UUA36" s="135"/>
      <c r="UUM36" s="113"/>
      <c r="UUN36" s="135"/>
      <c r="UUZ36" s="113"/>
      <c r="UVA36" s="135"/>
      <c r="UVM36" s="113"/>
      <c r="UVN36" s="135"/>
      <c r="UVZ36" s="113"/>
      <c r="UWA36" s="135"/>
      <c r="UWM36" s="113"/>
      <c r="UWN36" s="135"/>
      <c r="UWZ36" s="113"/>
      <c r="UXA36" s="135"/>
      <c r="UXM36" s="113"/>
      <c r="UXN36" s="135"/>
      <c r="UXZ36" s="113"/>
      <c r="UYA36" s="135"/>
      <c r="UYM36" s="113"/>
      <c r="UYN36" s="135"/>
      <c r="UYZ36" s="113"/>
      <c r="UZA36" s="135"/>
      <c r="UZM36" s="113"/>
      <c r="UZN36" s="135"/>
      <c r="UZZ36" s="113"/>
      <c r="VAA36" s="135"/>
      <c r="VAM36" s="113"/>
      <c r="VAN36" s="135"/>
      <c r="VAZ36" s="113"/>
      <c r="VBA36" s="135"/>
      <c r="VBM36" s="113"/>
      <c r="VBN36" s="135"/>
      <c r="VBZ36" s="113"/>
      <c r="VCA36" s="135"/>
      <c r="VCM36" s="113"/>
      <c r="VCN36" s="135"/>
      <c r="VCZ36" s="113"/>
      <c r="VDA36" s="135"/>
      <c r="VDM36" s="113"/>
      <c r="VDN36" s="135"/>
      <c r="VDZ36" s="113"/>
      <c r="VEA36" s="135"/>
      <c r="VEM36" s="113"/>
      <c r="VEN36" s="135"/>
      <c r="VEZ36" s="113"/>
      <c r="VFA36" s="135"/>
      <c r="VFM36" s="113"/>
      <c r="VFN36" s="135"/>
      <c r="VFZ36" s="113"/>
      <c r="VGA36" s="135"/>
      <c r="VGM36" s="113"/>
      <c r="VGN36" s="135"/>
      <c r="VGZ36" s="113"/>
      <c r="VHA36" s="135"/>
      <c r="VHM36" s="113"/>
      <c r="VHN36" s="135"/>
      <c r="VHZ36" s="113"/>
      <c r="VIA36" s="135"/>
      <c r="VIM36" s="113"/>
      <c r="VIN36" s="135"/>
      <c r="VIZ36" s="113"/>
      <c r="VJA36" s="135"/>
      <c r="VJM36" s="113"/>
      <c r="VJN36" s="135"/>
      <c r="VJZ36" s="113"/>
      <c r="VKA36" s="135"/>
      <c r="VKM36" s="113"/>
      <c r="VKN36" s="135"/>
      <c r="VKZ36" s="113"/>
      <c r="VLA36" s="135"/>
      <c r="VLM36" s="113"/>
      <c r="VLN36" s="135"/>
      <c r="VLZ36" s="113"/>
      <c r="VMA36" s="135"/>
      <c r="VMM36" s="113"/>
      <c r="VMN36" s="135"/>
      <c r="VMZ36" s="113"/>
      <c r="VNA36" s="135"/>
      <c r="VNM36" s="113"/>
      <c r="VNN36" s="135"/>
      <c r="VNZ36" s="113"/>
      <c r="VOA36" s="135"/>
      <c r="VOM36" s="113"/>
      <c r="VON36" s="135"/>
      <c r="VOZ36" s="113"/>
      <c r="VPA36" s="135"/>
      <c r="VPM36" s="113"/>
      <c r="VPN36" s="135"/>
      <c r="VPZ36" s="113"/>
      <c r="VQA36" s="135"/>
      <c r="VQM36" s="113"/>
      <c r="VQN36" s="135"/>
      <c r="VQZ36" s="113"/>
      <c r="VRA36" s="135"/>
      <c r="VRM36" s="113"/>
      <c r="VRN36" s="135"/>
      <c r="VRZ36" s="113"/>
      <c r="VSA36" s="135"/>
      <c r="VSM36" s="113"/>
      <c r="VSN36" s="135"/>
      <c r="VSZ36" s="113"/>
      <c r="VTA36" s="135"/>
      <c r="VTM36" s="113"/>
      <c r="VTN36" s="135"/>
      <c r="VTZ36" s="113"/>
      <c r="VUA36" s="135"/>
      <c r="VUM36" s="113"/>
      <c r="VUN36" s="135"/>
      <c r="VUZ36" s="113"/>
      <c r="VVA36" s="135"/>
      <c r="VVM36" s="113"/>
      <c r="VVN36" s="135"/>
      <c r="VVZ36" s="113"/>
      <c r="VWA36" s="135"/>
      <c r="VWM36" s="113"/>
      <c r="VWN36" s="135"/>
      <c r="VWZ36" s="113"/>
      <c r="VXA36" s="135"/>
      <c r="VXM36" s="113"/>
      <c r="VXN36" s="135"/>
      <c r="VXZ36" s="113"/>
      <c r="VYA36" s="135"/>
      <c r="VYM36" s="113"/>
      <c r="VYN36" s="135"/>
      <c r="VYZ36" s="113"/>
      <c r="VZA36" s="135"/>
      <c r="VZM36" s="113"/>
      <c r="VZN36" s="135"/>
      <c r="VZZ36" s="113"/>
      <c r="WAA36" s="135"/>
      <c r="WAM36" s="113"/>
      <c r="WAN36" s="135"/>
      <c r="WAZ36" s="113"/>
      <c r="WBA36" s="135"/>
      <c r="WBM36" s="113"/>
      <c r="WBN36" s="135"/>
      <c r="WBZ36" s="113"/>
      <c r="WCA36" s="135"/>
      <c r="WCM36" s="113"/>
      <c r="WCN36" s="135"/>
      <c r="WCZ36" s="113"/>
      <c r="WDA36" s="135"/>
      <c r="WDM36" s="113"/>
      <c r="WDN36" s="135"/>
      <c r="WDZ36" s="113"/>
      <c r="WEA36" s="135"/>
      <c r="WEM36" s="113"/>
      <c r="WEN36" s="135"/>
      <c r="WEZ36" s="113"/>
      <c r="WFA36" s="135"/>
      <c r="WFM36" s="113"/>
      <c r="WFN36" s="135"/>
      <c r="WFZ36" s="113"/>
      <c r="WGA36" s="135"/>
      <c r="WGM36" s="113"/>
      <c r="WGN36" s="135"/>
      <c r="WGZ36" s="113"/>
      <c r="WHA36" s="135"/>
      <c r="WHM36" s="113"/>
      <c r="WHN36" s="135"/>
      <c r="WHZ36" s="113"/>
      <c r="WIA36" s="135"/>
      <c r="WIM36" s="113"/>
      <c r="WIN36" s="135"/>
      <c r="WIZ36" s="113"/>
      <c r="WJA36" s="135"/>
      <c r="WJM36" s="113"/>
      <c r="WJN36" s="135"/>
      <c r="WJZ36" s="113"/>
      <c r="WKA36" s="135"/>
      <c r="WKM36" s="113"/>
      <c r="WKN36" s="135"/>
      <c r="WKZ36" s="113"/>
      <c r="WLA36" s="135"/>
      <c r="WLM36" s="113"/>
      <c r="WLN36" s="135"/>
      <c r="WLZ36" s="113"/>
      <c r="WMA36" s="135"/>
      <c r="WMM36" s="113"/>
      <c r="WMN36" s="135"/>
      <c r="WMZ36" s="113"/>
      <c r="WNA36" s="135"/>
      <c r="WNM36" s="113"/>
      <c r="WNN36" s="135"/>
      <c r="WNZ36" s="113"/>
      <c r="WOA36" s="135"/>
      <c r="WOM36" s="113"/>
      <c r="WON36" s="135"/>
      <c r="WOZ36" s="113"/>
      <c r="WPA36" s="135"/>
      <c r="WPM36" s="113"/>
      <c r="WPN36" s="135"/>
      <c r="WPZ36" s="113"/>
      <c r="WQA36" s="135"/>
      <c r="WQM36" s="113"/>
      <c r="WQN36" s="135"/>
      <c r="WQZ36" s="113"/>
      <c r="WRA36" s="135"/>
      <c r="WRM36" s="113"/>
      <c r="WRN36" s="135"/>
      <c r="WRZ36" s="113"/>
      <c r="WSA36" s="135"/>
      <c r="WSM36" s="113"/>
      <c r="WSN36" s="135"/>
      <c r="WSZ36" s="113"/>
      <c r="WTA36" s="135"/>
      <c r="WTM36" s="113"/>
      <c r="WTN36" s="135"/>
      <c r="WTZ36" s="113"/>
      <c r="WUA36" s="135"/>
      <c r="WUM36" s="113"/>
      <c r="WUN36" s="135"/>
      <c r="WUZ36" s="113"/>
      <c r="WVA36" s="135"/>
      <c r="WVM36" s="113"/>
      <c r="WVN36" s="135"/>
      <c r="WVZ36" s="113"/>
      <c r="WWA36" s="135"/>
      <c r="WWM36" s="113"/>
      <c r="WWN36" s="135"/>
      <c r="WWZ36" s="113"/>
      <c r="WXA36" s="135"/>
      <c r="WXM36" s="113"/>
      <c r="WXN36" s="135"/>
      <c r="WXZ36" s="113"/>
      <c r="WYA36" s="135"/>
      <c r="WYM36" s="113"/>
      <c r="WYN36" s="135"/>
      <c r="WYZ36" s="113"/>
      <c r="WZA36" s="135"/>
      <c r="WZM36" s="113"/>
      <c r="WZN36" s="135"/>
      <c r="WZZ36" s="113"/>
      <c r="XAA36" s="135"/>
      <c r="XAM36" s="113"/>
      <c r="XAN36" s="135"/>
      <c r="XAZ36" s="113"/>
      <c r="XBA36" s="135"/>
      <c r="XBM36" s="113"/>
      <c r="XBN36" s="135"/>
      <c r="XBZ36" s="113"/>
      <c r="XCA36" s="135"/>
      <c r="XCM36" s="113"/>
      <c r="XCN36" s="135"/>
      <c r="XCZ36" s="113"/>
      <c r="XDA36" s="135"/>
      <c r="XDM36" s="113"/>
      <c r="XDN36" s="135"/>
      <c r="XDZ36" s="113"/>
      <c r="XEA36" s="135"/>
      <c r="XEM36" s="113"/>
      <c r="XEN36" s="135"/>
      <c r="XEZ36" s="113"/>
      <c r="XFA36" s="135"/>
    </row>
    <row r="37" spans="1:1015 1027:2042 2054:3069 3081:4096 4108:5110 5122:6137 6149:7164 7176:8191 8203:9205 9217:10232 10244:11259 11271:12286 12298:14327 14339:15354 15366:16381" s="138" customFormat="1">
      <c r="A37" s="857">
        <v>2026</v>
      </c>
      <c r="B37" s="145">
        <f>B25*B13/100</f>
        <v>3249.2731200000003</v>
      </c>
      <c r="C37" s="145">
        <f t="shared" ref="C37:G37" si="9">C25*C13/100</f>
        <v>3518.1468400000008</v>
      </c>
      <c r="D37" s="145">
        <f t="shared" si="9"/>
        <v>2889.0168800000001</v>
      </c>
      <c r="E37" s="145">
        <f t="shared" si="9"/>
        <v>2485.6251900000002</v>
      </c>
      <c r="F37" s="145">
        <f t="shared" si="9"/>
        <v>2375.78325</v>
      </c>
      <c r="G37" s="145">
        <f t="shared" si="9"/>
        <v>2337.2510173759269</v>
      </c>
      <c r="H37" s="851"/>
      <c r="I37" s="851"/>
      <c r="J37" s="851"/>
      <c r="K37" s="851"/>
      <c r="L37" s="851"/>
      <c r="M37" s="141"/>
      <c r="N37" s="852">
        <f>AVERAGE(B37:G37)</f>
        <v>2809.1827162293216</v>
      </c>
    </row>
    <row r="38" spans="1:1015 1027:2042 2054:3069 3081:4096 4108:5110 5122:6137 6149:7164 7176:8191 8203:9205 9217:10232 10244:11259 11271:12286 12298:14327 14339:15354 15366:16381" ht="19" customHeight="1">
      <c r="A38" s="116" t="s">
        <v>224</v>
      </c>
      <c r="B38" s="117">
        <f t="shared" ref="B38:M38" si="10">B37/B36</f>
        <v>0.91016514760672762</v>
      </c>
      <c r="C38" s="117">
        <f t="shared" si="10"/>
        <v>1.0437069417973588</v>
      </c>
      <c r="D38" s="117">
        <f t="shared" si="10"/>
        <v>1.0790152608156556</v>
      </c>
      <c r="E38" s="117">
        <f t="shared" si="10"/>
        <v>1.0314407255156881</v>
      </c>
      <c r="F38" s="117">
        <f t="shared" si="10"/>
        <v>1.0319463847694268</v>
      </c>
      <c r="G38" s="117">
        <f t="shared" si="10"/>
        <v>1.0280091187704463</v>
      </c>
      <c r="H38" s="117">
        <f t="shared" si="10"/>
        <v>0</v>
      </c>
      <c r="I38" s="117">
        <f t="shared" si="10"/>
        <v>0</v>
      </c>
      <c r="J38" s="117">
        <f t="shared" si="10"/>
        <v>0</v>
      </c>
      <c r="K38" s="117">
        <f t="shared" si="10"/>
        <v>0</v>
      </c>
      <c r="L38" s="117">
        <f t="shared" si="10"/>
        <v>0</v>
      </c>
      <c r="M38" s="117">
        <f t="shared" si="10"/>
        <v>0</v>
      </c>
      <c r="N38" s="127"/>
    </row>
    <row r="39" spans="1:1015 1027:2042 2054:3069 3081:4096 4108:5110 5122:6137 6149:7164 7176:8191 8203:9205 9217:10232 10244:11259 11271:12286 12298:14327 14339:15354 15366:16381" s="124" customFormat="1">
      <c r="A39" s="126" t="s">
        <v>414</v>
      </c>
      <c r="B39" s="127">
        <f t="shared" ref="B39:G39" si="11">(B37-B36)/B36</f>
        <v>-8.983485239327238E-2</v>
      </c>
      <c r="C39" s="127">
        <f t="shared" si="11"/>
        <v>4.3706941797358782E-2</v>
      </c>
      <c r="D39" s="127">
        <f t="shared" si="11"/>
        <v>7.9015260815655644E-2</v>
      </c>
      <c r="E39" s="127">
        <f t="shared" si="11"/>
        <v>3.1440725515688071E-2</v>
      </c>
      <c r="F39" s="127">
        <f t="shared" si="11"/>
        <v>3.1946384769426753E-2</v>
      </c>
      <c r="G39" s="127">
        <f t="shared" si="11"/>
        <v>2.8009118770446369E-2</v>
      </c>
      <c r="I39" s="126"/>
      <c r="J39" s="128"/>
      <c r="K39" s="128"/>
      <c r="L39" s="128"/>
      <c r="M39" s="128"/>
      <c r="N39" s="127">
        <f>(N37-N36)/N36</f>
        <v>1.5127499172856563E-2</v>
      </c>
      <c r="P39" s="126"/>
      <c r="Q39" s="128"/>
      <c r="R39" s="128"/>
      <c r="S39" s="128"/>
      <c r="T39" s="128"/>
      <c r="U39" s="128"/>
    </row>
    <row r="40" spans="1:1015 1027:2042 2054:3069 3081:4096 4108:5110 5122:6137 6149:7164 7176:8191 8203:9205 9217:10232 10244:11259 11271:12286 12298:14327 14339:15354 15366:16381">
      <c r="F40" s="110"/>
      <c r="G40" s="110"/>
      <c r="H40" s="110"/>
      <c r="I40" s="110"/>
      <c r="J40" s="110"/>
      <c r="K40" s="110"/>
      <c r="L40" s="110"/>
      <c r="M40" s="110"/>
    </row>
    <row r="41" spans="1:1015 1027:2042 2054:3069 3081:4096 4108:5110 5122:6137 6149:7164 7176:8191 8203:9205 9217:10232 10244:11259 11271:12286 12298:14327 14339:15354 15366:16381" ht="21" customHeight="1">
      <c r="A41" s="129" t="s">
        <v>229</v>
      </c>
    </row>
    <row r="42" spans="1:1015 1027:2042 2054:3069 3081:4096 4108:5110 5122:6137 6149:7164 7176:8191 8203:9205 9217:10232 10244:11259 11271:12286 12298:14327 14339:15354 15366:16381">
      <c r="A42" s="787" t="s">
        <v>212</v>
      </c>
      <c r="B42" s="788"/>
      <c r="C42" s="788"/>
      <c r="D42" s="788"/>
      <c r="E42" s="788"/>
      <c r="F42" s="788"/>
      <c r="G42" s="788"/>
      <c r="H42" s="788"/>
      <c r="I42" s="788"/>
      <c r="J42" s="788"/>
      <c r="K42" s="788"/>
      <c r="L42" s="788"/>
      <c r="M42" s="788"/>
      <c r="N42" s="788" t="s">
        <v>74</v>
      </c>
    </row>
    <row r="43" spans="1:1015 1027:2042 2054:3069 3081:4096 4108:5110 5122:6137 6149:7164 7176:8191 8203:9205 9217:10232 10244:11259 11271:12286 12298:14327 14339:15354 15366:16381">
      <c r="A43" s="795"/>
      <c r="B43" s="796" t="s">
        <v>213</v>
      </c>
      <c r="C43" s="796" t="s">
        <v>214</v>
      </c>
      <c r="D43" s="796" t="s">
        <v>215</v>
      </c>
      <c r="E43" s="796" t="s">
        <v>216</v>
      </c>
      <c r="F43" s="796" t="s">
        <v>29</v>
      </c>
      <c r="G43" s="796" t="s">
        <v>217</v>
      </c>
      <c r="H43" s="796" t="s">
        <v>218</v>
      </c>
      <c r="I43" s="796" t="s">
        <v>219</v>
      </c>
      <c r="J43" s="796" t="s">
        <v>220</v>
      </c>
      <c r="K43" s="796" t="s">
        <v>221</v>
      </c>
      <c r="L43" s="796" t="s">
        <v>222</v>
      </c>
      <c r="M43" s="797" t="s">
        <v>223</v>
      </c>
      <c r="AB43" s="122"/>
    </row>
    <row r="44" spans="1:1015 1027:2042 2054:3069 3081:4096 4108:5110 5122:6137 6149:7164 7176:8191 8203:9205 9217:10232 10244:11259 11271:12286 12298:14327 14339:15354 15366:16381" ht="17.25" hidden="1" customHeight="1">
      <c r="A44" s="130">
        <v>2015</v>
      </c>
      <c r="B44" s="112">
        <v>74.514752443445104</v>
      </c>
      <c r="C44" s="112">
        <v>85.595746122061897</v>
      </c>
      <c r="D44" s="112">
        <v>82.448492635249806</v>
      </c>
      <c r="E44" s="112">
        <v>75.086138770349194</v>
      </c>
      <c r="F44" s="112">
        <v>78.282017161473803</v>
      </c>
      <c r="G44" s="112">
        <v>77.954796902165299</v>
      </c>
      <c r="H44" s="112">
        <v>80.694106670337504</v>
      </c>
      <c r="I44" s="112">
        <v>79.277749736153794</v>
      </c>
      <c r="J44" s="112">
        <v>63.039355144618298</v>
      </c>
      <c r="K44" s="112">
        <v>66.330167179063594</v>
      </c>
      <c r="L44" s="112">
        <v>78.076497550181699</v>
      </c>
      <c r="M44" s="131">
        <v>75.9387570932562</v>
      </c>
      <c r="AB44" s="122"/>
    </row>
    <row r="45" spans="1:1015 1027:2042 2054:3069 3081:4096 4108:5110 5122:6137 6149:7164 7176:8191 8203:9205 9217:10232 10244:11259 11271:12286 12298:14327 14339:15354 15366:16381" ht="17.25" hidden="1" customHeight="1">
      <c r="A45" s="132">
        <v>2016</v>
      </c>
      <c r="B45" s="110">
        <v>84.475137276495502</v>
      </c>
      <c r="C45" s="110">
        <v>88.962270541217904</v>
      </c>
      <c r="D45" s="110">
        <v>85.850196546291599</v>
      </c>
      <c r="E45" s="110">
        <v>78.542753279595303</v>
      </c>
      <c r="F45" s="110">
        <v>76.044295568913498</v>
      </c>
      <c r="G45" s="110">
        <v>68.792476687213494</v>
      </c>
      <c r="H45" s="110">
        <v>76.266079322106407</v>
      </c>
      <c r="I45" s="110">
        <v>76.5673993178237</v>
      </c>
      <c r="J45" s="110">
        <v>66.377430061640496</v>
      </c>
      <c r="K45" s="110">
        <v>59.933617828354599</v>
      </c>
      <c r="L45" s="110">
        <v>75.228386281017805</v>
      </c>
      <c r="M45" s="133">
        <v>77.044616772969903</v>
      </c>
      <c r="AB45" s="122"/>
    </row>
    <row r="46" spans="1:1015 1027:2042 2054:3069 3081:4096 4108:5110 5122:6137 6149:7164 7176:8191 8203:9205 9217:10232 10244:11259 11271:12286 12298:14327 14339:15354 15366:16381" ht="17.25" hidden="1" customHeight="1">
      <c r="A46" s="130">
        <v>2017</v>
      </c>
      <c r="B46" s="112">
        <v>82.627449180929602</v>
      </c>
      <c r="C46" s="112">
        <v>89.996951839057104</v>
      </c>
      <c r="D46" s="112">
        <v>87.318557946741294</v>
      </c>
      <c r="E46" s="112">
        <v>72.874980243401197</v>
      </c>
      <c r="F46" s="112">
        <v>74.863488276051896</v>
      </c>
      <c r="G46" s="112">
        <v>76.391654812707401</v>
      </c>
      <c r="H46" s="112">
        <v>83.705777084384806</v>
      </c>
      <c r="I46" s="112">
        <v>85.284265589868298</v>
      </c>
      <c r="J46" s="112">
        <v>76.620831357673396</v>
      </c>
      <c r="K46" s="112">
        <v>72.982150231725697</v>
      </c>
      <c r="L46" s="112">
        <v>91.088983720562595</v>
      </c>
      <c r="M46" s="131">
        <v>78.606580119452602</v>
      </c>
      <c r="AB46" s="122"/>
    </row>
    <row r="47" spans="1:1015 1027:2042 2054:3069 3081:4096 4108:5110 5122:6137 6149:7164 7176:8191 8203:9205 9217:10232 10244:11259 11271:12286 12298:14327 14339:15354 15366:16381" ht="17.25" hidden="1" customHeight="1">
      <c r="A47" s="132">
        <v>2018</v>
      </c>
      <c r="B47" s="110">
        <v>83.086785729931805</v>
      </c>
      <c r="C47" s="110">
        <v>92.204885535234595</v>
      </c>
      <c r="D47" s="110">
        <v>83.9355125575524</v>
      </c>
      <c r="E47" s="110">
        <v>73.647547057951599</v>
      </c>
      <c r="F47" s="110">
        <v>77.425092155653402</v>
      </c>
      <c r="G47" s="110">
        <v>82.304290137107401</v>
      </c>
      <c r="H47" s="110">
        <v>85.216119089217401</v>
      </c>
      <c r="I47" s="110">
        <v>86.577662732298805</v>
      </c>
      <c r="J47" s="110">
        <v>78.897558156335705</v>
      </c>
      <c r="K47" s="110">
        <v>74.606037725296005</v>
      </c>
      <c r="L47" s="110">
        <v>82.2222222222222</v>
      </c>
      <c r="M47" s="133">
        <v>81.852407546330994</v>
      </c>
      <c r="AB47" s="122"/>
    </row>
    <row r="48" spans="1:1015 1027:2042 2054:3069 3081:4096 4108:5110 5122:6137 6149:7164 7176:8191 8203:9205 9217:10232 10244:11259 11271:12286 12298:14327 14339:15354 15366:16381">
      <c r="A48" s="770">
        <v>2019</v>
      </c>
      <c r="B48" s="771">
        <v>85.7353227195687</v>
      </c>
      <c r="C48" s="771">
        <v>90.459819510098797</v>
      </c>
      <c r="D48" s="771">
        <v>80.753288880879396</v>
      </c>
      <c r="E48" s="771">
        <v>74.9921214725683</v>
      </c>
      <c r="F48" s="771">
        <v>70.901201879756499</v>
      </c>
      <c r="G48" s="771">
        <v>77.771092966623598</v>
      </c>
      <c r="H48" s="771">
        <v>79.002453664554906</v>
      </c>
      <c r="I48" s="771">
        <v>83.075923288580299</v>
      </c>
      <c r="J48" s="771">
        <v>73.190455779396999</v>
      </c>
      <c r="K48" s="771">
        <v>69.098350455594996</v>
      </c>
      <c r="L48" s="771">
        <v>82.414529914529894</v>
      </c>
      <c r="M48" s="772">
        <v>77.892197408326396</v>
      </c>
      <c r="AB48" s="122"/>
    </row>
    <row r="49" spans="1:38">
      <c r="A49" s="134">
        <v>2020</v>
      </c>
      <c r="B49" s="110">
        <v>80.807830162668793</v>
      </c>
      <c r="C49" s="110">
        <v>41.5613553113553</v>
      </c>
      <c r="D49" s="110">
        <v>18.767576509511901</v>
      </c>
      <c r="E49" s="110"/>
      <c r="F49" s="110"/>
      <c r="G49" s="110"/>
      <c r="H49" s="110"/>
      <c r="I49" s="110"/>
      <c r="J49" s="110"/>
      <c r="K49" s="110"/>
      <c r="L49" s="110">
        <v>10.944233206590599</v>
      </c>
      <c r="M49" s="111">
        <v>13.748006868637299</v>
      </c>
      <c r="AB49" s="122"/>
    </row>
    <row r="50" spans="1:38">
      <c r="A50" s="135">
        <v>2021</v>
      </c>
      <c r="B50" s="112">
        <v>5.3124616705507099</v>
      </c>
      <c r="C50" s="112"/>
      <c r="D50" s="112">
        <v>9.2680608365019008</v>
      </c>
      <c r="E50" s="112">
        <v>12.02855103497502</v>
      </c>
      <c r="F50" s="112">
        <v>7.7549859456565384</v>
      </c>
      <c r="G50" s="112">
        <v>8.7994289793004992</v>
      </c>
      <c r="H50" s="112">
        <v>12.49291980382676</v>
      </c>
      <c r="I50" s="112">
        <v>11.71362602061304</v>
      </c>
      <c r="J50" s="112">
        <v>13.8301213418986</v>
      </c>
      <c r="K50" s="112">
        <v>14.841472680803999</v>
      </c>
      <c r="L50" s="112">
        <v>18.803711634546701</v>
      </c>
      <c r="M50" s="113">
        <v>26.8</v>
      </c>
      <c r="AB50" s="122"/>
    </row>
    <row r="51" spans="1:38">
      <c r="A51" s="134">
        <v>2022</v>
      </c>
      <c r="B51" s="110">
        <v>19</v>
      </c>
      <c r="C51" s="110">
        <v>23.5</v>
      </c>
      <c r="D51" s="110">
        <v>29.3</v>
      </c>
      <c r="E51" s="110">
        <v>36.535326086956502</v>
      </c>
      <c r="F51" s="110">
        <v>46.8</v>
      </c>
      <c r="G51" s="110">
        <v>51.115640096618357</v>
      </c>
      <c r="H51" s="110">
        <v>58.120032725572692</v>
      </c>
      <c r="I51" s="110">
        <v>63.614461307634599</v>
      </c>
      <c r="J51" s="110">
        <v>64</v>
      </c>
      <c r="K51" s="110">
        <v>70.900000000000006</v>
      </c>
      <c r="L51" s="110">
        <v>79.2</v>
      </c>
      <c r="M51" s="111">
        <v>76.108652866375394</v>
      </c>
      <c r="AB51" s="122"/>
    </row>
    <row r="52" spans="1:38">
      <c r="A52" s="135">
        <v>2023</v>
      </c>
      <c r="B52" s="112">
        <v>67.8</v>
      </c>
      <c r="C52" s="112">
        <v>78.400000000000006</v>
      </c>
      <c r="D52" s="112">
        <v>83.1</v>
      </c>
      <c r="E52" s="112">
        <v>77.7</v>
      </c>
      <c r="F52" s="112">
        <v>72.400000000000006</v>
      </c>
      <c r="G52" s="112">
        <v>80.099999999999994</v>
      </c>
      <c r="H52" s="112">
        <v>78.3</v>
      </c>
      <c r="I52" s="112">
        <v>78.900000000000006</v>
      </c>
      <c r="J52" s="112">
        <v>75.900000000000006</v>
      </c>
      <c r="K52" s="112">
        <v>75.400000000000006</v>
      </c>
      <c r="L52" s="112">
        <v>82.7</v>
      </c>
      <c r="M52" s="113">
        <v>85.310492505353324</v>
      </c>
      <c r="AB52" s="122"/>
    </row>
    <row r="53" spans="1:38">
      <c r="A53" s="134">
        <v>2024</v>
      </c>
      <c r="B53" s="110">
        <v>80.400000000000006</v>
      </c>
      <c r="C53" s="110">
        <v>86.291072878978042</v>
      </c>
      <c r="D53" s="110">
        <v>82.5</v>
      </c>
      <c r="E53" s="110">
        <v>83.8</v>
      </c>
      <c r="F53" s="110">
        <v>81.3</v>
      </c>
      <c r="G53" s="110">
        <v>84</v>
      </c>
      <c r="H53" s="110">
        <v>87</v>
      </c>
      <c r="I53" s="110">
        <v>86.1</v>
      </c>
      <c r="J53" s="110">
        <v>73.246252676659537</v>
      </c>
      <c r="K53" s="110">
        <v>74.400000000000006</v>
      </c>
      <c r="L53" s="110">
        <v>88.8</v>
      </c>
      <c r="M53" s="111">
        <v>85.842370656904052</v>
      </c>
      <c r="AB53" s="122"/>
    </row>
    <row r="54" spans="1:38">
      <c r="A54" s="773">
        <v>2025</v>
      </c>
      <c r="B54" s="114">
        <v>81.099999999999994</v>
      </c>
      <c r="C54" s="114">
        <v>83.8</v>
      </c>
      <c r="D54" s="114">
        <v>74.7</v>
      </c>
      <c r="E54" s="114">
        <v>70.099999999999994</v>
      </c>
      <c r="F54" s="114">
        <v>71.900000000000006</v>
      </c>
      <c r="G54" s="114">
        <v>72.3</v>
      </c>
      <c r="H54" s="114">
        <v>78.099999999999994</v>
      </c>
      <c r="I54" s="114">
        <v>80.185121226773504</v>
      </c>
      <c r="J54" s="114">
        <v>73.084939329050684</v>
      </c>
      <c r="K54" s="114">
        <v>74.533397803412313</v>
      </c>
      <c r="L54" s="114">
        <v>84.6538187009279</v>
      </c>
      <c r="M54" s="115">
        <v>83.986758309457713</v>
      </c>
      <c r="N54" s="157">
        <f>AVERAGE(B54:G54)</f>
        <v>75.649999999999991</v>
      </c>
      <c r="AB54" s="122"/>
    </row>
    <row r="55" spans="1:38">
      <c r="A55" s="773">
        <v>2026</v>
      </c>
      <c r="B55" s="114">
        <v>82.17864406276442</v>
      </c>
      <c r="C55" s="114">
        <v>85.706067977121805</v>
      </c>
      <c r="D55" s="114">
        <v>78.557962086011599</v>
      </c>
      <c r="E55" s="114">
        <v>73.178401595336709</v>
      </c>
      <c r="F55" s="114">
        <v>72.759526743167612</v>
      </c>
      <c r="G55" s="114">
        <v>68.004295137290995</v>
      </c>
      <c r="H55" s="114"/>
      <c r="I55" s="114"/>
      <c r="J55" s="114"/>
      <c r="K55" s="114"/>
      <c r="L55" s="114"/>
      <c r="M55" s="115"/>
      <c r="N55" s="157">
        <f>AVERAGE(B55:G55)</f>
        <v>76.730816266948864</v>
      </c>
    </row>
    <row r="56" spans="1:38">
      <c r="A56" s="116" t="s">
        <v>224</v>
      </c>
      <c r="B56" s="117">
        <f t="shared" ref="B56:M56" si="12">B55/B54</f>
        <v>1.0133001734003011</v>
      </c>
      <c r="C56" s="117">
        <f t="shared" si="12"/>
        <v>1.0227454412544368</v>
      </c>
      <c r="D56" s="117">
        <f t="shared" si="12"/>
        <v>1.0516460787953359</v>
      </c>
      <c r="E56" s="117">
        <f t="shared" si="12"/>
        <v>1.0439144307466008</v>
      </c>
      <c r="F56" s="117">
        <f t="shared" si="12"/>
        <v>1.0119544748702032</v>
      </c>
      <c r="G56" s="117">
        <f t="shared" si="12"/>
        <v>0.94058499498327797</v>
      </c>
      <c r="H56" s="117">
        <f t="shared" si="12"/>
        <v>0</v>
      </c>
      <c r="I56" s="117">
        <f t="shared" si="12"/>
        <v>0</v>
      </c>
      <c r="J56" s="117">
        <f t="shared" si="12"/>
        <v>0</v>
      </c>
      <c r="K56" s="117">
        <f t="shared" si="12"/>
        <v>0</v>
      </c>
      <c r="L56" s="117">
        <f t="shared" si="12"/>
        <v>0</v>
      </c>
      <c r="M56" s="117">
        <f t="shared" si="12"/>
        <v>0</v>
      </c>
    </row>
    <row r="57" spans="1:38">
      <c r="A57" s="126" t="s">
        <v>414</v>
      </c>
      <c r="B57" s="127">
        <f t="shared" ref="B57:G57" si="13">(B55-B54)/B54</f>
        <v>1.3300173400301176E-2</v>
      </c>
      <c r="C57" s="127">
        <f t="shared" si="13"/>
        <v>2.2745441254436845E-2</v>
      </c>
      <c r="D57" s="127">
        <f t="shared" si="13"/>
        <v>5.1646078795335962E-2</v>
      </c>
      <c r="E57" s="127">
        <f t="shared" si="13"/>
        <v>4.3914430746600779E-2</v>
      </c>
      <c r="F57" s="127">
        <f t="shared" si="13"/>
        <v>1.1954474870203147E-2</v>
      </c>
      <c r="G57" s="127">
        <f t="shared" si="13"/>
        <v>-5.941500501672202E-2</v>
      </c>
      <c r="H57" s="124"/>
      <c r="I57" s="126"/>
      <c r="J57" s="128"/>
      <c r="K57" s="128"/>
      <c r="L57" s="128"/>
      <c r="M57" s="128"/>
      <c r="N57" s="859">
        <f>(N55-N54)/N54</f>
        <v>1.4287062352265333E-2</v>
      </c>
    </row>
    <row r="58" spans="1:38">
      <c r="A58" s="787" t="s">
        <v>225</v>
      </c>
      <c r="B58" s="788"/>
      <c r="C58" s="788"/>
      <c r="D58" s="788"/>
      <c r="E58" s="788"/>
      <c r="F58" s="788"/>
      <c r="G58" s="788"/>
      <c r="H58" s="788"/>
      <c r="I58" s="788"/>
      <c r="J58" s="788"/>
      <c r="K58" s="788"/>
      <c r="L58" s="788"/>
      <c r="M58" s="788"/>
      <c r="N58" s="788" t="s">
        <v>74</v>
      </c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</row>
    <row r="59" spans="1:38">
      <c r="A59" s="795"/>
      <c r="B59" s="796" t="s">
        <v>213</v>
      </c>
      <c r="C59" s="796" t="s">
        <v>214</v>
      </c>
      <c r="D59" s="796" t="s">
        <v>215</v>
      </c>
      <c r="E59" s="796" t="s">
        <v>216</v>
      </c>
      <c r="F59" s="796" t="s">
        <v>29</v>
      </c>
      <c r="G59" s="796" t="s">
        <v>217</v>
      </c>
      <c r="H59" s="796" t="s">
        <v>218</v>
      </c>
      <c r="I59" s="796" t="s">
        <v>219</v>
      </c>
      <c r="J59" s="796" t="s">
        <v>220</v>
      </c>
      <c r="K59" s="796" t="s">
        <v>221</v>
      </c>
      <c r="L59" s="796" t="s">
        <v>222</v>
      </c>
      <c r="M59" s="796" t="s">
        <v>223</v>
      </c>
    </row>
    <row r="60" spans="1:38" hidden="1">
      <c r="A60" s="130">
        <v>2015</v>
      </c>
      <c r="B60" s="136">
        <v>2321.6760582342899</v>
      </c>
      <c r="C60" s="136">
        <v>2278.4741887587502</v>
      </c>
      <c r="D60" s="136">
        <v>2301.2493970762798</v>
      </c>
      <c r="E60" s="136">
        <v>2249.8484941587499</v>
      </c>
      <c r="F60" s="136">
        <v>2315.0102356389202</v>
      </c>
      <c r="G60" s="136">
        <v>2280.38184242325</v>
      </c>
      <c r="H60" s="136">
        <v>2219.1636463407599</v>
      </c>
      <c r="I60" s="136">
        <v>2344.6299468657699</v>
      </c>
      <c r="J60" s="136">
        <v>2445.4385515857998</v>
      </c>
      <c r="K60" s="136">
        <v>2468.1468184752998</v>
      </c>
      <c r="L60" s="136">
        <v>2468.7230004655898</v>
      </c>
      <c r="M60" s="136">
        <v>2509.7414923461101</v>
      </c>
    </row>
    <row r="61" spans="1:38" hidden="1">
      <c r="A61" s="132">
        <v>2016</v>
      </c>
      <c r="B61" s="137">
        <v>2339.6253377030098</v>
      </c>
      <c r="C61" s="137">
        <v>2424.3182999010101</v>
      </c>
      <c r="D61" s="137">
        <v>2377.9832587656701</v>
      </c>
      <c r="E61" s="137">
        <v>2233.1794737795299</v>
      </c>
      <c r="F61" s="137">
        <v>2215.7071628014501</v>
      </c>
      <c r="G61" s="137">
        <v>2223.29546184951</v>
      </c>
      <c r="H61" s="137">
        <v>2300.5131218162101</v>
      </c>
      <c r="I61" s="137">
        <v>2455.6930693781301</v>
      </c>
      <c r="J61" s="137">
        <v>2450.0553786222799</v>
      </c>
      <c r="K61" s="137">
        <v>2559.0598667823601</v>
      </c>
      <c r="L61" s="137">
        <v>2506.9154600079801</v>
      </c>
      <c r="M61" s="137">
        <v>2645.9652561990001</v>
      </c>
    </row>
    <row r="62" spans="1:38" hidden="1">
      <c r="A62" s="130">
        <v>2017</v>
      </c>
      <c r="B62" s="136">
        <v>2550.0180979618999</v>
      </c>
      <c r="C62" s="136">
        <v>2447.68683864897</v>
      </c>
      <c r="D62" s="136">
        <v>2499.9382828440298</v>
      </c>
      <c r="E62" s="136">
        <v>2540.5824451722001</v>
      </c>
      <c r="F62" s="136">
        <v>2501.8257607518599</v>
      </c>
      <c r="G62" s="136">
        <v>2496.79113442161</v>
      </c>
      <c r="H62" s="136">
        <v>2464.0865512918899</v>
      </c>
      <c r="I62" s="136">
        <v>2485.19376991642</v>
      </c>
      <c r="J62" s="136">
        <v>2516.7967331985601</v>
      </c>
      <c r="K62" s="136">
        <v>2524.6702978937401</v>
      </c>
      <c r="L62" s="136">
        <v>2698.85106572737</v>
      </c>
      <c r="M62" s="136">
        <v>2859.9083933381598</v>
      </c>
    </row>
    <row r="63" spans="1:38" hidden="1">
      <c r="A63" s="132">
        <v>2018</v>
      </c>
      <c r="B63" s="137">
        <v>2690.3570973864998</v>
      </c>
      <c r="C63" s="137">
        <v>2774.5735350925802</v>
      </c>
      <c r="D63" s="137">
        <v>2646.84911806421</v>
      </c>
      <c r="E63" s="137">
        <v>2509.5083794727302</v>
      </c>
      <c r="F63" s="137">
        <v>2466.9834725824298</v>
      </c>
      <c r="G63" s="137">
        <v>2453.7862892148901</v>
      </c>
      <c r="H63" s="137">
        <v>2407.3965533978899</v>
      </c>
      <c r="I63" s="137">
        <v>2489.8341633355999</v>
      </c>
      <c r="J63" s="137">
        <v>2435.8848924091199</v>
      </c>
      <c r="K63" s="137">
        <v>2479.4237410975302</v>
      </c>
      <c r="L63" s="137">
        <v>2619.5147836783399</v>
      </c>
      <c r="M63" s="137">
        <v>2885.15850452315</v>
      </c>
    </row>
    <row r="64" spans="1:38">
      <c r="A64" s="770">
        <v>2019</v>
      </c>
      <c r="B64" s="771">
        <v>2679.34390786531</v>
      </c>
      <c r="C64" s="771">
        <v>2785.2156906854402</v>
      </c>
      <c r="D64" s="771">
        <v>2592.8558968636798</v>
      </c>
      <c r="E64" s="771">
        <v>2437.8048001986499</v>
      </c>
      <c r="F64" s="771">
        <v>2413.1186962812299</v>
      </c>
      <c r="G64" s="771">
        <v>2464.4632473845099</v>
      </c>
      <c r="H64" s="771">
        <v>2457.7715207229298</v>
      </c>
      <c r="I64" s="771">
        <v>2515.7838625900799</v>
      </c>
      <c r="J64" s="771">
        <v>2471.88680742201</v>
      </c>
      <c r="K64" s="771">
        <v>2532.8773081282202</v>
      </c>
      <c r="L64" s="771">
        <v>2636.4450888272399</v>
      </c>
      <c r="M64" s="772">
        <v>2733.01544785232</v>
      </c>
    </row>
    <row r="65" spans="1:19">
      <c r="A65" s="134">
        <v>2020</v>
      </c>
      <c r="B65" s="110">
        <v>2569.25972499914</v>
      </c>
      <c r="C65" s="110">
        <v>2353.7234980353201</v>
      </c>
      <c r="D65" s="110">
        <v>2181.41842221242</v>
      </c>
      <c r="E65" s="110"/>
      <c r="F65" s="110"/>
      <c r="G65" s="110"/>
      <c r="H65" s="110"/>
      <c r="I65" s="110"/>
      <c r="J65" s="110"/>
      <c r="K65" s="110"/>
      <c r="L65" s="110">
        <v>1730.0992217718499</v>
      </c>
      <c r="M65" s="111">
        <v>1649.2352435597099</v>
      </c>
    </row>
    <row r="66" spans="1:19">
      <c r="A66" s="135">
        <v>2021</v>
      </c>
      <c r="B66" s="112">
        <v>1346.45467532467</v>
      </c>
      <c r="C66" s="112"/>
      <c r="D66" s="112">
        <v>1287.55620843672</v>
      </c>
      <c r="E66" s="112">
        <v>1804.074189057678</v>
      </c>
      <c r="F66" s="112">
        <v>1768.512973031286</v>
      </c>
      <c r="G66" s="112">
        <v>1639.4946009085011</v>
      </c>
      <c r="H66" s="112">
        <v>1581.89408459582</v>
      </c>
      <c r="I66" s="112">
        <v>1648.0607456077701</v>
      </c>
      <c r="J66" s="112">
        <v>1644.5310301403699</v>
      </c>
      <c r="K66" s="112">
        <v>1742.9350622730999</v>
      </c>
      <c r="L66" s="112">
        <v>1752.06535226237</v>
      </c>
      <c r="M66" s="113">
        <v>1904.17</v>
      </c>
    </row>
    <row r="67" spans="1:19">
      <c r="A67" s="134">
        <v>2022</v>
      </c>
      <c r="B67" s="110">
        <v>1988.264500731387</v>
      </c>
      <c r="C67" s="110">
        <v>1954.02</v>
      </c>
      <c r="D67" s="110">
        <v>2010.46</v>
      </c>
      <c r="E67" s="110">
        <v>2020.4572637494321</v>
      </c>
      <c r="F67" s="110">
        <v>2162.5391892178582</v>
      </c>
      <c r="G67" s="110">
        <v>2274.4969999113969</v>
      </c>
      <c r="H67" s="110">
        <v>2469.5418933688602</v>
      </c>
      <c r="I67" s="110">
        <v>2450.7534776958842</v>
      </c>
      <c r="J67" s="110">
        <v>2366.79</v>
      </c>
      <c r="K67" s="110">
        <v>2475.7199999999998</v>
      </c>
      <c r="L67" s="110">
        <v>2617</v>
      </c>
      <c r="M67" s="111">
        <v>3016.4031367262719</v>
      </c>
    </row>
    <row r="68" spans="1:19">
      <c r="A68" s="135">
        <v>2023</v>
      </c>
      <c r="B68" s="112">
        <v>2797.37</v>
      </c>
      <c r="C68" s="112">
        <v>2683.81</v>
      </c>
      <c r="D68" s="112">
        <v>2830.43</v>
      </c>
      <c r="E68" s="112">
        <v>2948.3</v>
      </c>
      <c r="F68" s="112">
        <v>2780.93</v>
      </c>
      <c r="G68" s="112">
        <v>2814.94</v>
      </c>
      <c r="H68" s="112">
        <v>2890.61</v>
      </c>
      <c r="I68" s="112">
        <v>2845.65</v>
      </c>
      <c r="J68" s="112">
        <v>2747.08</v>
      </c>
      <c r="K68" s="112">
        <v>2663.17</v>
      </c>
      <c r="L68" s="112">
        <v>3107.56</v>
      </c>
      <c r="M68" s="113">
        <v>3219.733985490348</v>
      </c>
    </row>
    <row r="69" spans="1:19">
      <c r="A69" s="134">
        <v>2024</v>
      </c>
      <c r="B69" s="110">
        <v>2967.39</v>
      </c>
      <c r="C69" s="110">
        <v>3154.53</v>
      </c>
      <c r="D69" s="110">
        <v>2936.37</v>
      </c>
      <c r="E69" s="110">
        <v>2911.92</v>
      </c>
      <c r="F69" s="110">
        <v>2993.51</v>
      </c>
      <c r="G69" s="110">
        <v>2997</v>
      </c>
      <c r="H69" s="110">
        <v>3155.67</v>
      </c>
      <c r="I69" s="110">
        <v>3218.07</v>
      </c>
      <c r="J69" s="110">
        <v>2940.6074577559489</v>
      </c>
      <c r="K69" s="110">
        <v>3036.81</v>
      </c>
      <c r="L69" s="110">
        <v>3402.13</v>
      </c>
      <c r="M69" s="111">
        <v>3760.0703266974579</v>
      </c>
    </row>
    <row r="70" spans="1:19">
      <c r="A70" s="773">
        <v>2025</v>
      </c>
      <c r="B70" s="114">
        <v>3482.94</v>
      </c>
      <c r="C70" s="114">
        <v>3308.4</v>
      </c>
      <c r="D70" s="114">
        <v>3191.13</v>
      </c>
      <c r="E70" s="114">
        <v>3034.21</v>
      </c>
      <c r="F70" s="114">
        <v>2982.49</v>
      </c>
      <c r="G70" s="114">
        <v>3036.5</v>
      </c>
      <c r="H70" s="114">
        <v>3076.48</v>
      </c>
      <c r="I70" s="114">
        <v>3169.9448950759802</v>
      </c>
      <c r="J70" s="114">
        <v>2868.6158303383072</v>
      </c>
      <c r="K70" s="114">
        <v>3031.6735813979349</v>
      </c>
      <c r="L70" s="114">
        <v>3275.519234569982</v>
      </c>
      <c r="M70" s="115">
        <v>2881.7466872878949</v>
      </c>
      <c r="N70" s="157">
        <f>AVERAGE(B70:G70)</f>
        <v>3172.6116666666662</v>
      </c>
    </row>
    <row r="71" spans="1:19">
      <c r="A71" s="773">
        <v>2026</v>
      </c>
      <c r="B71" s="114">
        <v>2690.58348971031</v>
      </c>
      <c r="C71" s="114">
        <v>2685.8230968224402</v>
      </c>
      <c r="D71" s="114">
        <v>2550.3803945652789</v>
      </c>
      <c r="E71" s="114">
        <v>2580.4576094748982</v>
      </c>
      <c r="F71" s="114">
        <v>2556.518825617693</v>
      </c>
      <c r="G71" s="114">
        <v>2419.9801892989258</v>
      </c>
      <c r="H71" s="114"/>
      <c r="I71" s="114"/>
      <c r="J71" s="114"/>
      <c r="K71" s="114"/>
      <c r="L71" s="114"/>
      <c r="M71" s="115"/>
      <c r="N71" s="157">
        <f>AVERAGE(B71:G71)</f>
        <v>2580.6239342482577</v>
      </c>
    </row>
    <row r="72" spans="1:19">
      <c r="A72" s="116" t="s">
        <v>224</v>
      </c>
      <c r="B72" s="117">
        <f t="shared" ref="B72:M72" si="14">B71/B70</f>
        <v>0.77250354290062706</v>
      </c>
      <c r="C72" s="117">
        <f t="shared" si="14"/>
        <v>0.81181933769267323</v>
      </c>
      <c r="D72" s="117">
        <f t="shared" si="14"/>
        <v>0.79920918125092955</v>
      </c>
      <c r="E72" s="117">
        <f t="shared" si="14"/>
        <v>0.85045452011393352</v>
      </c>
      <c r="F72" s="117">
        <f t="shared" si="14"/>
        <v>0.85717599241495968</v>
      </c>
      <c r="G72" s="117">
        <f t="shared" si="14"/>
        <v>0.79696367175989646</v>
      </c>
      <c r="H72" s="117">
        <f t="shared" si="14"/>
        <v>0</v>
      </c>
      <c r="I72" s="117">
        <f t="shared" si="14"/>
        <v>0</v>
      </c>
      <c r="J72" s="117">
        <f t="shared" si="14"/>
        <v>0</v>
      </c>
      <c r="K72" s="117">
        <f t="shared" si="14"/>
        <v>0</v>
      </c>
      <c r="L72" s="117">
        <f t="shared" si="14"/>
        <v>0</v>
      </c>
      <c r="M72" s="117">
        <f t="shared" si="14"/>
        <v>0</v>
      </c>
    </row>
    <row r="73" spans="1:19">
      <c r="A73" s="126" t="s">
        <v>414</v>
      </c>
      <c r="B73" s="127">
        <f t="shared" ref="B73:G73" si="15">(B71-B70)/B70</f>
        <v>-0.22749645709937297</v>
      </c>
      <c r="C73" s="127">
        <f t="shared" si="15"/>
        <v>-0.18818066230732677</v>
      </c>
      <c r="D73" s="127">
        <f t="shared" si="15"/>
        <v>-0.20079081874907043</v>
      </c>
      <c r="E73" s="127">
        <f t="shared" si="15"/>
        <v>-0.14954547988606651</v>
      </c>
      <c r="F73" s="127">
        <f t="shared" si="15"/>
        <v>-0.1428240075850403</v>
      </c>
      <c r="G73" s="127">
        <f t="shared" si="15"/>
        <v>-0.20303632824010348</v>
      </c>
      <c r="H73" s="124"/>
      <c r="I73" s="126"/>
      <c r="J73" s="128"/>
      <c r="K73" s="128"/>
      <c r="L73" s="128"/>
      <c r="M73" s="128"/>
      <c r="N73" s="859">
        <f>(N71-N70)/N70</f>
        <v>-0.18659319028489418</v>
      </c>
    </row>
    <row r="74" spans="1:19">
      <c r="A74" s="787" t="s">
        <v>226</v>
      </c>
      <c r="B74" s="788"/>
      <c r="C74" s="788"/>
      <c r="D74" s="788"/>
      <c r="E74" s="788"/>
      <c r="F74" s="788"/>
      <c r="G74" s="788"/>
      <c r="H74" s="788"/>
      <c r="I74" s="788"/>
      <c r="J74" s="788"/>
      <c r="K74" s="788"/>
      <c r="L74" s="788"/>
      <c r="M74" s="788"/>
      <c r="N74" s="788" t="s">
        <v>74</v>
      </c>
    </row>
    <row r="75" spans="1:19">
      <c r="A75" s="774"/>
      <c r="B75" s="775" t="s">
        <v>213</v>
      </c>
      <c r="C75" s="775" t="s">
        <v>214</v>
      </c>
      <c r="D75" s="775" t="s">
        <v>215</v>
      </c>
      <c r="E75" s="775" t="s">
        <v>216</v>
      </c>
      <c r="F75" s="775" t="s">
        <v>29</v>
      </c>
      <c r="G75" s="775" t="s">
        <v>217</v>
      </c>
      <c r="H75" s="775" t="s">
        <v>218</v>
      </c>
      <c r="I75" s="775" t="s">
        <v>219</v>
      </c>
      <c r="J75" s="775" t="s">
        <v>220</v>
      </c>
      <c r="K75" s="775" t="s">
        <v>221</v>
      </c>
      <c r="L75" s="775" t="s">
        <v>222</v>
      </c>
      <c r="M75" s="775" t="s">
        <v>223</v>
      </c>
    </row>
    <row r="76" spans="1:19">
      <c r="A76" s="770">
        <v>2019</v>
      </c>
      <c r="B76" s="771">
        <f t="shared" ref="B76:M76" si="16">B48*B64/100</f>
        <v>2297.1441461754271</v>
      </c>
      <c r="C76" s="771">
        <f t="shared" si="16"/>
        <v>2519.5010867610008</v>
      </c>
      <c r="D76" s="771">
        <f t="shared" si="16"/>
        <v>2093.8164126592437</v>
      </c>
      <c r="E76" s="771">
        <f t="shared" si="16"/>
        <v>1828.1615370290724</v>
      </c>
      <c r="F76" s="771">
        <f t="shared" si="16"/>
        <v>1710.9301584485029</v>
      </c>
      <c r="G76" s="771">
        <f t="shared" si="16"/>
        <v>1916.6400032516781</v>
      </c>
      <c r="H76" s="771">
        <f t="shared" si="16"/>
        <v>1941.699806839759</v>
      </c>
      <c r="I76" s="771">
        <f t="shared" si="16"/>
        <v>2090.0106717918175</v>
      </c>
      <c r="J76" s="771">
        <f t="shared" si="16"/>
        <v>1809.1852207029544</v>
      </c>
      <c r="K76" s="771">
        <f t="shared" si="16"/>
        <v>1750.1764389806783</v>
      </c>
      <c r="L76" s="771">
        <f t="shared" si="16"/>
        <v>2172.8138264116801</v>
      </c>
      <c r="M76" s="772">
        <f t="shared" si="16"/>
        <v>2128.8057878411851</v>
      </c>
      <c r="P76" s="120"/>
      <c r="Q76" s="120"/>
      <c r="R76" s="120"/>
      <c r="S76" s="120"/>
    </row>
    <row r="77" spans="1:19">
      <c r="A77" s="134">
        <v>2020</v>
      </c>
      <c r="B77" s="110">
        <f>B49*B65/100</f>
        <v>2076.1630350151563</v>
      </c>
      <c r="C77" s="110">
        <f>C49*C65/100</f>
        <v>978.23938606532033</v>
      </c>
      <c r="D77" s="110">
        <f>D49*D65/100</f>
        <v>409.3993713813033</v>
      </c>
      <c r="E77" s="110"/>
      <c r="F77" s="110"/>
      <c r="G77" s="110"/>
      <c r="H77" s="110"/>
      <c r="I77" s="110"/>
      <c r="J77" s="110"/>
      <c r="K77" s="110"/>
      <c r="L77" s="110">
        <f>L49*L65/100</f>
        <v>189.34609353612032</v>
      </c>
      <c r="M77" s="111">
        <f>M49*M65/100</f>
        <v>226.736974564576</v>
      </c>
      <c r="P77" s="120"/>
    </row>
    <row r="78" spans="1:19">
      <c r="A78" s="135">
        <v>2021</v>
      </c>
      <c r="B78" s="112">
        <f>B50*B66/100</f>
        <v>71.529888537961099</v>
      </c>
      <c r="C78" s="112"/>
      <c r="D78" s="112">
        <f t="shared" ref="D78:K78" si="17">D50*D66/100</f>
        <v>119.33149270207242</v>
      </c>
      <c r="E78" s="112">
        <f t="shared" si="17"/>
        <v>217.00398453961455</v>
      </c>
      <c r="F78" s="112">
        <f t="shared" si="17"/>
        <v>137.14793250568883</v>
      </c>
      <c r="G78" s="112">
        <f t="shared" si="17"/>
        <v>144.26616302640971</v>
      </c>
      <c r="H78" s="112">
        <f t="shared" si="17"/>
        <v>197.62475937003524</v>
      </c>
      <c r="I78" s="112">
        <f t="shared" si="17"/>
        <v>193.04767233302104</v>
      </c>
      <c r="J78" s="112">
        <f t="shared" si="17"/>
        <v>227.4406369735882</v>
      </c>
      <c r="K78" s="112">
        <f t="shared" si="17"/>
        <v>258.67723111141629</v>
      </c>
      <c r="L78" s="112">
        <f>L50*L66/100</f>
        <v>329.45331648822088</v>
      </c>
      <c r="M78" s="113">
        <f>M50*M66/100</f>
        <v>510.31756000000001</v>
      </c>
      <c r="P78" s="120"/>
    </row>
    <row r="79" spans="1:19">
      <c r="A79" s="134">
        <v>2022</v>
      </c>
      <c r="B79" s="110">
        <f>B51*B67/100</f>
        <v>377.77025513896353</v>
      </c>
      <c r="C79" s="110">
        <f>C51*C67/100</f>
        <v>459.19470000000001</v>
      </c>
      <c r="D79" s="110">
        <f>D51*D67/100</f>
        <v>589.06478000000004</v>
      </c>
      <c r="E79" s="110">
        <f>E51*E67/100</f>
        <v>738.1806497584538</v>
      </c>
      <c r="F79" s="110">
        <v>1012.679240182328</v>
      </c>
      <c r="G79" s="110">
        <v>1162.6237004830921</v>
      </c>
      <c r="H79" s="110">
        <v>1435.298556597709</v>
      </c>
      <c r="I79" s="110">
        <v>1559.0336228143569</v>
      </c>
      <c r="J79" s="110">
        <v>1514.28</v>
      </c>
      <c r="K79" s="110">
        <v>1754.82</v>
      </c>
      <c r="L79" s="110">
        <v>2074</v>
      </c>
      <c r="M79" s="111">
        <v>2295.7437923814568</v>
      </c>
    </row>
    <row r="80" spans="1:19">
      <c r="A80" s="135">
        <v>2023</v>
      </c>
      <c r="B80" s="112">
        <v>1895.81</v>
      </c>
      <c r="C80" s="112">
        <v>2104.14</v>
      </c>
      <c r="D80" s="112">
        <v>2350.9499999999998</v>
      </c>
      <c r="E80" s="112">
        <v>2291.6999999999998</v>
      </c>
      <c r="F80" s="112">
        <v>2014.75</v>
      </c>
      <c r="G80" s="112">
        <v>2255.9299999999998</v>
      </c>
      <c r="H80" s="112">
        <v>2262.54</v>
      </c>
      <c r="I80" s="112">
        <v>2245.31</v>
      </c>
      <c r="J80" s="112">
        <v>2085.73</v>
      </c>
      <c r="K80" s="112">
        <v>2007.61</v>
      </c>
      <c r="L80" s="112">
        <v>2568.56</v>
      </c>
      <c r="M80" s="113">
        <v>2746.7709203840568</v>
      </c>
    </row>
    <row r="81" spans="1:28">
      <c r="A81" s="134">
        <v>2024</v>
      </c>
      <c r="B81" s="110">
        <v>2383.71</v>
      </c>
      <c r="C81" s="110">
        <v>2722.07</v>
      </c>
      <c r="D81" s="110">
        <v>2422.8000000000002</v>
      </c>
      <c r="E81" s="110">
        <v>2439.4</v>
      </c>
      <c r="F81" s="110">
        <v>2433.9699999999998</v>
      </c>
      <c r="G81" s="110">
        <v>2516.75</v>
      </c>
      <c r="H81" s="110">
        <v>2746.61</v>
      </c>
      <c r="I81" s="110">
        <v>2770.38</v>
      </c>
      <c r="J81" s="110">
        <v>2153.884768736616</v>
      </c>
      <c r="K81" s="110">
        <v>2258.7399999999998</v>
      </c>
      <c r="L81" s="110">
        <v>3021.99</v>
      </c>
      <c r="M81" s="111">
        <v>3227.7335068038951</v>
      </c>
    </row>
    <row r="82" spans="1:28" ht="19.399999999999999" customHeight="1">
      <c r="A82" s="773">
        <v>2025</v>
      </c>
      <c r="B82" s="114">
        <v>2826</v>
      </c>
      <c r="C82" s="114">
        <v>2772.92</v>
      </c>
      <c r="D82" s="114">
        <v>2382.8200000000002</v>
      </c>
      <c r="E82" s="114">
        <v>2127.5500000000002</v>
      </c>
      <c r="F82" s="114">
        <v>2143.02</v>
      </c>
      <c r="G82" s="114">
        <v>2195.73</v>
      </c>
      <c r="H82" s="114">
        <v>2401.89</v>
      </c>
      <c r="I82" s="114">
        <v>2541.82415693859</v>
      </c>
      <c r="J82" s="114">
        <v>2096.526139186295</v>
      </c>
      <c r="K82" s="114">
        <v>2259.6093305242789</v>
      </c>
      <c r="L82" s="114">
        <v>2772.8521143468952</v>
      </c>
      <c r="M82" s="115">
        <v>2420.2856253432892</v>
      </c>
      <c r="N82" s="157">
        <f>AVERAGE(B82:G82)</f>
        <v>2408.0066666666667</v>
      </c>
    </row>
    <row r="83" spans="1:28">
      <c r="A83" s="773">
        <v>2026</v>
      </c>
      <c r="B83" s="114">
        <v>2228.1001349405501</v>
      </c>
      <c r="C83" s="114">
        <v>2301.91336910788</v>
      </c>
      <c r="D83" s="114">
        <v>2003.5268634116701</v>
      </c>
      <c r="E83" s="114">
        <v>1888.337632458966</v>
      </c>
      <c r="F83" s="114">
        <v>1860.1109986194199</v>
      </c>
      <c r="G83" s="114">
        <v>1645.6904701948149</v>
      </c>
      <c r="H83" s="114"/>
      <c r="I83" s="114"/>
      <c r="J83" s="114"/>
      <c r="K83" s="114"/>
      <c r="L83" s="114"/>
      <c r="M83" s="115"/>
      <c r="N83" s="157">
        <f>AVERAGE(B83:G83)</f>
        <v>1987.946578122217</v>
      </c>
    </row>
    <row r="84" spans="1:28">
      <c r="A84" s="116" t="s">
        <v>224</v>
      </c>
      <c r="B84" s="117">
        <f t="shared" ref="B84:M84" si="18">B83/B82</f>
        <v>0.7884289224842711</v>
      </c>
      <c r="C84" s="117">
        <f t="shared" si="18"/>
        <v>0.83014056269487757</v>
      </c>
      <c r="D84" s="117">
        <f t="shared" si="18"/>
        <v>0.84082174205843074</v>
      </c>
      <c r="E84" s="117">
        <f t="shared" si="18"/>
        <v>0.88756439682215027</v>
      </c>
      <c r="F84" s="117">
        <f t="shared" si="18"/>
        <v>0.86798583243246441</v>
      </c>
      <c r="G84" s="117">
        <f t="shared" si="18"/>
        <v>0.74949582607825871</v>
      </c>
      <c r="H84" s="117">
        <f t="shared" si="18"/>
        <v>0</v>
      </c>
      <c r="I84" s="117">
        <f t="shared" si="18"/>
        <v>0</v>
      </c>
      <c r="J84" s="117">
        <f t="shared" si="18"/>
        <v>0</v>
      </c>
      <c r="K84" s="117">
        <f t="shared" si="18"/>
        <v>0</v>
      </c>
      <c r="L84" s="117">
        <f t="shared" si="18"/>
        <v>0</v>
      </c>
      <c r="M84" s="117">
        <f t="shared" si="18"/>
        <v>0</v>
      </c>
    </row>
    <row r="85" spans="1:28">
      <c r="A85" s="126" t="s">
        <v>414</v>
      </c>
      <c r="B85" s="127">
        <f t="shared" ref="B85:G85" si="19">(B83-B82)/B82</f>
        <v>-0.2115710775157289</v>
      </c>
      <c r="C85" s="127">
        <f t="shared" si="19"/>
        <v>-0.1698594373051224</v>
      </c>
      <c r="D85" s="127">
        <f t="shared" si="19"/>
        <v>-0.15917825794156926</v>
      </c>
      <c r="E85" s="127">
        <f t="shared" si="19"/>
        <v>-0.1124356031778497</v>
      </c>
      <c r="F85" s="127">
        <f t="shared" si="19"/>
        <v>-0.13201416756753559</v>
      </c>
      <c r="G85" s="127">
        <f t="shared" si="19"/>
        <v>-0.25050417392174135</v>
      </c>
      <c r="H85" s="124"/>
      <c r="I85" s="126"/>
      <c r="J85" s="128"/>
      <c r="K85" s="128"/>
      <c r="L85" s="128"/>
      <c r="M85" s="128"/>
      <c r="N85" s="127">
        <f>(N83-N82)/N82</f>
        <v>-0.17444307541138437</v>
      </c>
    </row>
    <row r="86" spans="1:28">
      <c r="F86" s="138"/>
    </row>
    <row r="87" spans="1:28" ht="21" customHeight="1">
      <c r="A87" s="129" t="s">
        <v>230</v>
      </c>
      <c r="F87" s="138"/>
    </row>
    <row r="88" spans="1:28">
      <c r="A88" s="787" t="s">
        <v>212</v>
      </c>
      <c r="B88" s="788"/>
      <c r="C88" s="788"/>
      <c r="D88" s="788"/>
      <c r="E88" s="788"/>
      <c r="F88" s="788"/>
      <c r="G88" s="788"/>
      <c r="H88" s="788"/>
      <c r="I88" s="788"/>
      <c r="J88" s="788"/>
      <c r="K88" s="788"/>
      <c r="L88" s="788"/>
      <c r="M88" s="788"/>
      <c r="N88" s="109" t="s">
        <v>74</v>
      </c>
    </row>
    <row r="89" spans="1:28">
      <c r="A89" s="795"/>
      <c r="B89" s="796" t="s">
        <v>213</v>
      </c>
      <c r="C89" s="796" t="s">
        <v>214</v>
      </c>
      <c r="D89" s="796" t="s">
        <v>215</v>
      </c>
      <c r="E89" s="796" t="s">
        <v>216</v>
      </c>
      <c r="F89" s="796" t="s">
        <v>29</v>
      </c>
      <c r="G89" s="796" t="s">
        <v>217</v>
      </c>
      <c r="H89" s="796" t="s">
        <v>218</v>
      </c>
      <c r="I89" s="796" t="s">
        <v>219</v>
      </c>
      <c r="J89" s="796" t="s">
        <v>220</v>
      </c>
      <c r="K89" s="796" t="s">
        <v>221</v>
      </c>
      <c r="L89" s="796" t="s">
        <v>222</v>
      </c>
      <c r="M89" s="797" t="s">
        <v>223</v>
      </c>
    </row>
    <row r="90" spans="1:28" hidden="1">
      <c r="A90" s="130">
        <v>2014</v>
      </c>
      <c r="B90" s="112"/>
      <c r="C90" s="112"/>
      <c r="D90" s="112"/>
      <c r="E90" s="112"/>
      <c r="F90" s="112"/>
      <c r="G90" s="112">
        <v>51.848484848484802</v>
      </c>
      <c r="H90" s="112">
        <v>61.918377321603103</v>
      </c>
      <c r="I90" s="112">
        <v>71.999022482893395</v>
      </c>
      <c r="J90" s="112">
        <v>67.176767676767597</v>
      </c>
      <c r="K90" s="112">
        <v>70.092864125122105</v>
      </c>
      <c r="L90" s="112">
        <v>79.808080808080803</v>
      </c>
      <c r="M90" s="131">
        <v>80.586510263929597</v>
      </c>
    </row>
    <row r="91" spans="1:28" hidden="1">
      <c r="A91" s="132">
        <v>2015</v>
      </c>
      <c r="B91" s="110">
        <v>81.260997067448599</v>
      </c>
      <c r="C91" s="110">
        <v>89.044913419913399</v>
      </c>
      <c r="D91" s="110">
        <v>79.704301075268802</v>
      </c>
      <c r="E91" s="110">
        <v>72.643939393939306</v>
      </c>
      <c r="F91" s="110">
        <v>72.157869012707707</v>
      </c>
      <c r="G91" s="110">
        <v>77.815656565656496</v>
      </c>
      <c r="H91" s="110">
        <v>84.298631476050801</v>
      </c>
      <c r="I91" s="110">
        <v>81.014173998044896</v>
      </c>
      <c r="J91" s="110">
        <v>72.851010101010104</v>
      </c>
      <c r="K91" s="110">
        <v>72.412023460410495</v>
      </c>
      <c r="L91" s="110">
        <v>80.959595959595902</v>
      </c>
      <c r="M91" s="133">
        <v>77.937438905180798</v>
      </c>
    </row>
    <row r="92" spans="1:28" hidden="1">
      <c r="A92" s="130">
        <v>2016</v>
      </c>
      <c r="B92" s="112">
        <v>79.501466275659794</v>
      </c>
      <c r="C92" s="112">
        <v>87.443181818181799</v>
      </c>
      <c r="D92" s="112">
        <v>77.653958944281499</v>
      </c>
      <c r="E92" s="112">
        <v>72.436868686868607</v>
      </c>
      <c r="F92" s="112">
        <v>71.182795698924707</v>
      </c>
      <c r="G92" s="112">
        <v>76.868686868686794</v>
      </c>
      <c r="H92" s="112">
        <v>91.473607038123106</v>
      </c>
      <c r="I92" s="112">
        <v>89.315738025415399</v>
      </c>
      <c r="J92" s="112">
        <v>79.106060606060595</v>
      </c>
      <c r="K92" s="112">
        <v>72.333822091886603</v>
      </c>
      <c r="L92" s="112">
        <v>80.6944444444444</v>
      </c>
      <c r="M92" s="131">
        <v>80.909090909090907</v>
      </c>
    </row>
    <row r="93" spans="1:28" hidden="1">
      <c r="A93" s="132">
        <v>2017</v>
      </c>
      <c r="B93" s="110">
        <v>88.763440860214999</v>
      </c>
      <c r="C93" s="110">
        <v>90.630411255411204</v>
      </c>
      <c r="D93" s="110">
        <v>84.904692082111396</v>
      </c>
      <c r="E93" s="110">
        <v>82.896464646464594</v>
      </c>
      <c r="F93" s="110">
        <v>77.842130987292194</v>
      </c>
      <c r="G93" s="110">
        <v>83.994949494949395</v>
      </c>
      <c r="H93" s="110">
        <v>88.301564027370404</v>
      </c>
      <c r="I93" s="110">
        <v>87.277614858259994</v>
      </c>
      <c r="J93" s="110">
        <v>82.641414141414103</v>
      </c>
      <c r="K93" s="110">
        <v>77.255620723362597</v>
      </c>
      <c r="L93" s="110">
        <v>85.929292929292899</v>
      </c>
      <c r="M93" s="133">
        <v>84.596774193548299</v>
      </c>
    </row>
    <row r="94" spans="1:28" hidden="1">
      <c r="A94" s="130">
        <v>2018</v>
      </c>
      <c r="B94" s="112">
        <v>87.033235581622606</v>
      </c>
      <c r="C94" s="112">
        <v>87.859848484848399</v>
      </c>
      <c r="D94" s="112">
        <v>85.874877810361596</v>
      </c>
      <c r="E94" s="112">
        <v>79.308080808080803</v>
      </c>
      <c r="F94" s="112">
        <v>78.873411534701802</v>
      </c>
      <c r="G94" s="112">
        <v>84.373737373737299</v>
      </c>
      <c r="H94" s="112">
        <v>85.530303030303003</v>
      </c>
      <c r="I94" s="112">
        <v>88.027859237536603</v>
      </c>
      <c r="J94" s="112">
        <v>80.515151515151501</v>
      </c>
      <c r="K94" s="112">
        <v>78.765884652981399</v>
      </c>
      <c r="L94" s="112">
        <v>85.737373737373701</v>
      </c>
      <c r="M94" s="131">
        <v>86.676441837732099</v>
      </c>
    </row>
    <row r="95" spans="1:28">
      <c r="A95" s="786">
        <v>2019</v>
      </c>
      <c r="B95" s="799">
        <v>89.164222873900201</v>
      </c>
      <c r="C95" s="799">
        <v>89.429112554112507</v>
      </c>
      <c r="D95" s="799">
        <v>80.830889540566901</v>
      </c>
      <c r="E95" s="799">
        <v>76.742424242424207</v>
      </c>
      <c r="F95" s="799">
        <v>73.191593352883601</v>
      </c>
      <c r="G95" s="799">
        <v>79.790404040403999</v>
      </c>
      <c r="H95" s="799">
        <v>82.988758553274593</v>
      </c>
      <c r="I95" s="799">
        <v>85.146627565982399</v>
      </c>
      <c r="J95" s="799">
        <v>74.664141414141397</v>
      </c>
      <c r="K95" s="799">
        <v>75.354349951124107</v>
      </c>
      <c r="L95" s="799">
        <v>83.482323232323196</v>
      </c>
      <c r="M95" s="800">
        <v>79.242424242424207</v>
      </c>
      <c r="AB95" s="122"/>
    </row>
    <row r="96" spans="1:28">
      <c r="A96" s="135">
        <v>2020</v>
      </c>
      <c r="B96" s="112">
        <v>84.002932551319603</v>
      </c>
      <c r="C96" s="112">
        <v>73.804112554112507</v>
      </c>
      <c r="D96" s="112">
        <v>43.880742913000901</v>
      </c>
      <c r="E96" s="112"/>
      <c r="F96" s="112"/>
      <c r="G96" s="112">
        <v>17.285353535353501</v>
      </c>
      <c r="H96" s="112">
        <v>17.856793743890499</v>
      </c>
      <c r="I96" s="112">
        <v>17.456011730205201</v>
      </c>
      <c r="J96" s="112">
        <v>21.356060606060598</v>
      </c>
      <c r="K96" s="112">
        <v>20.838220918866</v>
      </c>
      <c r="L96" s="112">
        <v>25.106060606060598</v>
      </c>
      <c r="M96" s="113">
        <v>25.080645161290299</v>
      </c>
      <c r="AB96" s="122"/>
    </row>
    <row r="97" spans="1:28">
      <c r="A97" s="134">
        <v>2021</v>
      </c>
      <c r="B97" s="110">
        <v>23.4408602150537</v>
      </c>
      <c r="C97" s="110">
        <v>24.128787878787801</v>
      </c>
      <c r="D97" s="110">
        <v>23.6094819159335</v>
      </c>
      <c r="E97" s="110">
        <v>24.5934343434343</v>
      </c>
      <c r="F97" s="110">
        <v>20.5374873130047</v>
      </c>
      <c r="G97" s="110">
        <v>23.244414044687598</v>
      </c>
      <c r="H97" s="110">
        <v>25.153347160319399</v>
      </c>
      <c r="I97" s="110">
        <v>26.4507303296412</v>
      </c>
      <c r="J97" s="110">
        <v>25.4286365709074</v>
      </c>
      <c r="K97" s="110">
        <v>24.806937028374701</v>
      </c>
      <c r="L97" s="110">
        <v>32.150022799817599</v>
      </c>
      <c r="M97" s="139">
        <v>40.194607475398257</v>
      </c>
      <c r="AB97" s="122"/>
    </row>
    <row r="98" spans="1:28">
      <c r="A98" s="135">
        <v>2022</v>
      </c>
      <c r="B98" s="112">
        <v>31.964608799258642</v>
      </c>
      <c r="C98" s="112">
        <v>35.4822161422709</v>
      </c>
      <c r="D98" s="112">
        <v>42.1</v>
      </c>
      <c r="E98" s="112">
        <v>47.061103511171908</v>
      </c>
      <c r="F98" s="112">
        <v>50</v>
      </c>
      <c r="G98" s="112">
        <v>55.307797537619692</v>
      </c>
      <c r="H98" s="112">
        <v>64.820616918935613</v>
      </c>
      <c r="I98" s="112">
        <v>63.942456202285868</v>
      </c>
      <c r="J98" s="112">
        <v>60.923392612859097</v>
      </c>
      <c r="K98" s="112">
        <v>60.3</v>
      </c>
      <c r="L98" s="112">
        <v>72.2</v>
      </c>
      <c r="M98" s="113">
        <v>73.2</v>
      </c>
      <c r="AB98" s="122"/>
    </row>
    <row r="99" spans="1:28">
      <c r="A99" s="134">
        <v>2023</v>
      </c>
      <c r="B99" s="110">
        <v>67.900000000000006</v>
      </c>
      <c r="C99" s="110">
        <v>73.900000000000006</v>
      </c>
      <c r="D99" s="110">
        <v>76.099999999999994</v>
      </c>
      <c r="E99" s="110">
        <v>70.7</v>
      </c>
      <c r="F99" s="110">
        <v>63.8</v>
      </c>
      <c r="G99" s="110">
        <v>71.5</v>
      </c>
      <c r="H99" s="110">
        <v>81.099999999999994</v>
      </c>
      <c r="I99" s="110">
        <v>82.9</v>
      </c>
      <c r="J99" s="110">
        <v>71</v>
      </c>
      <c r="K99" s="110">
        <v>71.599999999999994</v>
      </c>
      <c r="L99" s="110">
        <v>83</v>
      </c>
      <c r="M99" s="139">
        <v>81.942541619960977</v>
      </c>
      <c r="AB99" s="122"/>
    </row>
    <row r="100" spans="1:28">
      <c r="A100" s="135">
        <v>2024</v>
      </c>
      <c r="B100" s="112">
        <v>79</v>
      </c>
      <c r="C100" s="112">
        <v>85.1</v>
      </c>
      <c r="D100" s="112">
        <v>78.099999999999994</v>
      </c>
      <c r="E100" s="112">
        <v>76.7</v>
      </c>
      <c r="F100" s="112">
        <v>72.5</v>
      </c>
      <c r="G100" s="112">
        <v>80.099999999999994</v>
      </c>
      <c r="H100" s="112">
        <v>85.5</v>
      </c>
      <c r="I100" s="112">
        <v>86.9</v>
      </c>
      <c r="J100" s="112">
        <v>70.436755530345991</v>
      </c>
      <c r="K100" s="112">
        <v>71.599999999999994</v>
      </c>
      <c r="L100" s="112">
        <v>87.5</v>
      </c>
      <c r="M100" s="113">
        <v>82.1</v>
      </c>
      <c r="AB100" s="122"/>
    </row>
    <row r="101" spans="1:28">
      <c r="A101" s="778">
        <v>2025</v>
      </c>
      <c r="B101" s="140">
        <v>84.8</v>
      </c>
      <c r="C101" s="140">
        <v>83.9</v>
      </c>
      <c r="D101" s="140">
        <v>75.2</v>
      </c>
      <c r="E101" s="140">
        <v>55.2</v>
      </c>
      <c r="F101" s="140">
        <v>56</v>
      </c>
      <c r="G101" s="140">
        <v>58.9</v>
      </c>
      <c r="H101" s="140">
        <v>70.400000000000006</v>
      </c>
      <c r="I101" s="140">
        <v>70.390041184472906</v>
      </c>
      <c r="J101" s="140">
        <v>55.233968804159453</v>
      </c>
      <c r="K101" s="140">
        <v>63.209779914649367</v>
      </c>
      <c r="L101" s="140">
        <v>75.093394954746771</v>
      </c>
      <c r="M101" s="141">
        <v>74.273681071914424</v>
      </c>
      <c r="N101" s="157">
        <f>AVERAGE(B101:G101)</f>
        <v>68.999999999999986</v>
      </c>
      <c r="AB101" s="122"/>
    </row>
    <row r="102" spans="1:28">
      <c r="A102" s="773">
        <v>2026</v>
      </c>
      <c r="B102" s="114">
        <v>76.55280371219321</v>
      </c>
      <c r="C102" s="114">
        <v>82.1</v>
      </c>
      <c r="D102" s="114">
        <v>68.571215594193177</v>
      </c>
      <c r="E102" s="114">
        <v>60.273445022145189</v>
      </c>
      <c r="F102" s="114">
        <v>54.613220029444101</v>
      </c>
      <c r="G102" s="114">
        <v>50.175235894473325</v>
      </c>
      <c r="H102" s="114"/>
      <c r="I102" s="114"/>
      <c r="J102" s="114"/>
      <c r="K102" s="114"/>
      <c r="L102" s="114"/>
      <c r="M102" s="115"/>
      <c r="N102" s="157">
        <f>AVERAGE(B102:G102)</f>
        <v>65.380986708741503</v>
      </c>
    </row>
    <row r="103" spans="1:28">
      <c r="A103" s="116" t="s">
        <v>224</v>
      </c>
      <c r="B103" s="117">
        <f t="shared" ref="B103:M103" si="20">B102/B101</f>
        <v>0.9027453267947313</v>
      </c>
      <c r="C103" s="117">
        <f t="shared" si="20"/>
        <v>0.97854588796185926</v>
      </c>
      <c r="D103" s="117">
        <f t="shared" si="20"/>
        <v>0.91185127119937737</v>
      </c>
      <c r="E103" s="117">
        <f t="shared" si="20"/>
        <v>1.0919102359084274</v>
      </c>
      <c r="F103" s="117">
        <f t="shared" si="20"/>
        <v>0.97523607195435891</v>
      </c>
      <c r="G103" s="117">
        <f t="shared" si="20"/>
        <v>0.85187157715574402</v>
      </c>
      <c r="H103" s="117">
        <f t="shared" si="20"/>
        <v>0</v>
      </c>
      <c r="I103" s="117">
        <f t="shared" si="20"/>
        <v>0</v>
      </c>
      <c r="J103" s="117">
        <f t="shared" si="20"/>
        <v>0</v>
      </c>
      <c r="K103" s="117">
        <f t="shared" si="20"/>
        <v>0</v>
      </c>
      <c r="L103" s="117">
        <f t="shared" si="20"/>
        <v>0</v>
      </c>
      <c r="M103" s="117">
        <f t="shared" si="20"/>
        <v>0</v>
      </c>
      <c r="AB103" s="122"/>
    </row>
    <row r="104" spans="1:28">
      <c r="A104" s="126" t="s">
        <v>414</v>
      </c>
      <c r="B104" s="127">
        <f t="shared" ref="B104:G104" si="21">(B102-B101)/B101</f>
        <v>-9.7254673205268719E-2</v>
      </c>
      <c r="C104" s="127">
        <f t="shared" si="21"/>
        <v>-2.1454112038140776E-2</v>
      </c>
      <c r="D104" s="127">
        <f t="shared" si="21"/>
        <v>-8.8148728800622689E-2</v>
      </c>
      <c r="E104" s="127">
        <f t="shared" si="21"/>
        <v>9.1910235908427285E-2</v>
      </c>
      <c r="F104" s="127">
        <f t="shared" si="21"/>
        <v>-2.4763928045641061E-2</v>
      </c>
      <c r="G104" s="127">
        <f t="shared" si="21"/>
        <v>-0.14812842284425592</v>
      </c>
      <c r="H104" s="124"/>
      <c r="I104" s="126"/>
      <c r="J104" s="128"/>
      <c r="K104" s="128"/>
      <c r="L104" s="128"/>
      <c r="M104" s="128"/>
      <c r="N104" s="127">
        <f>(N102-N101)/N101</f>
        <v>-5.2449467989253387E-2</v>
      </c>
    </row>
    <row r="105" spans="1:28">
      <c r="A105" s="787" t="s">
        <v>225</v>
      </c>
      <c r="B105" s="788"/>
      <c r="C105" s="788"/>
      <c r="D105" s="788"/>
      <c r="E105" s="788"/>
      <c r="F105" s="788"/>
      <c r="G105" s="788"/>
      <c r="H105" s="788"/>
      <c r="I105" s="788"/>
      <c r="J105" s="788"/>
      <c r="K105" s="788"/>
      <c r="L105" s="788"/>
      <c r="M105" s="788"/>
      <c r="AB105" s="122"/>
    </row>
    <row r="106" spans="1:28">
      <c r="A106" s="795"/>
      <c r="B106" s="796" t="s">
        <v>213</v>
      </c>
      <c r="C106" s="796" t="s">
        <v>214</v>
      </c>
      <c r="D106" s="796" t="s">
        <v>215</v>
      </c>
      <c r="E106" s="796" t="s">
        <v>216</v>
      </c>
      <c r="F106" s="796" t="s">
        <v>29</v>
      </c>
      <c r="G106" s="796" t="s">
        <v>217</v>
      </c>
      <c r="H106" s="796" t="s">
        <v>218</v>
      </c>
      <c r="I106" s="796" t="s">
        <v>219</v>
      </c>
      <c r="J106" s="796" t="s">
        <v>220</v>
      </c>
      <c r="K106" s="796" t="s">
        <v>221</v>
      </c>
      <c r="L106" s="796" t="s">
        <v>222</v>
      </c>
      <c r="M106" s="796" t="s">
        <v>223</v>
      </c>
      <c r="AB106" s="122"/>
    </row>
    <row r="107" spans="1:28" ht="17.25" hidden="1" customHeight="1">
      <c r="A107" s="130">
        <v>2014</v>
      </c>
      <c r="B107" s="136"/>
      <c r="C107" s="136"/>
      <c r="D107" s="136"/>
      <c r="E107" s="136"/>
      <c r="F107" s="136"/>
      <c r="G107" s="136">
        <v>2476.3202693356702</v>
      </c>
      <c r="H107" s="136">
        <v>2569.6944380155501</v>
      </c>
      <c r="I107" s="136">
        <v>2590.1796600366501</v>
      </c>
      <c r="J107" s="136">
        <v>2436.8982527629501</v>
      </c>
      <c r="K107" s="136">
        <v>2460.2688097064301</v>
      </c>
      <c r="L107" s="136">
        <v>2579.7172458233099</v>
      </c>
      <c r="M107" s="136">
        <v>2865.9493051310001</v>
      </c>
      <c r="AB107" s="122"/>
    </row>
    <row r="108" spans="1:28" hidden="1">
      <c r="A108" s="132">
        <v>2015</v>
      </c>
      <c r="B108" s="137">
        <v>2708.2158985925598</v>
      </c>
      <c r="C108" s="137">
        <v>2760.9324302816599</v>
      </c>
      <c r="D108" s="137">
        <v>2587.86135336501</v>
      </c>
      <c r="E108" s="137">
        <v>2592.6244244446698</v>
      </c>
      <c r="F108" s="137">
        <v>2471.54594709926</v>
      </c>
      <c r="G108" s="137">
        <v>2495.45891887067</v>
      </c>
      <c r="H108" s="137">
        <v>2645.5469465139799</v>
      </c>
      <c r="I108" s="137">
        <v>2733.3094988989701</v>
      </c>
      <c r="J108" s="137">
        <v>2553.4698951090099</v>
      </c>
      <c r="K108" s="137">
        <v>2558.9222191623599</v>
      </c>
      <c r="L108" s="137">
        <v>2755.3382955707998</v>
      </c>
      <c r="M108" s="137">
        <v>3060.25820268405</v>
      </c>
    </row>
    <row r="109" spans="1:28" hidden="1">
      <c r="A109" s="130">
        <v>2016</v>
      </c>
      <c r="B109" s="136">
        <v>2938.9032742530399</v>
      </c>
      <c r="C109" s="136">
        <v>2990.3768078838998</v>
      </c>
      <c r="D109" s="136">
        <v>2790.8868199899198</v>
      </c>
      <c r="E109" s="136">
        <v>2669.02170444483</v>
      </c>
      <c r="F109" s="136">
        <v>2557.0842531241401</v>
      </c>
      <c r="G109" s="136">
        <v>2575.8234682325801</v>
      </c>
      <c r="H109" s="136">
        <v>2758.3892846036701</v>
      </c>
      <c r="I109" s="136">
        <v>2760.66019207617</v>
      </c>
      <c r="J109" s="136">
        <v>2571.8075836685098</v>
      </c>
      <c r="K109" s="136">
        <v>2608.0760181087098</v>
      </c>
      <c r="L109" s="136">
        <v>2751.2729917070801</v>
      </c>
      <c r="M109" s="136">
        <v>3013.6030373323601</v>
      </c>
    </row>
    <row r="110" spans="1:28" hidden="1">
      <c r="A110" s="132">
        <v>2017</v>
      </c>
      <c r="B110" s="137">
        <v>2930.7199284180301</v>
      </c>
      <c r="C110" s="137">
        <v>2845.1695913066801</v>
      </c>
      <c r="D110" s="137">
        <v>2701.0772979017302</v>
      </c>
      <c r="E110" s="137">
        <v>2777.6587800590901</v>
      </c>
      <c r="F110" s="137">
        <v>2610.1081601105002</v>
      </c>
      <c r="G110" s="137">
        <v>2623.3567906319499</v>
      </c>
      <c r="H110" s="137">
        <v>2779.3893681122499</v>
      </c>
      <c r="I110" s="137">
        <v>2813.8643854510801</v>
      </c>
      <c r="J110" s="137">
        <v>2658.86580993705</v>
      </c>
      <c r="K110" s="137">
        <v>2666.8936459051602</v>
      </c>
      <c r="L110" s="137">
        <v>2877.9234095450802</v>
      </c>
      <c r="M110" s="137">
        <v>3163.3615249732702</v>
      </c>
    </row>
    <row r="111" spans="1:28" hidden="1">
      <c r="A111" s="130">
        <v>2018</v>
      </c>
      <c r="B111" s="136">
        <v>2978.1236714213501</v>
      </c>
      <c r="C111" s="136">
        <v>3181.5391802420399</v>
      </c>
      <c r="D111" s="136">
        <v>2840.2453289698301</v>
      </c>
      <c r="E111" s="136">
        <v>2794.1044837292202</v>
      </c>
      <c r="F111" s="136">
        <v>2610.5725245546</v>
      </c>
      <c r="G111" s="136">
        <v>2668.2865234047599</v>
      </c>
      <c r="H111" s="136">
        <v>2778.8907027915002</v>
      </c>
      <c r="I111" s="136">
        <v>2840.1458146636601</v>
      </c>
      <c r="J111" s="136">
        <v>2674.6181242943098</v>
      </c>
      <c r="K111" s="136">
        <v>2656.6958465452499</v>
      </c>
      <c r="L111" s="136">
        <v>2891.9933906691799</v>
      </c>
      <c r="M111" s="136">
        <v>3216.3804127664298</v>
      </c>
    </row>
    <row r="112" spans="1:28">
      <c r="A112" s="786">
        <v>2019</v>
      </c>
      <c r="B112" s="799">
        <v>3066.3685260099701</v>
      </c>
      <c r="C112" s="799">
        <v>3208.6125021026801</v>
      </c>
      <c r="D112" s="799">
        <v>2897.42541797678</v>
      </c>
      <c r="E112" s="799">
        <v>2898.9290325765</v>
      </c>
      <c r="F112" s="799">
        <v>2716.7999358931502</v>
      </c>
      <c r="G112" s="799">
        <v>2776.7979041364601</v>
      </c>
      <c r="H112" s="799">
        <v>2929.92991925557</v>
      </c>
      <c r="I112" s="799">
        <v>2968.7725113368901</v>
      </c>
      <c r="J112" s="799">
        <v>2712.4227773531302</v>
      </c>
      <c r="K112" s="799">
        <v>2747.3080925286199</v>
      </c>
      <c r="L112" s="799">
        <v>2965.7019912353599</v>
      </c>
      <c r="M112" s="800">
        <v>3217.9938592487501</v>
      </c>
    </row>
    <row r="113" spans="1:37">
      <c r="A113" s="135">
        <v>2020</v>
      </c>
      <c r="B113" s="112">
        <v>3161.1216896491501</v>
      </c>
      <c r="C113" s="112">
        <v>2814.6688039812302</v>
      </c>
      <c r="D113" s="112">
        <v>2557.8191668523</v>
      </c>
      <c r="E113" s="112"/>
      <c r="F113" s="112"/>
      <c r="G113" s="112">
        <v>2433.29280496712</v>
      </c>
      <c r="H113" s="112">
        <v>2283.9503065553499</v>
      </c>
      <c r="I113" s="112">
        <v>2174.3979518409601</v>
      </c>
      <c r="J113" s="112">
        <v>1972.7975991486301</v>
      </c>
      <c r="K113" s="112">
        <v>2046.5843368124699</v>
      </c>
      <c r="L113" s="112">
        <v>1860.85305431502</v>
      </c>
      <c r="M113" s="113">
        <v>1888.777170418</v>
      </c>
      <c r="AB113" s="122"/>
      <c r="AC113" s="122"/>
      <c r="AD113" s="122"/>
      <c r="AE113" s="122"/>
      <c r="AF113" s="122"/>
      <c r="AG113" s="122"/>
      <c r="AH113" s="122"/>
      <c r="AI113" s="122"/>
      <c r="AJ113" s="122"/>
      <c r="AK113" s="122"/>
    </row>
    <row r="114" spans="1:37">
      <c r="A114" s="134">
        <v>2021</v>
      </c>
      <c r="B114" s="110">
        <v>1942.724014804</v>
      </c>
      <c r="C114" s="110">
        <v>1897.0771781789599</v>
      </c>
      <c r="D114" s="110">
        <v>1800.18812131249</v>
      </c>
      <c r="E114" s="110">
        <v>1804.7323378170199</v>
      </c>
      <c r="F114" s="110">
        <v>1776.25981521272</v>
      </c>
      <c r="G114" s="110">
        <v>1725.7765188818</v>
      </c>
      <c r="H114" s="110">
        <v>1654.4114084210501</v>
      </c>
      <c r="I114" s="110">
        <v>1550.14384684684</v>
      </c>
      <c r="J114" s="110">
        <v>1607.44988971577</v>
      </c>
      <c r="K114" s="110">
        <v>1611.40934741617</v>
      </c>
      <c r="L114" s="110">
        <v>1632.7212552301201</v>
      </c>
      <c r="M114" s="111">
        <v>1953.784601745622</v>
      </c>
    </row>
    <row r="115" spans="1:37">
      <c r="A115" s="135">
        <v>2022</v>
      </c>
      <c r="B115" s="112">
        <v>1859.5710250569491</v>
      </c>
      <c r="C115" s="112">
        <v>1866.38</v>
      </c>
      <c r="D115" s="112">
        <v>1914.27</v>
      </c>
      <c r="E115" s="112">
        <v>1994.196312387965</v>
      </c>
      <c r="F115" s="112">
        <v>1969.4</v>
      </c>
      <c r="G115" s="112">
        <v>2160.6347209168111</v>
      </c>
      <c r="H115" s="112">
        <v>2444.1109864184082</v>
      </c>
      <c r="I115" s="112">
        <v>2516.628264803312</v>
      </c>
      <c r="J115" s="112">
        <v>2407.12</v>
      </c>
      <c r="K115" s="112">
        <v>2541.5700000000002</v>
      </c>
      <c r="L115" s="112">
        <v>2794</v>
      </c>
      <c r="M115" s="113">
        <v>3278</v>
      </c>
    </row>
    <row r="116" spans="1:37">
      <c r="A116" s="134">
        <v>2023</v>
      </c>
      <c r="B116" s="110">
        <v>3117.95</v>
      </c>
      <c r="C116" s="110">
        <v>3024.45</v>
      </c>
      <c r="D116" s="110">
        <v>2814.26</v>
      </c>
      <c r="E116" s="110">
        <v>3032.34</v>
      </c>
      <c r="F116" s="110">
        <v>2650.13</v>
      </c>
      <c r="G116" s="110">
        <v>2743.23</v>
      </c>
      <c r="H116" s="110">
        <v>2884.79</v>
      </c>
      <c r="I116" s="110">
        <v>2840.91</v>
      </c>
      <c r="J116" s="110">
        <v>2633.36</v>
      </c>
      <c r="K116" s="110">
        <v>2698.42</v>
      </c>
      <c r="L116" s="110">
        <v>2911.47</v>
      </c>
      <c r="M116" s="139">
        <v>3352.508709613679</v>
      </c>
    </row>
    <row r="117" spans="1:37">
      <c r="A117" s="135">
        <v>2024</v>
      </c>
      <c r="B117" s="112">
        <v>3368.31</v>
      </c>
      <c r="C117" s="112">
        <v>3607.38</v>
      </c>
      <c r="D117" s="112">
        <v>3221.41</v>
      </c>
      <c r="E117" s="112">
        <v>3158.71</v>
      </c>
      <c r="F117" s="112">
        <v>3093.76</v>
      </c>
      <c r="G117" s="112">
        <v>3103.75</v>
      </c>
      <c r="H117" s="112">
        <v>3319.96</v>
      </c>
      <c r="I117" s="112">
        <v>3450.08</v>
      </c>
      <c r="J117" s="112">
        <v>3036.3186181349652</v>
      </c>
      <c r="K117" s="112">
        <v>3106.41</v>
      </c>
      <c r="L117" s="112">
        <v>3653.94</v>
      </c>
      <c r="M117" s="113">
        <v>4099.49</v>
      </c>
    </row>
    <row r="118" spans="1:37">
      <c r="A118" s="778">
        <v>2025</v>
      </c>
      <c r="B118" s="140">
        <v>3869.32</v>
      </c>
      <c r="C118" s="140">
        <v>3691.65</v>
      </c>
      <c r="D118" s="140">
        <v>3259.88</v>
      </c>
      <c r="E118" s="140">
        <v>3293.35</v>
      </c>
      <c r="F118" s="140">
        <v>3053.01</v>
      </c>
      <c r="G118" s="140">
        <v>3014.44</v>
      </c>
      <c r="H118" s="140">
        <v>3257.09</v>
      </c>
      <c r="I118" s="140">
        <v>3254.8925277983699</v>
      </c>
      <c r="J118" s="140">
        <v>2914.7618781159572</v>
      </c>
      <c r="K118" s="140">
        <v>2999.1530711400692</v>
      </c>
      <c r="L118" s="140">
        <v>3376.39141463227</v>
      </c>
      <c r="M118" s="141">
        <v>3881.4200050180648</v>
      </c>
      <c r="N118" s="157">
        <f>AVERAGE(B118:G118)</f>
        <v>3363.6083333333331</v>
      </c>
    </row>
    <row r="119" spans="1:37">
      <c r="A119" s="773">
        <v>2026</v>
      </c>
      <c r="B119" s="114">
        <v>3556.024673434114</v>
      </c>
      <c r="C119" s="114">
        <v>3683.04</v>
      </c>
      <c r="D119" s="114">
        <v>3280.4735783780839</v>
      </c>
      <c r="E119" s="114">
        <v>3225.4977297124601</v>
      </c>
      <c r="F119" s="114">
        <v>3013.4773425237149</v>
      </c>
      <c r="G119" s="114">
        <v>2970.2113742708011</v>
      </c>
      <c r="H119" s="114"/>
      <c r="I119" s="114"/>
      <c r="J119" s="114"/>
      <c r="K119" s="114"/>
      <c r="L119" s="114"/>
      <c r="M119" s="115"/>
      <c r="N119" s="157">
        <f>AVERAGE(B119:G119)</f>
        <v>3288.1207830531962</v>
      </c>
    </row>
    <row r="120" spans="1:37">
      <c r="A120" s="116" t="s">
        <v>224</v>
      </c>
      <c r="B120" s="117">
        <f t="shared" ref="B120:M120" si="22">B119/B118</f>
        <v>0.9190309081270388</v>
      </c>
      <c r="C120" s="117">
        <f t="shared" si="22"/>
        <v>0.99766770956076545</v>
      </c>
      <c r="D120" s="117">
        <f t="shared" si="22"/>
        <v>1.0063172811201897</v>
      </c>
      <c r="E120" s="117">
        <f t="shared" si="22"/>
        <v>0.9793971881860295</v>
      </c>
      <c r="F120" s="117">
        <f t="shared" si="22"/>
        <v>0.98705125188706055</v>
      </c>
      <c r="G120" s="117">
        <f t="shared" si="22"/>
        <v>0.98532774720040905</v>
      </c>
      <c r="H120" s="117">
        <f t="shared" si="22"/>
        <v>0</v>
      </c>
      <c r="I120" s="117">
        <f t="shared" si="22"/>
        <v>0</v>
      </c>
      <c r="J120" s="117">
        <f t="shared" si="22"/>
        <v>0</v>
      </c>
      <c r="K120" s="117">
        <f t="shared" si="22"/>
        <v>0</v>
      </c>
      <c r="L120" s="117">
        <f t="shared" si="22"/>
        <v>0</v>
      </c>
      <c r="M120" s="117">
        <f t="shared" si="22"/>
        <v>0</v>
      </c>
    </row>
    <row r="121" spans="1:37">
      <c r="A121" s="126" t="s">
        <v>414</v>
      </c>
      <c r="B121" s="127">
        <f t="shared" ref="B121:G121" si="23">(B119-B118)/B118</f>
        <v>-8.0969091872961182E-2</v>
      </c>
      <c r="C121" s="127">
        <f t="shared" si="23"/>
        <v>-2.3322904392345232E-3</v>
      </c>
      <c r="D121" s="127">
        <f t="shared" si="23"/>
        <v>6.3172811201896231E-3</v>
      </c>
      <c r="E121" s="127">
        <f t="shared" si="23"/>
        <v>-2.0602811813970515E-2</v>
      </c>
      <c r="F121" s="127">
        <f t="shared" si="23"/>
        <v>-1.2948748112939458E-2</v>
      </c>
      <c r="G121" s="127">
        <f t="shared" si="23"/>
        <v>-1.4672252799590947E-2</v>
      </c>
      <c r="H121" s="124"/>
      <c r="I121" s="126"/>
      <c r="J121" s="128"/>
      <c r="K121" s="128"/>
      <c r="L121" s="128"/>
      <c r="M121" s="128"/>
      <c r="N121" s="127">
        <f>(N119-N118)/N118</f>
        <v>-2.2442431698142699E-2</v>
      </c>
    </row>
    <row r="122" spans="1:37">
      <c r="A122" s="787" t="s">
        <v>226</v>
      </c>
      <c r="B122" s="788"/>
      <c r="C122" s="788"/>
      <c r="D122" s="788"/>
      <c r="E122" s="788"/>
      <c r="F122" s="788"/>
      <c r="G122" s="788"/>
      <c r="H122" s="788"/>
      <c r="I122" s="788"/>
      <c r="J122" s="788"/>
      <c r="K122" s="788"/>
      <c r="L122" s="788"/>
      <c r="M122" s="788"/>
      <c r="O122" s="122"/>
      <c r="P122" s="122"/>
      <c r="Q122" s="120"/>
      <c r="R122" s="120"/>
      <c r="S122" s="120"/>
    </row>
    <row r="123" spans="1:37">
      <c r="A123" s="774"/>
      <c r="B123" s="775" t="s">
        <v>213</v>
      </c>
      <c r="C123" s="775" t="s">
        <v>214</v>
      </c>
      <c r="D123" s="775" t="s">
        <v>215</v>
      </c>
      <c r="E123" s="775" t="s">
        <v>216</v>
      </c>
      <c r="F123" s="775" t="s">
        <v>29</v>
      </c>
      <c r="G123" s="775" t="s">
        <v>217</v>
      </c>
      <c r="H123" s="775" t="s">
        <v>218</v>
      </c>
      <c r="I123" s="775" t="s">
        <v>219</v>
      </c>
      <c r="J123" s="775" t="s">
        <v>220</v>
      </c>
      <c r="K123" s="775" t="s">
        <v>221</v>
      </c>
      <c r="L123" s="775" t="s">
        <v>222</v>
      </c>
      <c r="M123" s="775" t="s">
        <v>223</v>
      </c>
      <c r="O123" s="120"/>
      <c r="P123" s="120"/>
      <c r="Q123" s="120"/>
      <c r="R123" s="120"/>
    </row>
    <row r="124" spans="1:37">
      <c r="A124" s="786">
        <v>2019</v>
      </c>
      <c r="B124" s="799">
        <f t="shared" ref="B124:M124" si="24">B95*B112/100</f>
        <v>2734.1036666666582</v>
      </c>
      <c r="C124" s="799">
        <f t="shared" si="24"/>
        <v>2869.4336859307309</v>
      </c>
      <c r="D124" s="799">
        <f t="shared" si="24"/>
        <v>2342.0147391251198</v>
      </c>
      <c r="E124" s="799">
        <f t="shared" si="24"/>
        <v>2224.7084166666614</v>
      </c>
      <c r="F124" s="799">
        <f t="shared" si="24"/>
        <v>1988.4691612903168</v>
      </c>
      <c r="G124" s="799">
        <f t="shared" si="24"/>
        <v>2215.6182670959515</v>
      </c>
      <c r="H124" s="799">
        <f t="shared" si="24"/>
        <v>2431.5124664711584</v>
      </c>
      <c r="I124" s="799">
        <f t="shared" si="24"/>
        <v>2527.8096735092845</v>
      </c>
      <c r="J124" s="799">
        <f t="shared" si="24"/>
        <v>2025.2071782323228</v>
      </c>
      <c r="K124" s="799">
        <f t="shared" si="24"/>
        <v>2070.2161542795684</v>
      </c>
      <c r="L124" s="799">
        <f t="shared" si="24"/>
        <v>2475.8369224305484</v>
      </c>
      <c r="M124" s="800">
        <f t="shared" si="24"/>
        <v>2550.0163460410536</v>
      </c>
      <c r="O124" s="120"/>
    </row>
    <row r="125" spans="1:37">
      <c r="A125" s="135">
        <v>2020</v>
      </c>
      <c r="B125" s="112">
        <f t="shared" ref="B125:D127" si="25">B96*B113/100</f>
        <v>2655.4349208211102</v>
      </c>
      <c r="C125" s="112">
        <f t="shared" si="25"/>
        <v>2077.3413321157996</v>
      </c>
      <c r="D125" s="112">
        <f t="shared" si="25"/>
        <v>1122.3900527859194</v>
      </c>
      <c r="E125" s="112"/>
      <c r="F125" s="112"/>
      <c r="G125" s="112">
        <f t="shared" ref="G125:M126" si="26">G96*G113/100</f>
        <v>420.60326388888643</v>
      </c>
      <c r="H125" s="112">
        <f t="shared" si="26"/>
        <v>407.84029545454359</v>
      </c>
      <c r="I125" s="112">
        <f t="shared" si="26"/>
        <v>379.56316153469959</v>
      </c>
      <c r="J125" s="112">
        <f t="shared" si="26"/>
        <v>421.31185090908986</v>
      </c>
      <c r="K125" s="112">
        <f t="shared" si="26"/>
        <v>426.47176539589111</v>
      </c>
      <c r="L125" s="112">
        <f t="shared" si="26"/>
        <v>467.18689560605867</v>
      </c>
      <c r="M125" s="113">
        <f t="shared" si="26"/>
        <v>473.71749999999798</v>
      </c>
      <c r="O125" s="120"/>
    </row>
    <row r="126" spans="1:37">
      <c r="A126" s="134">
        <v>2021</v>
      </c>
      <c r="B126" s="110">
        <f t="shared" si="25"/>
        <v>455.39122067448477</v>
      </c>
      <c r="C126" s="110">
        <f t="shared" si="25"/>
        <v>457.74172821969455</v>
      </c>
      <c r="D126" s="110">
        <f t="shared" si="25"/>
        <v>425.01508895405533</v>
      </c>
      <c r="E126" s="110">
        <f>E97*E114/100</f>
        <v>443.84566257575568</v>
      </c>
      <c r="F126" s="110">
        <f>F97*F114/100</f>
        <v>364.79913419531312</v>
      </c>
      <c r="G126" s="110">
        <f t="shared" si="26"/>
        <v>401.14663953488184</v>
      </c>
      <c r="H126" s="110">
        <f t="shared" si="26"/>
        <v>416.13984502007639</v>
      </c>
      <c r="I126" s="110">
        <f t="shared" si="26"/>
        <v>410.02436865098394</v>
      </c>
      <c r="J126" s="110">
        <f t="shared" si="26"/>
        <v>408.75259051527502</v>
      </c>
      <c r="K126" s="110">
        <f t="shared" si="26"/>
        <v>399.74130208287301</v>
      </c>
      <c r="L126" s="110">
        <f t="shared" si="26"/>
        <v>524.92025581395171</v>
      </c>
      <c r="M126" s="111">
        <f t="shared" si="26"/>
        <v>785.31605158642594</v>
      </c>
    </row>
    <row r="127" spans="1:37">
      <c r="A127" s="135">
        <v>2022</v>
      </c>
      <c r="B127" s="112">
        <f t="shared" si="25"/>
        <v>594.40460350381773</v>
      </c>
      <c r="C127" s="112">
        <f t="shared" si="25"/>
        <v>662.23298563611559</v>
      </c>
      <c r="D127" s="112">
        <f t="shared" si="25"/>
        <v>805.90767000000005</v>
      </c>
      <c r="E127" s="112">
        <f>E98*E115/100</f>
        <v>938.49079078887326</v>
      </c>
      <c r="F127" s="112">
        <v>985</v>
      </c>
      <c r="G127" s="112">
        <v>1194.9994769721841</v>
      </c>
      <c r="H127" s="112">
        <v>1584.2878195798951</v>
      </c>
      <c r="I127" s="112">
        <v>1609.1939259962039</v>
      </c>
      <c r="J127" s="112">
        <v>1466.33</v>
      </c>
      <c r="K127" s="112">
        <v>1531.66</v>
      </c>
      <c r="L127" s="112">
        <v>2017</v>
      </c>
      <c r="M127" s="113">
        <v>2398</v>
      </c>
    </row>
    <row r="128" spans="1:37">
      <c r="A128" s="134">
        <v>2023</v>
      </c>
      <c r="B128" s="110">
        <v>2118.1799999999998</v>
      </c>
      <c r="C128" s="110">
        <v>2235.39</v>
      </c>
      <c r="D128" s="110">
        <v>2141.8000000000002</v>
      </c>
      <c r="E128" s="110">
        <v>2142.87</v>
      </c>
      <c r="F128" s="110">
        <v>1691.28</v>
      </c>
      <c r="G128" s="110">
        <v>1962.1</v>
      </c>
      <c r="H128" s="110">
        <v>2339.73</v>
      </c>
      <c r="I128" s="110">
        <v>2356.1</v>
      </c>
      <c r="J128" s="110">
        <v>1870.07</v>
      </c>
      <c r="K128" s="110">
        <v>1931.81</v>
      </c>
      <c r="L128" s="110">
        <v>2416.36</v>
      </c>
      <c r="M128" s="139">
        <v>2747.1308446880062</v>
      </c>
    </row>
    <row r="129" spans="1:28">
      <c r="A129" s="135">
        <v>2024</v>
      </c>
      <c r="B129" s="112">
        <v>2659.37</v>
      </c>
      <c r="C129" s="112">
        <v>3071.64</v>
      </c>
      <c r="D129" s="112">
        <v>2515.16</v>
      </c>
      <c r="E129" s="112">
        <v>2424.12</v>
      </c>
      <c r="F129" s="112">
        <v>2242.2199999999998</v>
      </c>
      <c r="G129" s="112">
        <v>2485.9299999999998</v>
      </c>
      <c r="H129" s="112">
        <v>2837.64</v>
      </c>
      <c r="I129" s="112">
        <v>2998.41</v>
      </c>
      <c r="J129" s="112">
        <v>2138.684322178105</v>
      </c>
      <c r="K129" s="112">
        <v>2225.69</v>
      </c>
      <c r="L129" s="112">
        <v>3197.36</v>
      </c>
      <c r="M129" s="113">
        <v>3364.85</v>
      </c>
    </row>
    <row r="130" spans="1:28">
      <c r="A130" s="778">
        <v>2025</v>
      </c>
      <c r="B130" s="140">
        <v>3281.06</v>
      </c>
      <c r="C130" s="140">
        <v>3095.47</v>
      </c>
      <c r="D130" s="140">
        <v>2450.1799999999998</v>
      </c>
      <c r="E130" s="140">
        <v>1818.41</v>
      </c>
      <c r="F130" s="140">
        <v>1709.08</v>
      </c>
      <c r="G130" s="140">
        <v>1775.76</v>
      </c>
      <c r="H130" s="140">
        <v>2292.89</v>
      </c>
      <c r="I130" s="140">
        <v>2291.1201908275998</v>
      </c>
      <c r="J130" s="140">
        <v>1609.9386664741</v>
      </c>
      <c r="K130" s="140">
        <v>1895.7580555710849</v>
      </c>
      <c r="L130" s="140">
        <v>2535.4469402079721</v>
      </c>
      <c r="M130" s="141">
        <v>2882.873515588602</v>
      </c>
      <c r="N130" s="157">
        <f>AVERAGE(B130:G130)</f>
        <v>2354.9933333333333</v>
      </c>
    </row>
    <row r="131" spans="1:28">
      <c r="A131" s="773">
        <v>2026</v>
      </c>
      <c r="B131" s="114">
        <v>2722.2365882111771</v>
      </c>
      <c r="C131" s="114">
        <v>3024.37</v>
      </c>
      <c r="D131" s="114">
        <v>2249.460609940179</v>
      </c>
      <c r="E131" s="114">
        <v>1944.1186008087809</v>
      </c>
      <c r="F131" s="114">
        <v>1645.7570116099221</v>
      </c>
      <c r="G131" s="114">
        <v>1490.3105636048526</v>
      </c>
      <c r="H131" s="114"/>
      <c r="I131" s="114"/>
      <c r="J131" s="114"/>
      <c r="K131" s="114"/>
      <c r="L131" s="114"/>
      <c r="M131" s="115"/>
      <c r="N131" s="157">
        <f>AVERAGE(B131:G131)</f>
        <v>2179.3755623624852</v>
      </c>
    </row>
    <row r="132" spans="1:28">
      <c r="A132" s="116" t="s">
        <v>224</v>
      </c>
      <c r="B132" s="117">
        <f t="shared" ref="B132:M132" si="27">B131/B130</f>
        <v>0.82968205037737108</v>
      </c>
      <c r="C132" s="117">
        <f t="shared" si="27"/>
        <v>0.97703095168100484</v>
      </c>
      <c r="D132" s="117">
        <f t="shared" si="27"/>
        <v>0.91807973697449952</v>
      </c>
      <c r="E132" s="117">
        <f t="shared" si="27"/>
        <v>1.0691310544974899</v>
      </c>
      <c r="F132" s="117">
        <f t="shared" si="27"/>
        <v>0.96294907880843617</v>
      </c>
      <c r="G132" s="117">
        <f t="shared" si="27"/>
        <v>0.83925224332390225</v>
      </c>
      <c r="H132" s="117">
        <f t="shared" si="27"/>
        <v>0</v>
      </c>
      <c r="I132" s="117">
        <f t="shared" si="27"/>
        <v>0</v>
      </c>
      <c r="J132" s="117">
        <f t="shared" si="27"/>
        <v>0</v>
      </c>
      <c r="K132" s="117">
        <f t="shared" si="27"/>
        <v>0</v>
      </c>
      <c r="L132" s="117">
        <f t="shared" si="27"/>
        <v>0</v>
      </c>
      <c r="M132" s="117">
        <f t="shared" si="27"/>
        <v>0</v>
      </c>
      <c r="N132" s="138"/>
      <c r="O132" s="138"/>
      <c r="P132" s="138"/>
      <c r="Q132" s="138"/>
      <c r="R132" s="138"/>
      <c r="S132" s="138"/>
      <c r="T132" s="138"/>
      <c r="U132" s="138"/>
    </row>
    <row r="133" spans="1:28">
      <c r="A133" s="126" t="s">
        <v>414</v>
      </c>
      <c r="B133" s="127">
        <f t="shared" ref="B133:G133" si="28">(B131-B130)/B130</f>
        <v>-0.17031794962262892</v>
      </c>
      <c r="C133" s="127">
        <f t="shared" si="28"/>
        <v>-2.2969048318995149E-2</v>
      </c>
      <c r="D133" s="127">
        <f t="shared" si="28"/>
        <v>-8.1920263025500525E-2</v>
      </c>
      <c r="E133" s="127">
        <f t="shared" si="28"/>
        <v>6.9131054497490019E-2</v>
      </c>
      <c r="F133" s="127">
        <f t="shared" si="28"/>
        <v>-3.70509211915638E-2</v>
      </c>
      <c r="G133" s="127">
        <f t="shared" si="28"/>
        <v>-0.16074775667609775</v>
      </c>
      <c r="H133" s="124"/>
      <c r="I133" s="126"/>
      <c r="J133" s="128"/>
      <c r="K133" s="128"/>
      <c r="L133" s="128"/>
      <c r="M133" s="128"/>
      <c r="N133" s="127">
        <f>(N131-N130)/N130</f>
        <v>-7.4572513002520102E-2</v>
      </c>
    </row>
    <row r="134" spans="1:28" ht="21" customHeight="1">
      <c r="A134" s="129" t="s">
        <v>231</v>
      </c>
    </row>
    <row r="135" spans="1:28">
      <c r="A135" s="787" t="s">
        <v>212</v>
      </c>
      <c r="B135" s="788"/>
      <c r="C135" s="788"/>
      <c r="D135" s="788"/>
      <c r="E135" s="788"/>
      <c r="F135" s="788"/>
      <c r="G135" s="788"/>
      <c r="H135" s="788"/>
      <c r="I135" s="788"/>
      <c r="J135" s="788"/>
      <c r="K135" s="788"/>
      <c r="L135" s="788"/>
      <c r="M135" s="788"/>
      <c r="AB135" s="122"/>
    </row>
    <row r="136" spans="1:28">
      <c r="A136" s="774"/>
      <c r="B136" s="775" t="s">
        <v>213</v>
      </c>
      <c r="C136" s="775" t="s">
        <v>214</v>
      </c>
      <c r="D136" s="775" t="s">
        <v>215</v>
      </c>
      <c r="E136" s="775" t="s">
        <v>216</v>
      </c>
      <c r="F136" s="775" t="s">
        <v>29</v>
      </c>
      <c r="G136" s="775" t="s">
        <v>217</v>
      </c>
      <c r="H136" s="775" t="s">
        <v>218</v>
      </c>
      <c r="I136" s="775" t="s">
        <v>219</v>
      </c>
      <c r="J136" s="775" t="s">
        <v>220</v>
      </c>
      <c r="K136" s="775" t="s">
        <v>221</v>
      </c>
      <c r="L136" s="775" t="s">
        <v>222</v>
      </c>
      <c r="M136" s="803" t="s">
        <v>223</v>
      </c>
      <c r="AB136" s="122"/>
    </row>
    <row r="137" spans="1:28">
      <c r="A137" s="770">
        <v>2019</v>
      </c>
      <c r="B137" s="771">
        <v>90.038254755996689</v>
      </c>
      <c r="C137" s="771">
        <v>91.409111721611708</v>
      </c>
      <c r="D137" s="771">
        <v>88.595947063688996</v>
      </c>
      <c r="E137" s="771">
        <v>85.731837606837601</v>
      </c>
      <c r="F137" s="771">
        <v>79.083953680727873</v>
      </c>
      <c r="G137" s="771">
        <v>89.497863247863251</v>
      </c>
      <c r="H137" s="771">
        <v>89.510959470636877</v>
      </c>
      <c r="I137" s="771">
        <v>91.113523573200979</v>
      </c>
      <c r="J137" s="771">
        <v>84.529914529914521</v>
      </c>
      <c r="K137" s="771">
        <v>82.78019023986765</v>
      </c>
      <c r="L137" s="771">
        <v>92.649572649572647</v>
      </c>
      <c r="M137" s="772">
        <v>85.173697270471465</v>
      </c>
      <c r="AB137" s="122"/>
    </row>
    <row r="138" spans="1:28">
      <c r="A138" s="144">
        <v>2020</v>
      </c>
      <c r="B138" s="145"/>
      <c r="C138" s="145">
        <v>58.943370165745797</v>
      </c>
      <c r="D138" s="145">
        <v>30.7253608982356</v>
      </c>
      <c r="E138" s="145"/>
      <c r="F138" s="145"/>
      <c r="G138" s="145"/>
      <c r="H138" s="145"/>
      <c r="I138" s="145"/>
      <c r="J138" s="145">
        <v>11.482504604051501</v>
      </c>
      <c r="K138" s="145">
        <v>18.619675637141299</v>
      </c>
      <c r="L138" s="145">
        <v>23.043278084714501</v>
      </c>
      <c r="M138" s="139">
        <v>32.222420245945401</v>
      </c>
      <c r="AB138" s="122"/>
    </row>
    <row r="139" spans="1:28">
      <c r="A139" s="135">
        <v>2021</v>
      </c>
      <c r="B139" s="112">
        <v>19.13254755996692</v>
      </c>
      <c r="C139" s="112">
        <v>26.219093406593409</v>
      </c>
      <c r="D139" s="112">
        <v>33.369520264681547</v>
      </c>
      <c r="E139" s="112">
        <v>23.22115384615384</v>
      </c>
      <c r="F139" s="112">
        <v>14.510959470636889</v>
      </c>
      <c r="G139" s="112">
        <v>20.30982905982906</v>
      </c>
      <c r="H139" s="112">
        <v>24.710504549214232</v>
      </c>
      <c r="I139" s="112">
        <v>25.899503722084368</v>
      </c>
      <c r="J139" s="112">
        <v>28.685897435897431</v>
      </c>
      <c r="K139" s="112">
        <v>29.957609594706369</v>
      </c>
      <c r="L139" s="112">
        <v>38.63247863247863</v>
      </c>
      <c r="M139" s="113">
        <v>51.793837882547557</v>
      </c>
      <c r="AB139" s="122"/>
    </row>
    <row r="140" spans="1:28">
      <c r="A140" s="144">
        <v>2022</v>
      </c>
      <c r="B140" s="145">
        <v>41.666666666666657</v>
      </c>
      <c r="C140" s="145">
        <v>43.9</v>
      </c>
      <c r="D140" s="145">
        <v>54.9</v>
      </c>
      <c r="E140" s="145">
        <v>58.05555555555555</v>
      </c>
      <c r="F140" s="145">
        <v>61.853804797353177</v>
      </c>
      <c r="G140" s="142">
        <v>65.470085470085465</v>
      </c>
      <c r="H140" s="142">
        <v>66.589123242349046</v>
      </c>
      <c r="I140" s="142">
        <v>67.685070306038043</v>
      </c>
      <c r="J140" s="142">
        <v>73.894230769230774</v>
      </c>
      <c r="K140" s="142">
        <v>78.996071133167902</v>
      </c>
      <c r="L140" s="142">
        <v>87.6</v>
      </c>
      <c r="M140" s="143">
        <v>85.8</v>
      </c>
      <c r="AB140" s="122"/>
    </row>
    <row r="141" spans="1:28">
      <c r="A141" s="135">
        <v>2023</v>
      </c>
      <c r="B141" s="112">
        <v>83.2</v>
      </c>
      <c r="C141" s="112">
        <v>87</v>
      </c>
      <c r="D141" s="112">
        <v>83.8</v>
      </c>
      <c r="E141" s="112">
        <v>79.900000000000006</v>
      </c>
      <c r="F141" s="112">
        <v>83.4</v>
      </c>
      <c r="G141" s="112">
        <v>81.2</v>
      </c>
      <c r="H141" s="112">
        <v>85.9</v>
      </c>
      <c r="I141" s="112">
        <v>87.1</v>
      </c>
      <c r="J141" s="112">
        <v>84.9</v>
      </c>
      <c r="K141" s="112">
        <v>80.400000000000006</v>
      </c>
      <c r="L141" s="112">
        <v>86.7</v>
      </c>
      <c r="M141" s="113">
        <v>87.732630272952846</v>
      </c>
      <c r="AB141" s="122"/>
    </row>
    <row r="142" spans="1:28">
      <c r="A142" s="144">
        <v>2024</v>
      </c>
      <c r="B142" s="145">
        <v>88.163475131731133</v>
      </c>
      <c r="C142" s="145">
        <v>62.759511717009723</v>
      </c>
      <c r="D142" s="145">
        <v>61.027756939234813</v>
      </c>
      <c r="E142" s="145">
        <v>69.49181739879414</v>
      </c>
      <c r="F142" s="145">
        <v>61.315328832208053</v>
      </c>
      <c r="G142" s="145">
        <v>67.144702842377257</v>
      </c>
      <c r="H142" s="145">
        <v>77.523547553555048</v>
      </c>
      <c r="I142" s="145">
        <v>77.756939234808698</v>
      </c>
      <c r="J142" s="145">
        <v>68.204134366925061</v>
      </c>
      <c r="K142" s="145">
        <v>68.8</v>
      </c>
      <c r="L142" s="145">
        <v>82.6</v>
      </c>
      <c r="M142" s="139">
        <v>79.7</v>
      </c>
      <c r="AB142" s="122"/>
    </row>
    <row r="143" spans="1:28">
      <c r="A143" s="773">
        <v>2025</v>
      </c>
      <c r="B143" s="114">
        <v>82.2</v>
      </c>
      <c r="C143" s="114">
        <v>76.099999999999994</v>
      </c>
      <c r="D143" s="114">
        <v>61.4</v>
      </c>
      <c r="E143" s="114">
        <v>57.2</v>
      </c>
      <c r="F143" s="114">
        <v>57.9</v>
      </c>
      <c r="G143" s="114">
        <v>64.2</v>
      </c>
      <c r="H143" s="114">
        <v>71.7</v>
      </c>
      <c r="I143" s="114">
        <v>77.686088188713896</v>
      </c>
      <c r="J143" s="114">
        <v>71.546080964685615</v>
      </c>
      <c r="K143" s="114">
        <v>77.231807951988003</v>
      </c>
      <c r="L143" s="114">
        <v>78.720930232558132</v>
      </c>
      <c r="M143" s="115">
        <v>78.194548637159286</v>
      </c>
      <c r="N143" s="157">
        <f>AVERAGE(B143:G143)</f>
        <v>66.5</v>
      </c>
      <c r="AB143" s="122"/>
    </row>
    <row r="144" spans="1:28">
      <c r="A144" s="773">
        <v>2026</v>
      </c>
      <c r="B144" s="114">
        <v>79.811619571559547</v>
      </c>
      <c r="C144" s="114">
        <v>77.777777777777786</v>
      </c>
      <c r="D144" s="114">
        <v>69.292323080770203</v>
      </c>
      <c r="E144" s="114">
        <v>63.380706287683033</v>
      </c>
      <c r="F144" s="114">
        <v>61.29032258064516</v>
      </c>
      <c r="G144" s="114">
        <v>61.974324922532091</v>
      </c>
      <c r="H144" s="114"/>
      <c r="I144" s="114"/>
      <c r="J144" s="114"/>
      <c r="K144" s="114"/>
      <c r="L144" s="114"/>
      <c r="M144" s="115"/>
      <c r="N144" s="157">
        <f>AVERAGE(B144:G144)</f>
        <v>68.921179036827979</v>
      </c>
    </row>
    <row r="145" spans="1:38">
      <c r="A145" s="116" t="s">
        <v>224</v>
      </c>
      <c r="B145" s="117">
        <f t="shared" ref="B145:M145" si="29">B144/B143</f>
        <v>0.97094427702627184</v>
      </c>
      <c r="C145" s="117">
        <f t="shared" si="29"/>
        <v>1.0220470141626516</v>
      </c>
      <c r="D145" s="117">
        <f t="shared" si="29"/>
        <v>1.1285394638561923</v>
      </c>
      <c r="E145" s="117">
        <f t="shared" si="29"/>
        <v>1.1080543057287242</v>
      </c>
      <c r="F145" s="117">
        <f t="shared" si="29"/>
        <v>1.0585547941389493</v>
      </c>
      <c r="G145" s="117">
        <f t="shared" si="29"/>
        <v>0.96533216390236898</v>
      </c>
      <c r="H145" s="117">
        <f t="shared" si="29"/>
        <v>0</v>
      </c>
      <c r="I145" s="117">
        <f t="shared" si="29"/>
        <v>0</v>
      </c>
      <c r="J145" s="117">
        <f t="shared" si="29"/>
        <v>0</v>
      </c>
      <c r="K145" s="117">
        <f t="shared" si="29"/>
        <v>0</v>
      </c>
      <c r="L145" s="117">
        <f t="shared" si="29"/>
        <v>0</v>
      </c>
      <c r="M145" s="117">
        <f t="shared" si="29"/>
        <v>0</v>
      </c>
      <c r="AB145" s="122"/>
    </row>
    <row r="146" spans="1:38">
      <c r="A146" s="126" t="s">
        <v>414</v>
      </c>
      <c r="B146" s="127">
        <f t="shared" ref="B146:G146" si="30">(B144-B143)/B143</f>
        <v>-2.9055722973728177E-2</v>
      </c>
      <c r="C146" s="127">
        <f t="shared" si="30"/>
        <v>2.2047014162651663E-2</v>
      </c>
      <c r="D146" s="127">
        <f t="shared" si="30"/>
        <v>0.12853946385619225</v>
      </c>
      <c r="E146" s="127">
        <f t="shared" si="30"/>
        <v>0.10805430572872429</v>
      </c>
      <c r="F146" s="127">
        <f t="shared" si="30"/>
        <v>5.8554794138949248E-2</v>
      </c>
      <c r="G146" s="127">
        <f t="shared" si="30"/>
        <v>-3.4667836097631029E-2</v>
      </c>
      <c r="H146" s="124"/>
      <c r="I146" s="126"/>
      <c r="J146" s="128"/>
      <c r="K146" s="128"/>
      <c r="L146" s="128"/>
      <c r="M146" s="128"/>
      <c r="N146" s="127">
        <f>(N144-N143)/N143</f>
        <v>3.6408707320721496E-2</v>
      </c>
    </row>
    <row r="147" spans="1:38">
      <c r="A147" s="787" t="s">
        <v>225</v>
      </c>
      <c r="B147" s="788"/>
      <c r="C147" s="788"/>
      <c r="D147" s="788"/>
      <c r="E147" s="788"/>
      <c r="F147" s="788"/>
      <c r="G147" s="788"/>
      <c r="H147" s="788"/>
      <c r="I147" s="788"/>
      <c r="J147" s="788"/>
      <c r="K147" s="788"/>
      <c r="L147" s="788"/>
      <c r="M147" s="788"/>
      <c r="AB147" s="122"/>
    </row>
    <row r="148" spans="1:38">
      <c r="A148" s="774"/>
      <c r="B148" s="775" t="s">
        <v>213</v>
      </c>
      <c r="C148" s="775" t="s">
        <v>214</v>
      </c>
      <c r="D148" s="775" t="s">
        <v>215</v>
      </c>
      <c r="E148" s="775" t="s">
        <v>216</v>
      </c>
      <c r="F148" s="775" t="s">
        <v>29</v>
      </c>
      <c r="G148" s="775" t="s">
        <v>217</v>
      </c>
      <c r="H148" s="775" t="s">
        <v>218</v>
      </c>
      <c r="I148" s="775" t="s">
        <v>219</v>
      </c>
      <c r="J148" s="775" t="s">
        <v>220</v>
      </c>
      <c r="K148" s="775" t="s">
        <v>221</v>
      </c>
      <c r="L148" s="775" t="s">
        <v>222</v>
      </c>
      <c r="M148" s="775" t="s">
        <v>223</v>
      </c>
    </row>
    <row r="149" spans="1:38">
      <c r="A149" s="770">
        <v>2019</v>
      </c>
      <c r="B149" s="779">
        <v>1651.2856131940059</v>
      </c>
      <c r="C149" s="779">
        <v>1710.111907958174</v>
      </c>
      <c r="D149" s="779">
        <v>1577.22733457813</v>
      </c>
      <c r="E149" s="779">
        <v>1469.403177768085</v>
      </c>
      <c r="F149" s="779">
        <v>1322.240728853445</v>
      </c>
      <c r="G149" s="779">
        <v>1381.747081234332</v>
      </c>
      <c r="H149" s="779">
        <v>1391.400113427663</v>
      </c>
      <c r="I149" s="779">
        <v>1442.859894241134</v>
      </c>
      <c r="J149" s="779">
        <v>1384.8792651036399</v>
      </c>
      <c r="K149" s="779">
        <v>1369.6010979828891</v>
      </c>
      <c r="L149" s="779">
        <v>1599.5133231780439</v>
      </c>
      <c r="M149" s="780">
        <v>1697.700250667637</v>
      </c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</row>
    <row r="150" spans="1:38">
      <c r="A150" s="144">
        <v>2020</v>
      </c>
      <c r="B150" s="146"/>
      <c r="C150" s="146">
        <v>1410.16844045526</v>
      </c>
      <c r="D150" s="146">
        <v>1282.8712761020799</v>
      </c>
      <c r="E150" s="146"/>
      <c r="F150" s="146"/>
      <c r="G150" s="146"/>
      <c r="H150" s="146"/>
      <c r="I150" s="146"/>
      <c r="J150" s="146">
        <v>779.62128668805099</v>
      </c>
      <c r="K150" s="146">
        <v>898.53321847331802</v>
      </c>
      <c r="L150" s="146">
        <v>824.89695224775198</v>
      </c>
      <c r="M150" s="147">
        <v>790.85531457411503</v>
      </c>
    </row>
    <row r="151" spans="1:38">
      <c r="A151" s="135">
        <v>2021</v>
      </c>
      <c r="B151" s="136">
        <v>882.61961361793897</v>
      </c>
      <c r="C151" s="136">
        <v>717.66810740013045</v>
      </c>
      <c r="D151" s="136">
        <v>682.46788690937274</v>
      </c>
      <c r="E151" s="136">
        <v>829.01167264780668</v>
      </c>
      <c r="F151" s="136">
        <v>904.53991093695129</v>
      </c>
      <c r="G151" s="136">
        <v>883.31300105208152</v>
      </c>
      <c r="H151" s="136">
        <v>1038.9458523012549</v>
      </c>
      <c r="I151" s="136">
        <v>1048.943791616764</v>
      </c>
      <c r="J151" s="136">
        <v>1048.2220837988771</v>
      </c>
      <c r="K151" s="136">
        <v>999.65179672131217</v>
      </c>
      <c r="L151" s="136">
        <v>889.10217505531364</v>
      </c>
      <c r="M151" s="148">
        <v>987.24585487573722</v>
      </c>
    </row>
    <row r="152" spans="1:38">
      <c r="A152" s="144">
        <v>2022</v>
      </c>
      <c r="B152" s="145">
        <v>1035.787802729528</v>
      </c>
      <c r="C152" s="145">
        <v>944.93</v>
      </c>
      <c r="D152" s="145">
        <v>957.15</v>
      </c>
      <c r="E152" s="145">
        <v>1012.572260765548</v>
      </c>
      <c r="F152" s="145">
        <v>1014.605887170915</v>
      </c>
      <c r="G152" s="142">
        <v>987.6596458877284</v>
      </c>
      <c r="H152" s="142">
        <v>1096.004086794504</v>
      </c>
      <c r="I152" s="142">
        <v>1136.334672725884</v>
      </c>
      <c r="J152" s="142">
        <v>1141.2405270006509</v>
      </c>
      <c r="K152" s="142">
        <v>1259.653575289575</v>
      </c>
      <c r="L152" s="142">
        <v>1443</v>
      </c>
      <c r="M152" s="143">
        <v>1624</v>
      </c>
    </row>
    <row r="153" spans="1:38">
      <c r="A153" s="135">
        <v>2023</v>
      </c>
      <c r="B153" s="149">
        <v>1562.02</v>
      </c>
      <c r="C153" s="149">
        <v>1532.36</v>
      </c>
      <c r="D153" s="149">
        <v>1563.76</v>
      </c>
      <c r="E153" s="149">
        <v>1698.21</v>
      </c>
      <c r="F153" s="149">
        <v>1533.34</v>
      </c>
      <c r="G153" s="149">
        <v>1530.67</v>
      </c>
      <c r="H153" s="149">
        <v>1620.23</v>
      </c>
      <c r="I153" s="149">
        <v>1624.41</v>
      </c>
      <c r="J153" s="149">
        <v>1556</v>
      </c>
      <c r="K153" s="149">
        <v>1532.82</v>
      </c>
      <c r="L153" s="149">
        <v>1779.45</v>
      </c>
      <c r="M153" s="150">
        <v>2012.9975682635079</v>
      </c>
    </row>
    <row r="154" spans="1:38">
      <c r="A154" s="144">
        <v>2024</v>
      </c>
      <c r="B154" s="145">
        <v>1855.164778498543</v>
      </c>
      <c r="C154" s="145">
        <v>2031.9100493277481</v>
      </c>
      <c r="D154" s="145">
        <v>1910.1848772628559</v>
      </c>
      <c r="E154" s="145">
        <v>1718.2085298971231</v>
      </c>
      <c r="F154" s="145">
        <v>1741.5924229724051</v>
      </c>
      <c r="G154" s="145">
        <v>1763.5448442563011</v>
      </c>
      <c r="H154" s="145">
        <v>1879.798725904521</v>
      </c>
      <c r="I154" s="145">
        <v>1989.6248464115349</v>
      </c>
      <c r="J154" s="145">
        <v>1763.4845867272829</v>
      </c>
      <c r="K154" s="145">
        <v>1819.88</v>
      </c>
      <c r="L154" s="145">
        <v>2445.17</v>
      </c>
      <c r="M154" s="139">
        <v>2732.72</v>
      </c>
    </row>
    <row r="155" spans="1:38">
      <c r="A155" s="773">
        <v>2025</v>
      </c>
      <c r="B155" s="114">
        <v>2418.6999999999998</v>
      </c>
      <c r="C155" s="114">
        <v>2235.7800000000002</v>
      </c>
      <c r="D155" s="114">
        <v>2102.94</v>
      </c>
      <c r="E155" s="114">
        <v>2003.81</v>
      </c>
      <c r="F155" s="114">
        <v>1687.08</v>
      </c>
      <c r="G155" s="114">
        <v>1726.85</v>
      </c>
      <c r="H155" s="114">
        <v>1833.09</v>
      </c>
      <c r="I155" s="114">
        <v>1844.5238819742499</v>
      </c>
      <c r="J155" s="114">
        <v>1645.895519171733</v>
      </c>
      <c r="K155" s="114">
        <v>1761.3754648966601</v>
      </c>
      <c r="L155" s="114">
        <v>2095.3950123092068</v>
      </c>
      <c r="M155" s="115">
        <v>2545.5839729239951</v>
      </c>
      <c r="N155" s="157">
        <f>AVERAGE(B155:G155)</f>
        <v>2029.1933333333334</v>
      </c>
    </row>
    <row r="156" spans="1:38">
      <c r="A156" s="773">
        <v>2026</v>
      </c>
      <c r="B156" s="114">
        <v>2354.683086161881</v>
      </c>
      <c r="C156" s="114">
        <v>2392.4822276934019</v>
      </c>
      <c r="D156" s="114">
        <v>2121.1472723445199</v>
      </c>
      <c r="E156" s="114">
        <v>1896.452876265543</v>
      </c>
      <c r="F156" s="114">
        <v>1555.677049695953</v>
      </c>
      <c r="G156" s="114">
        <v>1547.7567524999993</v>
      </c>
      <c r="H156" s="114"/>
      <c r="I156" s="114"/>
      <c r="J156" s="114"/>
      <c r="K156" s="114"/>
      <c r="L156" s="114"/>
      <c r="M156" s="115"/>
      <c r="N156" s="157">
        <f>AVERAGE(B156:G156)</f>
        <v>1978.0332107768829</v>
      </c>
    </row>
    <row r="157" spans="1:38">
      <c r="A157" s="116" t="s">
        <v>224</v>
      </c>
      <c r="B157" s="117">
        <f t="shared" ref="B157:M157" si="31">B156/B155</f>
        <v>0.97353251174675703</v>
      </c>
      <c r="C157" s="117">
        <f t="shared" si="31"/>
        <v>1.0700883931752685</v>
      </c>
      <c r="D157" s="117">
        <f t="shared" si="31"/>
        <v>1.0086580084760002</v>
      </c>
      <c r="E157" s="117">
        <f t="shared" si="31"/>
        <v>0.94642350136267561</v>
      </c>
      <c r="F157" s="117">
        <f t="shared" si="31"/>
        <v>0.92211219959690893</v>
      </c>
      <c r="G157" s="117">
        <f t="shared" si="31"/>
        <v>0.89628905376842194</v>
      </c>
      <c r="H157" s="117">
        <f t="shared" si="31"/>
        <v>0</v>
      </c>
      <c r="I157" s="117">
        <f t="shared" si="31"/>
        <v>0</v>
      </c>
      <c r="J157" s="117">
        <f t="shared" si="31"/>
        <v>0</v>
      </c>
      <c r="K157" s="117">
        <f t="shared" si="31"/>
        <v>0</v>
      </c>
      <c r="L157" s="117">
        <f t="shared" si="31"/>
        <v>0</v>
      </c>
      <c r="M157" s="117">
        <f t="shared" si="31"/>
        <v>0</v>
      </c>
    </row>
    <row r="158" spans="1:38">
      <c r="A158" s="126" t="s">
        <v>414</v>
      </c>
      <c r="B158" s="127">
        <f t="shared" ref="B158:G158" si="32">(B156-B155)/B155</f>
        <v>-2.6467488253243007E-2</v>
      </c>
      <c r="C158" s="127">
        <f t="shared" si="32"/>
        <v>7.0088393175268451E-2</v>
      </c>
      <c r="D158" s="127">
        <f t="shared" si="32"/>
        <v>8.658008476000208E-3</v>
      </c>
      <c r="E158" s="127">
        <f t="shared" si="32"/>
        <v>-5.3576498637324395E-2</v>
      </c>
      <c r="F158" s="127">
        <f t="shared" si="32"/>
        <v>-7.7887800403091109E-2</v>
      </c>
      <c r="G158" s="127">
        <f t="shared" si="32"/>
        <v>-0.1037109462315781</v>
      </c>
      <c r="H158" s="124"/>
      <c r="I158" s="126"/>
      <c r="J158" s="128"/>
      <c r="K158" s="128"/>
      <c r="L158" s="128"/>
      <c r="M158" s="128"/>
      <c r="N158" s="859">
        <f>(N156-N155)/N155</f>
        <v>-2.5212049397190898E-2</v>
      </c>
    </row>
    <row r="159" spans="1:38">
      <c r="A159" s="787" t="s">
        <v>226</v>
      </c>
      <c r="B159" s="788"/>
      <c r="C159" s="788"/>
      <c r="D159" s="788"/>
      <c r="E159" s="788"/>
      <c r="F159" s="788"/>
      <c r="G159" s="788"/>
      <c r="H159" s="788"/>
      <c r="I159" s="788"/>
      <c r="J159" s="788"/>
      <c r="K159" s="788"/>
      <c r="L159" s="788"/>
      <c r="M159" s="788"/>
    </row>
    <row r="160" spans="1:38">
      <c r="A160" s="774"/>
      <c r="B160" s="775" t="s">
        <v>213</v>
      </c>
      <c r="C160" s="775" t="s">
        <v>214</v>
      </c>
      <c r="D160" s="775" t="s">
        <v>215</v>
      </c>
      <c r="E160" s="775" t="s">
        <v>216</v>
      </c>
      <c r="F160" s="775" t="s">
        <v>29</v>
      </c>
      <c r="G160" s="775" t="s">
        <v>217</v>
      </c>
      <c r="H160" s="775" t="s">
        <v>218</v>
      </c>
      <c r="I160" s="775" t="s">
        <v>219</v>
      </c>
      <c r="J160" s="775" t="s">
        <v>220</v>
      </c>
      <c r="K160" s="775" t="s">
        <v>221</v>
      </c>
      <c r="L160" s="775" t="s">
        <v>222</v>
      </c>
      <c r="M160" s="775" t="s">
        <v>223</v>
      </c>
      <c r="P160" s="120"/>
      <c r="Q160" s="120"/>
      <c r="R160" s="120"/>
      <c r="S160" s="120"/>
    </row>
    <row r="161" spans="1:28">
      <c r="A161" s="770">
        <v>2019</v>
      </c>
      <c r="B161" s="779">
        <f t="shared" ref="B161:M161" si="33">B137*B149/100</f>
        <v>1486.7887471567412</v>
      </c>
      <c r="C161" s="779">
        <f t="shared" si="33"/>
        <v>1563.1981045100727</v>
      </c>
      <c r="D161" s="779">
        <f t="shared" si="33"/>
        <v>1397.3594944168728</v>
      </c>
      <c r="E161" s="779">
        <f t="shared" si="33"/>
        <v>1259.7463461538457</v>
      </c>
      <c r="F161" s="779">
        <f t="shared" si="33"/>
        <v>1045.6802455541772</v>
      </c>
      <c r="G161" s="779">
        <f t="shared" si="33"/>
        <v>1236.6341131944444</v>
      </c>
      <c r="H161" s="779">
        <f t="shared" si="33"/>
        <v>1245.4555916046309</v>
      </c>
      <c r="I161" s="779">
        <f t="shared" si="33"/>
        <v>1314.6404898676585</v>
      </c>
      <c r="J161" s="779">
        <f t="shared" si="33"/>
        <v>1170.6372591346151</v>
      </c>
      <c r="K161" s="779">
        <f t="shared" si="33"/>
        <v>1133.7583944375517</v>
      </c>
      <c r="L161" s="779">
        <f t="shared" si="33"/>
        <v>1481.9422583974356</v>
      </c>
      <c r="M161" s="780">
        <f t="shared" si="33"/>
        <v>1445.9940720636885</v>
      </c>
      <c r="P161" s="120"/>
    </row>
    <row r="162" spans="1:28">
      <c r="A162" s="144">
        <v>2020</v>
      </c>
      <c r="B162" s="146"/>
      <c r="C162" s="146">
        <f t="shared" ref="C162:D164" si="34">C138*C150/100</f>
        <v>831.20080381806849</v>
      </c>
      <c r="D162" s="146">
        <f t="shared" si="34"/>
        <v>394.1668294421645</v>
      </c>
      <c r="E162" s="146"/>
      <c r="F162" s="146"/>
      <c r="G162" s="146"/>
      <c r="H162" s="146"/>
      <c r="I162" s="146"/>
      <c r="J162" s="146">
        <f t="shared" ref="J162:M163" si="35">J138*J150/100</f>
        <v>89.520050138121007</v>
      </c>
      <c r="K162" s="146">
        <f t="shared" si="35"/>
        <v>167.303970771698</v>
      </c>
      <c r="L162" s="146">
        <f t="shared" si="35"/>
        <v>190.08329861878406</v>
      </c>
      <c r="M162" s="147">
        <f t="shared" si="35"/>
        <v>254.83272299946483</v>
      </c>
      <c r="P162" s="120"/>
    </row>
    <row r="163" spans="1:28">
      <c r="A163" s="135">
        <v>2021</v>
      </c>
      <c r="B163" s="136">
        <f>B139*B151/100</f>
        <v>168.86761734904846</v>
      </c>
      <c r="C163" s="136">
        <f t="shared" si="34"/>
        <v>188.16607142857131</v>
      </c>
      <c r="D163" s="136">
        <f t="shared" si="34"/>
        <v>227.73625982216709</v>
      </c>
      <c r="E163" s="136">
        <f>E139*E151/100</f>
        <v>192.50607590812044</v>
      </c>
      <c r="F163" s="136">
        <f>F139*F151/100</f>
        <v>131.257419871796</v>
      </c>
      <c r="G163" s="136">
        <f>G139*G151/100</f>
        <v>179.39936057692384</v>
      </c>
      <c r="H163" s="136">
        <f>H139*H151/100</f>
        <v>256.72876209677418</v>
      </c>
      <c r="I163" s="136">
        <f>I139*I151/100</f>
        <v>271.67123635235669</v>
      </c>
      <c r="J163" s="136">
        <f t="shared" si="35"/>
        <v>300.69191185897273</v>
      </c>
      <c r="K163" s="136">
        <f t="shared" si="35"/>
        <v>299.47178256823844</v>
      </c>
      <c r="L163" s="136">
        <f t="shared" si="35"/>
        <v>343.48220779914681</v>
      </c>
      <c r="M163" s="148">
        <f t="shared" si="35"/>
        <v>511.3325175765101</v>
      </c>
    </row>
    <row r="164" spans="1:28">
      <c r="A164" s="144">
        <v>2022</v>
      </c>
      <c r="B164" s="145">
        <f>B140*B152/100</f>
        <v>431.57825113730325</v>
      </c>
      <c r="C164" s="145">
        <f t="shared" si="34"/>
        <v>414.82426999999996</v>
      </c>
      <c r="D164" s="145">
        <f t="shared" si="34"/>
        <v>525.47534999999993</v>
      </c>
      <c r="E164" s="145">
        <f>E140*E152/100</f>
        <v>587.85445138888758</v>
      </c>
      <c r="F164" s="145">
        <v>627.57234491315137</v>
      </c>
      <c r="G164" s="142">
        <v>646.62161431623929</v>
      </c>
      <c r="H164" s="142">
        <v>729.81951209677482</v>
      </c>
      <c r="I164" s="142">
        <v>769.12892214640192</v>
      </c>
      <c r="J164" s="142">
        <v>843.31090865384635</v>
      </c>
      <c r="K164" s="142">
        <v>995.07683436724562</v>
      </c>
      <c r="L164" s="142">
        <v>1264</v>
      </c>
      <c r="M164" s="143">
        <v>1394</v>
      </c>
    </row>
    <row r="165" spans="1:28">
      <c r="A165" s="135">
        <v>2023</v>
      </c>
      <c r="B165" s="149">
        <v>1300.31</v>
      </c>
      <c r="C165" s="149">
        <v>1332.39</v>
      </c>
      <c r="D165" s="149">
        <v>1310.01</v>
      </c>
      <c r="E165" s="149">
        <v>1356.03</v>
      </c>
      <c r="F165" s="149">
        <v>1278.49</v>
      </c>
      <c r="G165" s="149">
        <v>1243.01</v>
      </c>
      <c r="H165" s="149">
        <v>1391.74</v>
      </c>
      <c r="I165" s="149">
        <v>1414.39</v>
      </c>
      <c r="J165" s="149">
        <v>1320.94</v>
      </c>
      <c r="K165" s="149">
        <v>1231.71</v>
      </c>
      <c r="L165" s="149">
        <v>1542.1</v>
      </c>
      <c r="M165" s="150">
        <v>1766.055713968155</v>
      </c>
    </row>
    <row r="166" spans="1:28">
      <c r="A166" s="144">
        <v>2024</v>
      </c>
      <c r="B166" s="145">
        <v>1635.5777381441981</v>
      </c>
      <c r="C166" s="145">
        <v>1275.2168254869459</v>
      </c>
      <c r="D166" s="145">
        <v>1165.742983985996</v>
      </c>
      <c r="E166" s="145">
        <v>1194.0143341266139</v>
      </c>
      <c r="F166" s="145">
        <v>1067.86312106235</v>
      </c>
      <c r="G166" s="145">
        <v>1184.126945167958</v>
      </c>
      <c r="H166" s="145">
        <v>1457.286659187713</v>
      </c>
      <c r="I166" s="145">
        <v>1547.071382824874</v>
      </c>
      <c r="J166" s="145">
        <v>1202.769397071489</v>
      </c>
      <c r="K166" s="145">
        <v>1252.24</v>
      </c>
      <c r="L166" s="145">
        <v>2019</v>
      </c>
      <c r="M166" s="139">
        <v>2178.75</v>
      </c>
    </row>
    <row r="167" spans="1:28">
      <c r="A167" s="773">
        <v>2025</v>
      </c>
      <c r="B167" s="114">
        <v>1987.97</v>
      </c>
      <c r="C167" s="114">
        <v>1701.08</v>
      </c>
      <c r="D167" s="114">
        <v>1291.8800000000001</v>
      </c>
      <c r="E167" s="114">
        <v>1146.97</v>
      </c>
      <c r="F167" s="114">
        <v>977.27</v>
      </c>
      <c r="G167" s="114">
        <v>1108.99</v>
      </c>
      <c r="H167" s="114">
        <v>1314.88</v>
      </c>
      <c r="I167" s="114">
        <v>1432.9384496124001</v>
      </c>
      <c r="J167" s="114">
        <v>1177.573740740741</v>
      </c>
      <c r="K167" s="114">
        <v>1360.3421163624239</v>
      </c>
      <c r="L167" s="114">
        <v>1649.514445736434</v>
      </c>
      <c r="M167" s="115">
        <v>1990.507897807785</v>
      </c>
      <c r="N167" s="157">
        <f>AVERAGE(B167:G167)</f>
        <v>1369.0266666666666</v>
      </c>
    </row>
    <row r="168" spans="1:28">
      <c r="A168" s="773">
        <v>2026</v>
      </c>
      <c r="B168" s="114">
        <v>1879.3107068433781</v>
      </c>
      <c r="C168" s="114">
        <v>1860.819510428202</v>
      </c>
      <c r="D168" s="114">
        <v>1469.79222097191</v>
      </c>
      <c r="E168" s="114">
        <v>1201.9852273901811</v>
      </c>
      <c r="F168" s="114">
        <v>953.47948207171305</v>
      </c>
      <c r="G168" s="114">
        <v>959.21179880478041</v>
      </c>
      <c r="H168" s="114"/>
      <c r="I168" s="114"/>
      <c r="J168" s="114"/>
      <c r="K168" s="114"/>
      <c r="L168" s="114"/>
      <c r="M168" s="115"/>
      <c r="N168" s="157">
        <f>AVERAGE(B168:G168)</f>
        <v>1387.4331577516941</v>
      </c>
    </row>
    <row r="169" spans="1:28">
      <c r="A169" s="116" t="s">
        <v>224</v>
      </c>
      <c r="B169" s="117">
        <f t="shared" ref="B169:M169" si="36">B168/B167</f>
        <v>0.94534158304369686</v>
      </c>
      <c r="C169" s="117">
        <f t="shared" si="36"/>
        <v>1.0939047607568144</v>
      </c>
      <c r="D169" s="117">
        <f t="shared" si="36"/>
        <v>1.1377157483449778</v>
      </c>
      <c r="E169" s="117">
        <f t="shared" si="36"/>
        <v>1.0479657073769855</v>
      </c>
      <c r="F169" s="117">
        <f t="shared" si="36"/>
        <v>0.97565614627657971</v>
      </c>
      <c r="G169" s="117">
        <f t="shared" si="36"/>
        <v>0.86494179280677053</v>
      </c>
      <c r="H169" s="117">
        <f t="shared" si="36"/>
        <v>0</v>
      </c>
      <c r="I169" s="117">
        <f t="shared" si="36"/>
        <v>0</v>
      </c>
      <c r="J169" s="117">
        <f t="shared" si="36"/>
        <v>0</v>
      </c>
      <c r="K169" s="117">
        <f t="shared" si="36"/>
        <v>0</v>
      </c>
      <c r="L169" s="117">
        <f t="shared" si="36"/>
        <v>0</v>
      </c>
      <c r="M169" s="117">
        <f t="shared" si="36"/>
        <v>0</v>
      </c>
    </row>
    <row r="170" spans="1:28">
      <c r="A170" s="126" t="s">
        <v>414</v>
      </c>
      <c r="B170" s="127">
        <f t="shared" ref="B170:G170" si="37">(B168-B167)/B167</f>
        <v>-5.4658416956303149E-2</v>
      </c>
      <c r="C170" s="127">
        <f t="shared" si="37"/>
        <v>9.3904760756814518E-2</v>
      </c>
      <c r="D170" s="127">
        <f t="shared" si="37"/>
        <v>0.13771574834497774</v>
      </c>
      <c r="E170" s="127">
        <f t="shared" si="37"/>
        <v>4.7965707376985495E-2</v>
      </c>
      <c r="F170" s="127">
        <f t="shared" si="37"/>
        <v>-2.4343853723420274E-2</v>
      </c>
      <c r="G170" s="127">
        <f t="shared" si="37"/>
        <v>-0.1350582071932295</v>
      </c>
      <c r="H170" s="124"/>
      <c r="I170" s="126"/>
      <c r="J170" s="128"/>
      <c r="K170" s="128"/>
      <c r="L170" s="128"/>
      <c r="M170" s="128"/>
      <c r="N170" s="860">
        <f>(N168-N167)/N167</f>
        <v>1.3444947080427566E-2</v>
      </c>
    </row>
    <row r="171" spans="1:28">
      <c r="A171" s="152"/>
      <c r="B171" s="153"/>
      <c r="C171" s="153"/>
      <c r="D171" s="153"/>
      <c r="E171" s="153"/>
      <c r="F171" s="110"/>
      <c r="G171" s="155"/>
      <c r="H171" s="154"/>
      <c r="I171" s="154"/>
      <c r="J171" s="154"/>
      <c r="K171" s="154"/>
    </row>
    <row r="172" spans="1:28">
      <c r="A172" s="152"/>
      <c r="B172" s="153"/>
      <c r="C172" s="153"/>
      <c r="D172" s="153"/>
      <c r="E172" s="153"/>
      <c r="F172" s="110"/>
      <c r="G172" s="155"/>
      <c r="H172" s="154"/>
      <c r="I172" s="154"/>
      <c r="J172" s="154"/>
      <c r="K172" s="154"/>
    </row>
    <row r="174" spans="1:28" ht="21" customHeight="1">
      <c r="A174" s="129" t="s">
        <v>7</v>
      </c>
    </row>
    <row r="175" spans="1:28">
      <c r="A175" s="787" t="s">
        <v>212</v>
      </c>
      <c r="B175" s="788"/>
      <c r="C175" s="788"/>
      <c r="D175" s="788"/>
      <c r="E175" s="788"/>
      <c r="F175" s="788"/>
      <c r="G175" s="788"/>
      <c r="H175" s="788"/>
      <c r="I175" s="788"/>
      <c r="J175" s="788"/>
      <c r="K175" s="788"/>
      <c r="L175" s="788"/>
      <c r="M175" s="788"/>
    </row>
    <row r="176" spans="1:28">
      <c r="A176" s="795"/>
      <c r="B176" s="796" t="s">
        <v>213</v>
      </c>
      <c r="C176" s="796" t="s">
        <v>214</v>
      </c>
      <c r="D176" s="796" t="s">
        <v>215</v>
      </c>
      <c r="E176" s="796" t="s">
        <v>216</v>
      </c>
      <c r="F176" s="796" t="s">
        <v>29</v>
      </c>
      <c r="G176" s="796" t="s">
        <v>217</v>
      </c>
      <c r="H176" s="796" t="s">
        <v>218</v>
      </c>
      <c r="I176" s="796" t="s">
        <v>219</v>
      </c>
      <c r="J176" s="796" t="s">
        <v>220</v>
      </c>
      <c r="K176" s="796" t="s">
        <v>221</v>
      </c>
      <c r="L176" s="796" t="s">
        <v>222</v>
      </c>
      <c r="M176" s="797" t="s">
        <v>223</v>
      </c>
      <c r="AB176" s="122"/>
    </row>
    <row r="177" spans="1:38" ht="17.25" hidden="1" customHeight="1">
      <c r="A177" s="130">
        <v>2014</v>
      </c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31">
        <v>78.823865258349898</v>
      </c>
      <c r="AB177" s="122"/>
    </row>
    <row r="178" spans="1:38" ht="17.25" hidden="1" customHeight="1">
      <c r="A178" s="132">
        <v>2015</v>
      </c>
      <c r="B178" s="110">
        <v>78.866685697973097</v>
      </c>
      <c r="C178" s="110">
        <v>87.835018963337504</v>
      </c>
      <c r="D178" s="110">
        <v>81.213245789323395</v>
      </c>
      <c r="E178" s="110">
        <v>83.707964601769902</v>
      </c>
      <c r="F178" s="110">
        <v>81.364544675991993</v>
      </c>
      <c r="G178" s="110">
        <v>78.6194690265486</v>
      </c>
      <c r="H178" s="110">
        <v>88.392806166143302</v>
      </c>
      <c r="I178" s="110">
        <v>88.969454753068703</v>
      </c>
      <c r="J178" s="110">
        <v>73.988200589970504</v>
      </c>
      <c r="K178" s="110">
        <v>82.769055095632297</v>
      </c>
      <c r="L178" s="110">
        <v>79.613569321533902</v>
      </c>
      <c r="M178" s="133">
        <v>82.806166143305703</v>
      </c>
      <c r="AB178" s="122"/>
    </row>
    <row r="179" spans="1:38" ht="17.25" hidden="1" customHeight="1">
      <c r="A179" s="130">
        <v>2016</v>
      </c>
      <c r="B179" s="112">
        <v>86.759920068512699</v>
      </c>
      <c r="C179" s="112">
        <v>91.826801517066997</v>
      </c>
      <c r="D179" s="112">
        <v>84.441906936911195</v>
      </c>
      <c r="E179" s="112">
        <v>85.501474926253593</v>
      </c>
      <c r="F179" s="112">
        <v>80.462460747930294</v>
      </c>
      <c r="G179" s="112">
        <v>82.628318584070698</v>
      </c>
      <c r="H179" s="112">
        <v>90.6737082500713</v>
      </c>
      <c r="I179" s="112">
        <v>88.218669711675702</v>
      </c>
      <c r="J179" s="112">
        <v>77.162241887905594</v>
      </c>
      <c r="K179" s="112">
        <v>73.388524122180897</v>
      </c>
      <c r="L179" s="112">
        <v>68.811209439528</v>
      </c>
      <c r="M179" s="131">
        <v>75.632315158435603</v>
      </c>
      <c r="AB179" s="122"/>
    </row>
    <row r="180" spans="1:38" ht="20.25" hidden="1" customHeight="1">
      <c r="A180" s="132">
        <v>2017</v>
      </c>
      <c r="B180" s="110">
        <v>87.2823294319155</v>
      </c>
      <c r="C180" s="110">
        <v>91.567635903918998</v>
      </c>
      <c r="D180" s="110">
        <v>85.127033970882096</v>
      </c>
      <c r="E180" s="110">
        <v>86.168141592920307</v>
      </c>
      <c r="F180" s="110">
        <v>79.997145304025096</v>
      </c>
      <c r="G180" s="110">
        <v>82.837758112094306</v>
      </c>
      <c r="H180" s="110">
        <v>88.618327148158698</v>
      </c>
      <c r="I180" s="110">
        <v>90.730802169568904</v>
      </c>
      <c r="J180" s="110">
        <v>81.778761061946895</v>
      </c>
      <c r="K180" s="110">
        <v>82.006851270339695</v>
      </c>
      <c r="L180" s="110">
        <v>84.913056292366605</v>
      </c>
      <c r="M180" s="133">
        <v>85.485297053706304</v>
      </c>
      <c r="AB180" s="122"/>
    </row>
    <row r="181" spans="1:38" ht="17.899999999999999" hidden="1" customHeight="1">
      <c r="A181" s="130">
        <v>2018</v>
      </c>
      <c r="B181" s="112">
        <v>91.124040957188797</v>
      </c>
      <c r="C181" s="112">
        <v>94.464443602374601</v>
      </c>
      <c r="D181" s="112">
        <v>87.992356179230399</v>
      </c>
      <c r="E181" s="112">
        <v>87.618626584143797</v>
      </c>
      <c r="F181" s="112">
        <v>80.054761701035304</v>
      </c>
      <c r="G181" s="112">
        <v>84.742116121426406</v>
      </c>
      <c r="H181" s="112">
        <v>88.266164684407102</v>
      </c>
      <c r="I181" s="112">
        <v>90.5079718205413</v>
      </c>
      <c r="J181" s="112">
        <v>76.534040671971695</v>
      </c>
      <c r="K181" s="112">
        <v>80.3371267219988</v>
      </c>
      <c r="L181" s="112">
        <v>84.553492484526899</v>
      </c>
      <c r="M181" s="131">
        <v>83.773993896351996</v>
      </c>
      <c r="AB181" s="122"/>
    </row>
    <row r="182" spans="1:38">
      <c r="A182" s="786">
        <v>2019</v>
      </c>
      <c r="B182" s="799">
        <v>86.963685911654693</v>
      </c>
      <c r="C182" s="799">
        <v>91.601178781925299</v>
      </c>
      <c r="D182" s="799">
        <v>85.647590679595197</v>
      </c>
      <c r="E182" s="799">
        <v>87.042130539183503</v>
      </c>
      <c r="F182" s="799">
        <v>79.398778967826402</v>
      </c>
      <c r="G182" s="799">
        <v>83.542894564505502</v>
      </c>
      <c r="H182" s="799">
        <v>86.972135961298704</v>
      </c>
      <c r="I182" s="799">
        <v>91.881614804486901</v>
      </c>
      <c r="J182" s="799">
        <v>71.4887579131194</v>
      </c>
      <c r="K182" s="799">
        <v>79.128377379217099</v>
      </c>
      <c r="L182" s="799">
        <v>77.323728443571198</v>
      </c>
      <c r="M182" s="800">
        <v>78.055221074423798</v>
      </c>
      <c r="AB182" s="122"/>
    </row>
    <row r="183" spans="1:38">
      <c r="A183" s="135">
        <v>2020</v>
      </c>
      <c r="B183" s="112">
        <v>84.734985318038696</v>
      </c>
      <c r="C183" s="112">
        <v>65.831696136214802</v>
      </c>
      <c r="D183" s="112">
        <v>37.556245642943097</v>
      </c>
      <c r="E183" s="112"/>
      <c r="F183" s="112"/>
      <c r="G183" s="112"/>
      <c r="H183" s="112">
        <v>29.751739405439501</v>
      </c>
      <c r="I183" s="112">
        <v>27.274404385410001</v>
      </c>
      <c r="J183" s="112">
        <v>29.373638344226499</v>
      </c>
      <c r="K183" s="112">
        <v>36.859582542694397</v>
      </c>
      <c r="L183" s="112">
        <v>33.184991273996502</v>
      </c>
      <c r="M183" s="113">
        <v>28.821145076845099</v>
      </c>
      <c r="AB183" s="122"/>
    </row>
    <row r="184" spans="1:38">
      <c r="A184" s="134">
        <v>2021</v>
      </c>
      <c r="B184" s="110">
        <v>4.7901536902550204</v>
      </c>
      <c r="C184" s="110">
        <v>20.2131637995512</v>
      </c>
      <c r="D184" s="110">
        <v>24.223104205370699</v>
      </c>
      <c r="E184" s="110">
        <v>24.581151832460701</v>
      </c>
      <c r="F184" s="110">
        <v>10.510574663533401</v>
      </c>
      <c r="G184" s="110">
        <v>13.987783595113401</v>
      </c>
      <c r="H184" s="110">
        <v>16.865816585036299</v>
      </c>
      <c r="I184" s="110">
        <v>7.4100658672521504</v>
      </c>
      <c r="J184" s="110">
        <v>20.599912739964999</v>
      </c>
      <c r="K184" s="110">
        <v>44.325282891403397</v>
      </c>
      <c r="L184" s="110">
        <v>38.688917975567101</v>
      </c>
      <c r="M184" s="139">
        <v>50.236446546191523</v>
      </c>
      <c r="AB184" s="122"/>
    </row>
    <row r="185" spans="1:38">
      <c r="A185" s="135">
        <v>2022</v>
      </c>
      <c r="B185" s="112">
        <v>26.8</v>
      </c>
      <c r="C185" s="112">
        <v>35.299999999999997</v>
      </c>
      <c r="D185" s="112">
        <v>46</v>
      </c>
      <c r="E185" s="112">
        <v>62.030977312390917</v>
      </c>
      <c r="F185" s="112">
        <v>64.712464110792098</v>
      </c>
      <c r="G185" s="112">
        <v>58.902705061082017</v>
      </c>
      <c r="H185" s="112">
        <v>69.310504982266508</v>
      </c>
      <c r="I185" s="112">
        <v>64.70401959128526</v>
      </c>
      <c r="J185" s="112">
        <v>61.215095986038399</v>
      </c>
      <c r="K185" s="112">
        <v>75.2</v>
      </c>
      <c r="L185" s="112">
        <v>74.3</v>
      </c>
      <c r="M185" s="113">
        <v>78.2</v>
      </c>
      <c r="AB185" s="122"/>
    </row>
    <row r="186" spans="1:38">
      <c r="A186" s="134">
        <v>2023</v>
      </c>
      <c r="B186" s="110">
        <v>81.900000000000006</v>
      </c>
      <c r="C186" s="110">
        <v>86.2</v>
      </c>
      <c r="D186" s="110">
        <v>84.4</v>
      </c>
      <c r="E186" s="110">
        <v>88.6</v>
      </c>
      <c r="F186" s="110">
        <v>75.400000000000006</v>
      </c>
      <c r="G186" s="110">
        <v>77.3</v>
      </c>
      <c r="H186" s="110">
        <v>85.6</v>
      </c>
      <c r="I186" s="110">
        <v>83</v>
      </c>
      <c r="J186" s="110">
        <v>72.3</v>
      </c>
      <c r="K186" s="110">
        <v>77.599999999999994</v>
      </c>
      <c r="L186" s="110">
        <v>79.2</v>
      </c>
      <c r="M186" s="139">
        <v>86.476022136649618</v>
      </c>
      <c r="AB186" s="122"/>
    </row>
    <row r="187" spans="1:38">
      <c r="A187" s="135">
        <v>2024</v>
      </c>
      <c r="B187" s="112">
        <v>80.3</v>
      </c>
      <c r="C187" s="112">
        <v>83.3</v>
      </c>
      <c r="D187" s="112">
        <v>76.599999999999994</v>
      </c>
      <c r="E187" s="112">
        <v>74.8</v>
      </c>
      <c r="F187" s="112">
        <v>69.3</v>
      </c>
      <c r="G187" s="112">
        <v>70.2</v>
      </c>
      <c r="H187" s="112">
        <v>73.400000000000006</v>
      </c>
      <c r="I187" s="112">
        <v>70.900000000000006</v>
      </c>
      <c r="J187" s="112">
        <v>62.562202223398621</v>
      </c>
      <c r="K187" s="112">
        <v>68.8</v>
      </c>
      <c r="L187" s="112">
        <v>78.5</v>
      </c>
      <c r="M187" s="113">
        <v>79.3</v>
      </c>
      <c r="AB187" s="122"/>
    </row>
    <row r="188" spans="1:38">
      <c r="A188" s="778">
        <v>2025</v>
      </c>
      <c r="B188" s="140">
        <v>83.1</v>
      </c>
      <c r="C188" s="140">
        <v>83.4</v>
      </c>
      <c r="D188" s="140">
        <v>77.7</v>
      </c>
      <c r="E188" s="140">
        <v>69.5</v>
      </c>
      <c r="F188" s="140">
        <v>66</v>
      </c>
      <c r="G188" s="140">
        <v>64.2</v>
      </c>
      <c r="H188" s="140">
        <v>73.599999999999994</v>
      </c>
      <c r="I188" s="140">
        <v>72.767636059358907</v>
      </c>
      <c r="J188" s="140">
        <v>62.454561496382567</v>
      </c>
      <c r="K188" s="140">
        <v>71.51419935449718</v>
      </c>
      <c r="L188" s="140">
        <v>76.380801129345329</v>
      </c>
      <c r="M188" s="141">
        <v>79.545415734558304</v>
      </c>
      <c r="N188" s="157">
        <f>AVERAGE(B188:G188)</f>
        <v>73.983333333333334</v>
      </c>
    </row>
    <row r="189" spans="1:38">
      <c r="A189" s="773">
        <v>2026</v>
      </c>
      <c r="B189" s="114">
        <v>83.6</v>
      </c>
      <c r="C189" s="114">
        <v>85.4</v>
      </c>
      <c r="D189" s="114">
        <v>72.513742224793859</v>
      </c>
      <c r="E189" s="114">
        <v>65.995889387144985</v>
      </c>
      <c r="F189" s="114">
        <v>62.8</v>
      </c>
      <c r="G189" s="114">
        <v>59.21711509715994</v>
      </c>
      <c r="H189" s="114"/>
      <c r="I189" s="114"/>
      <c r="J189" s="114"/>
      <c r="K189" s="114"/>
      <c r="L189" s="114"/>
      <c r="M189" s="115"/>
      <c r="N189" s="861">
        <f>AVERAGE(B189:G189)</f>
        <v>71.587791118183134</v>
      </c>
    </row>
    <row r="190" spans="1:38">
      <c r="A190" s="116" t="s">
        <v>224</v>
      </c>
      <c r="B190" s="117">
        <f t="shared" ref="B190:M190" si="38">B189/B188</f>
        <v>1.0060168471720818</v>
      </c>
      <c r="C190" s="117">
        <f t="shared" si="38"/>
        <v>1.0239808153477219</v>
      </c>
      <c r="D190" s="117">
        <f t="shared" si="38"/>
        <v>0.93325279568589259</v>
      </c>
      <c r="E190" s="117">
        <f t="shared" si="38"/>
        <v>0.94958114226107893</v>
      </c>
      <c r="F190" s="117">
        <f t="shared" si="38"/>
        <v>0.95151515151515142</v>
      </c>
      <c r="G190" s="117">
        <f t="shared" si="38"/>
        <v>0.92238497036074674</v>
      </c>
      <c r="H190" s="117">
        <f t="shared" si="38"/>
        <v>0</v>
      </c>
      <c r="I190" s="117">
        <f t="shared" si="38"/>
        <v>0</v>
      </c>
      <c r="J190" s="117">
        <f t="shared" si="38"/>
        <v>0</v>
      </c>
      <c r="K190" s="117">
        <f t="shared" si="38"/>
        <v>0</v>
      </c>
      <c r="L190" s="117">
        <f t="shared" si="38"/>
        <v>0</v>
      </c>
      <c r="M190" s="117">
        <f t="shared" si="38"/>
        <v>0</v>
      </c>
    </row>
    <row r="191" spans="1:38">
      <c r="A191" s="126" t="s">
        <v>414</v>
      </c>
      <c r="B191" s="127">
        <f t="shared" ref="B191:G191" si="39">(B189-B188)/B188</f>
        <v>6.0168471720818293E-3</v>
      </c>
      <c r="C191" s="127">
        <f t="shared" si="39"/>
        <v>2.3980815347721823E-2</v>
      </c>
      <c r="D191" s="127">
        <f t="shared" si="39"/>
        <v>-6.6747204314107383E-2</v>
      </c>
      <c r="E191" s="127">
        <f t="shared" si="39"/>
        <v>-5.0418857738921088E-2</v>
      </c>
      <c r="F191" s="127">
        <f t="shared" si="39"/>
        <v>-4.8484848484848526E-2</v>
      </c>
      <c r="G191" s="127">
        <f t="shared" si="39"/>
        <v>-7.7615029639253305E-2</v>
      </c>
      <c r="H191" s="124"/>
      <c r="I191" s="126"/>
      <c r="J191" s="128"/>
      <c r="K191" s="128"/>
      <c r="L191" s="128"/>
      <c r="M191" s="128"/>
      <c r="N191" s="860">
        <f>(N189-N188)/N188</f>
        <v>-3.2379484773375093E-2</v>
      </c>
    </row>
    <row r="192" spans="1:38">
      <c r="A192" s="787" t="s">
        <v>225</v>
      </c>
      <c r="B192" s="788"/>
      <c r="C192" s="788"/>
      <c r="D192" s="788"/>
      <c r="E192" s="788"/>
      <c r="F192" s="788"/>
      <c r="G192" s="788"/>
      <c r="H192" s="788"/>
      <c r="I192" s="788"/>
      <c r="J192" s="788"/>
      <c r="K192" s="788"/>
      <c r="L192" s="788"/>
      <c r="M192" s="788"/>
      <c r="AB192" s="122"/>
      <c r="AC192" s="122"/>
      <c r="AD192" s="122"/>
      <c r="AE192" s="122"/>
      <c r="AF192" s="122"/>
      <c r="AG192" s="122"/>
      <c r="AH192" s="122"/>
      <c r="AI192" s="122"/>
      <c r="AJ192" s="122"/>
      <c r="AK192" s="122"/>
      <c r="AL192" s="122"/>
    </row>
    <row r="193" spans="1:14">
      <c r="A193" s="795"/>
      <c r="B193" s="796" t="s">
        <v>213</v>
      </c>
      <c r="C193" s="796" t="s">
        <v>214</v>
      </c>
      <c r="D193" s="796" t="s">
        <v>215</v>
      </c>
      <c r="E193" s="796" t="s">
        <v>216</v>
      </c>
      <c r="F193" s="796" t="s">
        <v>29</v>
      </c>
      <c r="G193" s="796" t="s">
        <v>217</v>
      </c>
      <c r="H193" s="796" t="s">
        <v>218</v>
      </c>
      <c r="I193" s="796" t="s">
        <v>219</v>
      </c>
      <c r="J193" s="796" t="s">
        <v>220</v>
      </c>
      <c r="K193" s="796" t="s">
        <v>221</v>
      </c>
      <c r="L193" s="796" t="s">
        <v>222</v>
      </c>
      <c r="M193" s="796" t="s">
        <v>223</v>
      </c>
    </row>
    <row r="194" spans="1:14" hidden="1">
      <c r="A194" s="130">
        <v>2014</v>
      </c>
      <c r="B194" s="136"/>
      <c r="C194" s="136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>
        <v>4456.9582499999897</v>
      </c>
    </row>
    <row r="195" spans="1:14" hidden="1">
      <c r="A195" s="132">
        <v>2015</v>
      </c>
      <c r="B195" s="137">
        <v>4458.4257592210497</v>
      </c>
      <c r="C195" s="137">
        <v>4313.4766565074997</v>
      </c>
      <c r="D195" s="137">
        <v>3721.0654961509999</v>
      </c>
      <c r="E195" s="137">
        <v>3663.4777306269102</v>
      </c>
      <c r="F195" s="137">
        <v>3406.84501999859</v>
      </c>
      <c r="G195" s="137">
        <v>3264.2311656911302</v>
      </c>
      <c r="H195" s="137">
        <v>3461.23684827541</v>
      </c>
      <c r="I195" s="137">
        <v>3565.4066007187298</v>
      </c>
      <c r="J195" s="137">
        <v>3501.4691800494302</v>
      </c>
      <c r="K195" s="137">
        <v>3654.9130630475202</v>
      </c>
      <c r="L195" s="137">
        <v>3924.1871861499098</v>
      </c>
      <c r="M195" s="137">
        <v>4565.2773632571398</v>
      </c>
    </row>
    <row r="196" spans="1:14" hidden="1">
      <c r="A196" s="130">
        <v>2016</v>
      </c>
      <c r="B196" s="136">
        <v>4360.2942621084403</v>
      </c>
      <c r="C196" s="136">
        <v>4351.05953810146</v>
      </c>
      <c r="D196" s="136">
        <v>3872.7470145368402</v>
      </c>
      <c r="E196" s="136">
        <v>3826.3754378471599</v>
      </c>
      <c r="F196" s="136">
        <v>3513.97765195487</v>
      </c>
      <c r="G196" s="136">
        <v>3363.9146522794599</v>
      </c>
      <c r="H196" s="136">
        <v>3577.5183432295398</v>
      </c>
      <c r="I196" s="136">
        <v>3638.2013396757502</v>
      </c>
      <c r="J196" s="136">
        <v>3474.8579171190399</v>
      </c>
      <c r="K196" s="136">
        <v>3597.3459957989699</v>
      </c>
      <c r="L196" s="136">
        <v>4003.09596819136</v>
      </c>
      <c r="M196" s="136">
        <v>4555.4344651619203</v>
      </c>
    </row>
    <row r="197" spans="1:14" hidden="1">
      <c r="A197" s="132">
        <v>2017</v>
      </c>
      <c r="B197" s="137">
        <v>4602.5400951757902</v>
      </c>
      <c r="C197" s="137">
        <v>4246.2783238989296</v>
      </c>
      <c r="D197" s="137">
        <v>3885.4387412474798</v>
      </c>
      <c r="E197" s="137">
        <v>3941.72568843928</v>
      </c>
      <c r="F197" s="137">
        <v>3550.3333218427701</v>
      </c>
      <c r="G197" s="137">
        <v>3472.2524652802499</v>
      </c>
      <c r="H197" s="137">
        <v>3882.0216596978298</v>
      </c>
      <c r="I197" s="137">
        <v>3904.42778022842</v>
      </c>
      <c r="J197" s="137">
        <v>3645.06793983335</v>
      </c>
      <c r="K197" s="137">
        <v>3852.0396500852798</v>
      </c>
      <c r="L197" s="137">
        <v>4114.4147742181804</v>
      </c>
      <c r="M197" s="137">
        <v>4867.58365524489</v>
      </c>
    </row>
    <row r="198" spans="1:14" hidden="1">
      <c r="A198" s="130">
        <v>2018</v>
      </c>
      <c r="B198" s="136">
        <v>4707.6730000938896</v>
      </c>
      <c r="C198" s="136">
        <v>4783.9723021895297</v>
      </c>
      <c r="D198" s="136">
        <v>4211.0478280768803</v>
      </c>
      <c r="E198" s="136">
        <v>4184.38552484106</v>
      </c>
      <c r="F198" s="136">
        <v>3764.5360652700501</v>
      </c>
      <c r="G198" s="136">
        <v>3882.4270335617098</v>
      </c>
      <c r="H198" s="136">
        <v>4050.0556966426402</v>
      </c>
      <c r="I198" s="136">
        <v>4146.8967046922699</v>
      </c>
      <c r="J198" s="136">
        <v>3773.5090411275401</v>
      </c>
      <c r="K198" s="136">
        <v>3958.0610416444702</v>
      </c>
      <c r="L198" s="136">
        <v>4037.6356593119299</v>
      </c>
      <c r="M198" s="136">
        <v>4655.8994065096003</v>
      </c>
    </row>
    <row r="199" spans="1:14">
      <c r="A199" s="786">
        <v>2019</v>
      </c>
      <c r="B199" s="799">
        <v>4250.48666156536</v>
      </c>
      <c r="C199" s="799">
        <v>4384.62676808374</v>
      </c>
      <c r="D199" s="799">
        <v>3792.6905142688001</v>
      </c>
      <c r="E199" s="799">
        <v>3907.6507975121599</v>
      </c>
      <c r="F199" s="799">
        <v>3402.4993053079602</v>
      </c>
      <c r="G199" s="799">
        <v>3514.6860867497498</v>
      </c>
      <c r="H199" s="799">
        <v>3689.9665794510502</v>
      </c>
      <c r="I199" s="799">
        <v>3755.88200809307</v>
      </c>
      <c r="J199" s="799">
        <v>3603.2520556352802</v>
      </c>
      <c r="K199" s="799">
        <v>3710.5333135445899</v>
      </c>
      <c r="L199" s="799">
        <v>3912.3796342075502</v>
      </c>
      <c r="M199" s="800">
        <v>4512.3671993829303</v>
      </c>
    </row>
    <row r="200" spans="1:14">
      <c r="A200" s="135">
        <v>2020</v>
      </c>
      <c r="B200" s="112">
        <v>4550.2046979631496</v>
      </c>
      <c r="C200" s="112">
        <v>3832.1125274451902</v>
      </c>
      <c r="D200" s="112">
        <v>3430.3964360445402</v>
      </c>
      <c r="E200" s="112"/>
      <c r="F200" s="112"/>
      <c r="G200" s="112"/>
      <c r="H200" s="112">
        <v>2846.51416157321</v>
      </c>
      <c r="I200" s="112">
        <v>2385.9449560343901</v>
      </c>
      <c r="J200" s="112">
        <v>2577.8186267383599</v>
      </c>
      <c r="K200" s="112">
        <v>2703.1010896610801</v>
      </c>
      <c r="L200" s="112">
        <v>2767.2743807520301</v>
      </c>
      <c r="M200" s="113">
        <v>3069.4544661588002</v>
      </c>
    </row>
    <row r="201" spans="1:14">
      <c r="A201" s="134">
        <v>2021</v>
      </c>
      <c r="B201" s="110">
        <v>3020.2832525341501</v>
      </c>
      <c r="C201" s="110">
        <v>2632.2075294865799</v>
      </c>
      <c r="D201" s="110">
        <v>2443.8311033641198</v>
      </c>
      <c r="E201" s="110">
        <v>2965.53850931842</v>
      </c>
      <c r="F201" s="110">
        <v>2456.6577235772302</v>
      </c>
      <c r="G201" s="110">
        <v>2644.23586244541</v>
      </c>
      <c r="H201" s="110">
        <v>2283.2840458129899</v>
      </c>
      <c r="I201" s="110">
        <v>2753.3171304843299</v>
      </c>
      <c r="J201" s="110">
        <v>2490.6094270888402</v>
      </c>
      <c r="K201" s="110">
        <v>3106.8271679367399</v>
      </c>
      <c r="L201" s="110">
        <v>3836.4637417535901</v>
      </c>
      <c r="M201" s="139">
        <v>3782.9290271474179</v>
      </c>
    </row>
    <row r="202" spans="1:14">
      <c r="A202" s="135">
        <v>2022</v>
      </c>
      <c r="B202" s="112">
        <v>3536.52</v>
      </c>
      <c r="C202" s="112">
        <v>3102.21</v>
      </c>
      <c r="D202" s="112">
        <v>3126.67</v>
      </c>
      <c r="E202" s="112">
        <v>3666.671202039739</v>
      </c>
      <c r="F202" s="112">
        <v>3387.6442830391811</v>
      </c>
      <c r="G202" s="112">
        <v>3441.021992148439</v>
      </c>
      <c r="H202" s="112">
        <v>3980.4892442204</v>
      </c>
      <c r="I202" s="112">
        <v>3989.7526150282229</v>
      </c>
      <c r="J202" s="112">
        <v>3902.0330672463679</v>
      </c>
      <c r="K202" s="112">
        <v>4278</v>
      </c>
      <c r="L202" s="112">
        <v>4679</v>
      </c>
      <c r="M202" s="113">
        <v>4935</v>
      </c>
    </row>
    <row r="203" spans="1:14">
      <c r="A203" s="134">
        <v>2023</v>
      </c>
      <c r="B203" s="110">
        <v>4576.1400000000003</v>
      </c>
      <c r="C203" s="110">
        <v>4441.25</v>
      </c>
      <c r="D203" s="110">
        <v>4476.26</v>
      </c>
      <c r="E203" s="110">
        <v>5200.1499999999996</v>
      </c>
      <c r="F203" s="110">
        <v>4250.3</v>
      </c>
      <c r="G203" s="110">
        <v>4205.5600000000004</v>
      </c>
      <c r="H203" s="110">
        <v>4418.8900000000003</v>
      </c>
      <c r="I203" s="110">
        <v>4561.03</v>
      </c>
      <c r="J203" s="110">
        <v>4064.82</v>
      </c>
      <c r="K203" s="110">
        <v>4577.7700000000004</v>
      </c>
      <c r="L203" s="110">
        <v>4948.67</v>
      </c>
      <c r="M203" s="139">
        <v>5450.9094498734657</v>
      </c>
    </row>
    <row r="204" spans="1:14">
      <c r="A204" s="135">
        <v>2024</v>
      </c>
      <c r="B204" s="112">
        <v>4388.72</v>
      </c>
      <c r="C204" s="112">
        <v>4793.76</v>
      </c>
      <c r="D204" s="112">
        <v>4249.82</v>
      </c>
      <c r="E204" s="112">
        <v>4528.46</v>
      </c>
      <c r="F204" s="112">
        <v>4083.33</v>
      </c>
      <c r="G204" s="112">
        <v>4145.16</v>
      </c>
      <c r="H204" s="112">
        <v>4427</v>
      </c>
      <c r="I204" s="112">
        <v>4467.21</v>
      </c>
      <c r="J204" s="112">
        <v>3853.4347933942572</v>
      </c>
      <c r="K204" s="112">
        <v>4388.9799999999996</v>
      </c>
      <c r="L204" s="112">
        <v>4769.83</v>
      </c>
      <c r="M204" s="113">
        <v>5252.81</v>
      </c>
    </row>
    <row r="205" spans="1:14">
      <c r="A205" s="778">
        <v>2025</v>
      </c>
      <c r="B205" s="140">
        <v>5208.1499999999996</v>
      </c>
      <c r="C205" s="140">
        <v>4612.57</v>
      </c>
      <c r="D205" s="140">
        <v>4373.66</v>
      </c>
      <c r="E205" s="140">
        <v>4524.0200000000004</v>
      </c>
      <c r="F205" s="140">
        <v>4053.29</v>
      </c>
      <c r="G205" s="140">
        <v>3836.09</v>
      </c>
      <c r="H205" s="140">
        <v>4202.99</v>
      </c>
      <c r="I205" s="140">
        <v>4223.6887843330496</v>
      </c>
      <c r="J205" s="140">
        <v>3603.6323787189558</v>
      </c>
      <c r="K205" s="140">
        <v>4184.5662929461769</v>
      </c>
      <c r="L205" s="140">
        <v>4488.6992094490006</v>
      </c>
      <c r="M205" s="141">
        <v>5068.921898413515</v>
      </c>
      <c r="N205" s="157">
        <f>AVERAGE(B205:G205)</f>
        <v>4434.63</v>
      </c>
    </row>
    <row r="206" spans="1:14">
      <c r="A206" s="773">
        <v>2026</v>
      </c>
      <c r="B206" s="114">
        <v>4491.53</v>
      </c>
      <c r="C206" s="114">
        <v>4580.51</v>
      </c>
      <c r="D206" s="114">
        <v>4125.625620277784</v>
      </c>
      <c r="E206" s="114">
        <v>4217.4481719090627</v>
      </c>
      <c r="F206" s="114">
        <v>3927.9</v>
      </c>
      <c r="G206" s="114">
        <v>3735.0891635061371</v>
      </c>
      <c r="H206" s="114"/>
      <c r="I206" s="114"/>
      <c r="J206" s="114"/>
      <c r="K206" s="114"/>
      <c r="L206" s="114"/>
      <c r="M206" s="115"/>
      <c r="N206" s="157">
        <f>AVERAGE(B206:G206)</f>
        <v>4179.6838259488313</v>
      </c>
    </row>
    <row r="207" spans="1:14">
      <c r="A207" s="116" t="s">
        <v>224</v>
      </c>
      <c r="B207" s="117">
        <f t="shared" ref="B207:M207" si="40">B206/B205</f>
        <v>0.86240411662490524</v>
      </c>
      <c r="C207" s="117">
        <f t="shared" si="40"/>
        <v>0.99304942797616091</v>
      </c>
      <c r="D207" s="117">
        <f t="shared" si="40"/>
        <v>0.94328905774060723</v>
      </c>
      <c r="E207" s="117">
        <f t="shared" si="40"/>
        <v>0.93223464350490548</v>
      </c>
      <c r="F207" s="117">
        <f t="shared" si="40"/>
        <v>0.9690646363818034</v>
      </c>
      <c r="G207" s="117">
        <f t="shared" si="40"/>
        <v>0.97367088976174621</v>
      </c>
      <c r="H207" s="117">
        <f t="shared" si="40"/>
        <v>0</v>
      </c>
      <c r="I207" s="117">
        <f t="shared" si="40"/>
        <v>0</v>
      </c>
      <c r="J207" s="117">
        <f t="shared" si="40"/>
        <v>0</v>
      </c>
      <c r="K207" s="117">
        <f t="shared" si="40"/>
        <v>0</v>
      </c>
      <c r="L207" s="117">
        <f t="shared" si="40"/>
        <v>0</v>
      </c>
      <c r="M207" s="117">
        <f t="shared" si="40"/>
        <v>0</v>
      </c>
    </row>
    <row r="208" spans="1:14">
      <c r="A208" s="126" t="s">
        <v>414</v>
      </c>
      <c r="B208" s="127">
        <f t="shared" ref="B208:G208" si="41">(B206-B205)/B205</f>
        <v>-0.13759588337509479</v>
      </c>
      <c r="C208" s="127">
        <f t="shared" si="41"/>
        <v>-6.9505720238390942E-3</v>
      </c>
      <c r="D208" s="127">
        <f t="shared" si="41"/>
        <v>-5.6710942259392778E-2</v>
      </c>
      <c r="E208" s="127">
        <f t="shared" si="41"/>
        <v>-6.7765356495094561E-2</v>
      </c>
      <c r="F208" s="127">
        <f t="shared" si="41"/>
        <v>-3.0935363618196546E-2</v>
      </c>
      <c r="G208" s="127">
        <f t="shared" si="41"/>
        <v>-2.6329110238253808E-2</v>
      </c>
      <c r="H208" s="124"/>
      <c r="I208" s="126"/>
      <c r="J208" s="128"/>
      <c r="K208" s="128"/>
      <c r="L208" s="128"/>
      <c r="M208" s="128"/>
      <c r="N208" s="127">
        <f>(N206-N205)/N205</f>
        <v>-5.7489841103128957E-2</v>
      </c>
    </row>
    <row r="210" spans="1:19">
      <c r="A210" s="805" t="s">
        <v>226</v>
      </c>
      <c r="B210" s="782"/>
      <c r="C210" s="782"/>
      <c r="D210" s="782"/>
      <c r="E210" s="782"/>
      <c r="F210" s="782"/>
      <c r="G210" s="782"/>
      <c r="H210" s="782"/>
      <c r="I210" s="782"/>
      <c r="J210" s="782"/>
      <c r="K210" s="782"/>
      <c r="L210" s="782"/>
      <c r="M210" s="783"/>
    </row>
    <row r="211" spans="1:19">
      <c r="A211" s="134"/>
      <c r="B211" s="151" t="s">
        <v>213</v>
      </c>
      <c r="C211" s="151" t="s">
        <v>214</v>
      </c>
      <c r="D211" s="151" t="s">
        <v>215</v>
      </c>
      <c r="E211" s="151" t="s">
        <v>216</v>
      </c>
      <c r="F211" s="151" t="s">
        <v>29</v>
      </c>
      <c r="G211" s="151" t="s">
        <v>217</v>
      </c>
      <c r="H211" s="151" t="s">
        <v>218</v>
      </c>
      <c r="I211" s="151" t="s">
        <v>219</v>
      </c>
      <c r="J211" s="151" t="s">
        <v>220</v>
      </c>
      <c r="K211" s="151" t="s">
        <v>221</v>
      </c>
      <c r="L211" s="151" t="s">
        <v>222</v>
      </c>
      <c r="M211" s="156" t="s">
        <v>223</v>
      </c>
    </row>
    <row r="212" spans="1:19" hidden="1">
      <c r="A212" s="135">
        <v>2015</v>
      </c>
      <c r="B212" s="112">
        <f t="shared" ref="B212:M212" si="42">B178*B195/100</f>
        <v>3516.212630602336</v>
      </c>
      <c r="C212" s="112">
        <f t="shared" si="42"/>
        <v>3788.7430392224987</v>
      </c>
      <c r="D212" s="112">
        <f t="shared" si="42"/>
        <v>3021.9980673708178</v>
      </c>
      <c r="E212" s="112">
        <f t="shared" si="42"/>
        <v>3066.6226419468976</v>
      </c>
      <c r="F212" s="112">
        <f t="shared" si="42"/>
        <v>2771.9639383385611</v>
      </c>
      <c r="G212" s="112">
        <f t="shared" si="42"/>
        <v>2566.3212102654843</v>
      </c>
      <c r="H212" s="112">
        <f t="shared" si="42"/>
        <v>3059.4843782472108</v>
      </c>
      <c r="I212" s="112">
        <f t="shared" si="42"/>
        <v>3172.1228123893752</v>
      </c>
      <c r="J212" s="112">
        <f t="shared" si="42"/>
        <v>2590.6740405309679</v>
      </c>
      <c r="K212" s="112">
        <f t="shared" si="42"/>
        <v>3025.1370068512642</v>
      </c>
      <c r="L212" s="112">
        <f t="shared" si="42"/>
        <v>3124.1854857522094</v>
      </c>
      <c r="M212" s="113">
        <f t="shared" si="42"/>
        <v>3780.3311583214327</v>
      </c>
    </row>
    <row r="213" spans="1:19" hidden="1">
      <c r="A213" s="134">
        <v>2016</v>
      </c>
      <c r="B213" s="112">
        <f t="shared" ref="B213:M213" si="43">B179*B196/100</f>
        <v>3782.9878165572281</v>
      </c>
      <c r="C213" s="112">
        <f t="shared" si="43"/>
        <v>3995.4388059418397</v>
      </c>
      <c r="D213" s="112">
        <f t="shared" si="43"/>
        <v>3270.2214299172051</v>
      </c>
      <c r="E213" s="112">
        <f t="shared" si="43"/>
        <v>3271.6074355752153</v>
      </c>
      <c r="F213" s="112">
        <f t="shared" si="43"/>
        <v>2827.43288889523</v>
      </c>
      <c r="G213" s="112">
        <f t="shared" si="43"/>
        <v>2779.5461157817062</v>
      </c>
      <c r="H213" s="112">
        <f t="shared" si="43"/>
        <v>3243.8685451327374</v>
      </c>
      <c r="I213" s="112">
        <f t="shared" si="43"/>
        <v>3209.5728232943111</v>
      </c>
      <c r="J213" s="112">
        <f t="shared" si="43"/>
        <v>2681.2782712684316</v>
      </c>
      <c r="K213" s="112">
        <f t="shared" si="43"/>
        <v>2640.0391338852355</v>
      </c>
      <c r="L213" s="112">
        <f t="shared" si="43"/>
        <v>2754.578750737458</v>
      </c>
      <c r="M213" s="113">
        <f t="shared" si="43"/>
        <v>3445.3805515272588</v>
      </c>
    </row>
    <row r="214" spans="1:19" hidden="1">
      <c r="A214" s="135">
        <v>2017</v>
      </c>
      <c r="B214" s="112">
        <f t="shared" ref="B214:M214" si="44">B180*B197/100</f>
        <v>4017.2042081073305</v>
      </c>
      <c r="C214" s="112">
        <f t="shared" si="44"/>
        <v>3888.2166750948063</v>
      </c>
      <c r="D214" s="112">
        <f t="shared" si="44"/>
        <v>3307.5587571795559</v>
      </c>
      <c r="E214" s="112">
        <f t="shared" si="44"/>
        <v>3396.5117724188713</v>
      </c>
      <c r="F214" s="112">
        <f t="shared" si="44"/>
        <v>2840.1653062517817</v>
      </c>
      <c r="G214" s="112">
        <f t="shared" si="44"/>
        <v>2876.3360982300846</v>
      </c>
      <c r="H214" s="112">
        <f t="shared" si="44"/>
        <v>3440.182654353403</v>
      </c>
      <c r="I214" s="112">
        <f t="shared" si="44"/>
        <v>3542.5186451327381</v>
      </c>
      <c r="J214" s="112">
        <f t="shared" si="44"/>
        <v>2980.8914010619455</v>
      </c>
      <c r="K214" s="112">
        <f t="shared" si="44"/>
        <v>3158.9364267199494</v>
      </c>
      <c r="L214" s="112">
        <f t="shared" si="44"/>
        <v>3493.6753333333322</v>
      </c>
      <c r="M214" s="113">
        <f t="shared" si="44"/>
        <v>4161.0683470237491</v>
      </c>
    </row>
    <row r="215" spans="1:19" hidden="1">
      <c r="A215" s="134">
        <v>2018</v>
      </c>
      <c r="B215" s="112">
        <f t="shared" ref="B215:M215" si="45">B181*B198/100</f>
        <v>4289.8218727360745</v>
      </c>
      <c r="C215" s="112">
        <f t="shared" si="45"/>
        <v>4519.1528173550505</v>
      </c>
      <c r="D215" s="112">
        <f t="shared" si="45"/>
        <v>3705.400203759154</v>
      </c>
      <c r="E215" s="112">
        <f t="shared" si="45"/>
        <v>3666.3011278514541</v>
      </c>
      <c r="F215" s="112">
        <f t="shared" si="45"/>
        <v>3013.6903762014695</v>
      </c>
      <c r="G215" s="112">
        <f t="shared" si="45"/>
        <v>3290.0508251105143</v>
      </c>
      <c r="H215" s="112">
        <f t="shared" si="45"/>
        <v>3574.8288310088042</v>
      </c>
      <c r="I215" s="112">
        <f t="shared" si="45"/>
        <v>3753.2721009098354</v>
      </c>
      <c r="J215" s="112">
        <f t="shared" si="45"/>
        <v>2888.0189442970809</v>
      </c>
      <c r="K215" s="112">
        <f t="shared" si="45"/>
        <v>3179.7925147599835</v>
      </c>
      <c r="L215" s="112">
        <f t="shared" si="45"/>
        <v>3413.9619637488904</v>
      </c>
      <c r="M215" s="113">
        <f t="shared" si="45"/>
        <v>3900.4328846296412</v>
      </c>
    </row>
    <row r="216" spans="1:19">
      <c r="A216" s="134">
        <v>2019</v>
      </c>
      <c r="B216" s="110">
        <f t="shared" ref="B216:M216" si="46">B182*B199/100</f>
        <v>3696.3798700804768</v>
      </c>
      <c r="C216" s="110">
        <f t="shared" si="46"/>
        <v>4016.3698047525399</v>
      </c>
      <c r="D216" s="110">
        <f t="shared" si="46"/>
        <v>3248.348047404776</v>
      </c>
      <c r="E216" s="110">
        <f t="shared" si="46"/>
        <v>3401.3025081859796</v>
      </c>
      <c r="F216" s="110">
        <f t="shared" si="46"/>
        <v>2701.5429028032959</v>
      </c>
      <c r="G216" s="110">
        <f t="shared" si="46"/>
        <v>2936.2704917266879</v>
      </c>
      <c r="H216" s="110">
        <f t="shared" si="46"/>
        <v>3209.2427504066504</v>
      </c>
      <c r="I216" s="110">
        <f t="shared" si="46"/>
        <v>3450.9650391871023</v>
      </c>
      <c r="J216" s="110">
        <f t="shared" si="46"/>
        <v>2575.9201390526041</v>
      </c>
      <c r="K216" s="110">
        <f t="shared" si="46"/>
        <v>2936.0848031231317</v>
      </c>
      <c r="L216" s="110">
        <f t="shared" si="46"/>
        <v>3025.1978040362301</v>
      </c>
      <c r="M216" s="111">
        <f t="shared" si="46"/>
        <v>3522.1381931681321</v>
      </c>
      <c r="P216" s="120"/>
      <c r="Q216" s="120"/>
      <c r="R216" s="120"/>
      <c r="S216" s="120"/>
    </row>
    <row r="217" spans="1:19">
      <c r="A217" s="135">
        <v>2020</v>
      </c>
      <c r="B217" s="112">
        <f t="shared" ref="B217:D219" si="47">B183*B200/100</f>
        <v>3855.6152827597816</v>
      </c>
      <c r="C217" s="112">
        <f t="shared" si="47"/>
        <v>2522.7446746655387</v>
      </c>
      <c r="D217" s="112">
        <f t="shared" si="47"/>
        <v>1288.3281120476529</v>
      </c>
      <c r="E217" s="112"/>
      <c r="F217" s="112"/>
      <c r="G217" s="112"/>
      <c r="H217" s="112">
        <f t="shared" ref="H217:M218" si="48">H183*H200/100</f>
        <v>846.88747549019263</v>
      </c>
      <c r="I217" s="112">
        <f t="shared" si="48"/>
        <v>650.75227572211236</v>
      </c>
      <c r="J217" s="112">
        <f t="shared" si="48"/>
        <v>757.19912058823184</v>
      </c>
      <c r="K217" s="112">
        <f t="shared" si="48"/>
        <v>996.3517773560975</v>
      </c>
      <c r="L217" s="112">
        <f t="shared" si="48"/>
        <v>918.319761780102</v>
      </c>
      <c r="M217" s="113">
        <f t="shared" si="48"/>
        <v>884.65192475932895</v>
      </c>
      <c r="P217" s="120"/>
    </row>
    <row r="218" spans="1:19">
      <c r="A218" s="134">
        <v>2021</v>
      </c>
      <c r="B218" s="110">
        <f t="shared" si="47"/>
        <v>144.67620967741894</v>
      </c>
      <c r="C218" s="110">
        <f t="shared" si="47"/>
        <v>532.05241947924242</v>
      </c>
      <c r="D218" s="110">
        <f t="shared" si="47"/>
        <v>591.97175477115127</v>
      </c>
      <c r="E218" s="110">
        <f>E184*E201/100</f>
        <v>728.96352362565256</v>
      </c>
      <c r="F218" s="110">
        <f>F184*F201/100</f>
        <v>258.20884426404473</v>
      </c>
      <c r="G218" s="110">
        <f>G184*G201/100</f>
        <v>369.86999018324445</v>
      </c>
      <c r="H218" s="110">
        <f t="shared" si="48"/>
        <v>385.09449928221505</v>
      </c>
      <c r="I218" s="110">
        <f t="shared" si="48"/>
        <v>204.02261290322568</v>
      </c>
      <c r="J218" s="110">
        <f t="shared" si="48"/>
        <v>513.06336867364325</v>
      </c>
      <c r="K218" s="110">
        <f t="shared" si="48"/>
        <v>1377.1099311349362</v>
      </c>
      <c r="L218" s="110">
        <f t="shared" si="48"/>
        <v>1484.2863102094188</v>
      </c>
      <c r="M218" s="139">
        <f t="shared" si="48"/>
        <v>1900.4091186032756</v>
      </c>
      <c r="P218" s="120"/>
    </row>
    <row r="219" spans="1:19">
      <c r="A219" s="135">
        <v>2022</v>
      </c>
      <c r="B219" s="112">
        <f t="shared" si="47"/>
        <v>947.78736000000004</v>
      </c>
      <c r="C219" s="112">
        <f t="shared" si="47"/>
        <v>1095.0801299999998</v>
      </c>
      <c r="D219" s="112">
        <f t="shared" si="47"/>
        <v>1438.2682</v>
      </c>
      <c r="E219" s="112">
        <f>E185*E202/100</f>
        <v>2274.4719814572418</v>
      </c>
      <c r="F219" s="112">
        <v>2192.22809086303</v>
      </c>
      <c r="G219" s="112">
        <v>2026.8550351221641</v>
      </c>
      <c r="H219" s="112">
        <v>2758.8971959339628</v>
      </c>
      <c r="I219" s="112">
        <v>2581.530313671677</v>
      </c>
      <c r="J219" s="112">
        <v>2388.6332875218218</v>
      </c>
      <c r="K219" s="112">
        <v>3216</v>
      </c>
      <c r="L219" s="112">
        <v>3476</v>
      </c>
      <c r="M219" s="113">
        <v>3857</v>
      </c>
    </row>
    <row r="220" spans="1:19">
      <c r="A220" s="134">
        <v>2023</v>
      </c>
      <c r="B220" s="110">
        <v>3747.64</v>
      </c>
      <c r="C220" s="110">
        <v>3830.07</v>
      </c>
      <c r="D220" s="110">
        <v>3777.55</v>
      </c>
      <c r="E220" s="110">
        <v>4608.8999999999996</v>
      </c>
      <c r="F220" s="110">
        <v>3206.84</v>
      </c>
      <c r="G220" s="110">
        <v>3251.05</v>
      </c>
      <c r="H220" s="110">
        <v>3783.81</v>
      </c>
      <c r="I220" s="110">
        <v>3786.23</v>
      </c>
      <c r="J220" s="110">
        <v>2940.03</v>
      </c>
      <c r="K220" s="110">
        <v>3553.52</v>
      </c>
      <c r="L220" s="110">
        <v>3917.72</v>
      </c>
      <c r="M220" s="139">
        <v>4713.7296625213048</v>
      </c>
      <c r="N220" s="157"/>
    </row>
    <row r="221" spans="1:19">
      <c r="A221" s="135">
        <v>2024</v>
      </c>
      <c r="B221" s="112">
        <v>3525.27</v>
      </c>
      <c r="C221" s="112">
        <v>3992.44</v>
      </c>
      <c r="D221" s="112">
        <v>3255.71</v>
      </c>
      <c r="E221" s="112">
        <v>3386.5</v>
      </c>
      <c r="F221" s="112">
        <v>2830.44</v>
      </c>
      <c r="G221" s="112">
        <v>2908.13</v>
      </c>
      <c r="H221" s="112">
        <v>3250.58</v>
      </c>
      <c r="I221" s="112">
        <v>3165.29</v>
      </c>
      <c r="J221" s="112">
        <v>2410.7936679901181</v>
      </c>
      <c r="K221" s="112">
        <v>3018.08</v>
      </c>
      <c r="L221" s="112">
        <v>3745.58</v>
      </c>
      <c r="M221" s="113">
        <v>4164.0200000000004</v>
      </c>
    </row>
    <row r="222" spans="1:19" s="138" customFormat="1">
      <c r="A222" s="144">
        <v>2025</v>
      </c>
      <c r="B222" s="851">
        <f>B188*B205/100</f>
        <v>4327.9726499999997</v>
      </c>
      <c r="C222" s="851">
        <f t="shared" ref="C222:G222" si="49">C188*C205/100</f>
        <v>3846.8833799999998</v>
      </c>
      <c r="D222" s="851">
        <f t="shared" si="49"/>
        <v>3398.3338199999998</v>
      </c>
      <c r="E222" s="851">
        <f t="shared" si="49"/>
        <v>3144.1939000000002</v>
      </c>
      <c r="F222" s="851">
        <f t="shared" si="49"/>
        <v>2675.1714000000002</v>
      </c>
      <c r="G222" s="851">
        <f t="shared" si="49"/>
        <v>2462.7697800000005</v>
      </c>
      <c r="H222" s="145">
        <v>3094.02</v>
      </c>
      <c r="I222" s="145">
        <v>3073.4784828634401</v>
      </c>
      <c r="J222" s="145">
        <v>2250.632800070583</v>
      </c>
      <c r="K222" s="145">
        <v>2992.5590808586212</v>
      </c>
      <c r="L222" s="145">
        <v>3428.504416463737</v>
      </c>
      <c r="M222" s="139">
        <v>4032.094997353096</v>
      </c>
      <c r="N222" s="852">
        <f>AVERAGE(B222:G222)</f>
        <v>3309.2208216666672</v>
      </c>
    </row>
    <row r="223" spans="1:19">
      <c r="A223" s="773">
        <v>2026</v>
      </c>
      <c r="B223" s="114">
        <f>B189*B206/100</f>
        <v>3754.9190799999992</v>
      </c>
      <c r="C223" s="114">
        <f t="shared" ref="C223:G223" si="50">C189*C206/100</f>
        <v>3911.7555400000006</v>
      </c>
      <c r="D223" s="114">
        <f t="shared" si="50"/>
        <v>2991.6455274482851</v>
      </c>
      <c r="E223" s="114">
        <f t="shared" si="50"/>
        <v>2783.3424304932732</v>
      </c>
      <c r="F223" s="114">
        <f t="shared" si="50"/>
        <v>2466.7212</v>
      </c>
      <c r="G223" s="114">
        <f t="shared" si="50"/>
        <v>2211.8120489349776</v>
      </c>
      <c r="H223" s="114"/>
      <c r="I223" s="114"/>
      <c r="J223" s="114"/>
      <c r="K223" s="114"/>
      <c r="L223" s="114"/>
      <c r="M223" s="115"/>
      <c r="N223" s="157">
        <f>AVERAGE(B223:G223)</f>
        <v>3020.0326378127561</v>
      </c>
    </row>
    <row r="224" spans="1:19">
      <c r="A224" s="116" t="s">
        <v>224</v>
      </c>
      <c r="B224" s="117">
        <f t="shared" ref="B224:M224" si="51">B223/B222</f>
        <v>0.86759307039521139</v>
      </c>
      <c r="C224" s="117">
        <f t="shared" si="51"/>
        <v>1.0168635629396181</v>
      </c>
      <c r="D224" s="117">
        <f t="shared" si="51"/>
        <v>0.88032715027633313</v>
      </c>
      <c r="E224" s="117">
        <f t="shared" si="51"/>
        <v>0.8852324376347378</v>
      </c>
      <c r="F224" s="117">
        <f t="shared" si="51"/>
        <v>0.9220796843148068</v>
      </c>
      <c r="G224" s="117">
        <f t="shared" si="51"/>
        <v>0.89809939479401002</v>
      </c>
      <c r="H224" s="117">
        <f t="shared" si="51"/>
        <v>0</v>
      </c>
      <c r="I224" s="117">
        <f t="shared" si="51"/>
        <v>0</v>
      </c>
      <c r="J224" s="117">
        <f t="shared" si="51"/>
        <v>0</v>
      </c>
      <c r="K224" s="117">
        <f t="shared" si="51"/>
        <v>0</v>
      </c>
      <c r="L224" s="117">
        <f t="shared" si="51"/>
        <v>0</v>
      </c>
      <c r="M224" s="117">
        <f t="shared" si="51"/>
        <v>0</v>
      </c>
    </row>
    <row r="225" spans="1:20">
      <c r="A225" s="126" t="s">
        <v>414</v>
      </c>
      <c r="B225" s="127">
        <f t="shared" ref="B225:G225" si="52">(B223-B222)/B222</f>
        <v>-0.13240692960478864</v>
      </c>
      <c r="C225" s="127">
        <f t="shared" si="52"/>
        <v>1.6863562939618097E-2</v>
      </c>
      <c r="D225" s="127">
        <f t="shared" si="52"/>
        <v>-0.11967284972366687</v>
      </c>
      <c r="E225" s="127">
        <f t="shared" si="52"/>
        <v>-0.11476756236526219</v>
      </c>
      <c r="F225" s="127">
        <f t="shared" si="52"/>
        <v>-7.7920315685193184E-2</v>
      </c>
      <c r="G225" s="127">
        <f t="shared" si="52"/>
        <v>-0.10190060520599001</v>
      </c>
      <c r="H225" s="124"/>
      <c r="I225" s="126"/>
      <c r="J225" s="128"/>
      <c r="K225" s="128"/>
      <c r="L225" s="128"/>
      <c r="M225" s="128"/>
      <c r="N225" s="127">
        <f>(N223-N222)/N222</f>
        <v>-8.7388602767301399E-2</v>
      </c>
    </row>
    <row r="227" spans="1:20" ht="18.75" hidden="1" customHeight="1">
      <c r="A227" s="862" t="s">
        <v>232</v>
      </c>
      <c r="B227" s="862"/>
      <c r="C227" s="862"/>
      <c r="D227" s="862"/>
      <c r="E227" s="862"/>
      <c r="F227" s="862"/>
      <c r="G227" s="862"/>
      <c r="H227" s="862"/>
      <c r="I227" s="862"/>
      <c r="J227" s="862"/>
      <c r="K227" s="862"/>
      <c r="L227" s="862"/>
      <c r="M227" s="862"/>
      <c r="N227" s="123"/>
      <c r="O227" s="123"/>
      <c r="P227" s="123"/>
      <c r="Q227" s="123"/>
      <c r="R227" s="123"/>
      <c r="S227" s="123"/>
      <c r="T227" s="123"/>
    </row>
    <row r="228" spans="1:20" ht="5.25" hidden="1" customHeight="1">
      <c r="A228" s="125"/>
      <c r="B228" s="125"/>
      <c r="C228" s="125"/>
      <c r="D228" s="125"/>
      <c r="E228" s="125"/>
      <c r="F228" s="110"/>
      <c r="G228" s="110"/>
      <c r="H228" s="110"/>
      <c r="I228" s="110"/>
      <c r="J228" s="110"/>
      <c r="K228" s="110"/>
    </row>
    <row r="229" spans="1:20" ht="16.5" hidden="1" customHeight="1">
      <c r="A229" s="789" t="s">
        <v>227</v>
      </c>
      <c r="B229" s="790" t="s">
        <v>213</v>
      </c>
      <c r="C229" s="790" t="s">
        <v>214</v>
      </c>
      <c r="D229" s="790" t="s">
        <v>215</v>
      </c>
      <c r="E229" s="790" t="s">
        <v>216</v>
      </c>
      <c r="F229" s="790" t="s">
        <v>29</v>
      </c>
      <c r="G229" s="790" t="s">
        <v>217</v>
      </c>
      <c r="H229" s="790" t="s">
        <v>218</v>
      </c>
      <c r="I229" s="790" t="s">
        <v>219</v>
      </c>
      <c r="J229" s="790" t="s">
        <v>220</v>
      </c>
    </row>
    <row r="230" spans="1:20" ht="16.5" hidden="1" customHeight="1">
      <c r="A230" s="776">
        <v>2019</v>
      </c>
      <c r="B230" s="781">
        <f t="shared" ref="B230:J230" si="53">B182</f>
        <v>86.963685911654693</v>
      </c>
      <c r="C230" s="781">
        <f t="shared" si="53"/>
        <v>91.601178781925299</v>
      </c>
      <c r="D230" s="781">
        <f t="shared" si="53"/>
        <v>85.647590679595197</v>
      </c>
      <c r="E230" s="781">
        <f t="shared" si="53"/>
        <v>87.042130539183503</v>
      </c>
      <c r="F230" s="781">
        <f t="shared" si="53"/>
        <v>79.398778967826402</v>
      </c>
      <c r="G230" s="781">
        <f t="shared" si="53"/>
        <v>83.542894564505502</v>
      </c>
      <c r="H230" s="781">
        <f t="shared" si="53"/>
        <v>86.972135961298704</v>
      </c>
      <c r="I230" s="781">
        <f t="shared" si="53"/>
        <v>91.881614804486901</v>
      </c>
      <c r="J230" s="781">
        <f t="shared" si="53"/>
        <v>71.4887579131194</v>
      </c>
    </row>
    <row r="231" spans="1:20" ht="16.5" hidden="1" customHeight="1">
      <c r="A231" s="777">
        <v>2022</v>
      </c>
      <c r="B231" s="804">
        <f t="shared" ref="B231:J231" si="54">B185</f>
        <v>26.8</v>
      </c>
      <c r="C231" s="804">
        <f t="shared" si="54"/>
        <v>35.299999999999997</v>
      </c>
      <c r="D231" s="804">
        <f t="shared" si="54"/>
        <v>46</v>
      </c>
      <c r="E231" s="804">
        <f t="shared" si="54"/>
        <v>62.030977312390917</v>
      </c>
      <c r="F231" s="804">
        <f t="shared" si="54"/>
        <v>64.712464110792098</v>
      </c>
      <c r="G231" s="804">
        <f t="shared" si="54"/>
        <v>58.902705061082017</v>
      </c>
      <c r="H231" s="804">
        <f t="shared" si="54"/>
        <v>69.310504982266508</v>
      </c>
      <c r="I231" s="804">
        <f t="shared" si="54"/>
        <v>64.70401959128526</v>
      </c>
      <c r="J231" s="804">
        <f t="shared" si="54"/>
        <v>61.215095986038399</v>
      </c>
    </row>
    <row r="232" spans="1:20" ht="32.15" hidden="1" customHeight="1">
      <c r="A232" s="798" t="s">
        <v>228</v>
      </c>
      <c r="B232" s="801">
        <f t="shared" ref="B232:J232" si="55">B231/B230</f>
        <v>0.30817461011514369</v>
      </c>
      <c r="C232" s="801">
        <f t="shared" si="55"/>
        <v>0.38536621983914227</v>
      </c>
      <c r="D232" s="801">
        <f t="shared" si="55"/>
        <v>0.53708457686900357</v>
      </c>
      <c r="E232" s="801">
        <f t="shared" si="55"/>
        <v>0.71265462975388238</v>
      </c>
      <c r="F232" s="801">
        <f t="shared" si="55"/>
        <v>0.81503097342359099</v>
      </c>
      <c r="G232" s="801">
        <f t="shared" si="55"/>
        <v>0.70505942328347027</v>
      </c>
      <c r="H232" s="801">
        <f t="shared" si="55"/>
        <v>0.7969277081237679</v>
      </c>
      <c r="I232" s="801">
        <f t="shared" si="55"/>
        <v>0.70421073605386331</v>
      </c>
      <c r="J232" s="802">
        <f t="shared" si="55"/>
        <v>0.85628982476424298</v>
      </c>
    </row>
    <row r="233" spans="1:20" ht="16.5" hidden="1" customHeight="1"/>
    <row r="234" spans="1:20" ht="16.5" hidden="1" customHeight="1">
      <c r="A234" s="793" t="s">
        <v>225</v>
      </c>
      <c r="B234" s="790" t="s">
        <v>213</v>
      </c>
      <c r="C234" s="790" t="s">
        <v>214</v>
      </c>
      <c r="D234" s="790" t="s">
        <v>215</v>
      </c>
      <c r="E234" s="790" t="s">
        <v>216</v>
      </c>
      <c r="F234" s="790" t="s">
        <v>29</v>
      </c>
      <c r="G234" s="790" t="s">
        <v>217</v>
      </c>
      <c r="H234" s="790" t="s">
        <v>218</v>
      </c>
      <c r="I234" s="790" t="s">
        <v>219</v>
      </c>
      <c r="J234" s="790" t="s">
        <v>220</v>
      </c>
    </row>
    <row r="235" spans="1:20" ht="16.5" hidden="1" customHeight="1">
      <c r="A235" s="776">
        <v>2019</v>
      </c>
      <c r="B235" s="794">
        <f t="shared" ref="B235:J235" si="56">B199</f>
        <v>4250.48666156536</v>
      </c>
      <c r="C235" s="794">
        <f t="shared" si="56"/>
        <v>4384.62676808374</v>
      </c>
      <c r="D235" s="794">
        <f t="shared" si="56"/>
        <v>3792.6905142688001</v>
      </c>
      <c r="E235" s="794">
        <f t="shared" si="56"/>
        <v>3907.6507975121599</v>
      </c>
      <c r="F235" s="794">
        <f t="shared" si="56"/>
        <v>3402.4993053079602</v>
      </c>
      <c r="G235" s="794">
        <f t="shared" si="56"/>
        <v>3514.6860867497498</v>
      </c>
      <c r="H235" s="794">
        <f t="shared" si="56"/>
        <v>3689.9665794510502</v>
      </c>
      <c r="I235" s="794">
        <f t="shared" si="56"/>
        <v>3755.88200809307</v>
      </c>
      <c r="J235" s="794">
        <f t="shared" si="56"/>
        <v>3603.2520556352802</v>
      </c>
    </row>
    <row r="236" spans="1:20" ht="16.5" hidden="1" customHeight="1">
      <c r="A236" s="777">
        <v>2022</v>
      </c>
      <c r="B236" s="794">
        <f t="shared" ref="B236:J236" si="57">B202</f>
        <v>3536.52</v>
      </c>
      <c r="C236" s="794">
        <f t="shared" si="57"/>
        <v>3102.21</v>
      </c>
      <c r="D236" s="794">
        <f t="shared" si="57"/>
        <v>3126.67</v>
      </c>
      <c r="E236" s="794">
        <f t="shared" si="57"/>
        <v>3666.671202039739</v>
      </c>
      <c r="F236" s="794">
        <f t="shared" si="57"/>
        <v>3387.6442830391811</v>
      </c>
      <c r="G236" s="794">
        <f t="shared" si="57"/>
        <v>3441.021992148439</v>
      </c>
      <c r="H236" s="794">
        <f t="shared" si="57"/>
        <v>3980.4892442204</v>
      </c>
      <c r="I236" s="794">
        <f t="shared" si="57"/>
        <v>3989.7526150282229</v>
      </c>
      <c r="J236" s="794">
        <f t="shared" si="57"/>
        <v>3902.0330672463679</v>
      </c>
    </row>
    <row r="237" spans="1:20" ht="32.15" hidden="1" customHeight="1">
      <c r="A237" s="798" t="s">
        <v>228</v>
      </c>
      <c r="B237" s="791">
        <f t="shared" ref="B237:J237" si="58">B236/B235</f>
        <v>0.83202707868222747</v>
      </c>
      <c r="C237" s="791">
        <f t="shared" si="58"/>
        <v>0.70751974206365387</v>
      </c>
      <c r="D237" s="791">
        <f t="shared" si="58"/>
        <v>0.82439365622818206</v>
      </c>
      <c r="E237" s="791">
        <f t="shared" si="58"/>
        <v>0.93833133819791603</v>
      </c>
      <c r="F237" s="791">
        <f t="shared" si="58"/>
        <v>0.99563408514276408</v>
      </c>
      <c r="G237" s="791">
        <f t="shared" si="58"/>
        <v>0.9790410600596674</v>
      </c>
      <c r="H237" s="791">
        <f t="shared" si="58"/>
        <v>1.0787331425675326</v>
      </c>
      <c r="I237" s="791">
        <f t="shared" si="58"/>
        <v>1.0622678258878246</v>
      </c>
      <c r="J237" s="792">
        <f t="shared" si="58"/>
        <v>1.0829198199287255</v>
      </c>
    </row>
    <row r="238" spans="1:20" ht="16.5" hidden="1" customHeight="1"/>
    <row r="239" spans="1:20" ht="16.5" hidden="1" customHeight="1">
      <c r="A239" s="793" t="s">
        <v>226</v>
      </c>
      <c r="B239" s="790" t="s">
        <v>213</v>
      </c>
      <c r="C239" s="790" t="s">
        <v>214</v>
      </c>
      <c r="D239" s="790" t="s">
        <v>215</v>
      </c>
      <c r="E239" s="790" t="s">
        <v>216</v>
      </c>
      <c r="F239" s="790" t="s">
        <v>29</v>
      </c>
      <c r="G239" s="790" t="s">
        <v>217</v>
      </c>
      <c r="H239" s="790" t="s">
        <v>218</v>
      </c>
      <c r="I239" s="790" t="s">
        <v>219</v>
      </c>
      <c r="J239" s="790" t="s">
        <v>220</v>
      </c>
    </row>
    <row r="240" spans="1:20" ht="16.5" hidden="1" customHeight="1">
      <c r="A240" s="776">
        <v>2019</v>
      </c>
      <c r="B240" s="794">
        <f t="shared" ref="B240:J240" si="59">B216</f>
        <v>3696.3798700804768</v>
      </c>
      <c r="C240" s="794">
        <f t="shared" si="59"/>
        <v>4016.3698047525399</v>
      </c>
      <c r="D240" s="794">
        <f t="shared" si="59"/>
        <v>3248.348047404776</v>
      </c>
      <c r="E240" s="794">
        <f t="shared" si="59"/>
        <v>3401.3025081859796</v>
      </c>
      <c r="F240" s="794">
        <f t="shared" si="59"/>
        <v>2701.5429028032959</v>
      </c>
      <c r="G240" s="794">
        <f t="shared" si="59"/>
        <v>2936.2704917266879</v>
      </c>
      <c r="H240" s="794">
        <f t="shared" si="59"/>
        <v>3209.2427504066504</v>
      </c>
      <c r="I240" s="794">
        <f t="shared" si="59"/>
        <v>3450.9650391871023</v>
      </c>
      <c r="J240" s="794">
        <f t="shared" si="59"/>
        <v>2575.9201390526041</v>
      </c>
    </row>
    <row r="241" spans="1:14" ht="16.5" hidden="1" customHeight="1">
      <c r="A241" s="777">
        <v>2022</v>
      </c>
      <c r="B241" s="794">
        <f t="shared" ref="B241:J241" si="60">B219</f>
        <v>947.78736000000004</v>
      </c>
      <c r="C241" s="794">
        <f t="shared" si="60"/>
        <v>1095.0801299999998</v>
      </c>
      <c r="D241" s="794">
        <f t="shared" si="60"/>
        <v>1438.2682</v>
      </c>
      <c r="E241" s="794">
        <f t="shared" si="60"/>
        <v>2274.4719814572418</v>
      </c>
      <c r="F241" s="794">
        <f t="shared" si="60"/>
        <v>2192.22809086303</v>
      </c>
      <c r="G241" s="794">
        <f t="shared" si="60"/>
        <v>2026.8550351221641</v>
      </c>
      <c r="H241" s="794">
        <f t="shared" si="60"/>
        <v>2758.8971959339628</v>
      </c>
      <c r="I241" s="794">
        <f t="shared" si="60"/>
        <v>2581.530313671677</v>
      </c>
      <c r="J241" s="794">
        <f t="shared" si="60"/>
        <v>2388.6332875218218</v>
      </c>
    </row>
    <row r="242" spans="1:14" ht="32.15" hidden="1" customHeight="1">
      <c r="A242" s="798" t="s">
        <v>228</v>
      </c>
      <c r="B242" s="791">
        <f t="shared" ref="B242:J242" si="61">B241/B240</f>
        <v>0.25640962057813743</v>
      </c>
      <c r="C242" s="791">
        <f t="shared" si="61"/>
        <v>0.27265420846063521</v>
      </c>
      <c r="D242" s="791">
        <f t="shared" si="61"/>
        <v>0.44276911802880392</v>
      </c>
      <c r="E242" s="791">
        <f t="shared" si="61"/>
        <v>0.66870617240990082</v>
      </c>
      <c r="F242" s="791">
        <f t="shared" si="61"/>
        <v>0.81147261758761347</v>
      </c>
      <c r="G242" s="791">
        <f t="shared" si="61"/>
        <v>0.69028212517650656</v>
      </c>
      <c r="H242" s="791">
        <f t="shared" si="61"/>
        <v>0.85967233098349349</v>
      </c>
      <c r="I242" s="791">
        <f t="shared" si="61"/>
        <v>0.74806040755480196</v>
      </c>
      <c r="J242" s="792">
        <f t="shared" si="61"/>
        <v>0.92729322284049365</v>
      </c>
    </row>
    <row r="243" spans="1:14" ht="16.5" hidden="1" customHeight="1"/>
    <row r="244" spans="1:14" ht="21">
      <c r="A244" s="108" t="s">
        <v>412</v>
      </c>
    </row>
    <row r="245" spans="1:14">
      <c r="A245" s="787" t="s">
        <v>212</v>
      </c>
      <c r="B245" s="788"/>
      <c r="C245" s="788"/>
      <c r="D245" s="788"/>
      <c r="E245" s="788"/>
      <c r="F245" s="788"/>
      <c r="G245" s="788"/>
      <c r="H245" s="788"/>
      <c r="I245" s="788"/>
      <c r="J245" s="788"/>
      <c r="K245" s="788"/>
      <c r="L245" s="788"/>
      <c r="M245" s="788"/>
    </row>
    <row r="246" spans="1:14">
      <c r="A246" s="795"/>
      <c r="B246" s="796" t="s">
        <v>213</v>
      </c>
      <c r="C246" s="796" t="s">
        <v>214</v>
      </c>
      <c r="D246" s="796" t="s">
        <v>215</v>
      </c>
      <c r="E246" s="796" t="s">
        <v>216</v>
      </c>
      <c r="F246" s="796" t="s">
        <v>29</v>
      </c>
      <c r="G246" s="796" t="s">
        <v>217</v>
      </c>
      <c r="H246" s="796" t="s">
        <v>218</v>
      </c>
      <c r="I246" s="796" t="s">
        <v>219</v>
      </c>
      <c r="J246" s="796" t="s">
        <v>220</v>
      </c>
      <c r="K246" s="796" t="s">
        <v>221</v>
      </c>
      <c r="L246" s="796" t="s">
        <v>222</v>
      </c>
      <c r="M246" s="797" t="s">
        <v>223</v>
      </c>
    </row>
    <row r="247" spans="1:14">
      <c r="A247" s="786">
        <v>2019</v>
      </c>
      <c r="B247" s="799"/>
      <c r="C247" s="799"/>
      <c r="D247" s="799"/>
      <c r="E247" s="799"/>
      <c r="F247" s="799"/>
      <c r="G247" s="799"/>
      <c r="H247" s="799"/>
      <c r="I247" s="799"/>
      <c r="J247" s="799"/>
      <c r="K247" s="799"/>
      <c r="L247" s="799"/>
      <c r="M247" s="800"/>
    </row>
    <row r="248" spans="1:14">
      <c r="A248" s="135">
        <v>2020</v>
      </c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3"/>
    </row>
    <row r="249" spans="1:14">
      <c r="A249" s="134">
        <v>2021</v>
      </c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39"/>
    </row>
    <row r="250" spans="1:14">
      <c r="A250" s="135">
        <v>2022</v>
      </c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3"/>
    </row>
    <row r="251" spans="1:14">
      <c r="A251" s="134">
        <v>2023</v>
      </c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39"/>
    </row>
    <row r="252" spans="1:14">
      <c r="A252" s="135">
        <v>2024</v>
      </c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3"/>
    </row>
    <row r="253" spans="1:14">
      <c r="A253" s="778">
        <v>2025</v>
      </c>
      <c r="B253" s="140">
        <v>79.099999999999994</v>
      </c>
      <c r="C253" s="140">
        <v>73.8</v>
      </c>
      <c r="D253" s="140">
        <v>68.8</v>
      </c>
      <c r="E253" s="140">
        <v>63.9</v>
      </c>
      <c r="F253" s="140">
        <v>58.7</v>
      </c>
      <c r="G253" s="140">
        <v>54.5</v>
      </c>
      <c r="H253" s="140">
        <v>64.2</v>
      </c>
      <c r="I253" s="140">
        <v>64.599999999999994</v>
      </c>
      <c r="J253" s="140">
        <v>55</v>
      </c>
      <c r="K253" s="140">
        <v>64</v>
      </c>
      <c r="L253" s="140">
        <v>68</v>
      </c>
      <c r="M253" s="141">
        <v>72.099999999999994</v>
      </c>
      <c r="N253" s="157">
        <f>AVERAGE(B253:G253)</f>
        <v>66.466666666666654</v>
      </c>
    </row>
    <row r="254" spans="1:14">
      <c r="A254" s="773">
        <v>2026</v>
      </c>
      <c r="B254" s="114">
        <v>74.3</v>
      </c>
      <c r="C254" s="114">
        <v>74.599999999999994</v>
      </c>
      <c r="D254" s="114">
        <v>69.400000000000006</v>
      </c>
      <c r="E254" s="114">
        <v>63.8</v>
      </c>
      <c r="F254" s="114">
        <v>53.6</v>
      </c>
      <c r="G254" s="114">
        <v>51.4</v>
      </c>
      <c r="H254" s="114"/>
      <c r="I254" s="114"/>
      <c r="J254" s="114"/>
      <c r="K254" s="114"/>
      <c r="L254" s="114"/>
      <c r="M254" s="115"/>
      <c r="N254" s="157">
        <f>AVERAGE(B254:G254)</f>
        <v>64.516666666666666</v>
      </c>
    </row>
    <row r="255" spans="1:14">
      <c r="A255" s="116" t="s">
        <v>224</v>
      </c>
      <c r="B255" s="117">
        <f t="shared" ref="B255:M255" si="62">B254/B253</f>
        <v>0.93931731984829336</v>
      </c>
      <c r="C255" s="117">
        <f t="shared" si="62"/>
        <v>1.0108401084010841</v>
      </c>
      <c r="D255" s="117">
        <f t="shared" si="62"/>
        <v>1.0087209302325582</v>
      </c>
      <c r="E255" s="117">
        <f t="shared" si="62"/>
        <v>0.99843505477308292</v>
      </c>
      <c r="F255" s="117">
        <f t="shared" si="62"/>
        <v>0.91311754684838153</v>
      </c>
      <c r="G255" s="117">
        <f t="shared" si="62"/>
        <v>0.94311926605504581</v>
      </c>
      <c r="H255" s="117">
        <f t="shared" si="62"/>
        <v>0</v>
      </c>
      <c r="I255" s="117">
        <f t="shared" si="62"/>
        <v>0</v>
      </c>
      <c r="J255" s="117">
        <f t="shared" si="62"/>
        <v>0</v>
      </c>
      <c r="K255" s="117">
        <f t="shared" si="62"/>
        <v>0</v>
      </c>
      <c r="L255" s="117">
        <f t="shared" si="62"/>
        <v>0</v>
      </c>
      <c r="M255" s="117">
        <f t="shared" si="62"/>
        <v>0</v>
      </c>
    </row>
    <row r="256" spans="1:14">
      <c r="A256" s="126" t="s">
        <v>414</v>
      </c>
      <c r="B256" s="127">
        <f t="shared" ref="B256:G256" si="63">(B254-B253)/B253</f>
        <v>-6.0682680151706671E-2</v>
      </c>
      <c r="C256" s="127">
        <f t="shared" si="63"/>
        <v>1.0840108401083973E-2</v>
      </c>
      <c r="D256" s="127">
        <f t="shared" si="63"/>
        <v>8.7209302325582643E-3</v>
      </c>
      <c r="E256" s="127">
        <f t="shared" si="63"/>
        <v>-1.5649452269170803E-3</v>
      </c>
      <c r="F256" s="127">
        <f t="shared" si="63"/>
        <v>-8.6882453151618425E-2</v>
      </c>
      <c r="G256" s="127">
        <f t="shared" si="63"/>
        <v>-5.6880733944954152E-2</v>
      </c>
      <c r="H256" s="124"/>
      <c r="I256" s="126"/>
      <c r="J256" s="128"/>
      <c r="K256" s="128"/>
      <c r="L256" s="128"/>
      <c r="M256" s="128"/>
      <c r="N256" s="127">
        <f>(N254-N253)/N253</f>
        <v>-2.9338014042126215E-2</v>
      </c>
    </row>
    <row r="257" spans="1:14">
      <c r="A257" s="787" t="s">
        <v>225</v>
      </c>
      <c r="B257" s="788"/>
      <c r="C257" s="788"/>
      <c r="D257" s="788"/>
      <c r="E257" s="788"/>
      <c r="F257" s="788"/>
      <c r="G257" s="788"/>
      <c r="H257" s="788"/>
      <c r="I257" s="788"/>
      <c r="J257" s="788"/>
      <c r="K257" s="788"/>
      <c r="L257" s="788"/>
      <c r="M257" s="788"/>
    </row>
    <row r="258" spans="1:14" ht="19.5" customHeight="1">
      <c r="A258" s="795"/>
      <c r="B258" s="796" t="s">
        <v>213</v>
      </c>
      <c r="C258" s="796" t="s">
        <v>214</v>
      </c>
      <c r="D258" s="796" t="s">
        <v>215</v>
      </c>
      <c r="E258" s="796" t="s">
        <v>216</v>
      </c>
      <c r="F258" s="796" t="s">
        <v>29</v>
      </c>
      <c r="G258" s="796" t="s">
        <v>217</v>
      </c>
      <c r="H258" s="796" t="s">
        <v>218</v>
      </c>
      <c r="I258" s="796" t="s">
        <v>219</v>
      </c>
      <c r="J258" s="796" t="s">
        <v>220</v>
      </c>
      <c r="K258" s="796" t="s">
        <v>221</v>
      </c>
      <c r="L258" s="796" t="s">
        <v>222</v>
      </c>
      <c r="M258" s="796" t="s">
        <v>223</v>
      </c>
    </row>
    <row r="259" spans="1:14">
      <c r="A259" s="786">
        <v>2019</v>
      </c>
      <c r="B259" s="799"/>
      <c r="C259" s="799"/>
      <c r="D259" s="799"/>
      <c r="E259" s="799"/>
      <c r="F259" s="799"/>
      <c r="G259" s="799"/>
      <c r="H259" s="799"/>
      <c r="I259" s="799"/>
      <c r="J259" s="799"/>
      <c r="K259" s="799"/>
      <c r="L259" s="799"/>
      <c r="M259" s="800"/>
    </row>
    <row r="260" spans="1:14">
      <c r="A260" s="135">
        <v>2020</v>
      </c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3"/>
    </row>
    <row r="261" spans="1:14">
      <c r="A261" s="134">
        <v>2021</v>
      </c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39"/>
    </row>
    <row r="262" spans="1:14">
      <c r="A262" s="135">
        <v>2022</v>
      </c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3"/>
    </row>
    <row r="263" spans="1:14">
      <c r="A263" s="134">
        <v>2023</v>
      </c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39"/>
    </row>
    <row r="264" spans="1:14">
      <c r="A264" s="135">
        <v>2024</v>
      </c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3"/>
    </row>
    <row r="265" spans="1:14">
      <c r="A265" s="778">
        <v>2025</v>
      </c>
      <c r="B265" s="140">
        <v>3970.74</v>
      </c>
      <c r="C265" s="140">
        <v>3554.74</v>
      </c>
      <c r="D265" s="140">
        <v>3320.1</v>
      </c>
      <c r="E265" s="140">
        <v>3524.93</v>
      </c>
      <c r="F265" s="140">
        <v>3254.5</v>
      </c>
      <c r="G265" s="140">
        <v>3006.11</v>
      </c>
      <c r="H265" s="140">
        <v>3315.37</v>
      </c>
      <c r="I265" s="140">
        <v>3328.52</v>
      </c>
      <c r="J265" s="140">
        <v>2844.83</v>
      </c>
      <c r="K265" s="140">
        <v>3395.77</v>
      </c>
      <c r="L265" s="140">
        <v>3440.36</v>
      </c>
      <c r="M265" s="141">
        <v>4048.51</v>
      </c>
      <c r="N265" s="157">
        <f>AVERAGE(B265:G265)</f>
        <v>3438.5200000000004</v>
      </c>
    </row>
    <row r="266" spans="1:14">
      <c r="A266" s="773">
        <v>2026</v>
      </c>
      <c r="B266" s="114">
        <v>3733</v>
      </c>
      <c r="C266" s="114">
        <v>3932</v>
      </c>
      <c r="D266" s="114">
        <v>3341</v>
      </c>
      <c r="E266" s="114">
        <v>3510</v>
      </c>
      <c r="F266" s="114">
        <v>3115</v>
      </c>
      <c r="G266" s="114">
        <v>2921</v>
      </c>
      <c r="H266" s="114"/>
      <c r="I266" s="114"/>
      <c r="J266" s="114"/>
      <c r="K266" s="114"/>
      <c r="L266" s="114"/>
      <c r="M266" s="115"/>
      <c r="N266" s="157">
        <f>AVERAGE(B266:G266)</f>
        <v>3425.3333333333335</v>
      </c>
    </row>
    <row r="267" spans="1:14">
      <c r="A267" s="116" t="s">
        <v>224</v>
      </c>
      <c r="B267" s="117">
        <f t="shared" ref="B267:M267" si="64">B266/B265</f>
        <v>0.94012702921873514</v>
      </c>
      <c r="C267" s="117">
        <f t="shared" si="64"/>
        <v>1.1061287182747543</v>
      </c>
      <c r="D267" s="117">
        <f t="shared" si="64"/>
        <v>1.0062949911147254</v>
      </c>
      <c r="E267" s="117">
        <f t="shared" si="64"/>
        <v>0.99576445489697674</v>
      </c>
      <c r="F267" s="117">
        <f t="shared" si="64"/>
        <v>0.95713627285297276</v>
      </c>
      <c r="G267" s="117">
        <f t="shared" si="64"/>
        <v>0.97168766279344398</v>
      </c>
      <c r="H267" s="117">
        <f t="shared" si="64"/>
        <v>0</v>
      </c>
      <c r="I267" s="117">
        <f t="shared" si="64"/>
        <v>0</v>
      </c>
      <c r="J267" s="117">
        <f t="shared" si="64"/>
        <v>0</v>
      </c>
      <c r="K267" s="117">
        <f t="shared" si="64"/>
        <v>0</v>
      </c>
      <c r="L267" s="117">
        <f t="shared" si="64"/>
        <v>0</v>
      </c>
      <c r="M267" s="117">
        <f t="shared" si="64"/>
        <v>0</v>
      </c>
    </row>
    <row r="268" spans="1:14">
      <c r="A268" s="126" t="s">
        <v>414</v>
      </c>
      <c r="B268" s="127">
        <f t="shared" ref="B268:G268" si="65">(B266-B265)/B265</f>
        <v>-5.9872970781264905E-2</v>
      </c>
      <c r="C268" s="127">
        <f t="shared" si="65"/>
        <v>0.10612871827475434</v>
      </c>
      <c r="D268" s="127">
        <f t="shared" si="65"/>
        <v>6.2949911147254876E-3</v>
      </c>
      <c r="E268" s="127">
        <f t="shared" si="65"/>
        <v>-4.235545103023276E-3</v>
      </c>
      <c r="F268" s="127">
        <f t="shared" si="65"/>
        <v>-4.2863727147027193E-2</v>
      </c>
      <c r="G268" s="127">
        <f t="shared" si="65"/>
        <v>-2.8312337206556022E-2</v>
      </c>
      <c r="H268" s="124"/>
      <c r="I268" s="126"/>
      <c r="J268" s="128"/>
      <c r="K268" s="128"/>
      <c r="L268" s="128"/>
      <c r="M268" s="128"/>
      <c r="N268" s="127">
        <f>(N266-N265)/N265</f>
        <v>-3.8349832679952277E-3</v>
      </c>
    </row>
    <row r="270" spans="1:14">
      <c r="A270" s="805" t="s">
        <v>226</v>
      </c>
      <c r="B270" s="782"/>
      <c r="C270" s="782"/>
      <c r="D270" s="782"/>
      <c r="E270" s="782"/>
      <c r="F270" s="782"/>
      <c r="G270" s="782"/>
      <c r="H270" s="782"/>
      <c r="I270" s="782"/>
      <c r="J270" s="782"/>
      <c r="K270" s="782"/>
      <c r="L270" s="782"/>
      <c r="M270" s="783"/>
    </row>
    <row r="271" spans="1:14">
      <c r="A271" s="134"/>
      <c r="B271" s="151" t="s">
        <v>213</v>
      </c>
      <c r="C271" s="151" t="s">
        <v>214</v>
      </c>
      <c r="D271" s="151" t="s">
        <v>215</v>
      </c>
      <c r="E271" s="151" t="s">
        <v>216</v>
      </c>
      <c r="F271" s="151" t="s">
        <v>29</v>
      </c>
      <c r="G271" s="151" t="s">
        <v>217</v>
      </c>
      <c r="H271" s="151" t="s">
        <v>218</v>
      </c>
      <c r="I271" s="151" t="s">
        <v>219</v>
      </c>
      <c r="J271" s="151" t="s">
        <v>220</v>
      </c>
      <c r="K271" s="151" t="s">
        <v>221</v>
      </c>
      <c r="L271" s="151" t="s">
        <v>222</v>
      </c>
      <c r="M271" s="156" t="s">
        <v>223</v>
      </c>
    </row>
    <row r="272" spans="1:14">
      <c r="A272" s="134">
        <v>2019</v>
      </c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1"/>
    </row>
    <row r="273" spans="1:14">
      <c r="A273" s="135">
        <v>2020</v>
      </c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3"/>
    </row>
    <row r="274" spans="1:14">
      <c r="A274" s="134">
        <v>2021</v>
      </c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39"/>
    </row>
    <row r="275" spans="1:14">
      <c r="A275" s="135">
        <v>2022</v>
      </c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3"/>
    </row>
    <row r="276" spans="1:14">
      <c r="A276" s="134">
        <v>2023</v>
      </c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39"/>
    </row>
    <row r="277" spans="1:14">
      <c r="A277" s="135">
        <v>2024</v>
      </c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3"/>
    </row>
    <row r="278" spans="1:14">
      <c r="A278" s="134">
        <v>2025</v>
      </c>
      <c r="B278" s="114">
        <f>B253*B265/100</f>
        <v>3140.8553400000001</v>
      </c>
      <c r="C278" s="114">
        <f t="shared" ref="C278:G278" si="66">C253*C265/100</f>
        <v>2623.3981199999998</v>
      </c>
      <c r="D278" s="114">
        <f t="shared" si="66"/>
        <v>2284.2287999999999</v>
      </c>
      <c r="E278" s="114">
        <f t="shared" si="66"/>
        <v>2252.4302699999998</v>
      </c>
      <c r="F278" s="114">
        <f t="shared" si="66"/>
        <v>1910.3915000000002</v>
      </c>
      <c r="G278" s="114">
        <f t="shared" si="66"/>
        <v>1638.3299500000001</v>
      </c>
      <c r="H278" s="110"/>
      <c r="I278" s="110"/>
      <c r="J278" s="110"/>
      <c r="K278" s="110"/>
      <c r="L278" s="110"/>
      <c r="M278" s="139"/>
      <c r="N278" s="157">
        <f>AVERAGE(B278:G278)</f>
        <v>2308.2723299999998</v>
      </c>
    </row>
    <row r="279" spans="1:14">
      <c r="A279" s="773">
        <v>2026</v>
      </c>
      <c r="B279" s="114">
        <f>B254*B266/100</f>
        <v>2773.6189999999997</v>
      </c>
      <c r="C279" s="114">
        <f t="shared" ref="C279:H279" si="67">C254*C266/100</f>
        <v>2933.2719999999995</v>
      </c>
      <c r="D279" s="114">
        <f t="shared" si="67"/>
        <v>2318.6540000000005</v>
      </c>
      <c r="E279" s="114">
        <f t="shared" si="67"/>
        <v>2239.38</v>
      </c>
      <c r="F279" s="114">
        <f t="shared" si="67"/>
        <v>1669.64</v>
      </c>
      <c r="G279" s="114">
        <f t="shared" si="67"/>
        <v>1501.394</v>
      </c>
      <c r="H279" s="114">
        <f t="shared" si="67"/>
        <v>0</v>
      </c>
      <c r="I279" s="114"/>
      <c r="J279" s="114"/>
      <c r="K279" s="114"/>
      <c r="L279" s="114"/>
      <c r="M279" s="115"/>
      <c r="N279" s="157">
        <f>AVERAGE(B279:G279)</f>
        <v>2239.3264999999997</v>
      </c>
    </row>
    <row r="280" spans="1:14">
      <c r="A280" s="116" t="s">
        <v>224</v>
      </c>
      <c r="B280" s="117">
        <f t="shared" ref="B280:M280" si="68">B279/B278</f>
        <v>0.88307760140268021</v>
      </c>
      <c r="C280" s="117">
        <f t="shared" si="68"/>
        <v>1.1181192734864045</v>
      </c>
      <c r="D280" s="117">
        <f t="shared" si="68"/>
        <v>1.01507081952561</v>
      </c>
      <c r="E280" s="117">
        <f t="shared" si="68"/>
        <v>0.9942061380661521</v>
      </c>
      <c r="F280" s="117">
        <f t="shared" si="68"/>
        <v>0.87397792546710973</v>
      </c>
      <c r="G280" s="117">
        <f t="shared" si="68"/>
        <v>0.91641735536849578</v>
      </c>
      <c r="H280" s="117" t="e">
        <f t="shared" si="68"/>
        <v>#DIV/0!</v>
      </c>
      <c r="I280" s="117" t="e">
        <f t="shared" si="68"/>
        <v>#DIV/0!</v>
      </c>
      <c r="J280" s="117" t="e">
        <f t="shared" si="68"/>
        <v>#DIV/0!</v>
      </c>
      <c r="K280" s="117" t="e">
        <f t="shared" si="68"/>
        <v>#DIV/0!</v>
      </c>
      <c r="L280" s="117" t="e">
        <f t="shared" si="68"/>
        <v>#DIV/0!</v>
      </c>
      <c r="M280" s="117" t="e">
        <f t="shared" si="68"/>
        <v>#DIV/0!</v>
      </c>
    </row>
    <row r="281" spans="1:14">
      <c r="A281" s="126" t="s">
        <v>414</v>
      </c>
      <c r="B281" s="127">
        <f t="shared" ref="B281:G281" si="69">(B279-B278)/B278</f>
        <v>-0.11692239859731979</v>
      </c>
      <c r="C281" s="127">
        <f t="shared" si="69"/>
        <v>0.11811927348640459</v>
      </c>
      <c r="D281" s="127">
        <f t="shared" si="69"/>
        <v>1.5070819525609951E-2</v>
      </c>
      <c r="E281" s="127">
        <f t="shared" si="69"/>
        <v>-5.7938619338478914E-3</v>
      </c>
      <c r="F281" s="127">
        <f t="shared" si="69"/>
        <v>-0.12602207453289027</v>
      </c>
      <c r="G281" s="127">
        <f t="shared" si="69"/>
        <v>-8.3582644631504194E-2</v>
      </c>
      <c r="H281" s="124"/>
      <c r="I281" s="126"/>
      <c r="J281" s="128"/>
      <c r="K281" s="128"/>
      <c r="L281" s="128"/>
      <c r="M281" s="128"/>
      <c r="N281" s="127">
        <f>(N279-N278)/N278</f>
        <v>-2.9869018964499793E-2</v>
      </c>
    </row>
  </sheetData>
  <mergeCells count="1">
    <mergeCell ref="A227:M227"/>
  </mergeCells>
  <pageMargins left="0.7" right="0.7" top="0.75" bottom="0.75" header="0.3" footer="0.3"/>
  <pageSetup paperSize="8" orientation="landscape" horizontalDpi="300" verticalDpi="300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R91"/>
  <sheetViews>
    <sheetView topLeftCell="A17" zoomScale="90" zoomScaleNormal="90" workbookViewId="0">
      <selection activeCell="F39" sqref="F39"/>
    </sheetView>
  </sheetViews>
  <sheetFormatPr defaultRowHeight="14.5"/>
  <cols>
    <col min="2" max="2" width="13.81640625" customWidth="1"/>
    <col min="3" max="7" width="13.81640625" bestFit="1" customWidth="1"/>
    <col min="8" max="8" width="12.54296875" customWidth="1"/>
    <col min="9" max="14" width="13.7265625" customWidth="1"/>
  </cols>
  <sheetData>
    <row r="4" spans="1:14">
      <c r="A4" s="49" t="s">
        <v>2</v>
      </c>
      <c r="B4" s="806" t="s">
        <v>233</v>
      </c>
      <c r="C4" s="806"/>
      <c r="D4" s="806"/>
      <c r="E4" s="806"/>
      <c r="F4" s="806"/>
      <c r="G4" s="806"/>
      <c r="H4" s="806"/>
      <c r="I4" s="806"/>
      <c r="J4" s="806"/>
      <c r="K4" s="806"/>
      <c r="L4" s="806"/>
      <c r="M4" s="806"/>
      <c r="N4" s="806"/>
    </row>
    <row r="5" spans="1:14">
      <c r="A5" s="49"/>
      <c r="B5" s="806">
        <v>2026</v>
      </c>
      <c r="C5" s="806" t="s">
        <v>25</v>
      </c>
      <c r="D5" s="806" t="s">
        <v>26</v>
      </c>
      <c r="E5" s="806" t="s">
        <v>27</v>
      </c>
      <c r="F5" s="806" t="s">
        <v>28</v>
      </c>
      <c r="G5" s="806" t="s">
        <v>29</v>
      </c>
      <c r="H5" s="806" t="s">
        <v>30</v>
      </c>
      <c r="I5" s="806" t="s">
        <v>31</v>
      </c>
      <c r="J5" s="806" t="s">
        <v>32</v>
      </c>
      <c r="K5" s="806" t="s">
        <v>33</v>
      </c>
      <c r="L5" s="806" t="s">
        <v>34</v>
      </c>
      <c r="M5" s="806" t="s">
        <v>35</v>
      </c>
      <c r="N5" s="806" t="s">
        <v>36</v>
      </c>
    </row>
    <row r="6" spans="1:14">
      <c r="B6" s="807" t="s">
        <v>234</v>
      </c>
      <c r="C6" s="808">
        <f>'SR9'!C8</f>
        <v>0.87705690467560715</v>
      </c>
      <c r="D6" s="808">
        <f>'SR9'!D8</f>
        <v>0.9048956661316212</v>
      </c>
      <c r="E6" s="808">
        <f>'SR9'!E8</f>
        <v>0.79956505980427695</v>
      </c>
      <c r="F6" s="808">
        <f>'SR9'!F8</f>
        <v>0.76479400749063675</v>
      </c>
      <c r="G6" s="808">
        <f>'SR9'!G8</f>
        <v>0.74969191736136276</v>
      </c>
      <c r="H6" s="808">
        <f>'SR9'!H8</f>
        <v>0.76546816479400748</v>
      </c>
      <c r="I6" s="809"/>
      <c r="J6" s="809"/>
      <c r="K6" s="809"/>
      <c r="L6" s="809"/>
      <c r="M6" s="809"/>
      <c r="N6" s="809"/>
    </row>
    <row r="7" spans="1:14" ht="16.5" customHeight="1">
      <c r="B7" s="807" t="s">
        <v>235</v>
      </c>
      <c r="C7" s="810">
        <f>'[276]Pick Up Pace_SR9'!$AI$49</f>
        <v>2969.9604731913482</v>
      </c>
      <c r="D7" s="810">
        <f>'[276]Pick Up Pace_SR9'!$AF$50</f>
        <v>3139.3683573461403</v>
      </c>
      <c r="E7" s="810">
        <f>'[276]Pick Up Pace_SR9'!$AI$51</f>
        <v>2856.2135531934227</v>
      </c>
      <c r="F7" s="810">
        <f>'[276]Pick Up Pace_SR9'!$AH$52</f>
        <v>2965.1403950593076</v>
      </c>
      <c r="G7" s="810">
        <f>'[276]Pick Up Pace_SR9'!$AI$53</f>
        <v>2706.6959955279021</v>
      </c>
      <c r="H7" s="810">
        <v>2671.73216099618</v>
      </c>
      <c r="I7" s="809"/>
      <c r="J7" s="809"/>
      <c r="K7" s="809"/>
      <c r="L7" s="809"/>
      <c r="M7" s="809"/>
      <c r="N7" s="809"/>
    </row>
    <row r="8" spans="1:14">
      <c r="B8" s="807" t="s">
        <v>236</v>
      </c>
      <c r="C8" s="811">
        <f t="shared" ref="C8:H8" si="0">C6*C7</f>
        <v>2604.8243396261055</v>
      </c>
      <c r="D8" s="811">
        <f t="shared" si="0"/>
        <v>2840.8008209532691</v>
      </c>
      <c r="E8" s="811">
        <f t="shared" si="0"/>
        <v>2283.7285604728854</v>
      </c>
      <c r="F8" s="811">
        <f t="shared" si="0"/>
        <v>2267.7216055097779</v>
      </c>
      <c r="G8" s="811">
        <f t="shared" si="0"/>
        <v>2029.1881106016356</v>
      </c>
      <c r="H8" s="811">
        <f t="shared" si="0"/>
        <v>2045.1259140988736</v>
      </c>
      <c r="I8" s="809"/>
      <c r="J8" s="809"/>
      <c r="K8" s="809"/>
      <c r="L8" s="809"/>
      <c r="M8" s="809"/>
      <c r="N8" s="809"/>
    </row>
    <row r="9" spans="1:14" ht="16.5" customHeight="1">
      <c r="B9" s="158" t="s">
        <v>237</v>
      </c>
      <c r="C9" s="812">
        <v>0.86682856107285255</v>
      </c>
      <c r="D9" s="812">
        <v>0.89736757624398067</v>
      </c>
      <c r="E9" s="812">
        <v>0.78208408843783983</v>
      </c>
      <c r="F9" s="812">
        <v>0.74056179775280884</v>
      </c>
      <c r="G9" s="812">
        <v>0.76889452700253713</v>
      </c>
      <c r="H9" s="812">
        <v>0.75625468164794007</v>
      </c>
      <c r="I9" s="813">
        <v>0.78172526277636822</v>
      </c>
      <c r="J9" s="813">
        <v>0.78114534251540413</v>
      </c>
      <c r="K9" s="813">
        <v>0.75531835205992515</v>
      </c>
      <c r="L9" s="813">
        <v>0.82826386371873861</v>
      </c>
      <c r="M9" s="813">
        <v>0.88472284644194732</v>
      </c>
      <c r="N9" s="813">
        <v>0.88175788329104754</v>
      </c>
    </row>
    <row r="10" spans="1:14" ht="16.5" customHeight="1">
      <c r="B10" s="158" t="s">
        <v>238</v>
      </c>
      <c r="C10" s="814">
        <v>3317.7326464004468</v>
      </c>
      <c r="D10" s="814">
        <v>3007.5040559824361</v>
      </c>
      <c r="E10" s="814">
        <v>2910.1403865715652</v>
      </c>
      <c r="F10" s="814">
        <v>2995.4479330792001</v>
      </c>
      <c r="G10" s="814">
        <v>2715.1868180345559</v>
      </c>
      <c r="H10" s="814">
        <v>2745.9735697822771</v>
      </c>
      <c r="I10" s="815">
        <v>2818.7879877236392</v>
      </c>
      <c r="J10" s="815">
        <v>2826.5746285714281</v>
      </c>
      <c r="K10" s="815">
        <v>2790.6075226130652</v>
      </c>
      <c r="L10" s="815">
        <v>2866.9397211659189</v>
      </c>
      <c r="M10" s="815">
        <v>2951.3856115264261</v>
      </c>
      <c r="N10" s="815">
        <v>3008.2437</v>
      </c>
    </row>
    <row r="11" spans="1:14" ht="16.5" customHeight="1">
      <c r="B11" s="158" t="s">
        <v>239</v>
      </c>
      <c r="C11" s="814">
        <f t="shared" ref="C11:N11" si="1">C9*C10</f>
        <v>2875.9054159037264</v>
      </c>
      <c r="D11" s="814">
        <f t="shared" si="1"/>
        <v>2698.8366252608998</v>
      </c>
      <c r="E11" s="814">
        <f t="shared" si="1"/>
        <v>2275.9744914579655</v>
      </c>
      <c r="F11" s="814">
        <f t="shared" si="1"/>
        <v>2218.3143063960679</v>
      </c>
      <c r="G11" s="814">
        <f t="shared" si="1"/>
        <v>2087.6922841762039</v>
      </c>
      <c r="H11" s="814">
        <f t="shared" si="1"/>
        <v>2076.6553678293535</v>
      </c>
      <c r="I11" s="814">
        <f t="shared" si="1"/>
        <v>2203.5177804141322</v>
      </c>
      <c r="J11" s="814">
        <f t="shared" si="1"/>
        <v>2207.9656063807793</v>
      </c>
      <c r="K11" s="814">
        <f t="shared" si="1"/>
        <v>2107.7970752261308</v>
      </c>
      <c r="L11" s="814">
        <f t="shared" si="1"/>
        <v>2374.5825705016073</v>
      </c>
      <c r="M11" s="814">
        <f t="shared" si="1"/>
        <v>2611.1582791774672</v>
      </c>
      <c r="N11" s="814">
        <f t="shared" si="1"/>
        <v>2652.5425973356291</v>
      </c>
    </row>
    <row r="12" spans="1:14" ht="16.5" customHeight="1">
      <c r="B12" s="807" t="s">
        <v>240</v>
      </c>
      <c r="C12" s="816">
        <v>36981091.140000001</v>
      </c>
      <c r="D12" s="816">
        <v>36798669.049999997</v>
      </c>
      <c r="E12" s="817">
        <v>33026703.75</v>
      </c>
      <c r="F12" s="817">
        <v>31830715.75</v>
      </c>
      <c r="G12" s="817">
        <v>29125527.620000001</v>
      </c>
      <c r="H12" s="818">
        <v>28515831.960000001</v>
      </c>
      <c r="I12" s="809"/>
      <c r="J12" s="809"/>
      <c r="K12" s="809"/>
      <c r="L12" s="809"/>
      <c r="M12" s="809"/>
      <c r="N12" s="809"/>
    </row>
    <row r="14" spans="1:14">
      <c r="B14" s="806">
        <v>2025</v>
      </c>
      <c r="C14" s="806" t="s">
        <v>25</v>
      </c>
      <c r="D14" s="806" t="s">
        <v>26</v>
      </c>
      <c r="E14" s="806" t="s">
        <v>27</v>
      </c>
      <c r="F14" s="806" t="s">
        <v>28</v>
      </c>
      <c r="G14" s="806" t="s">
        <v>29</v>
      </c>
      <c r="H14" s="806" t="s">
        <v>30</v>
      </c>
      <c r="I14" s="806" t="s">
        <v>31</v>
      </c>
      <c r="J14" s="806" t="s">
        <v>32</v>
      </c>
      <c r="K14" s="806" t="s">
        <v>33</v>
      </c>
      <c r="L14" s="806" t="s">
        <v>34</v>
      </c>
      <c r="M14" s="806" t="s">
        <v>35</v>
      </c>
      <c r="N14" s="806" t="s">
        <v>36</v>
      </c>
    </row>
    <row r="15" spans="1:14">
      <c r="B15" s="807" t="s">
        <v>234</v>
      </c>
      <c r="C15" s="808">
        <v>0.84682856107285254</v>
      </c>
      <c r="D15" s="808">
        <v>0.87736757624398076</v>
      </c>
      <c r="E15" s="808">
        <v>0.7520840884378398</v>
      </c>
      <c r="F15" s="808">
        <v>0.670561797752809</v>
      </c>
      <c r="G15" s="808">
        <v>0.74889452700253711</v>
      </c>
      <c r="H15" s="808">
        <v>0.73625468164794006</v>
      </c>
      <c r="I15" s="808">
        <v>0.84835085175788327</v>
      </c>
      <c r="J15" s="808">
        <v>0.80188474084813344</v>
      </c>
      <c r="K15" s="808">
        <v>0.67715355805243449</v>
      </c>
      <c r="L15" s="808">
        <v>0.71547662199999995</v>
      </c>
      <c r="M15" s="808">
        <v>0.86067415700000005</v>
      </c>
      <c r="N15" s="808">
        <v>0.85770206599999999</v>
      </c>
    </row>
    <row r="16" spans="1:14">
      <c r="B16" s="807" t="s">
        <v>225</v>
      </c>
      <c r="C16" s="819">
        <v>3342.444829652457</v>
      </c>
      <c r="D16" s="819">
        <v>3059.3150676911819</v>
      </c>
      <c r="E16" s="819">
        <v>2930.9572240963848</v>
      </c>
      <c r="F16" s="819">
        <v>3005.12639075067</v>
      </c>
      <c r="G16" s="819">
        <v>2764.2930026134932</v>
      </c>
      <c r="H16" s="819">
        <v>2778.2919055855132</v>
      </c>
      <c r="I16" s="819">
        <v>2948.596770058959</v>
      </c>
      <c r="J16" s="819">
        <v>2942</v>
      </c>
      <c r="K16" s="819">
        <v>2657.1916092847619</v>
      </c>
      <c r="L16" s="819">
        <v>2731</v>
      </c>
      <c r="M16" s="819">
        <v>2879</v>
      </c>
      <c r="N16" s="819">
        <v>3111</v>
      </c>
    </row>
    <row r="17" spans="1:18">
      <c r="B17" s="807" t="s">
        <v>236</v>
      </c>
      <c r="C17" s="811">
        <f t="shared" ref="C17:N17" si="2">C15*C16</f>
        <v>2830.477745559986</v>
      </c>
      <c r="D17" s="811">
        <f t="shared" si="2"/>
        <v>2684.1438459069022</v>
      </c>
      <c r="E17" s="811">
        <f t="shared" si="2"/>
        <v>2204.326292134831</v>
      </c>
      <c r="F17" s="811">
        <f t="shared" si="2"/>
        <v>2015.1229550561795</v>
      </c>
      <c r="G17" s="811">
        <f t="shared" si="2"/>
        <v>2070.1639006886548</v>
      </c>
      <c r="H17" s="811">
        <f t="shared" si="2"/>
        <v>2045.5304224719107</v>
      </c>
      <c r="I17" s="811">
        <f t="shared" si="2"/>
        <v>2501.4445813700613</v>
      </c>
      <c r="J17" s="811">
        <f t="shared" si="2"/>
        <v>2359.1449075752084</v>
      </c>
      <c r="K17" s="811">
        <f t="shared" si="2"/>
        <v>1799.3267526542509</v>
      </c>
      <c r="L17" s="811">
        <f t="shared" si="2"/>
        <v>1953.9666546819999</v>
      </c>
      <c r="M17" s="811">
        <f t="shared" si="2"/>
        <v>2477.8808980030003</v>
      </c>
      <c r="N17" s="811">
        <f t="shared" si="2"/>
        <v>2668.3111273260001</v>
      </c>
    </row>
    <row r="18" spans="1:18" ht="16.5" customHeight="1">
      <c r="B18" s="807" t="s">
        <v>240</v>
      </c>
      <c r="C18" s="820">
        <v>40471406.759999998</v>
      </c>
      <c r="D18" s="821">
        <v>35097386</v>
      </c>
      <c r="E18" s="821">
        <v>31885906.359999999</v>
      </c>
      <c r="F18" s="821">
        <v>28944481.789999999</v>
      </c>
      <c r="G18" s="821">
        <v>29907879.420000002</v>
      </c>
      <c r="H18" s="821">
        <v>28869835.91</v>
      </c>
      <c r="I18" s="821">
        <v>36038410.439999998</v>
      </c>
      <c r="J18" s="821">
        <v>33833374.909999996</v>
      </c>
      <c r="K18" s="821">
        <v>25832652.77</v>
      </c>
      <c r="L18" s="821">
        <v>28644007.57</v>
      </c>
      <c r="M18" s="821">
        <v>35706456.990000002</v>
      </c>
      <c r="N18" s="821">
        <v>39293091.909999996</v>
      </c>
    </row>
    <row r="20" spans="1:18">
      <c r="B20" s="806">
        <v>2024</v>
      </c>
      <c r="C20" s="806" t="s">
        <v>25</v>
      </c>
      <c r="D20" s="806" t="s">
        <v>26</v>
      </c>
      <c r="E20" s="806" t="s">
        <v>27</v>
      </c>
      <c r="F20" s="806" t="s">
        <v>28</v>
      </c>
      <c r="G20" s="806" t="s">
        <v>29</v>
      </c>
      <c r="H20" s="806" t="s">
        <v>30</v>
      </c>
      <c r="I20" s="806" t="s">
        <v>31</v>
      </c>
      <c r="J20" s="806" t="s">
        <v>32</v>
      </c>
      <c r="K20" s="806" t="s">
        <v>33</v>
      </c>
      <c r="L20" s="806" t="s">
        <v>34</v>
      </c>
      <c r="M20" s="806" t="s">
        <v>35</v>
      </c>
      <c r="N20" s="806" t="s">
        <v>36</v>
      </c>
    </row>
    <row r="21" spans="1:18" ht="16.5" customHeight="1">
      <c r="B21" s="807" t="s">
        <v>234</v>
      </c>
      <c r="C21" s="822">
        <v>0.86922798115259148</v>
      </c>
      <c r="D21" s="822">
        <v>0.91537999999999997</v>
      </c>
      <c r="E21" s="822">
        <v>0.85197535338890906</v>
      </c>
      <c r="F21" s="822">
        <v>0.84499999999999997</v>
      </c>
      <c r="G21" s="822">
        <v>0.86959043131569413</v>
      </c>
      <c r="H21" s="822">
        <v>0.83299999999999996</v>
      </c>
      <c r="I21" s="822">
        <v>0.94499999999999995</v>
      </c>
      <c r="J21" s="822">
        <v>0.93620877129394708</v>
      </c>
      <c r="K21" s="822">
        <v>0.80531835205992508</v>
      </c>
      <c r="L21" s="822">
        <v>0.7963030083363537</v>
      </c>
      <c r="M21" s="822">
        <v>0.86936329588014982</v>
      </c>
      <c r="N21" s="822">
        <v>0.88996013048205869</v>
      </c>
    </row>
    <row r="22" spans="1:18" ht="16.5" customHeight="1">
      <c r="B22" s="807" t="s">
        <v>225</v>
      </c>
      <c r="C22" s="810">
        <v>2912.5003752814609</v>
      </c>
      <c r="D22" s="810">
        <v>3356</v>
      </c>
      <c r="E22" s="810">
        <v>3034.981664255934</v>
      </c>
      <c r="F22" s="810">
        <v>3152.143172548323</v>
      </c>
      <c r="G22" s="810">
        <v>2926.3607891009078</v>
      </c>
      <c r="H22" s="810">
        <v>2880</v>
      </c>
      <c r="I22" s="810">
        <v>3215</v>
      </c>
      <c r="J22" s="810">
        <v>3280.606670538134</v>
      </c>
      <c r="K22" s="810">
        <v>2866</v>
      </c>
      <c r="L22" s="810">
        <v>2958.4317542102872</v>
      </c>
      <c r="M22" s="810">
        <v>3382.9</v>
      </c>
      <c r="N22" s="810">
        <v>3531.8976500773811</v>
      </c>
      <c r="R22" t="s">
        <v>241</v>
      </c>
    </row>
    <row r="23" spans="1:18">
      <c r="B23" s="807" t="s">
        <v>236</v>
      </c>
      <c r="C23" s="811">
        <f t="shared" ref="C23:N23" si="3">C21*C22</f>
        <v>2531.6268213120693</v>
      </c>
      <c r="D23" s="811">
        <f t="shared" si="3"/>
        <v>3072.0152800000001</v>
      </c>
      <c r="E23" s="811">
        <f t="shared" si="3"/>
        <v>2585.7295759333088</v>
      </c>
      <c r="F23" s="811">
        <f t="shared" si="3"/>
        <v>2663.5609808033328</v>
      </c>
      <c r="G23" s="811">
        <f t="shared" si="3"/>
        <v>2544.7353407795936</v>
      </c>
      <c r="H23" s="811">
        <f t="shared" si="3"/>
        <v>2399.04</v>
      </c>
      <c r="I23" s="811">
        <f t="shared" si="3"/>
        <v>3038.1749999999997</v>
      </c>
      <c r="J23" s="811">
        <f t="shared" si="3"/>
        <v>3071.3327401232332</v>
      </c>
      <c r="K23" s="811">
        <f t="shared" si="3"/>
        <v>2308.0423970037455</v>
      </c>
      <c r="L23" s="811">
        <f t="shared" si="3"/>
        <v>2355.8081058354478</v>
      </c>
      <c r="M23" s="811">
        <f t="shared" si="3"/>
        <v>2940.9690936329589</v>
      </c>
      <c r="N23" s="811">
        <f t="shared" si="3"/>
        <v>3143.2480935121425</v>
      </c>
    </row>
    <row r="24" spans="1:18" ht="16.5" customHeight="1">
      <c r="B24" s="807" t="s">
        <v>240</v>
      </c>
      <c r="C24" s="821">
        <v>36808084.990000002</v>
      </c>
      <c r="D24" s="821">
        <v>41472163.590000004</v>
      </c>
      <c r="E24" s="821">
        <v>37684641.259999998</v>
      </c>
      <c r="F24" s="821">
        <v>37448282.219999999</v>
      </c>
      <c r="G24" s="821">
        <v>37081120.259999998</v>
      </c>
      <c r="H24" s="821">
        <v>33416187.350000001</v>
      </c>
      <c r="I24" s="821">
        <v>43802603.109999999</v>
      </c>
      <c r="J24" s="821">
        <v>43775780.020000003</v>
      </c>
      <c r="K24" s="821">
        <v>32306233.48</v>
      </c>
      <c r="L24" s="821">
        <v>34055650.789999999</v>
      </c>
      <c r="M24" s="821">
        <v>41030198.039999999</v>
      </c>
      <c r="N24" s="821">
        <v>45374652.18</v>
      </c>
    </row>
    <row r="27" spans="1:18">
      <c r="A27" s="49" t="s">
        <v>5</v>
      </c>
      <c r="B27" s="806" t="s">
        <v>233</v>
      </c>
      <c r="C27" s="806"/>
      <c r="D27" s="806"/>
      <c r="E27" s="806"/>
      <c r="F27" s="806"/>
      <c r="G27" s="806"/>
      <c r="H27" s="806"/>
      <c r="I27" s="806"/>
      <c r="J27" s="806"/>
      <c r="K27" s="806"/>
      <c r="L27" s="806"/>
      <c r="M27" s="806"/>
      <c r="N27" s="806"/>
    </row>
    <row r="28" spans="1:18">
      <c r="B28" s="806">
        <v>2026</v>
      </c>
      <c r="C28" s="806" t="s">
        <v>25</v>
      </c>
      <c r="D28" s="806" t="s">
        <v>26</v>
      </c>
      <c r="E28" s="806" t="s">
        <v>27</v>
      </c>
      <c r="F28" s="806" t="s">
        <v>28</v>
      </c>
      <c r="G28" s="806" t="s">
        <v>29</v>
      </c>
      <c r="H28" s="806" t="s">
        <v>30</v>
      </c>
      <c r="I28" s="806" t="s">
        <v>31</v>
      </c>
      <c r="J28" s="806" t="s">
        <v>32</v>
      </c>
      <c r="K28" s="806" t="s">
        <v>33</v>
      </c>
      <c r="L28" s="806" t="s">
        <v>34</v>
      </c>
      <c r="M28" s="806" t="s">
        <v>35</v>
      </c>
      <c r="N28" s="806" t="s">
        <v>36</v>
      </c>
    </row>
    <row r="29" spans="1:18">
      <c r="B29" s="807" t="s">
        <v>234</v>
      </c>
      <c r="C29" s="808">
        <f>AES!C8</f>
        <v>0.75285233522120987</v>
      </c>
      <c r="D29" s="808">
        <f>AES!D8</f>
        <v>0.92366412213740456</v>
      </c>
      <c r="E29" s="808">
        <f>AES!E8</f>
        <v>0.74538291061314943</v>
      </c>
      <c r="F29" s="808">
        <f>AES!F8</f>
        <v>0.64020356234096687</v>
      </c>
      <c r="G29" s="808">
        <f>AES!G8</f>
        <v>0.58163014035951732</v>
      </c>
      <c r="H29" s="808">
        <f>AES!H8</f>
        <v>0.59864291772688716</v>
      </c>
      <c r="I29" s="809"/>
      <c r="J29" s="809"/>
      <c r="K29" s="809"/>
      <c r="L29" s="809"/>
      <c r="M29" s="809"/>
      <c r="N29" s="809"/>
    </row>
    <row r="30" spans="1:18" ht="16.5" customHeight="1">
      <c r="B30" s="807" t="s">
        <v>235</v>
      </c>
      <c r="C30" s="810">
        <v>3781.0575988607729</v>
      </c>
      <c r="D30" s="810">
        <v>3755.003530861763</v>
      </c>
      <c r="E30" s="810">
        <v>3282.8765576478359</v>
      </c>
      <c r="F30" s="810">
        <v>3407.7299296055248</v>
      </c>
      <c r="G30" s="810">
        <v>3200.3145618993781</v>
      </c>
      <c r="H30" s="810">
        <v>3330.898013057054</v>
      </c>
      <c r="I30" s="809"/>
      <c r="J30" s="809"/>
      <c r="K30" s="809"/>
      <c r="L30" s="809"/>
      <c r="M30" s="809"/>
      <c r="N30" s="809"/>
    </row>
    <row r="31" spans="1:18">
      <c r="B31" s="807" t="s">
        <v>236</v>
      </c>
      <c r="C31" s="811">
        <f t="shared" ref="C31:H31" si="4">C29*C30</f>
        <v>2846.5780429082333</v>
      </c>
      <c r="D31" s="811">
        <f t="shared" si="4"/>
        <v>3468.3620399562847</v>
      </c>
      <c r="E31" s="811">
        <f t="shared" si="4"/>
        <v>2447.0000837232205</v>
      </c>
      <c r="F31" s="811">
        <f t="shared" si="4"/>
        <v>2181.6408404293893</v>
      </c>
      <c r="G31" s="811">
        <f t="shared" si="4"/>
        <v>1861.3994078321425</v>
      </c>
      <c r="H31" s="811">
        <f t="shared" si="4"/>
        <v>1994.0185051871658</v>
      </c>
      <c r="I31" s="809"/>
      <c r="J31" s="809"/>
      <c r="K31" s="809"/>
      <c r="L31" s="809"/>
      <c r="M31" s="809"/>
      <c r="N31" s="809"/>
    </row>
    <row r="32" spans="1:18" ht="16.5" customHeight="1">
      <c r="B32" s="158" t="s">
        <v>237</v>
      </c>
      <c r="C32" s="812">
        <v>0.76614955265533957</v>
      </c>
      <c r="D32" s="823">
        <v>0.80870592511813899</v>
      </c>
      <c r="E32" s="823">
        <v>0.65000410407945497</v>
      </c>
      <c r="F32" s="823">
        <v>0.7</v>
      </c>
      <c r="G32" s="823">
        <v>0.6887466141344496</v>
      </c>
      <c r="H32" s="823">
        <v>0.69007633587786255</v>
      </c>
      <c r="I32" s="824">
        <v>0.830009028974801</v>
      </c>
      <c r="J32" s="824">
        <v>0.84002298284494803</v>
      </c>
      <c r="K32" s="824">
        <v>0.71000848176420694</v>
      </c>
      <c r="L32" s="824">
        <v>0.72601165558565228</v>
      </c>
      <c r="M32" s="824">
        <v>0.82001696352841391</v>
      </c>
      <c r="N32" s="824">
        <v>0.81006320282360678</v>
      </c>
    </row>
    <row r="33" spans="2:18" ht="16.5" customHeight="1">
      <c r="B33" s="158" t="s">
        <v>238</v>
      </c>
      <c r="C33" s="814">
        <v>3857.0946308103571</v>
      </c>
      <c r="D33" s="814">
        <v>3903.4948391897819</v>
      </c>
      <c r="E33" s="814">
        <v>3536.0115102247419</v>
      </c>
      <c r="F33" s="814">
        <v>3726.9313592776989</v>
      </c>
      <c r="G33" s="814">
        <v>3356.8241153872891</v>
      </c>
      <c r="H33" s="814">
        <v>3441</v>
      </c>
      <c r="I33" s="815">
        <v>3686.6351100276411</v>
      </c>
      <c r="J33" s="815">
        <v>3751.605638210498</v>
      </c>
      <c r="K33" s="815">
        <v>3531.972429036412</v>
      </c>
      <c r="L33" s="815">
        <v>3680.582180143916</v>
      </c>
      <c r="M33" s="815">
        <v>3887.8818306778562</v>
      </c>
      <c r="N33" s="815">
        <v>3924.8842374094129</v>
      </c>
    </row>
    <row r="34" spans="2:18" ht="16.5" customHeight="1">
      <c r="B34" s="158" t="s">
        <v>239</v>
      </c>
      <c r="C34" s="814">
        <f t="shared" ref="C34:N34" si="5">C32*C33</f>
        <v>2955.1113259446674</v>
      </c>
      <c r="D34" s="814">
        <f t="shared" si="5"/>
        <v>3156.7794051208539</v>
      </c>
      <c r="E34" s="814">
        <f t="shared" si="5"/>
        <v>2298.4219937182738</v>
      </c>
      <c r="F34" s="814">
        <f t="shared" si="5"/>
        <v>2608.8519514943891</v>
      </c>
      <c r="G34" s="814">
        <f t="shared" si="5"/>
        <v>2312.0012437178643</v>
      </c>
      <c r="H34" s="814">
        <f t="shared" si="5"/>
        <v>2374.552671755725</v>
      </c>
      <c r="I34" s="814">
        <f t="shared" si="5"/>
        <v>3059.9404278584511</v>
      </c>
      <c r="J34" s="814">
        <f t="shared" si="5"/>
        <v>3151.4349586675075</v>
      </c>
      <c r="K34" s="814">
        <f t="shared" si="5"/>
        <v>2507.730381973181</v>
      </c>
      <c r="L34" s="814">
        <f t="shared" si="5"/>
        <v>2672.145562125334</v>
      </c>
      <c r="M34" s="814">
        <f t="shared" si="5"/>
        <v>3188.1290533497468</v>
      </c>
      <c r="N34" s="814">
        <f t="shared" si="5"/>
        <v>3179.4042960677584</v>
      </c>
    </row>
    <row r="35" spans="2:18" ht="16.5" customHeight="1">
      <c r="B35" s="807" t="s">
        <v>240</v>
      </c>
      <c r="C35" s="821">
        <v>35431726.369999997</v>
      </c>
      <c r="D35" s="821">
        <v>38907552.450000003</v>
      </c>
      <c r="E35" s="821">
        <v>30984315.649999999</v>
      </c>
      <c r="F35" s="821">
        <v>26245238.559999999</v>
      </c>
      <c r="G35" s="821">
        <v>23379075.129999999</v>
      </c>
      <c r="H35" s="825">
        <f>'result FY26'!Y59</f>
        <v>24286103.100000001</v>
      </c>
      <c r="I35" s="821"/>
      <c r="J35" s="821"/>
      <c r="K35" s="821"/>
      <c r="L35" s="821"/>
      <c r="M35" s="821"/>
      <c r="N35" s="821"/>
    </row>
    <row r="37" spans="2:18">
      <c r="B37" s="806">
        <v>2025</v>
      </c>
      <c r="C37" s="806" t="s">
        <v>25</v>
      </c>
      <c r="D37" s="806" t="s">
        <v>26</v>
      </c>
      <c r="E37" s="806" t="s">
        <v>27</v>
      </c>
      <c r="F37" s="806" t="s">
        <v>28</v>
      </c>
      <c r="G37" s="806" t="s">
        <v>29</v>
      </c>
      <c r="H37" s="806" t="s">
        <v>30</v>
      </c>
      <c r="I37" s="806" t="s">
        <v>31</v>
      </c>
      <c r="J37" s="806" t="s">
        <v>32</v>
      </c>
      <c r="K37" s="806" t="s">
        <v>33</v>
      </c>
      <c r="L37" s="806" t="s">
        <v>34</v>
      </c>
      <c r="M37" s="806" t="s">
        <v>35</v>
      </c>
      <c r="N37" s="806" t="s">
        <v>36</v>
      </c>
    </row>
    <row r="38" spans="2:18">
      <c r="B38" s="807" t="s">
        <v>234</v>
      </c>
      <c r="C38" s="808">
        <v>0.81320000000000003</v>
      </c>
      <c r="D38" s="808">
        <v>0.76372228280625232</v>
      </c>
      <c r="E38" s="808">
        <v>0.57399655257325777</v>
      </c>
      <c r="F38" s="808">
        <v>0.63850720949957596</v>
      </c>
      <c r="G38" s="808">
        <v>0.66469670852827711</v>
      </c>
      <c r="H38" s="808">
        <v>0.62315521628498727</v>
      </c>
      <c r="I38" s="808">
        <v>0.78437166543544279</v>
      </c>
      <c r="J38" s="808">
        <v>0.80333251251744231</v>
      </c>
      <c r="K38" s="808">
        <v>0.54368108566581852</v>
      </c>
      <c r="L38" s="808">
        <v>0.70199999999999996</v>
      </c>
      <c r="M38" s="808">
        <v>0.79890000000000005</v>
      </c>
      <c r="N38" s="808">
        <v>0.76</v>
      </c>
    </row>
    <row r="39" spans="2:18">
      <c r="B39" s="807" t="s">
        <v>225</v>
      </c>
      <c r="C39" s="819">
        <v>4191</v>
      </c>
      <c r="D39" s="819">
        <v>3937.862315564018</v>
      </c>
      <c r="E39" s="819">
        <v>3539</v>
      </c>
      <c r="F39" s="819">
        <v>3684.1802789585549</v>
      </c>
      <c r="G39" s="819">
        <v>3298.76</v>
      </c>
      <c r="H39" s="819">
        <v>3365.5766476112699</v>
      </c>
      <c r="I39" s="819">
        <v>3484</v>
      </c>
      <c r="J39" s="819">
        <v>3590.013624195361</v>
      </c>
      <c r="K39" s="819">
        <v>3181</v>
      </c>
      <c r="L39" s="819">
        <v>3209</v>
      </c>
      <c r="M39" s="819">
        <v>3564</v>
      </c>
      <c r="N39" s="819">
        <v>4144</v>
      </c>
    </row>
    <row r="40" spans="2:18">
      <c r="B40" s="807" t="s">
        <v>236</v>
      </c>
      <c r="C40" s="811">
        <f t="shared" ref="C40:N40" si="6">C38*C39</f>
        <v>3408.1212</v>
      </c>
      <c r="D40" s="811">
        <f t="shared" si="6"/>
        <v>3007.4331970192666</v>
      </c>
      <c r="E40" s="811">
        <f t="shared" si="6"/>
        <v>2031.3737995567592</v>
      </c>
      <c r="F40" s="811">
        <f t="shared" si="6"/>
        <v>2352.3756692111961</v>
      </c>
      <c r="G40" s="811">
        <f t="shared" si="6"/>
        <v>2192.6749142247395</v>
      </c>
      <c r="H40" s="811">
        <f t="shared" si="6"/>
        <v>2097.2766437659034</v>
      </c>
      <c r="I40" s="811">
        <f t="shared" si="6"/>
        <v>2732.7508823770827</v>
      </c>
      <c r="J40" s="811">
        <f t="shared" si="6"/>
        <v>2883.9746646967083</v>
      </c>
      <c r="K40" s="811">
        <f t="shared" si="6"/>
        <v>1729.4495335029687</v>
      </c>
      <c r="L40" s="811">
        <f t="shared" si="6"/>
        <v>2252.7179999999998</v>
      </c>
      <c r="M40" s="811">
        <f t="shared" si="6"/>
        <v>2847.2796000000003</v>
      </c>
      <c r="N40" s="811">
        <f t="shared" si="6"/>
        <v>3149.44</v>
      </c>
    </row>
    <row r="41" spans="2:18" ht="16.5" customHeight="1">
      <c r="B41" s="807" t="s">
        <v>240</v>
      </c>
      <c r="C41" s="821">
        <v>42691294.950000003</v>
      </c>
      <c r="D41" s="821">
        <v>34251573.439999998</v>
      </c>
      <c r="E41" s="821">
        <v>25843470.18</v>
      </c>
      <c r="F41" s="821">
        <v>29043750.920000002</v>
      </c>
      <c r="G41" s="821">
        <v>27716956.989999998</v>
      </c>
      <c r="H41" s="821">
        <v>25848762.559999999</v>
      </c>
      <c r="I41" s="821">
        <v>34667692.859999999</v>
      </c>
      <c r="J41" s="821">
        <v>36380780.600000001</v>
      </c>
      <c r="K41" s="821">
        <v>21232004.870000001</v>
      </c>
      <c r="L41" s="821">
        <v>28366670.23</v>
      </c>
      <c r="M41" s="821">
        <v>34822686.5</v>
      </c>
      <c r="N41" s="821">
        <v>40470078.579999998</v>
      </c>
    </row>
    <row r="43" spans="2:18">
      <c r="B43" s="806">
        <v>2024</v>
      </c>
      <c r="C43" s="806" t="s">
        <v>25</v>
      </c>
      <c r="D43" s="806" t="s">
        <v>26</v>
      </c>
      <c r="E43" s="806" t="s">
        <v>27</v>
      </c>
      <c r="F43" s="806" t="s">
        <v>28</v>
      </c>
      <c r="G43" s="806" t="s">
        <v>29</v>
      </c>
      <c r="H43" s="806" t="s">
        <v>30</v>
      </c>
      <c r="I43" s="806" t="s">
        <v>31</v>
      </c>
      <c r="J43" s="806" t="s">
        <v>32</v>
      </c>
      <c r="K43" s="806" t="s">
        <v>33</v>
      </c>
      <c r="L43" s="806" t="s">
        <v>34</v>
      </c>
      <c r="M43" s="806" t="s">
        <v>35</v>
      </c>
      <c r="N43" s="806" t="s">
        <v>36</v>
      </c>
    </row>
    <row r="44" spans="2:18" ht="16.5" customHeight="1">
      <c r="B44" s="807" t="s">
        <v>234</v>
      </c>
      <c r="C44" s="822">
        <v>0.75</v>
      </c>
      <c r="D44" s="822">
        <v>0.91</v>
      </c>
      <c r="E44" s="822">
        <v>0.78</v>
      </c>
      <c r="F44" s="822">
        <v>0.8</v>
      </c>
      <c r="G44" s="822">
        <v>0.65</v>
      </c>
      <c r="H44" s="822">
        <v>0.83</v>
      </c>
      <c r="I44" s="822">
        <v>0.9</v>
      </c>
      <c r="J44" s="822">
        <v>0.89</v>
      </c>
      <c r="K44" s="822">
        <v>0.71</v>
      </c>
      <c r="L44" s="822">
        <v>0.64</v>
      </c>
      <c r="M44" s="822">
        <v>0.86</v>
      </c>
      <c r="N44" s="822">
        <v>0.81</v>
      </c>
    </row>
    <row r="45" spans="2:18" ht="16.5" customHeight="1">
      <c r="B45" s="807" t="s">
        <v>225</v>
      </c>
      <c r="C45" s="810">
        <v>3935</v>
      </c>
      <c r="D45" s="810">
        <v>4137</v>
      </c>
      <c r="E45" s="810">
        <v>3645</v>
      </c>
      <c r="F45" s="810">
        <v>3850</v>
      </c>
      <c r="G45" s="810">
        <v>3477</v>
      </c>
      <c r="H45" s="810">
        <v>3725</v>
      </c>
      <c r="I45" s="810">
        <v>3945</v>
      </c>
      <c r="J45" s="810">
        <v>4018</v>
      </c>
      <c r="K45" s="810">
        <v>3398</v>
      </c>
      <c r="L45" s="810">
        <v>3519</v>
      </c>
      <c r="M45" s="810">
        <v>4273</v>
      </c>
      <c r="N45" s="810">
        <v>4437</v>
      </c>
      <c r="R45" t="s">
        <v>242</v>
      </c>
    </row>
    <row r="46" spans="2:18">
      <c r="B46" s="807" t="s">
        <v>236</v>
      </c>
      <c r="C46" s="811">
        <f t="shared" ref="C46:N46" si="7">C44*C45</f>
        <v>2951.25</v>
      </c>
      <c r="D46" s="811">
        <f t="shared" si="7"/>
        <v>3764.67</v>
      </c>
      <c r="E46" s="811">
        <f t="shared" si="7"/>
        <v>2843.1</v>
      </c>
      <c r="F46" s="811">
        <f t="shared" si="7"/>
        <v>3080</v>
      </c>
      <c r="G46" s="811">
        <f t="shared" si="7"/>
        <v>2260.0500000000002</v>
      </c>
      <c r="H46" s="811">
        <f t="shared" si="7"/>
        <v>3091.75</v>
      </c>
      <c r="I46" s="811">
        <f t="shared" si="7"/>
        <v>3550.5</v>
      </c>
      <c r="J46" s="811">
        <f t="shared" si="7"/>
        <v>3576.02</v>
      </c>
      <c r="K46" s="811">
        <f t="shared" si="7"/>
        <v>2412.58</v>
      </c>
      <c r="L46" s="811">
        <f t="shared" si="7"/>
        <v>2252.16</v>
      </c>
      <c r="M46" s="811">
        <f t="shared" si="7"/>
        <v>3674.7799999999997</v>
      </c>
      <c r="N46" s="811">
        <f t="shared" si="7"/>
        <v>3593.9700000000003</v>
      </c>
      <c r="R46" t="s">
        <v>243</v>
      </c>
    </row>
    <row r="47" spans="2:18" ht="16.5" customHeight="1">
      <c r="B47" s="807" t="s">
        <v>240</v>
      </c>
      <c r="C47" s="821">
        <v>37080363.420000002</v>
      </c>
      <c r="D47" s="821">
        <v>43940128.82</v>
      </c>
      <c r="E47" s="821">
        <v>36407936.200000003</v>
      </c>
      <c r="F47" s="821">
        <v>37521347.82</v>
      </c>
      <c r="G47" s="821">
        <v>28302837.649999999</v>
      </c>
      <c r="H47" s="821">
        <v>37484972.880000003</v>
      </c>
      <c r="I47" s="821">
        <v>44337689.740000002</v>
      </c>
      <c r="J47" s="821">
        <v>44779242.380000003</v>
      </c>
      <c r="K47" s="821">
        <v>29977594.239999998</v>
      </c>
      <c r="L47" s="821">
        <v>28849629.940000001</v>
      </c>
      <c r="M47" s="821">
        <v>45345296.5</v>
      </c>
      <c r="N47" s="821">
        <v>45666272.060000002</v>
      </c>
      <c r="R47" t="s">
        <v>244</v>
      </c>
    </row>
    <row r="48" spans="2:18">
      <c r="R48" t="s">
        <v>245</v>
      </c>
    </row>
    <row r="49" spans="1:14">
      <c r="A49" s="49" t="s">
        <v>104</v>
      </c>
      <c r="B49" s="806" t="s">
        <v>233</v>
      </c>
      <c r="C49" s="806"/>
      <c r="D49" s="806"/>
      <c r="E49" s="806"/>
      <c r="F49" s="806"/>
      <c r="G49" s="806"/>
      <c r="H49" s="806"/>
      <c r="I49" s="806"/>
      <c r="J49" s="806"/>
      <c r="K49" s="806"/>
      <c r="L49" s="806"/>
      <c r="M49" s="806"/>
      <c r="N49" s="806"/>
    </row>
    <row r="50" spans="1:14">
      <c r="B50" s="806">
        <v>2026</v>
      </c>
      <c r="C50" s="806" t="s">
        <v>25</v>
      </c>
      <c r="D50" s="806" t="s">
        <v>26</v>
      </c>
      <c r="E50" s="806" t="s">
        <v>27</v>
      </c>
      <c r="F50" s="806" t="s">
        <v>28</v>
      </c>
      <c r="G50" s="806" t="s">
        <v>29</v>
      </c>
      <c r="H50" s="806" t="s">
        <v>30</v>
      </c>
      <c r="I50" s="806" t="s">
        <v>31</v>
      </c>
      <c r="J50" s="806" t="s">
        <v>32</v>
      </c>
      <c r="K50" s="806" t="s">
        <v>33</v>
      </c>
      <c r="L50" s="806" t="s">
        <v>34</v>
      </c>
      <c r="M50" s="806" t="s">
        <v>35</v>
      </c>
      <c r="N50" s="806" t="s">
        <v>36</v>
      </c>
    </row>
    <row r="51" spans="1:14">
      <c r="B51" s="807" t="s">
        <v>234</v>
      </c>
      <c r="C51" s="808">
        <v>0.92593811718235686</v>
      </c>
      <c r="D51" s="808">
        <v>0.94606413994169092</v>
      </c>
      <c r="E51" s="808">
        <v>0.87820934825543118</v>
      </c>
      <c r="F51" s="808">
        <v>0.50425170068027214</v>
      </c>
      <c r="G51" s="808">
        <v>0.73963133640552992</v>
      </c>
      <c r="H51" s="808">
        <v>0.69523809523809521</v>
      </c>
      <c r="I51" s="809"/>
      <c r="J51" s="809"/>
      <c r="K51" s="809"/>
      <c r="L51" s="809"/>
      <c r="M51" s="809"/>
      <c r="N51" s="809"/>
    </row>
    <row r="52" spans="1:14" ht="16.5" customHeight="1">
      <c r="B52" s="807" t="s">
        <v>235</v>
      </c>
      <c r="C52" s="810">
        <f>'[278]result FY26'!D$94</f>
        <v>1578.1099131051606</v>
      </c>
      <c r="D52" s="810">
        <f>'[278]result FY26'!E$94</f>
        <v>1585.5921764252696</v>
      </c>
      <c r="E52" s="810">
        <f>'[278]result FY26'!F$94</f>
        <v>1289.0616266866568</v>
      </c>
      <c r="F52" s="810">
        <f>'[278]result FY26'!G$94</f>
        <v>1449.7044148397977</v>
      </c>
      <c r="G52" s="810">
        <f>'[278]result FY26'!H$94</f>
        <v>1188.393453493547</v>
      </c>
      <c r="H52" s="810">
        <f>'[278]result FY26'!I$94</f>
        <v>1086.8126345401174</v>
      </c>
      <c r="I52" s="810">
        <f>'[278]result FY26'!J$94</f>
        <v>0</v>
      </c>
      <c r="J52" s="809"/>
      <c r="K52" s="809"/>
      <c r="L52" s="809"/>
      <c r="M52" s="809"/>
      <c r="N52" s="809"/>
    </row>
    <row r="53" spans="1:14">
      <c r="B53" s="807" t="s">
        <v>236</v>
      </c>
      <c r="C53" s="811">
        <f t="shared" ref="C53:H53" si="8">C51*C52</f>
        <v>1461.2321216474052</v>
      </c>
      <c r="D53" s="811">
        <f t="shared" si="8"/>
        <v>1500.0718986880465</v>
      </c>
      <c r="E53" s="811">
        <f t="shared" si="8"/>
        <v>1132.0659710335749</v>
      </c>
      <c r="F53" s="811">
        <f t="shared" si="8"/>
        <v>731.01591666666673</v>
      </c>
      <c r="G53" s="811">
        <f t="shared" si="8"/>
        <v>878.97303818301509</v>
      </c>
      <c r="H53" s="811">
        <f t="shared" si="8"/>
        <v>755.59354591836734</v>
      </c>
      <c r="I53" s="809"/>
      <c r="J53" s="809"/>
      <c r="K53" s="809"/>
      <c r="L53" s="809"/>
      <c r="M53" s="809"/>
      <c r="N53" s="809"/>
    </row>
    <row r="54" spans="1:14">
      <c r="B54" s="158" t="s">
        <v>237</v>
      </c>
      <c r="C54" s="811">
        <v>0.88051349572086901</v>
      </c>
      <c r="D54" s="811">
        <v>0.93276239067055389</v>
      </c>
      <c r="E54" s="811">
        <v>0.77485187623436469</v>
      </c>
      <c r="F54" s="811">
        <v>0.82619047619047614</v>
      </c>
      <c r="G54" s="811">
        <v>0.78159973666886107</v>
      </c>
      <c r="H54" s="811">
        <v>0.77108843537414962</v>
      </c>
      <c r="I54" s="809">
        <v>0.80513495720868988</v>
      </c>
      <c r="J54" s="809">
        <v>0.83179723502304148</v>
      </c>
      <c r="K54" s="809">
        <v>0.74642857142857144</v>
      </c>
      <c r="L54" s="809">
        <v>0.75115207373271886</v>
      </c>
      <c r="M54" s="809">
        <v>0.88469387755102036</v>
      </c>
      <c r="N54" s="809">
        <v>0.8714614878209348</v>
      </c>
    </row>
    <row r="55" spans="1:14">
      <c r="B55" s="158" t="s">
        <v>238</v>
      </c>
      <c r="C55" s="811">
        <v>1734.0053274317761</v>
      </c>
      <c r="D55" s="811">
        <v>1748.0494728853289</v>
      </c>
      <c r="E55" s="811">
        <v>1424.411145271878</v>
      </c>
      <c r="F55" s="811">
        <v>1394.449351482092</v>
      </c>
      <c r="G55" s="811">
        <v>1310.635305327437</v>
      </c>
      <c r="H55" s="811">
        <v>1265.2006438906039</v>
      </c>
      <c r="I55" s="809">
        <v>1414.7249953698681</v>
      </c>
      <c r="J55" s="809">
        <v>1472.9509623129029</v>
      </c>
      <c r="K55" s="809">
        <v>1350.9323952978821</v>
      </c>
      <c r="L55" s="809">
        <v>1409.52254214869</v>
      </c>
      <c r="M55" s="809">
        <v>1787.093344231128</v>
      </c>
      <c r="N55" s="809">
        <v>1862.8398878325499</v>
      </c>
    </row>
    <row r="56" spans="1:14">
      <c r="B56" s="158" t="s">
        <v>239</v>
      </c>
      <c r="C56" s="811">
        <v>1526.815092455563</v>
      </c>
      <c r="D56" s="811">
        <v>1630.514805338921</v>
      </c>
      <c r="E56" s="811">
        <v>1103.7076484430549</v>
      </c>
      <c r="F56" s="811">
        <v>1152.08077372449</v>
      </c>
      <c r="G56" s="811">
        <v>1024.3922095128371</v>
      </c>
      <c r="H56" s="811">
        <v>975.58158493197277</v>
      </c>
      <c r="I56" s="809">
        <v>1139.044548609183</v>
      </c>
      <c r="J56" s="809">
        <v>1225.1965377764011</v>
      </c>
      <c r="K56" s="809">
        <v>1008.374537918776</v>
      </c>
      <c r="L56" s="809">
        <v>1058.7657805080021</v>
      </c>
      <c r="M56" s="809">
        <v>1581.030540253457</v>
      </c>
      <c r="N56" s="809">
        <v>1623.393220222737</v>
      </c>
    </row>
    <row r="57" spans="1:14" ht="16.5" customHeight="1">
      <c r="B57" s="807" t="s">
        <v>240</v>
      </c>
      <c r="C57" s="821">
        <v>9283927.7299999986</v>
      </c>
      <c r="D57" s="821">
        <v>8589919.6899999995</v>
      </c>
      <c r="E57" s="821">
        <v>7238468.9199999999</v>
      </c>
      <c r="F57" s="821">
        <v>4493751.3</v>
      </c>
      <c r="G57" s="821">
        <v>5625446.3199999994</v>
      </c>
      <c r="H57" s="826">
        <v>4727539.0999999996</v>
      </c>
      <c r="I57" s="809"/>
      <c r="J57" s="809"/>
      <c r="K57" s="809"/>
      <c r="L57" s="809"/>
      <c r="M57" s="809"/>
      <c r="N57" s="809"/>
    </row>
    <row r="59" spans="1:14">
      <c r="B59" s="806">
        <v>2025</v>
      </c>
      <c r="C59" s="806" t="s">
        <v>25</v>
      </c>
      <c r="D59" s="806" t="s">
        <v>26</v>
      </c>
      <c r="E59" s="806" t="s">
        <v>27</v>
      </c>
      <c r="F59" s="806" t="s">
        <v>28</v>
      </c>
      <c r="G59" s="806" t="s">
        <v>29</v>
      </c>
      <c r="H59" s="806" t="s">
        <v>30</v>
      </c>
      <c r="I59" s="806" t="s">
        <v>31</v>
      </c>
      <c r="J59" s="806" t="s">
        <v>32</v>
      </c>
      <c r="K59" s="806" t="s">
        <v>33</v>
      </c>
      <c r="L59" s="806" t="s">
        <v>34</v>
      </c>
      <c r="M59" s="806" t="s">
        <v>35</v>
      </c>
      <c r="N59" s="806" t="s">
        <v>36</v>
      </c>
    </row>
    <row r="60" spans="1:14" ht="16.5" customHeight="1">
      <c r="B60" s="807" t="s">
        <v>234</v>
      </c>
      <c r="C60" s="822">
        <v>0.93300000000000005</v>
      </c>
      <c r="D60" s="822">
        <v>0.89400000000000002</v>
      </c>
      <c r="E60" s="822">
        <v>0.73799999999999999</v>
      </c>
      <c r="F60" s="822">
        <v>0.75</v>
      </c>
      <c r="G60" s="822">
        <v>0.72799999999999998</v>
      </c>
      <c r="H60" s="822">
        <v>0.7</v>
      </c>
      <c r="I60" s="822">
        <v>0.747</v>
      </c>
      <c r="J60" s="822">
        <v>0.86499999999999999</v>
      </c>
      <c r="K60" s="822">
        <v>0.872</v>
      </c>
      <c r="L60" s="822">
        <v>0.85899999999999999</v>
      </c>
      <c r="M60" s="822">
        <v>0.92700000000000005</v>
      </c>
      <c r="N60" s="822">
        <v>0.92</v>
      </c>
    </row>
    <row r="61" spans="1:14" ht="16.5" customHeight="1">
      <c r="B61" s="807" t="s">
        <v>225</v>
      </c>
      <c r="C61" s="810">
        <v>1701</v>
      </c>
      <c r="D61" s="810">
        <v>1631</v>
      </c>
      <c r="E61" s="810">
        <v>1422</v>
      </c>
      <c r="F61" s="810">
        <v>1363</v>
      </c>
      <c r="G61" s="810">
        <v>1254</v>
      </c>
      <c r="H61" s="810">
        <v>1205</v>
      </c>
      <c r="I61" s="810">
        <v>1190</v>
      </c>
      <c r="J61" s="810">
        <v>1182</v>
      </c>
      <c r="K61" s="810">
        <v>1141</v>
      </c>
      <c r="L61" s="810">
        <v>1216</v>
      </c>
      <c r="M61" s="810">
        <v>1519</v>
      </c>
      <c r="N61" s="810">
        <v>1723</v>
      </c>
    </row>
    <row r="62" spans="1:14">
      <c r="B62" s="807" t="s">
        <v>236</v>
      </c>
      <c r="C62" s="811">
        <f t="shared" ref="C62:N62" si="9">C60*C61</f>
        <v>1587.0330000000001</v>
      </c>
      <c r="D62" s="811">
        <f t="shared" si="9"/>
        <v>1458.114</v>
      </c>
      <c r="E62" s="811">
        <f t="shared" si="9"/>
        <v>1049.4359999999999</v>
      </c>
      <c r="F62" s="811">
        <f t="shared" si="9"/>
        <v>1022.25</v>
      </c>
      <c r="G62" s="811">
        <f t="shared" si="9"/>
        <v>912.91199999999992</v>
      </c>
      <c r="H62" s="811">
        <f t="shared" si="9"/>
        <v>843.5</v>
      </c>
      <c r="I62" s="811">
        <f t="shared" si="9"/>
        <v>888.93</v>
      </c>
      <c r="J62" s="811">
        <f t="shared" si="9"/>
        <v>1022.43</v>
      </c>
      <c r="K62" s="811">
        <f t="shared" si="9"/>
        <v>994.952</v>
      </c>
      <c r="L62" s="811">
        <f t="shared" si="9"/>
        <v>1044.5439999999999</v>
      </c>
      <c r="M62" s="811">
        <f t="shared" si="9"/>
        <v>1408.1130000000001</v>
      </c>
      <c r="N62" s="811">
        <f t="shared" si="9"/>
        <v>1585.16</v>
      </c>
    </row>
    <row r="63" spans="1:14" ht="16.5" customHeight="1">
      <c r="B63" s="807" t="s">
        <v>240</v>
      </c>
      <c r="C63" s="821">
        <v>10057547.08</v>
      </c>
      <c r="D63" s="821">
        <v>8360412.3399999999</v>
      </c>
      <c r="E63" s="821">
        <v>6748527.7300000004</v>
      </c>
      <c r="F63" s="821">
        <v>6301518.4400000004</v>
      </c>
      <c r="G63" s="821">
        <v>5674281.3799999999</v>
      </c>
      <c r="H63" s="821">
        <v>5270669.6500000004</v>
      </c>
      <c r="I63" s="821">
        <v>5699950.6399999997</v>
      </c>
      <c r="J63" s="821">
        <v>6542485.8200000003</v>
      </c>
      <c r="K63" s="821">
        <v>6165394.3899999997</v>
      </c>
      <c r="L63" s="821">
        <v>6668491.0300000003</v>
      </c>
      <c r="M63" s="821">
        <v>8769680.5999999996</v>
      </c>
      <c r="N63" s="821">
        <v>10092201.01</v>
      </c>
    </row>
    <row r="65" spans="1:16">
      <c r="B65" s="806">
        <v>2024</v>
      </c>
      <c r="C65" s="806" t="s">
        <v>25</v>
      </c>
      <c r="D65" s="806" t="s">
        <v>26</v>
      </c>
      <c r="E65" s="806" t="s">
        <v>27</v>
      </c>
      <c r="F65" s="806" t="s">
        <v>28</v>
      </c>
      <c r="G65" s="806" t="s">
        <v>29</v>
      </c>
      <c r="H65" s="806" t="s">
        <v>30</v>
      </c>
      <c r="I65" s="806" t="s">
        <v>31</v>
      </c>
      <c r="J65" s="806" t="s">
        <v>32</v>
      </c>
      <c r="K65" s="806" t="s">
        <v>33</v>
      </c>
      <c r="L65" s="806" t="s">
        <v>34</v>
      </c>
      <c r="M65" s="806" t="s">
        <v>35</v>
      </c>
      <c r="N65" s="806" t="s">
        <v>36</v>
      </c>
    </row>
    <row r="66" spans="1:16" ht="16.5" customHeight="1">
      <c r="B66" s="807" t="s">
        <v>234</v>
      </c>
      <c r="C66" s="822">
        <v>0.73</v>
      </c>
      <c r="D66" s="822">
        <v>0.85</v>
      </c>
      <c r="E66" s="822">
        <v>0.69</v>
      </c>
      <c r="F66" s="822">
        <v>0.73</v>
      </c>
      <c r="G66" s="822">
        <v>0.64</v>
      </c>
      <c r="H66" s="822">
        <v>0.82</v>
      </c>
      <c r="I66" s="822">
        <v>0.89</v>
      </c>
      <c r="J66" s="822">
        <v>0.89</v>
      </c>
      <c r="K66" s="822">
        <v>0.79</v>
      </c>
      <c r="L66" s="822">
        <v>0.71</v>
      </c>
      <c r="M66" s="822">
        <v>0.87</v>
      </c>
      <c r="N66" s="822">
        <v>0.87</v>
      </c>
    </row>
    <row r="67" spans="1:16" ht="16.5" customHeight="1">
      <c r="B67" s="807" t="s">
        <v>225</v>
      </c>
      <c r="C67" s="810">
        <v>1382</v>
      </c>
      <c r="D67" s="810">
        <v>1483</v>
      </c>
      <c r="E67" s="810">
        <v>1403</v>
      </c>
      <c r="F67" s="810">
        <v>1293</v>
      </c>
      <c r="G67" s="810">
        <v>1199</v>
      </c>
      <c r="H67" s="810">
        <v>1236</v>
      </c>
      <c r="I67" s="810">
        <v>1317</v>
      </c>
      <c r="J67" s="810">
        <v>1398</v>
      </c>
      <c r="K67" s="810">
        <v>1295</v>
      </c>
      <c r="L67" s="810">
        <v>1302</v>
      </c>
      <c r="M67" s="810">
        <v>1721</v>
      </c>
      <c r="N67" s="810">
        <v>1836</v>
      </c>
    </row>
    <row r="68" spans="1:16">
      <c r="B68" s="807" t="s">
        <v>236</v>
      </c>
      <c r="C68" s="811">
        <f t="shared" ref="C68:N68" si="10">C66*C67</f>
        <v>1008.86</v>
      </c>
      <c r="D68" s="811">
        <f t="shared" si="10"/>
        <v>1260.55</v>
      </c>
      <c r="E68" s="811">
        <f t="shared" si="10"/>
        <v>968.06999999999994</v>
      </c>
      <c r="F68" s="811">
        <f t="shared" si="10"/>
        <v>943.89</v>
      </c>
      <c r="G68" s="811">
        <f t="shared" si="10"/>
        <v>767.36</v>
      </c>
      <c r="H68" s="811">
        <f t="shared" si="10"/>
        <v>1013.52</v>
      </c>
      <c r="I68" s="811">
        <f t="shared" si="10"/>
        <v>1172.1300000000001</v>
      </c>
      <c r="J68" s="811">
        <f t="shared" si="10"/>
        <v>1244.22</v>
      </c>
      <c r="K68" s="811">
        <f t="shared" si="10"/>
        <v>1023.0500000000001</v>
      </c>
      <c r="L68" s="811">
        <f t="shared" si="10"/>
        <v>924.42</v>
      </c>
      <c r="M68" s="811">
        <f t="shared" si="10"/>
        <v>1497.27</v>
      </c>
      <c r="N68" s="811">
        <f t="shared" si="10"/>
        <v>1597.32</v>
      </c>
      <c r="P68" t="s">
        <v>246</v>
      </c>
    </row>
    <row r="69" spans="1:16" ht="16.5" customHeight="1">
      <c r="B69" s="807" t="s">
        <v>240</v>
      </c>
      <c r="C69" s="821">
        <v>6277584.4800000004</v>
      </c>
      <c r="D69" s="821">
        <v>7331522.8399999999</v>
      </c>
      <c r="E69" s="821">
        <v>6018438.3700000001</v>
      </c>
      <c r="F69" s="821">
        <v>5676589.5700000003</v>
      </c>
      <c r="G69" s="821">
        <v>4792394.21</v>
      </c>
      <c r="H69" s="821">
        <v>6131005.75</v>
      </c>
      <c r="I69" s="11">
        <v>7277631.3200000003</v>
      </c>
      <c r="J69" s="11">
        <v>7760866.5999999996</v>
      </c>
      <c r="K69" s="11">
        <v>6159920.2800000003</v>
      </c>
      <c r="L69" s="11">
        <v>5754906.2800000003</v>
      </c>
      <c r="M69" s="11">
        <v>9095072.1199999992</v>
      </c>
      <c r="N69" s="11">
        <v>10057643.77</v>
      </c>
      <c r="P69" t="s">
        <v>247</v>
      </c>
    </row>
    <row r="70" spans="1:16">
      <c r="P70" t="s">
        <v>245</v>
      </c>
    </row>
    <row r="71" spans="1:16">
      <c r="A71" s="49" t="s">
        <v>7</v>
      </c>
      <c r="B71" s="806" t="s">
        <v>233</v>
      </c>
      <c r="C71" s="806"/>
      <c r="D71" s="806"/>
      <c r="E71" s="806"/>
      <c r="F71" s="806"/>
      <c r="G71" s="806"/>
      <c r="H71" s="806"/>
      <c r="I71" s="806"/>
      <c r="J71" s="806"/>
      <c r="K71" s="806"/>
      <c r="L71" s="806"/>
      <c r="M71" s="806"/>
      <c r="N71" s="806"/>
    </row>
    <row r="72" spans="1:16">
      <c r="B72" s="806">
        <v>2026</v>
      </c>
      <c r="C72" s="806" t="s">
        <v>25</v>
      </c>
      <c r="D72" s="806" t="s">
        <v>26</v>
      </c>
      <c r="E72" s="806" t="s">
        <v>27</v>
      </c>
      <c r="F72" s="806" t="s">
        <v>28</v>
      </c>
      <c r="G72" s="806" t="s">
        <v>29</v>
      </c>
      <c r="H72" s="806" t="s">
        <v>30</v>
      </c>
      <c r="I72" s="806" t="s">
        <v>31</v>
      </c>
      <c r="J72" s="806" t="s">
        <v>32</v>
      </c>
      <c r="K72" s="806" t="s">
        <v>33</v>
      </c>
      <c r="L72" s="806" t="s">
        <v>34</v>
      </c>
      <c r="M72" s="806" t="s">
        <v>35</v>
      </c>
      <c r="N72" s="806" t="s">
        <v>36</v>
      </c>
    </row>
    <row r="73" spans="1:16">
      <c r="B73" s="807" t="s">
        <v>234</v>
      </c>
      <c r="C73" s="808">
        <v>0.88072481083233767</v>
      </c>
      <c r="D73" s="808">
        <v>0.84490740740740744</v>
      </c>
      <c r="E73" s="808">
        <v>0.73874950219036239</v>
      </c>
      <c r="F73" s="808">
        <v>0.7069958847736626</v>
      </c>
      <c r="G73" s="808">
        <v>0.6376941457586619</v>
      </c>
      <c r="H73" s="808">
        <v>0.62397119341563789</v>
      </c>
      <c r="I73" s="808"/>
      <c r="J73" s="809"/>
      <c r="K73" s="809"/>
      <c r="L73" s="809"/>
      <c r="M73" s="809"/>
      <c r="N73" s="809"/>
    </row>
    <row r="74" spans="1:16" ht="16.5" customHeight="1">
      <c r="B74" s="807" t="s">
        <v>235</v>
      </c>
      <c r="C74" s="810">
        <v>4063.7815894487649</v>
      </c>
      <c r="D74" s="810">
        <v>4149.7805637478787</v>
      </c>
      <c r="E74" s="810">
        <v>3683.9012150668291</v>
      </c>
      <c r="F74" s="810">
        <v>3641.3037541915728</v>
      </c>
      <c r="G74" s="810">
        <v>3374.1009078080901</v>
      </c>
      <c r="H74" s="810">
        <v>3381.348295904887</v>
      </c>
      <c r="I74" s="809"/>
      <c r="J74" s="809"/>
      <c r="K74" s="809"/>
      <c r="L74" s="809"/>
      <c r="M74" s="809"/>
      <c r="N74" s="809"/>
    </row>
    <row r="75" spans="1:16">
      <c r="B75" s="807" t="s">
        <v>236</v>
      </c>
      <c r="C75" s="811">
        <f t="shared" ref="C75:I75" si="11">C73*C74</f>
        <v>3579.0732716312</v>
      </c>
      <c r="D75" s="811">
        <f t="shared" si="11"/>
        <v>3506.1803374258698</v>
      </c>
      <c r="E75" s="811">
        <f t="shared" si="11"/>
        <v>2721.4801887490912</v>
      </c>
      <c r="F75" s="811">
        <f t="shared" si="11"/>
        <v>2574.3867694243304</v>
      </c>
      <c r="G75" s="811">
        <f t="shared" si="11"/>
        <v>2151.6443961082055</v>
      </c>
      <c r="H75" s="811">
        <f t="shared" si="11"/>
        <v>2109.8639315497057</v>
      </c>
      <c r="I75" s="811">
        <f t="shared" si="11"/>
        <v>0</v>
      </c>
      <c r="J75" s="809"/>
      <c r="K75" s="809"/>
      <c r="L75" s="809"/>
      <c r="M75" s="809"/>
      <c r="N75" s="809"/>
    </row>
    <row r="76" spans="1:16">
      <c r="B76" s="158" t="s">
        <v>237</v>
      </c>
      <c r="C76" s="808">
        <v>0.83661887694145753</v>
      </c>
      <c r="D76" s="808">
        <v>0.86563051146384484</v>
      </c>
      <c r="E76" s="808">
        <v>0.68488649940262847</v>
      </c>
      <c r="F76" s="808">
        <v>0.75864197530864197</v>
      </c>
      <c r="G76" s="808">
        <v>0.65452011150935885</v>
      </c>
      <c r="H76" s="808">
        <v>0.62757201646090532</v>
      </c>
      <c r="I76" s="809">
        <v>0.74153723616089207</v>
      </c>
      <c r="J76" s="809">
        <v>0.73954599761051376</v>
      </c>
      <c r="K76" s="809">
        <v>0.65534979423868311</v>
      </c>
      <c r="L76" s="809">
        <v>0.78275587415372361</v>
      </c>
      <c r="M76" s="809">
        <v>0.812037037037037</v>
      </c>
      <c r="N76" s="809">
        <v>0.84448426921545205</v>
      </c>
    </row>
    <row r="77" spans="1:16">
      <c r="B77" s="158" t="s">
        <v>238</v>
      </c>
      <c r="C77" s="811">
        <v>4103.947910592341</v>
      </c>
      <c r="D77" s="811">
        <v>4369.1312600293559</v>
      </c>
      <c r="E77" s="811">
        <v>3850.358660134656</v>
      </c>
      <c r="F77" s="811">
        <v>3849.7933991305522</v>
      </c>
      <c r="G77" s="811">
        <v>3588.7358492515982</v>
      </c>
      <c r="H77" s="811">
        <v>3409.2361396780711</v>
      </c>
      <c r="I77" s="809">
        <v>3770.7980340751792</v>
      </c>
      <c r="J77" s="809">
        <v>3827.0923412643192</v>
      </c>
      <c r="K77" s="809">
        <v>3586.1063789061718</v>
      </c>
      <c r="L77" s="809">
        <v>3825.6345568952861</v>
      </c>
      <c r="M77" s="809">
        <v>4030.3974011797109</v>
      </c>
      <c r="N77" s="809">
        <v>4450.0794344970309</v>
      </c>
    </row>
    <row r="78" spans="1:16">
      <c r="B78" s="158" t="s">
        <v>239</v>
      </c>
      <c r="C78" s="811">
        <v>3433.4402919860049</v>
      </c>
      <c r="D78" s="811">
        <v>3782.053327271884</v>
      </c>
      <c r="E78" s="811">
        <v>2637.0586641842192</v>
      </c>
      <c r="F78" s="811">
        <v>2920.6148688465728</v>
      </c>
      <c r="G78" s="811">
        <v>2348.899788229789</v>
      </c>
      <c r="H78" s="811">
        <v>2139.54119876916</v>
      </c>
      <c r="I78" s="809">
        <v>2796.187152309034</v>
      </c>
      <c r="J78" s="809">
        <v>2830.310823467878</v>
      </c>
      <c r="K78" s="809">
        <v>2350.1540775341891</v>
      </c>
      <c r="L78" s="809">
        <v>2994.5379217752629</v>
      </c>
      <c r="M78" s="809">
        <v>3272.8319637357472</v>
      </c>
      <c r="N78" s="809">
        <v>3758.0220791919369</v>
      </c>
    </row>
    <row r="79" spans="1:16" ht="16.5" customHeight="1">
      <c r="B79" s="807" t="s">
        <v>240</v>
      </c>
      <c r="C79" s="817">
        <v>36745342.880000003</v>
      </c>
      <c r="D79" s="817">
        <v>32403885.670000002</v>
      </c>
      <c r="E79" s="817">
        <v>28025998.969999999</v>
      </c>
      <c r="F79" s="817">
        <v>25796931.440000001</v>
      </c>
      <c r="G79" s="817">
        <v>22402015.489999998</v>
      </c>
      <c r="H79" s="817">
        <f>'result FY26'!Y105</f>
        <v>21058802.690000001</v>
      </c>
      <c r="I79" s="809"/>
      <c r="J79" s="809"/>
      <c r="K79" s="809"/>
      <c r="L79" s="809"/>
      <c r="M79" s="809"/>
      <c r="N79" s="809"/>
    </row>
    <row r="81" spans="2:16">
      <c r="B81" s="806">
        <v>2025</v>
      </c>
      <c r="C81" s="806" t="s">
        <v>25</v>
      </c>
      <c r="D81" s="806" t="s">
        <v>26</v>
      </c>
      <c r="E81" s="806" t="s">
        <v>27</v>
      </c>
      <c r="F81" s="806" t="s">
        <v>28</v>
      </c>
      <c r="G81" s="806" t="s">
        <v>29</v>
      </c>
      <c r="H81" s="806" t="s">
        <v>30</v>
      </c>
      <c r="I81" s="806" t="s">
        <v>31</v>
      </c>
      <c r="J81" s="806" t="s">
        <v>32</v>
      </c>
      <c r="K81" s="806" t="s">
        <v>33</v>
      </c>
      <c r="L81" s="806" t="s">
        <v>34</v>
      </c>
      <c r="M81" s="806" t="s">
        <v>35</v>
      </c>
      <c r="N81" s="806" t="s">
        <v>36</v>
      </c>
    </row>
    <row r="82" spans="2:16" ht="16.5" customHeight="1">
      <c r="B82" s="807" t="s">
        <v>234</v>
      </c>
      <c r="C82" s="822">
        <v>0.86199999999999999</v>
      </c>
      <c r="D82" s="822">
        <v>0.83099999999999996</v>
      </c>
      <c r="E82" s="822">
        <v>0.62962962962962965</v>
      </c>
      <c r="F82" s="822">
        <v>0.7</v>
      </c>
      <c r="G82" s="822">
        <v>0.61499999999999999</v>
      </c>
      <c r="H82" s="822">
        <v>0.57397119341563785</v>
      </c>
      <c r="I82" s="822">
        <v>0.71943448825169254</v>
      </c>
      <c r="J82" s="822">
        <v>0.73387096774193505</v>
      </c>
      <c r="K82" s="822">
        <v>0.64567901234567904</v>
      </c>
      <c r="L82" s="822">
        <v>0.73835125448028671</v>
      </c>
      <c r="M82" s="822">
        <v>0.74980000000000002</v>
      </c>
      <c r="N82" s="822">
        <v>0.83</v>
      </c>
    </row>
    <row r="83" spans="2:16" ht="16.5" customHeight="1">
      <c r="B83" s="807" t="s">
        <v>225</v>
      </c>
      <c r="C83" s="810">
        <v>4481</v>
      </c>
      <c r="D83" s="810">
        <v>4226</v>
      </c>
      <c r="E83" s="810">
        <v>3901</v>
      </c>
      <c r="F83" s="810">
        <v>3871</v>
      </c>
      <c r="G83" s="810">
        <v>3507</v>
      </c>
      <c r="H83" s="810">
        <v>3325.8</v>
      </c>
      <c r="I83" s="810">
        <v>3692.8665928591199</v>
      </c>
      <c r="J83" s="810">
        <v>3749.7</v>
      </c>
      <c r="K83" s="810">
        <v>3286.816443594646</v>
      </c>
      <c r="L83" s="810">
        <v>3637.651968716289</v>
      </c>
      <c r="M83" s="810">
        <v>4010</v>
      </c>
      <c r="N83" s="810">
        <v>4083.0864111540318</v>
      </c>
    </row>
    <row r="84" spans="2:16">
      <c r="B84" s="807" t="s">
        <v>236</v>
      </c>
      <c r="C84" s="811">
        <f t="shared" ref="C84:N84" si="12">C82*C83</f>
        <v>3862.6219999999998</v>
      </c>
      <c r="D84" s="811">
        <f t="shared" si="12"/>
        <v>3511.806</v>
      </c>
      <c r="E84" s="811">
        <f t="shared" si="12"/>
        <v>2456.1851851851852</v>
      </c>
      <c r="F84" s="811">
        <f t="shared" si="12"/>
        <v>2709.7</v>
      </c>
      <c r="G84" s="811">
        <f t="shared" si="12"/>
        <v>2156.8049999999998</v>
      </c>
      <c r="H84" s="811">
        <f t="shared" si="12"/>
        <v>1908.9133950617284</v>
      </c>
      <c r="I84" s="811">
        <f t="shared" si="12"/>
        <v>2656.7755874153722</v>
      </c>
      <c r="J84" s="811">
        <f t="shared" si="12"/>
        <v>2751.795967741934</v>
      </c>
      <c r="K84" s="811">
        <f t="shared" si="12"/>
        <v>2122.2283950617284</v>
      </c>
      <c r="L84" s="811">
        <f t="shared" si="12"/>
        <v>2685.8648944643569</v>
      </c>
      <c r="M84" s="811">
        <f t="shared" si="12"/>
        <v>3006.6979999999999</v>
      </c>
      <c r="N84" s="811">
        <f t="shared" si="12"/>
        <v>3388.9617212578464</v>
      </c>
    </row>
    <row r="85" spans="2:16" ht="16.5" customHeight="1">
      <c r="B85" s="807" t="s">
        <v>240</v>
      </c>
      <c r="C85" s="821">
        <v>40587344.039999999</v>
      </c>
      <c r="D85" s="821">
        <v>32409916.039999999</v>
      </c>
      <c r="E85" s="821">
        <v>25474783.68</v>
      </c>
      <c r="F85" s="821">
        <v>27145089.41</v>
      </c>
      <c r="G85" s="821">
        <v>22399911.440000001</v>
      </c>
      <c r="H85" s="821">
        <v>19351629.989999998</v>
      </c>
      <c r="I85" s="821">
        <v>27677996.960000001</v>
      </c>
      <c r="J85" s="821">
        <v>28795747.539999999</v>
      </c>
      <c r="K85" s="821">
        <v>21153399.600000001</v>
      </c>
      <c r="L85" s="821">
        <v>27727522.300000001</v>
      </c>
      <c r="M85" s="821">
        <v>29845490.93</v>
      </c>
      <c r="N85" s="821">
        <v>35206174.990000002</v>
      </c>
    </row>
    <row r="87" spans="2:16">
      <c r="B87" s="806">
        <v>2024</v>
      </c>
      <c r="C87" s="806" t="s">
        <v>25</v>
      </c>
      <c r="D87" s="806" t="s">
        <v>26</v>
      </c>
      <c r="E87" s="806" t="s">
        <v>27</v>
      </c>
      <c r="F87" s="806" t="s">
        <v>28</v>
      </c>
      <c r="G87" s="806" t="s">
        <v>29</v>
      </c>
      <c r="H87" s="806" t="s">
        <v>30</v>
      </c>
      <c r="I87" s="806" t="s">
        <v>31</v>
      </c>
      <c r="J87" s="806" t="s">
        <v>32</v>
      </c>
      <c r="K87" s="806" t="s">
        <v>33</v>
      </c>
      <c r="L87" s="806" t="s">
        <v>34</v>
      </c>
      <c r="M87" s="806" t="s">
        <v>35</v>
      </c>
      <c r="N87" s="806" t="s">
        <v>36</v>
      </c>
    </row>
    <row r="88" spans="2:16" ht="16.5" customHeight="1">
      <c r="B88" s="807" t="s">
        <v>234</v>
      </c>
      <c r="C88" s="822">
        <v>0.80600000000000005</v>
      </c>
      <c r="D88" s="822">
        <v>0.88292890591741169</v>
      </c>
      <c r="E88" s="822">
        <v>0.79191557148546399</v>
      </c>
      <c r="F88" s="822">
        <v>0.77109053497942381</v>
      </c>
      <c r="G88" s="822">
        <v>0.65800000000000003</v>
      </c>
      <c r="H88" s="822">
        <v>0.76500000000000001</v>
      </c>
      <c r="I88" s="822">
        <v>0.84599999999999997</v>
      </c>
      <c r="J88" s="822">
        <v>0.80800000000000005</v>
      </c>
      <c r="K88" s="822">
        <v>0.69299999999999995</v>
      </c>
      <c r="L88" s="822">
        <v>0.74299999999999999</v>
      </c>
      <c r="M88" s="822">
        <v>0.80308641975308637</v>
      </c>
      <c r="N88" s="822">
        <v>0.80655117483074468</v>
      </c>
    </row>
    <row r="89" spans="2:16" ht="16.5" customHeight="1">
      <c r="B89" s="807" t="s">
        <v>225</v>
      </c>
      <c r="C89" s="810">
        <v>3774</v>
      </c>
      <c r="D89" s="810">
        <v>3920.5472516875602</v>
      </c>
      <c r="E89" s="810">
        <v>3631.509052049284</v>
      </c>
      <c r="F89" s="810">
        <v>4256</v>
      </c>
      <c r="G89" s="810">
        <v>3761</v>
      </c>
      <c r="H89" s="810">
        <v>3708</v>
      </c>
      <c r="I89" s="810">
        <v>3951</v>
      </c>
      <c r="J89" s="810">
        <v>3998</v>
      </c>
      <c r="K89" s="810">
        <v>3565</v>
      </c>
      <c r="L89" s="810">
        <v>3743</v>
      </c>
      <c r="M89" s="810">
        <v>4222</v>
      </c>
      <c r="N89" s="810">
        <v>4489</v>
      </c>
    </row>
    <row r="90" spans="2:16">
      <c r="B90" s="807" t="s">
        <v>236</v>
      </c>
      <c r="C90" s="811">
        <f t="shared" ref="C90:N90" si="13">C88*C89</f>
        <v>3041.8440000000001</v>
      </c>
      <c r="D90" s="811">
        <f t="shared" si="13"/>
        <v>3461.5644955300127</v>
      </c>
      <c r="E90" s="811">
        <f t="shared" si="13"/>
        <v>2875.8485663082442</v>
      </c>
      <c r="F90" s="811">
        <f t="shared" si="13"/>
        <v>3281.7613168724279</v>
      </c>
      <c r="G90" s="811">
        <f t="shared" si="13"/>
        <v>2474.7380000000003</v>
      </c>
      <c r="H90" s="811">
        <f t="shared" si="13"/>
        <v>2836.62</v>
      </c>
      <c r="I90" s="811">
        <f t="shared" si="13"/>
        <v>3342.5459999999998</v>
      </c>
      <c r="J90" s="811">
        <f t="shared" si="13"/>
        <v>3230.384</v>
      </c>
      <c r="K90" s="811">
        <f t="shared" si="13"/>
        <v>2470.5449999999996</v>
      </c>
      <c r="L90" s="811">
        <f t="shared" si="13"/>
        <v>2781.049</v>
      </c>
      <c r="M90" s="811">
        <f t="shared" si="13"/>
        <v>3390.6308641975306</v>
      </c>
      <c r="N90" s="811">
        <f t="shared" si="13"/>
        <v>3620.608223815213</v>
      </c>
      <c r="P90" t="s">
        <v>248</v>
      </c>
    </row>
    <row r="91" spans="2:16">
      <c r="B91" s="807" t="s">
        <v>240</v>
      </c>
      <c r="C91" s="11">
        <v>31309864.370000001</v>
      </c>
      <c r="D91" s="11">
        <v>33368534.989999998</v>
      </c>
      <c r="E91" s="11">
        <v>29666255.149999999</v>
      </c>
      <c r="F91" s="11">
        <v>32611947.120000001</v>
      </c>
      <c r="G91" s="11">
        <v>26107678.870000001</v>
      </c>
      <c r="H91" s="11">
        <v>29352910.219999999</v>
      </c>
      <c r="I91" s="11">
        <v>34492506.479999997</v>
      </c>
      <c r="J91" s="11">
        <v>33059023.23</v>
      </c>
      <c r="K91" s="11">
        <v>24576167.73</v>
      </c>
      <c r="L91" s="11">
        <v>28918279.289999999</v>
      </c>
      <c r="M91" s="11">
        <v>34539502.719999999</v>
      </c>
      <c r="N91" s="11">
        <v>37451879.560000002</v>
      </c>
      <c r="P91" t="s">
        <v>245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79998168889431442"/>
  </sheetPr>
  <dimension ref="B1:AT96"/>
  <sheetViews>
    <sheetView zoomScale="95" zoomScaleNormal="95" workbookViewId="0">
      <pane ySplit="5" topLeftCell="A6" activePane="bottomLeft" state="frozen"/>
      <selection pane="bottomLeft" activeCell="C12" sqref="C12"/>
    </sheetView>
  </sheetViews>
  <sheetFormatPr defaultRowHeight="14.5"/>
  <cols>
    <col min="1" max="1" width="1.453125" customWidth="1"/>
    <col min="2" max="2" width="23.7265625" customWidth="1"/>
    <col min="3" max="8" width="10.54296875" customWidth="1"/>
    <col min="9" max="14" width="10.54296875" style="299" customWidth="1"/>
    <col min="15" max="15" width="15.453125" customWidth="1"/>
    <col min="17" max="17" width="15.81640625" customWidth="1"/>
    <col min="32" max="32" width="13.453125" customWidth="1"/>
  </cols>
  <sheetData>
    <row r="1" spans="2:30" ht="18.649999999999999" customHeight="1">
      <c r="B1" s="1" t="s">
        <v>249</v>
      </c>
    </row>
    <row r="3" spans="2:30" ht="16" customHeight="1">
      <c r="B3" s="2" t="s">
        <v>250</v>
      </c>
    </row>
    <row r="5" spans="2:30">
      <c r="B5" s="13" t="s">
        <v>233</v>
      </c>
      <c r="C5" s="14" t="s">
        <v>25</v>
      </c>
      <c r="D5" s="14" t="s">
        <v>26</v>
      </c>
      <c r="E5" s="14" t="s">
        <v>27</v>
      </c>
      <c r="F5" s="14" t="s">
        <v>28</v>
      </c>
      <c r="G5" s="14" t="s">
        <v>29</v>
      </c>
      <c r="H5" s="14" t="s">
        <v>30</v>
      </c>
      <c r="I5" s="300" t="s">
        <v>31</v>
      </c>
      <c r="J5" s="300" t="s">
        <v>32</v>
      </c>
      <c r="K5" s="300" t="s">
        <v>33</v>
      </c>
      <c r="L5" s="300" t="s">
        <v>34</v>
      </c>
      <c r="M5" s="300" t="s">
        <v>35</v>
      </c>
      <c r="N5" s="300" t="s">
        <v>36</v>
      </c>
      <c r="O5" s="15" t="s">
        <v>251</v>
      </c>
    </row>
    <row r="6" spans="2:30">
      <c r="B6" s="13">
        <v>2026</v>
      </c>
      <c r="C6" s="14"/>
      <c r="D6" s="14"/>
      <c r="E6" s="14"/>
      <c r="F6" s="14"/>
      <c r="G6" s="14"/>
      <c r="H6" s="14"/>
      <c r="I6" s="301"/>
      <c r="J6" s="301"/>
      <c r="K6" s="301"/>
      <c r="L6" s="301"/>
      <c r="M6" s="301"/>
      <c r="N6" s="301"/>
      <c r="O6" s="15"/>
    </row>
    <row r="7" spans="2:30">
      <c r="B7" s="16" t="s">
        <v>252</v>
      </c>
      <c r="C7" s="17">
        <v>12099</v>
      </c>
      <c r="D7" s="17">
        <v>11275</v>
      </c>
      <c r="E7" s="17">
        <v>11030</v>
      </c>
      <c r="F7" s="17">
        <v>10210</v>
      </c>
      <c r="G7" s="17">
        <v>10342</v>
      </c>
      <c r="H7" s="17">
        <v>10219</v>
      </c>
      <c r="I7" s="302"/>
      <c r="J7" s="302"/>
      <c r="K7" s="302"/>
      <c r="L7" s="302"/>
      <c r="M7" s="302"/>
      <c r="N7" s="302"/>
      <c r="O7" s="18"/>
    </row>
    <row r="8" spans="2:30">
      <c r="B8" s="16" t="s">
        <v>234</v>
      </c>
      <c r="C8" s="19">
        <f>C7/(445*31)</f>
        <v>0.87705690467560715</v>
      </c>
      <c r="D8" s="19">
        <f>D7/(445*28)</f>
        <v>0.9048956661316212</v>
      </c>
      <c r="E8" s="19">
        <f>E7/(445*31)</f>
        <v>0.79956505980427695</v>
      </c>
      <c r="F8" s="19">
        <f>F7/(445*30)</f>
        <v>0.76479400749063675</v>
      </c>
      <c r="G8" s="19">
        <f>G7/(445*31)</f>
        <v>0.74969191736136276</v>
      </c>
      <c r="H8" s="19">
        <f>H7/(445*30)</f>
        <v>0.76546816479400748</v>
      </c>
      <c r="I8" s="303"/>
      <c r="J8" s="303"/>
      <c r="K8" s="303"/>
      <c r="L8" s="303"/>
      <c r="M8" s="303"/>
      <c r="N8" s="303"/>
      <c r="O8" s="20">
        <f>AVERAGE(C8:H8)</f>
        <v>0.81024528670958518</v>
      </c>
    </row>
    <row r="9" spans="2:30">
      <c r="B9" s="16" t="s">
        <v>253</v>
      </c>
      <c r="C9" s="17">
        <f>Summary!C7</f>
        <v>2969.9604731913482</v>
      </c>
      <c r="D9" s="17">
        <f>Summary!D7</f>
        <v>3139.3683573461403</v>
      </c>
      <c r="E9" s="17">
        <f>Summary!E7</f>
        <v>2856.2135531934227</v>
      </c>
      <c r="F9" s="17">
        <f>Summary!F7</f>
        <v>2965.1403950593076</v>
      </c>
      <c r="G9" s="17">
        <f>Summary!G7</f>
        <v>2706.6959955279021</v>
      </c>
      <c r="H9" s="17">
        <f>Summary!H7</f>
        <v>2671.73216099618</v>
      </c>
      <c r="I9" s="302"/>
      <c r="J9" s="302"/>
      <c r="K9" s="302"/>
      <c r="L9" s="302"/>
      <c r="M9" s="302"/>
      <c r="N9" s="302"/>
      <c r="O9" s="314">
        <f>AVERAGE(C9:H9)</f>
        <v>2884.8518225523835</v>
      </c>
    </row>
    <row r="10" spans="2:30">
      <c r="B10" s="16" t="s">
        <v>236</v>
      </c>
      <c r="C10" s="47">
        <f t="shared" ref="C10:O10" si="0">C8*C9</f>
        <v>2604.8243396261055</v>
      </c>
      <c r="D10" s="47">
        <f t="shared" si="0"/>
        <v>2840.8008209532691</v>
      </c>
      <c r="E10" s="22">
        <f t="shared" si="0"/>
        <v>2283.7285604728854</v>
      </c>
      <c r="F10" s="22">
        <f t="shared" si="0"/>
        <v>2267.7216055097779</v>
      </c>
      <c r="G10" s="22">
        <f t="shared" si="0"/>
        <v>2029.1881106016356</v>
      </c>
      <c r="H10" s="22">
        <f t="shared" si="0"/>
        <v>2045.1259140988736</v>
      </c>
      <c r="I10" s="304">
        <f t="shared" si="0"/>
        <v>0</v>
      </c>
      <c r="J10" s="304">
        <f t="shared" si="0"/>
        <v>0</v>
      </c>
      <c r="K10" s="304">
        <f t="shared" si="0"/>
        <v>0</v>
      </c>
      <c r="L10" s="304">
        <f t="shared" si="0"/>
        <v>0</v>
      </c>
      <c r="M10" s="304">
        <f t="shared" si="0"/>
        <v>0</v>
      </c>
      <c r="N10" s="304">
        <f t="shared" si="0"/>
        <v>0</v>
      </c>
      <c r="O10" s="315">
        <f t="shared" si="0"/>
        <v>2337.4375920786251</v>
      </c>
    </row>
    <row r="11" spans="2:30">
      <c r="B11" s="24" t="s">
        <v>254</v>
      </c>
      <c r="C11" s="22"/>
      <c r="D11" s="25">
        <f>(D7-C7)/C7</f>
        <v>-6.8104802049756177E-2</v>
      </c>
      <c r="E11" s="25">
        <f>(E7-D7)/D7</f>
        <v>-2.1729490022172948E-2</v>
      </c>
      <c r="F11" s="25">
        <f>(F7-E7)/E7</f>
        <v>-7.4342701722574803E-2</v>
      </c>
      <c r="G11" s="25">
        <f>(G7-F7)/F7</f>
        <v>1.2928501469147894E-2</v>
      </c>
      <c r="H11" s="25">
        <f>(H7-G7)/G7</f>
        <v>-1.1893250821891316E-2</v>
      </c>
      <c r="O11" s="23"/>
    </row>
    <row r="12" spans="2:30">
      <c r="C12" t="b">
        <f>C8=Summary!C6</f>
        <v>1</v>
      </c>
      <c r="D12" t="b">
        <f>D8=Summary!D6</f>
        <v>1</v>
      </c>
      <c r="E12" t="b">
        <f>E8=Summary!E6</f>
        <v>1</v>
      </c>
      <c r="F12" t="b">
        <f>F8=Summary!F6</f>
        <v>1</v>
      </c>
      <c r="G12" t="b">
        <f>G8=Summary!G6</f>
        <v>1</v>
      </c>
      <c r="H12" t="b">
        <f>H8=Summary!H6</f>
        <v>1</v>
      </c>
    </row>
    <row r="13" spans="2:30">
      <c r="B13" s="13" t="s">
        <v>255</v>
      </c>
      <c r="C13" s="341"/>
      <c r="D13" s="341"/>
      <c r="E13" s="341"/>
      <c r="F13" s="341"/>
      <c r="G13" s="341"/>
      <c r="H13" s="341"/>
      <c r="I13" s="305"/>
      <c r="J13" s="305"/>
      <c r="K13" s="305"/>
      <c r="L13" s="305"/>
      <c r="M13" s="305"/>
      <c r="N13" s="305"/>
      <c r="O13" s="27"/>
      <c r="Q13" s="13" t="s">
        <v>256</v>
      </c>
      <c r="R13" s="26"/>
      <c r="S13" s="26"/>
      <c r="T13" s="26"/>
      <c r="U13" s="26"/>
      <c r="V13" s="26"/>
      <c r="W13" s="26"/>
      <c r="X13" s="161"/>
      <c r="Y13" s="161"/>
      <c r="Z13" s="161"/>
      <c r="AA13" s="161"/>
      <c r="AB13" s="161"/>
      <c r="AC13" s="161"/>
      <c r="AD13" s="27"/>
    </row>
    <row r="14" spans="2:30">
      <c r="B14" s="28" t="s">
        <v>257</v>
      </c>
      <c r="C14" s="344">
        <v>1270</v>
      </c>
      <c r="D14" s="344">
        <v>1549</v>
      </c>
      <c r="E14" s="344">
        <v>1849</v>
      </c>
      <c r="F14" s="344">
        <v>1541</v>
      </c>
      <c r="G14" s="344">
        <v>1597</v>
      </c>
      <c r="H14" s="344">
        <v>1484</v>
      </c>
      <c r="I14" s="306"/>
      <c r="J14" s="306"/>
      <c r="K14" s="306"/>
      <c r="L14" s="306"/>
      <c r="M14" s="306"/>
      <c r="N14" s="306"/>
      <c r="O14" s="30">
        <f t="shared" ref="O14:O22" si="1">SUM(C14:H14)</f>
        <v>9290</v>
      </c>
      <c r="P14">
        <v>1</v>
      </c>
      <c r="Q14" s="28" t="s">
        <v>257</v>
      </c>
      <c r="R14" s="33">
        <f t="shared" ref="R14:R22" si="2">C14/C$23</f>
        <v>0.10496735267377469</v>
      </c>
      <c r="S14" s="33">
        <f t="shared" ref="S14:S22" si="3">D14/D$23</f>
        <v>0.13738359201773837</v>
      </c>
      <c r="T14" s="33">
        <f t="shared" ref="T14:T22" si="4">E14/E$23</f>
        <v>0.16763372620126926</v>
      </c>
      <c r="U14" s="33">
        <f t="shared" ref="U14:U22" si="5">F14/F$23</f>
        <v>0.15093046033300686</v>
      </c>
      <c r="V14" s="33">
        <f t="shared" ref="V14:V22" si="6">G14/G$23</f>
        <v>0.15441887449236125</v>
      </c>
      <c r="W14" s="33">
        <f t="shared" ref="W14:W22" si="7">H14/H$23</f>
        <v>0.14521968881495254</v>
      </c>
      <c r="X14" s="163"/>
      <c r="Y14" s="163"/>
      <c r="Z14" s="163"/>
      <c r="AA14" s="163"/>
      <c r="AB14" s="163"/>
      <c r="AC14" s="163"/>
      <c r="AD14" s="34">
        <f t="shared" ref="AD14:AD22" si="8">O14/O$23</f>
        <v>0.14253931722286153</v>
      </c>
    </row>
    <row r="15" spans="2:30">
      <c r="B15" s="21" t="s">
        <v>258</v>
      </c>
      <c r="C15" s="345">
        <v>1416</v>
      </c>
      <c r="D15" s="345">
        <v>1303</v>
      </c>
      <c r="E15" s="345">
        <v>1323</v>
      </c>
      <c r="F15" s="345">
        <v>1437</v>
      </c>
      <c r="G15" s="345">
        <v>1936</v>
      </c>
      <c r="H15" s="345">
        <v>2208</v>
      </c>
      <c r="I15" s="302"/>
      <c r="J15" s="302"/>
      <c r="K15" s="302"/>
      <c r="L15" s="302"/>
      <c r="M15" s="302"/>
      <c r="N15" s="302"/>
      <c r="O15" s="18">
        <f t="shared" si="1"/>
        <v>9623</v>
      </c>
      <c r="P15">
        <v>2</v>
      </c>
      <c r="Q15" s="21" t="s">
        <v>258</v>
      </c>
      <c r="R15" s="19">
        <f t="shared" si="2"/>
        <v>0.11703446565831888</v>
      </c>
      <c r="S15" s="19">
        <f t="shared" si="3"/>
        <v>0.11556541019955655</v>
      </c>
      <c r="T15" s="19">
        <f t="shared" si="4"/>
        <v>0.1199456029011786</v>
      </c>
      <c r="U15" s="19">
        <f t="shared" si="5"/>
        <v>0.14074436826640549</v>
      </c>
      <c r="V15" s="19">
        <f t="shared" si="6"/>
        <v>0.18719783407464707</v>
      </c>
      <c r="W15" s="19">
        <f t="shared" si="7"/>
        <v>0.21606810842548194</v>
      </c>
      <c r="X15" s="164"/>
      <c r="Y15" s="164"/>
      <c r="Z15" s="164"/>
      <c r="AA15" s="164"/>
      <c r="AB15" s="164"/>
      <c r="AC15" s="164"/>
      <c r="AD15" s="35">
        <f t="shared" si="8"/>
        <v>0.14764863828154967</v>
      </c>
    </row>
    <row r="16" spans="2:30">
      <c r="B16" s="28" t="s">
        <v>259</v>
      </c>
      <c r="C16" s="344">
        <v>5457</v>
      </c>
      <c r="D16" s="344">
        <v>4414</v>
      </c>
      <c r="E16" s="344">
        <v>4854</v>
      </c>
      <c r="F16" s="344">
        <v>4174</v>
      </c>
      <c r="G16" s="344">
        <v>4085</v>
      </c>
      <c r="H16" s="344">
        <v>4517</v>
      </c>
      <c r="I16" s="306"/>
      <c r="J16" s="306"/>
      <c r="K16" s="306"/>
      <c r="L16" s="306"/>
      <c r="M16" s="306"/>
      <c r="N16" s="306"/>
      <c r="O16" s="30">
        <f t="shared" si="1"/>
        <v>27501</v>
      </c>
      <c r="P16">
        <v>3</v>
      </c>
      <c r="Q16" s="28" t="s">
        <v>259</v>
      </c>
      <c r="R16" s="33">
        <f t="shared" si="2"/>
        <v>0.45102901066203821</v>
      </c>
      <c r="S16" s="33">
        <f t="shared" si="3"/>
        <v>0.39148558758314855</v>
      </c>
      <c r="T16" s="33">
        <f t="shared" si="4"/>
        <v>0.44007252946509517</v>
      </c>
      <c r="U16" s="33">
        <f t="shared" si="5"/>
        <v>0.40881488736532812</v>
      </c>
      <c r="V16" s="33">
        <f t="shared" si="6"/>
        <v>0.39499129762134982</v>
      </c>
      <c r="W16" s="33">
        <f t="shared" si="7"/>
        <v>0.44201976710049906</v>
      </c>
      <c r="X16" s="163"/>
      <c r="Y16" s="163"/>
      <c r="Z16" s="163"/>
      <c r="AA16" s="163"/>
      <c r="AB16" s="163"/>
      <c r="AC16" s="163"/>
      <c r="AD16" s="34">
        <f t="shared" si="8"/>
        <v>0.42195627157652477</v>
      </c>
    </row>
    <row r="17" spans="2:30">
      <c r="B17" s="21" t="s">
        <v>260</v>
      </c>
      <c r="C17" s="345">
        <v>837</v>
      </c>
      <c r="D17" s="345">
        <v>958</v>
      </c>
      <c r="E17" s="345">
        <v>972</v>
      </c>
      <c r="F17" s="345">
        <v>1070</v>
      </c>
      <c r="G17" s="345">
        <v>1123</v>
      </c>
      <c r="H17" s="345">
        <v>876</v>
      </c>
      <c r="I17" s="302"/>
      <c r="J17" s="302"/>
      <c r="K17" s="302"/>
      <c r="L17" s="302"/>
      <c r="M17" s="302"/>
      <c r="N17" s="302"/>
      <c r="O17" s="18">
        <f t="shared" si="1"/>
        <v>5836</v>
      </c>
      <c r="P17">
        <v>4</v>
      </c>
      <c r="Q17" s="21" t="s">
        <v>260</v>
      </c>
      <c r="R17" s="19">
        <f t="shared" si="2"/>
        <v>6.9179271014133403E-2</v>
      </c>
      <c r="S17" s="19">
        <f t="shared" si="3"/>
        <v>8.4966740576496669E-2</v>
      </c>
      <c r="T17" s="19">
        <f t="shared" si="4"/>
        <v>8.8123300090661827E-2</v>
      </c>
      <c r="U17" s="19">
        <f t="shared" si="5"/>
        <v>0.10479921645445642</v>
      </c>
      <c r="V17" s="19">
        <f t="shared" si="6"/>
        <v>0.10858634693482885</v>
      </c>
      <c r="W17" s="19">
        <f t="shared" si="7"/>
        <v>8.572267345141403E-2</v>
      </c>
      <c r="X17" s="164"/>
      <c r="Y17" s="164"/>
      <c r="Z17" s="164"/>
      <c r="AA17" s="164"/>
      <c r="AB17" s="164"/>
      <c r="AC17" s="164"/>
      <c r="AD17" s="35">
        <f t="shared" si="8"/>
        <v>8.9543536632144233E-2</v>
      </c>
    </row>
    <row r="18" spans="2:30">
      <c r="B18" s="28" t="s">
        <v>261</v>
      </c>
      <c r="C18" s="344">
        <v>1828</v>
      </c>
      <c r="D18" s="344">
        <v>2664</v>
      </c>
      <c r="E18" s="344">
        <v>1360</v>
      </c>
      <c r="F18" s="344">
        <v>1531</v>
      </c>
      <c r="G18" s="344">
        <v>851</v>
      </c>
      <c r="H18" s="344">
        <v>802</v>
      </c>
      <c r="I18" s="306"/>
      <c r="J18" s="306"/>
      <c r="K18" s="306"/>
      <c r="L18" s="306"/>
      <c r="M18" s="306"/>
      <c r="N18" s="306"/>
      <c r="O18" s="30">
        <f t="shared" si="1"/>
        <v>9036</v>
      </c>
      <c r="P18">
        <v>5</v>
      </c>
      <c r="Q18" s="28" t="s">
        <v>261</v>
      </c>
      <c r="R18" s="33">
        <f t="shared" si="2"/>
        <v>0.15108686668319696</v>
      </c>
      <c r="S18" s="33">
        <f t="shared" si="3"/>
        <v>0.23627494456762749</v>
      </c>
      <c r="T18" s="33">
        <f t="shared" si="4"/>
        <v>0.12330009066183137</v>
      </c>
      <c r="U18" s="33">
        <f t="shared" si="5"/>
        <v>0.14995102840352595</v>
      </c>
      <c r="V18" s="33">
        <f t="shared" si="6"/>
        <v>8.2285824792109843E-2</v>
      </c>
      <c r="W18" s="33">
        <f t="shared" si="7"/>
        <v>7.8481260397299149E-2</v>
      </c>
      <c r="X18" s="163"/>
      <c r="Y18" s="163"/>
      <c r="Z18" s="163"/>
      <c r="AA18" s="163"/>
      <c r="AB18" s="163"/>
      <c r="AC18" s="163"/>
      <c r="AD18" s="34">
        <f t="shared" si="8"/>
        <v>0.13864211737629459</v>
      </c>
    </row>
    <row r="19" spans="2:30">
      <c r="B19" s="21" t="s">
        <v>262</v>
      </c>
      <c r="C19" s="345">
        <v>338</v>
      </c>
      <c r="D19" s="345">
        <v>69</v>
      </c>
      <c r="E19" s="345">
        <v>252</v>
      </c>
      <c r="F19" s="345">
        <v>73</v>
      </c>
      <c r="G19" s="345">
        <v>41</v>
      </c>
      <c r="H19" s="345">
        <v>100</v>
      </c>
      <c r="I19" s="302"/>
      <c r="J19" s="302"/>
      <c r="K19" s="302"/>
      <c r="L19" s="302"/>
      <c r="M19" s="302"/>
      <c r="N19" s="302"/>
      <c r="O19" s="18">
        <f t="shared" si="1"/>
        <v>873</v>
      </c>
      <c r="P19">
        <v>6</v>
      </c>
      <c r="Q19" s="21" t="s">
        <v>262</v>
      </c>
      <c r="R19" s="19">
        <f t="shared" si="2"/>
        <v>2.7936193073807753E-2</v>
      </c>
      <c r="S19" s="19">
        <f t="shared" si="3"/>
        <v>6.1197339246119734E-3</v>
      </c>
      <c r="T19" s="19">
        <f t="shared" si="4"/>
        <v>2.28467815049864E-2</v>
      </c>
      <c r="U19" s="19">
        <f t="shared" si="5"/>
        <v>7.1498530852105776E-3</v>
      </c>
      <c r="V19" s="19">
        <f t="shared" si="6"/>
        <v>3.9644169406304391E-3</v>
      </c>
      <c r="W19" s="19">
        <f t="shared" si="7"/>
        <v>9.7856933163714653E-3</v>
      </c>
      <c r="X19" s="164"/>
      <c r="Y19" s="164"/>
      <c r="Z19" s="164"/>
      <c r="AA19" s="164"/>
      <c r="AB19" s="164"/>
      <c r="AC19" s="164"/>
      <c r="AD19" s="35">
        <f t="shared" si="8"/>
        <v>1.3394706559263522E-2</v>
      </c>
    </row>
    <row r="20" spans="2:30">
      <c r="B20" s="28" t="s">
        <v>263</v>
      </c>
      <c r="C20" s="344">
        <v>426</v>
      </c>
      <c r="D20" s="344">
        <v>105</v>
      </c>
      <c r="E20" s="344">
        <v>188</v>
      </c>
      <c r="F20" s="344">
        <v>294</v>
      </c>
      <c r="G20" s="344">
        <v>373</v>
      </c>
      <c r="H20" s="344">
        <v>133</v>
      </c>
      <c r="I20" s="306"/>
      <c r="J20" s="306"/>
      <c r="K20" s="306"/>
      <c r="L20" s="306"/>
      <c r="M20" s="306"/>
      <c r="N20" s="306"/>
      <c r="O20" s="30">
        <f t="shared" si="1"/>
        <v>1519</v>
      </c>
      <c r="P20">
        <v>7</v>
      </c>
      <c r="Q20" s="28" t="s">
        <v>263</v>
      </c>
      <c r="R20" s="33">
        <f t="shared" si="2"/>
        <v>3.520952144805356E-2</v>
      </c>
      <c r="S20" s="33">
        <f t="shared" si="3"/>
        <v>9.3126385809312647E-3</v>
      </c>
      <c r="T20" s="33">
        <f t="shared" si="4"/>
        <v>1.7044424297370808E-2</v>
      </c>
      <c r="U20" s="33">
        <f t="shared" si="5"/>
        <v>2.8795298726738493E-2</v>
      </c>
      <c r="V20" s="33">
        <f t="shared" si="6"/>
        <v>3.6066524850125702E-2</v>
      </c>
      <c r="W20" s="33">
        <f t="shared" si="7"/>
        <v>1.3014972110774048E-2</v>
      </c>
      <c r="X20" s="163"/>
      <c r="Y20" s="163"/>
      <c r="Z20" s="163"/>
      <c r="AA20" s="163"/>
      <c r="AB20" s="163"/>
      <c r="AC20" s="163"/>
      <c r="AD20" s="34">
        <f t="shared" si="8"/>
        <v>2.3306482546988878E-2</v>
      </c>
    </row>
    <row r="21" spans="2:30">
      <c r="B21" s="21" t="s">
        <v>264</v>
      </c>
      <c r="C21" s="345">
        <v>526</v>
      </c>
      <c r="D21" s="345">
        <v>213</v>
      </c>
      <c r="E21" s="345">
        <v>207</v>
      </c>
      <c r="F21" s="345">
        <v>90</v>
      </c>
      <c r="G21" s="345">
        <v>332</v>
      </c>
      <c r="H21" s="345">
        <v>95</v>
      </c>
      <c r="I21" s="302"/>
      <c r="J21" s="302"/>
      <c r="K21" s="302"/>
      <c r="L21" s="302"/>
      <c r="M21" s="302"/>
      <c r="N21" s="302"/>
      <c r="O21" s="18">
        <f t="shared" si="1"/>
        <v>1463</v>
      </c>
      <c r="P21">
        <v>8</v>
      </c>
      <c r="Q21" s="21" t="s">
        <v>264</v>
      </c>
      <c r="R21" s="19">
        <f t="shared" si="2"/>
        <v>4.3474667327878337E-2</v>
      </c>
      <c r="S21" s="19">
        <f t="shared" si="3"/>
        <v>1.8891352549889134E-2</v>
      </c>
      <c r="T21" s="19">
        <f t="shared" si="4"/>
        <v>1.8766999093381687E-2</v>
      </c>
      <c r="U21" s="19">
        <f t="shared" si="5"/>
        <v>8.8148873653281102E-3</v>
      </c>
      <c r="V21" s="19">
        <f t="shared" si="6"/>
        <v>3.2102107909495262E-2</v>
      </c>
      <c r="W21" s="19">
        <f t="shared" si="7"/>
        <v>9.2964086505528919E-3</v>
      </c>
      <c r="X21" s="164"/>
      <c r="Y21" s="164"/>
      <c r="Z21" s="164"/>
      <c r="AA21" s="164"/>
      <c r="AB21" s="164"/>
      <c r="AC21" s="164"/>
      <c r="AD21" s="35">
        <f t="shared" si="8"/>
        <v>2.2447257383966246E-2</v>
      </c>
    </row>
    <row r="22" spans="2:30" ht="15" customHeight="1" thickBot="1">
      <c r="B22" s="31" t="s">
        <v>265</v>
      </c>
      <c r="C22" s="346">
        <v>1</v>
      </c>
      <c r="D22" s="346">
        <v>0</v>
      </c>
      <c r="E22" s="346">
        <v>25</v>
      </c>
      <c r="F22" s="346">
        <v>0</v>
      </c>
      <c r="G22" s="346">
        <v>4</v>
      </c>
      <c r="H22" s="346">
        <v>4</v>
      </c>
      <c r="I22" s="306"/>
      <c r="J22" s="306"/>
      <c r="K22" s="306"/>
      <c r="L22" s="306"/>
      <c r="M22" s="306"/>
      <c r="N22" s="306"/>
      <c r="O22" s="39">
        <f t="shared" si="1"/>
        <v>34</v>
      </c>
      <c r="P22">
        <v>9</v>
      </c>
      <c r="Q22" s="31" t="s">
        <v>265</v>
      </c>
      <c r="R22" s="43">
        <f t="shared" si="2"/>
        <v>8.2651458798247785E-5</v>
      </c>
      <c r="S22" s="43">
        <f t="shared" si="3"/>
        <v>0</v>
      </c>
      <c r="T22" s="43">
        <f t="shared" si="4"/>
        <v>2.2665457842248413E-3</v>
      </c>
      <c r="U22" s="43">
        <f t="shared" si="5"/>
        <v>0</v>
      </c>
      <c r="V22" s="43">
        <f t="shared" si="6"/>
        <v>3.8677238445175013E-4</v>
      </c>
      <c r="W22" s="43">
        <f t="shared" si="7"/>
        <v>3.9142773265485862E-4</v>
      </c>
      <c r="X22" s="163"/>
      <c r="Y22" s="163"/>
      <c r="Z22" s="163"/>
      <c r="AA22" s="163"/>
      <c r="AB22" s="163"/>
      <c r="AC22" s="163"/>
      <c r="AD22" s="44">
        <f t="shared" si="8"/>
        <v>5.216724204065976E-4</v>
      </c>
    </row>
    <row r="23" spans="2:30">
      <c r="B23" s="40" t="s">
        <v>24</v>
      </c>
      <c r="C23" s="41">
        <f t="shared" ref="C23:H23" si="9">SUM(C14:C22)</f>
        <v>12099</v>
      </c>
      <c r="D23" s="41">
        <f t="shared" si="9"/>
        <v>11275</v>
      </c>
      <c r="E23" s="41">
        <f t="shared" si="9"/>
        <v>11030</v>
      </c>
      <c r="F23" s="41">
        <f t="shared" si="9"/>
        <v>10210</v>
      </c>
      <c r="G23" s="41">
        <f t="shared" si="9"/>
        <v>10342</v>
      </c>
      <c r="H23" s="41">
        <f t="shared" si="9"/>
        <v>10219</v>
      </c>
      <c r="I23" s="307"/>
      <c r="J23" s="307"/>
      <c r="K23" s="307"/>
      <c r="L23" s="307"/>
      <c r="M23" s="307"/>
      <c r="N23" s="307"/>
      <c r="O23" s="42">
        <f>SUM(O14:O22)</f>
        <v>65175</v>
      </c>
      <c r="Q23" s="40" t="s">
        <v>24</v>
      </c>
      <c r="R23" s="45">
        <f t="shared" ref="R23:W23" si="10">SUM(R14:R22)</f>
        <v>1</v>
      </c>
      <c r="S23" s="45">
        <f t="shared" si="10"/>
        <v>0.99999999999999989</v>
      </c>
      <c r="T23" s="45">
        <f t="shared" si="10"/>
        <v>1</v>
      </c>
      <c r="U23" s="45">
        <f t="shared" si="10"/>
        <v>1</v>
      </c>
      <c r="V23" s="45">
        <f t="shared" si="10"/>
        <v>1.0000000000000002</v>
      </c>
      <c r="W23" s="45">
        <f t="shared" si="10"/>
        <v>1</v>
      </c>
      <c r="X23" s="165"/>
      <c r="Y23" s="165"/>
      <c r="Z23" s="165"/>
      <c r="AA23" s="165"/>
      <c r="AB23" s="165"/>
      <c r="AC23" s="165"/>
      <c r="AD23" s="46">
        <f>SUM(AD14:AD22)</f>
        <v>1</v>
      </c>
    </row>
    <row r="24" spans="2:30">
      <c r="C24" t="b">
        <f t="shared" ref="C24:N24" si="11">C7=C23</f>
        <v>1</v>
      </c>
      <c r="D24" t="b">
        <f t="shared" si="11"/>
        <v>1</v>
      </c>
      <c r="E24" t="b">
        <f t="shared" si="11"/>
        <v>1</v>
      </c>
      <c r="F24" t="b">
        <f t="shared" si="11"/>
        <v>1</v>
      </c>
      <c r="G24" t="b">
        <f t="shared" si="11"/>
        <v>1</v>
      </c>
      <c r="H24" t="b">
        <f t="shared" si="11"/>
        <v>1</v>
      </c>
      <c r="I24" s="299" t="b">
        <f t="shared" si="11"/>
        <v>1</v>
      </c>
      <c r="J24" s="299" t="b">
        <f t="shared" si="11"/>
        <v>1</v>
      </c>
      <c r="K24" s="299" t="b">
        <f t="shared" si="11"/>
        <v>1</v>
      </c>
      <c r="L24" s="299" t="b">
        <f t="shared" si="11"/>
        <v>1</v>
      </c>
      <c r="M24" s="299" t="b">
        <f t="shared" si="11"/>
        <v>1</v>
      </c>
      <c r="N24" s="299" t="b">
        <f t="shared" si="11"/>
        <v>1</v>
      </c>
    </row>
    <row r="25" spans="2:30">
      <c r="B25" s="13" t="s">
        <v>266</v>
      </c>
      <c r="C25" s="341"/>
      <c r="D25" s="341"/>
      <c r="E25" s="341"/>
      <c r="F25" s="341"/>
      <c r="G25" s="341"/>
      <c r="H25" s="341"/>
      <c r="I25" s="305"/>
      <c r="J25" s="305"/>
      <c r="K25" s="305"/>
      <c r="L25" s="305"/>
      <c r="M25" s="305"/>
      <c r="N25" s="305"/>
      <c r="O25" s="27"/>
      <c r="Q25" s="13" t="s">
        <v>267</v>
      </c>
      <c r="R25" s="48" t="s">
        <v>25</v>
      </c>
      <c r="S25" s="48" t="s">
        <v>26</v>
      </c>
      <c r="T25" s="48" t="s">
        <v>27</v>
      </c>
      <c r="U25" s="48" t="s">
        <v>28</v>
      </c>
      <c r="V25" s="48" t="s">
        <v>29</v>
      </c>
      <c r="W25" s="48" t="s">
        <v>30</v>
      </c>
      <c r="X25" s="161"/>
      <c r="Y25" s="161"/>
      <c r="Z25" s="161"/>
      <c r="AA25" s="161"/>
      <c r="AB25" s="161"/>
      <c r="AC25" s="161"/>
      <c r="AD25" s="27"/>
    </row>
    <row r="26" spans="2:30">
      <c r="B26" s="28" t="s">
        <v>257</v>
      </c>
      <c r="C26" s="344">
        <v>3152957.95</v>
      </c>
      <c r="D26" s="344">
        <v>3848279.24</v>
      </c>
      <c r="E26" s="344">
        <v>4396098.16</v>
      </c>
      <c r="F26" s="344">
        <v>3695265.64</v>
      </c>
      <c r="G26" s="344">
        <v>3780677.77</v>
      </c>
      <c r="H26" s="344">
        <v>3499859.13</v>
      </c>
      <c r="I26" s="306"/>
      <c r="J26" s="306"/>
      <c r="K26" s="306"/>
      <c r="L26" s="306"/>
      <c r="M26" s="306"/>
      <c r="N26" s="306"/>
      <c r="O26" s="30">
        <f t="shared" ref="O26:O34" si="12">SUM(C26:H26)</f>
        <v>22373137.890000001</v>
      </c>
      <c r="Q26" s="28" t="s">
        <v>257</v>
      </c>
      <c r="R26" s="33">
        <f t="shared" ref="R26:R34" si="13">C26/C$35</f>
        <v>9.3314717458909971E-2</v>
      </c>
      <c r="S26" s="33">
        <f t="shared" ref="S26:S34" si="14">D26/D$35</f>
        <v>0.11506711609585689</v>
      </c>
      <c r="T26" s="33">
        <f t="shared" ref="T26:T34" si="15">E26/E$35</f>
        <v>0.14756538094788399</v>
      </c>
      <c r="U26" s="33">
        <f t="shared" ref="U26:U34" si="16">F26/F$35</f>
        <v>0.12840044720061172</v>
      </c>
      <c r="V26" s="33">
        <f t="shared" ref="V26:V34" si="17">G26/G$35</f>
        <v>0.14510765648196247</v>
      </c>
      <c r="W26" s="33">
        <f t="shared" ref="W26:W34" si="18">H26/H$35</f>
        <v>0.13748538878564112</v>
      </c>
      <c r="X26" s="163"/>
      <c r="Y26" s="163"/>
      <c r="Z26" s="163"/>
      <c r="AA26" s="163"/>
      <c r="AB26" s="163"/>
      <c r="AC26" s="163"/>
      <c r="AD26" s="34">
        <f t="shared" ref="AD26:AD34" si="19">O26/O$35</f>
        <v>0.12617891454144975</v>
      </c>
    </row>
    <row r="27" spans="2:30">
      <c r="B27" s="21" t="s">
        <v>258</v>
      </c>
      <c r="C27" s="345">
        <v>2970794.83</v>
      </c>
      <c r="D27" s="345">
        <v>2698975.13</v>
      </c>
      <c r="E27" s="345">
        <v>2549607.08</v>
      </c>
      <c r="F27" s="345">
        <v>2895208.87</v>
      </c>
      <c r="G27" s="345">
        <v>3888226.49</v>
      </c>
      <c r="H27" s="345">
        <v>4182878.99</v>
      </c>
      <c r="I27" s="302"/>
      <c r="J27" s="302"/>
      <c r="K27" s="302"/>
      <c r="L27" s="302"/>
      <c r="M27" s="302"/>
      <c r="N27" s="302"/>
      <c r="O27" s="18">
        <f t="shared" si="12"/>
        <v>19185691.390000001</v>
      </c>
      <c r="Q27" s="21" t="s">
        <v>258</v>
      </c>
      <c r="R27" s="19">
        <f t="shared" si="13"/>
        <v>8.7923430818302062E-2</v>
      </c>
      <c r="S27" s="19">
        <f t="shared" si="14"/>
        <v>8.0701857961726395E-2</v>
      </c>
      <c r="T27" s="19">
        <f t="shared" si="15"/>
        <v>8.5583562134932442E-2</v>
      </c>
      <c r="U27" s="19">
        <f t="shared" si="16"/>
        <v>0.10060064684474965</v>
      </c>
      <c r="V27" s="19">
        <f t="shared" si="17"/>
        <v>0.14923552552191899</v>
      </c>
      <c r="W27" s="19">
        <f t="shared" si="18"/>
        <v>0.16431654041556806</v>
      </c>
      <c r="X27" s="164"/>
      <c r="Y27" s="164"/>
      <c r="Z27" s="164"/>
      <c r="AA27" s="164"/>
      <c r="AB27" s="164"/>
      <c r="AC27" s="164"/>
      <c r="AD27" s="35">
        <f t="shared" si="19"/>
        <v>0.10820251170040227</v>
      </c>
    </row>
    <row r="28" spans="2:30">
      <c r="B28" s="28" t="s">
        <v>259</v>
      </c>
      <c r="C28" s="344">
        <v>16836065.190000001</v>
      </c>
      <c r="D28" s="344">
        <v>14867575.77</v>
      </c>
      <c r="E28" s="344">
        <v>14474153.060000001</v>
      </c>
      <c r="F28" s="344">
        <v>13650766.83</v>
      </c>
      <c r="G28" s="344">
        <v>11641878.67</v>
      </c>
      <c r="H28" s="344">
        <v>12221790.310000001</v>
      </c>
      <c r="I28" s="306"/>
      <c r="J28" s="306"/>
      <c r="K28" s="306"/>
      <c r="L28" s="306"/>
      <c r="M28" s="306"/>
      <c r="N28" s="306"/>
      <c r="O28" s="30">
        <f t="shared" si="12"/>
        <v>83692229.829999998</v>
      </c>
      <c r="Q28" s="28" t="s">
        <v>259</v>
      </c>
      <c r="R28" s="33">
        <f t="shared" si="13"/>
        <v>0.49827897841918234</v>
      </c>
      <c r="S28" s="33">
        <f t="shared" si="14"/>
        <v>0.44455429569880661</v>
      </c>
      <c r="T28" s="33">
        <f t="shared" si="15"/>
        <v>0.4858590123467309</v>
      </c>
      <c r="U28" s="33">
        <f t="shared" si="16"/>
        <v>0.47432708128752471</v>
      </c>
      <c r="V28" s="33">
        <f t="shared" si="17"/>
        <v>0.4468314502378356</v>
      </c>
      <c r="W28" s="33">
        <f t="shared" si="18"/>
        <v>0.48011006443763105</v>
      </c>
      <c r="X28" s="163"/>
      <c r="Y28" s="163"/>
      <c r="Z28" s="163"/>
      <c r="AA28" s="163"/>
      <c r="AB28" s="163"/>
      <c r="AC28" s="163"/>
      <c r="AD28" s="34">
        <f t="shared" si="19"/>
        <v>0.47200329106374361</v>
      </c>
    </row>
    <row r="29" spans="2:30">
      <c r="B29" s="21" t="s">
        <v>260</v>
      </c>
      <c r="C29" s="345">
        <v>2615972.44</v>
      </c>
      <c r="D29" s="345">
        <v>3139055.62</v>
      </c>
      <c r="E29" s="345">
        <v>2765080</v>
      </c>
      <c r="F29" s="345">
        <v>2966474.8</v>
      </c>
      <c r="G29" s="345">
        <v>2837481.87</v>
      </c>
      <c r="H29" s="345">
        <v>2534635.4700000002</v>
      </c>
      <c r="I29" s="302"/>
      <c r="J29" s="302"/>
      <c r="K29" s="302"/>
      <c r="L29" s="302"/>
      <c r="M29" s="302"/>
      <c r="N29" s="302"/>
      <c r="O29" s="18">
        <f t="shared" si="12"/>
        <v>16858700.199999999</v>
      </c>
      <c r="Q29" s="21" t="s">
        <v>260</v>
      </c>
      <c r="R29" s="19">
        <f t="shared" si="13"/>
        <v>7.7422132800374105E-2</v>
      </c>
      <c r="S29" s="19">
        <f t="shared" si="14"/>
        <v>9.3860672506159412E-2</v>
      </c>
      <c r="T29" s="19">
        <f t="shared" si="15"/>
        <v>9.2816417809782267E-2</v>
      </c>
      <c r="U29" s="19">
        <f t="shared" si="16"/>
        <v>0.1030769444032027</v>
      </c>
      <c r="V29" s="19">
        <f t="shared" si="17"/>
        <v>0.10890648965985708</v>
      </c>
      <c r="W29" s="19">
        <f t="shared" si="18"/>
        <v>9.9568391206312987E-2</v>
      </c>
      <c r="X29" s="164"/>
      <c r="Y29" s="164"/>
      <c r="Z29" s="164"/>
      <c r="AA29" s="164"/>
      <c r="AB29" s="164"/>
      <c r="AC29" s="164"/>
      <c r="AD29" s="35">
        <f t="shared" si="19"/>
        <v>9.5078862083378582E-2</v>
      </c>
    </row>
    <row r="30" spans="2:30">
      <c r="B30" s="28" t="s">
        <v>261</v>
      </c>
      <c r="C30" s="344">
        <v>5508605.9900000002</v>
      </c>
      <c r="D30" s="344">
        <v>8032194.8899999997</v>
      </c>
      <c r="E30" s="344">
        <v>4204347.96</v>
      </c>
      <c r="F30" s="344">
        <v>4624877.74</v>
      </c>
      <c r="G30" s="344">
        <v>2459720.56</v>
      </c>
      <c r="H30" s="344">
        <v>2302314.21</v>
      </c>
      <c r="I30" s="306"/>
      <c r="J30" s="306"/>
      <c r="K30" s="306"/>
      <c r="L30" s="306"/>
      <c r="M30" s="306"/>
      <c r="N30" s="306"/>
      <c r="O30" s="30">
        <f t="shared" si="12"/>
        <v>27132061.349999998</v>
      </c>
      <c r="Q30" s="28" t="s">
        <v>261</v>
      </c>
      <c r="R30" s="33">
        <f t="shared" si="13"/>
        <v>0.16303230797902302</v>
      </c>
      <c r="S30" s="33">
        <f t="shared" si="14"/>
        <v>0.24017007193900472</v>
      </c>
      <c r="T30" s="33">
        <f t="shared" si="15"/>
        <v>0.14112883420120423</v>
      </c>
      <c r="U30" s="33">
        <f t="shared" si="16"/>
        <v>0.16070194349117337</v>
      </c>
      <c r="V30" s="33">
        <f t="shared" si="17"/>
        <v>9.4407486640179963E-2</v>
      </c>
      <c r="W30" s="33">
        <f t="shared" si="18"/>
        <v>9.0442087098675933E-2</v>
      </c>
      <c r="X30" s="163"/>
      <c r="Y30" s="163"/>
      <c r="Z30" s="163"/>
      <c r="AA30" s="163"/>
      <c r="AB30" s="163"/>
      <c r="AC30" s="163"/>
      <c r="AD30" s="34">
        <f t="shared" si="19"/>
        <v>0.15301805527892454</v>
      </c>
    </row>
    <row r="31" spans="2:30">
      <c r="B31" s="21" t="s">
        <v>262</v>
      </c>
      <c r="C31" s="345">
        <v>761039.9</v>
      </c>
      <c r="D31" s="345">
        <v>171432.57</v>
      </c>
      <c r="E31" s="345">
        <v>575849.64</v>
      </c>
      <c r="F31" s="345">
        <v>163405.32999999999</v>
      </c>
      <c r="G31" s="345">
        <v>100696.7</v>
      </c>
      <c r="H31" s="345">
        <v>226355.52</v>
      </c>
      <c r="I31" s="302"/>
      <c r="J31" s="302"/>
      <c r="K31" s="302"/>
      <c r="L31" s="302"/>
      <c r="M31" s="302"/>
      <c r="N31" s="302"/>
      <c r="O31" s="18">
        <f t="shared" si="12"/>
        <v>1998779.66</v>
      </c>
      <c r="Q31" s="21" t="s">
        <v>262</v>
      </c>
      <c r="R31" s="19">
        <f t="shared" si="13"/>
        <v>2.2523682322961869E-2</v>
      </c>
      <c r="S31" s="19">
        <f t="shared" si="14"/>
        <v>5.1259927371593529E-3</v>
      </c>
      <c r="T31" s="19">
        <f t="shared" si="15"/>
        <v>1.9329748427478668E-2</v>
      </c>
      <c r="U31" s="19">
        <f t="shared" si="16"/>
        <v>5.6778915214776102E-3</v>
      </c>
      <c r="V31" s="19">
        <f t="shared" si="17"/>
        <v>3.8648790088416421E-3</v>
      </c>
      <c r="W31" s="19">
        <f t="shared" si="18"/>
        <v>8.8919512228984952E-3</v>
      </c>
      <c r="X31" s="164"/>
      <c r="Y31" s="164"/>
      <c r="Z31" s="164"/>
      <c r="AA31" s="164"/>
      <c r="AB31" s="164"/>
      <c r="AC31" s="164"/>
      <c r="AD31" s="35">
        <f t="shared" si="19"/>
        <v>1.1272618492154118E-2</v>
      </c>
    </row>
    <row r="32" spans="2:30">
      <c r="B32" s="28" t="s">
        <v>263</v>
      </c>
      <c r="C32" s="344">
        <v>878009.51</v>
      </c>
      <c r="D32" s="344">
        <v>220853.79</v>
      </c>
      <c r="E32" s="344">
        <v>387578.15</v>
      </c>
      <c r="F32" s="344">
        <v>615955.27</v>
      </c>
      <c r="G32" s="344">
        <v>741018.62</v>
      </c>
      <c r="H32" s="344">
        <v>274834.17</v>
      </c>
      <c r="I32" s="306"/>
      <c r="J32" s="306"/>
      <c r="K32" s="306"/>
      <c r="L32" s="306"/>
      <c r="M32" s="306"/>
      <c r="N32" s="306"/>
      <c r="O32" s="30">
        <f t="shared" si="12"/>
        <v>3118249.5100000002</v>
      </c>
      <c r="Q32" s="28" t="s">
        <v>263</v>
      </c>
      <c r="R32" s="33">
        <f t="shared" si="13"/>
        <v>2.5985506515202966E-2</v>
      </c>
      <c r="S32" s="33">
        <f t="shared" si="14"/>
        <v>6.6037330217596155E-3</v>
      </c>
      <c r="T32" s="33">
        <f t="shared" si="15"/>
        <v>1.3009972769085332E-2</v>
      </c>
      <c r="U32" s="33">
        <f t="shared" si="16"/>
        <v>2.1402773123388646E-2</v>
      </c>
      <c r="V32" s="33">
        <f t="shared" si="17"/>
        <v>2.8441322402807657E-2</v>
      </c>
      <c r="W32" s="33">
        <f t="shared" si="18"/>
        <v>1.0796343884283417E-2</v>
      </c>
      <c r="X32" s="163"/>
      <c r="Y32" s="163"/>
      <c r="Z32" s="163"/>
      <c r="AA32" s="163"/>
      <c r="AB32" s="163"/>
      <c r="AC32" s="163"/>
      <c r="AD32" s="34">
        <f t="shared" si="19"/>
        <v>1.7586149085375685E-2</v>
      </c>
    </row>
    <row r="33" spans="2:46">
      <c r="B33" s="21" t="s">
        <v>264</v>
      </c>
      <c r="C33" s="345">
        <v>1062985.81</v>
      </c>
      <c r="D33" s="345">
        <v>465412.33</v>
      </c>
      <c r="E33" s="345">
        <v>381851.98</v>
      </c>
      <c r="F33" s="345">
        <v>167272.70000000001</v>
      </c>
      <c r="G33" s="345">
        <v>587994.88</v>
      </c>
      <c r="H33" s="345">
        <v>193181.91</v>
      </c>
      <c r="I33" s="302"/>
      <c r="J33" s="302"/>
      <c r="K33" s="302"/>
      <c r="L33" s="302"/>
      <c r="M33" s="302"/>
      <c r="N33" s="302"/>
      <c r="O33" s="18">
        <f t="shared" si="12"/>
        <v>2858699.6100000003</v>
      </c>
      <c r="Q33" s="21" t="s">
        <v>264</v>
      </c>
      <c r="R33" s="19">
        <f t="shared" si="13"/>
        <v>3.1460051829419598E-2</v>
      </c>
      <c r="S33" s="19">
        <f t="shared" si="14"/>
        <v>1.391626003952698E-2</v>
      </c>
      <c r="T33" s="19">
        <f t="shared" si="15"/>
        <v>1.2817760396506655E-2</v>
      </c>
      <c r="U33" s="19">
        <f t="shared" si="16"/>
        <v>5.8122721278716424E-3</v>
      </c>
      <c r="V33" s="19">
        <f t="shared" si="17"/>
        <v>2.2568059022970568E-2</v>
      </c>
      <c r="W33" s="19">
        <f t="shared" si="18"/>
        <v>7.5887882958028466E-3</v>
      </c>
      <c r="X33" s="164"/>
      <c r="Y33" s="164"/>
      <c r="Z33" s="164"/>
      <c r="AA33" s="164"/>
      <c r="AB33" s="164"/>
      <c r="AC33" s="164"/>
      <c r="AD33" s="35">
        <f t="shared" si="19"/>
        <v>1.6122352419375614E-2</v>
      </c>
    </row>
    <row r="34" spans="2:46" ht="15" customHeight="1" thickBot="1">
      <c r="B34" s="31" t="s">
        <v>265</v>
      </c>
      <c r="C34" s="346">
        <v>2000</v>
      </c>
      <c r="D34" s="346">
        <v>0</v>
      </c>
      <c r="E34" s="346">
        <v>56284.18</v>
      </c>
      <c r="F34" s="346">
        <v>0</v>
      </c>
      <c r="G34" s="346">
        <v>16600</v>
      </c>
      <c r="H34" s="346">
        <v>20376.3</v>
      </c>
      <c r="I34" s="306"/>
      <c r="J34" s="306"/>
      <c r="K34" s="306"/>
      <c r="L34" s="306"/>
      <c r="M34" s="306"/>
      <c r="N34" s="306"/>
      <c r="O34" s="39">
        <f t="shared" si="12"/>
        <v>95260.479999999996</v>
      </c>
      <c r="Q34" s="31" t="s">
        <v>265</v>
      </c>
      <c r="R34" s="43">
        <f t="shared" si="13"/>
        <v>5.9191856623974299E-5</v>
      </c>
      <c r="S34" s="43">
        <f t="shared" si="14"/>
        <v>0</v>
      </c>
      <c r="T34" s="43">
        <f t="shared" si="15"/>
        <v>1.889310966395544E-3</v>
      </c>
      <c r="U34" s="43">
        <f t="shared" si="16"/>
        <v>0</v>
      </c>
      <c r="V34" s="43">
        <f t="shared" si="17"/>
        <v>6.3713102362610951E-4</v>
      </c>
      <c r="W34" s="43">
        <f t="shared" si="18"/>
        <v>8.0044465318604386E-4</v>
      </c>
      <c r="X34" s="163"/>
      <c r="Y34" s="163"/>
      <c r="Z34" s="163"/>
      <c r="AA34" s="163"/>
      <c r="AB34" s="163"/>
      <c r="AC34" s="163"/>
      <c r="AD34" s="44">
        <f t="shared" si="19"/>
        <v>5.3724533519591518E-4</v>
      </c>
    </row>
    <row r="35" spans="2:46">
      <c r="B35" s="40" t="s">
        <v>24</v>
      </c>
      <c r="C35" s="41">
        <f t="shared" ref="C35:H35" si="20">SUM(C26:C34)</f>
        <v>33788431.620000005</v>
      </c>
      <c r="D35" s="41">
        <f t="shared" si="20"/>
        <v>33443779.34</v>
      </c>
      <c r="E35" s="41">
        <f t="shared" si="20"/>
        <v>29790850.210000001</v>
      </c>
      <c r="F35" s="41">
        <f t="shared" si="20"/>
        <v>28779227.18</v>
      </c>
      <c r="G35" s="41">
        <f t="shared" si="20"/>
        <v>26054295.559999999</v>
      </c>
      <c r="H35" s="41">
        <f t="shared" si="20"/>
        <v>25456226.010000002</v>
      </c>
      <c r="I35" s="307"/>
      <c r="J35" s="307"/>
      <c r="K35" s="307"/>
      <c r="L35" s="307"/>
      <c r="M35" s="307"/>
      <c r="N35" s="307"/>
      <c r="O35" s="42">
        <f>SUM(O26:O34)</f>
        <v>177312809.91999999</v>
      </c>
      <c r="Q35" s="40" t="s">
        <v>24</v>
      </c>
      <c r="R35" s="45">
        <f t="shared" ref="R35:W35" si="21">SUM(R26:R34)</f>
        <v>0.99999999999999989</v>
      </c>
      <c r="S35" s="45">
        <f t="shared" si="21"/>
        <v>0.99999999999999989</v>
      </c>
      <c r="T35" s="45">
        <f t="shared" si="21"/>
        <v>1</v>
      </c>
      <c r="U35" s="45">
        <f t="shared" si="21"/>
        <v>1</v>
      </c>
      <c r="V35" s="45">
        <f t="shared" si="21"/>
        <v>0.99999999999999989</v>
      </c>
      <c r="W35" s="45">
        <f t="shared" si="21"/>
        <v>1</v>
      </c>
      <c r="X35" s="165"/>
      <c r="Y35" s="165"/>
      <c r="Z35" s="165"/>
      <c r="AA35" s="165"/>
      <c r="AB35" s="165"/>
      <c r="AC35" s="165"/>
      <c r="AD35" s="46">
        <f>SUM(AD26:AD34)</f>
        <v>1</v>
      </c>
      <c r="AF35" t="s">
        <v>268</v>
      </c>
    </row>
    <row r="37" spans="2:46">
      <c r="B37" s="13" t="s">
        <v>269</v>
      </c>
      <c r="C37" s="48" t="s">
        <v>25</v>
      </c>
      <c r="D37" s="48" t="s">
        <v>26</v>
      </c>
      <c r="E37" s="48" t="s">
        <v>27</v>
      </c>
      <c r="F37" s="48" t="s">
        <v>28</v>
      </c>
      <c r="G37" s="48" t="s">
        <v>29</v>
      </c>
      <c r="H37" s="48" t="s">
        <v>30</v>
      </c>
      <c r="I37" s="305"/>
      <c r="J37" s="305"/>
      <c r="K37" s="305"/>
      <c r="L37" s="305"/>
      <c r="M37" s="305"/>
      <c r="N37" s="305"/>
      <c r="O37" s="27"/>
      <c r="Q37" s="13" t="s">
        <v>270</v>
      </c>
      <c r="R37" s="365" t="s">
        <v>25</v>
      </c>
      <c r="S37" s="365" t="s">
        <v>26</v>
      </c>
      <c r="T37" s="365" t="s">
        <v>27</v>
      </c>
      <c r="U37" s="365" t="s">
        <v>28</v>
      </c>
      <c r="V37" s="365" t="s">
        <v>29</v>
      </c>
      <c r="W37" s="365" t="s">
        <v>30</v>
      </c>
      <c r="X37" s="14" t="s">
        <v>31</v>
      </c>
      <c r="Y37" s="14" t="s">
        <v>32</v>
      </c>
      <c r="Z37" s="14" t="s">
        <v>33</v>
      </c>
      <c r="AA37" s="14" t="s">
        <v>34</v>
      </c>
      <c r="AB37" s="14" t="s">
        <v>35</v>
      </c>
      <c r="AC37" s="14" t="s">
        <v>36</v>
      </c>
      <c r="AD37" s="15" t="s">
        <v>251</v>
      </c>
      <c r="AF37" s="177" t="s">
        <v>271</v>
      </c>
      <c r="AG37" s="360" t="s">
        <v>25</v>
      </c>
      <c r="AH37" s="360" t="s">
        <v>26</v>
      </c>
      <c r="AI37" s="360" t="s">
        <v>27</v>
      </c>
      <c r="AJ37" s="360" t="s">
        <v>28</v>
      </c>
      <c r="AK37" s="360" t="s">
        <v>29</v>
      </c>
      <c r="AL37" s="360" t="s">
        <v>30</v>
      </c>
      <c r="AM37" s="178" t="s">
        <v>31</v>
      </c>
      <c r="AN37" s="178" t="s">
        <v>32</v>
      </c>
      <c r="AO37" s="178" t="s">
        <v>33</v>
      </c>
      <c r="AP37" s="178" t="s">
        <v>34</v>
      </c>
      <c r="AQ37" s="178" t="s">
        <v>35</v>
      </c>
      <c r="AR37" s="178" t="s">
        <v>36</v>
      </c>
      <c r="AS37" s="179" t="s">
        <v>251</v>
      </c>
    </row>
    <row r="38" spans="2:46">
      <c r="B38" s="327" t="s">
        <v>117</v>
      </c>
      <c r="C38" s="328">
        <f t="shared" ref="C38:C47" si="22">AG38/AG$48</f>
        <v>0.48367633688734607</v>
      </c>
      <c r="D38" s="328">
        <f t="shared" ref="D38:D47" si="23">AH38/AH$48</f>
        <v>0.50820399113082038</v>
      </c>
      <c r="E38" s="328">
        <f t="shared" ref="E38:E47" si="24">AI38/AI$48</f>
        <v>0.50852221214868543</v>
      </c>
      <c r="F38" s="328">
        <f t="shared" ref="F38:F47" si="25">AJ38/AJ$48</f>
        <v>0.53281096963761021</v>
      </c>
      <c r="G38" s="328">
        <f t="shared" ref="G38:G47" si="26">AK38/AK$48</f>
        <v>0.48781666988976985</v>
      </c>
      <c r="H38" s="328">
        <f t="shared" ref="H38:H47" si="27">AL38/AL$48</f>
        <v>0.46256972306487915</v>
      </c>
      <c r="I38" s="306"/>
      <c r="J38" s="306"/>
      <c r="K38" s="306"/>
      <c r="L38" s="306"/>
      <c r="M38" s="306"/>
      <c r="N38" s="306"/>
      <c r="O38" s="30"/>
      <c r="Q38" s="6" t="s">
        <v>117</v>
      </c>
      <c r="R38" s="356">
        <v>2730.63</v>
      </c>
      <c r="S38" s="356">
        <v>2981.67</v>
      </c>
      <c r="T38" s="356">
        <v>2686.25</v>
      </c>
      <c r="U38" s="356">
        <v>2809.71</v>
      </c>
      <c r="V38" s="356">
        <v>2502.0700000000002</v>
      </c>
      <c r="W38" s="356">
        <v>2508.0100000000002</v>
      </c>
      <c r="X38" s="217"/>
      <c r="Y38" s="217"/>
      <c r="Z38" s="217"/>
      <c r="AA38" s="217"/>
      <c r="AB38" s="217"/>
      <c r="AC38" s="217"/>
      <c r="AD38" s="12">
        <f t="shared" ref="AD38:AD47" si="28">AVERAGE(R38:AC38)</f>
        <v>2703.0566666666664</v>
      </c>
      <c r="AF38" s="6" t="s">
        <v>117</v>
      </c>
      <c r="AG38" s="356">
        <v>5852</v>
      </c>
      <c r="AH38" s="356">
        <v>5730</v>
      </c>
      <c r="AI38" s="356">
        <v>5609</v>
      </c>
      <c r="AJ38" s="356">
        <v>5440</v>
      </c>
      <c r="AK38" s="356">
        <v>5045</v>
      </c>
      <c r="AL38" s="356">
        <v>4727</v>
      </c>
      <c r="AM38" s="217"/>
      <c r="AN38" s="217"/>
      <c r="AO38" s="217"/>
      <c r="AP38" s="217"/>
      <c r="AQ38" s="217"/>
      <c r="AR38" s="217"/>
      <c r="AS38" s="12">
        <f t="shared" ref="AS38:AS47" si="29">SUM(AG38:AR38)</f>
        <v>32403</v>
      </c>
      <c r="AT38" s="329">
        <f>(AS38-AT85)/AT85</f>
        <v>5.8541047335924995E-2</v>
      </c>
    </row>
    <row r="39" spans="2:46">
      <c r="B39" s="327" t="s">
        <v>137</v>
      </c>
      <c r="C39" s="328">
        <f t="shared" si="22"/>
        <v>0.11546408794115216</v>
      </c>
      <c r="D39" s="328">
        <f t="shared" si="23"/>
        <v>9.9423503325942353E-2</v>
      </c>
      <c r="E39" s="328">
        <f t="shared" si="24"/>
        <v>7.5702629193109702E-2</v>
      </c>
      <c r="F39" s="328">
        <f t="shared" si="25"/>
        <v>7.4828599412340838E-2</v>
      </c>
      <c r="G39" s="328">
        <f t="shared" si="26"/>
        <v>8.4993231483272091E-2</v>
      </c>
      <c r="H39" s="328">
        <f t="shared" si="27"/>
        <v>8.6701242783051177E-2</v>
      </c>
      <c r="I39" s="302"/>
      <c r="J39" s="302"/>
      <c r="K39" s="302"/>
      <c r="L39" s="302"/>
      <c r="M39" s="302"/>
      <c r="N39" s="302"/>
      <c r="O39" s="18"/>
      <c r="Q39" t="s">
        <v>137</v>
      </c>
      <c r="R39" s="357">
        <v>2877.27</v>
      </c>
      <c r="S39" s="357">
        <v>3252.11</v>
      </c>
      <c r="T39" s="357">
        <v>2554.6</v>
      </c>
      <c r="U39" s="357">
        <v>2821.07</v>
      </c>
      <c r="V39" s="357">
        <v>2384.02</v>
      </c>
      <c r="W39" s="357">
        <v>2621.2199999999998</v>
      </c>
      <c r="X39" s="217"/>
      <c r="Y39" s="217"/>
      <c r="Z39" s="217"/>
      <c r="AA39" s="217"/>
      <c r="AB39" s="217"/>
      <c r="AC39" s="217"/>
      <c r="AD39" s="12">
        <f t="shared" si="28"/>
        <v>2751.7150000000001</v>
      </c>
      <c r="AF39" t="s">
        <v>137</v>
      </c>
      <c r="AG39" s="357">
        <v>1397</v>
      </c>
      <c r="AH39" s="357">
        <v>1121</v>
      </c>
      <c r="AI39" s="357">
        <v>835</v>
      </c>
      <c r="AJ39" s="357">
        <v>764</v>
      </c>
      <c r="AK39" s="357">
        <v>879</v>
      </c>
      <c r="AL39" s="357">
        <v>886</v>
      </c>
      <c r="AM39" s="217"/>
      <c r="AN39" s="217"/>
      <c r="AO39" s="217"/>
      <c r="AP39" s="217"/>
      <c r="AQ39" s="217"/>
      <c r="AR39" s="217"/>
      <c r="AS39" s="12">
        <f t="shared" si="29"/>
        <v>5882</v>
      </c>
      <c r="AT39" s="329">
        <f>(AS39-AT86)/AT86</f>
        <v>-0.10006119951040392</v>
      </c>
    </row>
    <row r="40" spans="2:46">
      <c r="B40" s="28" t="s">
        <v>272</v>
      </c>
      <c r="C40" s="33">
        <f t="shared" si="22"/>
        <v>5.3310190924869827E-2</v>
      </c>
      <c r="D40" s="33">
        <f t="shared" si="23"/>
        <v>4.9312638580931267E-2</v>
      </c>
      <c r="E40" s="33">
        <f t="shared" si="24"/>
        <v>6.4097914777878517E-2</v>
      </c>
      <c r="F40" s="33">
        <f t="shared" si="25"/>
        <v>6.7189030362389809E-2</v>
      </c>
      <c r="G40" s="33">
        <f t="shared" si="26"/>
        <v>6.2270353896731773E-2</v>
      </c>
      <c r="H40" s="33">
        <f t="shared" si="27"/>
        <v>5.5582738036989918E-2</v>
      </c>
      <c r="I40" s="306"/>
      <c r="J40" s="306"/>
      <c r="K40" s="306"/>
      <c r="L40" s="306"/>
      <c r="M40" s="306"/>
      <c r="N40" s="306"/>
      <c r="O40" s="30"/>
      <c r="Q40" s="6" t="s">
        <v>272</v>
      </c>
      <c r="R40" s="356">
        <v>2858.48</v>
      </c>
      <c r="S40" s="356">
        <v>3324.81</v>
      </c>
      <c r="T40" s="356">
        <v>3396.75</v>
      </c>
      <c r="U40" s="356">
        <v>3064.71</v>
      </c>
      <c r="V40" s="356">
        <v>3088.34</v>
      </c>
      <c r="W40" s="356">
        <v>2566.5700000000002</v>
      </c>
      <c r="X40" s="217"/>
      <c r="Y40" s="217"/>
      <c r="Z40" s="217"/>
      <c r="AA40" s="217"/>
      <c r="AB40" s="217"/>
      <c r="AC40" s="217"/>
      <c r="AD40" s="12">
        <f t="shared" si="28"/>
        <v>3049.9433333333332</v>
      </c>
      <c r="AF40" s="6" t="s">
        <v>272</v>
      </c>
      <c r="AG40" s="356">
        <v>645</v>
      </c>
      <c r="AH40" s="356">
        <v>556</v>
      </c>
      <c r="AI40" s="356">
        <v>707</v>
      </c>
      <c r="AJ40" s="356">
        <v>686</v>
      </c>
      <c r="AK40" s="356">
        <v>644</v>
      </c>
      <c r="AL40" s="356">
        <v>568</v>
      </c>
      <c r="AM40" s="217"/>
      <c r="AN40" s="217"/>
      <c r="AO40" s="217"/>
      <c r="AP40" s="217"/>
      <c r="AQ40" s="217"/>
      <c r="AR40" s="217"/>
      <c r="AS40" s="12">
        <f t="shared" si="29"/>
        <v>3806</v>
      </c>
      <c r="AT40" s="329">
        <f>(AS40-AT87)/AT87</f>
        <v>0.25032851511169513</v>
      </c>
    </row>
    <row r="41" spans="2:46">
      <c r="B41" s="21" t="s">
        <v>120</v>
      </c>
      <c r="C41" s="19">
        <f t="shared" si="22"/>
        <v>2.4299528886684851E-2</v>
      </c>
      <c r="D41" s="19">
        <f t="shared" si="23"/>
        <v>3.1574279379157431E-2</v>
      </c>
      <c r="E41" s="19">
        <f t="shared" si="24"/>
        <v>3.5630099728014508E-2</v>
      </c>
      <c r="F41" s="19">
        <f t="shared" si="25"/>
        <v>4.417238001958864E-2</v>
      </c>
      <c r="G41" s="19">
        <f t="shared" si="26"/>
        <v>7.2906594469154901E-2</v>
      </c>
      <c r="H41" s="19">
        <f t="shared" si="27"/>
        <v>4.1687053527742442E-2</v>
      </c>
      <c r="I41" s="302"/>
      <c r="J41" s="302"/>
      <c r="K41" s="302"/>
      <c r="L41" s="302"/>
      <c r="M41" s="302"/>
      <c r="N41" s="302"/>
      <c r="O41" s="18"/>
      <c r="Q41" t="s">
        <v>120</v>
      </c>
      <c r="R41" s="357">
        <v>2570.2800000000002</v>
      </c>
      <c r="S41" s="357">
        <v>2682.04</v>
      </c>
      <c r="T41" s="357">
        <v>2438.2199999999998</v>
      </c>
      <c r="U41" s="357">
        <v>2448.4899999999998</v>
      </c>
      <c r="V41" s="357">
        <v>2373.81</v>
      </c>
      <c r="W41" s="357">
        <v>2277.71</v>
      </c>
      <c r="X41" s="217"/>
      <c r="Y41" s="217"/>
      <c r="Z41" s="217"/>
      <c r="AA41" s="217"/>
      <c r="AB41" s="217"/>
      <c r="AC41" s="217"/>
      <c r="AD41" s="12">
        <f t="shared" si="28"/>
        <v>2465.0916666666667</v>
      </c>
      <c r="AF41" t="s">
        <v>120</v>
      </c>
      <c r="AG41" s="357">
        <v>294</v>
      </c>
      <c r="AH41" s="357">
        <v>356</v>
      </c>
      <c r="AI41" s="357">
        <v>393</v>
      </c>
      <c r="AJ41" s="357">
        <v>451</v>
      </c>
      <c r="AK41" s="357">
        <v>754</v>
      </c>
      <c r="AL41" s="357">
        <v>426</v>
      </c>
      <c r="AM41" s="217"/>
      <c r="AN41" s="217"/>
      <c r="AO41" s="217"/>
      <c r="AP41" s="217"/>
      <c r="AQ41" s="217"/>
      <c r="AR41" s="217"/>
      <c r="AS41" s="12">
        <f t="shared" si="29"/>
        <v>2674</v>
      </c>
      <c r="AT41" s="329">
        <f>(AS41-AT92)/AT92</f>
        <v>0.83780068728522339</v>
      </c>
    </row>
    <row r="42" spans="2:46">
      <c r="B42" s="28" t="s">
        <v>135</v>
      </c>
      <c r="C42" s="33">
        <f t="shared" si="22"/>
        <v>3.5292172906851806E-2</v>
      </c>
      <c r="D42" s="33">
        <f t="shared" si="23"/>
        <v>3.6186252771618625E-2</v>
      </c>
      <c r="E42" s="33">
        <f t="shared" si="24"/>
        <v>3.3182230281051675E-2</v>
      </c>
      <c r="F42" s="33">
        <f t="shared" si="25"/>
        <v>4.7894221351616063E-2</v>
      </c>
      <c r="G42" s="33">
        <f t="shared" si="26"/>
        <v>4.6896151614774707E-2</v>
      </c>
      <c r="H42" s="33">
        <f t="shared" si="27"/>
        <v>4.5014189255308736E-2</v>
      </c>
      <c r="I42" s="306"/>
      <c r="J42" s="306"/>
      <c r="K42" s="306"/>
      <c r="L42" s="306"/>
      <c r="M42" s="306"/>
      <c r="N42" s="306"/>
      <c r="O42" s="30"/>
      <c r="Q42" s="6" t="s">
        <v>135</v>
      </c>
      <c r="R42" s="356">
        <v>2239.2199999999998</v>
      </c>
      <c r="S42" s="356">
        <v>2441.96</v>
      </c>
      <c r="T42" s="356">
        <v>2092.81</v>
      </c>
      <c r="U42" s="356">
        <v>2106.1</v>
      </c>
      <c r="V42" s="356">
        <v>2243.12</v>
      </c>
      <c r="W42" s="356">
        <v>2101.35</v>
      </c>
      <c r="X42" s="217"/>
      <c r="Y42" s="217"/>
      <c r="Z42" s="217"/>
      <c r="AA42" s="217"/>
      <c r="AB42" s="217"/>
      <c r="AC42" s="217"/>
      <c r="AD42" s="12">
        <f t="shared" si="28"/>
        <v>2204.0933333333332</v>
      </c>
      <c r="AF42" s="6" t="s">
        <v>135</v>
      </c>
      <c r="AG42" s="356">
        <v>427</v>
      </c>
      <c r="AH42" s="356">
        <v>408</v>
      </c>
      <c r="AI42" s="356">
        <v>366</v>
      </c>
      <c r="AJ42" s="356">
        <v>489</v>
      </c>
      <c r="AK42" s="356">
        <v>485</v>
      </c>
      <c r="AL42" s="356">
        <v>460</v>
      </c>
      <c r="AM42" s="217"/>
      <c r="AN42" s="217"/>
      <c r="AO42" s="217"/>
      <c r="AP42" s="217"/>
      <c r="AQ42" s="217"/>
      <c r="AR42" s="217"/>
      <c r="AS42" s="12">
        <f t="shared" si="29"/>
        <v>2635</v>
      </c>
      <c r="AT42" s="329">
        <f>(AS42-AT89)/AT89</f>
        <v>-1.6424038820455393E-2</v>
      </c>
    </row>
    <row r="43" spans="2:46">
      <c r="B43" s="21" t="s">
        <v>118</v>
      </c>
      <c r="C43" s="19">
        <f t="shared" si="22"/>
        <v>3.5374824365650051E-2</v>
      </c>
      <c r="D43" s="19">
        <f t="shared" si="23"/>
        <v>3.0332594235033261E-2</v>
      </c>
      <c r="E43" s="19">
        <f t="shared" si="24"/>
        <v>3.3272892112420668E-2</v>
      </c>
      <c r="F43" s="19">
        <f t="shared" si="25"/>
        <v>3.0068560235063664E-2</v>
      </c>
      <c r="G43" s="19">
        <f t="shared" si="26"/>
        <v>3.9160703925739705E-2</v>
      </c>
      <c r="H43" s="19">
        <f t="shared" si="27"/>
        <v>3.8947059399158428E-2</v>
      </c>
      <c r="I43" s="302"/>
      <c r="J43" s="302"/>
      <c r="K43" s="302"/>
      <c r="L43" s="302"/>
      <c r="M43" s="302"/>
      <c r="N43" s="302"/>
      <c r="O43" s="18"/>
      <c r="Q43" t="s">
        <v>118</v>
      </c>
      <c r="R43" s="357">
        <v>2663.48</v>
      </c>
      <c r="S43" s="357">
        <v>2625.6</v>
      </c>
      <c r="T43" s="357">
        <v>2534.71</v>
      </c>
      <c r="U43" s="357">
        <v>2533.1</v>
      </c>
      <c r="V43" s="357">
        <v>2302.85</v>
      </c>
      <c r="W43" s="357">
        <v>2171.38</v>
      </c>
      <c r="X43" s="217"/>
      <c r="Y43" s="217"/>
      <c r="Z43" s="217"/>
      <c r="AA43" s="217"/>
      <c r="AB43" s="217"/>
      <c r="AC43" s="217"/>
      <c r="AD43" s="12">
        <f t="shared" si="28"/>
        <v>2471.853333333333</v>
      </c>
      <c r="AF43" t="s">
        <v>118</v>
      </c>
      <c r="AG43" s="357">
        <v>428</v>
      </c>
      <c r="AH43" s="357">
        <v>342</v>
      </c>
      <c r="AI43" s="357">
        <v>367</v>
      </c>
      <c r="AJ43" s="357">
        <v>307</v>
      </c>
      <c r="AK43" s="357">
        <v>405</v>
      </c>
      <c r="AL43" s="357">
        <v>398</v>
      </c>
      <c r="AM43" s="217"/>
      <c r="AN43" s="217"/>
      <c r="AO43" s="217"/>
      <c r="AP43" s="217"/>
      <c r="AQ43" s="217"/>
      <c r="AR43" s="217"/>
      <c r="AS43" s="12">
        <f t="shared" si="29"/>
        <v>2247</v>
      </c>
      <c r="AT43" s="329">
        <f>(AS43-AT90)/AT90</f>
        <v>-9.6138374899436843E-2</v>
      </c>
    </row>
    <row r="44" spans="2:46">
      <c r="B44" s="28" t="s">
        <v>123</v>
      </c>
      <c r="C44" s="33">
        <f t="shared" si="22"/>
        <v>4.2152243987106375E-2</v>
      </c>
      <c r="D44" s="33">
        <f t="shared" si="23"/>
        <v>2.5631929046563192E-2</v>
      </c>
      <c r="E44" s="33">
        <f t="shared" si="24"/>
        <v>3.3000906618313688E-2</v>
      </c>
      <c r="F44" s="33">
        <f t="shared" si="25"/>
        <v>2.9578844270323212E-2</v>
      </c>
      <c r="G44" s="33">
        <f t="shared" si="26"/>
        <v>2.5720363566041383E-2</v>
      </c>
      <c r="H44" s="33">
        <f t="shared" si="27"/>
        <v>4.2861336725707015E-2</v>
      </c>
      <c r="I44" s="306"/>
      <c r="J44" s="306"/>
      <c r="K44" s="306"/>
      <c r="L44" s="306"/>
      <c r="M44" s="306"/>
      <c r="N44" s="306"/>
      <c r="O44" s="30"/>
      <c r="Q44" s="6" t="s">
        <v>123</v>
      </c>
      <c r="R44" s="356">
        <v>2769.14</v>
      </c>
      <c r="S44" s="356">
        <v>3052.34</v>
      </c>
      <c r="T44" s="356">
        <v>2817.8</v>
      </c>
      <c r="U44" s="356">
        <v>2891.96</v>
      </c>
      <c r="V44" s="356">
        <v>2740.94</v>
      </c>
      <c r="W44" s="356">
        <v>2852.69</v>
      </c>
      <c r="X44" s="217"/>
      <c r="Y44" s="217"/>
      <c r="Z44" s="217"/>
      <c r="AA44" s="217"/>
      <c r="AB44" s="217"/>
      <c r="AC44" s="217"/>
      <c r="AD44" s="12">
        <f t="shared" si="28"/>
        <v>2854.145</v>
      </c>
      <c r="AF44" s="6" t="s">
        <v>123</v>
      </c>
      <c r="AG44" s="356">
        <v>510</v>
      </c>
      <c r="AH44" s="356">
        <v>289</v>
      </c>
      <c r="AI44" s="356">
        <v>364</v>
      </c>
      <c r="AJ44" s="356">
        <v>302</v>
      </c>
      <c r="AK44" s="356">
        <v>266</v>
      </c>
      <c r="AL44" s="356">
        <v>438</v>
      </c>
      <c r="AM44" s="217"/>
      <c r="AN44" s="217"/>
      <c r="AO44" s="217"/>
      <c r="AP44" s="217"/>
      <c r="AQ44" s="217"/>
      <c r="AR44" s="217"/>
      <c r="AS44" s="12">
        <f t="shared" si="29"/>
        <v>2169</v>
      </c>
      <c r="AT44" s="329">
        <f>(AS44-AT91)/AT91</f>
        <v>7.5359444719881014E-2</v>
      </c>
    </row>
    <row r="45" spans="2:46">
      <c r="B45" s="21" t="s">
        <v>124</v>
      </c>
      <c r="C45" s="19">
        <f t="shared" si="22"/>
        <v>4.8185800479378461E-2</v>
      </c>
      <c r="D45" s="19">
        <f t="shared" si="23"/>
        <v>4.2660753880266078E-2</v>
      </c>
      <c r="E45" s="19">
        <f t="shared" si="24"/>
        <v>2.6926563916591116E-2</v>
      </c>
      <c r="F45" s="19">
        <f t="shared" si="25"/>
        <v>1.704211557296768E-2</v>
      </c>
      <c r="G45" s="19">
        <f t="shared" si="26"/>
        <v>2.9491394314445949E-2</v>
      </c>
      <c r="H45" s="19">
        <f t="shared" si="27"/>
        <v>2.6029944221548095E-2</v>
      </c>
      <c r="I45" s="302"/>
      <c r="J45" s="302"/>
      <c r="K45" s="302"/>
      <c r="L45" s="302"/>
      <c r="M45" s="302"/>
      <c r="N45" s="302"/>
      <c r="O45" s="18"/>
      <c r="Q45" t="s">
        <v>124</v>
      </c>
      <c r="R45" s="357">
        <v>2802.08</v>
      </c>
      <c r="S45" s="357">
        <v>2861.53</v>
      </c>
      <c r="T45" s="357">
        <v>2958.52</v>
      </c>
      <c r="U45" s="357">
        <v>2757.63</v>
      </c>
      <c r="V45" s="357">
        <v>2742.96</v>
      </c>
      <c r="W45" s="357">
        <v>2736.45</v>
      </c>
      <c r="X45" s="217"/>
      <c r="Y45" s="217"/>
      <c r="Z45" s="217"/>
      <c r="AA45" s="217"/>
      <c r="AB45" s="217"/>
      <c r="AC45" s="217"/>
      <c r="AD45" s="12">
        <f t="shared" si="28"/>
        <v>2809.8616666666671</v>
      </c>
      <c r="AF45" t="s">
        <v>124</v>
      </c>
      <c r="AG45" s="357">
        <v>583</v>
      </c>
      <c r="AH45" s="357">
        <v>481</v>
      </c>
      <c r="AI45" s="357">
        <v>297</v>
      </c>
      <c r="AJ45" s="357">
        <v>174</v>
      </c>
      <c r="AK45" s="357">
        <v>305</v>
      </c>
      <c r="AL45" s="357">
        <v>266</v>
      </c>
      <c r="AM45" s="217"/>
      <c r="AN45" s="217"/>
      <c r="AO45" s="217"/>
      <c r="AP45" s="217"/>
      <c r="AQ45" s="217"/>
      <c r="AR45" s="217"/>
      <c r="AS45" s="12">
        <f t="shared" si="29"/>
        <v>2106</v>
      </c>
      <c r="AT45" s="329">
        <f>(AS45-AT88)/AT88</f>
        <v>-0.26440796367446734</v>
      </c>
    </row>
    <row r="46" spans="2:46">
      <c r="B46" s="28" t="s">
        <v>145</v>
      </c>
      <c r="C46" s="33">
        <f t="shared" si="22"/>
        <v>1.7026200512439044E-2</v>
      </c>
      <c r="D46" s="33">
        <f t="shared" si="23"/>
        <v>2.0044345898004436E-2</v>
      </c>
      <c r="E46" s="33">
        <f t="shared" si="24"/>
        <v>2.0217588395285584E-2</v>
      </c>
      <c r="F46" s="33">
        <f t="shared" si="25"/>
        <v>1.5181194906953967E-2</v>
      </c>
      <c r="G46" s="33">
        <f t="shared" si="26"/>
        <v>1.4794043705279442E-2</v>
      </c>
      <c r="H46" s="33">
        <f t="shared" si="27"/>
        <v>3.0335649280751543E-2</v>
      </c>
      <c r="I46" s="306"/>
      <c r="J46" s="306"/>
      <c r="K46" s="306"/>
      <c r="L46" s="306"/>
      <c r="M46" s="306"/>
      <c r="N46" s="306"/>
      <c r="O46" s="30"/>
      <c r="Q46" s="6" t="s">
        <v>145</v>
      </c>
      <c r="R46" s="356">
        <v>2671.17</v>
      </c>
      <c r="S46" s="356">
        <v>2767.01</v>
      </c>
      <c r="T46" s="356">
        <v>3405.95</v>
      </c>
      <c r="U46" s="356">
        <v>2478.0300000000002</v>
      </c>
      <c r="V46" s="356">
        <v>2200.17</v>
      </c>
      <c r="W46" s="356">
        <v>2155.48</v>
      </c>
      <c r="X46" s="217"/>
      <c r="Y46" s="217"/>
      <c r="Z46" s="217"/>
      <c r="AA46" s="217"/>
      <c r="AB46" s="217"/>
      <c r="AC46" s="217"/>
      <c r="AD46" s="12">
        <f t="shared" si="28"/>
        <v>2612.9683333333337</v>
      </c>
      <c r="AF46" s="6" t="s">
        <v>145</v>
      </c>
      <c r="AG46" s="356">
        <v>206</v>
      </c>
      <c r="AH46" s="356">
        <v>226</v>
      </c>
      <c r="AI46" s="356">
        <v>223</v>
      </c>
      <c r="AJ46" s="356">
        <v>155</v>
      </c>
      <c r="AK46" s="356">
        <v>153</v>
      </c>
      <c r="AL46" s="356">
        <v>310</v>
      </c>
      <c r="AM46" s="217"/>
      <c r="AN46" s="217"/>
      <c r="AO46" s="217"/>
      <c r="AP46" s="217"/>
      <c r="AQ46" s="217"/>
      <c r="AR46" s="217"/>
      <c r="AS46" s="12">
        <f t="shared" si="29"/>
        <v>1273</v>
      </c>
      <c r="AT46" s="329">
        <f t="shared" ref="AT46:AT51" si="30">(AS46-AT93)/AT93</f>
        <v>0.13660714285714284</v>
      </c>
    </row>
    <row r="47" spans="2:46">
      <c r="B47" s="36" t="s">
        <v>133</v>
      </c>
      <c r="C47" s="37">
        <f t="shared" si="22"/>
        <v>2.0001653029175965E-2</v>
      </c>
      <c r="D47" s="37">
        <f t="shared" si="23"/>
        <v>1.6585365853658537E-2</v>
      </c>
      <c r="E47" s="37">
        <f t="shared" si="24"/>
        <v>1.8132366273798731E-2</v>
      </c>
      <c r="F47" s="37">
        <f t="shared" si="25"/>
        <v>2.1057786483839373E-2</v>
      </c>
      <c r="G47" s="37">
        <f t="shared" si="26"/>
        <v>8.1222200734867526E-3</v>
      </c>
      <c r="H47" s="37">
        <f t="shared" si="27"/>
        <v>1.0177121049026324E-2</v>
      </c>
      <c r="I47" s="302"/>
      <c r="J47" s="302"/>
      <c r="K47" s="302"/>
      <c r="L47" s="302"/>
      <c r="M47" s="302"/>
      <c r="N47" s="302"/>
      <c r="O47" s="38"/>
      <c r="Q47" t="s">
        <v>133</v>
      </c>
      <c r="R47" s="357">
        <v>2914.09</v>
      </c>
      <c r="S47" s="357">
        <v>2896.11</v>
      </c>
      <c r="T47" s="357">
        <v>2970.77</v>
      </c>
      <c r="U47" s="357">
        <v>2917.08</v>
      </c>
      <c r="V47" s="357">
        <v>2895.13</v>
      </c>
      <c r="W47" s="357">
        <v>3153.35</v>
      </c>
      <c r="X47" s="217"/>
      <c r="Y47" s="217"/>
      <c r="Z47" s="217"/>
      <c r="AA47" s="217"/>
      <c r="AB47" s="217"/>
      <c r="AC47" s="217"/>
      <c r="AD47" s="12">
        <f t="shared" si="28"/>
        <v>2957.7549999999997</v>
      </c>
      <c r="AF47" t="s">
        <v>133</v>
      </c>
      <c r="AG47" s="357">
        <v>242</v>
      </c>
      <c r="AH47" s="357">
        <v>187</v>
      </c>
      <c r="AI47" s="357">
        <v>200</v>
      </c>
      <c r="AJ47" s="357">
        <v>215</v>
      </c>
      <c r="AK47" s="357">
        <v>84</v>
      </c>
      <c r="AL47" s="357">
        <v>104</v>
      </c>
      <c r="AM47" s="217"/>
      <c r="AN47" s="217"/>
      <c r="AO47" s="217"/>
      <c r="AP47" s="217"/>
      <c r="AQ47" s="217"/>
      <c r="AR47" s="217"/>
      <c r="AS47" s="12">
        <f t="shared" si="29"/>
        <v>1032</v>
      </c>
      <c r="AT47" s="329">
        <f t="shared" si="30"/>
        <v>-1.9342359767891683E-3</v>
      </c>
    </row>
    <row r="48" spans="2:46" ht="15" customHeight="1" thickBot="1">
      <c r="B48" s="203" t="s">
        <v>24</v>
      </c>
      <c r="C48" s="271">
        <f t="shared" ref="C48:N48" si="31">SUM(C38:C47)</f>
        <v>0.87478303992065476</v>
      </c>
      <c r="D48" s="271">
        <f t="shared" si="31"/>
        <v>0.8599556541019957</v>
      </c>
      <c r="E48" s="271">
        <f t="shared" si="31"/>
        <v>0.84868540344514964</v>
      </c>
      <c r="F48" s="271">
        <f t="shared" si="31"/>
        <v>0.87982370225269346</v>
      </c>
      <c r="G48" s="271">
        <f t="shared" si="31"/>
        <v>0.87217172693869638</v>
      </c>
      <c r="H48" s="271">
        <f t="shared" si="31"/>
        <v>0.8399060573441629</v>
      </c>
      <c r="I48" s="308">
        <f t="shared" si="31"/>
        <v>0</v>
      </c>
      <c r="J48" s="308">
        <f t="shared" si="31"/>
        <v>0</v>
      </c>
      <c r="K48" s="308">
        <f t="shared" si="31"/>
        <v>0</v>
      </c>
      <c r="L48" s="308">
        <f t="shared" si="31"/>
        <v>0</v>
      </c>
      <c r="M48" s="308">
        <f t="shared" si="31"/>
        <v>0</v>
      </c>
      <c r="N48" s="308">
        <f t="shared" si="31"/>
        <v>0</v>
      </c>
      <c r="O48" s="204"/>
      <c r="Q48" s="193"/>
      <c r="R48" s="361"/>
      <c r="S48" s="361"/>
      <c r="T48" s="361"/>
      <c r="U48" s="361"/>
      <c r="V48" s="361"/>
      <c r="W48" s="361"/>
      <c r="X48" s="267"/>
      <c r="Y48" s="267"/>
      <c r="Z48" s="267"/>
      <c r="AA48" s="267"/>
      <c r="AB48" s="267"/>
      <c r="AC48" s="267"/>
      <c r="AD48" s="202"/>
      <c r="AF48" s="193"/>
      <c r="AG48" s="361">
        <f t="shared" ref="AG48:AR48" si="32">C7</f>
        <v>12099</v>
      </c>
      <c r="AH48" s="361">
        <f t="shared" si="32"/>
        <v>11275</v>
      </c>
      <c r="AI48" s="361">
        <f t="shared" si="32"/>
        <v>11030</v>
      </c>
      <c r="AJ48" s="361">
        <f t="shared" si="32"/>
        <v>10210</v>
      </c>
      <c r="AK48" s="361">
        <f t="shared" si="32"/>
        <v>10342</v>
      </c>
      <c r="AL48" s="361">
        <f t="shared" si="32"/>
        <v>10219</v>
      </c>
      <c r="AM48" s="268">
        <f t="shared" si="32"/>
        <v>0</v>
      </c>
      <c r="AN48" s="268">
        <f t="shared" si="32"/>
        <v>0</v>
      </c>
      <c r="AO48" s="268">
        <f t="shared" si="32"/>
        <v>0</v>
      </c>
      <c r="AP48" s="268">
        <f t="shared" si="32"/>
        <v>0</v>
      </c>
      <c r="AQ48" s="268">
        <f t="shared" si="32"/>
        <v>0</v>
      </c>
      <c r="AR48" s="268">
        <f t="shared" si="32"/>
        <v>0</v>
      </c>
      <c r="AS48" s="205"/>
      <c r="AT48" s="329" t="e">
        <f t="shared" si="30"/>
        <v>#DIV/0!</v>
      </c>
    </row>
    <row r="49" spans="2:46" s="192" customFormat="1">
      <c r="C49" s="164">
        <f t="shared" ref="C49:H49" si="33">SUM(C38:C39)</f>
        <v>0.59914042482849827</v>
      </c>
      <c r="D49" s="164">
        <f t="shared" si="33"/>
        <v>0.60762749445676278</v>
      </c>
      <c r="E49" s="164">
        <f t="shared" si="33"/>
        <v>0.58422484134179509</v>
      </c>
      <c r="F49" s="164">
        <f t="shared" si="33"/>
        <v>0.60763956904995109</v>
      </c>
      <c r="G49" s="164">
        <f t="shared" si="33"/>
        <v>0.57280990137304189</v>
      </c>
      <c r="H49" s="164">
        <f t="shared" si="33"/>
        <v>0.54927096584793034</v>
      </c>
      <c r="I49" s="309"/>
      <c r="J49" s="309"/>
      <c r="K49" s="309"/>
      <c r="L49" s="309"/>
      <c r="M49" s="309"/>
      <c r="N49" s="309"/>
      <c r="O49" s="330">
        <f>AVERAGE(C49:H49)</f>
        <v>0.58678553281632995</v>
      </c>
      <c r="Q49" s="209" t="s">
        <v>273</v>
      </c>
      <c r="R49" s="362">
        <f t="shared" ref="R49:W51" si="34">R38-R85</f>
        <v>-501.34999999999991</v>
      </c>
      <c r="S49" s="362">
        <f t="shared" si="34"/>
        <v>-62.569999999999709</v>
      </c>
      <c r="T49" s="362">
        <f t="shared" si="34"/>
        <v>-217.07999999999993</v>
      </c>
      <c r="U49" s="362">
        <f t="shared" si="34"/>
        <v>-157.23999999999978</v>
      </c>
      <c r="V49" s="362">
        <f t="shared" si="34"/>
        <v>-186.69000000000005</v>
      </c>
      <c r="W49" s="362">
        <f t="shared" si="34"/>
        <v>-190.13999999999987</v>
      </c>
      <c r="X49" s="272"/>
      <c r="Y49" s="272"/>
      <c r="Z49" s="272"/>
      <c r="AA49" s="272"/>
      <c r="AB49" s="272"/>
      <c r="AC49" s="272"/>
      <c r="AD49" s="273">
        <f>SUM(R49:AC49)</f>
        <v>-1315.0699999999993</v>
      </c>
      <c r="AF49" s="209" t="s">
        <v>273</v>
      </c>
      <c r="AG49" s="362">
        <f t="shared" ref="AG49:AL51" si="35">AG38-AG85</f>
        <v>-145</v>
      </c>
      <c r="AH49" s="362">
        <f t="shared" si="35"/>
        <v>889</v>
      </c>
      <c r="AI49" s="362">
        <f t="shared" si="35"/>
        <v>614</v>
      </c>
      <c r="AJ49" s="362">
        <f t="shared" si="35"/>
        <v>666</v>
      </c>
      <c r="AK49" s="362">
        <f t="shared" si="35"/>
        <v>-92</v>
      </c>
      <c r="AL49" s="362">
        <f t="shared" si="35"/>
        <v>-140</v>
      </c>
      <c r="AM49" s="272"/>
      <c r="AN49" s="272"/>
      <c r="AO49" s="272"/>
      <c r="AP49" s="272"/>
      <c r="AQ49" s="272"/>
      <c r="AR49" s="272"/>
      <c r="AS49" s="273">
        <f>SUM(AG49:AR49)</f>
        <v>1792</v>
      </c>
      <c r="AT49" s="329" t="e">
        <f t="shared" si="30"/>
        <v>#DIV/0!</v>
      </c>
    </row>
    <row r="50" spans="2:46" s="192" customFormat="1">
      <c r="C50" s="269"/>
      <c r="D50" s="269"/>
      <c r="E50" s="269"/>
      <c r="F50" s="269"/>
      <c r="G50" s="269"/>
      <c r="H50" s="269"/>
      <c r="I50" s="309"/>
      <c r="J50" s="309"/>
      <c r="K50" s="309"/>
      <c r="L50" s="309"/>
      <c r="M50" s="309"/>
      <c r="N50" s="309"/>
      <c r="O50" s="270"/>
      <c r="Q50" s="211" t="s">
        <v>274</v>
      </c>
      <c r="R50" s="363">
        <f t="shared" si="34"/>
        <v>-765.73</v>
      </c>
      <c r="S50" s="363">
        <f t="shared" si="34"/>
        <v>210.28999999999996</v>
      </c>
      <c r="T50" s="363">
        <f t="shared" si="34"/>
        <v>-205.95000000000027</v>
      </c>
      <c r="U50" s="363">
        <f t="shared" si="34"/>
        <v>-58.489999999999782</v>
      </c>
      <c r="V50" s="363">
        <f t="shared" si="34"/>
        <v>-421.88999999999987</v>
      </c>
      <c r="W50" s="363">
        <f t="shared" si="34"/>
        <v>-180.14000000000033</v>
      </c>
      <c r="X50" s="274"/>
      <c r="Y50" s="274"/>
      <c r="Z50" s="274"/>
      <c r="AA50" s="274"/>
      <c r="AB50" s="274"/>
      <c r="AC50" s="274"/>
      <c r="AD50" s="275">
        <f>SUM(R50:AC50)</f>
        <v>-1421.9100000000003</v>
      </c>
      <c r="AF50" s="211" t="s">
        <v>274</v>
      </c>
      <c r="AG50" s="363">
        <f t="shared" si="35"/>
        <v>-122</v>
      </c>
      <c r="AH50" s="363">
        <f t="shared" si="35"/>
        <v>-153</v>
      </c>
      <c r="AI50" s="363">
        <f t="shared" si="35"/>
        <v>-412</v>
      </c>
      <c r="AJ50" s="363">
        <f t="shared" si="35"/>
        <v>15</v>
      </c>
      <c r="AK50" s="363">
        <f t="shared" si="35"/>
        <v>-113</v>
      </c>
      <c r="AL50" s="363">
        <f t="shared" si="35"/>
        <v>131</v>
      </c>
      <c r="AM50" s="274"/>
      <c r="AN50" s="274"/>
      <c r="AO50" s="274"/>
      <c r="AP50" s="274"/>
      <c r="AQ50" s="274"/>
      <c r="AR50" s="274"/>
      <c r="AS50" s="275">
        <f>SUM(AG50:AR50)</f>
        <v>-654</v>
      </c>
      <c r="AT50" s="329" t="e">
        <f t="shared" si="30"/>
        <v>#DIV/0!</v>
      </c>
    </row>
    <row r="51" spans="2:46" ht="15" customHeight="1" thickBot="1">
      <c r="Q51" s="212" t="s">
        <v>275</v>
      </c>
      <c r="R51" s="364">
        <f t="shared" si="34"/>
        <v>-1426.3600000000001</v>
      </c>
      <c r="S51" s="364">
        <f t="shared" si="34"/>
        <v>-369.72000000000025</v>
      </c>
      <c r="T51" s="364">
        <f t="shared" si="34"/>
        <v>-151.05000000000018</v>
      </c>
      <c r="U51" s="364">
        <f t="shared" si="34"/>
        <v>-613.40999999999985</v>
      </c>
      <c r="V51" s="364">
        <f t="shared" si="34"/>
        <v>-86.659999999999854</v>
      </c>
      <c r="W51" s="364">
        <f t="shared" si="34"/>
        <v>-471.88999999999987</v>
      </c>
      <c r="X51" s="276"/>
      <c r="Y51" s="276"/>
      <c r="Z51" s="276"/>
      <c r="AA51" s="276"/>
      <c r="AB51" s="276"/>
      <c r="AC51" s="276"/>
      <c r="AD51" s="277">
        <f>SUM(R51:AC51)</f>
        <v>-3119.09</v>
      </c>
      <c r="AF51" s="212" t="s">
        <v>275</v>
      </c>
      <c r="AG51" s="364">
        <f t="shared" si="35"/>
        <v>226</v>
      </c>
      <c r="AH51" s="364">
        <f t="shared" si="35"/>
        <v>135</v>
      </c>
      <c r="AI51" s="364">
        <f t="shared" si="35"/>
        <v>195</v>
      </c>
      <c r="AJ51" s="364">
        <f t="shared" si="35"/>
        <v>173</v>
      </c>
      <c r="AK51" s="364">
        <f t="shared" si="35"/>
        <v>55</v>
      </c>
      <c r="AL51" s="364">
        <f t="shared" si="35"/>
        <v>-22</v>
      </c>
      <c r="AM51" s="276"/>
      <c r="AN51" s="276"/>
      <c r="AO51" s="276"/>
      <c r="AP51" s="276"/>
      <c r="AQ51" s="276"/>
      <c r="AR51" s="276"/>
      <c r="AS51" s="277">
        <f>SUM(AG51:AR51)</f>
        <v>762</v>
      </c>
      <c r="AT51" s="329" t="e">
        <f t="shared" si="30"/>
        <v>#DIV/0!</v>
      </c>
    </row>
    <row r="52" spans="2:46">
      <c r="B52" s="167" t="s">
        <v>233</v>
      </c>
      <c r="C52" s="168" t="s">
        <v>25</v>
      </c>
      <c r="D52" s="168" t="s">
        <v>26</v>
      </c>
      <c r="E52" s="168" t="s">
        <v>27</v>
      </c>
      <c r="F52" s="168" t="s">
        <v>28</v>
      </c>
      <c r="G52" s="168" t="s">
        <v>29</v>
      </c>
      <c r="H52" s="168" t="s">
        <v>30</v>
      </c>
      <c r="I52" s="310" t="s">
        <v>31</v>
      </c>
      <c r="J52" s="310" t="s">
        <v>32</v>
      </c>
      <c r="K52" s="310" t="s">
        <v>33</v>
      </c>
      <c r="L52" s="310" t="s">
        <v>34</v>
      </c>
      <c r="M52" s="310" t="s">
        <v>35</v>
      </c>
      <c r="N52" s="310" t="s">
        <v>36</v>
      </c>
      <c r="O52" s="169" t="s">
        <v>251</v>
      </c>
    </row>
    <row r="53" spans="2:46">
      <c r="B53" s="167">
        <v>2025</v>
      </c>
      <c r="C53" s="168"/>
      <c r="D53" s="168"/>
      <c r="E53" s="168"/>
      <c r="F53" s="168"/>
      <c r="G53" s="168"/>
      <c r="H53" s="168"/>
      <c r="I53" s="311"/>
      <c r="J53" s="311"/>
      <c r="K53" s="311"/>
      <c r="L53" s="311"/>
      <c r="M53" s="311"/>
      <c r="N53" s="311"/>
      <c r="O53" s="169"/>
      <c r="AF53" t="s">
        <v>276</v>
      </c>
    </row>
    <row r="54" spans="2:46">
      <c r="B54" s="16" t="s">
        <v>252</v>
      </c>
      <c r="C54" s="17">
        <v>11682</v>
      </c>
      <c r="D54" s="17">
        <v>10932</v>
      </c>
      <c r="E54" s="17">
        <v>10375</v>
      </c>
      <c r="F54" s="17">
        <v>8952</v>
      </c>
      <c r="G54" s="17">
        <v>10331</v>
      </c>
      <c r="H54" s="17">
        <v>9829</v>
      </c>
      <c r="I54" s="302">
        <v>11763</v>
      </c>
      <c r="J54" s="302">
        <v>11123</v>
      </c>
      <c r="K54" s="302">
        <v>9127</v>
      </c>
      <c r="L54" s="302">
        <v>9941</v>
      </c>
      <c r="M54" s="302">
        <v>11931</v>
      </c>
      <c r="N54" s="302">
        <v>11933</v>
      </c>
      <c r="O54" s="18"/>
      <c r="AF54" s="192" t="s">
        <v>277</v>
      </c>
    </row>
    <row r="55" spans="2:46">
      <c r="B55" s="16" t="s">
        <v>234</v>
      </c>
      <c r="C55" s="19">
        <f>C54/(445*31)</f>
        <v>0.84682856107285254</v>
      </c>
      <c r="D55" s="19">
        <f>D54/(445*28)</f>
        <v>0.87736757624398076</v>
      </c>
      <c r="E55" s="19">
        <f>E54/(445*31)</f>
        <v>0.7520840884378398</v>
      </c>
      <c r="F55" s="19">
        <f>F54/(445*30)</f>
        <v>0.670561797752809</v>
      </c>
      <c r="G55" s="19">
        <f>G54/(445*31)</f>
        <v>0.74889452700253711</v>
      </c>
      <c r="H55" s="19">
        <f>H54/(445*30)</f>
        <v>0.73625468164794006</v>
      </c>
      <c r="I55" s="303"/>
      <c r="J55" s="303"/>
      <c r="K55" s="303"/>
      <c r="L55" s="303"/>
      <c r="M55" s="303"/>
      <c r="N55" s="303"/>
      <c r="O55" s="20">
        <f>AVERAGE(C55:H55)</f>
        <v>0.77199853869299329</v>
      </c>
      <c r="AF55" s="192" t="s">
        <v>278</v>
      </c>
    </row>
    <row r="56" spans="2:46">
      <c r="B56" s="16" t="s">
        <v>253</v>
      </c>
      <c r="C56" s="17">
        <v>3342.444829652457</v>
      </c>
      <c r="D56" s="17">
        <v>3059.3150676911819</v>
      </c>
      <c r="E56" s="17">
        <v>2930.9572240963848</v>
      </c>
      <c r="F56" s="17">
        <v>3005.12639075067</v>
      </c>
      <c r="G56" s="17">
        <v>2764.2930026134932</v>
      </c>
      <c r="H56" s="17">
        <v>2778.2919055855132</v>
      </c>
      <c r="I56" s="302"/>
      <c r="J56" s="302"/>
      <c r="K56" s="302"/>
      <c r="L56" s="302"/>
      <c r="M56" s="302"/>
      <c r="N56" s="302"/>
      <c r="O56" s="314">
        <f>AVERAGE(C56:H56)</f>
        <v>2980.0714033982836</v>
      </c>
      <c r="AF56" t="s">
        <v>279</v>
      </c>
    </row>
    <row r="57" spans="2:46">
      <c r="B57" s="16" t="s">
        <v>236</v>
      </c>
      <c r="C57" s="47">
        <f t="shared" ref="C57:O57" si="36">C55*C56</f>
        <v>2830.477745559986</v>
      </c>
      <c r="D57" s="47">
        <f t="shared" si="36"/>
        <v>2684.1438459069022</v>
      </c>
      <c r="E57" s="22">
        <f t="shared" si="36"/>
        <v>2204.326292134831</v>
      </c>
      <c r="F57" s="22">
        <f t="shared" si="36"/>
        <v>2015.1229550561795</v>
      </c>
      <c r="G57" s="22">
        <f t="shared" si="36"/>
        <v>2070.1639006886548</v>
      </c>
      <c r="H57" s="22">
        <f t="shared" si="36"/>
        <v>2045.5304224719107</v>
      </c>
      <c r="I57" s="304">
        <f t="shared" si="36"/>
        <v>0</v>
      </c>
      <c r="J57" s="304">
        <f t="shared" si="36"/>
        <v>0</v>
      </c>
      <c r="K57" s="304">
        <f t="shared" si="36"/>
        <v>0</v>
      </c>
      <c r="L57" s="304">
        <f t="shared" si="36"/>
        <v>0</v>
      </c>
      <c r="M57" s="304">
        <f t="shared" si="36"/>
        <v>0</v>
      </c>
      <c r="N57" s="304">
        <f t="shared" si="36"/>
        <v>0</v>
      </c>
      <c r="O57" s="316">
        <f t="shared" si="36"/>
        <v>2300.6107686242526</v>
      </c>
    </row>
    <row r="58" spans="2:46">
      <c r="B58" s="24" t="s">
        <v>254</v>
      </c>
      <c r="C58" s="22"/>
      <c r="D58" s="25">
        <f>(D54-C54)/C54</f>
        <v>-6.420133538777606E-2</v>
      </c>
      <c r="E58" s="25">
        <f>(E54-D54)/D54</f>
        <v>-5.0951335528723017E-2</v>
      </c>
      <c r="F58" s="25">
        <f>(F54-E54)/E54</f>
        <v>-0.13715662650602409</v>
      </c>
      <c r="G58" s="25">
        <f>(G54-F54)/F54</f>
        <v>0.1540437890974084</v>
      </c>
      <c r="H58" s="25">
        <f>(H54-G54)/G54</f>
        <v>-4.8591617462007547E-2</v>
      </c>
      <c r="O58" s="23"/>
    </row>
    <row r="60" spans="2:46">
      <c r="B60" s="167" t="s">
        <v>255</v>
      </c>
      <c r="C60" s="348"/>
      <c r="D60" s="348"/>
      <c r="E60" s="348"/>
      <c r="F60" s="348"/>
      <c r="G60" s="348"/>
      <c r="H60" s="348"/>
      <c r="I60" s="312"/>
      <c r="J60" s="312"/>
      <c r="K60" s="312"/>
      <c r="L60" s="312"/>
      <c r="M60" s="312"/>
      <c r="N60" s="312"/>
      <c r="O60" s="173"/>
      <c r="Q60" s="167" t="s">
        <v>256</v>
      </c>
      <c r="R60" s="172" t="s">
        <v>25</v>
      </c>
      <c r="S60" s="172" t="s">
        <v>26</v>
      </c>
      <c r="T60" s="172" t="s">
        <v>27</v>
      </c>
      <c r="U60" s="172" t="s">
        <v>28</v>
      </c>
      <c r="V60" s="172" t="s">
        <v>29</v>
      </c>
      <c r="W60" s="172" t="s">
        <v>30</v>
      </c>
      <c r="X60" s="174" t="s">
        <v>31</v>
      </c>
      <c r="Y60" s="174" t="s">
        <v>32</v>
      </c>
      <c r="Z60" s="174" t="s">
        <v>33</v>
      </c>
      <c r="AA60" s="174" t="s">
        <v>34</v>
      </c>
      <c r="AB60" s="174" t="s">
        <v>35</v>
      </c>
      <c r="AC60" s="174" t="s">
        <v>36</v>
      </c>
      <c r="AD60" s="174" t="s">
        <v>25</v>
      </c>
    </row>
    <row r="61" spans="2:46">
      <c r="B61" s="28" t="s">
        <v>257</v>
      </c>
      <c r="C61" s="344">
        <v>1323</v>
      </c>
      <c r="D61" s="344">
        <v>1535</v>
      </c>
      <c r="E61" s="344">
        <v>2178</v>
      </c>
      <c r="F61" s="344">
        <v>1460</v>
      </c>
      <c r="G61" s="344">
        <v>1844</v>
      </c>
      <c r="H61" s="344">
        <v>1699</v>
      </c>
      <c r="I61" s="306"/>
      <c r="J61" s="306"/>
      <c r="K61" s="306"/>
      <c r="L61" s="306"/>
      <c r="M61" s="306"/>
      <c r="N61" s="306"/>
      <c r="O61" s="30">
        <f t="shared" ref="O61:O69" si="37">SUM(C61:H61)</f>
        <v>10039</v>
      </c>
      <c r="P61">
        <v>1</v>
      </c>
      <c r="Q61" s="28" t="s">
        <v>257</v>
      </c>
      <c r="R61" s="33">
        <f t="shared" ref="R61:R69" si="38">C61/C$70</f>
        <v>0.11325115562403698</v>
      </c>
      <c r="S61" s="33">
        <f t="shared" ref="S61:S69" si="39">D61/D$70</f>
        <v>0.14041346505671423</v>
      </c>
      <c r="T61" s="33">
        <f t="shared" ref="T61:T69" si="40">E61/E$70</f>
        <v>0.2099277108433735</v>
      </c>
      <c r="U61" s="33">
        <f t="shared" ref="U61:U69" si="41">F61/F$70</f>
        <v>0.16309204647006256</v>
      </c>
      <c r="V61" s="33">
        <f t="shared" ref="V61:V69" si="42">G61/G$70</f>
        <v>0.17849191752976479</v>
      </c>
      <c r="W61" s="33">
        <f t="shared" ref="W61:W69" si="43">H61/H$70</f>
        <v>0.17285583477464644</v>
      </c>
      <c r="X61" s="163"/>
      <c r="Y61" s="163"/>
      <c r="Z61" s="163"/>
      <c r="AA61" s="163"/>
      <c r="AB61" s="163"/>
      <c r="AC61" s="163"/>
      <c r="AD61" s="163"/>
    </row>
    <row r="62" spans="2:46">
      <c r="B62" s="21" t="s">
        <v>258</v>
      </c>
      <c r="C62" s="345">
        <v>2018</v>
      </c>
      <c r="D62" s="345">
        <v>1254</v>
      </c>
      <c r="E62" s="345">
        <v>1078</v>
      </c>
      <c r="F62" s="345">
        <v>1148</v>
      </c>
      <c r="G62" s="345">
        <v>1799</v>
      </c>
      <c r="H62" s="345">
        <v>1932</v>
      </c>
      <c r="I62" s="302"/>
      <c r="J62" s="302"/>
      <c r="K62" s="302"/>
      <c r="L62" s="302"/>
      <c r="M62" s="302"/>
      <c r="N62" s="302"/>
      <c r="O62" s="18">
        <f t="shared" si="37"/>
        <v>9229</v>
      </c>
      <c r="P62">
        <v>2</v>
      </c>
      <c r="Q62" s="21" t="s">
        <v>258</v>
      </c>
      <c r="R62" s="33">
        <f t="shared" si="38"/>
        <v>0.17274439308337614</v>
      </c>
      <c r="S62" s="33">
        <f t="shared" si="39"/>
        <v>0.11470911086717893</v>
      </c>
      <c r="T62" s="33">
        <f t="shared" si="40"/>
        <v>0.10390361445783132</v>
      </c>
      <c r="U62" s="33">
        <f t="shared" si="41"/>
        <v>0.12823949955317249</v>
      </c>
      <c r="V62" s="33">
        <f t="shared" si="42"/>
        <v>0.17413609524731391</v>
      </c>
      <c r="W62" s="33">
        <f t="shared" si="43"/>
        <v>0.19656119645945672</v>
      </c>
      <c r="X62" s="164"/>
      <c r="Y62" s="164"/>
      <c r="Z62" s="164"/>
      <c r="AA62" s="164"/>
      <c r="AB62" s="164"/>
      <c r="AC62" s="164"/>
      <c r="AD62" s="164"/>
    </row>
    <row r="63" spans="2:46">
      <c r="B63" s="28" t="s">
        <v>259</v>
      </c>
      <c r="C63" s="344">
        <v>4873</v>
      </c>
      <c r="D63" s="344">
        <v>4273</v>
      </c>
      <c r="E63" s="344">
        <v>3589</v>
      </c>
      <c r="F63" s="344">
        <v>3161</v>
      </c>
      <c r="G63" s="344">
        <v>2549</v>
      </c>
      <c r="H63" s="344">
        <v>2780</v>
      </c>
      <c r="I63" s="306"/>
      <c r="J63" s="306"/>
      <c r="K63" s="306"/>
      <c r="L63" s="306"/>
      <c r="M63" s="306"/>
      <c r="N63" s="306"/>
      <c r="O63" s="30">
        <f t="shared" si="37"/>
        <v>21225</v>
      </c>
      <c r="P63">
        <v>3</v>
      </c>
      <c r="Q63" s="28" t="s">
        <v>259</v>
      </c>
      <c r="R63" s="33">
        <f t="shared" si="38"/>
        <v>0.41713747645951038</v>
      </c>
      <c r="S63" s="33">
        <f t="shared" si="39"/>
        <v>0.39087083790706184</v>
      </c>
      <c r="T63" s="33">
        <f t="shared" si="40"/>
        <v>0.34592771084337348</v>
      </c>
      <c r="U63" s="33">
        <f t="shared" si="41"/>
        <v>0.35310545129579984</v>
      </c>
      <c r="V63" s="33">
        <f t="shared" si="42"/>
        <v>0.24673313328816185</v>
      </c>
      <c r="W63" s="33">
        <f t="shared" si="43"/>
        <v>0.28283650422219964</v>
      </c>
      <c r="X63" s="163"/>
      <c r="Y63" s="163"/>
      <c r="Z63" s="163"/>
      <c r="AA63" s="163"/>
      <c r="AB63" s="163"/>
      <c r="AC63" s="163"/>
      <c r="AD63" s="163"/>
    </row>
    <row r="64" spans="2:46">
      <c r="B64" s="21" t="s">
        <v>260</v>
      </c>
      <c r="C64" s="345">
        <v>481</v>
      </c>
      <c r="D64" s="345">
        <v>1056</v>
      </c>
      <c r="E64" s="345">
        <v>760</v>
      </c>
      <c r="F64" s="345">
        <v>835</v>
      </c>
      <c r="G64" s="345">
        <v>786</v>
      </c>
      <c r="H64" s="345">
        <v>696</v>
      </c>
      <c r="I64" s="302"/>
      <c r="J64" s="302"/>
      <c r="K64" s="302"/>
      <c r="L64" s="302"/>
      <c r="M64" s="302"/>
      <c r="N64" s="302"/>
      <c r="O64" s="18">
        <f t="shared" si="37"/>
        <v>4614</v>
      </c>
      <c r="P64">
        <v>4</v>
      </c>
      <c r="Q64" s="21" t="s">
        <v>260</v>
      </c>
      <c r="R64" s="33">
        <f t="shared" si="38"/>
        <v>4.1174456428693718E-2</v>
      </c>
      <c r="S64" s="33">
        <f t="shared" si="39"/>
        <v>9.6597145993413833E-2</v>
      </c>
      <c r="T64" s="33">
        <f t="shared" si="40"/>
        <v>7.3253012048192775E-2</v>
      </c>
      <c r="U64" s="33">
        <f t="shared" si="41"/>
        <v>9.3275245755138514E-2</v>
      </c>
      <c r="V64" s="33">
        <f t="shared" si="42"/>
        <v>7.608169586680863E-2</v>
      </c>
      <c r="W64" s="33">
        <f t="shared" si="43"/>
        <v>7.0810865805270115E-2</v>
      </c>
      <c r="X64" s="164"/>
      <c r="Y64" s="164"/>
      <c r="Z64" s="164"/>
      <c r="AA64" s="164"/>
      <c r="AB64" s="164"/>
      <c r="AC64" s="164"/>
      <c r="AD64" s="164"/>
    </row>
    <row r="65" spans="2:30">
      <c r="B65" s="28" t="s">
        <v>261</v>
      </c>
      <c r="C65" s="344">
        <v>2016</v>
      </c>
      <c r="D65" s="344">
        <v>1622</v>
      </c>
      <c r="E65" s="344">
        <v>1880</v>
      </c>
      <c r="F65" s="344">
        <v>1956</v>
      </c>
      <c r="G65" s="344">
        <v>2755</v>
      </c>
      <c r="H65" s="344">
        <v>2426</v>
      </c>
      <c r="I65" s="306"/>
      <c r="J65" s="306"/>
      <c r="K65" s="306"/>
      <c r="L65" s="306"/>
      <c r="M65" s="306"/>
      <c r="N65" s="306"/>
      <c r="O65" s="30">
        <f t="shared" si="37"/>
        <v>12655</v>
      </c>
      <c r="P65">
        <v>5</v>
      </c>
      <c r="Q65" s="28" t="s">
        <v>261</v>
      </c>
      <c r="R65" s="33">
        <f t="shared" si="38"/>
        <v>0.17257318952234207</v>
      </c>
      <c r="S65" s="33">
        <f t="shared" si="39"/>
        <v>0.14837175265276253</v>
      </c>
      <c r="T65" s="33">
        <f t="shared" si="40"/>
        <v>0.18120481927710844</v>
      </c>
      <c r="U65" s="33">
        <f t="shared" si="41"/>
        <v>0.21849865951742628</v>
      </c>
      <c r="V65" s="33">
        <f t="shared" si="42"/>
        <v>0.26667311973671476</v>
      </c>
      <c r="W65" s="33">
        <f t="shared" si="43"/>
        <v>0.24682063282124325</v>
      </c>
      <c r="X65" s="163"/>
      <c r="Y65" s="163"/>
      <c r="Z65" s="163"/>
      <c r="AA65" s="163"/>
      <c r="AB65" s="163"/>
      <c r="AC65" s="163"/>
      <c r="AD65" s="163"/>
    </row>
    <row r="66" spans="2:30">
      <c r="B66" s="21" t="s">
        <v>262</v>
      </c>
      <c r="C66" s="345">
        <v>263</v>
      </c>
      <c r="D66" s="345">
        <v>417</v>
      </c>
      <c r="E66" s="345">
        <v>45</v>
      </c>
      <c r="F66" s="345">
        <v>227</v>
      </c>
      <c r="G66" s="345">
        <v>373</v>
      </c>
      <c r="H66" s="345">
        <v>17</v>
      </c>
      <c r="I66" s="302"/>
      <c r="J66" s="302"/>
      <c r="K66" s="302"/>
      <c r="L66" s="302"/>
      <c r="M66" s="302"/>
      <c r="N66" s="302"/>
      <c r="O66" s="18">
        <f t="shared" si="37"/>
        <v>1342</v>
      </c>
      <c r="P66">
        <v>6</v>
      </c>
      <c r="Q66" s="21" t="s">
        <v>262</v>
      </c>
      <c r="R66" s="33">
        <f t="shared" si="38"/>
        <v>2.2513268275980141E-2</v>
      </c>
      <c r="S66" s="33">
        <f t="shared" si="39"/>
        <v>3.8144895718990122E-2</v>
      </c>
      <c r="T66" s="33">
        <f t="shared" si="40"/>
        <v>4.3373493975903616E-3</v>
      </c>
      <c r="U66" s="33">
        <f t="shared" si="41"/>
        <v>2.5357462019660409E-2</v>
      </c>
      <c r="V66" s="33">
        <f t="shared" si="42"/>
        <v>3.6104926918981706E-2</v>
      </c>
      <c r="W66" s="33">
        <f t="shared" si="43"/>
        <v>1.7295757452436666E-3</v>
      </c>
      <c r="X66" s="164"/>
      <c r="Y66" s="164"/>
      <c r="Z66" s="164"/>
      <c r="AA66" s="164"/>
      <c r="AB66" s="164"/>
      <c r="AC66" s="164"/>
      <c r="AD66" s="164"/>
    </row>
    <row r="67" spans="2:30">
      <c r="B67" s="28" t="s">
        <v>263</v>
      </c>
      <c r="C67" s="344">
        <v>118</v>
      </c>
      <c r="D67" s="344">
        <v>120</v>
      </c>
      <c r="E67" s="344">
        <v>157</v>
      </c>
      <c r="F67" s="344">
        <v>80</v>
      </c>
      <c r="G67" s="344">
        <v>24</v>
      </c>
      <c r="H67" s="344">
        <v>79</v>
      </c>
      <c r="I67" s="306"/>
      <c r="J67" s="306"/>
      <c r="K67" s="306"/>
      <c r="L67" s="306"/>
      <c r="M67" s="306"/>
      <c r="N67" s="306"/>
      <c r="O67" s="30">
        <f t="shared" si="37"/>
        <v>578</v>
      </c>
      <c r="P67">
        <v>7</v>
      </c>
      <c r="Q67" s="28" t="s">
        <v>263</v>
      </c>
      <c r="R67" s="33">
        <f t="shared" si="38"/>
        <v>1.0101010101010102E-2</v>
      </c>
      <c r="S67" s="33">
        <f t="shared" si="39"/>
        <v>1.0976948408342482E-2</v>
      </c>
      <c r="T67" s="33">
        <f t="shared" si="40"/>
        <v>1.5132530120481928E-2</v>
      </c>
      <c r="U67" s="33">
        <f t="shared" si="41"/>
        <v>8.9365504915102766E-3</v>
      </c>
      <c r="V67" s="33">
        <f t="shared" si="42"/>
        <v>2.3231052173071339E-3</v>
      </c>
      <c r="W67" s="33">
        <f t="shared" si="43"/>
        <v>8.0374402278970396E-3</v>
      </c>
      <c r="X67" s="163"/>
      <c r="Y67" s="163"/>
      <c r="Z67" s="163"/>
      <c r="AA67" s="163"/>
      <c r="AB67" s="163"/>
      <c r="AC67" s="163"/>
      <c r="AD67" s="163"/>
    </row>
    <row r="68" spans="2:30">
      <c r="B68" s="21" t="s">
        <v>264</v>
      </c>
      <c r="C68" s="345">
        <v>590</v>
      </c>
      <c r="D68" s="345">
        <v>652</v>
      </c>
      <c r="E68" s="345">
        <v>679</v>
      </c>
      <c r="F68" s="345">
        <v>67</v>
      </c>
      <c r="G68" s="345">
        <v>195</v>
      </c>
      <c r="H68" s="345">
        <v>200</v>
      </c>
      <c r="I68" s="302"/>
      <c r="J68" s="302"/>
      <c r="K68" s="302"/>
      <c r="L68" s="302"/>
      <c r="M68" s="302"/>
      <c r="N68" s="302"/>
      <c r="O68" s="18">
        <f t="shared" si="37"/>
        <v>2383</v>
      </c>
      <c r="P68">
        <v>8</v>
      </c>
      <c r="Q68" s="21" t="s">
        <v>264</v>
      </c>
      <c r="R68" s="33">
        <f t="shared" si="38"/>
        <v>5.0505050505050504E-2</v>
      </c>
      <c r="S68" s="33">
        <f t="shared" si="39"/>
        <v>5.9641419685327476E-2</v>
      </c>
      <c r="T68" s="33">
        <f t="shared" si="40"/>
        <v>6.5445783132530119E-2</v>
      </c>
      <c r="U68" s="33">
        <f t="shared" si="41"/>
        <v>7.4843610366398571E-3</v>
      </c>
      <c r="V68" s="33">
        <f t="shared" si="42"/>
        <v>1.8875229890620463E-2</v>
      </c>
      <c r="W68" s="33">
        <f t="shared" si="43"/>
        <v>2.0347949944043136E-2</v>
      </c>
      <c r="X68" s="164"/>
      <c r="Y68" s="164"/>
      <c r="Z68" s="164"/>
      <c r="AA68" s="164"/>
      <c r="AB68" s="164"/>
      <c r="AC68" s="164"/>
      <c r="AD68" s="164"/>
    </row>
    <row r="69" spans="2:30" ht="15" customHeight="1" thickBot="1">
      <c r="B69" s="31" t="s">
        <v>265</v>
      </c>
      <c r="C69" s="346">
        <v>0</v>
      </c>
      <c r="D69" s="346">
        <v>3</v>
      </c>
      <c r="E69" s="346">
        <v>9</v>
      </c>
      <c r="F69" s="346">
        <v>18</v>
      </c>
      <c r="G69" s="346">
        <v>6</v>
      </c>
      <c r="H69" s="346">
        <v>0</v>
      </c>
      <c r="I69" s="306"/>
      <c r="J69" s="306"/>
      <c r="K69" s="306"/>
      <c r="L69" s="306"/>
      <c r="M69" s="306"/>
      <c r="N69" s="306"/>
      <c r="O69" s="39">
        <f t="shared" si="37"/>
        <v>36</v>
      </c>
      <c r="P69">
        <v>9</v>
      </c>
      <c r="Q69" s="31" t="s">
        <v>265</v>
      </c>
      <c r="R69" s="33">
        <f t="shared" si="38"/>
        <v>0</v>
      </c>
      <c r="S69" s="33">
        <f t="shared" si="39"/>
        <v>2.7442371020856203E-4</v>
      </c>
      <c r="T69" s="33">
        <f t="shared" si="40"/>
        <v>8.6746987951807225E-4</v>
      </c>
      <c r="U69" s="33">
        <f t="shared" si="41"/>
        <v>2.0107238605898124E-3</v>
      </c>
      <c r="V69" s="33">
        <f t="shared" si="42"/>
        <v>5.8077630432678347E-4</v>
      </c>
      <c r="W69" s="33">
        <f t="shared" si="43"/>
        <v>0</v>
      </c>
      <c r="X69" s="163"/>
      <c r="Y69" s="163"/>
      <c r="Z69" s="163"/>
      <c r="AA69" s="163"/>
      <c r="AB69" s="163"/>
      <c r="AC69" s="163"/>
      <c r="AD69" s="163"/>
    </row>
    <row r="70" spans="2:30">
      <c r="B70" s="40" t="s">
        <v>24</v>
      </c>
      <c r="C70" s="347">
        <f t="shared" ref="C70:H70" si="44">SUM(C61:C69)</f>
        <v>11682</v>
      </c>
      <c r="D70" s="347">
        <f t="shared" si="44"/>
        <v>10932</v>
      </c>
      <c r="E70" s="347">
        <f t="shared" si="44"/>
        <v>10375</v>
      </c>
      <c r="F70" s="347">
        <f t="shared" si="44"/>
        <v>8952</v>
      </c>
      <c r="G70" s="347">
        <f t="shared" si="44"/>
        <v>10331</v>
      </c>
      <c r="H70" s="347">
        <f t="shared" si="44"/>
        <v>9829</v>
      </c>
      <c r="I70" s="307"/>
      <c r="J70" s="307"/>
      <c r="K70" s="307"/>
      <c r="L70" s="307"/>
      <c r="M70" s="307"/>
      <c r="N70" s="307"/>
      <c r="O70" s="42">
        <f>SUM(O61:O69)</f>
        <v>62101</v>
      </c>
      <c r="Q70" s="40" t="s">
        <v>24</v>
      </c>
      <c r="R70" s="45">
        <f t="shared" ref="R70:W70" si="45">SUM(R61:R69)</f>
        <v>1</v>
      </c>
      <c r="S70" s="45">
        <f t="shared" si="45"/>
        <v>1</v>
      </c>
      <c r="T70" s="45">
        <f t="shared" si="45"/>
        <v>0.99999999999999989</v>
      </c>
      <c r="U70" s="45">
        <f t="shared" si="45"/>
        <v>1</v>
      </c>
      <c r="V70" s="45">
        <f t="shared" si="45"/>
        <v>0.99999999999999989</v>
      </c>
      <c r="W70" s="45">
        <f t="shared" si="45"/>
        <v>0.99999999999999989</v>
      </c>
      <c r="X70" s="165"/>
      <c r="Y70" s="165"/>
      <c r="Z70" s="165"/>
      <c r="AA70" s="165"/>
      <c r="AB70" s="165"/>
      <c r="AC70" s="165"/>
      <c r="AD70" s="165"/>
    </row>
    <row r="71" spans="2:30">
      <c r="C71" t="b">
        <f t="shared" ref="C71:N71" si="46">C70=C54</f>
        <v>1</v>
      </c>
      <c r="D71" t="b">
        <f t="shared" si="46"/>
        <v>1</v>
      </c>
      <c r="E71" t="b">
        <f t="shared" si="46"/>
        <v>1</v>
      </c>
      <c r="F71" t="b">
        <f t="shared" si="46"/>
        <v>1</v>
      </c>
      <c r="G71" t="b">
        <f t="shared" si="46"/>
        <v>1</v>
      </c>
      <c r="H71" t="b">
        <f t="shared" si="46"/>
        <v>1</v>
      </c>
      <c r="I71" s="299" t="b">
        <f t="shared" si="46"/>
        <v>0</v>
      </c>
      <c r="J71" s="299" t="b">
        <f t="shared" si="46"/>
        <v>0</v>
      </c>
      <c r="K71" s="299" t="b">
        <f t="shared" si="46"/>
        <v>0</v>
      </c>
      <c r="L71" s="299" t="b">
        <f t="shared" si="46"/>
        <v>0</v>
      </c>
      <c r="M71" s="299" t="b">
        <f t="shared" si="46"/>
        <v>0</v>
      </c>
      <c r="N71" s="299" t="b">
        <f t="shared" si="46"/>
        <v>0</v>
      </c>
    </row>
    <row r="72" spans="2:30">
      <c r="B72" s="167" t="s">
        <v>266</v>
      </c>
      <c r="C72" s="348"/>
      <c r="D72" s="348"/>
      <c r="E72" s="348"/>
      <c r="F72" s="348"/>
      <c r="G72" s="348"/>
      <c r="H72" s="348"/>
      <c r="I72" s="312"/>
      <c r="J72" s="312"/>
      <c r="K72" s="312"/>
      <c r="L72" s="312"/>
      <c r="M72" s="312"/>
      <c r="N72" s="312"/>
      <c r="O72" s="173"/>
      <c r="Q72" s="167" t="s">
        <v>267</v>
      </c>
      <c r="R72" s="174" t="s">
        <v>25</v>
      </c>
      <c r="S72" s="174" t="s">
        <v>26</v>
      </c>
      <c r="T72" s="174" t="s">
        <v>27</v>
      </c>
      <c r="U72" s="174" t="s">
        <v>28</v>
      </c>
      <c r="V72" s="174" t="s">
        <v>29</v>
      </c>
      <c r="W72" s="174" t="s">
        <v>30</v>
      </c>
      <c r="X72" s="174" t="s">
        <v>31</v>
      </c>
      <c r="Y72" s="174" t="s">
        <v>32</v>
      </c>
      <c r="Z72" s="174" t="s">
        <v>33</v>
      </c>
      <c r="AA72" s="174" t="s">
        <v>34</v>
      </c>
      <c r="AB72" s="174" t="s">
        <v>35</v>
      </c>
      <c r="AC72" s="174" t="s">
        <v>36</v>
      </c>
      <c r="AD72" s="174" t="s">
        <v>25</v>
      </c>
    </row>
    <row r="73" spans="2:30">
      <c r="B73" s="28" t="s">
        <v>257</v>
      </c>
      <c r="C73" s="344">
        <v>3960751.86</v>
      </c>
      <c r="D73" s="344">
        <v>4298439.74</v>
      </c>
      <c r="E73" s="344">
        <v>5929801.1299999999</v>
      </c>
      <c r="F73" s="344">
        <v>3930528.35</v>
      </c>
      <c r="G73" s="344">
        <v>4812780.53</v>
      </c>
      <c r="H73" s="344">
        <v>4520560.6100000003</v>
      </c>
      <c r="I73" s="306"/>
      <c r="J73" s="306"/>
      <c r="K73" s="306"/>
      <c r="L73" s="306"/>
      <c r="M73" s="306"/>
      <c r="N73" s="306"/>
      <c r="O73" s="30">
        <f t="shared" ref="O73:O81" si="47">SUM(C73:H73)</f>
        <v>27452862.220000003</v>
      </c>
      <c r="Q73" s="28" t="s">
        <v>257</v>
      </c>
      <c r="R73" s="33">
        <f t="shared" ref="R73:R81" si="48">C73/C$82</f>
        <v>0.1015217401306375</v>
      </c>
      <c r="S73" s="33">
        <f t="shared" ref="S73:S81" si="49">D73/D$82</f>
        <v>0.12866624465262955</v>
      </c>
      <c r="T73" s="33">
        <f t="shared" ref="T73:T81" si="50">E73/E$82</f>
        <v>0.19507650170058463</v>
      </c>
      <c r="U73" s="33">
        <f t="shared" ref="U73:U81" si="51">F73/F$82</f>
        <v>0.14630746636791844</v>
      </c>
      <c r="V73" s="33">
        <f t="shared" ref="V73:V81" si="52">G73/G$82</f>
        <v>0.16876205296923877</v>
      </c>
      <c r="W73" s="33">
        <f t="shared" ref="W73:W81" si="53">H73/H$82</f>
        <v>0.16568009758098154</v>
      </c>
      <c r="X73" s="163"/>
      <c r="Y73" s="163"/>
      <c r="Z73" s="163"/>
      <c r="AA73" s="163"/>
      <c r="AB73" s="163"/>
      <c r="AC73" s="163"/>
      <c r="AD73" s="163"/>
    </row>
    <row r="74" spans="2:30">
      <c r="B74" s="21" t="s">
        <v>258</v>
      </c>
      <c r="C74" s="345">
        <v>4160735.67</v>
      </c>
      <c r="D74" s="345">
        <v>2803374.05</v>
      </c>
      <c r="E74" s="345">
        <v>2443866.13</v>
      </c>
      <c r="F74" s="345">
        <v>2571338.89</v>
      </c>
      <c r="G74" s="345">
        <v>3698395.28</v>
      </c>
      <c r="H74" s="345">
        <v>4016959.75</v>
      </c>
      <c r="I74" s="302"/>
      <c r="J74" s="302"/>
      <c r="K74" s="302"/>
      <c r="L74" s="302"/>
      <c r="M74" s="302"/>
      <c r="N74" s="302"/>
      <c r="O74" s="18">
        <f t="shared" si="47"/>
        <v>19694669.77</v>
      </c>
      <c r="Q74" s="21" t="s">
        <v>258</v>
      </c>
      <c r="R74" s="33">
        <f t="shared" si="48"/>
        <v>0.10664771244771035</v>
      </c>
      <c r="S74" s="33">
        <f t="shared" si="49"/>
        <v>8.3914078872287023E-2</v>
      </c>
      <c r="T74" s="33">
        <f t="shared" si="50"/>
        <v>8.0397444166048479E-2</v>
      </c>
      <c r="U74" s="33">
        <f t="shared" si="51"/>
        <v>9.5713869655512276E-2</v>
      </c>
      <c r="V74" s="33">
        <f t="shared" si="52"/>
        <v>0.12968569338534591</v>
      </c>
      <c r="W74" s="33">
        <f t="shared" si="53"/>
        <v>0.14722295325200277</v>
      </c>
      <c r="X74" s="164"/>
      <c r="Y74" s="164"/>
      <c r="Z74" s="164"/>
      <c r="AA74" s="164"/>
      <c r="AB74" s="164"/>
      <c r="AC74" s="164"/>
      <c r="AD74" s="164"/>
    </row>
    <row r="75" spans="2:30">
      <c r="B75" s="28" t="s">
        <v>259</v>
      </c>
      <c r="C75" s="344">
        <v>19591081.57</v>
      </c>
      <c r="D75" s="344">
        <v>14756317.939999999</v>
      </c>
      <c r="E75" s="344">
        <v>11981991.619999999</v>
      </c>
      <c r="F75" s="344">
        <v>10696047.93</v>
      </c>
      <c r="G75" s="344">
        <v>8743953.5700000003</v>
      </c>
      <c r="H75" s="344">
        <v>9290178.4299999997</v>
      </c>
      <c r="I75" s="306"/>
      <c r="J75" s="306"/>
      <c r="K75" s="306"/>
      <c r="L75" s="306"/>
      <c r="M75" s="306"/>
      <c r="N75" s="306"/>
      <c r="O75" s="30">
        <f t="shared" si="47"/>
        <v>75059571.060000002</v>
      </c>
      <c r="Q75" s="28" t="s">
        <v>259</v>
      </c>
      <c r="R75" s="33">
        <f t="shared" si="48"/>
        <v>0.50215735858485766</v>
      </c>
      <c r="S75" s="33">
        <f t="shared" si="49"/>
        <v>0.44170446233591409</v>
      </c>
      <c r="T75" s="33">
        <f t="shared" si="50"/>
        <v>0.39417932530822003</v>
      </c>
      <c r="U75" s="33">
        <f t="shared" si="51"/>
        <v>0.39814282799616962</v>
      </c>
      <c r="V75" s="33">
        <f t="shared" si="52"/>
        <v>0.30661019058371741</v>
      </c>
      <c r="W75" s="33">
        <f t="shared" si="53"/>
        <v>0.34048822737212003</v>
      </c>
      <c r="X75" s="163"/>
      <c r="Y75" s="163"/>
      <c r="Z75" s="163"/>
      <c r="AA75" s="163"/>
      <c r="AB75" s="163"/>
      <c r="AC75" s="163"/>
      <c r="AD75" s="163"/>
    </row>
    <row r="76" spans="2:30">
      <c r="B76" s="21" t="s">
        <v>260</v>
      </c>
      <c r="C76" s="345">
        <v>1910365.88</v>
      </c>
      <c r="D76" s="345">
        <v>3122212.59</v>
      </c>
      <c r="E76" s="345">
        <v>2237494</v>
      </c>
      <c r="F76" s="345">
        <v>2527729.6800000002</v>
      </c>
      <c r="G76" s="345">
        <v>2404912.7400000002</v>
      </c>
      <c r="H76" s="345">
        <v>2358784.0499999998</v>
      </c>
      <c r="I76" s="302"/>
      <c r="J76" s="302"/>
      <c r="K76" s="302"/>
      <c r="L76" s="302"/>
      <c r="M76" s="302"/>
      <c r="N76" s="302"/>
      <c r="O76" s="18">
        <f t="shared" si="47"/>
        <v>14561498.940000001</v>
      </c>
      <c r="Q76" s="21" t="s">
        <v>260</v>
      </c>
      <c r="R76" s="33">
        <f t="shared" si="48"/>
        <v>4.8966376910013397E-2</v>
      </c>
      <c r="S76" s="33">
        <f t="shared" si="49"/>
        <v>9.3457950619649746E-2</v>
      </c>
      <c r="T76" s="33">
        <f t="shared" si="50"/>
        <v>7.3608286775048715E-2</v>
      </c>
      <c r="U76" s="33">
        <f t="shared" si="51"/>
        <v>9.4090588392216845E-2</v>
      </c>
      <c r="V76" s="33">
        <f t="shared" si="52"/>
        <v>8.4329216486062619E-2</v>
      </c>
      <c r="W76" s="33">
        <f t="shared" si="53"/>
        <v>8.6450244846172461E-2</v>
      </c>
      <c r="X76" s="164"/>
      <c r="Y76" s="164"/>
      <c r="Z76" s="164"/>
      <c r="AA76" s="164"/>
      <c r="AB76" s="164"/>
      <c r="AC76" s="164"/>
      <c r="AD76" s="164"/>
    </row>
    <row r="77" spans="2:30">
      <c r="B77" s="28" t="s">
        <v>261</v>
      </c>
      <c r="C77" s="344">
        <v>6677281.0499999998</v>
      </c>
      <c r="D77" s="344">
        <v>5248691.18</v>
      </c>
      <c r="E77" s="344">
        <v>5529369.6900000004</v>
      </c>
      <c r="F77" s="344">
        <v>6100296.6200000001</v>
      </c>
      <c r="G77" s="344">
        <v>7330380.5700000003</v>
      </c>
      <c r="H77" s="344">
        <v>6392602.7300000004</v>
      </c>
      <c r="I77" s="306"/>
      <c r="J77" s="306"/>
      <c r="K77" s="306"/>
      <c r="L77" s="306"/>
      <c r="M77" s="306"/>
      <c r="N77" s="306"/>
      <c r="O77" s="30">
        <f t="shared" si="47"/>
        <v>37278621.840000004</v>
      </c>
      <c r="Q77" s="28" t="s">
        <v>261</v>
      </c>
      <c r="R77" s="33">
        <f t="shared" si="48"/>
        <v>0.17115164380364145</v>
      </c>
      <c r="S77" s="33">
        <f t="shared" si="49"/>
        <v>0.15711035266763534</v>
      </c>
      <c r="T77" s="33">
        <f t="shared" si="50"/>
        <v>0.18190324971900806</v>
      </c>
      <c r="U77" s="33">
        <f t="shared" si="51"/>
        <v>0.22707352882087123</v>
      </c>
      <c r="V77" s="33">
        <f t="shared" si="52"/>
        <v>0.2570426942030159</v>
      </c>
      <c r="W77" s="33">
        <f t="shared" si="53"/>
        <v>0.23429108366779511</v>
      </c>
      <c r="X77" s="163"/>
      <c r="Y77" s="163"/>
      <c r="Z77" s="163"/>
      <c r="AA77" s="163"/>
      <c r="AB77" s="163"/>
      <c r="AC77" s="163"/>
      <c r="AD77" s="163"/>
    </row>
    <row r="78" spans="2:30">
      <c r="B78" s="21" t="s">
        <v>262</v>
      </c>
      <c r="C78" s="345">
        <v>706986.63</v>
      </c>
      <c r="D78" s="345">
        <v>1103509.18</v>
      </c>
      <c r="E78" s="345">
        <v>132518.23000000001</v>
      </c>
      <c r="F78" s="345">
        <v>591853.18000000005</v>
      </c>
      <c r="G78" s="345">
        <v>936480.19</v>
      </c>
      <c r="H78" s="345">
        <v>31829.42</v>
      </c>
      <c r="I78" s="302"/>
      <c r="J78" s="302"/>
      <c r="K78" s="302"/>
      <c r="L78" s="302"/>
      <c r="M78" s="302"/>
      <c r="N78" s="302"/>
      <c r="O78" s="18">
        <f t="shared" si="47"/>
        <v>3503176.83</v>
      </c>
      <c r="Q78" s="21" t="s">
        <v>262</v>
      </c>
      <c r="R78" s="33">
        <f t="shared" si="48"/>
        <v>1.8121436399879686E-2</v>
      </c>
      <c r="S78" s="33">
        <f t="shared" si="49"/>
        <v>3.3031609309079814E-2</v>
      </c>
      <c r="T78" s="33">
        <f t="shared" si="50"/>
        <v>4.3595378922856838E-3</v>
      </c>
      <c r="U78" s="33">
        <f t="shared" si="51"/>
        <v>2.2030763174013382E-2</v>
      </c>
      <c r="V78" s="33">
        <f t="shared" si="52"/>
        <v>3.2838048285036336E-2</v>
      </c>
      <c r="W78" s="33">
        <f t="shared" si="53"/>
        <v>1.1665591652239885E-3</v>
      </c>
      <c r="X78" s="164"/>
      <c r="Y78" s="164"/>
      <c r="Z78" s="164"/>
      <c r="AA78" s="164"/>
      <c r="AB78" s="164"/>
      <c r="AC78" s="164"/>
      <c r="AD78" s="164"/>
    </row>
    <row r="79" spans="2:30">
      <c r="B79" s="28" t="s">
        <v>263</v>
      </c>
      <c r="C79" s="344">
        <v>370518.34</v>
      </c>
      <c r="D79" s="344">
        <v>313527.67</v>
      </c>
      <c r="E79" s="344">
        <v>405861.9</v>
      </c>
      <c r="F79" s="344">
        <v>244052.84</v>
      </c>
      <c r="G79" s="344">
        <v>68479.199999999997</v>
      </c>
      <c r="H79" s="344">
        <v>184282.03</v>
      </c>
      <c r="I79" s="306"/>
      <c r="J79" s="306"/>
      <c r="K79" s="306"/>
      <c r="L79" s="306"/>
      <c r="M79" s="306"/>
      <c r="N79" s="306"/>
      <c r="O79" s="30">
        <f t="shared" si="47"/>
        <v>1586721.9800000002</v>
      </c>
      <c r="Q79" s="28" t="s">
        <v>263</v>
      </c>
      <c r="R79" s="33">
        <f t="shared" si="48"/>
        <v>9.4971025594911152E-3</v>
      </c>
      <c r="S79" s="33">
        <f t="shared" si="49"/>
        <v>9.3849001809174822E-3</v>
      </c>
      <c r="T79" s="33">
        <f t="shared" si="50"/>
        <v>1.3351901335273366E-2</v>
      </c>
      <c r="U79" s="33">
        <f t="shared" si="51"/>
        <v>9.0844663873992856E-3</v>
      </c>
      <c r="V79" s="33">
        <f t="shared" si="52"/>
        <v>2.4012502347974499E-3</v>
      </c>
      <c r="W79" s="33">
        <f t="shared" si="53"/>
        <v>6.7539996356384135E-3</v>
      </c>
      <c r="X79" s="163"/>
      <c r="Y79" s="163"/>
      <c r="Z79" s="163"/>
      <c r="AA79" s="163"/>
      <c r="AB79" s="163"/>
      <c r="AC79" s="163"/>
      <c r="AD79" s="163"/>
    </row>
    <row r="80" spans="2:30">
      <c r="B80" s="21" t="s">
        <v>264</v>
      </c>
      <c r="C80" s="345">
        <v>1636108.5</v>
      </c>
      <c r="D80" s="345">
        <v>1755309.97</v>
      </c>
      <c r="E80" s="345">
        <v>1717268.5</v>
      </c>
      <c r="F80" s="345">
        <v>169073.95</v>
      </c>
      <c r="G80" s="345">
        <v>510152.93</v>
      </c>
      <c r="H80" s="345">
        <v>489677.12</v>
      </c>
      <c r="I80" s="302"/>
      <c r="J80" s="302"/>
      <c r="K80" s="302"/>
      <c r="L80" s="302"/>
      <c r="M80" s="302"/>
      <c r="N80" s="302"/>
      <c r="O80" s="18">
        <f t="shared" si="47"/>
        <v>6277590.9699999997</v>
      </c>
      <c r="Q80" s="21" t="s">
        <v>264</v>
      </c>
      <c r="R80" s="33">
        <f t="shared" si="48"/>
        <v>4.1936629163768703E-2</v>
      </c>
      <c r="S80" s="33">
        <f t="shared" si="49"/>
        <v>5.2542121258449891E-2</v>
      </c>
      <c r="T80" s="33">
        <f t="shared" si="50"/>
        <v>5.6494092148518714E-2</v>
      </c>
      <c r="U80" s="33">
        <f t="shared" si="51"/>
        <v>6.2935002754314498E-3</v>
      </c>
      <c r="V80" s="33">
        <f t="shared" si="52"/>
        <v>1.7888714280323178E-2</v>
      </c>
      <c r="W80" s="33">
        <f t="shared" si="53"/>
        <v>1.7946834480065513E-2</v>
      </c>
      <c r="X80" s="164"/>
      <c r="Y80" s="164"/>
      <c r="Z80" s="164"/>
      <c r="AA80" s="164"/>
      <c r="AB80" s="164"/>
      <c r="AC80" s="164"/>
      <c r="AD80" s="164"/>
    </row>
    <row r="81" spans="2:46" ht="15" customHeight="1" thickBot="1">
      <c r="B81" s="31" t="s">
        <v>265</v>
      </c>
      <c r="C81" s="346">
        <v>0</v>
      </c>
      <c r="D81" s="346">
        <v>6290</v>
      </c>
      <c r="E81" s="346">
        <v>19140</v>
      </c>
      <c r="F81" s="346">
        <v>33930.01</v>
      </c>
      <c r="G81" s="346">
        <v>12609</v>
      </c>
      <c r="H81" s="346">
        <v>0</v>
      </c>
      <c r="I81" s="306"/>
      <c r="J81" s="306"/>
      <c r="K81" s="306"/>
      <c r="L81" s="306"/>
      <c r="M81" s="306"/>
      <c r="N81" s="306"/>
      <c r="O81" s="39">
        <f t="shared" si="47"/>
        <v>71969.010000000009</v>
      </c>
      <c r="Q81" s="31" t="s">
        <v>265</v>
      </c>
      <c r="R81" s="33">
        <f t="shared" si="48"/>
        <v>0</v>
      </c>
      <c r="S81" s="33">
        <f t="shared" si="49"/>
        <v>1.8828010343702989E-4</v>
      </c>
      <c r="T81" s="33">
        <f t="shared" si="50"/>
        <v>6.2966095501236312E-4</v>
      </c>
      <c r="U81" s="33">
        <f t="shared" si="51"/>
        <v>1.2629889304673597E-3</v>
      </c>
      <c r="V81" s="33">
        <f t="shared" si="52"/>
        <v>4.4213957246231039E-4</v>
      </c>
      <c r="W81" s="33">
        <f t="shared" si="53"/>
        <v>0</v>
      </c>
      <c r="X81" s="163"/>
      <c r="Y81" s="163"/>
      <c r="Z81" s="163"/>
      <c r="AA81" s="163"/>
      <c r="AB81" s="163"/>
      <c r="AC81" s="163"/>
      <c r="AD81" s="163"/>
    </row>
    <row r="82" spans="2:46">
      <c r="B82" s="40" t="s">
        <v>24</v>
      </c>
      <c r="C82" s="347">
        <f t="shared" ref="C82:H82" si="54">SUM(C73:C81)</f>
        <v>39013829.500000007</v>
      </c>
      <c r="D82" s="347">
        <f t="shared" si="54"/>
        <v>33407672.32</v>
      </c>
      <c r="E82" s="347">
        <f t="shared" si="54"/>
        <v>30397311.199999999</v>
      </c>
      <c r="F82" s="347">
        <f t="shared" si="54"/>
        <v>26864851.450000003</v>
      </c>
      <c r="G82" s="347">
        <f t="shared" si="54"/>
        <v>28518144.010000005</v>
      </c>
      <c r="H82" s="347">
        <f t="shared" si="54"/>
        <v>27284874.140000004</v>
      </c>
      <c r="I82" s="307"/>
      <c r="J82" s="307"/>
      <c r="K82" s="307"/>
      <c r="L82" s="307"/>
      <c r="M82" s="307"/>
      <c r="N82" s="307"/>
      <c r="O82" s="42">
        <f>SUM(O73:O81)</f>
        <v>185486682.62</v>
      </c>
      <c r="Q82" s="40" t="s">
        <v>24</v>
      </c>
      <c r="R82" s="45">
        <f t="shared" ref="R82:W82" si="55">SUM(R73:R81)</f>
        <v>0.99999999999999989</v>
      </c>
      <c r="S82" s="45">
        <f t="shared" si="55"/>
        <v>1.0000000000000002</v>
      </c>
      <c r="T82" s="45">
        <f t="shared" si="55"/>
        <v>1</v>
      </c>
      <c r="U82" s="45">
        <f t="shared" si="55"/>
        <v>0.99999999999999989</v>
      </c>
      <c r="V82" s="45">
        <f t="shared" si="55"/>
        <v>0.99999999999999989</v>
      </c>
      <c r="W82" s="45">
        <f t="shared" si="55"/>
        <v>0.99999999999999978</v>
      </c>
      <c r="X82" s="165"/>
      <c r="Y82" s="165"/>
      <c r="Z82" s="165"/>
      <c r="AA82" s="165"/>
      <c r="AB82" s="165"/>
      <c r="AC82" s="165"/>
      <c r="AD82" s="165"/>
    </row>
    <row r="84" spans="2:46">
      <c r="B84" s="167" t="s">
        <v>280</v>
      </c>
      <c r="C84" s="349" t="s">
        <v>25</v>
      </c>
      <c r="D84" s="349" t="s">
        <v>26</v>
      </c>
      <c r="E84" s="349" t="s">
        <v>27</v>
      </c>
      <c r="F84" s="349" t="s">
        <v>28</v>
      </c>
      <c r="G84" s="349" t="s">
        <v>29</v>
      </c>
      <c r="H84" s="349" t="s">
        <v>30</v>
      </c>
      <c r="I84" s="312"/>
      <c r="J84" s="312"/>
      <c r="K84" s="312"/>
      <c r="L84" s="312"/>
      <c r="M84" s="312"/>
      <c r="N84" s="312"/>
      <c r="O84" s="173"/>
      <c r="Q84" s="167" t="s">
        <v>281</v>
      </c>
      <c r="R84" s="355" t="s">
        <v>25</v>
      </c>
      <c r="S84" s="355" t="s">
        <v>26</v>
      </c>
      <c r="T84" s="355" t="s">
        <v>27</v>
      </c>
      <c r="U84" s="355" t="s">
        <v>28</v>
      </c>
      <c r="V84" s="355" t="s">
        <v>29</v>
      </c>
      <c r="W84" s="355" t="s">
        <v>30</v>
      </c>
      <c r="X84" s="171"/>
      <c r="Y84" s="171"/>
      <c r="Z84" s="171"/>
      <c r="AA84" s="171"/>
      <c r="AB84" s="171"/>
      <c r="AC84" s="171"/>
      <c r="AD84" s="176" t="s">
        <v>251</v>
      </c>
      <c r="AF84" s="167" t="s">
        <v>282</v>
      </c>
      <c r="AG84" s="355" t="s">
        <v>25</v>
      </c>
      <c r="AH84" s="355" t="s">
        <v>26</v>
      </c>
      <c r="AI84" s="355" t="s">
        <v>27</v>
      </c>
      <c r="AJ84" s="355" t="s">
        <v>28</v>
      </c>
      <c r="AK84" s="355" t="s">
        <v>29</v>
      </c>
      <c r="AL84" s="355" t="s">
        <v>30</v>
      </c>
      <c r="AM84" s="175" t="s">
        <v>31</v>
      </c>
      <c r="AN84" s="175" t="s">
        <v>32</v>
      </c>
      <c r="AO84" s="175" t="s">
        <v>33</v>
      </c>
      <c r="AP84" s="175" t="s">
        <v>34</v>
      </c>
      <c r="AQ84" s="175" t="s">
        <v>35</v>
      </c>
      <c r="AR84" s="175" t="s">
        <v>36</v>
      </c>
      <c r="AS84" s="176" t="s">
        <v>251</v>
      </c>
    </row>
    <row r="85" spans="2:46">
      <c r="B85" s="327" t="s">
        <v>117</v>
      </c>
      <c r="C85" s="350">
        <f t="shared" ref="C85:C94" si="56">AG85/AG$95</f>
        <v>0.51335387776065744</v>
      </c>
      <c r="D85" s="350">
        <f t="shared" ref="D85:D94" si="57">AH85/AH$95</f>
        <v>0.44282839370654958</v>
      </c>
      <c r="E85" s="350">
        <f t="shared" ref="E85:E94" si="58">AI85/AI$95</f>
        <v>0.48144578313253011</v>
      </c>
      <c r="F85" s="350">
        <f t="shared" ref="F85:F94" si="59">AJ85/AJ$95</f>
        <v>0.53328865058087582</v>
      </c>
      <c r="G85" s="350">
        <f t="shared" ref="G85:G94" si="60">AK85/AK$95</f>
        <v>0.49724131255444776</v>
      </c>
      <c r="H85" s="350">
        <f t="shared" ref="H85:H94" si="61">AL85/AL$95</f>
        <v>0.49516736188828975</v>
      </c>
      <c r="I85" s="313">
        <f t="shared" ref="I85:I94" si="62">AM85/AM$95</f>
        <v>0.51823514409589388</v>
      </c>
      <c r="J85" s="313">
        <f t="shared" ref="J85:J94" si="63">AN85/AN$95</f>
        <v>0.52557763193383078</v>
      </c>
      <c r="K85" s="313">
        <f t="shared" ref="K85:K94" si="64">AO85/AO$95</f>
        <v>0.47156787553412949</v>
      </c>
      <c r="L85" s="313">
        <f t="shared" ref="L85:L94" si="65">AP85/AP$95</f>
        <v>0.52499748516245848</v>
      </c>
      <c r="M85" s="313">
        <f t="shared" ref="M85:M94" si="66">AQ85/AQ$95</f>
        <v>0.46626435336518313</v>
      </c>
      <c r="N85" s="313">
        <f t="shared" ref="N85:N94" si="67">AR85/AR$95</f>
        <v>0.51110366211346681</v>
      </c>
      <c r="O85" s="30"/>
      <c r="Q85" s="6" t="s">
        <v>117</v>
      </c>
      <c r="R85" s="356">
        <v>3231.98</v>
      </c>
      <c r="S85" s="356">
        <v>3044.24</v>
      </c>
      <c r="T85" s="356">
        <v>2903.33</v>
      </c>
      <c r="U85" s="356">
        <v>2966.95</v>
      </c>
      <c r="V85" s="356">
        <v>2688.76</v>
      </c>
      <c r="W85" s="356">
        <v>2698.15</v>
      </c>
      <c r="X85" s="218">
        <v>2774.65</v>
      </c>
      <c r="Y85" s="218">
        <v>2807.69</v>
      </c>
      <c r="Z85" s="218">
        <v>2955.68</v>
      </c>
      <c r="AA85" s="218">
        <v>2670.33</v>
      </c>
      <c r="AB85" s="218">
        <v>2953.71</v>
      </c>
      <c r="AC85" s="218">
        <v>2981.58</v>
      </c>
      <c r="AD85" s="12">
        <f t="shared" ref="AD85:AD94" si="68">AVERAGE(R85:AC85)</f>
        <v>2889.7541666666671</v>
      </c>
      <c r="AF85" s="6" t="s">
        <v>117</v>
      </c>
      <c r="AG85" s="356">
        <v>5997</v>
      </c>
      <c r="AH85" s="356">
        <v>4841</v>
      </c>
      <c r="AI85" s="356">
        <v>4995</v>
      </c>
      <c r="AJ85" s="356">
        <v>4774</v>
      </c>
      <c r="AK85" s="356">
        <v>5137</v>
      </c>
      <c r="AL85" s="356">
        <v>4867</v>
      </c>
      <c r="AM85" s="218">
        <v>6096</v>
      </c>
      <c r="AN85" s="218">
        <v>5846</v>
      </c>
      <c r="AO85" s="218">
        <v>4304</v>
      </c>
      <c r="AP85" s="218">
        <v>5219</v>
      </c>
      <c r="AQ85" s="218">
        <v>5563</v>
      </c>
      <c r="AR85" s="218">
        <v>6099</v>
      </c>
      <c r="AS85" s="12">
        <f t="shared" ref="AS85:AS94" si="69">SUM(AG85:AR85)</f>
        <v>63738</v>
      </c>
      <c r="AT85" s="11">
        <f t="shared" ref="AT85:AT94" si="70">SUM(AG85:AL85)</f>
        <v>30611</v>
      </c>
    </row>
    <row r="86" spans="2:46">
      <c r="B86" s="327" t="s">
        <v>137</v>
      </c>
      <c r="C86" s="350">
        <f t="shared" si="56"/>
        <v>0.13002910460537578</v>
      </c>
      <c r="D86" s="350">
        <f t="shared" si="57"/>
        <v>0.11653860226856934</v>
      </c>
      <c r="E86" s="350">
        <f t="shared" si="58"/>
        <v>0.12019277108433735</v>
      </c>
      <c r="F86" s="350">
        <f t="shared" si="59"/>
        <v>8.3668453976764964E-2</v>
      </c>
      <c r="G86" s="350">
        <f t="shared" si="60"/>
        <v>9.602168231536154E-2</v>
      </c>
      <c r="H86" s="350">
        <f t="shared" si="61"/>
        <v>7.6813511038762841E-2</v>
      </c>
      <c r="I86" s="303">
        <f t="shared" si="62"/>
        <v>7.5405933860409766E-2</v>
      </c>
      <c r="J86" s="303">
        <f t="shared" si="63"/>
        <v>7.2192753753483774E-2</v>
      </c>
      <c r="K86" s="303">
        <f t="shared" si="64"/>
        <v>5.5878163690150105E-2</v>
      </c>
      <c r="L86" s="303">
        <f t="shared" si="65"/>
        <v>6.9308922643597226E-2</v>
      </c>
      <c r="M86" s="303">
        <f t="shared" si="66"/>
        <v>0.15271142402145671</v>
      </c>
      <c r="N86" s="303">
        <f t="shared" si="67"/>
        <v>0.10491913181932457</v>
      </c>
      <c r="O86" s="18"/>
      <c r="Q86" t="s">
        <v>137</v>
      </c>
      <c r="R86" s="357">
        <v>3643</v>
      </c>
      <c r="S86" s="357">
        <v>3041.82</v>
      </c>
      <c r="T86" s="357">
        <v>2760.55</v>
      </c>
      <c r="U86" s="357">
        <v>2879.56</v>
      </c>
      <c r="V86" s="357">
        <v>2805.91</v>
      </c>
      <c r="W86" s="357">
        <v>2801.36</v>
      </c>
      <c r="X86" s="218">
        <v>2881.47</v>
      </c>
      <c r="Y86" s="218">
        <v>3092.27</v>
      </c>
      <c r="Z86" s="218">
        <v>3696.07</v>
      </c>
      <c r="AA86" s="218">
        <v>2827.89</v>
      </c>
      <c r="AB86" s="218">
        <v>2748.67</v>
      </c>
      <c r="AC86" s="218">
        <v>3007.8</v>
      </c>
      <c r="AD86" s="12">
        <f t="shared" si="68"/>
        <v>3015.5308333333337</v>
      </c>
      <c r="AF86" t="s">
        <v>137</v>
      </c>
      <c r="AG86" s="357">
        <v>1519</v>
      </c>
      <c r="AH86" s="357">
        <v>1274</v>
      </c>
      <c r="AI86" s="357">
        <v>1247</v>
      </c>
      <c r="AJ86" s="357">
        <v>749</v>
      </c>
      <c r="AK86" s="357">
        <v>992</v>
      </c>
      <c r="AL86" s="357">
        <v>755</v>
      </c>
      <c r="AM86" s="218">
        <v>887</v>
      </c>
      <c r="AN86" s="218">
        <v>803</v>
      </c>
      <c r="AO86" s="218">
        <v>510</v>
      </c>
      <c r="AP86" s="218">
        <v>689</v>
      </c>
      <c r="AQ86" s="218">
        <v>1822</v>
      </c>
      <c r="AR86" s="218">
        <v>1252</v>
      </c>
      <c r="AS86" s="12">
        <f t="shared" si="69"/>
        <v>12499</v>
      </c>
      <c r="AT86" s="11">
        <f t="shared" si="70"/>
        <v>6536</v>
      </c>
    </row>
    <row r="87" spans="2:46">
      <c r="B87" s="28" t="s">
        <v>272</v>
      </c>
      <c r="C87" s="351">
        <f t="shared" si="56"/>
        <v>3.5867146036637564E-2</v>
      </c>
      <c r="D87" s="351">
        <f t="shared" si="57"/>
        <v>3.8510793999268204E-2</v>
      </c>
      <c r="E87" s="351">
        <f t="shared" si="58"/>
        <v>4.9349397590361443E-2</v>
      </c>
      <c r="F87" s="351">
        <f t="shared" si="59"/>
        <v>5.7305630026809648E-2</v>
      </c>
      <c r="G87" s="351">
        <f t="shared" si="60"/>
        <v>5.7012873874745913E-2</v>
      </c>
      <c r="H87" s="351">
        <f t="shared" si="61"/>
        <v>6.0026452334927254E-2</v>
      </c>
      <c r="I87" s="313">
        <f t="shared" si="62"/>
        <v>4.8797075575958512E-2</v>
      </c>
      <c r="J87" s="313">
        <f t="shared" si="63"/>
        <v>5.0166322035422095E-2</v>
      </c>
      <c r="K87" s="313">
        <f t="shared" si="64"/>
        <v>3.4951243563054672E-2</v>
      </c>
      <c r="L87" s="313">
        <f t="shared" si="65"/>
        <v>7.685343526808168E-2</v>
      </c>
      <c r="M87" s="313">
        <f t="shared" si="66"/>
        <v>4.5344061688039561E-2</v>
      </c>
      <c r="N87" s="313">
        <f t="shared" si="67"/>
        <v>4.609067292382469E-2</v>
      </c>
      <c r="O87" s="30"/>
      <c r="Q87" s="6" t="s">
        <v>272</v>
      </c>
      <c r="R87" s="356">
        <v>4284.84</v>
      </c>
      <c r="S87" s="356">
        <v>3694.53</v>
      </c>
      <c r="T87" s="356">
        <v>3547.8</v>
      </c>
      <c r="U87" s="356">
        <v>3678.12</v>
      </c>
      <c r="V87" s="356">
        <v>3175</v>
      </c>
      <c r="W87" s="356">
        <v>3038.46</v>
      </c>
      <c r="X87" s="218">
        <v>3341.24</v>
      </c>
      <c r="Y87" s="218">
        <v>3288.64</v>
      </c>
      <c r="Z87" s="218">
        <v>4094.22</v>
      </c>
      <c r="AA87" s="218">
        <v>2884.12</v>
      </c>
      <c r="AB87" s="218">
        <v>3461.78</v>
      </c>
      <c r="AC87" s="218">
        <v>3749.59</v>
      </c>
      <c r="AD87" s="12">
        <f t="shared" si="68"/>
        <v>3519.8616666666662</v>
      </c>
      <c r="AF87" s="6" t="s">
        <v>272</v>
      </c>
      <c r="AG87" s="356">
        <v>419</v>
      </c>
      <c r="AH87" s="356">
        <v>421</v>
      </c>
      <c r="AI87" s="356">
        <v>512</v>
      </c>
      <c r="AJ87" s="356">
        <v>513</v>
      </c>
      <c r="AK87" s="356">
        <v>589</v>
      </c>
      <c r="AL87" s="356">
        <v>590</v>
      </c>
      <c r="AM87" s="218">
        <v>574</v>
      </c>
      <c r="AN87" s="218">
        <v>558</v>
      </c>
      <c r="AO87" s="218">
        <v>319</v>
      </c>
      <c r="AP87" s="218">
        <v>764</v>
      </c>
      <c r="AQ87" s="218">
        <v>541</v>
      </c>
      <c r="AR87" s="218">
        <v>550</v>
      </c>
      <c r="AS87" s="12">
        <f t="shared" si="69"/>
        <v>6350</v>
      </c>
      <c r="AT87" s="11">
        <f t="shared" si="70"/>
        <v>3044</v>
      </c>
    </row>
    <row r="88" spans="2:46">
      <c r="B88" s="21" t="s">
        <v>124</v>
      </c>
      <c r="C88" s="352">
        <f t="shared" si="56"/>
        <v>7.1734292073275127E-2</v>
      </c>
      <c r="D88" s="352">
        <f t="shared" si="57"/>
        <v>8.3699231613611411E-2</v>
      </c>
      <c r="E88" s="352">
        <f t="shared" si="58"/>
        <v>3.4409638554216866E-2</v>
      </c>
      <c r="F88" s="352">
        <f t="shared" si="59"/>
        <v>1.9660411081322611E-2</v>
      </c>
      <c r="G88" s="352">
        <f t="shared" si="60"/>
        <v>1.9843190397831768E-2</v>
      </c>
      <c r="H88" s="352">
        <f t="shared" si="61"/>
        <v>3.7847186895920239E-2</v>
      </c>
      <c r="I88" s="303">
        <f t="shared" si="62"/>
        <v>4.6501742752699145E-2</v>
      </c>
      <c r="J88" s="303">
        <f t="shared" si="63"/>
        <v>3.1736042434594984E-2</v>
      </c>
      <c r="K88" s="303">
        <f t="shared" si="64"/>
        <v>2.0050399912347978E-2</v>
      </c>
      <c r="L88" s="303">
        <f t="shared" si="65"/>
        <v>3.1485766019515138E-2</v>
      </c>
      <c r="M88" s="303">
        <f t="shared" si="66"/>
        <v>4.2913418824909899E-2</v>
      </c>
      <c r="N88" s="303">
        <f t="shared" si="67"/>
        <v>4.1816810525433672E-2</v>
      </c>
      <c r="O88" s="18"/>
      <c r="Q88" t="s">
        <v>124</v>
      </c>
      <c r="R88" s="357">
        <v>3210.86</v>
      </c>
      <c r="S88" s="357">
        <v>2996.33</v>
      </c>
      <c r="T88" s="357">
        <v>2869.72</v>
      </c>
      <c r="U88" s="357">
        <v>3102.33</v>
      </c>
      <c r="V88" s="357">
        <v>2938.99</v>
      </c>
      <c r="W88" s="357">
        <v>2849.58</v>
      </c>
      <c r="X88" s="218">
        <v>2951.81</v>
      </c>
      <c r="Y88" s="218">
        <v>2922.41</v>
      </c>
      <c r="Z88" s="218">
        <v>3833.16</v>
      </c>
      <c r="AA88" s="218">
        <v>2774.26</v>
      </c>
      <c r="AB88" s="218">
        <v>2761.34</v>
      </c>
      <c r="AC88" s="218">
        <v>3031.54</v>
      </c>
      <c r="AD88" s="12">
        <f t="shared" si="68"/>
        <v>3020.1941666666662</v>
      </c>
      <c r="AF88" t="s">
        <v>124</v>
      </c>
      <c r="AG88" s="357">
        <v>838</v>
      </c>
      <c r="AH88" s="357">
        <v>915</v>
      </c>
      <c r="AI88" s="357">
        <v>357</v>
      </c>
      <c r="AJ88" s="357">
        <v>176</v>
      </c>
      <c r="AK88" s="357">
        <v>205</v>
      </c>
      <c r="AL88" s="357">
        <v>372</v>
      </c>
      <c r="AM88" s="218">
        <v>547</v>
      </c>
      <c r="AN88" s="218">
        <v>353</v>
      </c>
      <c r="AO88" s="218">
        <v>183</v>
      </c>
      <c r="AP88" s="218">
        <v>313</v>
      </c>
      <c r="AQ88" s="218">
        <v>512</v>
      </c>
      <c r="AR88" s="218">
        <v>499</v>
      </c>
      <c r="AS88" s="12">
        <f t="shared" si="69"/>
        <v>5270</v>
      </c>
      <c r="AT88" s="11">
        <f t="shared" si="70"/>
        <v>2863</v>
      </c>
    </row>
    <row r="89" spans="2:46">
      <c r="B89" s="28" t="s">
        <v>135</v>
      </c>
      <c r="C89" s="351">
        <f t="shared" si="56"/>
        <v>3.2699880157507279E-2</v>
      </c>
      <c r="D89" s="351">
        <f t="shared" si="57"/>
        <v>3.265642151481888E-2</v>
      </c>
      <c r="E89" s="351">
        <f t="shared" si="58"/>
        <v>4.212048192771084E-2</v>
      </c>
      <c r="F89" s="351">
        <f t="shared" si="59"/>
        <v>4.3230563002680966E-2</v>
      </c>
      <c r="G89" s="351">
        <f t="shared" si="60"/>
        <v>7.0467524924983066E-2</v>
      </c>
      <c r="H89" s="351">
        <f t="shared" si="61"/>
        <v>3.9475022891443688E-2</v>
      </c>
      <c r="I89" s="313">
        <f t="shared" si="62"/>
        <v>3.2389696505993368E-2</v>
      </c>
      <c r="J89" s="313">
        <f t="shared" si="63"/>
        <v>4.1265845545266563E-2</v>
      </c>
      <c r="K89" s="313">
        <f t="shared" si="64"/>
        <v>5.4782513421715785E-2</v>
      </c>
      <c r="L89" s="313">
        <f t="shared" si="65"/>
        <v>3.6817221607484157E-2</v>
      </c>
      <c r="M89" s="313">
        <f t="shared" si="66"/>
        <v>3.7297795658368958E-2</v>
      </c>
      <c r="N89" s="313">
        <f t="shared" si="67"/>
        <v>3.4358501634123857E-2</v>
      </c>
      <c r="O89" s="30"/>
      <c r="Q89" s="6" t="s">
        <v>135</v>
      </c>
      <c r="R89" s="356">
        <v>2354.58</v>
      </c>
      <c r="S89" s="356">
        <v>2401.44</v>
      </c>
      <c r="T89" s="356">
        <v>2590.59</v>
      </c>
      <c r="U89" s="356">
        <v>2217.12</v>
      </c>
      <c r="V89" s="356">
        <v>2264.92</v>
      </c>
      <c r="W89" s="356">
        <v>2179</v>
      </c>
      <c r="X89" s="218">
        <v>2261.37</v>
      </c>
      <c r="Y89" s="218">
        <v>2449.06</v>
      </c>
      <c r="Z89" s="218">
        <v>2397.5700000000002</v>
      </c>
      <c r="AA89" s="218">
        <v>2153.35</v>
      </c>
      <c r="AB89" s="218">
        <v>2318.64</v>
      </c>
      <c r="AC89" s="218">
        <v>2365.9299999999998</v>
      </c>
      <c r="AD89" s="12">
        <f t="shared" si="68"/>
        <v>2329.4641666666666</v>
      </c>
      <c r="AF89" s="6" t="s">
        <v>135</v>
      </c>
      <c r="AG89" s="356">
        <v>382</v>
      </c>
      <c r="AH89" s="356">
        <v>357</v>
      </c>
      <c r="AI89" s="356">
        <v>437</v>
      </c>
      <c r="AJ89" s="356">
        <v>387</v>
      </c>
      <c r="AK89" s="356">
        <v>728</v>
      </c>
      <c r="AL89" s="356">
        <v>388</v>
      </c>
      <c r="AM89" s="218">
        <v>381</v>
      </c>
      <c r="AN89" s="218">
        <v>459</v>
      </c>
      <c r="AO89" s="218">
        <v>500</v>
      </c>
      <c r="AP89" s="218">
        <v>366</v>
      </c>
      <c r="AQ89" s="218">
        <v>445</v>
      </c>
      <c r="AR89" s="218">
        <v>410</v>
      </c>
      <c r="AS89" s="12">
        <f t="shared" si="69"/>
        <v>5240</v>
      </c>
      <c r="AT89" s="11">
        <f t="shared" si="70"/>
        <v>2679</v>
      </c>
    </row>
    <row r="90" spans="2:46">
      <c r="B90" s="21" t="s">
        <v>118</v>
      </c>
      <c r="C90" s="352">
        <f t="shared" si="56"/>
        <v>3.2956685499058377E-2</v>
      </c>
      <c r="D90" s="352">
        <f t="shared" si="57"/>
        <v>3.704720087815587E-2</v>
      </c>
      <c r="E90" s="352">
        <f t="shared" si="58"/>
        <v>4.7421686746987955E-2</v>
      </c>
      <c r="F90" s="352">
        <f t="shared" si="59"/>
        <v>3.4517426273458447E-2</v>
      </c>
      <c r="G90" s="352">
        <f t="shared" si="60"/>
        <v>4.4429387280998933E-2</v>
      </c>
      <c r="H90" s="352">
        <f t="shared" si="61"/>
        <v>4.4358530878014037E-2</v>
      </c>
      <c r="I90" s="303">
        <f t="shared" si="62"/>
        <v>3.5960214231063506E-2</v>
      </c>
      <c r="J90" s="303">
        <f t="shared" si="63"/>
        <v>3.2545176660972758E-2</v>
      </c>
      <c r="K90" s="303">
        <f t="shared" si="64"/>
        <v>3.3636463240933494E-2</v>
      </c>
      <c r="L90" s="303">
        <f t="shared" si="65"/>
        <v>4.4059953726989239E-2</v>
      </c>
      <c r="M90" s="303">
        <f t="shared" si="66"/>
        <v>3.7968317827508175E-2</v>
      </c>
      <c r="N90" s="303">
        <f t="shared" si="67"/>
        <v>4.0056984831978545E-2</v>
      </c>
      <c r="O90" s="18"/>
      <c r="Q90" t="s">
        <v>118</v>
      </c>
      <c r="R90" s="357">
        <v>3148.11</v>
      </c>
      <c r="S90" s="357">
        <v>2899.81</v>
      </c>
      <c r="T90" s="357">
        <v>2785.41</v>
      </c>
      <c r="U90" s="357">
        <v>2931.78</v>
      </c>
      <c r="V90" s="357">
        <v>2637.06</v>
      </c>
      <c r="W90" s="357">
        <v>2854.73</v>
      </c>
      <c r="X90" s="218">
        <v>2571.1999999999998</v>
      </c>
      <c r="Y90" s="218">
        <v>2723.28</v>
      </c>
      <c r="Z90" s="218">
        <v>2915.42</v>
      </c>
      <c r="AA90" s="218">
        <v>2460.39</v>
      </c>
      <c r="AB90" s="218">
        <v>2400.7800000000002</v>
      </c>
      <c r="AC90" s="218">
        <v>2754.29</v>
      </c>
      <c r="AD90" s="12">
        <f t="shared" si="68"/>
        <v>2756.855</v>
      </c>
      <c r="AF90" t="s">
        <v>118</v>
      </c>
      <c r="AG90" s="357">
        <v>385</v>
      </c>
      <c r="AH90" s="357">
        <v>405</v>
      </c>
      <c r="AI90" s="357">
        <v>492</v>
      </c>
      <c r="AJ90" s="357">
        <v>309</v>
      </c>
      <c r="AK90" s="357">
        <v>459</v>
      </c>
      <c r="AL90" s="357">
        <v>436</v>
      </c>
      <c r="AM90" s="218">
        <v>423</v>
      </c>
      <c r="AN90" s="218">
        <v>362</v>
      </c>
      <c r="AO90" s="218">
        <v>307</v>
      </c>
      <c r="AP90" s="218">
        <v>438</v>
      </c>
      <c r="AQ90" s="218">
        <v>453</v>
      </c>
      <c r="AR90" s="218">
        <v>478</v>
      </c>
      <c r="AS90" s="12">
        <f t="shared" si="69"/>
        <v>4947</v>
      </c>
      <c r="AT90" s="11">
        <f t="shared" si="70"/>
        <v>2486</v>
      </c>
    </row>
    <row r="91" spans="2:46">
      <c r="B91" s="28" t="s">
        <v>123</v>
      </c>
      <c r="C91" s="351">
        <f t="shared" si="56"/>
        <v>2.9703817839411058E-2</v>
      </c>
      <c r="D91" s="351">
        <f t="shared" si="57"/>
        <v>2.6161727039882912E-2</v>
      </c>
      <c r="E91" s="351">
        <f t="shared" si="58"/>
        <v>3.5277108433734938E-2</v>
      </c>
      <c r="F91" s="351">
        <f t="shared" si="59"/>
        <v>4.0996425379803393E-2</v>
      </c>
      <c r="G91" s="351">
        <f t="shared" si="60"/>
        <v>2.5070177136772821E-2</v>
      </c>
      <c r="H91" s="351">
        <f t="shared" si="61"/>
        <v>3.9881981890324547E-2</v>
      </c>
      <c r="I91" s="313">
        <f t="shared" si="62"/>
        <v>2.915922808807277E-2</v>
      </c>
      <c r="J91" s="313">
        <f t="shared" si="63"/>
        <v>2.9218735952530793E-2</v>
      </c>
      <c r="K91" s="313">
        <f t="shared" si="64"/>
        <v>2.7391256710857893E-2</v>
      </c>
      <c r="L91" s="313">
        <f t="shared" si="65"/>
        <v>2.7059651946484256E-2</v>
      </c>
      <c r="M91" s="313">
        <f t="shared" si="66"/>
        <v>3.7130165116084149E-2</v>
      </c>
      <c r="N91" s="313">
        <f t="shared" si="67"/>
        <v>3.4609905304617446E-2</v>
      </c>
      <c r="O91" s="30"/>
      <c r="Q91" s="6" t="s">
        <v>123</v>
      </c>
      <c r="R91" s="356">
        <v>3332.64</v>
      </c>
      <c r="S91" s="356">
        <v>3149.64</v>
      </c>
      <c r="T91" s="356">
        <v>3153.69</v>
      </c>
      <c r="U91" s="356">
        <v>2773.16</v>
      </c>
      <c r="V91" s="356">
        <v>2905.74</v>
      </c>
      <c r="W91" s="356">
        <v>3014.21</v>
      </c>
      <c r="X91" s="218">
        <v>2651.42</v>
      </c>
      <c r="Y91" s="218">
        <v>3017.55</v>
      </c>
      <c r="Z91" s="218">
        <v>3221.52</v>
      </c>
      <c r="AA91" s="218">
        <v>2883.65</v>
      </c>
      <c r="AB91" s="218">
        <v>2925.43</v>
      </c>
      <c r="AC91" s="218">
        <v>3294.29</v>
      </c>
      <c r="AD91" s="12">
        <f t="shared" si="68"/>
        <v>3026.9116666666669</v>
      </c>
      <c r="AF91" s="6" t="s">
        <v>123</v>
      </c>
      <c r="AG91" s="356">
        <v>347</v>
      </c>
      <c r="AH91" s="356">
        <v>286</v>
      </c>
      <c r="AI91" s="356">
        <v>366</v>
      </c>
      <c r="AJ91" s="356">
        <v>367</v>
      </c>
      <c r="AK91" s="356">
        <v>259</v>
      </c>
      <c r="AL91" s="356">
        <v>392</v>
      </c>
      <c r="AM91" s="218">
        <v>343</v>
      </c>
      <c r="AN91" s="218">
        <v>325</v>
      </c>
      <c r="AO91" s="218">
        <v>250</v>
      </c>
      <c r="AP91" s="218">
        <v>269</v>
      </c>
      <c r="AQ91" s="218">
        <v>443</v>
      </c>
      <c r="AR91" s="218">
        <v>413</v>
      </c>
      <c r="AS91" s="12">
        <f t="shared" si="69"/>
        <v>4060</v>
      </c>
      <c r="AT91" s="11">
        <f t="shared" si="70"/>
        <v>2017</v>
      </c>
    </row>
    <row r="92" spans="2:46">
      <c r="B92" s="21" t="s">
        <v>120</v>
      </c>
      <c r="C92" s="352">
        <f t="shared" si="56"/>
        <v>1.1898647491867831E-2</v>
      </c>
      <c r="D92" s="352">
        <f t="shared" si="57"/>
        <v>3.1467252103915114E-2</v>
      </c>
      <c r="E92" s="352">
        <f t="shared" si="58"/>
        <v>2.7180722891566266E-2</v>
      </c>
      <c r="F92" s="352">
        <f t="shared" si="59"/>
        <v>1.6867739052725646E-2</v>
      </c>
      <c r="G92" s="352">
        <f t="shared" si="60"/>
        <v>2.2747071919465685E-2</v>
      </c>
      <c r="H92" s="352">
        <f t="shared" si="61"/>
        <v>3.0928883914945568E-2</v>
      </c>
      <c r="I92" s="303">
        <f t="shared" si="62"/>
        <v>1.7087477684264218E-2</v>
      </c>
      <c r="J92" s="303">
        <f t="shared" si="63"/>
        <v>1.9599029038928347E-2</v>
      </c>
      <c r="K92" s="303">
        <f t="shared" si="64"/>
        <v>3.265037799934261E-2</v>
      </c>
      <c r="L92" s="303">
        <f t="shared" si="65"/>
        <v>1.66985212755256E-2</v>
      </c>
      <c r="M92" s="303">
        <f t="shared" si="66"/>
        <v>2.4222613360154219E-2</v>
      </c>
      <c r="N92" s="303">
        <f t="shared" si="67"/>
        <v>1.6425039805581163E-2</v>
      </c>
      <c r="O92" s="18"/>
      <c r="Q92" t="s">
        <v>120</v>
      </c>
      <c r="R92" s="357">
        <v>3386.86</v>
      </c>
      <c r="S92" s="357">
        <v>2871.25</v>
      </c>
      <c r="T92" s="357">
        <v>2847.79</v>
      </c>
      <c r="U92" s="357">
        <v>2712.56</v>
      </c>
      <c r="V92" s="357">
        <v>2853.22</v>
      </c>
      <c r="W92" s="357">
        <v>2716.72</v>
      </c>
      <c r="X92" s="218">
        <v>2801.85</v>
      </c>
      <c r="Y92" s="218">
        <v>2512.37</v>
      </c>
      <c r="Z92" s="218">
        <v>2723.84</v>
      </c>
      <c r="AA92" s="218">
        <v>2654.42</v>
      </c>
      <c r="AB92" s="218">
        <v>2792.63</v>
      </c>
      <c r="AC92" s="218">
        <v>3153.69</v>
      </c>
      <c r="AD92" s="12">
        <f t="shared" si="68"/>
        <v>2835.6</v>
      </c>
      <c r="AF92" t="s">
        <v>120</v>
      </c>
      <c r="AG92" s="357">
        <v>139</v>
      </c>
      <c r="AH92" s="357">
        <v>344</v>
      </c>
      <c r="AI92" s="357">
        <v>282</v>
      </c>
      <c r="AJ92" s="357">
        <v>151</v>
      </c>
      <c r="AK92" s="357">
        <v>235</v>
      </c>
      <c r="AL92" s="357">
        <v>304</v>
      </c>
      <c r="AM92" s="218">
        <v>201</v>
      </c>
      <c r="AN92" s="218">
        <v>218</v>
      </c>
      <c r="AO92" s="218">
        <v>298</v>
      </c>
      <c r="AP92" s="218">
        <v>166</v>
      </c>
      <c r="AQ92" s="218">
        <v>289</v>
      </c>
      <c r="AR92" s="218">
        <v>196</v>
      </c>
      <c r="AS92" s="12">
        <f t="shared" si="69"/>
        <v>2823</v>
      </c>
      <c r="AT92" s="11">
        <f t="shared" si="70"/>
        <v>1455</v>
      </c>
    </row>
    <row r="93" spans="2:46">
      <c r="B93" s="28" t="s">
        <v>145</v>
      </c>
      <c r="C93" s="351">
        <f t="shared" si="56"/>
        <v>1.5065913370998116E-2</v>
      </c>
      <c r="D93" s="351">
        <f t="shared" si="57"/>
        <v>2.3051591657519209E-2</v>
      </c>
      <c r="E93" s="351">
        <f t="shared" si="58"/>
        <v>1.6963855421686748E-2</v>
      </c>
      <c r="F93" s="351">
        <f t="shared" si="59"/>
        <v>1.0053619302949061E-2</v>
      </c>
      <c r="G93" s="351">
        <f t="shared" si="60"/>
        <v>2.0520762752879684E-2</v>
      </c>
      <c r="H93" s="351">
        <f t="shared" si="61"/>
        <v>2.1772306440126156E-2</v>
      </c>
      <c r="I93" s="313">
        <f t="shared" si="62"/>
        <v>1.4707132534217461E-2</v>
      </c>
      <c r="J93" s="313">
        <f t="shared" si="63"/>
        <v>1.2856243819113548E-2</v>
      </c>
      <c r="K93" s="313">
        <f t="shared" si="64"/>
        <v>1.183302289909061E-2</v>
      </c>
      <c r="L93" s="313">
        <f t="shared" si="65"/>
        <v>1.2775374710793683E-2</v>
      </c>
      <c r="M93" s="313">
        <f t="shared" si="66"/>
        <v>2.103763305674294E-2</v>
      </c>
      <c r="N93" s="313">
        <f t="shared" si="67"/>
        <v>2.4972764602363196E-2</v>
      </c>
      <c r="O93" s="30"/>
      <c r="Q93" s="6" t="s">
        <v>145</v>
      </c>
      <c r="R93" s="356">
        <v>3165.36</v>
      </c>
      <c r="S93" s="356">
        <v>2957.57</v>
      </c>
      <c r="T93" s="356">
        <v>2740.37</v>
      </c>
      <c r="U93" s="356">
        <v>3251.2</v>
      </c>
      <c r="V93" s="356">
        <v>2646.16</v>
      </c>
      <c r="W93" s="356">
        <v>2607.65</v>
      </c>
      <c r="X93" s="218">
        <v>2510.08</v>
      </c>
      <c r="Y93" s="218">
        <v>2896.44</v>
      </c>
      <c r="Z93" s="218">
        <v>3011.87</v>
      </c>
      <c r="AA93" s="218">
        <v>2814.56</v>
      </c>
      <c r="AB93" s="218">
        <v>2689.24</v>
      </c>
      <c r="AC93" s="218">
        <v>3529.8</v>
      </c>
      <c r="AD93" s="12">
        <f t="shared" si="68"/>
        <v>2901.6916666666671</v>
      </c>
      <c r="AF93" s="6" t="s">
        <v>145</v>
      </c>
      <c r="AG93" s="356">
        <v>176</v>
      </c>
      <c r="AH93" s="356">
        <v>252</v>
      </c>
      <c r="AI93" s="356">
        <v>176</v>
      </c>
      <c r="AJ93" s="356">
        <v>90</v>
      </c>
      <c r="AK93" s="356">
        <v>212</v>
      </c>
      <c r="AL93" s="356">
        <v>214</v>
      </c>
      <c r="AM93" s="218">
        <v>173</v>
      </c>
      <c r="AN93" s="218">
        <v>143</v>
      </c>
      <c r="AO93" s="218">
        <v>108</v>
      </c>
      <c r="AP93" s="218">
        <v>127</v>
      </c>
      <c r="AQ93" s="218">
        <v>251</v>
      </c>
      <c r="AR93" s="218">
        <v>298</v>
      </c>
      <c r="AS93" s="12">
        <f t="shared" si="69"/>
        <v>2220</v>
      </c>
      <c r="AT93" s="11">
        <f t="shared" si="70"/>
        <v>1120</v>
      </c>
    </row>
    <row r="94" spans="2:46">
      <c r="B94" s="36" t="s">
        <v>133</v>
      </c>
      <c r="C94" s="353">
        <f t="shared" si="56"/>
        <v>2.0630029104605374E-2</v>
      </c>
      <c r="D94" s="353">
        <f t="shared" si="57"/>
        <v>2.0490303695572632E-2</v>
      </c>
      <c r="E94" s="353">
        <f t="shared" si="58"/>
        <v>1.1469879518072289E-2</v>
      </c>
      <c r="F94" s="353">
        <f t="shared" si="59"/>
        <v>1.7761394101876677E-2</v>
      </c>
      <c r="G94" s="353">
        <f t="shared" si="60"/>
        <v>1.7036104926918982E-2</v>
      </c>
      <c r="H94" s="353">
        <f t="shared" si="61"/>
        <v>1.1700071217824804E-2</v>
      </c>
      <c r="I94" s="303">
        <f t="shared" si="62"/>
        <v>1.6662416050327297E-2</v>
      </c>
      <c r="J94" s="303">
        <f t="shared" si="63"/>
        <v>9.2600917018789888E-3</v>
      </c>
      <c r="K94" s="303">
        <f t="shared" si="64"/>
        <v>8.6556371206310944E-3</v>
      </c>
      <c r="L94" s="303">
        <f t="shared" si="65"/>
        <v>1.6094960265566845E-2</v>
      </c>
      <c r="M94" s="303">
        <f t="shared" si="66"/>
        <v>1.3494258653926745E-2</v>
      </c>
      <c r="N94" s="303">
        <f t="shared" si="67"/>
        <v>1.7598256934551245E-2</v>
      </c>
      <c r="O94" s="38"/>
      <c r="Q94" t="s">
        <v>133</v>
      </c>
      <c r="R94" s="357">
        <v>3097.3</v>
      </c>
      <c r="S94" s="357">
        <v>3168.43</v>
      </c>
      <c r="T94" s="357">
        <v>2980.52</v>
      </c>
      <c r="U94" s="357">
        <v>3005.98</v>
      </c>
      <c r="V94" s="357">
        <v>3497.2</v>
      </c>
      <c r="W94" s="357">
        <v>3912.64</v>
      </c>
      <c r="X94" s="218">
        <v>3820.89</v>
      </c>
      <c r="Y94" s="218">
        <v>3213.57</v>
      </c>
      <c r="Z94" s="218">
        <v>3913.36</v>
      </c>
      <c r="AA94" s="218">
        <v>2816.65</v>
      </c>
      <c r="AB94" s="218">
        <v>2677.66</v>
      </c>
      <c r="AC94" s="218">
        <v>3480.74</v>
      </c>
      <c r="AD94" s="12">
        <f t="shared" si="68"/>
        <v>3298.7449999999994</v>
      </c>
      <c r="AF94" t="s">
        <v>133</v>
      </c>
      <c r="AG94" s="357">
        <v>241</v>
      </c>
      <c r="AH94" s="357">
        <v>224</v>
      </c>
      <c r="AI94" s="357">
        <v>119</v>
      </c>
      <c r="AJ94" s="357">
        <v>159</v>
      </c>
      <c r="AK94" s="357">
        <v>176</v>
      </c>
      <c r="AL94" s="357">
        <v>115</v>
      </c>
      <c r="AM94" s="218">
        <v>196</v>
      </c>
      <c r="AN94" s="218">
        <v>103</v>
      </c>
      <c r="AO94" s="218">
        <v>79</v>
      </c>
      <c r="AP94" s="218">
        <v>160</v>
      </c>
      <c r="AQ94" s="218">
        <v>161</v>
      </c>
      <c r="AR94" s="218">
        <v>210</v>
      </c>
      <c r="AS94" s="12">
        <f t="shared" si="69"/>
        <v>1943</v>
      </c>
      <c r="AT94" s="11">
        <f t="shared" si="70"/>
        <v>1034</v>
      </c>
    </row>
    <row r="95" spans="2:46">
      <c r="B95" s="171"/>
      <c r="C95" s="354">
        <f t="shared" ref="C95:H95" si="71">SUM(C85:C94)</f>
        <v>0.89393939393939381</v>
      </c>
      <c r="D95" s="354">
        <f t="shared" si="71"/>
        <v>0.85245151847786305</v>
      </c>
      <c r="E95" s="354">
        <f t="shared" si="71"/>
        <v>0.86583132530120488</v>
      </c>
      <c r="F95" s="354">
        <f t="shared" si="71"/>
        <v>0.85735031277926732</v>
      </c>
      <c r="G95" s="354">
        <f t="shared" si="71"/>
        <v>0.87039008808440632</v>
      </c>
      <c r="H95" s="354">
        <f t="shared" si="71"/>
        <v>0.85797130939057875</v>
      </c>
      <c r="I95" s="312"/>
      <c r="J95" s="312"/>
      <c r="K95" s="312"/>
      <c r="L95" s="312"/>
      <c r="M95" s="312"/>
      <c r="N95" s="312"/>
      <c r="O95" s="171"/>
      <c r="Q95" s="171"/>
      <c r="R95" s="358"/>
      <c r="S95" s="358"/>
      <c r="T95" s="358"/>
      <c r="U95" s="358"/>
      <c r="V95" s="358"/>
      <c r="W95" s="358"/>
      <c r="X95" s="219"/>
      <c r="Y95" s="219"/>
      <c r="Z95" s="219"/>
      <c r="AA95" s="219"/>
      <c r="AB95" s="219"/>
      <c r="AC95" s="219"/>
      <c r="AD95" s="171"/>
      <c r="AF95" s="171"/>
      <c r="AG95" s="359">
        <f t="shared" ref="AG95:AR95" si="72">C54</f>
        <v>11682</v>
      </c>
      <c r="AH95" s="359">
        <f t="shared" si="72"/>
        <v>10932</v>
      </c>
      <c r="AI95" s="359">
        <f t="shared" si="72"/>
        <v>10375</v>
      </c>
      <c r="AJ95" s="359">
        <f t="shared" si="72"/>
        <v>8952</v>
      </c>
      <c r="AK95" s="359">
        <f t="shared" si="72"/>
        <v>10331</v>
      </c>
      <c r="AL95" s="359">
        <f t="shared" si="72"/>
        <v>9829</v>
      </c>
      <c r="AM95" s="220">
        <f t="shared" si="72"/>
        <v>11763</v>
      </c>
      <c r="AN95" s="220">
        <f t="shared" si="72"/>
        <v>11123</v>
      </c>
      <c r="AO95" s="220">
        <f t="shared" si="72"/>
        <v>9127</v>
      </c>
      <c r="AP95" s="220">
        <f t="shared" si="72"/>
        <v>9941</v>
      </c>
      <c r="AQ95" s="220">
        <f t="shared" si="72"/>
        <v>11931</v>
      </c>
      <c r="AR95" s="220">
        <f t="shared" si="72"/>
        <v>11933</v>
      </c>
      <c r="AS95" s="171"/>
    </row>
    <row r="96" spans="2:46">
      <c r="C96" s="164">
        <f t="shared" ref="C96:H96" si="73">SUM(C85:C86)</f>
        <v>0.6433829823660332</v>
      </c>
      <c r="D96" s="164">
        <f t="shared" si="73"/>
        <v>0.55936699597511896</v>
      </c>
      <c r="E96" s="164">
        <f t="shared" si="73"/>
        <v>0.6016385542168674</v>
      </c>
      <c r="F96" s="164">
        <f t="shared" si="73"/>
        <v>0.61695710455764075</v>
      </c>
      <c r="G96" s="164">
        <f t="shared" si="73"/>
        <v>0.59326299486980927</v>
      </c>
      <c r="H96" s="164">
        <f t="shared" si="73"/>
        <v>0.57198087292705257</v>
      </c>
      <c r="O96" s="330">
        <f>AVERAGE(C96:H96)</f>
        <v>0.59776491748542038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79998168889431442"/>
  </sheetPr>
  <dimension ref="A1:AS89"/>
  <sheetViews>
    <sheetView zoomScale="87" zoomScaleNormal="87" workbookViewId="0">
      <pane ySplit="5" topLeftCell="A44" activePane="bottomLeft" state="frozen"/>
      <selection pane="bottomLeft" activeCell="C9" sqref="C9"/>
    </sheetView>
  </sheetViews>
  <sheetFormatPr defaultRowHeight="14.5"/>
  <cols>
    <col min="1" max="1" width="1.453125" customWidth="1"/>
    <col min="2" max="2" width="22.453125" customWidth="1"/>
    <col min="3" max="14" width="10.54296875" customWidth="1"/>
    <col min="15" max="15" width="15.453125" customWidth="1"/>
    <col min="17" max="17" width="23.7265625" customWidth="1"/>
    <col min="32" max="32" width="13.453125" customWidth="1"/>
  </cols>
  <sheetData>
    <row r="1" spans="1:30" ht="18.649999999999999" customHeight="1">
      <c r="B1" s="1" t="s">
        <v>249</v>
      </c>
    </row>
    <row r="3" spans="1:30" ht="16" customHeight="1">
      <c r="B3" s="2" t="s">
        <v>283</v>
      </c>
    </row>
    <row r="5" spans="1:30">
      <c r="B5" s="13" t="s">
        <v>233</v>
      </c>
      <c r="C5" s="14" t="s">
        <v>25</v>
      </c>
      <c r="D5" s="14" t="s">
        <v>26</v>
      </c>
      <c r="E5" s="14" t="s">
        <v>27</v>
      </c>
      <c r="F5" s="14" t="s">
        <v>28</v>
      </c>
      <c r="G5" s="14" t="s">
        <v>29</v>
      </c>
      <c r="H5" s="14" t="s">
        <v>30</v>
      </c>
      <c r="I5" s="14" t="s">
        <v>31</v>
      </c>
      <c r="J5" s="14" t="s">
        <v>32</v>
      </c>
      <c r="K5" s="14" t="s">
        <v>33</v>
      </c>
      <c r="L5" s="14" t="s">
        <v>34</v>
      </c>
      <c r="M5" s="14" t="s">
        <v>35</v>
      </c>
      <c r="N5" s="14" t="s">
        <v>36</v>
      </c>
      <c r="O5" s="15" t="s">
        <v>251</v>
      </c>
    </row>
    <row r="6" spans="1:30">
      <c r="B6" s="13">
        <v>2026</v>
      </c>
      <c r="C6" s="14"/>
      <c r="D6" s="14"/>
      <c r="E6" s="14"/>
      <c r="F6" s="14"/>
      <c r="G6" s="14"/>
      <c r="H6" s="14"/>
      <c r="I6" s="4"/>
      <c r="J6" s="4"/>
      <c r="K6" s="4"/>
      <c r="L6" s="4"/>
      <c r="M6" s="4"/>
      <c r="N6" s="4"/>
      <c r="O6" s="15"/>
    </row>
    <row r="7" spans="1:30">
      <c r="B7" s="16" t="s">
        <v>252</v>
      </c>
      <c r="C7" s="17">
        <v>9186</v>
      </c>
      <c r="D7" s="17">
        <v>10164</v>
      </c>
      <c r="E7" s="17">
        <v>9081</v>
      </c>
      <c r="F7" s="17">
        <v>7548</v>
      </c>
      <c r="G7" s="17">
        <v>7086</v>
      </c>
      <c r="H7" s="17">
        <v>7058</v>
      </c>
      <c r="I7" s="159"/>
      <c r="J7" s="159"/>
      <c r="K7" s="159"/>
      <c r="L7" s="159"/>
      <c r="M7" s="159"/>
      <c r="N7" s="159"/>
      <c r="O7" s="18"/>
    </row>
    <row r="8" spans="1:30">
      <c r="B8" s="16" t="s">
        <v>234</v>
      </c>
      <c r="C8" s="19">
        <v>0.75285233522120987</v>
      </c>
      <c r="D8" s="19">
        <v>0.92366412213740456</v>
      </c>
      <c r="E8" s="19">
        <v>0.74538291061314943</v>
      </c>
      <c r="F8" s="19">
        <v>0.64020356234096687</v>
      </c>
      <c r="G8" s="19">
        <v>0.58163014035951732</v>
      </c>
      <c r="H8" s="19">
        <v>0.59864291772688716</v>
      </c>
      <c r="I8" s="160"/>
      <c r="J8" s="160"/>
      <c r="K8" s="160"/>
      <c r="L8" s="160"/>
      <c r="M8" s="160"/>
      <c r="N8" s="160"/>
      <c r="O8" s="20">
        <f>AVERAGE(C8:H8)</f>
        <v>0.70706266473318913</v>
      </c>
    </row>
    <row r="9" spans="1:30">
      <c r="B9" s="16" t="s">
        <v>253</v>
      </c>
      <c r="C9" s="17">
        <f>Summary!C30</f>
        <v>3781.0575988607729</v>
      </c>
      <c r="D9" s="17">
        <f>Summary!D30</f>
        <v>3755.003530861763</v>
      </c>
      <c r="E9" s="17">
        <f>Summary!E30</f>
        <v>3282.8765576478359</v>
      </c>
      <c r="F9" s="17">
        <f>Summary!F30</f>
        <v>3407.7299296055248</v>
      </c>
      <c r="G9" s="17">
        <f>Summary!G30</f>
        <v>3200.3145618993781</v>
      </c>
      <c r="H9" s="17">
        <f>Summary!H30</f>
        <v>3330.898013057054</v>
      </c>
      <c r="I9" s="159"/>
      <c r="J9" s="159"/>
      <c r="K9" s="159"/>
      <c r="L9" s="159"/>
      <c r="M9" s="159"/>
      <c r="N9" s="159"/>
      <c r="O9" s="316">
        <f>AVERAGE(C9:H9)</f>
        <v>3459.6466986553878</v>
      </c>
    </row>
    <row r="10" spans="1:30">
      <c r="B10" s="16" t="s">
        <v>236</v>
      </c>
      <c r="C10" s="47">
        <f t="shared" ref="C10:H10" si="0">C8*C9</f>
        <v>2846.5780429082333</v>
      </c>
      <c r="D10" s="47">
        <f t="shared" si="0"/>
        <v>3468.3620399562847</v>
      </c>
      <c r="E10" s="22">
        <f t="shared" si="0"/>
        <v>2447.0000837232205</v>
      </c>
      <c r="F10" s="22">
        <f t="shared" si="0"/>
        <v>2181.6408404293893</v>
      </c>
      <c r="G10" s="22">
        <f t="shared" si="0"/>
        <v>1861.3994078321425</v>
      </c>
      <c r="H10" s="22">
        <f t="shared" si="0"/>
        <v>1994.0185051871658</v>
      </c>
      <c r="O10" s="315">
        <f>O8*O9</f>
        <v>2446.187013786659</v>
      </c>
    </row>
    <row r="11" spans="1:30">
      <c r="B11" s="24" t="s">
        <v>254</v>
      </c>
      <c r="C11" s="22"/>
      <c r="D11" s="25">
        <f t="shared" ref="D11:N11" si="1">(D7-C7)/C7</f>
        <v>0.10646636185499674</v>
      </c>
      <c r="E11" s="25">
        <f t="shared" si="1"/>
        <v>-0.10655253837072019</v>
      </c>
      <c r="F11" s="25">
        <f t="shared" si="1"/>
        <v>-0.16881400726792203</v>
      </c>
      <c r="G11" s="25">
        <f t="shared" si="1"/>
        <v>-6.1208267090620029E-2</v>
      </c>
      <c r="H11" s="25">
        <f t="shared" si="1"/>
        <v>-3.9514535704205473E-3</v>
      </c>
      <c r="I11" s="25">
        <f t="shared" si="1"/>
        <v>-1</v>
      </c>
      <c r="J11" s="25" t="e">
        <f t="shared" si="1"/>
        <v>#DIV/0!</v>
      </c>
      <c r="K11" s="25" t="e">
        <f t="shared" si="1"/>
        <v>#DIV/0!</v>
      </c>
      <c r="L11" s="25" t="e">
        <f t="shared" si="1"/>
        <v>#DIV/0!</v>
      </c>
      <c r="M11" s="25" t="e">
        <f t="shared" si="1"/>
        <v>#DIV/0!</v>
      </c>
      <c r="N11" s="25" t="e">
        <f t="shared" si="1"/>
        <v>#DIV/0!</v>
      </c>
      <c r="O11" s="23"/>
    </row>
    <row r="12" spans="1:30">
      <c r="C12" t="b">
        <f>C8=Summary!C29</f>
        <v>1</v>
      </c>
      <c r="D12" t="b">
        <f>D8=Summary!D29</f>
        <v>1</v>
      </c>
      <c r="E12" t="b">
        <f>E8=Summary!E29</f>
        <v>1</v>
      </c>
      <c r="F12" t="b">
        <f>F8=Summary!F29</f>
        <v>1</v>
      </c>
      <c r="G12" t="b">
        <f>G8=Summary!G29</f>
        <v>1</v>
      </c>
      <c r="H12" t="b">
        <f>H8=Summary!H29</f>
        <v>1</v>
      </c>
    </row>
    <row r="13" spans="1:30">
      <c r="B13" s="13" t="s">
        <v>255</v>
      </c>
      <c r="C13" s="341"/>
      <c r="D13" s="341"/>
      <c r="E13" s="341"/>
      <c r="F13" s="341"/>
      <c r="G13" s="341"/>
      <c r="H13" s="341"/>
      <c r="I13" s="161"/>
      <c r="J13" s="161"/>
      <c r="K13" s="161"/>
      <c r="L13" s="161"/>
      <c r="M13" s="161"/>
      <c r="N13" s="161"/>
      <c r="O13" s="27"/>
      <c r="Q13" s="13" t="s">
        <v>256</v>
      </c>
      <c r="R13" s="48" t="s">
        <v>25</v>
      </c>
      <c r="S13" s="48" t="s">
        <v>26</v>
      </c>
      <c r="T13" s="48" t="s">
        <v>27</v>
      </c>
      <c r="U13" s="48" t="s">
        <v>28</v>
      </c>
      <c r="V13" s="48" t="s">
        <v>29</v>
      </c>
      <c r="W13" s="48" t="s">
        <v>30</v>
      </c>
      <c r="X13" s="14" t="s">
        <v>31</v>
      </c>
      <c r="Y13" s="14" t="s">
        <v>32</v>
      </c>
      <c r="Z13" s="14" t="s">
        <v>33</v>
      </c>
      <c r="AA13" s="14" t="s">
        <v>34</v>
      </c>
      <c r="AB13" s="14" t="s">
        <v>35</v>
      </c>
      <c r="AC13" s="14" t="s">
        <v>36</v>
      </c>
      <c r="AD13" s="27"/>
    </row>
    <row r="14" spans="1:30">
      <c r="A14">
        <v>1</v>
      </c>
      <c r="B14" s="28" t="s">
        <v>284</v>
      </c>
      <c r="C14" s="344">
        <v>979</v>
      </c>
      <c r="D14" s="344">
        <v>907</v>
      </c>
      <c r="E14" s="344">
        <v>1236</v>
      </c>
      <c r="F14" s="344">
        <v>545</v>
      </c>
      <c r="G14" s="344">
        <v>768</v>
      </c>
      <c r="H14" s="344">
        <v>752</v>
      </c>
      <c r="I14" s="162"/>
      <c r="J14" s="162"/>
      <c r="K14" s="162"/>
      <c r="L14" s="162"/>
      <c r="M14" s="162"/>
      <c r="N14" s="162"/>
      <c r="O14" s="30">
        <f t="shared" ref="O14:O20" si="2">SUM(C14:H14)</f>
        <v>5187</v>
      </c>
      <c r="P14">
        <v>1</v>
      </c>
      <c r="Q14" s="28" t="s">
        <v>284</v>
      </c>
      <c r="R14" s="33">
        <v>0.1016945480857249</v>
      </c>
      <c r="S14" s="33">
        <v>9.2955263295346577E-2</v>
      </c>
      <c r="T14" s="33">
        <v>0.14330993205056741</v>
      </c>
      <c r="U14" s="33">
        <v>7.8622855988149831E-2</v>
      </c>
      <c r="V14" s="33">
        <v>0.11975630447570031</v>
      </c>
      <c r="W14" s="33">
        <v>0.12141746315593401</v>
      </c>
      <c r="X14" s="163"/>
      <c r="Y14" s="163"/>
      <c r="Z14" s="163"/>
      <c r="AA14" s="163"/>
      <c r="AB14" s="163"/>
      <c r="AC14" s="163"/>
      <c r="AD14" s="34">
        <f t="shared" ref="AD14:AD20" si="3">O14/O$21</f>
        <v>0.10348542585240308</v>
      </c>
    </row>
    <row r="15" spans="1:30">
      <c r="A15">
        <v>2</v>
      </c>
      <c r="B15" s="21" t="s">
        <v>285</v>
      </c>
      <c r="C15" s="345">
        <v>2388</v>
      </c>
      <c r="D15" s="345">
        <v>2430</v>
      </c>
      <c r="E15" s="345">
        <v>2676</v>
      </c>
      <c r="F15" s="345">
        <v>1683</v>
      </c>
      <c r="G15" s="345">
        <v>2075</v>
      </c>
      <c r="H15" s="345">
        <v>1844</v>
      </c>
      <c r="I15" s="159"/>
      <c r="J15" s="159"/>
      <c r="K15" s="159"/>
      <c r="L15" s="159"/>
      <c r="M15" s="159"/>
      <c r="N15" s="159"/>
      <c r="O15" s="18">
        <f t="shared" si="2"/>
        <v>13096</v>
      </c>
      <c r="P15">
        <v>2</v>
      </c>
      <c r="Q15" s="21" t="s">
        <v>285</v>
      </c>
      <c r="R15" s="19">
        <v>0.17795455139665131</v>
      </c>
      <c r="S15" s="19">
        <v>0.1703079707883563</v>
      </c>
      <c r="T15" s="19">
        <v>0.23040770492511181</v>
      </c>
      <c r="U15" s="19">
        <v>0.17396026142139309</v>
      </c>
      <c r="V15" s="19">
        <v>0.23358479092562989</v>
      </c>
      <c r="W15" s="19">
        <v>0.21469806165000599</v>
      </c>
      <c r="X15" s="164"/>
      <c r="Y15" s="164"/>
      <c r="Z15" s="164"/>
      <c r="AA15" s="164"/>
      <c r="AB15" s="164"/>
      <c r="AC15" s="164"/>
      <c r="AD15" s="35">
        <f t="shared" si="3"/>
        <v>0.2612772579454542</v>
      </c>
    </row>
    <row r="16" spans="1:30">
      <c r="A16">
        <v>3</v>
      </c>
      <c r="B16" s="28" t="s">
        <v>286</v>
      </c>
      <c r="C16" s="344">
        <v>3257</v>
      </c>
      <c r="D16" s="344">
        <v>3910</v>
      </c>
      <c r="E16" s="344">
        <v>2690</v>
      </c>
      <c r="F16" s="344">
        <v>2876</v>
      </c>
      <c r="G16" s="344">
        <v>2049</v>
      </c>
      <c r="H16" s="344">
        <v>2146</v>
      </c>
      <c r="I16" s="162"/>
      <c r="J16" s="162"/>
      <c r="K16" s="162"/>
      <c r="L16" s="162"/>
      <c r="M16" s="162"/>
      <c r="N16" s="162"/>
      <c r="O16" s="30">
        <f t="shared" si="2"/>
        <v>16928</v>
      </c>
      <c r="P16">
        <v>3</v>
      </c>
      <c r="Q16" s="28" t="s">
        <v>286</v>
      </c>
      <c r="R16" s="33">
        <v>0.43075464061381591</v>
      </c>
      <c r="S16" s="33">
        <v>0.4399550392277633</v>
      </c>
      <c r="T16" s="33">
        <v>0.35129939121920339</v>
      </c>
      <c r="U16" s="33">
        <v>0.4427262429396624</v>
      </c>
      <c r="V16" s="33">
        <v>0.330721894803372</v>
      </c>
      <c r="W16" s="33">
        <v>0.3316267215619163</v>
      </c>
      <c r="X16" s="163"/>
      <c r="Y16" s="163"/>
      <c r="Z16" s="163"/>
      <c r="AA16" s="163"/>
      <c r="AB16" s="163"/>
      <c r="AC16" s="163"/>
      <c r="AD16" s="34">
        <f t="shared" si="3"/>
        <v>0.3377291862019432</v>
      </c>
    </row>
    <row r="17" spans="1:30">
      <c r="A17">
        <v>4</v>
      </c>
      <c r="B17" s="21" t="s">
        <v>260</v>
      </c>
      <c r="C17" s="345">
        <v>756</v>
      </c>
      <c r="D17" s="345">
        <v>720</v>
      </c>
      <c r="E17" s="345">
        <v>578</v>
      </c>
      <c r="F17" s="345">
        <v>769</v>
      </c>
      <c r="G17" s="345">
        <v>752</v>
      </c>
      <c r="H17" s="345">
        <v>961</v>
      </c>
      <c r="I17" s="159"/>
      <c r="J17" s="159"/>
      <c r="K17" s="159"/>
      <c r="L17" s="159"/>
      <c r="M17" s="159"/>
      <c r="N17" s="159"/>
      <c r="O17" s="18">
        <f t="shared" si="2"/>
        <v>4536</v>
      </c>
      <c r="P17">
        <v>4</v>
      </c>
      <c r="Q17" s="21" t="s">
        <v>260</v>
      </c>
      <c r="R17" s="19">
        <v>0.1121221488743448</v>
      </c>
      <c r="S17" s="19">
        <v>9.2954403577903619E-2</v>
      </c>
      <c r="T17" s="19">
        <v>7.4190514873843413E-2</v>
      </c>
      <c r="U17" s="19">
        <v>0.1135482689202213</v>
      </c>
      <c r="V17" s="19">
        <v>0.1030592619446401</v>
      </c>
      <c r="W17" s="19">
        <v>0.1398344121002866</v>
      </c>
      <c r="X17" s="164"/>
      <c r="Y17" s="164"/>
      <c r="Z17" s="164"/>
      <c r="AA17" s="164"/>
      <c r="AB17" s="164"/>
      <c r="AC17" s="164"/>
      <c r="AD17" s="35">
        <f t="shared" si="3"/>
        <v>9.0497376453923348E-2</v>
      </c>
    </row>
    <row r="18" spans="1:30">
      <c r="A18">
        <v>5</v>
      </c>
      <c r="B18" s="28" t="s">
        <v>287</v>
      </c>
      <c r="C18" s="344">
        <v>1479</v>
      </c>
      <c r="D18" s="344">
        <v>2041</v>
      </c>
      <c r="E18" s="344">
        <v>1382</v>
      </c>
      <c r="F18" s="344">
        <v>711</v>
      </c>
      <c r="G18" s="344">
        <v>1203</v>
      </c>
      <c r="H18" s="344">
        <v>1315</v>
      </c>
      <c r="I18" s="162"/>
      <c r="J18" s="162"/>
      <c r="K18" s="162"/>
      <c r="L18" s="162"/>
      <c r="M18" s="162"/>
      <c r="N18" s="162"/>
      <c r="O18" s="30">
        <f t="shared" si="2"/>
        <v>8131</v>
      </c>
      <c r="P18">
        <v>5</v>
      </c>
      <c r="Q18" s="28" t="s">
        <v>287</v>
      </c>
      <c r="R18" s="33">
        <v>0.14864237555535531</v>
      </c>
      <c r="S18" s="33">
        <v>0.1915472220679067</v>
      </c>
      <c r="T18" s="33">
        <v>0.15407226396619611</v>
      </c>
      <c r="U18" s="33">
        <v>9.7541955978288464E-2</v>
      </c>
      <c r="V18" s="33">
        <v>0.18053444517675279</v>
      </c>
      <c r="W18" s="33">
        <v>0.18824197827284439</v>
      </c>
      <c r="X18" s="163"/>
      <c r="Y18" s="163"/>
      <c r="Z18" s="163"/>
      <c r="AA18" s="163"/>
      <c r="AB18" s="163"/>
      <c r="AC18" s="163"/>
      <c r="AD18" s="34">
        <f t="shared" si="3"/>
        <v>0.1622209364962193</v>
      </c>
    </row>
    <row r="19" spans="1:30">
      <c r="A19">
        <v>6</v>
      </c>
      <c r="B19" s="21" t="s">
        <v>288</v>
      </c>
      <c r="C19" s="345">
        <v>294</v>
      </c>
      <c r="D19" s="345">
        <v>126</v>
      </c>
      <c r="E19" s="345">
        <v>502</v>
      </c>
      <c r="F19" s="345">
        <v>941</v>
      </c>
      <c r="G19" s="345">
        <v>193</v>
      </c>
      <c r="H19" s="345">
        <v>0</v>
      </c>
      <c r="I19" s="159"/>
      <c r="J19" s="159"/>
      <c r="K19" s="159"/>
      <c r="L19" s="159"/>
      <c r="M19" s="159"/>
      <c r="N19" s="159"/>
      <c r="O19" s="18">
        <f t="shared" si="2"/>
        <v>2056</v>
      </c>
      <c r="P19">
        <v>6</v>
      </c>
      <c r="Q19" s="21" t="s">
        <v>288</v>
      </c>
      <c r="R19" s="19">
        <v>2.582679890577114E-2</v>
      </c>
      <c r="S19" s="19">
        <v>8.8923168622846802E-3</v>
      </c>
      <c r="T19" s="19">
        <v>4.4750601010199537E-2</v>
      </c>
      <c r="U19" s="19">
        <v>9.1074662103388604E-2</v>
      </c>
      <c r="V19" s="19">
        <v>2.7165551861123811E-2</v>
      </c>
      <c r="W19" s="19">
        <v>0</v>
      </c>
      <c r="X19" s="164"/>
      <c r="Y19" s="164"/>
      <c r="Z19" s="164"/>
      <c r="AA19" s="164"/>
      <c r="AB19" s="164"/>
      <c r="AC19" s="164"/>
      <c r="AD19" s="35">
        <f t="shared" si="3"/>
        <v>4.1019093031143386E-2</v>
      </c>
    </row>
    <row r="20" spans="1:30" ht="15" customHeight="1" thickBot="1">
      <c r="A20">
        <v>7</v>
      </c>
      <c r="B20" s="28" t="s">
        <v>265</v>
      </c>
      <c r="C20" s="344">
        <v>33</v>
      </c>
      <c r="D20" s="344">
        <v>30</v>
      </c>
      <c r="E20" s="344">
        <v>17</v>
      </c>
      <c r="F20" s="344">
        <v>23</v>
      </c>
      <c r="G20" s="344">
        <v>46</v>
      </c>
      <c r="H20" s="344">
        <v>40</v>
      </c>
      <c r="I20" s="162"/>
      <c r="J20" s="162"/>
      <c r="K20" s="162"/>
      <c r="L20" s="162"/>
      <c r="M20" s="162"/>
      <c r="N20" s="162"/>
      <c r="O20" s="30">
        <f t="shared" si="2"/>
        <v>189</v>
      </c>
      <c r="P20">
        <v>7</v>
      </c>
      <c r="Q20" s="28" t="s">
        <v>265</v>
      </c>
      <c r="R20" s="33">
        <v>3.0049365683366418E-3</v>
      </c>
      <c r="S20" s="33">
        <v>3.3877841804388232E-3</v>
      </c>
      <c r="T20" s="33">
        <v>1.9695919548783671E-3</v>
      </c>
      <c r="U20" s="33">
        <v>2.5257526488962779E-3</v>
      </c>
      <c r="V20" s="33">
        <v>5.1777508127810491E-3</v>
      </c>
      <c r="W20" s="33">
        <v>4.1813632590124959E-3</v>
      </c>
      <c r="X20" s="163"/>
      <c r="Y20" s="163"/>
      <c r="Z20" s="163"/>
      <c r="AA20" s="163"/>
      <c r="AB20" s="163"/>
      <c r="AC20" s="163"/>
      <c r="AD20" s="34">
        <f t="shared" si="3"/>
        <v>3.7707240189134728E-3</v>
      </c>
    </row>
    <row r="21" spans="1:30">
      <c r="B21" s="40" t="s">
        <v>24</v>
      </c>
      <c r="C21" s="41">
        <f t="shared" ref="C21:O21" si="4">SUM(C14:C20)</f>
        <v>9186</v>
      </c>
      <c r="D21" s="41">
        <f t="shared" si="4"/>
        <v>10164</v>
      </c>
      <c r="E21" s="41">
        <f t="shared" si="4"/>
        <v>9081</v>
      </c>
      <c r="F21" s="41">
        <f t="shared" si="4"/>
        <v>7548</v>
      </c>
      <c r="G21" s="41">
        <f t="shared" si="4"/>
        <v>7086</v>
      </c>
      <c r="H21" s="41">
        <f t="shared" si="4"/>
        <v>7058</v>
      </c>
      <c r="I21" s="41">
        <f t="shared" si="4"/>
        <v>0</v>
      </c>
      <c r="J21" s="41">
        <f t="shared" si="4"/>
        <v>0</v>
      </c>
      <c r="K21" s="41">
        <f t="shared" si="4"/>
        <v>0</v>
      </c>
      <c r="L21" s="41">
        <f t="shared" si="4"/>
        <v>0</v>
      </c>
      <c r="M21" s="41">
        <f t="shared" si="4"/>
        <v>0</v>
      </c>
      <c r="N21" s="41">
        <f t="shared" si="4"/>
        <v>0</v>
      </c>
      <c r="O21" s="42">
        <f t="shared" si="4"/>
        <v>50123</v>
      </c>
      <c r="Q21" s="40" t="s">
        <v>24</v>
      </c>
      <c r="R21" s="45">
        <f t="shared" ref="R21:AD21" si="5">SUM(R14:R20)</f>
        <v>1</v>
      </c>
      <c r="S21" s="45">
        <f t="shared" si="5"/>
        <v>1</v>
      </c>
      <c r="T21" s="45">
        <f t="shared" si="5"/>
        <v>1.0000000000000002</v>
      </c>
      <c r="U21" s="45">
        <f t="shared" si="5"/>
        <v>1</v>
      </c>
      <c r="V21" s="45">
        <f t="shared" si="5"/>
        <v>0.99999999999999989</v>
      </c>
      <c r="W21" s="45">
        <f t="shared" si="5"/>
        <v>0.99999999999999978</v>
      </c>
      <c r="X21" s="45">
        <f t="shared" si="5"/>
        <v>0</v>
      </c>
      <c r="Y21" s="45">
        <f t="shared" si="5"/>
        <v>0</v>
      </c>
      <c r="Z21" s="45">
        <f t="shared" si="5"/>
        <v>0</v>
      </c>
      <c r="AA21" s="45">
        <f t="shared" si="5"/>
        <v>0</v>
      </c>
      <c r="AB21" s="45">
        <f t="shared" si="5"/>
        <v>0</v>
      </c>
      <c r="AC21" s="45">
        <f t="shared" si="5"/>
        <v>0</v>
      </c>
      <c r="AD21" s="46">
        <f t="shared" si="5"/>
        <v>0.99999999999999978</v>
      </c>
    </row>
    <row r="22" spans="1:30">
      <c r="C22" t="b">
        <f t="shared" ref="C22:N22" si="6">C21=C7</f>
        <v>1</v>
      </c>
      <c r="D22" t="b">
        <f t="shared" si="6"/>
        <v>1</v>
      </c>
      <c r="E22" t="b">
        <f t="shared" si="6"/>
        <v>1</v>
      </c>
      <c r="F22" t="b">
        <f t="shared" si="6"/>
        <v>1</v>
      </c>
      <c r="G22" t="b">
        <f t="shared" si="6"/>
        <v>1</v>
      </c>
      <c r="H22" t="b">
        <f t="shared" si="6"/>
        <v>1</v>
      </c>
      <c r="I22" t="b">
        <f t="shared" si="6"/>
        <v>1</v>
      </c>
      <c r="J22" t="b">
        <f t="shared" si="6"/>
        <v>1</v>
      </c>
      <c r="K22" t="b">
        <f t="shared" si="6"/>
        <v>1</v>
      </c>
      <c r="L22" t="b">
        <f t="shared" si="6"/>
        <v>1</v>
      </c>
      <c r="M22" t="b">
        <f t="shared" si="6"/>
        <v>1</v>
      </c>
      <c r="N22" t="b">
        <f t="shared" si="6"/>
        <v>1</v>
      </c>
    </row>
    <row r="23" spans="1:30">
      <c r="B23" s="13" t="s">
        <v>266</v>
      </c>
      <c r="C23" s="341"/>
      <c r="D23" s="341"/>
      <c r="E23" s="341"/>
      <c r="F23" s="341"/>
      <c r="G23" s="341"/>
      <c r="H23" s="341"/>
      <c r="I23" s="161"/>
      <c r="J23" s="161"/>
      <c r="K23" s="161"/>
      <c r="L23" s="161"/>
      <c r="M23" s="161"/>
      <c r="N23" s="161"/>
      <c r="O23" s="27"/>
      <c r="Q23" s="13" t="s">
        <v>267</v>
      </c>
      <c r="R23" s="48" t="s">
        <v>25</v>
      </c>
      <c r="S23" s="48" t="s">
        <v>26</v>
      </c>
      <c r="T23" s="48" t="s">
        <v>27</v>
      </c>
      <c r="U23" s="48" t="s">
        <v>28</v>
      </c>
      <c r="V23" s="48" t="s">
        <v>29</v>
      </c>
      <c r="W23" s="48" t="s">
        <v>30</v>
      </c>
      <c r="X23" s="14" t="s">
        <v>31</v>
      </c>
      <c r="Y23" s="14" t="s">
        <v>32</v>
      </c>
      <c r="Z23" s="14" t="s">
        <v>33</v>
      </c>
      <c r="AA23" s="14" t="s">
        <v>34</v>
      </c>
      <c r="AB23" s="14" t="s">
        <v>35</v>
      </c>
      <c r="AC23" s="14" t="s">
        <v>36</v>
      </c>
      <c r="AD23" s="27"/>
    </row>
    <row r="24" spans="1:30">
      <c r="B24" s="6" t="s">
        <v>284</v>
      </c>
      <c r="C24" s="340">
        <v>3342836.35</v>
      </c>
      <c r="D24" s="340">
        <v>3369113.92</v>
      </c>
      <c r="E24" s="340">
        <v>4086186.24</v>
      </c>
      <c r="F24" s="340">
        <v>1942512.78</v>
      </c>
      <c r="G24" s="340">
        <v>2601862.15</v>
      </c>
      <c r="H24" s="340">
        <v>2741422.73</v>
      </c>
      <c r="I24" s="162"/>
      <c r="J24" s="162"/>
      <c r="K24" s="162"/>
      <c r="L24" s="162"/>
      <c r="M24" s="162"/>
      <c r="N24" s="162"/>
      <c r="O24" s="30">
        <f t="shared" ref="O24:O30" si="7">SUM(C24:H24)</f>
        <v>18083934.169999998</v>
      </c>
      <c r="Q24" s="28" t="s">
        <v>284</v>
      </c>
      <c r="R24" s="184">
        <f t="shared" ref="R24:W30" si="8">C24/C$31</f>
        <v>0.10169454808572485</v>
      </c>
      <c r="S24" s="184">
        <f t="shared" si="8"/>
        <v>9.2955263295346577E-2</v>
      </c>
      <c r="T24" s="184">
        <f t="shared" si="8"/>
        <v>0.14330993205056741</v>
      </c>
      <c r="U24" s="184">
        <f t="shared" si="8"/>
        <v>7.8622855988149831E-2</v>
      </c>
      <c r="V24" s="184">
        <f t="shared" si="8"/>
        <v>0.11975630447570033</v>
      </c>
      <c r="W24" s="184">
        <f t="shared" si="8"/>
        <v>0.12141746315593402</v>
      </c>
      <c r="X24" s="163"/>
      <c r="Y24" s="163"/>
      <c r="Z24" s="163"/>
      <c r="AA24" s="163"/>
      <c r="AB24" s="163"/>
      <c r="AC24" s="163"/>
      <c r="AD24" s="34">
        <f t="shared" ref="AD24:AD30" si="9">O24/O$31</f>
        <v>0.1085208033990931</v>
      </c>
    </row>
    <row r="25" spans="1:30">
      <c r="B25" t="s">
        <v>285</v>
      </c>
      <c r="C25" s="342">
        <v>5849605.0599999996</v>
      </c>
      <c r="D25" s="342">
        <v>6172721.5300000003</v>
      </c>
      <c r="E25" s="342">
        <v>6569599.0499999998</v>
      </c>
      <c r="F25" s="342">
        <v>4297987.2300000004</v>
      </c>
      <c r="G25" s="342">
        <v>5074934.71</v>
      </c>
      <c r="H25" s="342">
        <v>4847557.5999999996</v>
      </c>
      <c r="I25" s="159"/>
      <c r="J25" s="159"/>
      <c r="K25" s="159"/>
      <c r="L25" s="159"/>
      <c r="M25" s="159"/>
      <c r="N25" s="159"/>
      <c r="O25" s="18">
        <f t="shared" si="7"/>
        <v>32812405.18</v>
      </c>
      <c r="Q25" s="21" t="s">
        <v>285</v>
      </c>
      <c r="R25" s="184">
        <f t="shared" si="8"/>
        <v>0.17795455139665134</v>
      </c>
      <c r="S25" s="184">
        <f t="shared" si="8"/>
        <v>0.1703079707883563</v>
      </c>
      <c r="T25" s="184">
        <f t="shared" si="8"/>
        <v>0.23040770492511181</v>
      </c>
      <c r="U25" s="184">
        <f t="shared" si="8"/>
        <v>0.17396026142139309</v>
      </c>
      <c r="V25" s="184">
        <f t="shared" si="8"/>
        <v>0.23358479092562992</v>
      </c>
      <c r="W25" s="184">
        <f t="shared" si="8"/>
        <v>0.21469806165000604</v>
      </c>
      <c r="X25" s="164"/>
      <c r="Y25" s="164"/>
      <c r="Z25" s="164"/>
      <c r="AA25" s="164"/>
      <c r="AB25" s="164"/>
      <c r="AC25" s="164"/>
      <c r="AD25" s="35">
        <f t="shared" si="9"/>
        <v>0.19690563668924063</v>
      </c>
    </row>
    <row r="26" spans="1:30">
      <c r="B26" s="6" t="s">
        <v>286</v>
      </c>
      <c r="C26" s="340">
        <v>14159483.449999999</v>
      </c>
      <c r="D26" s="340">
        <v>15945935.65</v>
      </c>
      <c r="E26" s="340">
        <v>10016575.390000001</v>
      </c>
      <c r="F26" s="340">
        <v>10938312.710000001</v>
      </c>
      <c r="G26" s="340">
        <v>7185365.1799999997</v>
      </c>
      <c r="H26" s="340">
        <v>7487629.9400000004</v>
      </c>
      <c r="I26" s="162"/>
      <c r="J26" s="162"/>
      <c r="K26" s="162"/>
      <c r="L26" s="162"/>
      <c r="M26" s="162"/>
      <c r="N26" s="162"/>
      <c r="O26" s="30">
        <f t="shared" si="7"/>
        <v>65733302.32</v>
      </c>
      <c r="Q26" s="28" t="s">
        <v>286</v>
      </c>
      <c r="R26" s="184">
        <f t="shared" si="8"/>
        <v>0.43075464061381591</v>
      </c>
      <c r="S26" s="184">
        <f t="shared" si="8"/>
        <v>0.4399550392277633</v>
      </c>
      <c r="T26" s="184">
        <f t="shared" si="8"/>
        <v>0.35129939121920339</v>
      </c>
      <c r="U26" s="184">
        <f t="shared" si="8"/>
        <v>0.4427262429396624</v>
      </c>
      <c r="V26" s="184">
        <f t="shared" si="8"/>
        <v>0.330721894803372</v>
      </c>
      <c r="W26" s="184">
        <f t="shared" si="8"/>
        <v>0.3316267215619163</v>
      </c>
      <c r="X26" s="163"/>
      <c r="Y26" s="163"/>
      <c r="Z26" s="163"/>
      <c r="AA26" s="163"/>
      <c r="AB26" s="163"/>
      <c r="AC26" s="163"/>
      <c r="AD26" s="34">
        <f t="shared" si="9"/>
        <v>0.39446232831768108</v>
      </c>
    </row>
    <row r="27" spans="1:30">
      <c r="B27" t="s">
        <v>260</v>
      </c>
      <c r="C27" s="342">
        <v>3685605.59</v>
      </c>
      <c r="D27" s="342">
        <v>3369082.76</v>
      </c>
      <c r="E27" s="342">
        <v>2115389.0499999998</v>
      </c>
      <c r="F27" s="342">
        <v>2805405.13</v>
      </c>
      <c r="G27" s="342">
        <v>2239097.09</v>
      </c>
      <c r="H27" s="342">
        <v>3157249.59</v>
      </c>
      <c r="I27" s="159"/>
      <c r="J27" s="159"/>
      <c r="K27" s="159"/>
      <c r="L27" s="159"/>
      <c r="M27" s="159"/>
      <c r="N27" s="159"/>
      <c r="O27" s="18">
        <f t="shared" si="7"/>
        <v>17371829.209999997</v>
      </c>
      <c r="Q27" s="21" t="s">
        <v>260</v>
      </c>
      <c r="R27" s="184">
        <f t="shared" si="8"/>
        <v>0.11212214887434478</v>
      </c>
      <c r="S27" s="184">
        <f t="shared" si="8"/>
        <v>9.2954403577903619E-2</v>
      </c>
      <c r="T27" s="184">
        <f t="shared" si="8"/>
        <v>7.4190514873843413E-2</v>
      </c>
      <c r="U27" s="184">
        <f t="shared" si="8"/>
        <v>0.11354826892022134</v>
      </c>
      <c r="V27" s="184">
        <f t="shared" si="8"/>
        <v>0.10305926194464014</v>
      </c>
      <c r="W27" s="184">
        <f t="shared" si="8"/>
        <v>0.13983441210028663</v>
      </c>
      <c r="X27" s="164"/>
      <c r="Y27" s="164"/>
      <c r="Z27" s="164"/>
      <c r="AA27" s="164"/>
      <c r="AB27" s="164"/>
      <c r="AC27" s="164"/>
      <c r="AD27" s="35">
        <f t="shared" si="9"/>
        <v>0.10424749640531526</v>
      </c>
    </row>
    <row r="28" spans="1:30">
      <c r="B28" s="6" t="s">
        <v>287</v>
      </c>
      <c r="C28" s="340">
        <v>4886074.4800000004</v>
      </c>
      <c r="D28" s="340">
        <v>6942526.8600000003</v>
      </c>
      <c r="E28" s="340">
        <v>4393051.87</v>
      </c>
      <c r="F28" s="340">
        <v>2409941.66</v>
      </c>
      <c r="G28" s="340">
        <v>3922346.65</v>
      </c>
      <c r="H28" s="340">
        <v>4250219.24</v>
      </c>
      <c r="I28" s="162"/>
      <c r="J28" s="162"/>
      <c r="K28" s="162"/>
      <c r="L28" s="162"/>
      <c r="M28" s="162"/>
      <c r="N28" s="162"/>
      <c r="O28" s="30">
        <f t="shared" si="7"/>
        <v>26804160.759999998</v>
      </c>
      <c r="Q28" s="28" t="s">
        <v>287</v>
      </c>
      <c r="R28" s="184">
        <f t="shared" si="8"/>
        <v>0.14864237555535531</v>
      </c>
      <c r="S28" s="184">
        <f t="shared" si="8"/>
        <v>0.19154722206790673</v>
      </c>
      <c r="T28" s="184">
        <f t="shared" si="8"/>
        <v>0.15407226396619605</v>
      </c>
      <c r="U28" s="184">
        <f t="shared" si="8"/>
        <v>9.7541955978288464E-2</v>
      </c>
      <c r="V28" s="184">
        <f t="shared" si="8"/>
        <v>0.18053444517675282</v>
      </c>
      <c r="W28" s="184">
        <f t="shared" si="8"/>
        <v>0.18824197827284445</v>
      </c>
      <c r="X28" s="163"/>
      <c r="Y28" s="163"/>
      <c r="Z28" s="163"/>
      <c r="AA28" s="163"/>
      <c r="AB28" s="163"/>
      <c r="AC28" s="163"/>
      <c r="AD28" s="34">
        <f t="shared" si="9"/>
        <v>0.16085045614350663</v>
      </c>
    </row>
    <row r="29" spans="1:30">
      <c r="B29" t="s">
        <v>288</v>
      </c>
      <c r="C29" s="342">
        <v>848961.56</v>
      </c>
      <c r="D29" s="342">
        <v>322297.28000000003</v>
      </c>
      <c r="E29" s="342">
        <v>1275970.81</v>
      </c>
      <c r="F29" s="342">
        <v>2250156.0499999998</v>
      </c>
      <c r="G29" s="342">
        <v>590207.1</v>
      </c>
      <c r="H29" s="343">
        <v>0</v>
      </c>
      <c r="I29" s="159"/>
      <c r="J29" s="159"/>
      <c r="K29" s="159"/>
      <c r="L29" s="159"/>
      <c r="M29" s="159"/>
      <c r="N29" s="159"/>
      <c r="O29" s="18">
        <f t="shared" si="7"/>
        <v>5287592.8</v>
      </c>
      <c r="Q29" s="21" t="s">
        <v>288</v>
      </c>
      <c r="R29" s="184">
        <f t="shared" si="8"/>
        <v>2.582679890577114E-2</v>
      </c>
      <c r="S29" s="184">
        <f t="shared" si="8"/>
        <v>8.8923168622846802E-3</v>
      </c>
      <c r="T29" s="184">
        <f t="shared" si="8"/>
        <v>4.4750601010199544E-2</v>
      </c>
      <c r="U29" s="184">
        <f t="shared" si="8"/>
        <v>9.1074662103388604E-2</v>
      </c>
      <c r="V29" s="184">
        <f t="shared" si="8"/>
        <v>2.7165551861123814E-2</v>
      </c>
      <c r="W29" s="184">
        <f t="shared" si="8"/>
        <v>0</v>
      </c>
      <c r="X29" s="164"/>
      <c r="Y29" s="164"/>
      <c r="Z29" s="164"/>
      <c r="AA29" s="164"/>
      <c r="AB29" s="164"/>
      <c r="AC29" s="164"/>
      <c r="AD29" s="35">
        <f t="shared" si="9"/>
        <v>3.1730585463818919E-2</v>
      </c>
    </row>
    <row r="30" spans="1:30" ht="15" customHeight="1" thickBot="1">
      <c r="B30" s="6" t="s">
        <v>265</v>
      </c>
      <c r="C30" s="340">
        <v>98776.3</v>
      </c>
      <c r="D30" s="340">
        <v>122788.43</v>
      </c>
      <c r="E30" s="340">
        <v>56158.84</v>
      </c>
      <c r="F30" s="340">
        <v>62403.06</v>
      </c>
      <c r="G30" s="340">
        <v>112493.4</v>
      </c>
      <c r="H30" s="340">
        <v>94408.86</v>
      </c>
      <c r="I30" s="162"/>
      <c r="J30" s="162"/>
      <c r="K30" s="162"/>
      <c r="L30" s="162"/>
      <c r="M30" s="162"/>
      <c r="N30" s="162"/>
      <c r="O30" s="30">
        <f t="shared" si="7"/>
        <v>547028.8899999999</v>
      </c>
      <c r="Q30" s="28" t="s">
        <v>265</v>
      </c>
      <c r="R30" s="184">
        <f t="shared" si="8"/>
        <v>3.0049365683366418E-3</v>
      </c>
      <c r="S30" s="184">
        <f t="shared" si="8"/>
        <v>3.3877841804388232E-3</v>
      </c>
      <c r="T30" s="184">
        <f t="shared" si="8"/>
        <v>1.9695919548783675E-3</v>
      </c>
      <c r="U30" s="184">
        <f t="shared" si="8"/>
        <v>2.5257526488962779E-3</v>
      </c>
      <c r="V30" s="184">
        <f t="shared" si="8"/>
        <v>5.1777508127810491E-3</v>
      </c>
      <c r="W30" s="184">
        <f t="shared" si="8"/>
        <v>4.1813632590124959E-3</v>
      </c>
      <c r="X30" s="163"/>
      <c r="Y30" s="163"/>
      <c r="Z30" s="163"/>
      <c r="AA30" s="163"/>
      <c r="AB30" s="163"/>
      <c r="AC30" s="163"/>
      <c r="AD30" s="34">
        <f t="shared" si="9"/>
        <v>3.282693581344425E-3</v>
      </c>
    </row>
    <row r="31" spans="1:30">
      <c r="B31" s="40" t="s">
        <v>24</v>
      </c>
      <c r="C31" s="41">
        <f t="shared" ref="C31:O31" si="10">SUM(C24:C30)</f>
        <v>32871342.789999999</v>
      </c>
      <c r="D31" s="41">
        <f t="shared" si="10"/>
        <v>36244466.43</v>
      </c>
      <c r="E31" s="41">
        <f t="shared" si="10"/>
        <v>28512931.25</v>
      </c>
      <c r="F31" s="41">
        <f t="shared" si="10"/>
        <v>24706718.620000001</v>
      </c>
      <c r="G31" s="41">
        <f t="shared" si="10"/>
        <v>21726306.279999997</v>
      </c>
      <c r="H31" s="41">
        <f t="shared" si="10"/>
        <v>22578487.960000001</v>
      </c>
      <c r="I31" s="41">
        <f t="shared" si="10"/>
        <v>0</v>
      </c>
      <c r="J31" s="41">
        <f t="shared" si="10"/>
        <v>0</v>
      </c>
      <c r="K31" s="41">
        <f t="shared" si="10"/>
        <v>0</v>
      </c>
      <c r="L31" s="41">
        <f t="shared" si="10"/>
        <v>0</v>
      </c>
      <c r="M31" s="41">
        <f t="shared" si="10"/>
        <v>0</v>
      </c>
      <c r="N31" s="41">
        <f t="shared" si="10"/>
        <v>0</v>
      </c>
      <c r="O31" s="42">
        <f t="shared" si="10"/>
        <v>166640253.32999998</v>
      </c>
      <c r="Q31" s="40" t="s">
        <v>24</v>
      </c>
      <c r="R31" s="45">
        <f t="shared" ref="R31:AD31" si="11">SUM(R24:R30)</f>
        <v>1</v>
      </c>
      <c r="S31" s="45">
        <f t="shared" si="11"/>
        <v>1</v>
      </c>
      <c r="T31" s="45">
        <f t="shared" si="11"/>
        <v>1.0000000000000002</v>
      </c>
      <c r="U31" s="45">
        <f t="shared" si="11"/>
        <v>1</v>
      </c>
      <c r="V31" s="45">
        <f t="shared" si="11"/>
        <v>1</v>
      </c>
      <c r="W31" s="45">
        <f t="shared" si="11"/>
        <v>0.99999999999999989</v>
      </c>
      <c r="X31" s="45">
        <f t="shared" si="11"/>
        <v>0</v>
      </c>
      <c r="Y31" s="45">
        <f t="shared" si="11"/>
        <v>0</v>
      </c>
      <c r="Z31" s="45">
        <f t="shared" si="11"/>
        <v>0</v>
      </c>
      <c r="AA31" s="45">
        <f t="shared" si="11"/>
        <v>0</v>
      </c>
      <c r="AB31" s="45">
        <f t="shared" si="11"/>
        <v>0</v>
      </c>
      <c r="AC31" s="45">
        <f t="shared" si="11"/>
        <v>0</v>
      </c>
      <c r="AD31" s="46">
        <f t="shared" si="11"/>
        <v>1.0000000000000002</v>
      </c>
    </row>
    <row r="32" spans="1:30">
      <c r="C32" t="e">
        <f>#REF!=C31</f>
        <v>#REF!</v>
      </c>
      <c r="D32" t="e">
        <f>#REF!=D31</f>
        <v>#REF!</v>
      </c>
      <c r="E32" t="e">
        <f>#REF!=E31</f>
        <v>#REF!</v>
      </c>
      <c r="F32" t="e">
        <f>#REF!=F31</f>
        <v>#REF!</v>
      </c>
      <c r="G32" t="e">
        <f>#REF!=G31</f>
        <v>#REF!</v>
      </c>
      <c r="H32" t="e">
        <f>#REF!=H31</f>
        <v>#REF!</v>
      </c>
      <c r="I32" t="e">
        <f>#REF!=I31</f>
        <v>#REF!</v>
      </c>
      <c r="J32" t="e">
        <f>#REF!=J31</f>
        <v>#REF!</v>
      </c>
      <c r="K32" t="e">
        <f>#REF!=K31</f>
        <v>#REF!</v>
      </c>
      <c r="L32" t="e">
        <f>#REF!=L31</f>
        <v>#REF!</v>
      </c>
      <c r="M32" t="e">
        <f>#REF!=M31</f>
        <v>#REF!</v>
      </c>
      <c r="N32" t="e">
        <f>#REF!=N31</f>
        <v>#REF!</v>
      </c>
    </row>
    <row r="33" spans="2:45">
      <c r="B33" s="13" t="s">
        <v>289</v>
      </c>
      <c r="C33" s="48" t="s">
        <v>25</v>
      </c>
      <c r="D33" s="48" t="s">
        <v>26</v>
      </c>
      <c r="E33" s="48" t="s">
        <v>27</v>
      </c>
      <c r="F33" s="48" t="s">
        <v>28</v>
      </c>
      <c r="G33" s="48" t="s">
        <v>29</v>
      </c>
      <c r="H33" s="48" t="s">
        <v>30</v>
      </c>
      <c r="I33" s="48" t="s">
        <v>31</v>
      </c>
      <c r="J33" s="48" t="s">
        <v>32</v>
      </c>
      <c r="K33" s="48" t="s">
        <v>33</v>
      </c>
      <c r="L33" s="48" t="s">
        <v>34</v>
      </c>
      <c r="M33" s="48" t="s">
        <v>35</v>
      </c>
      <c r="N33" s="48" t="s">
        <v>36</v>
      </c>
      <c r="O33" s="27"/>
      <c r="Q33" s="13" t="s">
        <v>290</v>
      </c>
      <c r="R33" s="14" t="s">
        <v>25</v>
      </c>
      <c r="S33" s="14" t="s">
        <v>26</v>
      </c>
      <c r="T33" s="14" t="s">
        <v>27</v>
      </c>
      <c r="U33" s="14" t="s">
        <v>28</v>
      </c>
      <c r="V33" s="14" t="s">
        <v>29</v>
      </c>
      <c r="W33" s="14" t="s">
        <v>30</v>
      </c>
      <c r="X33" s="14" t="s">
        <v>31</v>
      </c>
      <c r="Y33" s="14" t="s">
        <v>32</v>
      </c>
      <c r="Z33" s="14" t="s">
        <v>33</v>
      </c>
      <c r="AA33" s="14" t="s">
        <v>34</v>
      </c>
      <c r="AB33" s="14" t="s">
        <v>35</v>
      </c>
      <c r="AC33" s="14" t="s">
        <v>36</v>
      </c>
      <c r="AD33" s="15" t="s">
        <v>251</v>
      </c>
      <c r="AF33" s="3" t="s">
        <v>291</v>
      </c>
      <c r="AG33" s="4" t="s">
        <v>25</v>
      </c>
      <c r="AH33" s="4" t="s">
        <v>26</v>
      </c>
      <c r="AI33" s="4" t="s">
        <v>27</v>
      </c>
      <c r="AJ33" s="4" t="s">
        <v>28</v>
      </c>
      <c r="AK33" s="4" t="s">
        <v>29</v>
      </c>
      <c r="AL33" s="4" t="s">
        <v>30</v>
      </c>
      <c r="AM33" s="4" t="s">
        <v>31</v>
      </c>
      <c r="AN33" s="4" t="s">
        <v>32</v>
      </c>
      <c r="AO33" s="4" t="s">
        <v>33</v>
      </c>
      <c r="AP33" s="4" t="s">
        <v>34</v>
      </c>
      <c r="AQ33" s="4" t="s">
        <v>35</v>
      </c>
      <c r="AR33" s="4" t="s">
        <v>36</v>
      </c>
      <c r="AS33" s="4" t="s">
        <v>251</v>
      </c>
    </row>
    <row r="34" spans="2:45">
      <c r="B34" s="28" t="s">
        <v>117</v>
      </c>
      <c r="C34" s="9">
        <f t="shared" ref="C34:C43" si="12">AG34/AG$44</f>
        <v>0.29436098410624861</v>
      </c>
      <c r="D34" s="9">
        <f t="shared" ref="D34:D43" si="13">AH34/AH$44</f>
        <v>0.42443919716646988</v>
      </c>
      <c r="E34" s="9">
        <f t="shared" ref="E34:E43" si="14">AI34/AI$44</f>
        <v>0.27772271776236096</v>
      </c>
      <c r="F34" s="9">
        <f t="shared" ref="F34:F43" si="15">AJ34/AJ$44</f>
        <v>0.44422363540010601</v>
      </c>
      <c r="G34" s="9">
        <f t="shared" ref="G34:G43" si="16">AK34/AK$44</f>
        <v>0.39373412362404742</v>
      </c>
      <c r="H34" s="9">
        <f t="shared" ref="H34:H43" si="17">AL34/AL$44</f>
        <v>0.4151317653726268</v>
      </c>
      <c r="I34" s="317"/>
      <c r="J34" s="317"/>
      <c r="K34" s="317"/>
      <c r="L34" s="317"/>
      <c r="M34" s="317"/>
      <c r="N34" s="317"/>
      <c r="O34" s="30">
        <f t="shared" ref="O34:O43" si="18">AS34</f>
        <v>18613</v>
      </c>
      <c r="Q34" s="12" t="s">
        <v>117</v>
      </c>
      <c r="R34" s="12">
        <v>3427.56</v>
      </c>
      <c r="S34" s="12">
        <v>3575.99</v>
      </c>
      <c r="T34" s="12">
        <v>3102.93</v>
      </c>
      <c r="U34" s="12">
        <v>3230.76</v>
      </c>
      <c r="V34" s="12">
        <v>2822.39</v>
      </c>
      <c r="W34" s="12">
        <v>2962.67</v>
      </c>
      <c r="X34" s="320"/>
      <c r="Y34" s="320"/>
      <c r="Z34" s="320"/>
      <c r="AA34" s="320"/>
      <c r="AB34" s="320"/>
      <c r="AC34" s="320"/>
      <c r="AD34" s="12">
        <f t="shared" ref="AD34:AD43" si="19">SUMPRODUCT(AG34:AL34,R34:W34)/AS34</f>
        <v>3218.6300993928976</v>
      </c>
      <c r="AF34" s="6" t="s">
        <v>117</v>
      </c>
      <c r="AG34" s="12">
        <v>2704</v>
      </c>
      <c r="AH34" s="12">
        <v>4314</v>
      </c>
      <c r="AI34" s="12">
        <v>2522</v>
      </c>
      <c r="AJ34" s="12">
        <v>3353</v>
      </c>
      <c r="AK34" s="12">
        <v>2790</v>
      </c>
      <c r="AL34" s="12">
        <v>2930</v>
      </c>
      <c r="AM34" s="320"/>
      <c r="AN34" s="320"/>
      <c r="AO34" s="320"/>
      <c r="AP34" s="320"/>
      <c r="AQ34" s="320"/>
      <c r="AR34" s="320"/>
      <c r="AS34" s="12">
        <f t="shared" ref="AS34:AS43" si="20">SUM(AG34:AL34)</f>
        <v>18613</v>
      </c>
    </row>
    <row r="35" spans="2:45">
      <c r="B35" s="21" t="s">
        <v>135</v>
      </c>
      <c r="C35" s="9">
        <f t="shared" si="12"/>
        <v>8.4585238406270413E-2</v>
      </c>
      <c r="D35" s="9">
        <f t="shared" si="13"/>
        <v>7.2510822510822512E-2</v>
      </c>
      <c r="E35" s="9">
        <f t="shared" si="14"/>
        <v>6.7063098777667654E-2</v>
      </c>
      <c r="F35" s="9">
        <f t="shared" si="15"/>
        <v>6.0015898251192371E-2</v>
      </c>
      <c r="G35" s="9">
        <f t="shared" si="16"/>
        <v>6.6610217329946375E-2</v>
      </c>
      <c r="H35" s="9">
        <f t="shared" si="17"/>
        <v>7.8209124397846413E-2</v>
      </c>
      <c r="I35" s="318"/>
      <c r="J35" s="318"/>
      <c r="K35" s="318"/>
      <c r="L35" s="318"/>
      <c r="M35" s="318"/>
      <c r="N35" s="318"/>
      <c r="O35" s="18">
        <f t="shared" si="18"/>
        <v>3600</v>
      </c>
      <c r="Q35" s="11" t="s">
        <v>135</v>
      </c>
      <c r="R35" s="11">
        <v>2686.56</v>
      </c>
      <c r="S35" s="11">
        <v>2948.62</v>
      </c>
      <c r="T35" s="11">
        <v>2742.37</v>
      </c>
      <c r="U35" s="11">
        <v>2729.07</v>
      </c>
      <c r="V35" s="11">
        <v>2631.02</v>
      </c>
      <c r="W35" s="11">
        <v>2710.72</v>
      </c>
      <c r="X35" s="321"/>
      <c r="Y35" s="321"/>
      <c r="Z35" s="321"/>
      <c r="AA35" s="321"/>
      <c r="AB35" s="321"/>
      <c r="AC35" s="321"/>
      <c r="AD35" s="11">
        <f t="shared" si="19"/>
        <v>2751.4224944444441</v>
      </c>
      <c r="AF35" t="s">
        <v>135</v>
      </c>
      <c r="AG35" s="11">
        <v>777</v>
      </c>
      <c r="AH35" s="11">
        <v>737</v>
      </c>
      <c r="AI35" s="11">
        <v>609</v>
      </c>
      <c r="AJ35" s="11">
        <v>453</v>
      </c>
      <c r="AK35" s="11">
        <v>472</v>
      </c>
      <c r="AL35" s="11">
        <v>552</v>
      </c>
      <c r="AM35" s="321"/>
      <c r="AN35" s="321"/>
      <c r="AO35" s="321"/>
      <c r="AP35" s="321"/>
      <c r="AQ35" s="321"/>
      <c r="AR35" s="321"/>
      <c r="AS35" s="11">
        <f t="shared" si="20"/>
        <v>3600</v>
      </c>
    </row>
    <row r="36" spans="2:45">
      <c r="B36" s="28" t="s">
        <v>168</v>
      </c>
      <c r="C36" s="9">
        <f t="shared" si="12"/>
        <v>7.0650990637927277E-2</v>
      </c>
      <c r="D36" s="9">
        <f t="shared" si="13"/>
        <v>0.10842188114915388</v>
      </c>
      <c r="E36" s="9">
        <f t="shared" si="14"/>
        <v>0.1275189957053188</v>
      </c>
      <c r="F36" s="9">
        <f t="shared" si="15"/>
        <v>1.3248542660307366E-3</v>
      </c>
      <c r="G36" s="9">
        <f t="shared" si="16"/>
        <v>0</v>
      </c>
      <c r="H36" s="9">
        <f t="shared" si="17"/>
        <v>4.2504958911873051E-4</v>
      </c>
      <c r="I36" s="317"/>
      <c r="J36" s="317"/>
      <c r="K36" s="317"/>
      <c r="L36" s="317"/>
      <c r="M36" s="317"/>
      <c r="N36" s="317"/>
      <c r="O36" s="30">
        <f t="shared" si="18"/>
        <v>2922</v>
      </c>
      <c r="Q36" s="12" t="s">
        <v>168</v>
      </c>
      <c r="R36" s="12">
        <v>2504.44</v>
      </c>
      <c r="S36" s="12">
        <v>2374.56</v>
      </c>
      <c r="T36" s="12">
        <v>2354.8200000000002</v>
      </c>
      <c r="U36" s="8">
        <v>4947.8100000000004</v>
      </c>
      <c r="V36" s="8">
        <v>0</v>
      </c>
      <c r="W36" s="8">
        <v>1439.82</v>
      </c>
      <c r="X36" s="320"/>
      <c r="Y36" s="320"/>
      <c r="Z36" s="320"/>
      <c r="AA36" s="320"/>
      <c r="AB36" s="320"/>
      <c r="AC36" s="320"/>
      <c r="AD36" s="12">
        <f t="shared" si="19"/>
        <v>2403.4311430527036</v>
      </c>
      <c r="AF36" s="6" t="s">
        <v>168</v>
      </c>
      <c r="AG36" s="12">
        <v>649</v>
      </c>
      <c r="AH36" s="12">
        <v>1102</v>
      </c>
      <c r="AI36" s="12">
        <v>1158</v>
      </c>
      <c r="AJ36" s="8">
        <v>10</v>
      </c>
      <c r="AK36" s="8">
        <v>0</v>
      </c>
      <c r="AL36" s="8">
        <v>3</v>
      </c>
      <c r="AM36" s="320"/>
      <c r="AN36" s="320"/>
      <c r="AO36" s="320"/>
      <c r="AP36" s="320"/>
      <c r="AQ36" s="320"/>
      <c r="AR36" s="320"/>
      <c r="AS36" s="12">
        <f t="shared" si="20"/>
        <v>2922</v>
      </c>
    </row>
    <row r="37" spans="2:45">
      <c r="B37" s="21" t="s">
        <v>123</v>
      </c>
      <c r="C37" s="9">
        <f t="shared" si="12"/>
        <v>3.9407794469845416E-2</v>
      </c>
      <c r="D37" s="9">
        <f t="shared" si="13"/>
        <v>2.833530106257379E-2</v>
      </c>
      <c r="E37" s="9">
        <f t="shared" si="14"/>
        <v>3.8101530668428585E-2</v>
      </c>
      <c r="F37" s="9">
        <f t="shared" si="15"/>
        <v>2.9941706412294648E-2</v>
      </c>
      <c r="G37" s="9">
        <f t="shared" si="16"/>
        <v>5.0804403048264182E-2</v>
      </c>
      <c r="H37" s="9">
        <f t="shared" si="17"/>
        <v>4.9872485123264379E-2</v>
      </c>
      <c r="I37" s="318"/>
      <c r="J37" s="318"/>
      <c r="K37" s="318"/>
      <c r="L37" s="318"/>
      <c r="M37" s="318"/>
      <c r="N37" s="318"/>
      <c r="O37" s="18">
        <f t="shared" si="18"/>
        <v>1934</v>
      </c>
      <c r="Q37" s="11" t="s">
        <v>123</v>
      </c>
      <c r="R37" s="11">
        <v>3029.91</v>
      </c>
      <c r="S37" s="11">
        <v>3596.79</v>
      </c>
      <c r="T37" s="11">
        <v>3216.22</v>
      </c>
      <c r="U37" s="11">
        <v>3039.86</v>
      </c>
      <c r="V37" s="11">
        <v>3083.74</v>
      </c>
      <c r="W37" s="11">
        <v>2993.33</v>
      </c>
      <c r="X37" s="321"/>
      <c r="Y37" s="321"/>
      <c r="Z37" s="321"/>
      <c r="AA37" s="321"/>
      <c r="AB37" s="321"/>
      <c r="AC37" s="321"/>
      <c r="AD37" s="11">
        <f t="shared" si="19"/>
        <v>3152.1830299896583</v>
      </c>
      <c r="AF37" t="s">
        <v>123</v>
      </c>
      <c r="AG37" s="11">
        <v>362</v>
      </c>
      <c r="AH37" s="11">
        <v>288</v>
      </c>
      <c r="AI37" s="11">
        <v>346</v>
      </c>
      <c r="AJ37" s="11">
        <v>226</v>
      </c>
      <c r="AK37" s="11">
        <v>360</v>
      </c>
      <c r="AL37" s="11">
        <v>352</v>
      </c>
      <c r="AM37" s="321"/>
      <c r="AN37" s="321"/>
      <c r="AO37" s="321"/>
      <c r="AP37" s="321"/>
      <c r="AQ37" s="321"/>
      <c r="AR37" s="321"/>
      <c r="AS37" s="11">
        <f t="shared" si="20"/>
        <v>1934</v>
      </c>
    </row>
    <row r="38" spans="2:45">
      <c r="B38" s="28" t="s">
        <v>133</v>
      </c>
      <c r="C38" s="9">
        <f t="shared" si="12"/>
        <v>3.04811669932506E-2</v>
      </c>
      <c r="D38" s="9">
        <f t="shared" si="13"/>
        <v>3.0204643841007479E-2</v>
      </c>
      <c r="E38" s="9">
        <f t="shared" si="14"/>
        <v>3.9643211100099107E-2</v>
      </c>
      <c r="F38" s="9">
        <f t="shared" si="15"/>
        <v>3.842077371489136E-2</v>
      </c>
      <c r="G38" s="9">
        <f t="shared" si="16"/>
        <v>3.2881738639570987E-2</v>
      </c>
      <c r="H38" s="9">
        <f t="shared" si="17"/>
        <v>4.9305752337772742E-2</v>
      </c>
      <c r="I38" s="317"/>
      <c r="J38" s="317"/>
      <c r="K38" s="317"/>
      <c r="L38" s="317"/>
      <c r="M38" s="317"/>
      <c r="N38" s="317"/>
      <c r="O38" s="30">
        <f t="shared" si="18"/>
        <v>1818</v>
      </c>
      <c r="Q38" s="12" t="s">
        <v>133</v>
      </c>
      <c r="R38" s="12">
        <v>3910.72</v>
      </c>
      <c r="S38" s="12">
        <v>4156.0200000000004</v>
      </c>
      <c r="T38" s="12">
        <v>3247.56</v>
      </c>
      <c r="U38" s="12">
        <v>3616.93</v>
      </c>
      <c r="V38" s="12">
        <v>3076.58</v>
      </c>
      <c r="W38" s="12">
        <v>3811.96</v>
      </c>
      <c r="X38" s="320"/>
      <c r="Y38" s="320"/>
      <c r="Z38" s="320"/>
      <c r="AA38" s="320"/>
      <c r="AB38" s="320"/>
      <c r="AC38" s="320"/>
      <c r="AD38" s="12">
        <f t="shared" si="19"/>
        <v>3648.1497579757975</v>
      </c>
      <c r="AF38" s="6" t="s">
        <v>133</v>
      </c>
      <c r="AG38" s="12">
        <v>280</v>
      </c>
      <c r="AH38" s="12">
        <v>307</v>
      </c>
      <c r="AI38" s="12">
        <v>360</v>
      </c>
      <c r="AJ38" s="12">
        <v>290</v>
      </c>
      <c r="AK38" s="12">
        <v>233</v>
      </c>
      <c r="AL38" s="12">
        <v>348</v>
      </c>
      <c r="AM38" s="320"/>
      <c r="AN38" s="320"/>
      <c r="AO38" s="320"/>
      <c r="AP38" s="320"/>
      <c r="AQ38" s="320"/>
      <c r="AR38" s="320"/>
      <c r="AS38" s="12">
        <f t="shared" si="20"/>
        <v>1818</v>
      </c>
    </row>
    <row r="39" spans="2:45">
      <c r="B39" s="21" t="s">
        <v>272</v>
      </c>
      <c r="C39" s="9">
        <f t="shared" si="12"/>
        <v>3.5706509906379275E-2</v>
      </c>
      <c r="D39" s="9">
        <f t="shared" si="13"/>
        <v>2.3120818575364029E-2</v>
      </c>
      <c r="E39" s="9">
        <f t="shared" si="14"/>
        <v>2.9842528355907939E-2</v>
      </c>
      <c r="F39" s="9">
        <f t="shared" si="15"/>
        <v>3.9348171701112877E-2</v>
      </c>
      <c r="G39" s="9">
        <f t="shared" si="16"/>
        <v>3.8950042337002541E-2</v>
      </c>
      <c r="H39" s="9">
        <f t="shared" si="17"/>
        <v>3.0886936809294416E-2</v>
      </c>
      <c r="I39" s="318"/>
      <c r="J39" s="318"/>
      <c r="K39" s="318"/>
      <c r="L39" s="318"/>
      <c r="M39" s="318"/>
      <c r="N39" s="318"/>
      <c r="O39" s="18">
        <f t="shared" si="18"/>
        <v>1625</v>
      </c>
      <c r="Q39" s="11" t="s">
        <v>272</v>
      </c>
      <c r="R39" s="11">
        <v>3548.88</v>
      </c>
      <c r="S39" s="11">
        <v>3720.52</v>
      </c>
      <c r="T39" s="11">
        <v>3289.09</v>
      </c>
      <c r="U39" s="11">
        <v>3790.28</v>
      </c>
      <c r="V39" s="11">
        <v>3223.93</v>
      </c>
      <c r="W39" s="11">
        <v>3130.69</v>
      </c>
      <c r="X39" s="321"/>
      <c r="Y39" s="321"/>
      <c r="Z39" s="321"/>
      <c r="AA39" s="321"/>
      <c r="AB39" s="321"/>
      <c r="AC39" s="321"/>
      <c r="AD39" s="11">
        <f t="shared" si="19"/>
        <v>3463.2039938461539</v>
      </c>
      <c r="AF39" t="s">
        <v>272</v>
      </c>
      <c r="AG39" s="11">
        <v>328</v>
      </c>
      <c r="AH39" s="11">
        <v>235</v>
      </c>
      <c r="AI39" s="11">
        <v>271</v>
      </c>
      <c r="AJ39" s="11">
        <v>297</v>
      </c>
      <c r="AK39" s="11">
        <v>276</v>
      </c>
      <c r="AL39" s="11">
        <v>218</v>
      </c>
      <c r="AM39" s="321"/>
      <c r="AN39" s="321"/>
      <c r="AO39" s="321"/>
      <c r="AP39" s="321"/>
      <c r="AQ39" s="321"/>
      <c r="AR39" s="321"/>
      <c r="AS39" s="11">
        <f t="shared" si="20"/>
        <v>1625</v>
      </c>
    </row>
    <row r="40" spans="2:45">
      <c r="B40" s="28" t="s">
        <v>125</v>
      </c>
      <c r="C40" s="9">
        <f t="shared" si="12"/>
        <v>4.169388199433921E-2</v>
      </c>
      <c r="D40" s="9">
        <f t="shared" si="13"/>
        <v>3.4435261707988982E-2</v>
      </c>
      <c r="E40" s="9">
        <f t="shared" si="14"/>
        <v>4.2396211870939324E-2</v>
      </c>
      <c r="F40" s="9">
        <f t="shared" si="15"/>
        <v>2.2522522522522521E-2</v>
      </c>
      <c r="G40" s="9">
        <f t="shared" si="16"/>
        <v>1.7640417725091732E-2</v>
      </c>
      <c r="H40" s="9">
        <f t="shared" si="17"/>
        <v>1.6010201190138851E-2</v>
      </c>
      <c r="I40" s="317"/>
      <c r="J40" s="317"/>
      <c r="K40" s="317"/>
      <c r="L40" s="317"/>
      <c r="M40" s="317"/>
      <c r="N40" s="317"/>
      <c r="O40" s="30">
        <f t="shared" si="18"/>
        <v>1526</v>
      </c>
      <c r="Q40" s="12" t="s">
        <v>125</v>
      </c>
      <c r="R40" s="12">
        <v>3539.07</v>
      </c>
      <c r="S40" s="12">
        <v>3501.2</v>
      </c>
      <c r="T40" s="12">
        <v>3128.78</v>
      </c>
      <c r="U40" s="12">
        <v>2941.87</v>
      </c>
      <c r="V40" s="12">
        <v>2938.2</v>
      </c>
      <c r="W40" s="12">
        <v>3345.53</v>
      </c>
      <c r="X40" s="320"/>
      <c r="Y40" s="320"/>
      <c r="Z40" s="320"/>
      <c r="AA40" s="320"/>
      <c r="AB40" s="320"/>
      <c r="AC40" s="320"/>
      <c r="AD40" s="12">
        <f t="shared" si="19"/>
        <v>3296.7902359108784</v>
      </c>
      <c r="AF40" s="6" t="s">
        <v>125</v>
      </c>
      <c r="AG40" s="12">
        <v>383</v>
      </c>
      <c r="AH40" s="12">
        <v>350</v>
      </c>
      <c r="AI40" s="12">
        <v>385</v>
      </c>
      <c r="AJ40" s="12">
        <v>170</v>
      </c>
      <c r="AK40" s="12">
        <v>125</v>
      </c>
      <c r="AL40" s="12">
        <v>113</v>
      </c>
      <c r="AM40" s="320"/>
      <c r="AN40" s="320"/>
      <c r="AO40" s="320"/>
      <c r="AP40" s="320"/>
      <c r="AQ40" s="320"/>
      <c r="AR40" s="320"/>
      <c r="AS40" s="12">
        <f t="shared" si="20"/>
        <v>1526</v>
      </c>
    </row>
    <row r="41" spans="2:45">
      <c r="B41" s="21" t="s">
        <v>119</v>
      </c>
      <c r="C41" s="9">
        <f t="shared" si="12"/>
        <v>2.9610276507729152E-2</v>
      </c>
      <c r="D41" s="9">
        <f t="shared" si="13"/>
        <v>1.9382133018496655E-2</v>
      </c>
      <c r="E41" s="9">
        <f t="shared" si="14"/>
        <v>3.5678889990089196E-2</v>
      </c>
      <c r="F41" s="9">
        <f t="shared" si="15"/>
        <v>3.9083200847906729E-2</v>
      </c>
      <c r="G41" s="9">
        <f t="shared" si="16"/>
        <v>2.3708721422523286E-2</v>
      </c>
      <c r="H41" s="9">
        <f t="shared" si="17"/>
        <v>1.8277132332105411E-2</v>
      </c>
      <c r="I41" s="318"/>
      <c r="J41" s="318"/>
      <c r="K41" s="318"/>
      <c r="L41" s="318"/>
      <c r="M41" s="318"/>
      <c r="N41" s="318"/>
      <c r="O41" s="18">
        <f t="shared" si="18"/>
        <v>1385</v>
      </c>
      <c r="Q41" s="11" t="s">
        <v>119</v>
      </c>
      <c r="R41" s="11">
        <v>4202.16</v>
      </c>
      <c r="S41" s="11">
        <v>3968.1</v>
      </c>
      <c r="T41" s="11">
        <v>3177.62</v>
      </c>
      <c r="U41" s="11">
        <v>2786.95</v>
      </c>
      <c r="V41" s="11">
        <v>2753.83</v>
      </c>
      <c r="W41" s="11">
        <v>3324.51</v>
      </c>
      <c r="X41" s="321"/>
      <c r="Y41" s="321"/>
      <c r="Z41" s="321"/>
      <c r="AA41" s="321"/>
      <c r="AB41" s="321"/>
      <c r="AC41" s="321"/>
      <c r="AD41" s="11">
        <f t="shared" si="19"/>
        <v>3370.33038267148</v>
      </c>
      <c r="AF41" t="s">
        <v>119</v>
      </c>
      <c r="AG41" s="11">
        <v>272</v>
      </c>
      <c r="AH41" s="11">
        <v>197</v>
      </c>
      <c r="AI41" s="11">
        <v>324</v>
      </c>
      <c r="AJ41" s="11">
        <v>295</v>
      </c>
      <c r="AK41" s="11">
        <v>168</v>
      </c>
      <c r="AL41" s="11">
        <v>129</v>
      </c>
      <c r="AM41" s="321"/>
      <c r="AN41" s="321"/>
      <c r="AO41" s="321"/>
      <c r="AP41" s="321"/>
      <c r="AQ41" s="321"/>
      <c r="AR41" s="321"/>
      <c r="AS41" s="11">
        <f t="shared" si="20"/>
        <v>1385</v>
      </c>
    </row>
    <row r="42" spans="2:45">
      <c r="B42" s="28" t="s">
        <v>124</v>
      </c>
      <c r="C42" s="9">
        <f t="shared" si="12"/>
        <v>3.1025473546701501E-2</v>
      </c>
      <c r="D42" s="9">
        <f t="shared" si="13"/>
        <v>2.7646595828414011E-2</v>
      </c>
      <c r="E42" s="9">
        <f t="shared" si="14"/>
        <v>2.1032925889219248E-2</v>
      </c>
      <c r="F42" s="9">
        <f t="shared" si="15"/>
        <v>2.3317435082140965E-2</v>
      </c>
      <c r="G42" s="9">
        <f t="shared" si="16"/>
        <v>3.6127575500987864E-2</v>
      </c>
      <c r="H42" s="9">
        <f t="shared" si="17"/>
        <v>1.6293567582884669E-2</v>
      </c>
      <c r="I42" s="317"/>
      <c r="J42" s="317"/>
      <c r="K42" s="317"/>
      <c r="L42" s="317"/>
      <c r="M42" s="317"/>
      <c r="N42" s="317"/>
      <c r="O42" s="30">
        <f t="shared" si="18"/>
        <v>1304</v>
      </c>
      <c r="Q42" s="12" t="s">
        <v>124</v>
      </c>
      <c r="R42" s="12">
        <v>4330.6899999999996</v>
      </c>
      <c r="S42" s="12">
        <v>3951.92</v>
      </c>
      <c r="T42" s="12">
        <v>3158.64</v>
      </c>
      <c r="U42" s="12">
        <v>3164.27</v>
      </c>
      <c r="V42" s="12">
        <v>3272.07</v>
      </c>
      <c r="W42" s="12">
        <v>4093.47</v>
      </c>
      <c r="X42" s="320"/>
      <c r="Y42" s="320"/>
      <c r="Z42" s="320"/>
      <c r="AA42" s="320"/>
      <c r="AB42" s="320"/>
      <c r="AC42" s="320"/>
      <c r="AD42" s="12">
        <f t="shared" si="19"/>
        <v>3691.2169478527612</v>
      </c>
      <c r="AF42" s="6" t="s">
        <v>124</v>
      </c>
      <c r="AG42" s="12">
        <v>285</v>
      </c>
      <c r="AH42" s="12">
        <v>281</v>
      </c>
      <c r="AI42" s="12">
        <v>191</v>
      </c>
      <c r="AJ42" s="12">
        <v>176</v>
      </c>
      <c r="AK42" s="12">
        <v>256</v>
      </c>
      <c r="AL42" s="12">
        <v>115</v>
      </c>
      <c r="AM42" s="320"/>
      <c r="AN42" s="320"/>
      <c r="AO42" s="320"/>
      <c r="AP42" s="320"/>
      <c r="AQ42" s="320"/>
      <c r="AR42" s="320"/>
      <c r="AS42" s="12">
        <f t="shared" si="20"/>
        <v>1304</v>
      </c>
    </row>
    <row r="43" spans="2:45">
      <c r="B43" s="36" t="s">
        <v>137</v>
      </c>
      <c r="C43" s="9">
        <f t="shared" si="12"/>
        <v>1.6873503156978008E-2</v>
      </c>
      <c r="D43" s="9">
        <f t="shared" si="13"/>
        <v>3.2369146005509643E-2</v>
      </c>
      <c r="E43" s="9">
        <f t="shared" si="14"/>
        <v>2.0482325735051207E-2</v>
      </c>
      <c r="F43" s="9">
        <f t="shared" si="15"/>
        <v>2.9941706412294648E-2</v>
      </c>
      <c r="G43" s="9">
        <f t="shared" si="16"/>
        <v>2.1874117979113747E-2</v>
      </c>
      <c r="H43" s="9">
        <f t="shared" si="17"/>
        <v>2.3377727401530178E-2</v>
      </c>
      <c r="I43" s="318"/>
      <c r="J43" s="318"/>
      <c r="K43" s="318"/>
      <c r="L43" s="318"/>
      <c r="M43" s="318"/>
      <c r="N43" s="318"/>
      <c r="O43" s="38">
        <f t="shared" si="18"/>
        <v>1216</v>
      </c>
      <c r="Q43" s="11" t="s">
        <v>137</v>
      </c>
      <c r="R43" s="11">
        <v>3391.34</v>
      </c>
      <c r="S43" s="11">
        <v>3858.49</v>
      </c>
      <c r="T43" s="11">
        <v>3024.69</v>
      </c>
      <c r="U43" s="11">
        <v>3134.73</v>
      </c>
      <c r="V43" s="11">
        <v>2932.1</v>
      </c>
      <c r="W43" s="11">
        <v>3453.27</v>
      </c>
      <c r="X43" s="217"/>
      <c r="Y43" s="217"/>
      <c r="Z43" s="217"/>
      <c r="AA43" s="217"/>
      <c r="AB43" s="217"/>
      <c r="AC43" s="217"/>
      <c r="AD43" s="11">
        <f t="shared" si="19"/>
        <v>3363.8217763157895</v>
      </c>
      <c r="AF43" t="s">
        <v>137</v>
      </c>
      <c r="AG43" s="11">
        <v>155</v>
      </c>
      <c r="AH43" s="11">
        <v>329</v>
      </c>
      <c r="AI43" s="11">
        <v>186</v>
      </c>
      <c r="AJ43" s="11">
        <v>226</v>
      </c>
      <c r="AK43" s="11">
        <v>155</v>
      </c>
      <c r="AL43" s="11">
        <v>165</v>
      </c>
      <c r="AM43" s="217"/>
      <c r="AN43" s="217"/>
      <c r="AO43" s="217"/>
      <c r="AP43" s="217"/>
      <c r="AQ43" s="217"/>
      <c r="AR43" s="217"/>
      <c r="AS43" s="11">
        <f t="shared" si="20"/>
        <v>1216</v>
      </c>
    </row>
    <row r="44" spans="2:45">
      <c r="B44" s="166" t="s">
        <v>292</v>
      </c>
      <c r="C44" s="10">
        <f t="shared" ref="C44:N44" si="21">SUM(C34:C43)</f>
        <v>0.67439581972566953</v>
      </c>
      <c r="D44" s="10">
        <f t="shared" si="21"/>
        <v>0.80086580086580095</v>
      </c>
      <c r="E44" s="10">
        <f t="shared" si="21"/>
        <v>0.69948243585508185</v>
      </c>
      <c r="F44" s="10">
        <f t="shared" si="21"/>
        <v>0.72813990461049283</v>
      </c>
      <c r="G44" s="10">
        <f t="shared" si="21"/>
        <v>0.68233135760654817</v>
      </c>
      <c r="H44" s="10">
        <f t="shared" si="21"/>
        <v>0.69778974213658262</v>
      </c>
      <c r="I44" s="319">
        <f t="shared" si="21"/>
        <v>0</v>
      </c>
      <c r="J44" s="319">
        <f t="shared" si="21"/>
        <v>0</v>
      </c>
      <c r="K44" s="319">
        <f t="shared" si="21"/>
        <v>0</v>
      </c>
      <c r="L44" s="319">
        <f t="shared" si="21"/>
        <v>0</v>
      </c>
      <c r="M44" s="319">
        <f t="shared" si="21"/>
        <v>0</v>
      </c>
      <c r="N44" s="319">
        <f t="shared" si="21"/>
        <v>0</v>
      </c>
      <c r="O44" s="27"/>
      <c r="Q44" s="194"/>
      <c r="R44" s="194"/>
      <c r="S44" s="194"/>
      <c r="T44" s="194"/>
      <c r="U44" s="194"/>
      <c r="V44" s="194"/>
      <c r="W44" s="194"/>
      <c r="X44" s="322"/>
      <c r="Y44" s="322"/>
      <c r="Z44" s="322"/>
      <c r="AA44" s="322"/>
      <c r="AB44" s="322"/>
      <c r="AC44" s="322"/>
      <c r="AD44" s="194"/>
      <c r="AF44" s="197"/>
      <c r="AG44" s="196">
        <f t="shared" ref="AG44:AS44" si="22">C7</f>
        <v>9186</v>
      </c>
      <c r="AH44" s="196">
        <f t="shared" si="22"/>
        <v>10164</v>
      </c>
      <c r="AI44" s="196">
        <f t="shared" si="22"/>
        <v>9081</v>
      </c>
      <c r="AJ44" s="196">
        <f t="shared" si="22"/>
        <v>7548</v>
      </c>
      <c r="AK44" s="196">
        <f t="shared" si="22"/>
        <v>7086</v>
      </c>
      <c r="AL44" s="196">
        <f t="shared" si="22"/>
        <v>7058</v>
      </c>
      <c r="AM44" s="196">
        <f t="shared" si="22"/>
        <v>0</v>
      </c>
      <c r="AN44" s="196">
        <f t="shared" si="22"/>
        <v>0</v>
      </c>
      <c r="AO44" s="196">
        <f t="shared" si="22"/>
        <v>0</v>
      </c>
      <c r="AP44" s="196">
        <f t="shared" si="22"/>
        <v>0</v>
      </c>
      <c r="AQ44" s="196">
        <f t="shared" si="22"/>
        <v>0</v>
      </c>
      <c r="AR44" s="196">
        <f t="shared" si="22"/>
        <v>0</v>
      </c>
      <c r="AS44" s="196">
        <f t="shared" si="22"/>
        <v>0</v>
      </c>
    </row>
    <row r="45" spans="2:45" s="192" customFormat="1">
      <c r="B45" s="206"/>
      <c r="C45" s="207"/>
      <c r="D45" s="207"/>
      <c r="E45" s="207"/>
      <c r="F45" s="207"/>
      <c r="G45" s="207"/>
      <c r="H45" s="207"/>
      <c r="I45" s="323"/>
      <c r="J45" s="323"/>
      <c r="K45" s="323"/>
      <c r="L45" s="323"/>
      <c r="M45" s="323"/>
      <c r="N45" s="323"/>
      <c r="R45" s="208">
        <f>R34-R79</f>
        <v>-547.23</v>
      </c>
      <c r="X45" s="324"/>
      <c r="Y45" s="324"/>
      <c r="Z45" s="324"/>
      <c r="AA45" s="324"/>
      <c r="AB45" s="324"/>
      <c r="AC45" s="324"/>
      <c r="AF45" s="325"/>
      <c r="AG45" s="326"/>
      <c r="AH45" s="326"/>
      <c r="AI45" s="326"/>
      <c r="AJ45" s="326"/>
      <c r="AK45" s="326"/>
      <c r="AL45" s="326"/>
      <c r="AM45" s="326"/>
      <c r="AN45" s="326"/>
      <c r="AO45" s="326"/>
      <c r="AP45" s="326"/>
      <c r="AQ45" s="326"/>
      <c r="AR45" s="326"/>
      <c r="AS45" s="326"/>
    </row>
    <row r="46" spans="2:45" s="192" customFormat="1">
      <c r="B46" s="206"/>
      <c r="C46" s="207"/>
      <c r="D46" s="207"/>
      <c r="E46" s="207"/>
      <c r="F46" s="207"/>
      <c r="G46" s="207"/>
      <c r="H46" s="207"/>
      <c r="I46" s="323"/>
      <c r="J46" s="323"/>
      <c r="K46" s="323"/>
      <c r="L46" s="323"/>
      <c r="M46" s="323"/>
      <c r="N46" s="323"/>
      <c r="X46" s="324"/>
      <c r="Y46" s="324"/>
      <c r="Z46" s="324"/>
      <c r="AA46" s="324"/>
      <c r="AB46" s="324"/>
      <c r="AC46" s="324"/>
      <c r="AF46" s="325"/>
      <c r="AG46" s="326"/>
      <c r="AH46" s="326"/>
      <c r="AI46" s="326"/>
      <c r="AJ46" s="326"/>
      <c r="AK46" s="326"/>
      <c r="AL46" s="326"/>
      <c r="AM46" s="326"/>
      <c r="AN46" s="326"/>
      <c r="AO46" s="326"/>
      <c r="AP46" s="326"/>
      <c r="AQ46" s="326"/>
      <c r="AR46" s="326"/>
      <c r="AS46" s="326"/>
    </row>
    <row r="47" spans="2:45" s="192" customFormat="1">
      <c r="B47" s="206"/>
      <c r="C47" s="207"/>
      <c r="D47" s="207"/>
      <c r="E47" s="207"/>
      <c r="F47" s="207"/>
      <c r="G47" s="207"/>
      <c r="H47" s="207"/>
      <c r="I47" s="323"/>
      <c r="J47" s="323"/>
      <c r="K47" s="323"/>
      <c r="L47" s="323"/>
      <c r="M47" s="323"/>
      <c r="N47" s="323"/>
      <c r="X47" s="324"/>
      <c r="Y47" s="324"/>
      <c r="Z47" s="324"/>
      <c r="AA47" s="324"/>
      <c r="AB47" s="324"/>
      <c r="AC47" s="324"/>
      <c r="AF47" s="325"/>
      <c r="AG47" s="326"/>
      <c r="AH47" s="326"/>
      <c r="AI47" s="326"/>
      <c r="AJ47" s="326"/>
      <c r="AK47" s="326"/>
      <c r="AL47" s="326"/>
      <c r="AM47" s="326"/>
      <c r="AN47" s="326"/>
      <c r="AO47" s="326"/>
      <c r="AP47" s="326"/>
      <c r="AQ47" s="326"/>
      <c r="AR47" s="326"/>
      <c r="AS47" s="326"/>
    </row>
    <row r="49" spans="1:30">
      <c r="B49" s="167" t="s">
        <v>233</v>
      </c>
      <c r="C49" s="168" t="s">
        <v>25</v>
      </c>
      <c r="D49" s="168" t="s">
        <v>26</v>
      </c>
      <c r="E49" s="168" t="s">
        <v>27</v>
      </c>
      <c r="F49" s="168" t="s">
        <v>28</v>
      </c>
      <c r="G49" s="168" t="s">
        <v>29</v>
      </c>
      <c r="H49" s="168" t="s">
        <v>30</v>
      </c>
      <c r="I49" s="168" t="s">
        <v>31</v>
      </c>
      <c r="J49" s="168" t="s">
        <v>32</v>
      </c>
      <c r="K49" s="168" t="s">
        <v>33</v>
      </c>
      <c r="L49" s="168" t="s">
        <v>34</v>
      </c>
      <c r="M49" s="168" t="s">
        <v>35</v>
      </c>
      <c r="N49" s="168" t="s">
        <v>36</v>
      </c>
      <c r="O49" s="169" t="s">
        <v>251</v>
      </c>
    </row>
    <row r="50" spans="1:30">
      <c r="B50" s="167">
        <v>2025</v>
      </c>
      <c r="C50" s="168"/>
      <c r="D50" s="168"/>
      <c r="E50" s="168"/>
      <c r="F50" s="168"/>
      <c r="G50" s="168"/>
      <c r="H50" s="168"/>
      <c r="I50" s="170"/>
      <c r="J50" s="170"/>
      <c r="K50" s="170"/>
      <c r="L50" s="170"/>
      <c r="M50" s="170"/>
      <c r="N50" s="170"/>
      <c r="O50" s="169"/>
    </row>
    <row r="51" spans="1:30">
      <c r="B51" s="16" t="s">
        <v>252</v>
      </c>
      <c r="C51" s="17">
        <v>9907</v>
      </c>
      <c r="D51" s="17">
        <v>8404</v>
      </c>
      <c r="E51" s="17">
        <v>6993</v>
      </c>
      <c r="F51" s="17">
        <v>7528</v>
      </c>
      <c r="G51" s="17">
        <v>8098</v>
      </c>
      <c r="H51" s="17">
        <v>7347</v>
      </c>
      <c r="I51" s="159"/>
      <c r="J51" s="159"/>
      <c r="K51" s="159"/>
      <c r="L51" s="159"/>
      <c r="M51" s="159"/>
      <c r="N51" s="159"/>
      <c r="O51" s="18"/>
    </row>
    <row r="52" spans="1:30">
      <c r="B52" s="16" t="s">
        <v>234</v>
      </c>
      <c r="C52" s="19">
        <v>0.81320000000000003</v>
      </c>
      <c r="D52" s="19">
        <v>0.76372228280625232</v>
      </c>
      <c r="E52" s="19">
        <v>0.57399655257325777</v>
      </c>
      <c r="F52" s="19">
        <v>0.63850720949957596</v>
      </c>
      <c r="G52" s="19">
        <v>0.66469670852827711</v>
      </c>
      <c r="H52" s="19">
        <v>0.62315521628498727</v>
      </c>
      <c r="I52" s="160">
        <v>0.78437166543544279</v>
      </c>
      <c r="J52" s="160">
        <v>0.80333251251744231</v>
      </c>
      <c r="K52" s="160">
        <v>0.54368108566581852</v>
      </c>
      <c r="L52" s="160">
        <v>0.70199999999999996</v>
      </c>
      <c r="M52" s="160">
        <v>0.79890000000000005</v>
      </c>
      <c r="N52" s="160">
        <v>0.76</v>
      </c>
      <c r="O52" s="20">
        <f>AVERAGE(C52:H52)</f>
        <v>0.67954632828205852</v>
      </c>
    </row>
    <row r="53" spans="1:30">
      <c r="B53" s="16" t="s">
        <v>253</v>
      </c>
      <c r="C53" s="17">
        <v>4191</v>
      </c>
      <c r="D53" s="17">
        <v>3937.862315564018</v>
      </c>
      <c r="E53" s="17">
        <v>3539</v>
      </c>
      <c r="F53" s="17">
        <v>3684.1802789585549</v>
      </c>
      <c r="G53" s="17">
        <v>3298.76</v>
      </c>
      <c r="H53" s="17">
        <v>3365.5766476112699</v>
      </c>
      <c r="I53" s="159">
        <v>3484</v>
      </c>
      <c r="J53" s="159">
        <v>3590.013624195361</v>
      </c>
      <c r="K53" s="159">
        <v>3181</v>
      </c>
      <c r="L53" s="159">
        <v>3209</v>
      </c>
      <c r="M53" s="159">
        <v>3564</v>
      </c>
      <c r="N53" s="159">
        <v>4144</v>
      </c>
      <c r="O53" s="316">
        <f>AVERAGE(C53:H53)</f>
        <v>3669.3965403556408</v>
      </c>
    </row>
    <row r="54" spans="1:30">
      <c r="B54" s="16" t="s">
        <v>236</v>
      </c>
      <c r="C54" s="47">
        <v>3408.3324977428001</v>
      </c>
      <c r="D54" s="47">
        <v>3007.4331970193002</v>
      </c>
      <c r="E54" s="22">
        <v>2031.5365525733</v>
      </c>
      <c r="F54" s="22">
        <v>2352.3756692112001</v>
      </c>
      <c r="G54" s="22">
        <v>2192.6802101288999</v>
      </c>
      <c r="H54" s="22">
        <v>2097.2766437659002</v>
      </c>
      <c r="I54" s="22"/>
      <c r="J54" s="22"/>
      <c r="K54" s="22"/>
      <c r="L54" s="22"/>
      <c r="M54" s="22"/>
      <c r="N54" s="22"/>
      <c r="O54" s="315">
        <f>O52*O53</f>
        <v>2493.5249460095642</v>
      </c>
    </row>
    <row r="55" spans="1:30">
      <c r="B55" s="24" t="s">
        <v>254</v>
      </c>
      <c r="C55" s="22"/>
      <c r="D55" s="25">
        <f t="shared" ref="D55:N55" si="23">(D51-C51)/C51</f>
        <v>-0.15171091147673363</v>
      </c>
      <c r="E55" s="25">
        <f t="shared" si="23"/>
        <v>-0.16789623988576868</v>
      </c>
      <c r="F55" s="25">
        <f t="shared" si="23"/>
        <v>7.65050765050765E-2</v>
      </c>
      <c r="G55" s="25">
        <f t="shared" si="23"/>
        <v>7.5717321997874606E-2</v>
      </c>
      <c r="H55" s="25">
        <f t="shared" si="23"/>
        <v>-9.2738947888367493E-2</v>
      </c>
      <c r="I55" s="25">
        <f t="shared" si="23"/>
        <v>-1</v>
      </c>
      <c r="J55" s="25" t="e">
        <f t="shared" si="23"/>
        <v>#DIV/0!</v>
      </c>
      <c r="K55" s="25" t="e">
        <f t="shared" si="23"/>
        <v>#DIV/0!</v>
      </c>
      <c r="L55" s="25" t="e">
        <f t="shared" si="23"/>
        <v>#DIV/0!</v>
      </c>
      <c r="M55" s="25" t="e">
        <f t="shared" si="23"/>
        <v>#DIV/0!</v>
      </c>
      <c r="N55" s="25" t="e">
        <f t="shared" si="23"/>
        <v>#DIV/0!</v>
      </c>
      <c r="O55" s="23"/>
    </row>
    <row r="56" spans="1:30">
      <c r="C56" t="b">
        <f>C52=Summary!C38</f>
        <v>1</v>
      </c>
      <c r="D56" t="b">
        <f>D52=Summary!D38</f>
        <v>1</v>
      </c>
      <c r="E56" t="b">
        <f>E52=Summary!E38</f>
        <v>1</v>
      </c>
      <c r="F56" t="b">
        <f>F52=Summary!F38</f>
        <v>1</v>
      </c>
      <c r="G56" t="b">
        <f>G52=Summary!G38</f>
        <v>1</v>
      </c>
      <c r="H56" t="b">
        <f>H52=Summary!H38</f>
        <v>1</v>
      </c>
    </row>
    <row r="58" spans="1:30">
      <c r="B58" s="167" t="s">
        <v>255</v>
      </c>
      <c r="C58" s="168" t="s">
        <v>25</v>
      </c>
      <c r="D58" s="168" t="s">
        <v>26</v>
      </c>
      <c r="E58" s="168" t="s">
        <v>27</v>
      </c>
      <c r="F58" s="168" t="s">
        <v>28</v>
      </c>
      <c r="G58" s="168" t="s">
        <v>29</v>
      </c>
      <c r="H58" s="168" t="s">
        <v>30</v>
      </c>
      <c r="I58" s="168" t="s">
        <v>31</v>
      </c>
      <c r="J58" s="168" t="s">
        <v>32</v>
      </c>
      <c r="K58" s="168" t="s">
        <v>33</v>
      </c>
      <c r="L58" s="168" t="s">
        <v>34</v>
      </c>
      <c r="M58" s="168" t="s">
        <v>35</v>
      </c>
      <c r="N58" s="168" t="s">
        <v>36</v>
      </c>
      <c r="O58" s="173"/>
      <c r="Q58" s="167" t="s">
        <v>256</v>
      </c>
      <c r="R58" s="180" t="s">
        <v>25</v>
      </c>
      <c r="S58" s="180" t="s">
        <v>26</v>
      </c>
      <c r="T58" s="180" t="s">
        <v>27</v>
      </c>
      <c r="U58" s="180" t="s">
        <v>28</v>
      </c>
      <c r="V58" s="180" t="s">
        <v>29</v>
      </c>
      <c r="W58" s="180" t="s">
        <v>30</v>
      </c>
      <c r="X58" s="174" t="s">
        <v>31</v>
      </c>
      <c r="Y58" s="174" t="s">
        <v>32</v>
      </c>
      <c r="Z58" s="174" t="s">
        <v>33</v>
      </c>
      <c r="AA58" s="174" t="s">
        <v>34</v>
      </c>
      <c r="AB58" s="174" t="s">
        <v>35</v>
      </c>
      <c r="AC58" s="174" t="s">
        <v>36</v>
      </c>
      <c r="AD58" s="174"/>
    </row>
    <row r="59" spans="1:30">
      <c r="A59">
        <v>1</v>
      </c>
      <c r="B59" s="28" t="s">
        <v>284</v>
      </c>
      <c r="C59" s="29">
        <v>572</v>
      </c>
      <c r="D59" s="29">
        <v>686</v>
      </c>
      <c r="E59" s="29">
        <v>546</v>
      </c>
      <c r="F59" s="29">
        <v>516</v>
      </c>
      <c r="G59" s="29">
        <v>671</v>
      </c>
      <c r="H59" s="29">
        <v>554</v>
      </c>
      <c r="I59" s="12"/>
      <c r="J59" s="12"/>
      <c r="K59" s="12"/>
      <c r="L59" s="12"/>
      <c r="M59" s="12"/>
      <c r="N59" s="12"/>
      <c r="O59" s="30">
        <f t="shared" ref="O59:O65" si="24">SUM(C59:N59)</f>
        <v>3545</v>
      </c>
      <c r="Q59" s="28" t="s">
        <v>284</v>
      </c>
      <c r="R59" s="184">
        <f t="shared" ref="R59:R65" si="25">C59/$C$66</f>
        <v>5.7736953669122841E-2</v>
      </c>
      <c r="S59" s="184">
        <f t="shared" ref="S59:S65" si="26">D59/$D$66</f>
        <v>8.1627796287482152E-2</v>
      </c>
      <c r="T59" s="184">
        <f t="shared" ref="T59:T65" si="27">E59/$E$66</f>
        <v>7.8078078078078081E-2</v>
      </c>
      <c r="U59" s="184">
        <f t="shared" ref="U59:U65" si="28">F59/$F$66</f>
        <v>6.8544102019128583E-2</v>
      </c>
      <c r="V59" s="184">
        <f t="shared" ref="V59:V65" si="29">G59/$G$66</f>
        <v>8.2859965423561374E-2</v>
      </c>
      <c r="W59" s="184">
        <f t="shared" ref="W59:W65" si="30">H59/$H$66</f>
        <v>7.5404927181162373E-2</v>
      </c>
      <c r="X59" s="184" t="e">
        <f t="shared" ref="X59:X65" si="31">I59/$I$66</f>
        <v>#DIV/0!</v>
      </c>
      <c r="Y59" s="184" t="e">
        <f t="shared" ref="Y59:Y65" si="32">J59/$J$66</f>
        <v>#DIV/0!</v>
      </c>
      <c r="Z59" s="184" t="e">
        <f t="shared" ref="Z59:Z65" si="33">K59/$K$66</f>
        <v>#DIV/0!</v>
      </c>
      <c r="AA59" s="184" t="e">
        <f t="shared" ref="AA59:AA65" si="34">L59/$L$66</f>
        <v>#DIV/0!</v>
      </c>
      <c r="AB59" s="184" t="e">
        <f t="shared" ref="AB59:AB65" si="35">M59/$M$66</f>
        <v>#DIV/0!</v>
      </c>
      <c r="AC59" s="184" t="e">
        <f t="shared" ref="AC59:AC65" si="36">N59/$N$66</f>
        <v>#DIV/0!</v>
      </c>
      <c r="AD59" s="33"/>
    </row>
    <row r="60" spans="1:30">
      <c r="A60">
        <v>2</v>
      </c>
      <c r="B60" s="21" t="s">
        <v>285</v>
      </c>
      <c r="C60" s="17">
        <v>1863</v>
      </c>
      <c r="D60" s="17">
        <v>1440</v>
      </c>
      <c r="E60" s="17">
        <v>1537</v>
      </c>
      <c r="F60" s="17">
        <v>1443</v>
      </c>
      <c r="G60" s="17">
        <v>1672</v>
      </c>
      <c r="H60" s="17">
        <v>1744</v>
      </c>
      <c r="I60" s="11"/>
      <c r="J60" s="11"/>
      <c r="K60" s="11"/>
      <c r="L60" s="11"/>
      <c r="M60" s="11"/>
      <c r="N60" s="11"/>
      <c r="O60" s="30">
        <f t="shared" si="24"/>
        <v>9699</v>
      </c>
      <c r="Q60" s="21" t="s">
        <v>285</v>
      </c>
      <c r="R60" s="184">
        <f t="shared" si="25"/>
        <v>0.18804885434541233</v>
      </c>
      <c r="S60" s="184">
        <f t="shared" si="26"/>
        <v>0.17134697762970014</v>
      </c>
      <c r="T60" s="184">
        <f t="shared" si="27"/>
        <v>0.21979121979121979</v>
      </c>
      <c r="U60" s="184">
        <f t="shared" si="28"/>
        <v>0.19168437832093518</v>
      </c>
      <c r="V60" s="184">
        <f t="shared" si="29"/>
        <v>0.206470733514448</v>
      </c>
      <c r="W60" s="184">
        <f t="shared" si="30"/>
        <v>0.23737579964611405</v>
      </c>
      <c r="X60" s="184" t="e">
        <f t="shared" si="31"/>
        <v>#DIV/0!</v>
      </c>
      <c r="Y60" s="184" t="e">
        <f t="shared" si="32"/>
        <v>#DIV/0!</v>
      </c>
      <c r="Z60" s="184" t="e">
        <f t="shared" si="33"/>
        <v>#DIV/0!</v>
      </c>
      <c r="AA60" s="184" t="e">
        <f t="shared" si="34"/>
        <v>#DIV/0!</v>
      </c>
      <c r="AB60" s="184" t="e">
        <f t="shared" si="35"/>
        <v>#DIV/0!</v>
      </c>
      <c r="AC60" s="184" t="e">
        <f t="shared" si="36"/>
        <v>#DIV/0!</v>
      </c>
      <c r="AD60" s="19"/>
    </row>
    <row r="61" spans="1:30">
      <c r="A61">
        <v>3</v>
      </c>
      <c r="B61" s="28" t="s">
        <v>286</v>
      </c>
      <c r="C61" s="29">
        <v>4050</v>
      </c>
      <c r="D61" s="29">
        <v>3388</v>
      </c>
      <c r="E61" s="29">
        <v>2586</v>
      </c>
      <c r="F61" s="29">
        <v>3183</v>
      </c>
      <c r="G61" s="29">
        <v>3138</v>
      </c>
      <c r="H61" s="29">
        <v>2033</v>
      </c>
      <c r="I61" s="12"/>
      <c r="J61" s="12"/>
      <c r="K61" s="12"/>
      <c r="L61" s="12"/>
      <c r="M61" s="12"/>
      <c r="N61" s="12"/>
      <c r="O61" s="30">
        <f t="shared" si="24"/>
        <v>18378</v>
      </c>
      <c r="Q61" s="28" t="s">
        <v>286</v>
      </c>
      <c r="R61" s="184">
        <f t="shared" si="25"/>
        <v>0.40880185727263552</v>
      </c>
      <c r="S61" s="184">
        <f t="shared" si="26"/>
        <v>0.40314136125654448</v>
      </c>
      <c r="T61" s="184">
        <f t="shared" si="27"/>
        <v>0.36979836979836977</v>
      </c>
      <c r="U61" s="184">
        <f t="shared" si="28"/>
        <v>0.42282146652497343</v>
      </c>
      <c r="V61" s="184">
        <f t="shared" si="29"/>
        <v>0.38750308718202026</v>
      </c>
      <c r="W61" s="184">
        <f t="shared" si="30"/>
        <v>0.27671158295903092</v>
      </c>
      <c r="X61" s="184" t="e">
        <f t="shared" si="31"/>
        <v>#DIV/0!</v>
      </c>
      <c r="Y61" s="184" t="e">
        <f t="shared" si="32"/>
        <v>#DIV/0!</v>
      </c>
      <c r="Z61" s="184" t="e">
        <f t="shared" si="33"/>
        <v>#DIV/0!</v>
      </c>
      <c r="AA61" s="184" t="e">
        <f t="shared" si="34"/>
        <v>#DIV/0!</v>
      </c>
      <c r="AB61" s="184" t="e">
        <f t="shared" si="35"/>
        <v>#DIV/0!</v>
      </c>
      <c r="AC61" s="184" t="e">
        <f t="shared" si="36"/>
        <v>#DIV/0!</v>
      </c>
      <c r="AD61" s="33"/>
    </row>
    <row r="62" spans="1:30">
      <c r="A62">
        <v>4</v>
      </c>
      <c r="B62" s="21" t="s">
        <v>260</v>
      </c>
      <c r="C62" s="17">
        <v>473</v>
      </c>
      <c r="D62" s="17">
        <v>611</v>
      </c>
      <c r="E62" s="17">
        <v>526</v>
      </c>
      <c r="F62" s="17">
        <v>715</v>
      </c>
      <c r="G62" s="17">
        <v>299</v>
      </c>
      <c r="H62" s="17">
        <v>410</v>
      </c>
      <c r="I62" s="11"/>
      <c r="J62" s="11"/>
      <c r="K62" s="11"/>
      <c r="L62" s="11"/>
      <c r="M62" s="11"/>
      <c r="N62" s="11"/>
      <c r="O62" s="30">
        <f t="shared" si="24"/>
        <v>3034</v>
      </c>
      <c r="Q62" s="21" t="s">
        <v>260</v>
      </c>
      <c r="R62" s="184">
        <f t="shared" si="25"/>
        <v>4.7744019380236195E-2</v>
      </c>
      <c r="S62" s="184">
        <f t="shared" si="26"/>
        <v>7.2703474535935272E-2</v>
      </c>
      <c r="T62" s="184">
        <f t="shared" si="27"/>
        <v>7.521807521807522E-2</v>
      </c>
      <c r="U62" s="184">
        <f t="shared" si="28"/>
        <v>9.4978746014877796E-2</v>
      </c>
      <c r="V62" s="184">
        <f t="shared" si="29"/>
        <v>3.6922696962212891E-2</v>
      </c>
      <c r="W62" s="184">
        <f t="shared" si="30"/>
        <v>5.5805090513134613E-2</v>
      </c>
      <c r="X62" s="184" t="e">
        <f t="shared" si="31"/>
        <v>#DIV/0!</v>
      </c>
      <c r="Y62" s="184" t="e">
        <f t="shared" si="32"/>
        <v>#DIV/0!</v>
      </c>
      <c r="Z62" s="184" t="e">
        <f t="shared" si="33"/>
        <v>#DIV/0!</v>
      </c>
      <c r="AA62" s="184" t="e">
        <f t="shared" si="34"/>
        <v>#DIV/0!</v>
      </c>
      <c r="AB62" s="184" t="e">
        <f t="shared" si="35"/>
        <v>#DIV/0!</v>
      </c>
      <c r="AC62" s="184" t="e">
        <f t="shared" si="36"/>
        <v>#DIV/0!</v>
      </c>
      <c r="AD62" s="19"/>
    </row>
    <row r="63" spans="1:30">
      <c r="A63">
        <v>5</v>
      </c>
      <c r="B63" s="28" t="s">
        <v>287</v>
      </c>
      <c r="C63" s="29">
        <v>2712</v>
      </c>
      <c r="D63" s="29">
        <v>2181</v>
      </c>
      <c r="E63" s="29">
        <v>1623</v>
      </c>
      <c r="F63" s="29">
        <v>1421</v>
      </c>
      <c r="G63" s="29">
        <v>2290</v>
      </c>
      <c r="H63" s="29">
        <v>2567</v>
      </c>
      <c r="I63" s="12"/>
      <c r="J63" s="12"/>
      <c r="K63" s="12"/>
      <c r="L63" s="12"/>
      <c r="M63" s="12"/>
      <c r="N63" s="12"/>
      <c r="O63" s="30">
        <f t="shared" si="24"/>
        <v>12794</v>
      </c>
      <c r="Q63" s="28" t="s">
        <v>287</v>
      </c>
      <c r="R63" s="184">
        <f t="shared" si="25"/>
        <v>0.27374583627737964</v>
      </c>
      <c r="S63" s="184">
        <f t="shared" si="26"/>
        <v>0.25951927653498336</v>
      </c>
      <c r="T63" s="184">
        <f t="shared" si="27"/>
        <v>0.2320892320892321</v>
      </c>
      <c r="U63" s="184">
        <f t="shared" si="28"/>
        <v>0.18876195536663123</v>
      </c>
      <c r="V63" s="184">
        <f t="shared" si="29"/>
        <v>0.28278587305507535</v>
      </c>
      <c r="W63" s="184">
        <f t="shared" si="30"/>
        <v>0.34939431060296722</v>
      </c>
      <c r="X63" s="184" t="e">
        <f t="shared" si="31"/>
        <v>#DIV/0!</v>
      </c>
      <c r="Y63" s="184" t="e">
        <f t="shared" si="32"/>
        <v>#DIV/0!</v>
      </c>
      <c r="Z63" s="184" t="e">
        <f t="shared" si="33"/>
        <v>#DIV/0!</v>
      </c>
      <c r="AA63" s="184" t="e">
        <f t="shared" si="34"/>
        <v>#DIV/0!</v>
      </c>
      <c r="AB63" s="184" t="e">
        <f t="shared" si="35"/>
        <v>#DIV/0!</v>
      </c>
      <c r="AC63" s="184" t="e">
        <f t="shared" si="36"/>
        <v>#DIV/0!</v>
      </c>
      <c r="AD63" s="33"/>
    </row>
    <row r="64" spans="1:30">
      <c r="A64">
        <v>6</v>
      </c>
      <c r="B64" s="21" t="s">
        <v>288</v>
      </c>
      <c r="C64" s="17">
        <v>222</v>
      </c>
      <c r="D64" s="17">
        <v>98</v>
      </c>
      <c r="E64" s="17">
        <v>166</v>
      </c>
      <c r="F64" s="17">
        <v>208</v>
      </c>
      <c r="G64" s="17">
        <v>0</v>
      </c>
      <c r="H64" s="17">
        <v>27</v>
      </c>
      <c r="I64" s="11"/>
      <c r="J64" s="11"/>
      <c r="K64" s="11"/>
      <c r="L64" s="11"/>
      <c r="M64" s="11"/>
      <c r="N64" s="11"/>
      <c r="O64" s="30">
        <f t="shared" si="24"/>
        <v>721</v>
      </c>
      <c r="Q64" s="21" t="s">
        <v>288</v>
      </c>
      <c r="R64" s="184">
        <f t="shared" si="25"/>
        <v>2.2408398102351873E-2</v>
      </c>
      <c r="S64" s="184">
        <f t="shared" si="26"/>
        <v>1.1661113755354594E-2</v>
      </c>
      <c r="T64" s="184">
        <f t="shared" si="27"/>
        <v>2.3738023738023736E-2</v>
      </c>
      <c r="U64" s="184">
        <f t="shared" si="28"/>
        <v>2.763018065887354E-2</v>
      </c>
      <c r="V64" s="184">
        <f t="shared" si="29"/>
        <v>0</v>
      </c>
      <c r="W64" s="184">
        <f t="shared" si="30"/>
        <v>3.6749693752552064E-3</v>
      </c>
      <c r="X64" s="184" t="e">
        <f t="shared" si="31"/>
        <v>#DIV/0!</v>
      </c>
      <c r="Y64" s="184" t="e">
        <f t="shared" si="32"/>
        <v>#DIV/0!</v>
      </c>
      <c r="Z64" s="184" t="e">
        <f t="shared" si="33"/>
        <v>#DIV/0!</v>
      </c>
      <c r="AA64" s="184" t="e">
        <f t="shared" si="34"/>
        <v>#DIV/0!</v>
      </c>
      <c r="AB64" s="184" t="e">
        <f t="shared" si="35"/>
        <v>#DIV/0!</v>
      </c>
      <c r="AC64" s="184" t="e">
        <f t="shared" si="36"/>
        <v>#DIV/0!</v>
      </c>
      <c r="AD64" s="19"/>
    </row>
    <row r="65" spans="1:45" ht="15" customHeight="1" thickBot="1">
      <c r="A65">
        <v>7</v>
      </c>
      <c r="B65" s="28" t="s">
        <v>265</v>
      </c>
      <c r="C65" s="29">
        <v>15</v>
      </c>
      <c r="D65" s="29">
        <v>0</v>
      </c>
      <c r="E65" s="29">
        <v>9</v>
      </c>
      <c r="F65" s="29">
        <v>42</v>
      </c>
      <c r="G65" s="29">
        <v>28</v>
      </c>
      <c r="H65" s="29">
        <v>12</v>
      </c>
      <c r="I65" s="12"/>
      <c r="J65" s="12"/>
      <c r="K65" s="12"/>
      <c r="L65" s="12"/>
      <c r="M65" s="12"/>
      <c r="N65" s="12"/>
      <c r="O65" s="30">
        <f t="shared" si="24"/>
        <v>106</v>
      </c>
      <c r="Q65" s="28" t="s">
        <v>265</v>
      </c>
      <c r="R65" s="184">
        <f t="shared" si="25"/>
        <v>1.5140809528616131E-3</v>
      </c>
      <c r="S65" s="184">
        <f t="shared" si="26"/>
        <v>0</v>
      </c>
      <c r="T65" s="184">
        <f t="shared" si="27"/>
        <v>1.287001287001287E-3</v>
      </c>
      <c r="U65" s="184">
        <f t="shared" si="28"/>
        <v>5.5791710945802342E-3</v>
      </c>
      <c r="V65" s="184">
        <f t="shared" si="29"/>
        <v>3.4576438626821439E-3</v>
      </c>
      <c r="W65" s="184">
        <f t="shared" si="30"/>
        <v>1.6333197223356473E-3</v>
      </c>
      <c r="X65" s="184" t="e">
        <f t="shared" si="31"/>
        <v>#DIV/0!</v>
      </c>
      <c r="Y65" s="184" t="e">
        <f t="shared" si="32"/>
        <v>#DIV/0!</v>
      </c>
      <c r="Z65" s="184" t="e">
        <f t="shared" si="33"/>
        <v>#DIV/0!</v>
      </c>
      <c r="AA65" s="184" t="e">
        <f t="shared" si="34"/>
        <v>#DIV/0!</v>
      </c>
      <c r="AB65" s="184" t="e">
        <f t="shared" si="35"/>
        <v>#DIV/0!</v>
      </c>
      <c r="AC65" s="184" t="e">
        <f t="shared" si="36"/>
        <v>#DIV/0!</v>
      </c>
      <c r="AD65" s="33"/>
    </row>
    <row r="66" spans="1:45">
      <c r="B66" s="40" t="s">
        <v>24</v>
      </c>
      <c r="C66" s="41">
        <f t="shared" ref="C66:O66" si="37">SUM(C59:C65)</f>
        <v>9907</v>
      </c>
      <c r="D66" s="41">
        <f t="shared" si="37"/>
        <v>8404</v>
      </c>
      <c r="E66" s="41">
        <f t="shared" si="37"/>
        <v>6993</v>
      </c>
      <c r="F66" s="41">
        <f t="shared" si="37"/>
        <v>7528</v>
      </c>
      <c r="G66" s="41">
        <f t="shared" si="37"/>
        <v>8098</v>
      </c>
      <c r="H66" s="41">
        <f t="shared" si="37"/>
        <v>7347</v>
      </c>
      <c r="I66" s="41">
        <f t="shared" si="37"/>
        <v>0</v>
      </c>
      <c r="J66" s="41">
        <f t="shared" si="37"/>
        <v>0</v>
      </c>
      <c r="K66" s="41">
        <f t="shared" si="37"/>
        <v>0</v>
      </c>
      <c r="L66" s="41">
        <f t="shared" si="37"/>
        <v>0</v>
      </c>
      <c r="M66" s="41">
        <f t="shared" si="37"/>
        <v>0</v>
      </c>
      <c r="N66" s="41">
        <f t="shared" si="37"/>
        <v>0</v>
      </c>
      <c r="O66" s="42">
        <f t="shared" si="37"/>
        <v>48277</v>
      </c>
      <c r="Q66" s="40" t="s">
        <v>24</v>
      </c>
      <c r="R66" s="45">
        <f t="shared" ref="R66:AD66" si="38">SUM(R59:R65)</f>
        <v>1</v>
      </c>
      <c r="S66" s="45">
        <f t="shared" si="38"/>
        <v>1</v>
      </c>
      <c r="T66" s="45">
        <f t="shared" si="38"/>
        <v>1</v>
      </c>
      <c r="U66" s="45">
        <f t="shared" si="38"/>
        <v>1</v>
      </c>
      <c r="V66" s="45">
        <f t="shared" si="38"/>
        <v>1</v>
      </c>
      <c r="W66" s="45">
        <f t="shared" si="38"/>
        <v>1.0000000000000002</v>
      </c>
      <c r="X66" s="45" t="e">
        <f t="shared" si="38"/>
        <v>#DIV/0!</v>
      </c>
      <c r="Y66" s="45" t="e">
        <f t="shared" si="38"/>
        <v>#DIV/0!</v>
      </c>
      <c r="Z66" s="45" t="e">
        <f t="shared" si="38"/>
        <v>#DIV/0!</v>
      </c>
      <c r="AA66" s="45" t="e">
        <f t="shared" si="38"/>
        <v>#DIV/0!</v>
      </c>
      <c r="AB66" s="45" t="e">
        <f t="shared" si="38"/>
        <v>#DIV/0!</v>
      </c>
      <c r="AC66" s="45" t="e">
        <f t="shared" si="38"/>
        <v>#DIV/0!</v>
      </c>
      <c r="AD66" s="45">
        <f t="shared" si="38"/>
        <v>0</v>
      </c>
    </row>
    <row r="67" spans="1:45">
      <c r="C67" t="b">
        <f t="shared" ref="C67:N67" si="39">C66=C51</f>
        <v>1</v>
      </c>
      <c r="D67" t="b">
        <f t="shared" si="39"/>
        <v>1</v>
      </c>
      <c r="E67" t="b">
        <f t="shared" si="39"/>
        <v>1</v>
      </c>
      <c r="F67" t="b">
        <f t="shared" si="39"/>
        <v>1</v>
      </c>
      <c r="G67" t="b">
        <f t="shared" si="39"/>
        <v>1</v>
      </c>
      <c r="H67" t="b">
        <f t="shared" si="39"/>
        <v>1</v>
      </c>
      <c r="I67" t="b">
        <f t="shared" si="39"/>
        <v>1</v>
      </c>
      <c r="J67" t="b">
        <f t="shared" si="39"/>
        <v>1</v>
      </c>
      <c r="K67" t="b">
        <f t="shared" si="39"/>
        <v>1</v>
      </c>
      <c r="L67" t="b">
        <f t="shared" si="39"/>
        <v>1</v>
      </c>
      <c r="M67" t="b">
        <f t="shared" si="39"/>
        <v>1</v>
      </c>
      <c r="N67" t="b">
        <f t="shared" si="39"/>
        <v>1</v>
      </c>
    </row>
    <row r="68" spans="1:45">
      <c r="B68" s="167" t="s">
        <v>266</v>
      </c>
      <c r="C68" s="168" t="s">
        <v>25</v>
      </c>
      <c r="D68" s="168" t="s">
        <v>26</v>
      </c>
      <c r="E68" s="168" t="s">
        <v>27</v>
      </c>
      <c r="F68" s="168" t="s">
        <v>28</v>
      </c>
      <c r="G68" s="168" t="s">
        <v>29</v>
      </c>
      <c r="H68" s="168" t="s">
        <v>30</v>
      </c>
      <c r="I68" s="168" t="s">
        <v>31</v>
      </c>
      <c r="J68" s="168" t="s">
        <v>32</v>
      </c>
      <c r="K68" s="168" t="s">
        <v>33</v>
      </c>
      <c r="L68" s="168" t="s">
        <v>34</v>
      </c>
      <c r="M68" s="168" t="s">
        <v>35</v>
      </c>
      <c r="N68" s="168" t="s">
        <v>36</v>
      </c>
      <c r="O68" s="173"/>
      <c r="Q68" s="167" t="s">
        <v>267</v>
      </c>
      <c r="R68" s="174" t="s">
        <v>25</v>
      </c>
      <c r="S68" s="174" t="s">
        <v>26</v>
      </c>
      <c r="T68" s="174" t="s">
        <v>27</v>
      </c>
      <c r="U68" s="174" t="s">
        <v>28</v>
      </c>
      <c r="V68" s="174" t="s">
        <v>29</v>
      </c>
      <c r="W68" s="174" t="s">
        <v>30</v>
      </c>
      <c r="X68" s="174" t="s">
        <v>31</v>
      </c>
      <c r="Y68" s="174" t="s">
        <v>32</v>
      </c>
      <c r="Z68" s="174" t="s">
        <v>33</v>
      </c>
      <c r="AA68" s="174" t="s">
        <v>34</v>
      </c>
      <c r="AB68" s="174" t="s">
        <v>35</v>
      </c>
      <c r="AC68" s="174" t="s">
        <v>36</v>
      </c>
      <c r="AD68" s="174"/>
    </row>
    <row r="69" spans="1:45">
      <c r="A69">
        <v>1</v>
      </c>
      <c r="B69" s="28" t="s">
        <v>284</v>
      </c>
      <c r="C69" s="29">
        <v>2295087.2200000002</v>
      </c>
      <c r="D69" s="29">
        <v>2666815.15</v>
      </c>
      <c r="E69" s="29">
        <v>2205568.13</v>
      </c>
      <c r="F69" s="29">
        <v>2070173.15</v>
      </c>
      <c r="G69" s="29">
        <v>2592980.19</v>
      </c>
      <c r="H69" s="29">
        <v>2231054.31</v>
      </c>
      <c r="I69" s="29"/>
      <c r="J69" s="29"/>
      <c r="K69" s="29"/>
      <c r="L69" s="29"/>
      <c r="M69" s="29"/>
      <c r="N69" s="12"/>
      <c r="O69" s="30">
        <f t="shared" ref="O69:O75" si="40">SUM(C69:N69)</f>
        <v>14061678.15</v>
      </c>
      <c r="Q69" s="28" t="str">
        <f t="shared" ref="Q69:Q75" si="41">B69</f>
        <v>Corporate Short Stay</v>
      </c>
      <c r="R69" s="184">
        <f t="shared" ref="R69:W75" si="42">C69/C$76</f>
        <v>5.5271721953320162E-2</v>
      </c>
      <c r="S69" s="184">
        <f t="shared" si="42"/>
        <v>8.058354014879085E-2</v>
      </c>
      <c r="T69" s="184">
        <f t="shared" si="42"/>
        <v>8.9113108375256586E-2</v>
      </c>
      <c r="U69" s="184">
        <f t="shared" si="42"/>
        <v>7.4642501857525204E-2</v>
      </c>
      <c r="V69" s="184">
        <f t="shared" si="42"/>
        <v>9.7066564251238038E-2</v>
      </c>
      <c r="W69" s="184">
        <f t="shared" si="42"/>
        <v>9.022785165981656E-2</v>
      </c>
      <c r="X69" s="33"/>
      <c r="Y69" s="33"/>
      <c r="Z69" s="33"/>
      <c r="AA69" s="33"/>
      <c r="AB69" s="33"/>
      <c r="AC69" s="33"/>
      <c r="AD69" s="33"/>
    </row>
    <row r="70" spans="1:45">
      <c r="A70">
        <v>2</v>
      </c>
      <c r="B70" s="21" t="s">
        <v>285</v>
      </c>
      <c r="C70" s="17">
        <v>4561642.97</v>
      </c>
      <c r="D70" s="17">
        <v>3770220.74</v>
      </c>
      <c r="E70" s="17">
        <v>3962648.94</v>
      </c>
      <c r="F70" s="17">
        <v>3706504.99</v>
      </c>
      <c r="G70" s="17">
        <v>4159381.82</v>
      </c>
      <c r="H70" s="17">
        <v>4646713.53</v>
      </c>
      <c r="I70" s="17"/>
      <c r="J70" s="17"/>
      <c r="K70" s="17"/>
      <c r="L70" s="17"/>
      <c r="M70" s="17"/>
      <c r="N70" s="11"/>
      <c r="O70" s="30">
        <f t="shared" si="40"/>
        <v>24807112.990000002</v>
      </c>
      <c r="Q70" s="28" t="str">
        <f t="shared" si="41"/>
        <v>Corporate Long Stay</v>
      </c>
      <c r="R70" s="184">
        <f t="shared" si="42"/>
        <v>0.10985633125008537</v>
      </c>
      <c r="S70" s="184">
        <f t="shared" si="42"/>
        <v>0.1139253068858537</v>
      </c>
      <c r="T70" s="184">
        <f t="shared" si="42"/>
        <v>0.16010567057083638</v>
      </c>
      <c r="U70" s="184">
        <f t="shared" si="42"/>
        <v>0.13364235044831949</v>
      </c>
      <c r="V70" s="184">
        <f t="shared" si="42"/>
        <v>0.15570381302313821</v>
      </c>
      <c r="W70" s="184">
        <f t="shared" si="42"/>
        <v>0.18792145812465794</v>
      </c>
      <c r="X70" s="19"/>
      <c r="Y70" s="19"/>
      <c r="Z70" s="19"/>
      <c r="AA70" s="19"/>
      <c r="AB70" s="19"/>
      <c r="AC70" s="19"/>
      <c r="AD70" s="19"/>
    </row>
    <row r="71" spans="1:45">
      <c r="A71">
        <v>3</v>
      </c>
      <c r="B71" s="28" t="s">
        <v>286</v>
      </c>
      <c r="C71" s="29">
        <v>21108925.690000001</v>
      </c>
      <c r="D71" s="29">
        <v>15316403.550000001</v>
      </c>
      <c r="E71" s="29">
        <v>10518721.68</v>
      </c>
      <c r="F71" s="29">
        <v>13596961.609999999</v>
      </c>
      <c r="G71" s="29">
        <v>11565832.33</v>
      </c>
      <c r="H71" s="29">
        <v>8108471.0499999998</v>
      </c>
      <c r="I71" s="29"/>
      <c r="J71" s="29"/>
      <c r="K71" s="29"/>
      <c r="L71" s="29"/>
      <c r="M71" s="29"/>
      <c r="N71" s="12"/>
      <c r="O71" s="30">
        <f t="shared" si="40"/>
        <v>80215315.909999996</v>
      </c>
      <c r="Q71" s="28" t="str">
        <f t="shared" si="41"/>
        <v>Online Business (Dynamic Rate)</v>
      </c>
      <c r="R71" s="184">
        <f t="shared" si="42"/>
        <v>0.50835831479684546</v>
      </c>
      <c r="S71" s="184">
        <f t="shared" si="42"/>
        <v>0.46281798736838126</v>
      </c>
      <c r="T71" s="184">
        <f t="shared" si="42"/>
        <v>0.42499525282812328</v>
      </c>
      <c r="U71" s="184">
        <f t="shared" si="42"/>
        <v>0.49025427280376221</v>
      </c>
      <c r="V71" s="184">
        <f t="shared" si="42"/>
        <v>0.43295957728816709</v>
      </c>
      <c r="W71" s="184">
        <f t="shared" si="42"/>
        <v>0.32792116256789688</v>
      </c>
      <c r="X71" s="33"/>
      <c r="Y71" s="33"/>
      <c r="Z71" s="33"/>
      <c r="AA71" s="33"/>
      <c r="AB71" s="33"/>
      <c r="AC71" s="33"/>
      <c r="AD71" s="33"/>
    </row>
    <row r="72" spans="1:45">
      <c r="A72">
        <v>4</v>
      </c>
      <c r="B72" s="21" t="s">
        <v>260</v>
      </c>
      <c r="C72" s="17">
        <v>2540742.5699999998</v>
      </c>
      <c r="D72" s="17">
        <v>2770498.55</v>
      </c>
      <c r="E72" s="17">
        <v>2213577.02</v>
      </c>
      <c r="F72" s="17">
        <v>2949975.05</v>
      </c>
      <c r="G72" s="17">
        <v>1111639.5900000001</v>
      </c>
      <c r="H72" s="17">
        <v>1700565.37</v>
      </c>
      <c r="I72" s="17"/>
      <c r="J72" s="17"/>
      <c r="K72" s="17"/>
      <c r="L72" s="17"/>
      <c r="M72" s="17"/>
      <c r="N72" s="11"/>
      <c r="O72" s="30">
        <f t="shared" si="40"/>
        <v>13286998.149999999</v>
      </c>
      <c r="Q72" s="28" t="str">
        <f t="shared" si="41"/>
        <v>ASR</v>
      </c>
      <c r="R72" s="184">
        <f t="shared" si="42"/>
        <v>6.1187747315330381E-2</v>
      </c>
      <c r="S72" s="184">
        <f t="shared" si="42"/>
        <v>8.3716556483523732E-2</v>
      </c>
      <c r="T72" s="184">
        <f t="shared" si="42"/>
        <v>8.943669714715978E-2</v>
      </c>
      <c r="U72" s="184">
        <f t="shared" si="42"/>
        <v>0.10636478313385428</v>
      </c>
      <c r="V72" s="184">
        <f t="shared" si="42"/>
        <v>4.1613521037719502E-2</v>
      </c>
      <c r="W72" s="184">
        <f t="shared" si="42"/>
        <v>6.8773924173177597E-2</v>
      </c>
      <c r="X72" s="19"/>
      <c r="Y72" s="19"/>
      <c r="Z72" s="19"/>
      <c r="AA72" s="19"/>
      <c r="AB72" s="19"/>
      <c r="AC72" s="19"/>
      <c r="AD72" s="19"/>
    </row>
    <row r="73" spans="1:45">
      <c r="A73">
        <v>5</v>
      </c>
      <c r="B73" s="28" t="s">
        <v>287</v>
      </c>
      <c r="C73" s="29">
        <v>10183829.390000001</v>
      </c>
      <c r="D73" s="29">
        <v>8210413.5</v>
      </c>
      <c r="E73" s="29">
        <v>5251720.63</v>
      </c>
      <c r="F73" s="29">
        <v>4558177.03</v>
      </c>
      <c r="G73" s="29">
        <v>7220754.4900000002</v>
      </c>
      <c r="H73" s="29">
        <v>7911526.1399999997</v>
      </c>
      <c r="I73" s="29"/>
      <c r="J73" s="29"/>
      <c r="K73" s="29"/>
      <c r="L73" s="29"/>
      <c r="M73" s="29"/>
      <c r="N73" s="12"/>
      <c r="O73" s="30">
        <f t="shared" si="40"/>
        <v>43336421.18</v>
      </c>
      <c r="Q73" s="28" t="str">
        <f t="shared" si="41"/>
        <v>Wholesale (Static Rate)</v>
      </c>
      <c r="R73" s="184">
        <f t="shared" si="42"/>
        <v>0.24525333135885358</v>
      </c>
      <c r="S73" s="184">
        <f t="shared" si="42"/>
        <v>0.24809525546434083</v>
      </c>
      <c r="T73" s="184">
        <f t="shared" si="42"/>
        <v>0.21218893367749234</v>
      </c>
      <c r="U73" s="184">
        <f t="shared" si="42"/>
        <v>0.16435037688934556</v>
      </c>
      <c r="V73" s="184">
        <f t="shared" si="42"/>
        <v>0.27030435186086038</v>
      </c>
      <c r="W73" s="184">
        <f t="shared" si="42"/>
        <v>0.31995635595382754</v>
      </c>
      <c r="X73" s="33"/>
      <c r="Y73" s="33"/>
      <c r="Z73" s="33"/>
      <c r="AA73" s="33"/>
      <c r="AB73" s="33"/>
      <c r="AC73" s="33"/>
      <c r="AD73" s="33"/>
    </row>
    <row r="74" spans="1:45">
      <c r="A74">
        <v>6</v>
      </c>
      <c r="B74" s="21" t="s">
        <v>288</v>
      </c>
      <c r="C74" s="17">
        <v>771028.13</v>
      </c>
      <c r="D74" s="17">
        <v>358963.41</v>
      </c>
      <c r="E74" s="17">
        <v>567204.66</v>
      </c>
      <c r="F74" s="17">
        <v>718557.28</v>
      </c>
      <c r="G74" s="17">
        <v>0</v>
      </c>
      <c r="H74" s="17">
        <v>97422.79</v>
      </c>
      <c r="I74" s="17"/>
      <c r="J74" s="17"/>
      <c r="K74" s="17"/>
      <c r="L74" s="17"/>
      <c r="M74" s="17"/>
      <c r="N74" s="11"/>
      <c r="O74" s="30">
        <f t="shared" si="40"/>
        <v>2513176.2700000005</v>
      </c>
      <c r="Q74" s="28" t="str">
        <f t="shared" si="41"/>
        <v>Corporate Group</v>
      </c>
      <c r="R74" s="184">
        <f t="shared" si="42"/>
        <v>1.856838034222873E-2</v>
      </c>
      <c r="S74" s="184">
        <f t="shared" si="42"/>
        <v>1.0846849419496461E-2</v>
      </c>
      <c r="T74" s="184">
        <f t="shared" si="42"/>
        <v>2.2917165717991479E-2</v>
      </c>
      <c r="U74" s="184">
        <f t="shared" si="42"/>
        <v>2.5908418871695954E-2</v>
      </c>
      <c r="V74" s="184">
        <f t="shared" si="42"/>
        <v>0</v>
      </c>
      <c r="W74" s="184">
        <f t="shared" si="42"/>
        <v>3.9399529652890701E-3</v>
      </c>
      <c r="X74" s="19"/>
      <c r="Y74" s="19"/>
      <c r="Z74" s="19"/>
      <c r="AA74" s="19"/>
      <c r="AB74" s="19"/>
      <c r="AC74" s="19"/>
      <c r="AD74" s="19"/>
    </row>
    <row r="75" spans="1:45" ht="15" customHeight="1" thickBot="1">
      <c r="A75">
        <v>7</v>
      </c>
      <c r="B75" s="28" t="s">
        <v>265</v>
      </c>
      <c r="C75" s="29">
        <v>62458.85</v>
      </c>
      <c r="D75" s="29">
        <v>480</v>
      </c>
      <c r="E75" s="29">
        <v>30768.76</v>
      </c>
      <c r="F75" s="29">
        <v>134160.03</v>
      </c>
      <c r="G75" s="29">
        <v>62834.58</v>
      </c>
      <c r="H75" s="29">
        <v>31138.44</v>
      </c>
      <c r="I75" s="29"/>
      <c r="J75" s="29"/>
      <c r="K75" s="29"/>
      <c r="L75" s="29"/>
      <c r="M75" s="29"/>
      <c r="N75" s="12"/>
      <c r="O75" s="30">
        <f t="shared" si="40"/>
        <v>321840.66000000003</v>
      </c>
      <c r="Q75" s="28" t="str">
        <f t="shared" si="41"/>
        <v>Employee Travel</v>
      </c>
      <c r="R75" s="184">
        <f t="shared" si="42"/>
        <v>1.504172983336176E-3</v>
      </c>
      <c r="S75" s="184">
        <f t="shared" si="42"/>
        <v>1.4504229613147206E-5</v>
      </c>
      <c r="T75" s="184">
        <f t="shared" si="42"/>
        <v>1.2431716831400987E-3</v>
      </c>
      <c r="U75" s="184">
        <f t="shared" si="42"/>
        <v>4.8372959954971094E-3</v>
      </c>
      <c r="V75" s="184">
        <f t="shared" si="42"/>
        <v>2.3521725388768039E-3</v>
      </c>
      <c r="W75" s="184">
        <f t="shared" si="42"/>
        <v>1.2592945553342887E-3</v>
      </c>
      <c r="X75" s="33"/>
      <c r="Y75" s="33"/>
      <c r="Z75" s="33"/>
      <c r="AA75" s="33"/>
      <c r="AB75" s="33"/>
      <c r="AC75" s="33"/>
      <c r="AD75" s="33"/>
    </row>
    <row r="76" spans="1:45">
      <c r="B76" s="40"/>
      <c r="C76" s="41">
        <f t="shared" ref="C76:O76" si="43">SUM(C69:C75)</f>
        <v>41523714.820000008</v>
      </c>
      <c r="D76" s="41">
        <f t="shared" si="43"/>
        <v>33093794.900000002</v>
      </c>
      <c r="E76" s="41">
        <f t="shared" si="43"/>
        <v>24750209.82</v>
      </c>
      <c r="F76" s="41">
        <f t="shared" si="43"/>
        <v>27734509.140000004</v>
      </c>
      <c r="G76" s="41">
        <f t="shared" si="43"/>
        <v>26713423</v>
      </c>
      <c r="H76" s="41">
        <f t="shared" si="43"/>
        <v>24726891.630000003</v>
      </c>
      <c r="I76" s="41">
        <f t="shared" si="43"/>
        <v>0</v>
      </c>
      <c r="J76" s="41">
        <f t="shared" si="43"/>
        <v>0</v>
      </c>
      <c r="K76" s="41">
        <f t="shared" si="43"/>
        <v>0</v>
      </c>
      <c r="L76" s="41">
        <f t="shared" si="43"/>
        <v>0</v>
      </c>
      <c r="M76" s="41">
        <f t="shared" si="43"/>
        <v>0</v>
      </c>
      <c r="N76" s="41">
        <f t="shared" si="43"/>
        <v>0</v>
      </c>
      <c r="O76" s="42">
        <f t="shared" si="43"/>
        <v>178542543.31</v>
      </c>
      <c r="Q76" s="40"/>
      <c r="R76" s="45">
        <f t="shared" ref="R76:W76" si="44">SUM(R69:R75)</f>
        <v>0.99999999999999989</v>
      </c>
      <c r="S76" s="45">
        <f t="shared" si="44"/>
        <v>1</v>
      </c>
      <c r="T76" s="45">
        <f t="shared" si="44"/>
        <v>1</v>
      </c>
      <c r="U76" s="45">
        <f t="shared" si="44"/>
        <v>0.99999999999999978</v>
      </c>
      <c r="V76" s="45">
        <f t="shared" si="44"/>
        <v>0.99999999999999989</v>
      </c>
      <c r="W76" s="45">
        <f t="shared" si="44"/>
        <v>0.99999999999999978</v>
      </c>
      <c r="X76" s="45"/>
      <c r="Y76" s="45"/>
      <c r="Z76" s="45"/>
      <c r="AA76" s="45"/>
      <c r="AB76" s="45"/>
      <c r="AC76" s="45"/>
      <c r="AD76" s="45"/>
    </row>
    <row r="77" spans="1:45">
      <c r="C77" t="e">
        <f>#REF!=C76</f>
        <v>#REF!</v>
      </c>
      <c r="D77" t="e">
        <f>#REF!=D76</f>
        <v>#REF!</v>
      </c>
      <c r="E77" t="e">
        <f>#REF!=E76</f>
        <v>#REF!</v>
      </c>
      <c r="F77" t="e">
        <f>#REF!=F76</f>
        <v>#REF!</v>
      </c>
      <c r="G77" t="e">
        <f>#REF!=G76</f>
        <v>#REF!</v>
      </c>
      <c r="H77" t="e">
        <f>#REF!=H76</f>
        <v>#REF!</v>
      </c>
      <c r="I77" t="e">
        <f>#REF!=I76</f>
        <v>#REF!</v>
      </c>
      <c r="J77" t="e">
        <f>#REF!=J76</f>
        <v>#REF!</v>
      </c>
      <c r="K77" t="e">
        <f>#REF!=K76</f>
        <v>#REF!</v>
      </c>
      <c r="L77" t="e">
        <f>#REF!=L76</f>
        <v>#REF!</v>
      </c>
      <c r="M77" t="e">
        <f>#REF!=M76</f>
        <v>#REF!</v>
      </c>
      <c r="N77" t="e">
        <f>#REF!=N76</f>
        <v>#REF!</v>
      </c>
    </row>
    <row r="78" spans="1:45">
      <c r="B78" s="167" t="s">
        <v>289</v>
      </c>
      <c r="C78" s="174" t="s">
        <v>25</v>
      </c>
      <c r="D78" s="174" t="s">
        <v>26</v>
      </c>
      <c r="E78" s="174" t="s">
        <v>27</v>
      </c>
      <c r="F78" s="174" t="s">
        <v>28</v>
      </c>
      <c r="G78" s="174" t="s">
        <v>29</v>
      </c>
      <c r="H78" s="174" t="s">
        <v>30</v>
      </c>
      <c r="I78" s="174" t="s">
        <v>31</v>
      </c>
      <c r="J78" s="174" t="s">
        <v>32</v>
      </c>
      <c r="K78" s="174" t="s">
        <v>33</v>
      </c>
      <c r="L78" s="174" t="s">
        <v>34</v>
      </c>
      <c r="M78" s="174" t="s">
        <v>35</v>
      </c>
      <c r="N78" s="174" t="s">
        <v>36</v>
      </c>
      <c r="O78" s="173"/>
      <c r="Q78" s="167" t="s">
        <v>290</v>
      </c>
      <c r="R78" s="175" t="s">
        <v>25</v>
      </c>
      <c r="S78" s="175" t="s">
        <v>26</v>
      </c>
      <c r="T78" s="175" t="s">
        <v>27</v>
      </c>
      <c r="U78" s="175" t="s">
        <v>28</v>
      </c>
      <c r="V78" s="175" t="s">
        <v>29</v>
      </c>
      <c r="W78" s="175" t="s">
        <v>30</v>
      </c>
      <c r="X78" s="174" t="s">
        <v>31</v>
      </c>
      <c r="Y78" s="174" t="s">
        <v>32</v>
      </c>
      <c r="Z78" s="174" t="s">
        <v>33</v>
      </c>
      <c r="AA78" s="174" t="s">
        <v>34</v>
      </c>
      <c r="AB78" s="174" t="s">
        <v>35</v>
      </c>
      <c r="AC78" s="174" t="s">
        <v>36</v>
      </c>
      <c r="AD78" s="176" t="s">
        <v>251</v>
      </c>
      <c r="AF78" s="167" t="s">
        <v>291</v>
      </c>
      <c r="AG78" s="175" t="s">
        <v>25</v>
      </c>
      <c r="AH78" s="175" t="s">
        <v>26</v>
      </c>
      <c r="AI78" s="175" t="s">
        <v>27</v>
      </c>
      <c r="AJ78" s="175" t="s">
        <v>28</v>
      </c>
      <c r="AK78" s="175" t="s">
        <v>29</v>
      </c>
      <c r="AL78" s="175" t="s">
        <v>30</v>
      </c>
      <c r="AM78" s="174" t="s">
        <v>31</v>
      </c>
      <c r="AN78" s="174" t="s">
        <v>32</v>
      </c>
      <c r="AO78" s="174" t="s">
        <v>33</v>
      </c>
      <c r="AP78" s="174" t="s">
        <v>34</v>
      </c>
      <c r="AQ78" s="174" t="s">
        <v>35</v>
      </c>
      <c r="AR78" s="174" t="s">
        <v>36</v>
      </c>
      <c r="AS78" s="176" t="s">
        <v>251</v>
      </c>
    </row>
    <row r="79" spans="1:45">
      <c r="B79" s="28" t="s">
        <v>117</v>
      </c>
      <c r="C79" s="9">
        <f t="shared" ref="C79:C88" si="45">AG79/AG$89</f>
        <v>0.36862824265670741</v>
      </c>
      <c r="D79" s="9">
        <f t="shared" ref="D79:D88" si="46">AH79/AH$89</f>
        <v>0.32544026653974301</v>
      </c>
      <c r="E79" s="9">
        <f t="shared" ref="E79:E88" si="47">AI79/AI$89</f>
        <v>0.29157729157729156</v>
      </c>
      <c r="F79" s="9">
        <f t="shared" ref="F79:F88" si="48">AJ79/AJ$89</f>
        <v>0.39187035069075454</v>
      </c>
      <c r="G79" s="9">
        <f t="shared" ref="G79:G88" si="49">AK79/AK$89</f>
        <v>0.39231909113361324</v>
      </c>
      <c r="H79" s="9">
        <f t="shared" ref="H79:H88" si="50">AL79/AL$89</f>
        <v>0.32230842520756769</v>
      </c>
      <c r="I79" s="333" t="e">
        <f t="shared" ref="I79:I88" si="51">AM79/AM$89</f>
        <v>#DIV/0!</v>
      </c>
      <c r="J79" s="333" t="e">
        <f t="shared" ref="J79:J88" si="52">AN79/AN$89</f>
        <v>#DIV/0!</v>
      </c>
      <c r="K79" s="333" t="e">
        <f t="shared" ref="K79:K88" si="53">AO79/AO$89</f>
        <v>#DIV/0!</v>
      </c>
      <c r="L79" s="333" t="e">
        <f t="shared" ref="L79:L88" si="54">AP79/AP$89</f>
        <v>#DIV/0!</v>
      </c>
      <c r="M79" s="333" t="e">
        <f t="shared" ref="M79:M88" si="55">AQ79/AQ$89</f>
        <v>#DIV/0!</v>
      </c>
      <c r="N79" s="333" t="e">
        <f t="shared" ref="N79:N88" si="56">AR79/AR$89</f>
        <v>#DIV/0!</v>
      </c>
      <c r="O79" s="30">
        <f t="shared" ref="O79:O88" si="57">AS79</f>
        <v>16921</v>
      </c>
      <c r="Q79" s="6" t="s">
        <v>117</v>
      </c>
      <c r="R79" s="12">
        <v>3974.79</v>
      </c>
      <c r="S79" s="12">
        <v>3758.02</v>
      </c>
      <c r="T79" s="12">
        <v>3128.38</v>
      </c>
      <c r="U79" s="12">
        <v>3544.37</v>
      </c>
      <c r="V79" s="12">
        <v>3093.95</v>
      </c>
      <c r="W79" s="12">
        <v>3079.26</v>
      </c>
      <c r="X79" s="335">
        <v>3152.02</v>
      </c>
      <c r="Y79" s="335">
        <v>3484.85</v>
      </c>
      <c r="Z79" s="335">
        <v>3008.62</v>
      </c>
      <c r="AA79" s="335">
        <v>3121.85</v>
      </c>
      <c r="AB79" s="335">
        <v>3508.92</v>
      </c>
      <c r="AC79" s="335">
        <v>4051.33</v>
      </c>
      <c r="AD79" s="12">
        <f t="shared" ref="AD79:AD88" si="58">SUMPRODUCT(AG79:AL79,R79:W79)/AS79</f>
        <v>3472.0136475385616</v>
      </c>
      <c r="AF79" s="6" t="s">
        <v>117</v>
      </c>
      <c r="AG79" s="12">
        <v>3652</v>
      </c>
      <c r="AH79" s="12">
        <v>2735</v>
      </c>
      <c r="AI79" s="12">
        <v>2039</v>
      </c>
      <c r="AJ79" s="12">
        <v>2950</v>
      </c>
      <c r="AK79" s="12">
        <v>3177</v>
      </c>
      <c r="AL79" s="12">
        <v>2368</v>
      </c>
      <c r="AM79" s="335">
        <v>2543</v>
      </c>
      <c r="AN79" s="335">
        <v>2365</v>
      </c>
      <c r="AO79" s="335">
        <v>1977</v>
      </c>
      <c r="AP79" s="335">
        <v>2848</v>
      </c>
      <c r="AQ79" s="335">
        <v>1771</v>
      </c>
      <c r="AR79" s="335">
        <v>2819</v>
      </c>
      <c r="AS79" s="12">
        <f t="shared" ref="AS79:AS88" si="59">SUM(AG79:AL79)</f>
        <v>16921</v>
      </c>
    </row>
    <row r="80" spans="1:45">
      <c r="B80" s="21" t="s">
        <v>135</v>
      </c>
      <c r="C80" s="9">
        <f t="shared" si="45"/>
        <v>4.7239325729282328E-2</v>
      </c>
      <c r="D80" s="9">
        <f t="shared" si="46"/>
        <v>6.6634935744883383E-2</v>
      </c>
      <c r="E80" s="9">
        <f t="shared" si="47"/>
        <v>6.0489060489060491E-2</v>
      </c>
      <c r="F80" s="9">
        <f t="shared" si="48"/>
        <v>5.7917109458023378E-2</v>
      </c>
      <c r="G80" s="9">
        <f t="shared" si="49"/>
        <v>5.0753272412941468E-2</v>
      </c>
      <c r="H80" s="9">
        <f t="shared" si="50"/>
        <v>5.7846740166054171E-2</v>
      </c>
      <c r="I80" s="333" t="e">
        <f t="shared" si="51"/>
        <v>#DIV/0!</v>
      </c>
      <c r="J80" s="333" t="e">
        <f t="shared" si="52"/>
        <v>#DIV/0!</v>
      </c>
      <c r="K80" s="333" t="e">
        <f t="shared" si="53"/>
        <v>#DIV/0!</v>
      </c>
      <c r="L80" s="333" t="e">
        <f t="shared" si="54"/>
        <v>#DIV/0!</v>
      </c>
      <c r="M80" s="333" t="e">
        <f t="shared" si="55"/>
        <v>#DIV/0!</v>
      </c>
      <c r="N80" s="333" t="e">
        <f t="shared" si="56"/>
        <v>#DIV/0!</v>
      </c>
      <c r="O80" s="30">
        <f t="shared" si="57"/>
        <v>2723</v>
      </c>
      <c r="Q80" t="s">
        <v>135</v>
      </c>
      <c r="R80" s="11">
        <v>3025.81</v>
      </c>
      <c r="S80" s="11">
        <v>3296.36</v>
      </c>
      <c r="T80" s="11">
        <v>2960.73</v>
      </c>
      <c r="U80" s="11">
        <v>2967.11</v>
      </c>
      <c r="V80" s="11">
        <v>3025.46</v>
      </c>
      <c r="W80" s="11">
        <v>3217.79</v>
      </c>
      <c r="X80" s="218">
        <v>2978.28</v>
      </c>
      <c r="Y80" s="218">
        <v>2909.66</v>
      </c>
      <c r="Z80" s="218">
        <v>2643.15</v>
      </c>
      <c r="AA80" s="218">
        <v>2749.67</v>
      </c>
      <c r="AB80" s="218">
        <v>2726.04</v>
      </c>
      <c r="AC80" s="218">
        <v>2716.62</v>
      </c>
      <c r="AD80" s="12">
        <f t="shared" si="58"/>
        <v>3091.8524568490634</v>
      </c>
      <c r="AF80" t="s">
        <v>135</v>
      </c>
      <c r="AG80" s="11">
        <v>468</v>
      </c>
      <c r="AH80" s="11">
        <v>560</v>
      </c>
      <c r="AI80" s="11">
        <v>423</v>
      </c>
      <c r="AJ80" s="11">
        <v>436</v>
      </c>
      <c r="AK80" s="11">
        <v>411</v>
      </c>
      <c r="AL80" s="11">
        <v>425</v>
      </c>
      <c r="AM80" s="218">
        <v>486</v>
      </c>
      <c r="AN80" s="218">
        <v>585</v>
      </c>
      <c r="AO80" s="218">
        <v>526</v>
      </c>
      <c r="AP80" s="218">
        <v>598</v>
      </c>
      <c r="AQ80" s="218">
        <v>689</v>
      </c>
      <c r="AR80" s="218">
        <v>631</v>
      </c>
      <c r="AS80" s="12">
        <f t="shared" si="59"/>
        <v>2723</v>
      </c>
    </row>
    <row r="81" spans="2:45">
      <c r="B81" s="28" t="s">
        <v>123</v>
      </c>
      <c r="C81" s="9">
        <f t="shared" si="45"/>
        <v>3.7852023821540327E-2</v>
      </c>
      <c r="D81" s="9">
        <f t="shared" si="46"/>
        <v>3.5340314136125657E-2</v>
      </c>
      <c r="E81" s="9">
        <f t="shared" si="47"/>
        <v>5.0622050622050621E-2</v>
      </c>
      <c r="F81" s="9">
        <f t="shared" si="48"/>
        <v>6.2964930924548357E-2</v>
      </c>
      <c r="G81" s="9">
        <f t="shared" si="49"/>
        <v>4.136823907137565E-2</v>
      </c>
      <c r="H81" s="9">
        <f t="shared" si="50"/>
        <v>5.8255070096638085E-2</v>
      </c>
      <c r="I81" s="333" t="e">
        <f t="shared" si="51"/>
        <v>#DIV/0!</v>
      </c>
      <c r="J81" s="333" t="e">
        <f t="shared" si="52"/>
        <v>#DIV/0!</v>
      </c>
      <c r="K81" s="333" t="e">
        <f t="shared" si="53"/>
        <v>#DIV/0!</v>
      </c>
      <c r="L81" s="333" t="e">
        <f t="shared" si="54"/>
        <v>#DIV/0!</v>
      </c>
      <c r="M81" s="333" t="e">
        <f t="shared" si="55"/>
        <v>#DIV/0!</v>
      </c>
      <c r="N81" s="333" t="e">
        <f t="shared" si="56"/>
        <v>#DIV/0!</v>
      </c>
      <c r="O81" s="30">
        <f t="shared" si="57"/>
        <v>2263</v>
      </c>
      <c r="Q81" s="6" t="s">
        <v>123</v>
      </c>
      <c r="R81" s="8">
        <v>3300.31</v>
      </c>
      <c r="S81" s="8">
        <v>3188.69</v>
      </c>
      <c r="T81" s="8">
        <v>2952.99</v>
      </c>
      <c r="U81" s="8">
        <v>2995.43</v>
      </c>
      <c r="V81" s="8">
        <v>2777.82</v>
      </c>
      <c r="W81" s="8">
        <v>3253.27</v>
      </c>
      <c r="X81" s="336">
        <v>3065.34</v>
      </c>
      <c r="Y81" s="336">
        <v>3105.28</v>
      </c>
      <c r="Z81" s="336">
        <v>2599.54</v>
      </c>
      <c r="AA81" s="335">
        <v>2700.06</v>
      </c>
      <c r="AB81" s="335">
        <v>2986.2</v>
      </c>
      <c r="AC81" s="336">
        <v>4040.63</v>
      </c>
      <c r="AD81" s="12">
        <f t="shared" si="58"/>
        <v>3081.2278921785246</v>
      </c>
      <c r="AF81" s="6" t="s">
        <v>123</v>
      </c>
      <c r="AG81" s="8">
        <v>375</v>
      </c>
      <c r="AH81" s="8">
        <v>297</v>
      </c>
      <c r="AI81" s="8">
        <v>354</v>
      </c>
      <c r="AJ81" s="8">
        <v>474</v>
      </c>
      <c r="AK81" s="8">
        <v>335</v>
      </c>
      <c r="AL81" s="8">
        <v>428</v>
      </c>
      <c r="AM81" s="336">
        <v>412</v>
      </c>
      <c r="AN81" s="336">
        <v>370</v>
      </c>
      <c r="AO81" s="336">
        <v>275</v>
      </c>
      <c r="AP81" s="335">
        <v>275</v>
      </c>
      <c r="AQ81" s="335">
        <v>415</v>
      </c>
      <c r="AR81" s="336">
        <v>471</v>
      </c>
      <c r="AS81" s="12">
        <f t="shared" si="59"/>
        <v>2263</v>
      </c>
    </row>
    <row r="82" spans="2:45">
      <c r="B82" s="21" t="s">
        <v>124</v>
      </c>
      <c r="C82" s="9">
        <f t="shared" si="45"/>
        <v>6.1471686686181491E-2</v>
      </c>
      <c r="D82" s="9">
        <f t="shared" si="46"/>
        <v>5.1047120418848166E-2</v>
      </c>
      <c r="E82" s="9">
        <f t="shared" si="47"/>
        <v>3.5321035321035324E-2</v>
      </c>
      <c r="F82" s="9">
        <f t="shared" si="48"/>
        <v>3.3607863974495215E-2</v>
      </c>
      <c r="G82" s="9">
        <f t="shared" si="49"/>
        <v>4.7913064954309706E-2</v>
      </c>
      <c r="H82" s="9">
        <f t="shared" si="50"/>
        <v>3.9199673336055535E-2</v>
      </c>
      <c r="I82" s="333" t="e">
        <f t="shared" si="51"/>
        <v>#DIV/0!</v>
      </c>
      <c r="J82" s="333" t="e">
        <f t="shared" si="52"/>
        <v>#DIV/0!</v>
      </c>
      <c r="K82" s="333" t="e">
        <f t="shared" si="53"/>
        <v>#DIV/0!</v>
      </c>
      <c r="L82" s="333" t="e">
        <f t="shared" si="54"/>
        <v>#DIV/0!</v>
      </c>
      <c r="M82" s="333" t="e">
        <f t="shared" si="55"/>
        <v>#DIV/0!</v>
      </c>
      <c r="N82" s="333" t="e">
        <f t="shared" si="56"/>
        <v>#DIV/0!</v>
      </c>
      <c r="O82" s="30">
        <f t="shared" si="57"/>
        <v>2214</v>
      </c>
      <c r="Q82" t="s">
        <v>124</v>
      </c>
      <c r="R82" s="11">
        <v>4432.09</v>
      </c>
      <c r="S82" s="11">
        <v>3615.49</v>
      </c>
      <c r="T82" s="11">
        <v>3429.64</v>
      </c>
      <c r="U82" s="11">
        <v>3467.39</v>
      </c>
      <c r="V82" s="11">
        <v>3418.8</v>
      </c>
      <c r="W82" s="11">
        <v>3362.37</v>
      </c>
      <c r="X82" s="218">
        <v>3350.92</v>
      </c>
      <c r="Y82" s="218">
        <v>3346.34</v>
      </c>
      <c r="Z82" s="218">
        <v>3357.52</v>
      </c>
      <c r="AA82" s="218">
        <v>3322.24</v>
      </c>
      <c r="AB82" s="218">
        <v>3508.91</v>
      </c>
      <c r="AC82" s="218">
        <v>3811.47</v>
      </c>
      <c r="AD82" s="12">
        <f t="shared" si="58"/>
        <v>3735.056788617886</v>
      </c>
      <c r="AF82" t="s">
        <v>124</v>
      </c>
      <c r="AG82" s="11">
        <v>609</v>
      </c>
      <c r="AH82" s="11">
        <v>429</v>
      </c>
      <c r="AI82" s="11">
        <v>247</v>
      </c>
      <c r="AJ82" s="11">
        <v>253</v>
      </c>
      <c r="AK82" s="11">
        <v>388</v>
      </c>
      <c r="AL82" s="11">
        <v>288</v>
      </c>
      <c r="AM82" s="218">
        <v>323</v>
      </c>
      <c r="AN82" s="218">
        <v>465</v>
      </c>
      <c r="AO82" s="218">
        <v>323</v>
      </c>
      <c r="AP82" s="218">
        <v>245</v>
      </c>
      <c r="AQ82" s="218">
        <v>278</v>
      </c>
      <c r="AR82" s="218">
        <v>349</v>
      </c>
      <c r="AS82" s="12">
        <f t="shared" si="59"/>
        <v>2214</v>
      </c>
    </row>
    <row r="83" spans="2:45">
      <c r="B83" s="28" t="s">
        <v>191</v>
      </c>
      <c r="C83" s="9">
        <f t="shared" si="45"/>
        <v>1.0194811749268194E-2</v>
      </c>
      <c r="D83" s="9">
        <f t="shared" si="46"/>
        <v>1.2494050452165636E-2</v>
      </c>
      <c r="E83" s="9">
        <f t="shared" si="47"/>
        <v>2.1879021879021878E-2</v>
      </c>
      <c r="F83" s="9">
        <f t="shared" si="48"/>
        <v>2.3910733262486716E-2</v>
      </c>
      <c r="G83" s="9">
        <f t="shared" si="49"/>
        <v>4.3467522845146947E-2</v>
      </c>
      <c r="H83" s="9">
        <f t="shared" si="50"/>
        <v>3.8383013474887706E-2</v>
      </c>
      <c r="I83" s="333" t="e">
        <f t="shared" si="51"/>
        <v>#DIV/0!</v>
      </c>
      <c r="J83" s="333" t="e">
        <f t="shared" si="52"/>
        <v>#DIV/0!</v>
      </c>
      <c r="K83" s="333" t="e">
        <f t="shared" si="53"/>
        <v>#DIV/0!</v>
      </c>
      <c r="L83" s="333" t="e">
        <f t="shared" si="54"/>
        <v>#DIV/0!</v>
      </c>
      <c r="M83" s="333" t="e">
        <f t="shared" si="55"/>
        <v>#DIV/0!</v>
      </c>
      <c r="N83" s="333" t="e">
        <f t="shared" si="56"/>
        <v>#DIV/0!</v>
      </c>
      <c r="O83" s="30">
        <f t="shared" si="57"/>
        <v>1173</v>
      </c>
      <c r="Q83" s="6" t="s">
        <v>191</v>
      </c>
      <c r="R83" s="12">
        <v>2843.4</v>
      </c>
      <c r="S83" s="12">
        <v>3697.12</v>
      </c>
      <c r="T83" s="12">
        <v>2676.79</v>
      </c>
      <c r="U83" s="12">
        <v>4338.43</v>
      </c>
      <c r="V83" s="12">
        <v>2604.36</v>
      </c>
      <c r="W83" s="12">
        <v>3434.37</v>
      </c>
      <c r="X83" s="335">
        <v>3603.85</v>
      </c>
      <c r="Y83" s="336">
        <v>3122.99</v>
      </c>
      <c r="Z83" s="336">
        <v>2716.47</v>
      </c>
      <c r="AA83" s="335">
        <v>3231.11</v>
      </c>
      <c r="AB83" s="335">
        <v>3251.66</v>
      </c>
      <c r="AC83" s="335">
        <v>4323.96</v>
      </c>
      <c r="AD83" s="12">
        <f t="shared" si="58"/>
        <v>3197.8468286445013</v>
      </c>
      <c r="AF83" s="6" t="s">
        <v>191</v>
      </c>
      <c r="AG83" s="12">
        <v>101</v>
      </c>
      <c r="AH83" s="12">
        <v>105</v>
      </c>
      <c r="AI83" s="12">
        <v>153</v>
      </c>
      <c r="AJ83" s="12">
        <v>180</v>
      </c>
      <c r="AK83" s="12">
        <v>352</v>
      </c>
      <c r="AL83" s="12">
        <v>282</v>
      </c>
      <c r="AM83" s="335">
        <v>603</v>
      </c>
      <c r="AN83" s="336">
        <v>995</v>
      </c>
      <c r="AO83" s="336">
        <v>446</v>
      </c>
      <c r="AP83" s="335">
        <v>290</v>
      </c>
      <c r="AQ83" s="335">
        <v>168</v>
      </c>
      <c r="AR83" s="335">
        <v>160</v>
      </c>
      <c r="AS83" s="12">
        <f t="shared" si="59"/>
        <v>1173</v>
      </c>
    </row>
    <row r="84" spans="2:45">
      <c r="B84" s="21" t="s">
        <v>133</v>
      </c>
      <c r="C84" s="9">
        <f t="shared" si="45"/>
        <v>3.7145452710204904E-2</v>
      </c>
      <c r="D84" s="9">
        <f t="shared" si="46"/>
        <v>3.5102332222751068E-2</v>
      </c>
      <c r="E84" s="9">
        <f t="shared" si="47"/>
        <v>5.762905762905763E-2</v>
      </c>
      <c r="F84" s="9">
        <f t="shared" si="48"/>
        <v>3.4670563230605737E-2</v>
      </c>
      <c r="G84" s="9">
        <f t="shared" si="49"/>
        <v>4.4825882934057794E-2</v>
      </c>
      <c r="H84" s="9">
        <f t="shared" si="50"/>
        <v>5.2810671022185923E-2</v>
      </c>
      <c r="I84" s="333" t="e">
        <f t="shared" si="51"/>
        <v>#DIV/0!</v>
      </c>
      <c r="J84" s="333" t="e">
        <f t="shared" si="52"/>
        <v>#DIV/0!</v>
      </c>
      <c r="K84" s="333" t="e">
        <f t="shared" si="53"/>
        <v>#DIV/0!</v>
      </c>
      <c r="L84" s="333" t="e">
        <f t="shared" si="54"/>
        <v>#DIV/0!</v>
      </c>
      <c r="M84" s="333" t="e">
        <f t="shared" si="55"/>
        <v>#DIV/0!</v>
      </c>
      <c r="N84" s="333" t="e">
        <f t="shared" si="56"/>
        <v>#DIV/0!</v>
      </c>
      <c r="O84" s="30">
        <f t="shared" si="57"/>
        <v>2078</v>
      </c>
      <c r="Q84" t="s">
        <v>133</v>
      </c>
      <c r="R84" s="5">
        <v>3993.66</v>
      </c>
      <c r="S84" s="11">
        <v>4058.05</v>
      </c>
      <c r="T84" s="11">
        <v>3568.72</v>
      </c>
      <c r="U84" s="11">
        <v>3520.93</v>
      </c>
      <c r="V84" s="11">
        <v>3449.87</v>
      </c>
      <c r="W84" s="11">
        <v>3310.79</v>
      </c>
      <c r="X84" s="337">
        <v>4021.06</v>
      </c>
      <c r="Y84" s="337">
        <v>3751.24</v>
      </c>
      <c r="Z84" s="218">
        <v>3830.58</v>
      </c>
      <c r="AA84" s="337">
        <v>3461.55</v>
      </c>
      <c r="AB84" s="218">
        <v>3775.79</v>
      </c>
      <c r="AC84" s="218">
        <v>4524.6400000000003</v>
      </c>
      <c r="AD84" s="12">
        <f t="shared" si="58"/>
        <v>3638.5167709335897</v>
      </c>
      <c r="AF84" t="s">
        <v>133</v>
      </c>
      <c r="AG84" s="5">
        <v>368</v>
      </c>
      <c r="AH84" s="11">
        <v>295</v>
      </c>
      <c r="AI84" s="11">
        <v>403</v>
      </c>
      <c r="AJ84" s="11">
        <v>261</v>
      </c>
      <c r="AK84" s="11">
        <v>363</v>
      </c>
      <c r="AL84" s="11">
        <v>388</v>
      </c>
      <c r="AM84" s="337">
        <v>414</v>
      </c>
      <c r="AN84" s="337">
        <v>248</v>
      </c>
      <c r="AO84" s="218">
        <v>170</v>
      </c>
      <c r="AP84" s="337">
        <v>227</v>
      </c>
      <c r="AQ84" s="218">
        <v>397</v>
      </c>
      <c r="AR84" s="218">
        <v>281</v>
      </c>
      <c r="AS84" s="12">
        <f t="shared" si="59"/>
        <v>2078</v>
      </c>
    </row>
    <row r="85" spans="2:45">
      <c r="B85" s="28" t="s">
        <v>132</v>
      </c>
      <c r="C85" s="9">
        <f t="shared" si="45"/>
        <v>4.0173614615928131E-2</v>
      </c>
      <c r="D85" s="9">
        <f t="shared" si="46"/>
        <v>3.6173250832936696E-2</v>
      </c>
      <c r="E85" s="9">
        <f t="shared" si="47"/>
        <v>4.0898040898040895E-2</v>
      </c>
      <c r="F85" s="9">
        <f t="shared" si="48"/>
        <v>3.4139213602550476E-2</v>
      </c>
      <c r="G85" s="9">
        <f t="shared" si="49"/>
        <v>2.5932328970116079E-2</v>
      </c>
      <c r="H85" s="9">
        <f t="shared" si="50"/>
        <v>3.8791343405471621E-2</v>
      </c>
      <c r="I85" s="333" t="e">
        <f t="shared" si="51"/>
        <v>#DIV/0!</v>
      </c>
      <c r="J85" s="333" t="e">
        <f t="shared" si="52"/>
        <v>#DIV/0!</v>
      </c>
      <c r="K85" s="333" t="e">
        <f t="shared" si="53"/>
        <v>#DIV/0!</v>
      </c>
      <c r="L85" s="333" t="e">
        <f t="shared" si="54"/>
        <v>#DIV/0!</v>
      </c>
      <c r="M85" s="333" t="e">
        <f t="shared" si="55"/>
        <v>#DIV/0!</v>
      </c>
      <c r="N85" s="333" t="e">
        <f t="shared" si="56"/>
        <v>#DIV/0!</v>
      </c>
      <c r="O85" s="30">
        <f t="shared" si="57"/>
        <v>1740</v>
      </c>
      <c r="Q85" s="6" t="s">
        <v>132</v>
      </c>
      <c r="R85" s="12">
        <v>3727.09</v>
      </c>
      <c r="S85" s="12">
        <v>3736.5</v>
      </c>
      <c r="T85" s="12">
        <v>3436.54</v>
      </c>
      <c r="U85" s="8">
        <v>3468.28</v>
      </c>
      <c r="V85" s="12">
        <v>2721.63</v>
      </c>
      <c r="W85" s="12">
        <v>2884.67</v>
      </c>
      <c r="X85" s="336">
        <v>3502.78</v>
      </c>
      <c r="Y85" s="336">
        <v>3272.67</v>
      </c>
      <c r="Z85" s="335">
        <v>3067.06</v>
      </c>
      <c r="AA85" s="335">
        <v>3631.69</v>
      </c>
      <c r="AB85" s="335">
        <v>3715.68</v>
      </c>
      <c r="AC85" s="335">
        <v>3578.24</v>
      </c>
      <c r="AD85" s="12">
        <f t="shared" si="58"/>
        <v>3383.4192356321842</v>
      </c>
      <c r="AF85" s="6" t="s">
        <v>132</v>
      </c>
      <c r="AG85" s="12">
        <v>398</v>
      </c>
      <c r="AH85" s="12">
        <v>304</v>
      </c>
      <c r="AI85" s="12">
        <v>286</v>
      </c>
      <c r="AJ85" s="8">
        <v>257</v>
      </c>
      <c r="AK85" s="12">
        <v>210</v>
      </c>
      <c r="AL85" s="12">
        <v>285</v>
      </c>
      <c r="AM85" s="336">
        <v>366</v>
      </c>
      <c r="AN85" s="336">
        <v>312</v>
      </c>
      <c r="AO85" s="335">
        <v>207</v>
      </c>
      <c r="AP85" s="335">
        <v>215</v>
      </c>
      <c r="AQ85" s="335">
        <v>311</v>
      </c>
      <c r="AR85" s="335">
        <v>331</v>
      </c>
      <c r="AS85" s="12">
        <f t="shared" si="59"/>
        <v>1740</v>
      </c>
    </row>
    <row r="86" spans="2:45">
      <c r="B86" s="21" t="s">
        <v>125</v>
      </c>
      <c r="C86" s="9">
        <f t="shared" si="45"/>
        <v>2.7859089532653678E-2</v>
      </c>
      <c r="D86" s="9">
        <f t="shared" si="46"/>
        <v>3.7006187529747742E-2</v>
      </c>
      <c r="E86" s="9">
        <f t="shared" si="47"/>
        <v>4.6046046046046049E-2</v>
      </c>
      <c r="F86" s="9">
        <f t="shared" si="48"/>
        <v>1.9792773645058447E-2</v>
      </c>
      <c r="G86" s="9">
        <f t="shared" si="49"/>
        <v>3.1612743887379599E-2</v>
      </c>
      <c r="H86" s="9">
        <f t="shared" si="50"/>
        <v>3.0216414863209473E-2</v>
      </c>
      <c r="I86" s="333" t="e">
        <f t="shared" si="51"/>
        <v>#DIV/0!</v>
      </c>
      <c r="J86" s="333" t="e">
        <f t="shared" si="52"/>
        <v>#DIV/0!</v>
      </c>
      <c r="K86" s="333" t="e">
        <f t="shared" si="53"/>
        <v>#DIV/0!</v>
      </c>
      <c r="L86" s="333" t="e">
        <f t="shared" si="54"/>
        <v>#DIV/0!</v>
      </c>
      <c r="M86" s="333" t="e">
        <f t="shared" si="55"/>
        <v>#DIV/0!</v>
      </c>
      <c r="N86" s="333" t="e">
        <f t="shared" si="56"/>
        <v>#DIV/0!</v>
      </c>
      <c r="O86" s="30">
        <f t="shared" si="57"/>
        <v>1536</v>
      </c>
      <c r="Q86" t="s">
        <v>125</v>
      </c>
      <c r="R86" s="11">
        <v>4324.7</v>
      </c>
      <c r="S86" s="11">
        <v>4257.72</v>
      </c>
      <c r="T86" s="5">
        <v>3931.31</v>
      </c>
      <c r="U86" s="5">
        <v>4214.93</v>
      </c>
      <c r="V86" s="5">
        <v>3442.5</v>
      </c>
      <c r="W86" s="5">
        <v>2853.54</v>
      </c>
      <c r="X86" s="337">
        <v>3240.26</v>
      </c>
      <c r="Y86" s="337">
        <v>4168.6899999999996</v>
      </c>
      <c r="Z86" s="337">
        <v>3121.05</v>
      </c>
      <c r="AA86" s="337">
        <v>3048.95</v>
      </c>
      <c r="AB86" s="218">
        <v>3643.7</v>
      </c>
      <c r="AC86" s="218">
        <v>4068.15</v>
      </c>
      <c r="AD86" s="12">
        <f t="shared" si="58"/>
        <v>3858.3596289062502</v>
      </c>
      <c r="AF86" t="s">
        <v>125</v>
      </c>
      <c r="AG86" s="11">
        <v>276</v>
      </c>
      <c r="AH86" s="11">
        <v>311</v>
      </c>
      <c r="AI86" s="5">
        <v>322</v>
      </c>
      <c r="AJ86" s="5">
        <v>149</v>
      </c>
      <c r="AK86" s="5">
        <v>256</v>
      </c>
      <c r="AL86" s="5">
        <v>222</v>
      </c>
      <c r="AM86" s="337">
        <v>314</v>
      </c>
      <c r="AN86" s="337">
        <v>242</v>
      </c>
      <c r="AO86" s="337">
        <v>177</v>
      </c>
      <c r="AP86" s="337">
        <v>267</v>
      </c>
      <c r="AQ86" s="218">
        <v>574</v>
      </c>
      <c r="AR86" s="218">
        <v>330</v>
      </c>
      <c r="AS86" s="12">
        <f t="shared" si="59"/>
        <v>1536</v>
      </c>
    </row>
    <row r="87" spans="2:45">
      <c r="B87" s="28" t="s">
        <v>143</v>
      </c>
      <c r="C87" s="9">
        <f t="shared" si="45"/>
        <v>1.5544564449379227E-2</v>
      </c>
      <c r="D87" s="9">
        <f t="shared" si="46"/>
        <v>2.1061399333650643E-2</v>
      </c>
      <c r="E87" s="9">
        <f t="shared" si="47"/>
        <v>2.3309023309023309E-2</v>
      </c>
      <c r="F87" s="9">
        <f t="shared" si="48"/>
        <v>2.2582359192348564E-2</v>
      </c>
      <c r="G87" s="9">
        <f t="shared" si="49"/>
        <v>2.7537663620647072E-2</v>
      </c>
      <c r="H87" s="9">
        <f t="shared" si="50"/>
        <v>4.818293180890159E-2</v>
      </c>
      <c r="I87" s="333" t="e">
        <f t="shared" si="51"/>
        <v>#DIV/0!</v>
      </c>
      <c r="J87" s="333" t="e">
        <f t="shared" si="52"/>
        <v>#DIV/0!</v>
      </c>
      <c r="K87" s="333" t="e">
        <f t="shared" si="53"/>
        <v>#DIV/0!</v>
      </c>
      <c r="L87" s="333" t="e">
        <f t="shared" si="54"/>
        <v>#DIV/0!</v>
      </c>
      <c r="M87" s="333" t="e">
        <f t="shared" si="55"/>
        <v>#DIV/0!</v>
      </c>
      <c r="N87" s="333" t="e">
        <f t="shared" si="56"/>
        <v>#DIV/0!</v>
      </c>
      <c r="O87" s="30">
        <f t="shared" si="57"/>
        <v>1241</v>
      </c>
      <c r="Q87" s="6" t="s">
        <v>143</v>
      </c>
      <c r="R87" s="12">
        <v>4358.54</v>
      </c>
      <c r="S87" s="12">
        <v>4267.8900000000003</v>
      </c>
      <c r="T87" s="12">
        <v>3636.38</v>
      </c>
      <c r="U87" s="12">
        <v>3713.94</v>
      </c>
      <c r="V87" s="12">
        <v>3458.34</v>
      </c>
      <c r="W87" s="12">
        <v>3598.61</v>
      </c>
      <c r="X87" s="335">
        <v>3304.22</v>
      </c>
      <c r="Y87" s="335">
        <v>3183.02</v>
      </c>
      <c r="Z87" s="335">
        <v>3319.97</v>
      </c>
      <c r="AA87" s="335">
        <v>3054.02</v>
      </c>
      <c r="AB87" s="335">
        <v>3103.78</v>
      </c>
      <c r="AC87" s="335">
        <v>3937.56</v>
      </c>
      <c r="AD87" s="12">
        <f t="shared" si="58"/>
        <v>3783.9236019339237</v>
      </c>
      <c r="AF87" s="6" t="s">
        <v>143</v>
      </c>
      <c r="AG87" s="12">
        <v>154</v>
      </c>
      <c r="AH87" s="12">
        <v>177</v>
      </c>
      <c r="AI87" s="12">
        <v>163</v>
      </c>
      <c r="AJ87" s="12">
        <v>170</v>
      </c>
      <c r="AK87" s="12">
        <v>223</v>
      </c>
      <c r="AL87" s="12">
        <v>354</v>
      </c>
      <c r="AM87" s="335">
        <v>468</v>
      </c>
      <c r="AN87" s="335">
        <v>363</v>
      </c>
      <c r="AO87" s="335">
        <v>297</v>
      </c>
      <c r="AP87" s="335">
        <v>299</v>
      </c>
      <c r="AQ87" s="335">
        <v>273</v>
      </c>
      <c r="AR87" s="335">
        <v>416</v>
      </c>
      <c r="AS87" s="12">
        <f t="shared" si="59"/>
        <v>1241</v>
      </c>
    </row>
    <row r="88" spans="2:45">
      <c r="B88" s="36" t="s">
        <v>272</v>
      </c>
      <c r="C88" s="9">
        <f t="shared" si="45"/>
        <v>1.9077420006056323E-2</v>
      </c>
      <c r="D88" s="9">
        <f t="shared" si="46"/>
        <v>2.974773917182294E-2</v>
      </c>
      <c r="E88" s="9">
        <f t="shared" si="47"/>
        <v>3.9325039325039328E-2</v>
      </c>
      <c r="F88" s="9">
        <f t="shared" si="48"/>
        <v>2.8161530286928801E-2</v>
      </c>
      <c r="G88" s="9">
        <f t="shared" si="49"/>
        <v>4.3961471968387254E-2</v>
      </c>
      <c r="H88" s="9">
        <f t="shared" si="50"/>
        <v>3.2938614400435551E-2</v>
      </c>
      <c r="I88" s="333" t="e">
        <f t="shared" si="51"/>
        <v>#DIV/0!</v>
      </c>
      <c r="J88" s="333" t="e">
        <f t="shared" si="52"/>
        <v>#DIV/0!</v>
      </c>
      <c r="K88" s="333" t="e">
        <f t="shared" si="53"/>
        <v>#DIV/0!</v>
      </c>
      <c r="L88" s="333" t="e">
        <f t="shared" si="54"/>
        <v>#DIV/0!</v>
      </c>
      <c r="M88" s="333" t="e">
        <f t="shared" si="55"/>
        <v>#DIV/0!</v>
      </c>
      <c r="N88" s="333" t="e">
        <f t="shared" si="56"/>
        <v>#DIV/0!</v>
      </c>
      <c r="O88" s="30">
        <f t="shared" si="57"/>
        <v>1524</v>
      </c>
      <c r="Q88" t="s">
        <v>272</v>
      </c>
      <c r="R88" s="11">
        <v>3778.84</v>
      </c>
      <c r="S88" s="5">
        <v>3822.63</v>
      </c>
      <c r="T88" s="11">
        <v>3354.03</v>
      </c>
      <c r="U88" s="5">
        <v>3885.28</v>
      </c>
      <c r="V88" s="5">
        <v>3168.11</v>
      </c>
      <c r="W88" s="5">
        <v>3469.62</v>
      </c>
      <c r="X88" s="337">
        <v>3664.92</v>
      </c>
      <c r="Y88" s="338">
        <v>3452.8</v>
      </c>
      <c r="Z88" s="338">
        <v>2996.03</v>
      </c>
      <c r="AA88" s="338">
        <v>3452.27</v>
      </c>
      <c r="AB88" s="338">
        <v>3613.31</v>
      </c>
      <c r="AC88" s="338">
        <v>3804.34</v>
      </c>
      <c r="AD88" s="12">
        <f t="shared" si="58"/>
        <v>3532.4088385826767</v>
      </c>
      <c r="AF88" t="s">
        <v>272</v>
      </c>
      <c r="AG88" s="11">
        <v>189</v>
      </c>
      <c r="AH88" s="5">
        <v>250</v>
      </c>
      <c r="AI88" s="11">
        <v>275</v>
      </c>
      <c r="AJ88" s="5">
        <v>212</v>
      </c>
      <c r="AK88" s="5">
        <v>356</v>
      </c>
      <c r="AL88" s="5">
        <v>242</v>
      </c>
      <c r="AM88" s="337">
        <v>250</v>
      </c>
      <c r="AN88" s="338">
        <v>227</v>
      </c>
      <c r="AO88" s="338">
        <v>308</v>
      </c>
      <c r="AP88" s="338">
        <v>205</v>
      </c>
      <c r="AQ88" s="338">
        <v>364</v>
      </c>
      <c r="AR88" s="338">
        <v>394</v>
      </c>
      <c r="AS88" s="12">
        <f t="shared" si="59"/>
        <v>1524</v>
      </c>
    </row>
    <row r="89" spans="2:45">
      <c r="B89" s="181" t="s">
        <v>292</v>
      </c>
      <c r="C89" s="182">
        <f t="shared" ref="C89:N89" si="60">SUM(C79:C88)</f>
        <v>0.66518623195720195</v>
      </c>
      <c r="D89" s="182">
        <f t="shared" si="60"/>
        <v>0.65004759638267495</v>
      </c>
      <c r="E89" s="182">
        <f t="shared" si="60"/>
        <v>0.66709566709566703</v>
      </c>
      <c r="F89" s="182">
        <f t="shared" si="60"/>
        <v>0.70961742826780017</v>
      </c>
      <c r="G89" s="182">
        <f t="shared" si="60"/>
        <v>0.74969128179797484</v>
      </c>
      <c r="H89" s="182">
        <f t="shared" si="60"/>
        <v>0.71893289778140734</v>
      </c>
      <c r="I89" s="334" t="e">
        <f t="shared" si="60"/>
        <v>#DIV/0!</v>
      </c>
      <c r="J89" s="334" t="e">
        <f t="shared" si="60"/>
        <v>#DIV/0!</v>
      </c>
      <c r="K89" s="334" t="e">
        <f t="shared" si="60"/>
        <v>#DIV/0!</v>
      </c>
      <c r="L89" s="334" t="e">
        <f t="shared" si="60"/>
        <v>#DIV/0!</v>
      </c>
      <c r="M89" s="334" t="e">
        <f t="shared" si="60"/>
        <v>#DIV/0!</v>
      </c>
      <c r="N89" s="334" t="e">
        <f t="shared" si="60"/>
        <v>#DIV/0!</v>
      </c>
      <c r="O89" s="183"/>
      <c r="Q89" s="201"/>
      <c r="R89" s="201"/>
      <c r="S89" s="201"/>
      <c r="T89" s="201"/>
      <c r="U89" s="201"/>
      <c r="V89" s="201"/>
      <c r="W89" s="201"/>
      <c r="X89" s="219"/>
      <c r="Y89" s="219"/>
      <c r="Z89" s="219"/>
      <c r="AA89" s="219"/>
      <c r="AB89" s="219"/>
      <c r="AC89" s="219"/>
      <c r="AD89" s="201"/>
      <c r="AF89" s="201"/>
      <c r="AG89" s="200">
        <f t="shared" ref="AG89:AR89" si="61">C51</f>
        <v>9907</v>
      </c>
      <c r="AH89" s="200">
        <f t="shared" si="61"/>
        <v>8404</v>
      </c>
      <c r="AI89" s="200">
        <f t="shared" si="61"/>
        <v>6993</v>
      </c>
      <c r="AJ89" s="200">
        <f t="shared" si="61"/>
        <v>7528</v>
      </c>
      <c r="AK89" s="200">
        <f t="shared" si="61"/>
        <v>8098</v>
      </c>
      <c r="AL89" s="200">
        <f t="shared" si="61"/>
        <v>7347</v>
      </c>
      <c r="AM89" s="220">
        <f t="shared" si="61"/>
        <v>0</v>
      </c>
      <c r="AN89" s="220">
        <f t="shared" si="61"/>
        <v>0</v>
      </c>
      <c r="AO89" s="220">
        <f t="shared" si="61"/>
        <v>0</v>
      </c>
      <c r="AP89" s="220">
        <f t="shared" si="61"/>
        <v>0</v>
      </c>
      <c r="AQ89" s="220">
        <f t="shared" si="61"/>
        <v>0</v>
      </c>
      <c r="AR89" s="220">
        <f t="shared" si="61"/>
        <v>0</v>
      </c>
      <c r="AS89" s="201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79998168889431442"/>
  </sheetPr>
  <dimension ref="A1:AS88"/>
  <sheetViews>
    <sheetView zoomScale="98" zoomScaleNormal="98" workbookViewId="0">
      <pane ySplit="5" topLeftCell="A44" activePane="bottomLeft" state="frozen"/>
      <selection pane="bottomLeft" activeCell="I62" sqref="I62"/>
    </sheetView>
  </sheetViews>
  <sheetFormatPr defaultRowHeight="14.5"/>
  <cols>
    <col min="1" max="1" width="11.1796875" customWidth="1"/>
    <col min="2" max="2" width="22.453125" customWidth="1"/>
    <col min="3" max="8" width="10.54296875" customWidth="1"/>
    <col min="9" max="14" width="10.54296875" style="238" customWidth="1"/>
    <col min="15" max="15" width="15.453125" customWidth="1"/>
    <col min="17" max="17" width="23.7265625" customWidth="1"/>
    <col min="18" max="18" width="11.7265625" bestFit="1" customWidth="1"/>
    <col min="24" max="29" width="8.7265625" style="238" customWidth="1"/>
    <col min="32" max="32" width="13.453125" customWidth="1"/>
    <col min="33" max="33" width="10.453125" bestFit="1" customWidth="1"/>
    <col min="39" max="44" width="8.7265625" style="238" customWidth="1"/>
  </cols>
  <sheetData>
    <row r="1" spans="1:30" ht="18.649999999999999" customHeight="1">
      <c r="B1" s="1" t="s">
        <v>249</v>
      </c>
    </row>
    <row r="3" spans="1:30" ht="16" customHeight="1">
      <c r="B3" s="2" t="s">
        <v>293</v>
      </c>
    </row>
    <row r="5" spans="1:30">
      <c r="B5" s="13" t="s">
        <v>233</v>
      </c>
      <c r="C5" s="14" t="s">
        <v>25</v>
      </c>
      <c r="D5" s="14" t="s">
        <v>26</v>
      </c>
      <c r="E5" s="14" t="s">
        <v>27</v>
      </c>
      <c r="F5" s="14" t="s">
        <v>28</v>
      </c>
      <c r="G5" s="14" t="s">
        <v>29</v>
      </c>
      <c r="H5" s="14" t="s">
        <v>30</v>
      </c>
      <c r="I5" s="241" t="s">
        <v>31</v>
      </c>
      <c r="J5" s="241" t="s">
        <v>32</v>
      </c>
      <c r="K5" s="241" t="s">
        <v>33</v>
      </c>
      <c r="L5" s="241" t="s">
        <v>34</v>
      </c>
      <c r="M5" s="241" t="s">
        <v>35</v>
      </c>
      <c r="N5" s="241" t="s">
        <v>36</v>
      </c>
      <c r="O5" s="15" t="s">
        <v>251</v>
      </c>
    </row>
    <row r="6" spans="1:30">
      <c r="B6" s="13">
        <v>2026</v>
      </c>
      <c r="C6" s="14"/>
      <c r="D6" s="14"/>
      <c r="E6" s="14"/>
      <c r="F6" s="14"/>
      <c r="G6" s="14"/>
      <c r="H6" s="14"/>
      <c r="I6" s="242"/>
      <c r="J6" s="242"/>
      <c r="K6" s="242"/>
      <c r="L6" s="242"/>
      <c r="M6" s="242"/>
      <c r="N6" s="242"/>
      <c r="O6" s="15"/>
    </row>
    <row r="7" spans="1:30">
      <c r="B7" s="16" t="s">
        <v>252</v>
      </c>
      <c r="C7" s="5">
        <v>5639</v>
      </c>
      <c r="D7" s="5">
        <v>5192</v>
      </c>
      <c r="E7" s="5">
        <v>5336</v>
      </c>
      <c r="F7" s="5">
        <v>2965</v>
      </c>
      <c r="G7" s="5">
        <v>4494</v>
      </c>
      <c r="H7" s="5">
        <v>4088</v>
      </c>
      <c r="I7" s="233"/>
      <c r="J7" s="233"/>
      <c r="K7" s="233"/>
      <c r="L7" s="233"/>
      <c r="M7" s="233"/>
      <c r="N7" s="233"/>
      <c r="O7" s="18"/>
    </row>
    <row r="8" spans="1:30">
      <c r="A8" t="s">
        <v>294</v>
      </c>
      <c r="B8" s="16" t="s">
        <v>234</v>
      </c>
      <c r="C8" s="9">
        <f>Summary!C51</f>
        <v>0.92593811718235686</v>
      </c>
      <c r="D8" s="9">
        <v>0.94606413994169092</v>
      </c>
      <c r="E8" s="9">
        <v>0.87820934825543118</v>
      </c>
      <c r="F8" s="9">
        <v>0.50425170068027214</v>
      </c>
      <c r="G8" s="9">
        <v>0.73963133640552992</v>
      </c>
      <c r="H8" s="9">
        <v>0.69523809523809521</v>
      </c>
      <c r="I8" s="243"/>
      <c r="J8" s="243"/>
      <c r="K8" s="243"/>
      <c r="L8" s="243"/>
      <c r="M8" s="243"/>
      <c r="N8" s="243"/>
      <c r="O8" s="20">
        <f>AVERAGE(C8:H8)</f>
        <v>0.781555456283896</v>
      </c>
    </row>
    <row r="9" spans="1:30">
      <c r="A9" t="s">
        <v>294</v>
      </c>
      <c r="B9" s="16" t="s">
        <v>253</v>
      </c>
      <c r="C9" s="214">
        <f>Summary!C52</f>
        <v>1578.1099131051606</v>
      </c>
      <c r="D9" s="214">
        <f>Summary!D52</f>
        <v>1585.5921764252696</v>
      </c>
      <c r="E9" s="214">
        <f>Summary!E52</f>
        <v>1289.0616266866568</v>
      </c>
      <c r="F9" s="214">
        <f>Summary!F52</f>
        <v>1449.7044148397977</v>
      </c>
      <c r="G9" s="214">
        <f>Summary!G52</f>
        <v>1188.393453493547</v>
      </c>
      <c r="H9" s="214">
        <f>Summary!H52</f>
        <v>1086.8126345401174</v>
      </c>
      <c r="I9" s="233"/>
      <c r="J9" s="233"/>
      <c r="K9" s="233"/>
      <c r="L9" s="233"/>
      <c r="M9" s="233"/>
      <c r="N9" s="233"/>
      <c r="O9" s="316">
        <f>AVERAGE(C9:H9)</f>
        <v>1362.9457031817583</v>
      </c>
    </row>
    <row r="10" spans="1:30">
      <c r="A10" t="s">
        <v>294</v>
      </c>
      <c r="B10" s="16" t="s">
        <v>236</v>
      </c>
      <c r="C10" s="215">
        <f t="shared" ref="C10:H10" si="0">C8*C9</f>
        <v>1461.2321216474052</v>
      </c>
      <c r="D10" s="215">
        <f t="shared" si="0"/>
        <v>1500.0718986880465</v>
      </c>
      <c r="E10" s="216">
        <f t="shared" si="0"/>
        <v>1132.0659710335749</v>
      </c>
      <c r="F10" s="216">
        <f t="shared" si="0"/>
        <v>731.01591666666673</v>
      </c>
      <c r="G10" s="216">
        <f t="shared" si="0"/>
        <v>878.97303818301509</v>
      </c>
      <c r="H10" s="216">
        <f t="shared" si="0"/>
        <v>755.59354591836734</v>
      </c>
      <c r="O10" s="315">
        <f>O8*O9</f>
        <v>1065.2176509403946</v>
      </c>
    </row>
    <row r="11" spans="1:30">
      <c r="B11" s="24" t="s">
        <v>254</v>
      </c>
      <c r="C11" s="22"/>
      <c r="D11" s="25">
        <f t="shared" ref="D11:N11" si="1">(D7-C7)/C7</f>
        <v>-7.9269374002482712E-2</v>
      </c>
      <c r="E11" s="25">
        <f t="shared" si="1"/>
        <v>2.7734976887519261E-2</v>
      </c>
      <c r="F11" s="25">
        <f t="shared" si="1"/>
        <v>-0.44434032983508248</v>
      </c>
      <c r="G11" s="25">
        <f t="shared" si="1"/>
        <v>0.51568296795952784</v>
      </c>
      <c r="H11" s="25">
        <f t="shared" si="1"/>
        <v>-9.0342679127725853E-2</v>
      </c>
      <c r="I11" s="237">
        <f t="shared" si="1"/>
        <v>-1</v>
      </c>
      <c r="J11" s="237" t="e">
        <f t="shared" si="1"/>
        <v>#DIV/0!</v>
      </c>
      <c r="K11" s="237" t="e">
        <f t="shared" si="1"/>
        <v>#DIV/0!</v>
      </c>
      <c r="L11" s="237" t="e">
        <f t="shared" si="1"/>
        <v>#DIV/0!</v>
      </c>
      <c r="M11" s="237" t="e">
        <f t="shared" si="1"/>
        <v>#DIV/0!</v>
      </c>
      <c r="N11" s="237" t="e">
        <f t="shared" si="1"/>
        <v>#DIV/0!</v>
      </c>
      <c r="O11" s="23"/>
    </row>
    <row r="12" spans="1:30">
      <c r="C12" t="b">
        <f>C8=Summary!C51</f>
        <v>1</v>
      </c>
      <c r="D12" t="b">
        <f>D8=Summary!D51</f>
        <v>1</v>
      </c>
      <c r="E12" t="b">
        <f>E8=Summary!E51</f>
        <v>1</v>
      </c>
      <c r="F12" t="b">
        <f>F8=Summary!F51</f>
        <v>1</v>
      </c>
      <c r="G12" t="b">
        <f>G8=Summary!G51</f>
        <v>1</v>
      </c>
      <c r="H12" t="b">
        <f>H8=Summary!H51</f>
        <v>1</v>
      </c>
    </row>
    <row r="13" spans="1:30">
      <c r="B13" s="13" t="s">
        <v>255</v>
      </c>
      <c r="C13" s="26"/>
      <c r="D13" s="26"/>
      <c r="E13" s="26"/>
      <c r="F13" s="26"/>
      <c r="G13" s="26"/>
      <c r="H13" s="26"/>
      <c r="I13" s="244"/>
      <c r="J13" s="244"/>
      <c r="K13" s="244"/>
      <c r="L13" s="244"/>
      <c r="M13" s="244"/>
      <c r="N13" s="244"/>
      <c r="O13" s="27"/>
      <c r="Q13" s="13" t="s">
        <v>256</v>
      </c>
      <c r="R13" s="48" t="s">
        <v>25</v>
      </c>
      <c r="S13" s="48" t="s">
        <v>26</v>
      </c>
      <c r="T13" s="48" t="s">
        <v>27</v>
      </c>
      <c r="U13" s="48" t="s">
        <v>28</v>
      </c>
      <c r="V13" s="48" t="s">
        <v>29</v>
      </c>
      <c r="W13" s="48" t="s">
        <v>30</v>
      </c>
      <c r="X13" s="241" t="s">
        <v>31</v>
      </c>
      <c r="Y13" s="241" t="s">
        <v>32</v>
      </c>
      <c r="Z13" s="241" t="s">
        <v>33</v>
      </c>
      <c r="AA13" s="241" t="s">
        <v>34</v>
      </c>
      <c r="AB13" s="241" t="s">
        <v>35</v>
      </c>
      <c r="AC13" s="241" t="s">
        <v>36</v>
      </c>
      <c r="AD13" s="27"/>
    </row>
    <row r="14" spans="1:30">
      <c r="A14">
        <v>1</v>
      </c>
      <c r="B14" t="s">
        <v>257</v>
      </c>
      <c r="C14" s="29">
        <v>102</v>
      </c>
      <c r="D14" s="344">
        <v>158</v>
      </c>
      <c r="E14" s="344">
        <v>203</v>
      </c>
      <c r="F14" s="29">
        <v>194</v>
      </c>
      <c r="G14" s="29">
        <v>176</v>
      </c>
      <c r="H14" s="29">
        <v>67</v>
      </c>
      <c r="I14" s="245"/>
      <c r="J14" s="245"/>
      <c r="K14" s="245"/>
      <c r="L14" s="245"/>
      <c r="M14" s="245"/>
      <c r="N14" s="245"/>
      <c r="O14" s="30">
        <f t="shared" ref="O14:O20" si="2">SUM(C14:H14)</f>
        <v>900</v>
      </c>
      <c r="P14">
        <v>1</v>
      </c>
      <c r="Q14" s="28" t="s">
        <v>284</v>
      </c>
      <c r="R14" s="184">
        <f t="shared" ref="R14:R20" si="3">C14/$C$21</f>
        <v>1.8088313530767865E-2</v>
      </c>
      <c r="S14" s="184">
        <f t="shared" ref="S14:S20" si="4">D14/$D$21</f>
        <v>3.0431432973805857E-2</v>
      </c>
      <c r="T14" s="184">
        <f t="shared" ref="T14:T20" si="5">E14/$E$21</f>
        <v>3.8043478260869568E-2</v>
      </c>
      <c r="U14" s="184">
        <f t="shared" ref="U14:U20" si="6">F14/$F$21</f>
        <v>6.5430016863406409E-2</v>
      </c>
      <c r="V14" s="184">
        <f t="shared" ref="V14:V20" si="7">G14/$G$21</f>
        <v>3.9163328882955054E-2</v>
      </c>
      <c r="W14" s="184">
        <f t="shared" ref="W14:W20" si="8">H14/$H$21</f>
        <v>1.6389432485322895E-2</v>
      </c>
      <c r="X14" s="247"/>
      <c r="Y14" s="247"/>
      <c r="Z14" s="247"/>
      <c r="AA14" s="247"/>
      <c r="AB14" s="247"/>
      <c r="AC14" s="247"/>
      <c r="AD14" s="34">
        <f t="shared" ref="AD14:AD20" si="9">O14/O$21</f>
        <v>3.2474561593418487E-2</v>
      </c>
    </row>
    <row r="15" spans="1:30">
      <c r="A15">
        <v>2</v>
      </c>
      <c r="B15" s="6" t="s">
        <v>258</v>
      </c>
      <c r="C15" s="29">
        <v>31</v>
      </c>
      <c r="D15" s="344">
        <v>28</v>
      </c>
      <c r="E15" s="344">
        <v>31</v>
      </c>
      <c r="F15" s="29">
        <v>30</v>
      </c>
      <c r="G15" s="29">
        <v>31</v>
      </c>
      <c r="H15" s="29">
        <v>30</v>
      </c>
      <c r="I15" s="233"/>
      <c r="J15" s="233"/>
      <c r="K15" s="233"/>
      <c r="L15" s="233"/>
      <c r="M15" s="233"/>
      <c r="N15" s="233"/>
      <c r="O15" s="18">
        <f t="shared" si="2"/>
        <v>181</v>
      </c>
      <c r="P15">
        <v>2</v>
      </c>
      <c r="Q15" s="21" t="s">
        <v>285</v>
      </c>
      <c r="R15" s="184">
        <f t="shared" si="3"/>
        <v>5.4974286220961163E-3</v>
      </c>
      <c r="S15" s="184">
        <f t="shared" si="4"/>
        <v>5.3929121725731898E-3</v>
      </c>
      <c r="T15" s="184">
        <f t="shared" si="5"/>
        <v>5.8095952023988007E-3</v>
      </c>
      <c r="U15" s="184">
        <f t="shared" si="6"/>
        <v>1.0118043844856661E-2</v>
      </c>
      <c r="V15" s="184">
        <f t="shared" si="7"/>
        <v>6.8980863373386738E-3</v>
      </c>
      <c r="W15" s="184">
        <f t="shared" si="8"/>
        <v>7.3385518590998039E-3</v>
      </c>
      <c r="X15" s="248"/>
      <c r="Y15" s="248"/>
      <c r="Z15" s="248"/>
      <c r="AA15" s="248"/>
      <c r="AB15" s="248"/>
      <c r="AC15" s="248"/>
      <c r="AD15" s="35">
        <f t="shared" si="9"/>
        <v>6.5309951648986073E-3</v>
      </c>
    </row>
    <row r="16" spans="1:30">
      <c r="A16">
        <v>3</v>
      </c>
      <c r="B16" t="s">
        <v>259</v>
      </c>
      <c r="C16" s="29">
        <v>3853</v>
      </c>
      <c r="D16" s="344">
        <v>3409</v>
      </c>
      <c r="E16" s="344">
        <v>4095</v>
      </c>
      <c r="F16" s="29">
        <v>1641</v>
      </c>
      <c r="G16" s="29">
        <v>2723</v>
      </c>
      <c r="H16" s="29">
        <v>2549</v>
      </c>
      <c r="I16" s="245"/>
      <c r="J16" s="245"/>
      <c r="K16" s="245"/>
      <c r="L16" s="245"/>
      <c r="M16" s="245"/>
      <c r="N16" s="245"/>
      <c r="O16" s="30">
        <f t="shared" si="2"/>
        <v>18270</v>
      </c>
      <c r="P16">
        <v>3</v>
      </c>
      <c r="Q16" s="28" t="s">
        <v>286</v>
      </c>
      <c r="R16" s="184">
        <f t="shared" si="3"/>
        <v>0.68327717680439792</v>
      </c>
      <c r="S16" s="184">
        <f t="shared" si="4"/>
        <v>0.65658705701078579</v>
      </c>
      <c r="T16" s="184">
        <f t="shared" si="5"/>
        <v>0.76742878560719641</v>
      </c>
      <c r="U16" s="184">
        <f t="shared" si="6"/>
        <v>0.55345699831365935</v>
      </c>
      <c r="V16" s="184">
        <f t="shared" si="7"/>
        <v>0.60591900311526481</v>
      </c>
      <c r="W16" s="184">
        <f t="shared" si="8"/>
        <v>0.62353228962818008</v>
      </c>
      <c r="X16" s="247"/>
      <c r="Y16" s="247"/>
      <c r="Z16" s="247"/>
      <c r="AA16" s="247"/>
      <c r="AB16" s="247"/>
      <c r="AC16" s="247"/>
      <c r="AD16" s="34">
        <f t="shared" si="9"/>
        <v>0.65923360034639533</v>
      </c>
    </row>
    <row r="17" spans="1:30">
      <c r="A17">
        <v>4</v>
      </c>
      <c r="B17" s="6" t="s">
        <v>260</v>
      </c>
      <c r="C17" s="29">
        <v>610</v>
      </c>
      <c r="D17" s="344">
        <v>559</v>
      </c>
      <c r="E17" s="344">
        <v>438</v>
      </c>
      <c r="F17" s="29">
        <v>394</v>
      </c>
      <c r="G17" s="29">
        <v>622</v>
      </c>
      <c r="H17" s="29">
        <v>614</v>
      </c>
      <c r="I17" s="233"/>
      <c r="J17" s="233"/>
      <c r="K17" s="233"/>
      <c r="L17" s="233"/>
      <c r="M17" s="233"/>
      <c r="N17" s="233"/>
      <c r="O17" s="18">
        <f t="shared" si="2"/>
        <v>3237</v>
      </c>
      <c r="P17">
        <v>4</v>
      </c>
      <c r="Q17" s="21" t="s">
        <v>260</v>
      </c>
      <c r="R17" s="184">
        <f t="shared" si="3"/>
        <v>0.10817520837027841</v>
      </c>
      <c r="S17" s="184">
        <f t="shared" si="4"/>
        <v>0.10766563944530046</v>
      </c>
      <c r="T17" s="184">
        <f t="shared" si="5"/>
        <v>8.20839580209895E-2</v>
      </c>
      <c r="U17" s="184">
        <f t="shared" si="6"/>
        <v>0.13288364249578416</v>
      </c>
      <c r="V17" s="184">
        <f t="shared" si="7"/>
        <v>0.13840676457498888</v>
      </c>
      <c r="W17" s="184">
        <f t="shared" si="8"/>
        <v>0.15019569471624267</v>
      </c>
      <c r="X17" s="248"/>
      <c r="Y17" s="248"/>
      <c r="Z17" s="248"/>
      <c r="AA17" s="248"/>
      <c r="AB17" s="248"/>
      <c r="AC17" s="248"/>
      <c r="AD17" s="35">
        <f t="shared" si="9"/>
        <v>0.11680017319766184</v>
      </c>
    </row>
    <row r="18" spans="1:30">
      <c r="A18">
        <v>5</v>
      </c>
      <c r="B18" t="s">
        <v>261</v>
      </c>
      <c r="C18" s="29">
        <v>1024</v>
      </c>
      <c r="D18" s="344">
        <v>1021</v>
      </c>
      <c r="E18" s="344">
        <v>558</v>
      </c>
      <c r="F18" s="29">
        <v>689</v>
      </c>
      <c r="G18" s="29">
        <v>874</v>
      </c>
      <c r="H18" s="29">
        <v>799</v>
      </c>
      <c r="I18" s="245"/>
      <c r="J18" s="245"/>
      <c r="K18" s="245"/>
      <c r="L18" s="245"/>
      <c r="M18" s="245"/>
      <c r="N18" s="245"/>
      <c r="O18" s="30">
        <f t="shared" si="2"/>
        <v>4965</v>
      </c>
      <c r="P18">
        <v>5</v>
      </c>
      <c r="Q18" s="28" t="s">
        <v>287</v>
      </c>
      <c r="R18" s="184">
        <f t="shared" si="3"/>
        <v>0.18159248093633623</v>
      </c>
      <c r="S18" s="184">
        <f t="shared" si="4"/>
        <v>0.19664869029275808</v>
      </c>
      <c r="T18" s="184">
        <f t="shared" si="5"/>
        <v>0.10457271364317841</v>
      </c>
      <c r="U18" s="184">
        <f t="shared" si="6"/>
        <v>0.2323777403035413</v>
      </c>
      <c r="V18" s="184">
        <f t="shared" si="7"/>
        <v>0.19448153093012907</v>
      </c>
      <c r="W18" s="184">
        <f t="shared" si="8"/>
        <v>0.19545009784735812</v>
      </c>
      <c r="X18" s="247"/>
      <c r="Y18" s="247"/>
      <c r="Z18" s="247"/>
      <c r="AA18" s="247"/>
      <c r="AB18" s="247"/>
      <c r="AC18" s="247"/>
      <c r="AD18" s="34">
        <f t="shared" si="9"/>
        <v>0.17915133145702533</v>
      </c>
    </row>
    <row r="19" spans="1:30">
      <c r="A19">
        <v>6</v>
      </c>
      <c r="B19" s="6" t="s">
        <v>288</v>
      </c>
      <c r="C19" s="29">
        <v>0</v>
      </c>
      <c r="D19" s="344">
        <v>0</v>
      </c>
      <c r="E19" s="344">
        <v>0</v>
      </c>
      <c r="F19" s="29">
        <v>0</v>
      </c>
      <c r="G19" s="29">
        <v>43</v>
      </c>
      <c r="H19" s="29">
        <v>0</v>
      </c>
      <c r="I19" s="233"/>
      <c r="J19" s="233"/>
      <c r="K19" s="233"/>
      <c r="L19" s="233"/>
      <c r="M19" s="233"/>
      <c r="N19" s="233"/>
      <c r="O19" s="18">
        <f t="shared" si="2"/>
        <v>43</v>
      </c>
      <c r="P19">
        <v>6</v>
      </c>
      <c r="Q19" s="21" t="s">
        <v>288</v>
      </c>
      <c r="R19" s="184">
        <f t="shared" si="3"/>
        <v>0</v>
      </c>
      <c r="S19" s="184">
        <f t="shared" si="4"/>
        <v>0</v>
      </c>
      <c r="T19" s="184">
        <f t="shared" si="5"/>
        <v>0</v>
      </c>
      <c r="U19" s="184">
        <f t="shared" si="6"/>
        <v>0</v>
      </c>
      <c r="V19" s="184">
        <f t="shared" si="7"/>
        <v>9.5683133066310645E-3</v>
      </c>
      <c r="W19" s="184">
        <f t="shared" si="8"/>
        <v>0</v>
      </c>
      <c r="X19" s="248"/>
      <c r="Y19" s="248"/>
      <c r="Z19" s="248"/>
      <c r="AA19" s="248"/>
      <c r="AB19" s="248"/>
      <c r="AC19" s="248"/>
      <c r="AD19" s="35">
        <f t="shared" si="9"/>
        <v>1.5515623872411055E-3</v>
      </c>
    </row>
    <row r="20" spans="1:30" ht="15" customHeight="1" thickBot="1">
      <c r="A20">
        <v>7</v>
      </c>
      <c r="B20" t="s">
        <v>265</v>
      </c>
      <c r="C20" s="29">
        <v>19</v>
      </c>
      <c r="D20" s="344">
        <v>17</v>
      </c>
      <c r="E20" s="344">
        <v>11</v>
      </c>
      <c r="F20" s="29">
        <v>17</v>
      </c>
      <c r="G20" s="29">
        <v>25</v>
      </c>
      <c r="H20" s="29">
        <v>29</v>
      </c>
      <c r="I20" s="245"/>
      <c r="J20" s="245"/>
      <c r="K20" s="245"/>
      <c r="L20" s="245"/>
      <c r="M20" s="245"/>
      <c r="N20" s="245"/>
      <c r="O20" s="30">
        <f t="shared" si="2"/>
        <v>118</v>
      </c>
      <c r="P20">
        <v>7</v>
      </c>
      <c r="Q20" s="28" t="s">
        <v>265</v>
      </c>
      <c r="R20" s="184">
        <f t="shared" si="3"/>
        <v>3.3693917361234263E-3</v>
      </c>
      <c r="S20" s="184">
        <f t="shared" si="4"/>
        <v>3.2742681047765792E-3</v>
      </c>
      <c r="T20" s="184">
        <f t="shared" si="5"/>
        <v>2.0614692653673165E-3</v>
      </c>
      <c r="U20" s="184">
        <f t="shared" si="6"/>
        <v>5.7335581787521083E-3</v>
      </c>
      <c r="V20" s="184">
        <f t="shared" si="7"/>
        <v>5.5629728526924785E-3</v>
      </c>
      <c r="W20" s="184">
        <f t="shared" si="8"/>
        <v>7.0939334637964771E-3</v>
      </c>
      <c r="X20" s="247"/>
      <c r="Y20" s="247"/>
      <c r="Z20" s="247"/>
      <c r="AA20" s="247"/>
      <c r="AB20" s="247"/>
      <c r="AC20" s="247"/>
      <c r="AD20" s="34">
        <f t="shared" si="9"/>
        <v>4.257775853359313E-3</v>
      </c>
    </row>
    <row r="21" spans="1:30">
      <c r="B21" s="40" t="s">
        <v>24</v>
      </c>
      <c r="C21" s="41">
        <f t="shared" ref="C21:O21" si="10">SUM(C14:C20)</f>
        <v>5639</v>
      </c>
      <c r="D21" s="347">
        <f t="shared" si="10"/>
        <v>5192</v>
      </c>
      <c r="E21" s="347">
        <f t="shared" si="10"/>
        <v>5336</v>
      </c>
      <c r="F21" s="41">
        <f t="shared" si="10"/>
        <v>2965</v>
      </c>
      <c r="G21" s="41">
        <f t="shared" si="10"/>
        <v>4494</v>
      </c>
      <c r="H21" s="41">
        <f t="shared" si="10"/>
        <v>4088</v>
      </c>
      <c r="I21" s="239">
        <f t="shared" si="10"/>
        <v>0</v>
      </c>
      <c r="J21" s="239">
        <f t="shared" si="10"/>
        <v>0</v>
      </c>
      <c r="K21" s="239">
        <f t="shared" si="10"/>
        <v>0</v>
      </c>
      <c r="L21" s="239">
        <f t="shared" si="10"/>
        <v>0</v>
      </c>
      <c r="M21" s="239">
        <f t="shared" si="10"/>
        <v>0</v>
      </c>
      <c r="N21" s="239">
        <f t="shared" si="10"/>
        <v>0</v>
      </c>
      <c r="O21" s="42">
        <f t="shared" si="10"/>
        <v>27714</v>
      </c>
      <c r="Q21" s="40" t="s">
        <v>24</v>
      </c>
      <c r="R21" s="45">
        <f t="shared" ref="R21:AD21" si="11">SUM(R14:R20)</f>
        <v>0.99999999999999989</v>
      </c>
      <c r="S21" s="45">
        <f t="shared" si="11"/>
        <v>1</v>
      </c>
      <c r="T21" s="45">
        <f t="shared" si="11"/>
        <v>1</v>
      </c>
      <c r="U21" s="45">
        <f t="shared" si="11"/>
        <v>0.99999999999999989</v>
      </c>
      <c r="V21" s="45">
        <f t="shared" si="11"/>
        <v>1.0000000000000002</v>
      </c>
      <c r="W21" s="45">
        <f t="shared" si="11"/>
        <v>1</v>
      </c>
      <c r="X21" s="231">
        <f t="shared" si="11"/>
        <v>0</v>
      </c>
      <c r="Y21" s="231">
        <f t="shared" si="11"/>
        <v>0</v>
      </c>
      <c r="Z21" s="231">
        <f t="shared" si="11"/>
        <v>0</v>
      </c>
      <c r="AA21" s="231">
        <f t="shared" si="11"/>
        <v>0</v>
      </c>
      <c r="AB21" s="231">
        <f t="shared" si="11"/>
        <v>0</v>
      </c>
      <c r="AC21" s="231">
        <f t="shared" si="11"/>
        <v>0</v>
      </c>
      <c r="AD21" s="46">
        <f t="shared" si="11"/>
        <v>0.99999999999999989</v>
      </c>
    </row>
    <row r="23" spans="1:30">
      <c r="B23" s="13" t="s">
        <v>266</v>
      </c>
      <c r="C23" s="26"/>
      <c r="D23" s="26"/>
      <c r="E23" s="26"/>
      <c r="F23" s="26"/>
      <c r="G23" s="26"/>
      <c r="H23" s="26"/>
      <c r="I23" s="244"/>
      <c r="J23" s="244"/>
      <c r="K23" s="244"/>
      <c r="L23" s="244"/>
      <c r="M23" s="244"/>
      <c r="N23" s="244"/>
      <c r="O23" s="27"/>
      <c r="Q23" s="13" t="s">
        <v>267</v>
      </c>
      <c r="R23" s="48" t="s">
        <v>25</v>
      </c>
      <c r="S23" s="48" t="s">
        <v>26</v>
      </c>
      <c r="T23" s="48" t="s">
        <v>27</v>
      </c>
      <c r="U23" s="48" t="s">
        <v>28</v>
      </c>
      <c r="V23" s="48" t="s">
        <v>29</v>
      </c>
      <c r="W23" s="48" t="s">
        <v>30</v>
      </c>
      <c r="X23" s="241" t="s">
        <v>31</v>
      </c>
      <c r="Y23" s="241" t="s">
        <v>32</v>
      </c>
      <c r="Z23" s="241" t="s">
        <v>33</v>
      </c>
      <c r="AA23" s="241" t="s">
        <v>34</v>
      </c>
      <c r="AB23" s="241" t="s">
        <v>35</v>
      </c>
      <c r="AC23" s="241" t="s">
        <v>36</v>
      </c>
      <c r="AD23" s="27"/>
    </row>
    <row r="24" spans="1:30">
      <c r="B24" s="6" t="s">
        <v>257</v>
      </c>
      <c r="C24" s="8">
        <v>143019.68</v>
      </c>
      <c r="D24" s="340">
        <v>237620.72</v>
      </c>
      <c r="E24" s="340">
        <v>283425.61</v>
      </c>
      <c r="F24" s="8">
        <v>257699.47</v>
      </c>
      <c r="G24" s="8">
        <v>227945.96</v>
      </c>
      <c r="H24" s="8">
        <v>82826.399999999994</v>
      </c>
      <c r="I24" s="245"/>
      <c r="J24" s="245"/>
      <c r="K24" s="245"/>
      <c r="L24" s="245"/>
      <c r="M24" s="245"/>
      <c r="N24" s="245"/>
      <c r="O24" s="30">
        <f t="shared" ref="O24:O30" si="12">SUM(C24:H24)</f>
        <v>1232537.8399999999</v>
      </c>
      <c r="Q24" s="28" t="s">
        <v>284</v>
      </c>
      <c r="R24" s="184">
        <f t="shared" ref="R24:R30" si="13">C24/$C$31</f>
        <v>1.6044911114791061E-2</v>
      </c>
      <c r="S24" s="184">
        <f t="shared" ref="S24:S30" si="14">D24/$D$31</f>
        <v>2.8864107240107531E-2</v>
      </c>
      <c r="T24" s="184">
        <f t="shared" ref="T24:T30" si="15">E24/$E$31</f>
        <v>4.1204968717845319E-2</v>
      </c>
      <c r="U24" s="184">
        <f t="shared" ref="U24:U30" si="16">F24/$F$31</f>
        <v>5.9952785537191987E-2</v>
      </c>
      <c r="V24" s="184">
        <f t="shared" ref="V24:V30" si="17">G24/$G$31</f>
        <v>4.2681392551707165E-2</v>
      </c>
      <c r="W24" s="184">
        <f t="shared" ref="W24:W30" si="18">H24/$H$31</f>
        <v>1.8642459990654055E-2</v>
      </c>
      <c r="X24" s="247"/>
      <c r="Y24" s="247"/>
      <c r="Z24" s="247"/>
      <c r="AA24" s="247"/>
      <c r="AB24" s="247"/>
      <c r="AC24" s="247"/>
      <c r="AD24" s="34">
        <f t="shared" ref="AD24:AD30" si="19">O24/O$31</f>
        <v>3.2344606561846866E-2</v>
      </c>
    </row>
    <row r="25" spans="1:30">
      <c r="B25" s="6" t="s">
        <v>258</v>
      </c>
      <c r="C25" s="8">
        <v>28971.96</v>
      </c>
      <c r="D25" s="340">
        <v>26168.23</v>
      </c>
      <c r="E25" s="340">
        <v>28971.96</v>
      </c>
      <c r="F25" s="8">
        <v>28037.35</v>
      </c>
      <c r="G25" s="8">
        <v>29719.57</v>
      </c>
      <c r="H25" s="8">
        <v>28224.36</v>
      </c>
      <c r="I25" s="233"/>
      <c r="J25" s="233"/>
      <c r="K25" s="233"/>
      <c r="L25" s="233"/>
      <c r="M25" s="233"/>
      <c r="N25" s="233"/>
      <c r="O25" s="18">
        <f t="shared" si="12"/>
        <v>170093.43</v>
      </c>
      <c r="Q25" s="21" t="s">
        <v>285</v>
      </c>
      <c r="R25" s="184">
        <f t="shared" si="13"/>
        <v>3.2502696343697738E-3</v>
      </c>
      <c r="S25" s="184">
        <f t="shared" si="14"/>
        <v>3.1786899602181118E-3</v>
      </c>
      <c r="T25" s="184">
        <f t="shared" si="15"/>
        <v>4.2120001276337235E-3</v>
      </c>
      <c r="U25" s="184">
        <f t="shared" si="16"/>
        <v>6.5227810968380715E-3</v>
      </c>
      <c r="V25" s="184">
        <f t="shared" si="17"/>
        <v>5.5647954174662265E-3</v>
      </c>
      <c r="W25" s="184">
        <f t="shared" si="18"/>
        <v>6.3527027863316135E-3</v>
      </c>
      <c r="X25" s="248"/>
      <c r="Y25" s="248"/>
      <c r="Z25" s="248"/>
      <c r="AA25" s="248"/>
      <c r="AB25" s="248"/>
      <c r="AC25" s="248"/>
      <c r="AD25" s="35">
        <f t="shared" si="19"/>
        <v>4.4636398928774796E-3</v>
      </c>
    </row>
    <row r="26" spans="1:30">
      <c r="B26" s="6" t="s">
        <v>259</v>
      </c>
      <c r="C26" s="8">
        <v>6423314.9100000001</v>
      </c>
      <c r="D26" s="340">
        <v>5697703.8499999996</v>
      </c>
      <c r="E26" s="340">
        <v>5272618.12</v>
      </c>
      <c r="F26" s="8">
        <v>2495536.2000000002</v>
      </c>
      <c r="G26" s="8">
        <v>3334175.32</v>
      </c>
      <c r="H26" s="8">
        <v>2905630.26</v>
      </c>
      <c r="I26" s="245"/>
      <c r="J26" s="245"/>
      <c r="K26" s="245"/>
      <c r="L26" s="245"/>
      <c r="M26" s="245"/>
      <c r="N26" s="245"/>
      <c r="O26" s="30">
        <f t="shared" si="12"/>
        <v>26128978.659999996</v>
      </c>
      <c r="Q26" s="28" t="s">
        <v>286</v>
      </c>
      <c r="R26" s="184">
        <f t="shared" si="13"/>
        <v>0.7206107354824326</v>
      </c>
      <c r="S26" s="184">
        <f t="shared" si="14"/>
        <v>0.69210772086194139</v>
      </c>
      <c r="T26" s="184">
        <f t="shared" si="15"/>
        <v>0.76654351981722624</v>
      </c>
      <c r="U26" s="184">
        <f t="shared" si="16"/>
        <v>0.58057685023139194</v>
      </c>
      <c r="V26" s="184">
        <f t="shared" si="17"/>
        <v>0.62430255692679903</v>
      </c>
      <c r="W26" s="184">
        <f t="shared" si="18"/>
        <v>0.65399553608129468</v>
      </c>
      <c r="X26" s="247"/>
      <c r="Y26" s="247"/>
      <c r="Z26" s="247"/>
      <c r="AA26" s="247"/>
      <c r="AB26" s="247"/>
      <c r="AC26" s="247"/>
      <c r="AD26" s="34">
        <f t="shared" si="19"/>
        <v>0.68568404733163624</v>
      </c>
    </row>
    <row r="27" spans="1:30">
      <c r="B27" s="6" t="s">
        <v>260</v>
      </c>
      <c r="C27" s="8">
        <v>968976.16</v>
      </c>
      <c r="D27" s="340">
        <v>858518.45</v>
      </c>
      <c r="E27" s="340">
        <v>577770.07999999996</v>
      </c>
      <c r="F27" s="8">
        <v>510172.23</v>
      </c>
      <c r="G27" s="8">
        <v>680318.12</v>
      </c>
      <c r="H27" s="8">
        <v>595351.81000000006</v>
      </c>
      <c r="I27" s="233"/>
      <c r="J27" s="233"/>
      <c r="K27" s="233"/>
      <c r="L27" s="233"/>
      <c r="M27" s="233"/>
      <c r="N27" s="233"/>
      <c r="O27" s="18">
        <f t="shared" si="12"/>
        <v>4191106.85</v>
      </c>
      <c r="Q27" s="21" t="s">
        <v>260</v>
      </c>
      <c r="R27" s="184">
        <f t="shared" si="13"/>
        <v>0.10870627286784283</v>
      </c>
      <c r="S27" s="184">
        <f t="shared" si="14"/>
        <v>0.10428538642762675</v>
      </c>
      <c r="T27" s="184">
        <f t="shared" si="15"/>
        <v>8.3997342627248783E-2</v>
      </c>
      <c r="U27" s="184">
        <f t="shared" si="16"/>
        <v>0.11868959719715755</v>
      </c>
      <c r="V27" s="184">
        <f t="shared" si="17"/>
        <v>0.12738512557870918</v>
      </c>
      <c r="W27" s="184">
        <f t="shared" si="18"/>
        <v>0.13400102260014291</v>
      </c>
      <c r="X27" s="248"/>
      <c r="Y27" s="248"/>
      <c r="Z27" s="248"/>
      <c r="AA27" s="248"/>
      <c r="AB27" s="248"/>
      <c r="AC27" s="248"/>
      <c r="AD27" s="35">
        <f t="shared" si="19"/>
        <v>0.10998421121246173</v>
      </c>
    </row>
    <row r="28" spans="1:30">
      <c r="B28" s="6" t="s">
        <v>261</v>
      </c>
      <c r="C28" s="8">
        <v>1326180.46</v>
      </c>
      <c r="D28" s="340">
        <v>1394283.33</v>
      </c>
      <c r="E28" s="340">
        <v>701526.07</v>
      </c>
      <c r="F28" s="8">
        <v>989188.34</v>
      </c>
      <c r="G28" s="8">
        <v>984915.55</v>
      </c>
      <c r="H28" s="8">
        <v>807509.22</v>
      </c>
      <c r="I28" s="245"/>
      <c r="J28" s="245"/>
      <c r="K28" s="245"/>
      <c r="L28" s="245"/>
      <c r="M28" s="245"/>
      <c r="N28" s="245"/>
      <c r="O28" s="30">
        <f t="shared" si="12"/>
        <v>6203602.9699999997</v>
      </c>
      <c r="Q28" s="28" t="s">
        <v>287</v>
      </c>
      <c r="R28" s="184">
        <f t="shared" si="13"/>
        <v>0.14877985744949732</v>
      </c>
      <c r="S28" s="184">
        <f t="shared" si="14"/>
        <v>0.16936546425839566</v>
      </c>
      <c r="T28" s="184">
        <f t="shared" si="15"/>
        <v>0.10198923015144244</v>
      </c>
      <c r="U28" s="184">
        <f t="shared" si="16"/>
        <v>0.23013084351283669</v>
      </c>
      <c r="V28" s="184">
        <f t="shared" si="17"/>
        <v>0.18441900536351058</v>
      </c>
      <c r="W28" s="184">
        <f t="shared" si="18"/>
        <v>0.18175314061620768</v>
      </c>
      <c r="X28" s="247"/>
      <c r="Y28" s="247"/>
      <c r="Z28" s="247"/>
      <c r="AA28" s="247"/>
      <c r="AB28" s="247"/>
      <c r="AC28" s="247"/>
      <c r="AD28" s="34">
        <f t="shared" si="19"/>
        <v>0.16279670353208361</v>
      </c>
    </row>
    <row r="29" spans="1:30">
      <c r="B29" s="6" t="s">
        <v>288</v>
      </c>
      <c r="C29" s="8">
        <v>0</v>
      </c>
      <c r="D29" s="340">
        <v>0</v>
      </c>
      <c r="E29" s="340">
        <v>0</v>
      </c>
      <c r="F29" s="8">
        <v>0</v>
      </c>
      <c r="G29" s="8">
        <v>58538.66</v>
      </c>
      <c r="H29" s="8">
        <v>0</v>
      </c>
      <c r="I29" s="233"/>
      <c r="J29" s="233"/>
      <c r="K29" s="233"/>
      <c r="L29" s="233"/>
      <c r="M29" s="233"/>
      <c r="N29" s="233"/>
      <c r="O29" s="18">
        <f t="shared" si="12"/>
        <v>58538.66</v>
      </c>
      <c r="Q29" s="21" t="s">
        <v>288</v>
      </c>
      <c r="R29" s="184">
        <f t="shared" si="13"/>
        <v>0</v>
      </c>
      <c r="S29" s="184">
        <f t="shared" si="14"/>
        <v>0</v>
      </c>
      <c r="T29" s="184">
        <f t="shared" si="15"/>
        <v>0</v>
      </c>
      <c r="U29" s="184">
        <f t="shared" si="16"/>
        <v>0</v>
      </c>
      <c r="V29" s="184">
        <f t="shared" si="17"/>
        <v>1.0960981834952978E-2</v>
      </c>
      <c r="W29" s="184">
        <f t="shared" si="18"/>
        <v>0</v>
      </c>
      <c r="X29" s="248"/>
      <c r="Y29" s="248"/>
      <c r="Z29" s="248"/>
      <c r="AA29" s="248"/>
      <c r="AB29" s="248"/>
      <c r="AC29" s="248"/>
      <c r="AD29" s="35">
        <f t="shared" si="19"/>
        <v>1.5361880705891536E-3</v>
      </c>
    </row>
    <row r="30" spans="1:30" ht="15" customHeight="1" thickBot="1">
      <c r="B30" s="6" t="s">
        <v>265</v>
      </c>
      <c r="C30" s="8">
        <v>23246.54</v>
      </c>
      <c r="D30" s="340">
        <v>18100</v>
      </c>
      <c r="E30" s="340">
        <v>14121</v>
      </c>
      <c r="F30" s="8">
        <v>17740</v>
      </c>
      <c r="G30" s="8">
        <v>25027</v>
      </c>
      <c r="H30" s="8">
        <v>23348</v>
      </c>
      <c r="I30" s="245"/>
      <c r="J30" s="245"/>
      <c r="K30" s="245"/>
      <c r="L30" s="245"/>
      <c r="M30" s="245"/>
      <c r="N30" s="245"/>
      <c r="O30" s="30">
        <f t="shared" si="12"/>
        <v>121582.54000000001</v>
      </c>
      <c r="Q30" s="28" t="s">
        <v>265</v>
      </c>
      <c r="R30" s="184">
        <f t="shared" si="13"/>
        <v>2.6079534510665596E-3</v>
      </c>
      <c r="S30" s="184">
        <f t="shared" si="14"/>
        <v>2.1986312517104836E-3</v>
      </c>
      <c r="T30" s="184">
        <f t="shared" si="15"/>
        <v>2.0529385586034155E-3</v>
      </c>
      <c r="U30" s="184">
        <f t="shared" si="16"/>
        <v>4.1271424245838996E-3</v>
      </c>
      <c r="V30" s="184">
        <f t="shared" si="17"/>
        <v>4.6861423268549059E-3</v>
      </c>
      <c r="W30" s="184">
        <f t="shared" si="18"/>
        <v>5.2551379253690965E-3</v>
      </c>
      <c r="X30" s="247"/>
      <c r="Y30" s="247"/>
      <c r="Z30" s="247"/>
      <c r="AA30" s="247"/>
      <c r="AB30" s="247"/>
      <c r="AC30" s="247"/>
      <c r="AD30" s="34">
        <f t="shared" si="19"/>
        <v>3.1906033985049979E-3</v>
      </c>
    </row>
    <row r="31" spans="1:30">
      <c r="B31" s="40" t="s">
        <v>24</v>
      </c>
      <c r="C31" s="41">
        <f t="shared" ref="C31:O31" si="20">SUM(C24:C30)</f>
        <v>8913709.709999999</v>
      </c>
      <c r="D31" s="347">
        <f t="shared" si="20"/>
        <v>8232394.5800000001</v>
      </c>
      <c r="E31" s="347">
        <f t="shared" si="20"/>
        <v>6878432.8400000008</v>
      </c>
      <c r="F31" s="41">
        <f t="shared" si="20"/>
        <v>4298373.59</v>
      </c>
      <c r="G31" s="41">
        <f t="shared" si="20"/>
        <v>5340640.18</v>
      </c>
      <c r="H31" s="41">
        <f t="shared" si="20"/>
        <v>4442890.05</v>
      </c>
      <c r="I31" s="239">
        <f t="shared" si="20"/>
        <v>0</v>
      </c>
      <c r="J31" s="239">
        <f t="shared" si="20"/>
        <v>0</v>
      </c>
      <c r="K31" s="239">
        <f t="shared" si="20"/>
        <v>0</v>
      </c>
      <c r="L31" s="239">
        <f t="shared" si="20"/>
        <v>0</v>
      </c>
      <c r="M31" s="239">
        <f t="shared" si="20"/>
        <v>0</v>
      </c>
      <c r="N31" s="239">
        <f t="shared" si="20"/>
        <v>0</v>
      </c>
      <c r="O31" s="42">
        <f t="shared" si="20"/>
        <v>38106440.949999996</v>
      </c>
      <c r="Q31" s="40" t="s">
        <v>24</v>
      </c>
      <c r="R31" s="45">
        <f t="shared" ref="R31:AD31" si="21">SUM(R24:R30)</f>
        <v>1</v>
      </c>
      <c r="S31" s="45">
        <f t="shared" si="21"/>
        <v>0.99999999999999989</v>
      </c>
      <c r="T31" s="45">
        <f t="shared" si="21"/>
        <v>1</v>
      </c>
      <c r="U31" s="45">
        <f t="shared" si="21"/>
        <v>1.0000000000000002</v>
      </c>
      <c r="V31" s="45">
        <f t="shared" si="21"/>
        <v>1</v>
      </c>
      <c r="W31" s="45">
        <f t="shared" si="21"/>
        <v>1</v>
      </c>
      <c r="X31" s="231">
        <f t="shared" si="21"/>
        <v>0</v>
      </c>
      <c r="Y31" s="231">
        <f t="shared" si="21"/>
        <v>0</v>
      </c>
      <c r="Z31" s="231">
        <f t="shared" si="21"/>
        <v>0</v>
      </c>
      <c r="AA31" s="231">
        <f t="shared" si="21"/>
        <v>0</v>
      </c>
      <c r="AB31" s="231">
        <f t="shared" si="21"/>
        <v>0</v>
      </c>
      <c r="AC31" s="231">
        <f t="shared" si="21"/>
        <v>0</v>
      </c>
      <c r="AD31" s="46">
        <f t="shared" si="21"/>
        <v>1.0000000000000002</v>
      </c>
    </row>
    <row r="33" spans="1:45">
      <c r="A33" t="s">
        <v>294</v>
      </c>
      <c r="B33" s="13" t="s">
        <v>295</v>
      </c>
      <c r="C33" s="48" t="s">
        <v>25</v>
      </c>
      <c r="D33" s="48" t="s">
        <v>26</v>
      </c>
      <c r="E33" s="48" t="s">
        <v>27</v>
      </c>
      <c r="F33" s="48" t="s">
        <v>28</v>
      </c>
      <c r="G33" s="48" t="s">
        <v>29</v>
      </c>
      <c r="H33" s="48" t="s">
        <v>30</v>
      </c>
      <c r="I33" s="241" t="s">
        <v>31</v>
      </c>
      <c r="J33" s="241" t="s">
        <v>32</v>
      </c>
      <c r="K33" s="241" t="s">
        <v>33</v>
      </c>
      <c r="L33" s="241" t="s">
        <v>34</v>
      </c>
      <c r="M33" s="241" t="s">
        <v>35</v>
      </c>
      <c r="N33" s="241" t="s">
        <v>36</v>
      </c>
      <c r="O33" s="27"/>
      <c r="Q33" s="13" t="s">
        <v>296</v>
      </c>
      <c r="R33" s="14" t="s">
        <v>25</v>
      </c>
      <c r="S33" s="14" t="s">
        <v>26</v>
      </c>
      <c r="T33" s="14" t="s">
        <v>27</v>
      </c>
      <c r="U33" s="14" t="s">
        <v>28</v>
      </c>
      <c r="V33" s="14" t="s">
        <v>29</v>
      </c>
      <c r="W33" s="14" t="s">
        <v>30</v>
      </c>
      <c r="X33" s="241" t="s">
        <v>31</v>
      </c>
      <c r="Y33" s="241" t="s">
        <v>32</v>
      </c>
      <c r="Z33" s="241" t="s">
        <v>33</v>
      </c>
      <c r="AA33" s="241" t="s">
        <v>34</v>
      </c>
      <c r="AB33" s="241" t="s">
        <v>35</v>
      </c>
      <c r="AC33" s="241" t="s">
        <v>36</v>
      </c>
      <c r="AD33" s="15" t="s">
        <v>251</v>
      </c>
      <c r="AF33" s="3" t="s">
        <v>297</v>
      </c>
      <c r="AG33" s="4" t="s">
        <v>25</v>
      </c>
      <c r="AH33" s="4" t="s">
        <v>26</v>
      </c>
      <c r="AI33" s="4" t="s">
        <v>27</v>
      </c>
      <c r="AJ33" s="4" t="s">
        <v>28</v>
      </c>
      <c r="AK33" s="4" t="s">
        <v>29</v>
      </c>
      <c r="AL33" s="4" t="s">
        <v>30</v>
      </c>
      <c r="AM33" s="242" t="s">
        <v>31</v>
      </c>
      <c r="AN33" s="242" t="s">
        <v>32</v>
      </c>
      <c r="AO33" s="242" t="s">
        <v>33</v>
      </c>
      <c r="AP33" s="242" t="s">
        <v>34</v>
      </c>
      <c r="AQ33" s="242" t="s">
        <v>35</v>
      </c>
      <c r="AR33" s="242" t="s">
        <v>36</v>
      </c>
      <c r="AS33" s="4" t="s">
        <v>158</v>
      </c>
    </row>
    <row r="34" spans="1:45">
      <c r="B34" s="28" t="s">
        <v>117</v>
      </c>
      <c r="C34" s="9">
        <f t="shared" ref="C34:C43" si="22">AG34/AG$44</f>
        <v>0.14328781698882781</v>
      </c>
      <c r="D34" s="9">
        <f t="shared" ref="D34:D43" si="23">AH34/AH$44</f>
        <v>0.24402927580893682</v>
      </c>
      <c r="E34" s="9">
        <f t="shared" ref="E34:E43" si="24">AI34/AI$44</f>
        <v>0.20933283358320839</v>
      </c>
      <c r="F34" s="9">
        <f t="shared" ref="F34:F43" si="25">AJ34/AJ$44</f>
        <v>0.22057335581787521</v>
      </c>
      <c r="G34" s="9">
        <f t="shared" ref="G34:G43" si="26">AK34/AK$44</f>
        <v>0.22474410324877614</v>
      </c>
      <c r="H34" s="9">
        <f t="shared" ref="H34:H43" si="27">AL34/AL$44</f>
        <v>0.26859099804305286</v>
      </c>
      <c r="I34" s="222" t="e">
        <f t="shared" ref="I34:I43" si="28">AM34/AM$44</f>
        <v>#DIV/0!</v>
      </c>
      <c r="J34" s="222" t="e">
        <f t="shared" ref="J34:J43" si="29">AN34/AN$44</f>
        <v>#DIV/0!</v>
      </c>
      <c r="K34" s="222" t="e">
        <f t="shared" ref="K34:K43" si="30">AO34/AO$44</f>
        <v>#DIV/0!</v>
      </c>
      <c r="L34" s="222" t="e">
        <f t="shared" ref="L34:L43" si="31">AP34/AP$44</f>
        <v>#DIV/0!</v>
      </c>
      <c r="M34" s="222" t="e">
        <f t="shared" ref="M34:M43" si="32">AQ34/AQ$44</f>
        <v>#DIV/0!</v>
      </c>
      <c r="N34" s="222" t="e">
        <f t="shared" ref="N34:N43" si="33">AR34/AR$44</f>
        <v>#DIV/0!</v>
      </c>
      <c r="O34" s="30">
        <f t="shared" ref="O34:O43" si="34">AS34</f>
        <v>5954</v>
      </c>
      <c r="Q34" s="12" t="s">
        <v>117</v>
      </c>
      <c r="R34" s="12">
        <v>1513.91</v>
      </c>
      <c r="S34" s="12">
        <v>1474.24</v>
      </c>
      <c r="T34" s="12">
        <v>1190.05</v>
      </c>
      <c r="U34" s="12">
        <v>1528.09</v>
      </c>
      <c r="V34" s="12">
        <v>1136.68</v>
      </c>
      <c r="W34" s="12">
        <v>1028.83</v>
      </c>
      <c r="X34" s="247"/>
      <c r="Y34" s="247"/>
      <c r="Z34" s="247"/>
      <c r="AA34" s="247"/>
      <c r="AB34" s="247"/>
      <c r="AC34" s="247"/>
      <c r="AD34" s="12">
        <f t="shared" ref="AD34:AD43" si="35">SUMPRODUCT(AG34:AL34,R34:W34)/AS34</f>
        <v>1292.821667786362</v>
      </c>
      <c r="AF34" s="6" t="s">
        <v>117</v>
      </c>
      <c r="AG34" s="12">
        <v>808</v>
      </c>
      <c r="AH34" s="12">
        <v>1267</v>
      </c>
      <c r="AI34" s="12">
        <v>1117</v>
      </c>
      <c r="AJ34" s="12">
        <v>654</v>
      </c>
      <c r="AK34" s="12">
        <v>1010</v>
      </c>
      <c r="AL34" s="12">
        <v>1098</v>
      </c>
      <c r="AM34" s="250">
        <v>0</v>
      </c>
      <c r="AN34" s="250">
        <v>0</v>
      </c>
      <c r="AO34" s="250">
        <v>0</v>
      </c>
      <c r="AP34" s="250">
        <v>0</v>
      </c>
      <c r="AQ34" s="250">
        <v>0</v>
      </c>
      <c r="AR34" s="250">
        <v>0</v>
      </c>
      <c r="AS34" s="12">
        <f t="shared" ref="AS34:AS43" si="36">SUM(AG34:AL34)</f>
        <v>5954</v>
      </c>
    </row>
    <row r="35" spans="1:45">
      <c r="B35" s="28" t="s">
        <v>145</v>
      </c>
      <c r="C35" s="9">
        <f t="shared" si="22"/>
        <v>7.7850682745167585E-2</v>
      </c>
      <c r="D35" s="9">
        <f t="shared" si="23"/>
        <v>6.0670261941448381E-2</v>
      </c>
      <c r="E35" s="9">
        <f t="shared" si="24"/>
        <v>8.3583208395802105E-2</v>
      </c>
      <c r="F35" s="9">
        <f t="shared" si="25"/>
        <v>0.12411467116357504</v>
      </c>
      <c r="G35" s="9">
        <f t="shared" si="26"/>
        <v>0.19982198486871383</v>
      </c>
      <c r="H35" s="9">
        <f t="shared" si="27"/>
        <v>0.13894324853228962</v>
      </c>
      <c r="I35" s="222" t="e">
        <f t="shared" si="28"/>
        <v>#DIV/0!</v>
      </c>
      <c r="J35" s="222" t="e">
        <f t="shared" si="29"/>
        <v>#DIV/0!</v>
      </c>
      <c r="K35" s="222" t="e">
        <f t="shared" si="30"/>
        <v>#DIV/0!</v>
      </c>
      <c r="L35" s="222" t="e">
        <f t="shared" si="31"/>
        <v>#DIV/0!</v>
      </c>
      <c r="M35" s="222" t="e">
        <f t="shared" si="32"/>
        <v>#DIV/0!</v>
      </c>
      <c r="N35" s="222" t="e">
        <f t="shared" si="33"/>
        <v>#DIV/0!</v>
      </c>
      <c r="O35" s="18">
        <f t="shared" si="34"/>
        <v>3034</v>
      </c>
      <c r="Q35" s="11" t="s">
        <v>145</v>
      </c>
      <c r="R35" s="11">
        <v>1440.21</v>
      </c>
      <c r="S35" s="11">
        <v>1424.67</v>
      </c>
      <c r="T35" s="11">
        <v>1202.8399999999999</v>
      </c>
      <c r="U35" s="11">
        <v>1355.81</v>
      </c>
      <c r="V35" s="11">
        <v>1121.19</v>
      </c>
      <c r="W35" s="11">
        <v>1056.1600000000001</v>
      </c>
      <c r="X35" s="247"/>
      <c r="Y35" s="247"/>
      <c r="Z35" s="247"/>
      <c r="AA35" s="247"/>
      <c r="AB35" s="247"/>
      <c r="AC35" s="247"/>
      <c r="AD35" s="11">
        <f t="shared" si="35"/>
        <v>1227.1441858932105</v>
      </c>
      <c r="AF35" t="s">
        <v>145</v>
      </c>
      <c r="AG35" s="11">
        <v>439</v>
      </c>
      <c r="AH35" s="11">
        <v>315</v>
      </c>
      <c r="AI35" s="11">
        <v>446</v>
      </c>
      <c r="AJ35" s="11">
        <v>368</v>
      </c>
      <c r="AK35" s="11">
        <v>898</v>
      </c>
      <c r="AL35" s="11">
        <v>568</v>
      </c>
      <c r="AM35" s="238">
        <v>0</v>
      </c>
      <c r="AN35" s="238">
        <v>0</v>
      </c>
      <c r="AO35" s="238">
        <v>0</v>
      </c>
      <c r="AP35" s="238">
        <v>0</v>
      </c>
      <c r="AQ35" s="238">
        <v>0</v>
      </c>
      <c r="AR35" s="238">
        <v>0</v>
      </c>
      <c r="AS35" s="11">
        <f t="shared" si="36"/>
        <v>3034</v>
      </c>
    </row>
    <row r="36" spans="1:45">
      <c r="B36" s="28" t="s">
        <v>123</v>
      </c>
      <c r="C36" s="9">
        <f t="shared" si="22"/>
        <v>9.2392268132647629E-2</v>
      </c>
      <c r="D36" s="9">
        <f t="shared" si="23"/>
        <v>8.2241910631741147E-2</v>
      </c>
      <c r="E36" s="9">
        <f t="shared" si="24"/>
        <v>9.8200899550224888E-2</v>
      </c>
      <c r="F36" s="9">
        <f t="shared" si="25"/>
        <v>7.4536256323777403E-2</v>
      </c>
      <c r="G36" s="9">
        <f t="shared" si="26"/>
        <v>8.4779706275033381E-2</v>
      </c>
      <c r="H36" s="9">
        <f t="shared" si="27"/>
        <v>6.4090019569471621E-2</v>
      </c>
      <c r="I36" s="222" t="e">
        <f t="shared" si="28"/>
        <v>#DIV/0!</v>
      </c>
      <c r="J36" s="222" t="e">
        <f t="shared" si="29"/>
        <v>#DIV/0!</v>
      </c>
      <c r="K36" s="222" t="e">
        <f t="shared" si="30"/>
        <v>#DIV/0!</v>
      </c>
      <c r="L36" s="222" t="e">
        <f t="shared" si="31"/>
        <v>#DIV/0!</v>
      </c>
      <c r="M36" s="222" t="e">
        <f t="shared" si="32"/>
        <v>#DIV/0!</v>
      </c>
      <c r="N36" s="222" t="e">
        <f t="shared" si="33"/>
        <v>#DIV/0!</v>
      </c>
      <c r="O36" s="30">
        <f t="shared" si="34"/>
        <v>2336</v>
      </c>
      <c r="Q36" s="12" t="s">
        <v>123</v>
      </c>
      <c r="R36" s="12">
        <v>1450.41</v>
      </c>
      <c r="S36" s="12">
        <v>1524.39</v>
      </c>
      <c r="T36" s="12">
        <v>1263.76</v>
      </c>
      <c r="U36" s="8">
        <v>1377.27</v>
      </c>
      <c r="V36" s="8">
        <v>1202.54</v>
      </c>
      <c r="W36" s="8">
        <v>1062.81</v>
      </c>
      <c r="X36" s="247"/>
      <c r="Y36" s="247"/>
      <c r="Z36" s="247"/>
      <c r="AA36" s="247"/>
      <c r="AB36" s="247"/>
      <c r="AC36" s="247"/>
      <c r="AD36" s="12">
        <f t="shared" si="35"/>
        <v>1331.2452953767122</v>
      </c>
      <c r="AF36" s="6" t="s">
        <v>123</v>
      </c>
      <c r="AG36" s="12">
        <v>521</v>
      </c>
      <c r="AH36" s="12">
        <v>427</v>
      </c>
      <c r="AI36" s="12">
        <v>524</v>
      </c>
      <c r="AJ36" s="7">
        <v>221</v>
      </c>
      <c r="AK36" s="7">
        <v>381</v>
      </c>
      <c r="AL36" s="7">
        <v>262</v>
      </c>
      <c r="AM36" s="250">
        <v>0</v>
      </c>
      <c r="AN36" s="250">
        <v>0</v>
      </c>
      <c r="AO36" s="250">
        <v>0</v>
      </c>
      <c r="AP36" s="250">
        <v>0</v>
      </c>
      <c r="AQ36" s="250">
        <v>0</v>
      </c>
      <c r="AR36" s="250">
        <v>0</v>
      </c>
      <c r="AS36" s="12">
        <f t="shared" si="36"/>
        <v>2336</v>
      </c>
    </row>
    <row r="37" spans="1:45">
      <c r="B37" s="28" t="s">
        <v>118</v>
      </c>
      <c r="C37" s="9">
        <f t="shared" si="22"/>
        <v>7.6609327895016843E-2</v>
      </c>
      <c r="D37" s="9">
        <f t="shared" si="23"/>
        <v>6.2018489984591682E-2</v>
      </c>
      <c r="E37" s="9">
        <f t="shared" si="24"/>
        <v>7.3275862068965511E-2</v>
      </c>
      <c r="F37" s="9">
        <f t="shared" si="25"/>
        <v>8.9376053962900506E-2</v>
      </c>
      <c r="G37" s="9">
        <f t="shared" si="26"/>
        <v>8.9452603471295064E-2</v>
      </c>
      <c r="H37" s="9">
        <f t="shared" si="27"/>
        <v>7.5342465753424653E-2</v>
      </c>
      <c r="I37" s="222" t="e">
        <f t="shared" si="28"/>
        <v>#DIV/0!</v>
      </c>
      <c r="J37" s="222" t="e">
        <f t="shared" si="29"/>
        <v>#DIV/0!</v>
      </c>
      <c r="K37" s="222" t="e">
        <f t="shared" si="30"/>
        <v>#DIV/0!</v>
      </c>
      <c r="L37" s="222" t="e">
        <f t="shared" si="31"/>
        <v>#DIV/0!</v>
      </c>
      <c r="M37" s="222" t="e">
        <f t="shared" si="32"/>
        <v>#DIV/0!</v>
      </c>
      <c r="N37" s="222" t="e">
        <f t="shared" si="33"/>
        <v>#DIV/0!</v>
      </c>
      <c r="O37" s="18">
        <f t="shared" si="34"/>
        <v>2120</v>
      </c>
      <c r="Q37" s="11" t="s">
        <v>118</v>
      </c>
      <c r="R37" s="11">
        <v>1569.53</v>
      </c>
      <c r="S37" s="11">
        <v>1493.1</v>
      </c>
      <c r="T37" s="11">
        <v>1258.76</v>
      </c>
      <c r="U37" s="11">
        <v>1354.81</v>
      </c>
      <c r="V37" s="11">
        <v>1193.75</v>
      </c>
      <c r="W37" s="11">
        <v>1075.52</v>
      </c>
      <c r="X37" s="247"/>
      <c r="Y37" s="247"/>
      <c r="Z37" s="247"/>
      <c r="AA37" s="247"/>
      <c r="AB37" s="247"/>
      <c r="AC37" s="247"/>
      <c r="AD37" s="11">
        <f t="shared" si="35"/>
        <v>1330.7370896226414</v>
      </c>
      <c r="AF37" t="s">
        <v>118</v>
      </c>
      <c r="AG37" s="11">
        <v>432</v>
      </c>
      <c r="AH37" s="11">
        <v>322</v>
      </c>
      <c r="AI37" s="11">
        <v>391</v>
      </c>
      <c r="AJ37" s="11">
        <v>265</v>
      </c>
      <c r="AK37" s="11">
        <v>402</v>
      </c>
      <c r="AL37" s="11">
        <v>308</v>
      </c>
      <c r="AM37" s="238">
        <v>0</v>
      </c>
      <c r="AN37" s="238">
        <v>0</v>
      </c>
      <c r="AO37" s="238">
        <v>0</v>
      </c>
      <c r="AP37" s="238">
        <v>0</v>
      </c>
      <c r="AQ37" s="238">
        <v>0</v>
      </c>
      <c r="AR37" s="238">
        <v>0</v>
      </c>
      <c r="AS37" s="11">
        <f t="shared" si="36"/>
        <v>2120</v>
      </c>
    </row>
    <row r="38" spans="1:45">
      <c r="B38" s="28" t="s">
        <v>137</v>
      </c>
      <c r="C38" s="9">
        <f t="shared" si="22"/>
        <v>4.5752793048412836E-2</v>
      </c>
      <c r="D38" s="9">
        <f t="shared" si="23"/>
        <v>6.0862865947611713E-2</v>
      </c>
      <c r="E38" s="9">
        <f t="shared" si="24"/>
        <v>6.8215892053973007E-2</v>
      </c>
      <c r="F38" s="9">
        <f t="shared" si="25"/>
        <v>6.0370994940978077E-2</v>
      </c>
      <c r="G38" s="9">
        <f t="shared" si="26"/>
        <v>4.1388518024032039E-2</v>
      </c>
      <c r="H38" s="9">
        <f t="shared" si="27"/>
        <v>5.4060665362035222E-2</v>
      </c>
      <c r="I38" s="222" t="e">
        <f t="shared" si="28"/>
        <v>#DIV/0!</v>
      </c>
      <c r="J38" s="222" t="e">
        <f t="shared" si="29"/>
        <v>#DIV/0!</v>
      </c>
      <c r="K38" s="222" t="e">
        <f t="shared" si="30"/>
        <v>#DIV/0!</v>
      </c>
      <c r="L38" s="222" t="e">
        <f t="shared" si="31"/>
        <v>#DIV/0!</v>
      </c>
      <c r="M38" s="222" t="e">
        <f t="shared" si="32"/>
        <v>#DIV/0!</v>
      </c>
      <c r="N38" s="222" t="e">
        <f t="shared" si="33"/>
        <v>#DIV/0!</v>
      </c>
      <c r="O38" s="30">
        <f t="shared" si="34"/>
        <v>1524</v>
      </c>
      <c r="Q38" s="12" t="s">
        <v>137</v>
      </c>
      <c r="R38" s="12">
        <v>1455.02</v>
      </c>
      <c r="S38" s="12">
        <v>1550.23</v>
      </c>
      <c r="T38" s="12">
        <v>1253.1400000000001</v>
      </c>
      <c r="U38" s="12">
        <v>1349.21</v>
      </c>
      <c r="V38" s="12">
        <v>1218.6199999999999</v>
      </c>
      <c r="W38" s="12">
        <v>1097.93</v>
      </c>
      <c r="X38" s="247"/>
      <c r="Y38" s="247"/>
      <c r="Z38" s="247"/>
      <c r="AA38" s="247"/>
      <c r="AB38" s="247"/>
      <c r="AC38" s="247"/>
      <c r="AD38" s="12">
        <f t="shared" si="35"/>
        <v>1333.4811286089241</v>
      </c>
      <c r="AF38" s="6" t="s">
        <v>137</v>
      </c>
      <c r="AG38" s="12">
        <v>258</v>
      </c>
      <c r="AH38" s="12">
        <v>316</v>
      </c>
      <c r="AI38" s="12">
        <v>364</v>
      </c>
      <c r="AJ38" s="12">
        <v>179</v>
      </c>
      <c r="AK38" s="12">
        <v>186</v>
      </c>
      <c r="AL38" s="12">
        <v>221</v>
      </c>
      <c r="AM38" s="250">
        <v>0</v>
      </c>
      <c r="AN38" s="250">
        <v>0</v>
      </c>
      <c r="AO38" s="250">
        <v>0</v>
      </c>
      <c r="AP38" s="250">
        <v>0</v>
      </c>
      <c r="AQ38" s="250">
        <v>0</v>
      </c>
      <c r="AR38" s="250">
        <v>0</v>
      </c>
      <c r="AS38" s="12">
        <f t="shared" si="36"/>
        <v>1524</v>
      </c>
    </row>
    <row r="39" spans="1:45">
      <c r="B39" s="28" t="s">
        <v>272</v>
      </c>
      <c r="C39" s="9">
        <f t="shared" si="22"/>
        <v>3.7949991133179643E-2</v>
      </c>
      <c r="D39" s="9">
        <f t="shared" si="23"/>
        <v>4.3721109399075503E-2</v>
      </c>
      <c r="E39" s="9">
        <f t="shared" si="24"/>
        <v>5.2286356821589206E-2</v>
      </c>
      <c r="F39" s="9">
        <f t="shared" si="25"/>
        <v>5.4637436762225967E-2</v>
      </c>
      <c r="G39" s="9">
        <f t="shared" si="26"/>
        <v>5.8299955496217179E-2</v>
      </c>
      <c r="H39" s="9">
        <f t="shared" si="27"/>
        <v>7.8033268101761255E-2</v>
      </c>
      <c r="I39" s="222" t="e">
        <f t="shared" si="28"/>
        <v>#DIV/0!</v>
      </c>
      <c r="J39" s="222" t="e">
        <f t="shared" si="29"/>
        <v>#DIV/0!</v>
      </c>
      <c r="K39" s="222" t="e">
        <f t="shared" si="30"/>
        <v>#DIV/0!</v>
      </c>
      <c r="L39" s="222" t="e">
        <f t="shared" si="31"/>
        <v>#DIV/0!</v>
      </c>
      <c r="M39" s="222" t="e">
        <f t="shared" si="32"/>
        <v>#DIV/0!</v>
      </c>
      <c r="N39" s="222" t="e">
        <f t="shared" si="33"/>
        <v>#DIV/0!</v>
      </c>
      <c r="O39" s="18">
        <f t="shared" si="34"/>
        <v>1463</v>
      </c>
      <c r="Q39" s="11" t="s">
        <v>272</v>
      </c>
      <c r="R39" s="11">
        <v>1479.19</v>
      </c>
      <c r="S39" s="11">
        <v>2288.85</v>
      </c>
      <c r="T39" s="11">
        <v>1573.24</v>
      </c>
      <c r="U39" s="11">
        <v>1800.78</v>
      </c>
      <c r="V39" s="11">
        <v>1276.94</v>
      </c>
      <c r="W39" s="11">
        <v>1056.32</v>
      </c>
      <c r="X39" s="247"/>
      <c r="Y39" s="247"/>
      <c r="Z39" s="247"/>
      <c r="AA39" s="247"/>
      <c r="AB39" s="247"/>
      <c r="AC39" s="247"/>
      <c r="AD39" s="11">
        <f t="shared" si="35"/>
        <v>1529.9386807928913</v>
      </c>
      <c r="AF39" t="s">
        <v>272</v>
      </c>
      <c r="AG39" s="11">
        <v>214</v>
      </c>
      <c r="AH39" s="11">
        <v>227</v>
      </c>
      <c r="AI39" s="11">
        <v>279</v>
      </c>
      <c r="AJ39" s="11">
        <v>162</v>
      </c>
      <c r="AK39" s="11">
        <v>262</v>
      </c>
      <c r="AL39" s="11">
        <v>319</v>
      </c>
      <c r="AM39" s="238">
        <v>0</v>
      </c>
      <c r="AN39" s="238">
        <v>0</v>
      </c>
      <c r="AO39" s="238">
        <v>0</v>
      </c>
      <c r="AP39" s="238">
        <v>0</v>
      </c>
      <c r="AQ39" s="238">
        <v>0</v>
      </c>
      <c r="AR39" s="238">
        <v>0</v>
      </c>
      <c r="AS39" s="11">
        <f t="shared" si="36"/>
        <v>1463</v>
      </c>
    </row>
    <row r="40" spans="1:45">
      <c r="B40" s="28" t="s">
        <v>133</v>
      </c>
      <c r="C40" s="9">
        <f t="shared" si="22"/>
        <v>9.1860258911154458E-2</v>
      </c>
      <c r="D40" s="9">
        <f t="shared" si="23"/>
        <v>6.1633281972265024E-2</v>
      </c>
      <c r="E40" s="9">
        <f t="shared" si="24"/>
        <v>3.5982008995502246E-2</v>
      </c>
      <c r="F40" s="9">
        <f t="shared" si="25"/>
        <v>3.4401349072512646E-2</v>
      </c>
      <c r="G40" s="9">
        <f t="shared" si="26"/>
        <v>3.0040053404539385E-2</v>
      </c>
      <c r="H40" s="9">
        <f t="shared" si="27"/>
        <v>4.2318982387475536E-2</v>
      </c>
      <c r="I40" s="222" t="e">
        <f t="shared" si="28"/>
        <v>#DIV/0!</v>
      </c>
      <c r="J40" s="222" t="e">
        <f t="shared" si="29"/>
        <v>#DIV/0!</v>
      </c>
      <c r="K40" s="222" t="e">
        <f t="shared" si="30"/>
        <v>#DIV/0!</v>
      </c>
      <c r="L40" s="222" t="e">
        <f t="shared" si="31"/>
        <v>#DIV/0!</v>
      </c>
      <c r="M40" s="222" t="e">
        <f t="shared" si="32"/>
        <v>#DIV/0!</v>
      </c>
      <c r="N40" s="222" t="e">
        <f t="shared" si="33"/>
        <v>#DIV/0!</v>
      </c>
      <c r="O40" s="30">
        <f t="shared" si="34"/>
        <v>1440</v>
      </c>
      <c r="Q40" s="12" t="s">
        <v>133</v>
      </c>
      <c r="R40" s="12">
        <v>1777.6</v>
      </c>
      <c r="S40" s="12">
        <v>1810.78</v>
      </c>
      <c r="T40" s="12">
        <v>1460.36</v>
      </c>
      <c r="U40" s="12">
        <v>1597.74</v>
      </c>
      <c r="V40" s="12">
        <v>1294.58</v>
      </c>
      <c r="W40" s="12">
        <v>1119.6199999999999</v>
      </c>
      <c r="X40" s="247"/>
      <c r="Y40" s="247"/>
      <c r="Z40" s="247"/>
      <c r="AA40" s="247"/>
      <c r="AB40" s="247"/>
      <c r="AC40" s="247"/>
      <c r="AD40" s="12">
        <f t="shared" si="35"/>
        <v>1605.6024722222219</v>
      </c>
      <c r="AF40" s="6" t="s">
        <v>133</v>
      </c>
      <c r="AG40" s="12">
        <v>518</v>
      </c>
      <c r="AH40" s="12">
        <v>320</v>
      </c>
      <c r="AI40" s="12">
        <v>192</v>
      </c>
      <c r="AJ40" s="12">
        <v>102</v>
      </c>
      <c r="AK40" s="12">
        <v>135</v>
      </c>
      <c r="AL40" s="12">
        <v>173</v>
      </c>
      <c r="AM40" s="250">
        <v>0</v>
      </c>
      <c r="AN40" s="250">
        <v>0</v>
      </c>
      <c r="AO40" s="250">
        <v>0</v>
      </c>
      <c r="AP40" s="250">
        <v>0</v>
      </c>
      <c r="AQ40" s="250">
        <v>0</v>
      </c>
      <c r="AR40" s="250">
        <v>0</v>
      </c>
      <c r="AS40" s="12">
        <f t="shared" si="36"/>
        <v>1440</v>
      </c>
    </row>
    <row r="41" spans="1:45" s="192" customFormat="1">
      <c r="B41" s="262" t="s">
        <v>135</v>
      </c>
      <c r="C41" s="263">
        <f t="shared" si="22"/>
        <v>3.3871253768398654E-2</v>
      </c>
      <c r="D41" s="263">
        <f t="shared" si="23"/>
        <v>4.4876733436055471E-2</v>
      </c>
      <c r="E41" s="263">
        <f t="shared" si="24"/>
        <v>4.3665667166416788E-2</v>
      </c>
      <c r="F41" s="263">
        <f t="shared" si="25"/>
        <v>4.7217537942664416E-2</v>
      </c>
      <c r="G41" s="263">
        <f t="shared" si="26"/>
        <v>3.2042723631508681E-2</v>
      </c>
      <c r="H41" s="263">
        <f t="shared" si="27"/>
        <v>2.3727984344422699E-2</v>
      </c>
      <c r="I41" s="264" t="e">
        <f t="shared" si="28"/>
        <v>#DIV/0!</v>
      </c>
      <c r="J41" s="264" t="e">
        <f t="shared" si="29"/>
        <v>#DIV/0!</v>
      </c>
      <c r="K41" s="264" t="e">
        <f t="shared" si="30"/>
        <v>#DIV/0!</v>
      </c>
      <c r="L41" s="264" t="e">
        <f t="shared" si="31"/>
        <v>#DIV/0!</v>
      </c>
      <c r="M41" s="264" t="e">
        <f t="shared" si="32"/>
        <v>#DIV/0!</v>
      </c>
      <c r="N41" s="264" t="e">
        <f t="shared" si="33"/>
        <v>#DIV/0!</v>
      </c>
      <c r="O41" s="265">
        <f t="shared" si="34"/>
        <v>1038</v>
      </c>
      <c r="Q41" s="208" t="s">
        <v>135</v>
      </c>
      <c r="R41" s="208">
        <v>1507.67</v>
      </c>
      <c r="S41" s="208">
        <v>1511.19</v>
      </c>
      <c r="T41" s="208">
        <v>1344.9</v>
      </c>
      <c r="U41" s="208">
        <v>1390.4</v>
      </c>
      <c r="V41" s="208">
        <v>1285.83</v>
      </c>
      <c r="W41" s="208">
        <v>1123.01</v>
      </c>
      <c r="X41" s="266"/>
      <c r="Y41" s="266"/>
      <c r="Z41" s="266"/>
      <c r="AA41" s="266"/>
      <c r="AB41" s="266"/>
      <c r="AC41" s="266"/>
      <c r="AD41" s="208">
        <f t="shared" si="35"/>
        <v>1389.3848073217725</v>
      </c>
      <c r="AF41" s="192" t="s">
        <v>135</v>
      </c>
      <c r="AG41" s="208">
        <v>191</v>
      </c>
      <c r="AH41" s="208">
        <v>233</v>
      </c>
      <c r="AI41" s="208">
        <v>233</v>
      </c>
      <c r="AJ41" s="208">
        <v>140</v>
      </c>
      <c r="AK41" s="208">
        <v>144</v>
      </c>
      <c r="AL41" s="208">
        <v>97</v>
      </c>
      <c r="AM41" s="253">
        <v>0</v>
      </c>
      <c r="AN41" s="253">
        <v>0</v>
      </c>
      <c r="AO41" s="253">
        <v>0</v>
      </c>
      <c r="AP41" s="253">
        <v>0</v>
      </c>
      <c r="AQ41" s="253">
        <v>0</v>
      </c>
      <c r="AR41" s="253">
        <v>0</v>
      </c>
      <c r="AS41" s="208">
        <f t="shared" si="36"/>
        <v>1038</v>
      </c>
    </row>
    <row r="42" spans="1:45">
      <c r="B42" s="28" t="s">
        <v>119</v>
      </c>
      <c r="C42" s="9">
        <f t="shared" si="22"/>
        <v>4.4334101791097709E-2</v>
      </c>
      <c r="D42" s="9">
        <f t="shared" si="23"/>
        <v>2.889060092449923E-2</v>
      </c>
      <c r="E42" s="9">
        <f t="shared" si="24"/>
        <v>2.8485757121439279E-2</v>
      </c>
      <c r="F42" s="9">
        <f t="shared" si="25"/>
        <v>2.7655986509274873E-2</v>
      </c>
      <c r="G42" s="9">
        <f t="shared" si="26"/>
        <v>2.0249221183800622E-2</v>
      </c>
      <c r="H42" s="9">
        <f t="shared" si="27"/>
        <v>2.0547945205479451E-2</v>
      </c>
      <c r="I42" s="222" t="e">
        <f t="shared" si="28"/>
        <v>#DIV/0!</v>
      </c>
      <c r="J42" s="222" t="e">
        <f t="shared" si="29"/>
        <v>#DIV/0!</v>
      </c>
      <c r="K42" s="222" t="e">
        <f t="shared" si="30"/>
        <v>#DIV/0!</v>
      </c>
      <c r="L42" s="222" t="e">
        <f t="shared" si="31"/>
        <v>#DIV/0!</v>
      </c>
      <c r="M42" s="222" t="e">
        <f t="shared" si="32"/>
        <v>#DIV/0!</v>
      </c>
      <c r="N42" s="222" t="e">
        <f t="shared" si="33"/>
        <v>#DIV/0!</v>
      </c>
      <c r="O42" s="30">
        <f t="shared" si="34"/>
        <v>809</v>
      </c>
      <c r="Q42" s="12" t="s">
        <v>119</v>
      </c>
      <c r="R42" s="12">
        <v>1709.29</v>
      </c>
      <c r="S42" s="12">
        <v>1623.64</v>
      </c>
      <c r="T42" s="12">
        <v>1387.32</v>
      </c>
      <c r="U42" s="12">
        <v>1515.79</v>
      </c>
      <c r="V42" s="12">
        <v>1338.21</v>
      </c>
      <c r="W42" s="12">
        <v>1101.99</v>
      </c>
      <c r="X42" s="247"/>
      <c r="Y42" s="247"/>
      <c r="Z42" s="247"/>
      <c r="AA42" s="247"/>
      <c r="AB42" s="247"/>
      <c r="AC42" s="247"/>
      <c r="AD42" s="12">
        <f t="shared" si="35"/>
        <v>1508.5045611866501</v>
      </c>
      <c r="AF42" s="6" t="s">
        <v>119</v>
      </c>
      <c r="AG42" s="12">
        <v>250</v>
      </c>
      <c r="AH42" s="12">
        <v>150</v>
      </c>
      <c r="AI42" s="12">
        <v>152</v>
      </c>
      <c r="AJ42" s="12">
        <v>82</v>
      </c>
      <c r="AK42" s="12">
        <v>91</v>
      </c>
      <c r="AL42" s="12">
        <v>84</v>
      </c>
      <c r="AM42" s="250">
        <v>0</v>
      </c>
      <c r="AN42" s="250">
        <v>0</v>
      </c>
      <c r="AO42" s="250">
        <v>0</v>
      </c>
      <c r="AP42" s="250">
        <v>0</v>
      </c>
      <c r="AQ42" s="250">
        <v>0</v>
      </c>
      <c r="AR42" s="250">
        <v>0</v>
      </c>
      <c r="AS42" s="12">
        <f t="shared" si="36"/>
        <v>809</v>
      </c>
    </row>
    <row r="43" spans="1:45">
      <c r="B43" s="28" t="s">
        <v>125</v>
      </c>
      <c r="C43" s="9">
        <f t="shared" si="22"/>
        <v>4.4866111012590887E-2</v>
      </c>
      <c r="D43" s="9">
        <f t="shared" si="23"/>
        <v>2.8312788906009245E-2</v>
      </c>
      <c r="E43" s="9">
        <f t="shared" si="24"/>
        <v>3.0547226386806597E-2</v>
      </c>
      <c r="F43" s="9">
        <f t="shared" si="25"/>
        <v>2.2934232715008433E-2</v>
      </c>
      <c r="G43" s="9">
        <f t="shared" si="26"/>
        <v>1.7356475300400534E-2</v>
      </c>
      <c r="H43" s="9">
        <f t="shared" si="27"/>
        <v>7.8277886497064575E-3</v>
      </c>
      <c r="I43" s="222" t="e">
        <f t="shared" si="28"/>
        <v>#DIV/0!</v>
      </c>
      <c r="J43" s="222" t="e">
        <f t="shared" si="29"/>
        <v>#DIV/0!</v>
      </c>
      <c r="K43" s="222" t="e">
        <f t="shared" si="30"/>
        <v>#DIV/0!</v>
      </c>
      <c r="L43" s="222" t="e">
        <f t="shared" si="31"/>
        <v>#DIV/0!</v>
      </c>
      <c r="M43" s="222" t="e">
        <f t="shared" si="32"/>
        <v>#DIV/0!</v>
      </c>
      <c r="N43" s="222" t="e">
        <f t="shared" si="33"/>
        <v>#DIV/0!</v>
      </c>
      <c r="O43" s="38">
        <f t="shared" si="34"/>
        <v>741</v>
      </c>
      <c r="Q43" s="5" t="s">
        <v>125</v>
      </c>
      <c r="R43" s="5">
        <v>1647.91</v>
      </c>
      <c r="S43" s="5">
        <v>1619.51</v>
      </c>
      <c r="T43" s="5">
        <v>1325.31</v>
      </c>
      <c r="U43" s="11">
        <v>1438.87</v>
      </c>
      <c r="V43" s="11">
        <v>1182.45</v>
      </c>
      <c r="W43" s="11">
        <v>1111.8599999999999</v>
      </c>
      <c r="AD43" s="11">
        <f t="shared" si="35"/>
        <v>1479.9844939271259</v>
      </c>
      <c r="AF43" t="s">
        <v>125</v>
      </c>
      <c r="AG43" s="11">
        <v>253</v>
      </c>
      <c r="AH43" s="11">
        <v>147</v>
      </c>
      <c r="AI43" s="11">
        <v>163</v>
      </c>
      <c r="AJ43" s="11">
        <v>68</v>
      </c>
      <c r="AK43" s="11">
        <v>78</v>
      </c>
      <c r="AL43" s="11">
        <v>32</v>
      </c>
      <c r="AM43" s="238">
        <v>0</v>
      </c>
      <c r="AN43" s="238">
        <v>0</v>
      </c>
      <c r="AO43" s="238">
        <v>0</v>
      </c>
      <c r="AP43" s="238">
        <v>0</v>
      </c>
      <c r="AQ43" s="238">
        <v>0</v>
      </c>
      <c r="AR43" s="238">
        <v>0</v>
      </c>
      <c r="AS43" s="11">
        <f t="shared" si="36"/>
        <v>741</v>
      </c>
    </row>
    <row r="44" spans="1:45" ht="15" customHeight="1" thickBot="1">
      <c r="B44" s="166" t="s">
        <v>292</v>
      </c>
      <c r="C44" s="10">
        <f t="shared" ref="C44:N44" si="37">SUM(C34:C43)</f>
        <v>0.68877460542649405</v>
      </c>
      <c r="D44" s="10">
        <f t="shared" si="37"/>
        <v>0.71725731895223421</v>
      </c>
      <c r="E44" s="10">
        <f t="shared" si="37"/>
        <v>0.72357571214392813</v>
      </c>
      <c r="F44" s="10">
        <f t="shared" si="37"/>
        <v>0.75581787521079258</v>
      </c>
      <c r="G44" s="10">
        <f t="shared" si="37"/>
        <v>0.79817534490431674</v>
      </c>
      <c r="H44" s="10">
        <f t="shared" si="37"/>
        <v>0.77348336594911937</v>
      </c>
      <c r="I44" s="246" t="e">
        <f t="shared" si="37"/>
        <v>#DIV/0!</v>
      </c>
      <c r="J44" s="246" t="e">
        <f t="shared" si="37"/>
        <v>#DIV/0!</v>
      </c>
      <c r="K44" s="246" t="e">
        <f t="shared" si="37"/>
        <v>#DIV/0!</v>
      </c>
      <c r="L44" s="246" t="e">
        <f t="shared" si="37"/>
        <v>#DIV/0!</v>
      </c>
      <c r="M44" s="246" t="e">
        <f t="shared" si="37"/>
        <v>#DIV/0!</v>
      </c>
      <c r="N44" s="246" t="e">
        <f t="shared" si="37"/>
        <v>#DIV/0!</v>
      </c>
      <c r="O44" s="27"/>
      <c r="Q44" s="166" t="s">
        <v>292</v>
      </c>
      <c r="R44" s="10">
        <f t="shared" ref="R44:AC44" si="38">SUM(R34:R43)</f>
        <v>15550.740000000002</v>
      </c>
      <c r="S44" s="10">
        <f t="shared" si="38"/>
        <v>16320.6</v>
      </c>
      <c r="T44" s="10">
        <f t="shared" si="38"/>
        <v>13259.679999999998</v>
      </c>
      <c r="U44" s="10">
        <f t="shared" si="38"/>
        <v>14708.769999999997</v>
      </c>
      <c r="V44" s="10">
        <f t="shared" si="38"/>
        <v>12250.79</v>
      </c>
      <c r="W44" s="10">
        <f t="shared" si="38"/>
        <v>10834.05</v>
      </c>
      <c r="X44" s="246">
        <f t="shared" si="38"/>
        <v>0</v>
      </c>
      <c r="Y44" s="246">
        <f t="shared" si="38"/>
        <v>0</v>
      </c>
      <c r="Z44" s="246">
        <f t="shared" si="38"/>
        <v>0</v>
      </c>
      <c r="AA44" s="246">
        <f t="shared" si="38"/>
        <v>0</v>
      </c>
      <c r="AB44" s="246">
        <f t="shared" si="38"/>
        <v>0</v>
      </c>
      <c r="AC44" s="246">
        <f t="shared" si="38"/>
        <v>0</v>
      </c>
      <c r="AD44" s="27"/>
      <c r="AF44" s="166" t="s">
        <v>292</v>
      </c>
      <c r="AG44" s="4">
        <f t="shared" ref="AG44:AL44" si="39">C7</f>
        <v>5639</v>
      </c>
      <c r="AH44" s="4">
        <f t="shared" si="39"/>
        <v>5192</v>
      </c>
      <c r="AI44" s="4">
        <f t="shared" si="39"/>
        <v>5336</v>
      </c>
      <c r="AJ44" s="4">
        <f t="shared" si="39"/>
        <v>2965</v>
      </c>
      <c r="AK44" s="4">
        <f t="shared" si="39"/>
        <v>4494</v>
      </c>
      <c r="AL44" s="4">
        <f t="shared" si="39"/>
        <v>4088</v>
      </c>
      <c r="AM44" s="242">
        <v>0</v>
      </c>
      <c r="AN44" s="242">
        <f>J7</f>
        <v>0</v>
      </c>
      <c r="AO44" s="242">
        <f>K7</f>
        <v>0</v>
      </c>
      <c r="AP44" s="242">
        <f>L7</f>
        <v>0</v>
      </c>
      <c r="AQ44" s="242">
        <f>M7</f>
        <v>0</v>
      </c>
      <c r="AR44" s="242">
        <f>N7</f>
        <v>0</v>
      </c>
      <c r="AS44" s="286"/>
    </row>
    <row r="45" spans="1:45" s="283" customFormat="1">
      <c r="B45" s="282"/>
      <c r="C45" s="284"/>
      <c r="D45" s="284"/>
      <c r="E45" s="284"/>
      <c r="F45" s="284"/>
      <c r="G45" s="284"/>
      <c r="H45" s="284"/>
      <c r="I45" s="284"/>
      <c r="J45" s="284"/>
      <c r="K45" s="284"/>
      <c r="L45" s="284"/>
      <c r="M45" s="284"/>
      <c r="N45" s="284"/>
      <c r="Q45" s="282"/>
      <c r="R45" s="284"/>
      <c r="S45" s="284"/>
      <c r="T45" s="284"/>
      <c r="U45" s="284"/>
      <c r="V45" s="284"/>
      <c r="W45" s="284"/>
      <c r="X45" s="284"/>
      <c r="Y45" s="284"/>
      <c r="Z45" s="284"/>
      <c r="AA45" s="284"/>
      <c r="AB45" s="284"/>
      <c r="AC45" s="284"/>
      <c r="AF45" s="287" t="s">
        <v>298</v>
      </c>
      <c r="AG45" s="288">
        <f t="shared" ref="AG45:AL45" si="40">AG34-AG78</f>
        <v>-165</v>
      </c>
      <c r="AH45" s="288">
        <f t="shared" si="40"/>
        <v>464</v>
      </c>
      <c r="AI45" s="288">
        <f t="shared" si="40"/>
        <v>363</v>
      </c>
      <c r="AJ45" s="288">
        <f t="shared" si="40"/>
        <v>-13</v>
      </c>
      <c r="AK45" s="288">
        <f t="shared" si="40"/>
        <v>267</v>
      </c>
      <c r="AL45" s="288">
        <f t="shared" si="40"/>
        <v>396</v>
      </c>
      <c r="AM45" s="289"/>
      <c r="AN45" s="289"/>
      <c r="AO45" s="289"/>
      <c r="AP45" s="289"/>
      <c r="AQ45" s="289"/>
      <c r="AR45" s="289"/>
      <c r="AS45" s="290">
        <f>SUM(AG45:AL45)</f>
        <v>1312</v>
      </c>
    </row>
    <row r="46" spans="1:45" s="283" customFormat="1">
      <c r="B46" s="282"/>
      <c r="C46" s="284"/>
      <c r="D46" s="284"/>
      <c r="E46" s="284"/>
      <c r="F46" s="284"/>
      <c r="G46" s="284"/>
      <c r="H46" s="284"/>
      <c r="I46" s="284"/>
      <c r="J46" s="284"/>
      <c r="K46" s="284"/>
      <c r="L46" s="284"/>
      <c r="M46" s="284"/>
      <c r="N46" s="284"/>
      <c r="Q46" s="282"/>
      <c r="R46" s="284"/>
      <c r="S46" s="284"/>
      <c r="T46" s="284"/>
      <c r="U46" s="284"/>
      <c r="V46" s="284"/>
      <c r="W46" s="284"/>
      <c r="X46" s="284"/>
      <c r="Y46" s="284"/>
      <c r="Z46" s="284"/>
      <c r="AA46" s="284"/>
      <c r="AB46" s="284"/>
      <c r="AC46" s="284"/>
      <c r="AF46" s="291" t="s">
        <v>145</v>
      </c>
      <c r="AG46" s="292">
        <f t="shared" ref="AG46:AL46" si="41">AG35-AG83</f>
        <v>276</v>
      </c>
      <c r="AH46" s="292">
        <f t="shared" si="41"/>
        <v>165</v>
      </c>
      <c r="AI46" s="292">
        <f t="shared" si="41"/>
        <v>322</v>
      </c>
      <c r="AJ46" s="292">
        <f t="shared" si="41"/>
        <v>206</v>
      </c>
      <c r="AK46" s="292">
        <f t="shared" si="41"/>
        <v>687</v>
      </c>
      <c r="AL46" s="292">
        <f t="shared" si="41"/>
        <v>361</v>
      </c>
      <c r="AM46" s="293"/>
      <c r="AN46" s="293"/>
      <c r="AO46" s="293"/>
      <c r="AP46" s="293"/>
      <c r="AQ46" s="293"/>
      <c r="AR46" s="293"/>
      <c r="AS46" s="294">
        <f>SUM(AG46:AL46)</f>
        <v>2017</v>
      </c>
    </row>
    <row r="47" spans="1:45" s="283" customFormat="1">
      <c r="B47" s="282"/>
      <c r="C47" s="284"/>
      <c r="D47" s="284"/>
      <c r="E47" s="284"/>
      <c r="F47" s="284"/>
      <c r="G47" s="284"/>
      <c r="H47" s="284"/>
      <c r="I47" s="284"/>
      <c r="J47" s="284"/>
      <c r="K47" s="284"/>
      <c r="L47" s="284"/>
      <c r="M47" s="284"/>
      <c r="N47" s="284"/>
      <c r="Q47" s="282"/>
      <c r="R47" s="284"/>
      <c r="S47" s="284"/>
      <c r="T47" s="284"/>
      <c r="U47" s="284"/>
      <c r="V47" s="284"/>
      <c r="W47" s="284"/>
      <c r="X47" s="284"/>
      <c r="Y47" s="284"/>
      <c r="Z47" s="284"/>
      <c r="AA47" s="284"/>
      <c r="AB47" s="284"/>
      <c r="AC47" s="284"/>
      <c r="AF47" s="291" t="s">
        <v>299</v>
      </c>
      <c r="AG47" s="292">
        <f t="shared" ref="AG47:AL48" si="42">AG36-AG79</f>
        <v>28</v>
      </c>
      <c r="AH47" s="292">
        <f t="shared" si="42"/>
        <v>-12</v>
      </c>
      <c r="AI47" s="292">
        <f t="shared" si="42"/>
        <v>-37</v>
      </c>
      <c r="AJ47" s="292">
        <f t="shared" si="42"/>
        <v>-170</v>
      </c>
      <c r="AK47" s="292">
        <f t="shared" si="42"/>
        <v>-38</v>
      </c>
      <c r="AL47" s="292">
        <f t="shared" si="42"/>
        <v>-197</v>
      </c>
      <c r="AM47" s="293"/>
      <c r="AN47" s="293"/>
      <c r="AO47" s="293"/>
      <c r="AP47" s="293"/>
      <c r="AQ47" s="293"/>
      <c r="AR47" s="293"/>
      <c r="AS47" s="294">
        <f>SUM(AG47:AL47)</f>
        <v>-426</v>
      </c>
    </row>
    <row r="48" spans="1:45" s="285" customFormat="1" ht="15" customHeight="1" thickBot="1">
      <c r="AF48" s="296" t="s">
        <v>118</v>
      </c>
      <c r="AG48" s="297">
        <f t="shared" si="42"/>
        <v>104</v>
      </c>
      <c r="AH48" s="297">
        <f t="shared" si="42"/>
        <v>-65</v>
      </c>
      <c r="AI48" s="297">
        <f t="shared" si="42"/>
        <v>-6</v>
      </c>
      <c r="AJ48" s="297">
        <f t="shared" si="42"/>
        <v>-126</v>
      </c>
      <c r="AK48" s="297">
        <f t="shared" si="42"/>
        <v>44</v>
      </c>
      <c r="AL48" s="297">
        <f t="shared" si="42"/>
        <v>31</v>
      </c>
      <c r="AM48" s="298"/>
      <c r="AN48" s="298"/>
      <c r="AO48" s="298"/>
      <c r="AP48" s="298"/>
      <c r="AQ48" s="298"/>
      <c r="AR48" s="298"/>
      <c r="AS48" s="295">
        <f>SUM(AG48:AL48)</f>
        <v>-18</v>
      </c>
    </row>
    <row r="49" spans="1:30">
      <c r="B49" s="167" t="s">
        <v>233</v>
      </c>
      <c r="C49" s="168" t="s">
        <v>25</v>
      </c>
      <c r="D49" s="168" t="s">
        <v>26</v>
      </c>
      <c r="E49" s="168" t="s">
        <v>27</v>
      </c>
      <c r="F49" s="168" t="s">
        <v>28</v>
      </c>
      <c r="G49" s="168" t="s">
        <v>29</v>
      </c>
      <c r="H49" s="168" t="s">
        <v>30</v>
      </c>
      <c r="I49" s="221" t="s">
        <v>31</v>
      </c>
      <c r="J49" s="221" t="s">
        <v>32</v>
      </c>
      <c r="K49" s="221" t="s">
        <v>33</v>
      </c>
      <c r="L49" s="221" t="s">
        <v>34</v>
      </c>
      <c r="M49" s="221" t="s">
        <v>35</v>
      </c>
      <c r="N49" s="221" t="s">
        <v>36</v>
      </c>
      <c r="O49" s="169" t="s">
        <v>251</v>
      </c>
    </row>
    <row r="50" spans="1:30">
      <c r="B50" s="167">
        <v>2025</v>
      </c>
      <c r="C50" s="168"/>
      <c r="D50" s="168"/>
      <c r="E50" s="168"/>
      <c r="F50" s="168"/>
      <c r="G50" s="168"/>
      <c r="H50" s="168"/>
      <c r="I50" s="232"/>
      <c r="J50" s="232"/>
      <c r="K50" s="232"/>
      <c r="L50" s="232"/>
      <c r="M50" s="232"/>
      <c r="N50" s="232"/>
      <c r="O50" s="169"/>
    </row>
    <row r="51" spans="1:30">
      <c r="B51" s="16" t="s">
        <v>252</v>
      </c>
      <c r="C51" s="17">
        <v>5671</v>
      </c>
      <c r="D51" s="17">
        <v>4952</v>
      </c>
      <c r="E51" s="17">
        <v>4526</v>
      </c>
      <c r="F51" s="17">
        <v>4444</v>
      </c>
      <c r="G51" s="17">
        <v>4309</v>
      </c>
      <c r="H51" s="17">
        <v>4117</v>
      </c>
      <c r="I51" s="233">
        <v>4537</v>
      </c>
      <c r="J51" s="233">
        <v>5258</v>
      </c>
      <c r="K51" s="233">
        <v>5129</v>
      </c>
      <c r="L51" s="233">
        <v>5217</v>
      </c>
      <c r="M51" s="233">
        <v>5454</v>
      </c>
      <c r="N51" s="233">
        <v>5602</v>
      </c>
      <c r="O51" s="18"/>
    </row>
    <row r="52" spans="1:30">
      <c r="A52" t="s">
        <v>294</v>
      </c>
      <c r="B52" s="16" t="s">
        <v>234</v>
      </c>
      <c r="C52" s="19">
        <f>Summary!C60</f>
        <v>0.93300000000000005</v>
      </c>
      <c r="D52" s="19">
        <f>Summary!D60</f>
        <v>0.89400000000000002</v>
      </c>
      <c r="E52" s="19">
        <f>Summary!E60</f>
        <v>0.73799999999999999</v>
      </c>
      <c r="F52" s="19">
        <f>Summary!F60</f>
        <v>0.75</v>
      </c>
      <c r="G52" s="19">
        <f>Summary!G60</f>
        <v>0.72799999999999998</v>
      </c>
      <c r="H52" s="19">
        <f>Summary!H60</f>
        <v>0.7</v>
      </c>
      <c r="I52" s="234">
        <f>Summary!I60</f>
        <v>0.747</v>
      </c>
      <c r="J52" s="234">
        <f>Summary!J60</f>
        <v>0.86499999999999999</v>
      </c>
      <c r="K52" s="234">
        <f>Summary!K60</f>
        <v>0.872</v>
      </c>
      <c r="L52" s="234">
        <f>Summary!L60</f>
        <v>0.85899999999999999</v>
      </c>
      <c r="M52" s="234">
        <f>Summary!M60</f>
        <v>0.92700000000000005</v>
      </c>
      <c r="N52" s="234">
        <f>Summary!N60</f>
        <v>0.92</v>
      </c>
      <c r="O52" s="20">
        <f>AVERAGE(C52:H52)</f>
        <v>0.79050000000000009</v>
      </c>
    </row>
    <row r="53" spans="1:30">
      <c r="A53" t="s">
        <v>294</v>
      </c>
      <c r="B53" s="16" t="s">
        <v>253</v>
      </c>
      <c r="C53" s="17">
        <f>Summary!C61</f>
        <v>1701</v>
      </c>
      <c r="D53" s="17">
        <f>Summary!D61</f>
        <v>1631</v>
      </c>
      <c r="E53" s="17">
        <f>Summary!E61</f>
        <v>1422</v>
      </c>
      <c r="F53" s="17">
        <f>Summary!F61</f>
        <v>1363</v>
      </c>
      <c r="G53" s="17">
        <f>Summary!G61</f>
        <v>1254</v>
      </c>
      <c r="H53" s="17">
        <f>Summary!H61</f>
        <v>1205</v>
      </c>
      <c r="I53" s="235">
        <f>Summary!I61</f>
        <v>1190</v>
      </c>
      <c r="J53" s="235">
        <f>Summary!J61</f>
        <v>1182</v>
      </c>
      <c r="K53" s="235">
        <f>Summary!K61</f>
        <v>1141</v>
      </c>
      <c r="L53" s="235">
        <f>Summary!L61</f>
        <v>1216</v>
      </c>
      <c r="M53" s="235">
        <f>Summary!M61</f>
        <v>1519</v>
      </c>
      <c r="N53" s="235">
        <f>Summary!N61</f>
        <v>1723</v>
      </c>
      <c r="O53" s="316">
        <f>AVERAGE(C53:H53)</f>
        <v>1429.3333333333333</v>
      </c>
    </row>
    <row r="54" spans="1:30">
      <c r="A54" t="s">
        <v>294</v>
      </c>
      <c r="B54" s="16" t="s">
        <v>236</v>
      </c>
      <c r="C54" s="47">
        <f t="shared" ref="C54:O54" si="43">C52*C53</f>
        <v>1587.0330000000001</v>
      </c>
      <c r="D54" s="47">
        <f t="shared" si="43"/>
        <v>1458.114</v>
      </c>
      <c r="E54" s="22">
        <f t="shared" si="43"/>
        <v>1049.4359999999999</v>
      </c>
      <c r="F54" s="22">
        <f t="shared" si="43"/>
        <v>1022.25</v>
      </c>
      <c r="G54" s="22">
        <f t="shared" si="43"/>
        <v>912.91199999999992</v>
      </c>
      <c r="H54" s="22">
        <f t="shared" si="43"/>
        <v>843.5</v>
      </c>
      <c r="I54" s="236">
        <f t="shared" si="43"/>
        <v>888.93</v>
      </c>
      <c r="J54" s="236">
        <f t="shared" si="43"/>
        <v>1022.43</v>
      </c>
      <c r="K54" s="236">
        <f t="shared" si="43"/>
        <v>994.952</v>
      </c>
      <c r="L54" s="236">
        <f t="shared" si="43"/>
        <v>1044.5439999999999</v>
      </c>
      <c r="M54" s="236">
        <f t="shared" si="43"/>
        <v>1408.1130000000001</v>
      </c>
      <c r="N54" s="236">
        <f t="shared" si="43"/>
        <v>1585.16</v>
      </c>
      <c r="O54" s="315">
        <f t="shared" si="43"/>
        <v>1129.8880000000001</v>
      </c>
    </row>
    <row r="55" spans="1:30">
      <c r="B55" s="24" t="s">
        <v>254</v>
      </c>
      <c r="C55" s="22"/>
      <c r="D55" s="25">
        <f t="shared" ref="D55:N55" si="44">(D51-C51)/C51</f>
        <v>-0.12678539940045847</v>
      </c>
      <c r="E55" s="25">
        <f t="shared" si="44"/>
        <v>-8.6025848142164782E-2</v>
      </c>
      <c r="F55" s="25">
        <f t="shared" si="44"/>
        <v>-1.8117543084401236E-2</v>
      </c>
      <c r="G55" s="25">
        <f t="shared" si="44"/>
        <v>-3.0378037803780379E-2</v>
      </c>
      <c r="H55" s="25">
        <f t="shared" si="44"/>
        <v>-4.4557902065444417E-2</v>
      </c>
      <c r="I55" s="237">
        <f t="shared" si="44"/>
        <v>0.10201603109059995</v>
      </c>
      <c r="J55" s="237">
        <f t="shared" si="44"/>
        <v>0.15891558298435091</v>
      </c>
      <c r="K55" s="237">
        <f t="shared" si="44"/>
        <v>-2.4534043362495244E-2</v>
      </c>
      <c r="L55" s="237">
        <f t="shared" si="44"/>
        <v>1.715734061220511E-2</v>
      </c>
      <c r="M55" s="237">
        <f t="shared" si="44"/>
        <v>4.5428407130534788E-2</v>
      </c>
      <c r="N55" s="237">
        <f t="shared" si="44"/>
        <v>2.7136046938027136E-2</v>
      </c>
      <c r="O55" s="23"/>
    </row>
    <row r="56" spans="1:30">
      <c r="C56" t="b">
        <f>C52=Summary!C60</f>
        <v>1</v>
      </c>
      <c r="D56" t="b">
        <f>D52=Summary!D60</f>
        <v>1</v>
      </c>
      <c r="E56" t="b">
        <f>E52=Summary!E60</f>
        <v>1</v>
      </c>
      <c r="F56" t="b">
        <f>F52=Summary!F60</f>
        <v>1</v>
      </c>
      <c r="G56" t="b">
        <f>G52=Summary!G60</f>
        <v>1</v>
      </c>
      <c r="H56" t="b">
        <f>H52=Summary!H60</f>
        <v>1</v>
      </c>
    </row>
    <row r="57" spans="1:30">
      <c r="B57" s="366" t="s">
        <v>255</v>
      </c>
      <c r="C57" s="367" t="s">
        <v>25</v>
      </c>
      <c r="D57" s="367" t="s">
        <v>26</v>
      </c>
      <c r="E57" s="367" t="s">
        <v>27</v>
      </c>
      <c r="F57" s="367" t="s">
        <v>28</v>
      </c>
      <c r="G57" s="367" t="s">
        <v>29</v>
      </c>
      <c r="H57" s="367" t="s">
        <v>30</v>
      </c>
      <c r="I57" s="221" t="s">
        <v>31</v>
      </c>
      <c r="J57" s="221" t="s">
        <v>32</v>
      </c>
      <c r="K57" s="221" t="s">
        <v>33</v>
      </c>
      <c r="L57" s="221" t="s">
        <v>34</v>
      </c>
      <c r="M57" s="221" t="s">
        <v>35</v>
      </c>
      <c r="N57" s="221" t="s">
        <v>36</v>
      </c>
      <c r="O57" s="173"/>
      <c r="Q57" s="167" t="s">
        <v>256</v>
      </c>
      <c r="R57" s="180" t="s">
        <v>25</v>
      </c>
      <c r="S57" s="180" t="s">
        <v>26</v>
      </c>
      <c r="T57" s="180" t="s">
        <v>27</v>
      </c>
      <c r="U57" s="180" t="s">
        <v>28</v>
      </c>
      <c r="V57" s="180" t="s">
        <v>29</v>
      </c>
      <c r="W57" s="180" t="s">
        <v>30</v>
      </c>
      <c r="X57" s="221" t="s">
        <v>31</v>
      </c>
      <c r="Y57" s="221" t="s">
        <v>32</v>
      </c>
      <c r="Z57" s="221" t="s">
        <v>33</v>
      </c>
      <c r="AA57" s="221" t="s">
        <v>34</v>
      </c>
      <c r="AB57" s="221" t="s">
        <v>35</v>
      </c>
      <c r="AC57" s="221" t="s">
        <v>36</v>
      </c>
      <c r="AD57" s="174"/>
    </row>
    <row r="58" spans="1:30">
      <c r="A58">
        <v>1</v>
      </c>
      <c r="B58" s="368" t="s">
        <v>284</v>
      </c>
      <c r="C58" s="369">
        <v>180</v>
      </c>
      <c r="D58" s="369">
        <v>56</v>
      </c>
      <c r="E58" s="369">
        <v>135</v>
      </c>
      <c r="F58" s="369">
        <v>109</v>
      </c>
      <c r="G58" s="369">
        <v>32</v>
      </c>
      <c r="H58" s="369">
        <v>148</v>
      </c>
      <c r="I58" s="224">
        <v>166</v>
      </c>
      <c r="J58" s="224">
        <v>82</v>
      </c>
      <c r="K58" s="224">
        <v>148</v>
      </c>
      <c r="L58" s="224">
        <v>199</v>
      </c>
      <c r="M58" s="224">
        <v>274</v>
      </c>
      <c r="N58" s="224">
        <v>209</v>
      </c>
      <c r="O58" s="30">
        <f t="shared" ref="O58:O64" si="45">SUM(C58:N58)</f>
        <v>1738</v>
      </c>
      <c r="P58">
        <v>1</v>
      </c>
      <c r="Q58" s="28" t="s">
        <v>284</v>
      </c>
      <c r="R58" s="184">
        <f t="shared" ref="R58:R64" si="46">C58/$C$65</f>
        <v>3.1740433785928411E-2</v>
      </c>
      <c r="S58" s="184">
        <f t="shared" ref="S58:S64" si="47">D58/$D$65</f>
        <v>1.1308562197092083E-2</v>
      </c>
      <c r="T58" s="184">
        <f t="shared" ref="T58:T64" si="48">E58/$E$65</f>
        <v>2.9827662395050816E-2</v>
      </c>
      <c r="U58" s="184">
        <f t="shared" ref="U58:U64" si="49">F58/$F$65</f>
        <v>2.4527452745274528E-2</v>
      </c>
      <c r="V58" s="184">
        <f t="shared" ref="V58:V64" si="50">G58/$G$65</f>
        <v>7.4263170109074034E-3</v>
      </c>
      <c r="W58" s="184">
        <f t="shared" ref="W58:W64" si="51">H58/$H$65</f>
        <v>3.5948506193830457E-2</v>
      </c>
      <c r="X58" s="230">
        <f t="shared" ref="X58:X64" si="52">I58/$I$65</f>
        <v>3.6588053780030855E-2</v>
      </c>
      <c r="Y58" s="230">
        <f t="shared" ref="Y58:Y64" si="53">J58/$J$65</f>
        <v>1.5595283377710156E-2</v>
      </c>
      <c r="Z58" s="230">
        <f t="shared" ref="Z58:Z64" si="54">K58/$K$65</f>
        <v>2.8855527393254046E-2</v>
      </c>
      <c r="AA58" s="230">
        <f t="shared" ref="AA58:AA64" si="55">L58/$L$65</f>
        <v>3.8144527506229632E-2</v>
      </c>
      <c r="AB58" s="230">
        <f t="shared" ref="AB58:AB64" si="56">M58/$M$65</f>
        <v>5.0238357169050236E-2</v>
      </c>
      <c r="AC58" s="230">
        <f t="shared" ref="AC58:AC64" si="57">N58/$N$65</f>
        <v>3.7308104248482687E-2</v>
      </c>
      <c r="AD58" s="33"/>
    </row>
    <row r="59" spans="1:30">
      <c r="A59">
        <v>2</v>
      </c>
      <c r="B59" s="368" t="s">
        <v>285</v>
      </c>
      <c r="C59" s="369">
        <v>0</v>
      </c>
      <c r="D59" s="369">
        <v>0</v>
      </c>
      <c r="E59" s="369">
        <v>0</v>
      </c>
      <c r="F59" s="369">
        <v>0</v>
      </c>
      <c r="G59" s="369">
        <v>4</v>
      </c>
      <c r="H59" s="369">
        <v>46</v>
      </c>
      <c r="I59" s="225">
        <v>46</v>
      </c>
      <c r="J59" s="225">
        <v>31</v>
      </c>
      <c r="K59" s="225">
        <v>30</v>
      </c>
      <c r="L59" s="225">
        <v>31</v>
      </c>
      <c r="M59" s="225">
        <v>30</v>
      </c>
      <c r="N59" s="225">
        <v>31</v>
      </c>
      <c r="O59" s="30">
        <f t="shared" si="45"/>
        <v>249</v>
      </c>
      <c r="P59">
        <v>2</v>
      </c>
      <c r="Q59" s="21" t="s">
        <v>285</v>
      </c>
      <c r="R59" s="184">
        <f t="shared" si="46"/>
        <v>0</v>
      </c>
      <c r="S59" s="184">
        <f t="shared" si="47"/>
        <v>0</v>
      </c>
      <c r="T59" s="184">
        <f t="shared" si="48"/>
        <v>0</v>
      </c>
      <c r="U59" s="184">
        <f t="shared" si="49"/>
        <v>0</v>
      </c>
      <c r="V59" s="184">
        <f t="shared" si="50"/>
        <v>9.2828962636342543E-4</v>
      </c>
      <c r="W59" s="184">
        <f t="shared" si="51"/>
        <v>1.11731843575419E-2</v>
      </c>
      <c r="X59" s="230">
        <f t="shared" si="52"/>
        <v>1.0138858276394092E-2</v>
      </c>
      <c r="Y59" s="230">
        <f t="shared" si="53"/>
        <v>5.8957778623050586E-3</v>
      </c>
      <c r="Z59" s="230">
        <f t="shared" si="54"/>
        <v>5.8490933905244683E-3</v>
      </c>
      <c r="AA59" s="230">
        <f t="shared" si="55"/>
        <v>5.9421123250910481E-3</v>
      </c>
      <c r="AB59" s="230">
        <f t="shared" si="56"/>
        <v>5.5005500550055009E-3</v>
      </c>
      <c r="AC59" s="230">
        <f t="shared" si="57"/>
        <v>5.5337379507318816E-3</v>
      </c>
      <c r="AD59" s="19"/>
    </row>
    <row r="60" spans="1:30">
      <c r="A60">
        <v>3</v>
      </c>
      <c r="B60" s="368" t="s">
        <v>286</v>
      </c>
      <c r="C60" s="369">
        <v>3512</v>
      </c>
      <c r="D60" s="369">
        <v>3123</v>
      </c>
      <c r="E60" s="369">
        <v>2733</v>
      </c>
      <c r="F60" s="369">
        <v>3000</v>
      </c>
      <c r="G60" s="369">
        <v>2766</v>
      </c>
      <c r="H60" s="369">
        <v>2669</v>
      </c>
      <c r="I60" s="224">
        <v>2502</v>
      </c>
      <c r="J60" s="224">
        <v>2688</v>
      </c>
      <c r="K60" s="224">
        <v>2376</v>
      </c>
      <c r="L60" s="224">
        <v>2669</v>
      </c>
      <c r="M60" s="224">
        <v>3659</v>
      </c>
      <c r="N60" s="224">
        <v>3976</v>
      </c>
      <c r="O60" s="30">
        <f t="shared" si="45"/>
        <v>35673</v>
      </c>
      <c r="P60">
        <v>3</v>
      </c>
      <c r="Q60" s="28" t="s">
        <v>286</v>
      </c>
      <c r="R60" s="184">
        <f t="shared" si="46"/>
        <v>0.61929113031211425</v>
      </c>
      <c r="S60" s="184">
        <f t="shared" si="47"/>
        <v>0.63065428109854604</v>
      </c>
      <c r="T60" s="184">
        <f t="shared" si="48"/>
        <v>0.60384445426425104</v>
      </c>
      <c r="U60" s="184">
        <f t="shared" si="49"/>
        <v>0.67506750675067506</v>
      </c>
      <c r="V60" s="184">
        <f t="shared" si="50"/>
        <v>0.6419122766303087</v>
      </c>
      <c r="W60" s="184">
        <f t="shared" si="51"/>
        <v>0.64828758804955067</v>
      </c>
      <c r="X60" s="230">
        <f t="shared" si="52"/>
        <v>0.55146572625082657</v>
      </c>
      <c r="Y60" s="230">
        <f t="shared" si="53"/>
        <v>0.5112209965766451</v>
      </c>
      <c r="Z60" s="230">
        <f t="shared" si="54"/>
        <v>0.46324819652953791</v>
      </c>
      <c r="AA60" s="230">
        <f t="shared" si="55"/>
        <v>0.51159670308606475</v>
      </c>
      <c r="AB60" s="230">
        <f t="shared" si="56"/>
        <v>0.6708837550421709</v>
      </c>
      <c r="AC60" s="230">
        <f t="shared" si="57"/>
        <v>0.70974651910032127</v>
      </c>
      <c r="AD60" s="33"/>
    </row>
    <row r="61" spans="1:30">
      <c r="A61">
        <v>4</v>
      </c>
      <c r="B61" s="368" t="s">
        <v>260</v>
      </c>
      <c r="C61" s="369">
        <v>697</v>
      </c>
      <c r="D61" s="369">
        <v>787</v>
      </c>
      <c r="E61" s="369">
        <v>759</v>
      </c>
      <c r="F61" s="369">
        <v>711</v>
      </c>
      <c r="G61" s="369">
        <v>789</v>
      </c>
      <c r="H61" s="369">
        <v>526</v>
      </c>
      <c r="I61" s="225">
        <v>617</v>
      </c>
      <c r="J61" s="225">
        <v>768</v>
      </c>
      <c r="K61" s="225">
        <v>802</v>
      </c>
      <c r="L61" s="225">
        <v>455</v>
      </c>
      <c r="M61" s="225">
        <v>594</v>
      </c>
      <c r="N61" s="225">
        <v>822</v>
      </c>
      <c r="O61" s="30">
        <f t="shared" si="45"/>
        <v>8327</v>
      </c>
      <c r="P61">
        <v>4</v>
      </c>
      <c r="Q61" s="21" t="s">
        <v>260</v>
      </c>
      <c r="R61" s="184">
        <f t="shared" si="46"/>
        <v>0.12290601304884501</v>
      </c>
      <c r="S61" s="184">
        <f t="shared" si="47"/>
        <v>0.15892568659127626</v>
      </c>
      <c r="T61" s="184">
        <f t="shared" si="48"/>
        <v>0.16769774635439683</v>
      </c>
      <c r="U61" s="184">
        <f t="shared" si="49"/>
        <v>0.15999099909990999</v>
      </c>
      <c r="V61" s="184">
        <f t="shared" si="50"/>
        <v>0.18310512880018565</v>
      </c>
      <c r="W61" s="184">
        <f t="shared" si="51"/>
        <v>0.12776293417537041</v>
      </c>
      <c r="X61" s="230">
        <f t="shared" si="52"/>
        <v>0.13599294688119903</v>
      </c>
      <c r="Y61" s="230">
        <f t="shared" si="53"/>
        <v>0.14606314187904146</v>
      </c>
      <c r="Z61" s="230">
        <f t="shared" si="54"/>
        <v>0.15636576330668747</v>
      </c>
      <c r="AA61" s="230">
        <f t="shared" si="55"/>
        <v>8.7214874448916999E-2</v>
      </c>
      <c r="AB61" s="230">
        <f t="shared" si="56"/>
        <v>0.10891089108910891</v>
      </c>
      <c r="AC61" s="230">
        <f t="shared" si="57"/>
        <v>0.1467333095323099</v>
      </c>
      <c r="AD61" s="19"/>
    </row>
    <row r="62" spans="1:30">
      <c r="A62">
        <v>5</v>
      </c>
      <c r="B62" s="368" t="s">
        <v>287</v>
      </c>
      <c r="C62" s="369">
        <v>1282</v>
      </c>
      <c r="D62" s="369">
        <v>942</v>
      </c>
      <c r="E62" s="369">
        <v>859</v>
      </c>
      <c r="F62" s="369">
        <v>590</v>
      </c>
      <c r="G62" s="369">
        <v>669</v>
      </c>
      <c r="H62" s="369">
        <v>675</v>
      </c>
      <c r="I62" s="224">
        <v>1170</v>
      </c>
      <c r="J62" s="224">
        <v>1657</v>
      </c>
      <c r="K62" s="224">
        <v>1738</v>
      </c>
      <c r="L62" s="224">
        <v>1823</v>
      </c>
      <c r="M62" s="224">
        <v>815</v>
      </c>
      <c r="N62" s="224">
        <v>541</v>
      </c>
      <c r="O62" s="30">
        <f t="shared" si="45"/>
        <v>12761</v>
      </c>
      <c r="P62">
        <v>5</v>
      </c>
      <c r="Q62" s="28" t="s">
        <v>287</v>
      </c>
      <c r="R62" s="184">
        <f t="shared" si="46"/>
        <v>0.22606242285311232</v>
      </c>
      <c r="S62" s="184">
        <f t="shared" si="47"/>
        <v>0.19022617124394184</v>
      </c>
      <c r="T62" s="184">
        <f t="shared" si="48"/>
        <v>0.18979231109147149</v>
      </c>
      <c r="U62" s="184">
        <f t="shared" si="49"/>
        <v>0.13276327632763277</v>
      </c>
      <c r="V62" s="184">
        <f t="shared" si="50"/>
        <v>0.1552564400092829</v>
      </c>
      <c r="W62" s="184">
        <f t="shared" si="51"/>
        <v>0.16395433568132134</v>
      </c>
      <c r="X62" s="230">
        <f t="shared" si="52"/>
        <v>0.25787965616045844</v>
      </c>
      <c r="Y62" s="230">
        <f t="shared" si="53"/>
        <v>0.31513883605933818</v>
      </c>
      <c r="Z62" s="230">
        <f t="shared" si="54"/>
        <v>0.33885747709105091</v>
      </c>
      <c r="AA62" s="230">
        <f t="shared" si="55"/>
        <v>0.34943454092390264</v>
      </c>
      <c r="AB62" s="230">
        <f t="shared" si="56"/>
        <v>0.14943160982764944</v>
      </c>
      <c r="AC62" s="230">
        <f t="shared" si="57"/>
        <v>9.6572652624062838E-2</v>
      </c>
      <c r="AD62" s="33"/>
    </row>
    <row r="63" spans="1:30">
      <c r="A63">
        <v>6</v>
      </c>
      <c r="B63" s="368" t="s">
        <v>288</v>
      </c>
      <c r="C63" s="369">
        <v>0</v>
      </c>
      <c r="D63" s="369">
        <v>0</v>
      </c>
      <c r="E63" s="369">
        <v>0</v>
      </c>
      <c r="F63" s="369">
        <v>0</v>
      </c>
      <c r="G63" s="369">
        <v>0</v>
      </c>
      <c r="H63" s="369">
        <v>0</v>
      </c>
      <c r="I63" s="225">
        <v>0</v>
      </c>
      <c r="J63" s="225">
        <v>0</v>
      </c>
      <c r="K63" s="225">
        <v>0</v>
      </c>
      <c r="L63" s="225">
        <v>0</v>
      </c>
      <c r="M63" s="225">
        <v>0</v>
      </c>
      <c r="N63" s="225">
        <v>0</v>
      </c>
      <c r="O63" s="30">
        <f t="shared" si="45"/>
        <v>0</v>
      </c>
      <c r="P63">
        <v>6</v>
      </c>
      <c r="Q63" s="21" t="s">
        <v>288</v>
      </c>
      <c r="R63" s="184">
        <f t="shared" si="46"/>
        <v>0</v>
      </c>
      <c r="S63" s="184">
        <f t="shared" si="47"/>
        <v>0</v>
      </c>
      <c r="T63" s="184">
        <f t="shared" si="48"/>
        <v>0</v>
      </c>
      <c r="U63" s="184">
        <f t="shared" si="49"/>
        <v>0</v>
      </c>
      <c r="V63" s="184">
        <f t="shared" si="50"/>
        <v>0</v>
      </c>
      <c r="W63" s="184">
        <f t="shared" si="51"/>
        <v>0</v>
      </c>
      <c r="X63" s="230">
        <f t="shared" si="52"/>
        <v>0</v>
      </c>
      <c r="Y63" s="230">
        <f t="shared" si="53"/>
        <v>0</v>
      </c>
      <c r="Z63" s="230">
        <f t="shared" si="54"/>
        <v>0</v>
      </c>
      <c r="AA63" s="230">
        <f t="shared" si="55"/>
        <v>0</v>
      </c>
      <c r="AB63" s="230">
        <f t="shared" si="56"/>
        <v>0</v>
      </c>
      <c r="AC63" s="230">
        <f t="shared" si="57"/>
        <v>0</v>
      </c>
      <c r="AD63" s="19"/>
    </row>
    <row r="64" spans="1:30" ht="15" customHeight="1" thickBot="1">
      <c r="A64">
        <v>7</v>
      </c>
      <c r="B64" s="368" t="s">
        <v>265</v>
      </c>
      <c r="C64" s="369">
        <v>0</v>
      </c>
      <c r="D64" s="369">
        <v>44</v>
      </c>
      <c r="E64" s="369">
        <v>40</v>
      </c>
      <c r="F64" s="369">
        <v>34</v>
      </c>
      <c r="G64" s="369">
        <v>49</v>
      </c>
      <c r="H64" s="369">
        <v>53</v>
      </c>
      <c r="I64" s="224">
        <v>36</v>
      </c>
      <c r="J64" s="224">
        <v>32</v>
      </c>
      <c r="K64" s="224">
        <v>35</v>
      </c>
      <c r="L64" s="224">
        <v>40</v>
      </c>
      <c r="M64" s="224">
        <v>82</v>
      </c>
      <c r="N64" s="224">
        <v>23</v>
      </c>
      <c r="O64" s="30">
        <f t="shared" si="45"/>
        <v>468</v>
      </c>
      <c r="P64">
        <v>7</v>
      </c>
      <c r="Q64" s="28" t="s">
        <v>265</v>
      </c>
      <c r="R64" s="184">
        <f t="shared" si="46"/>
        <v>0</v>
      </c>
      <c r="S64" s="184">
        <f t="shared" si="47"/>
        <v>8.8852988691437811E-3</v>
      </c>
      <c r="T64" s="184">
        <f t="shared" si="48"/>
        <v>8.8378258948298722E-3</v>
      </c>
      <c r="U64" s="184">
        <f t="shared" si="49"/>
        <v>7.6507650765076504E-3</v>
      </c>
      <c r="V64" s="184">
        <f t="shared" si="50"/>
        <v>1.1371547922951961E-2</v>
      </c>
      <c r="W64" s="184">
        <f t="shared" si="51"/>
        <v>1.2873451542385232E-2</v>
      </c>
      <c r="X64" s="230">
        <f t="shared" si="52"/>
        <v>7.9347586510910301E-3</v>
      </c>
      <c r="Y64" s="230">
        <f t="shared" si="53"/>
        <v>6.085964244960061E-3</v>
      </c>
      <c r="Z64" s="230">
        <f t="shared" si="54"/>
        <v>6.8239422889452136E-3</v>
      </c>
      <c r="AA64" s="230">
        <f t="shared" si="55"/>
        <v>7.6672417097949017E-3</v>
      </c>
      <c r="AB64" s="230">
        <f t="shared" si="56"/>
        <v>1.5034836817015035E-2</v>
      </c>
      <c r="AC64" s="230">
        <f t="shared" si="57"/>
        <v>4.105676544091396E-3</v>
      </c>
      <c r="AD64" s="33"/>
    </row>
    <row r="65" spans="1:45">
      <c r="B65" s="370" t="s">
        <v>24</v>
      </c>
      <c r="C65" s="371">
        <f t="shared" ref="C65:O65" si="58">SUM(C58:C64)</f>
        <v>5671</v>
      </c>
      <c r="D65" s="371">
        <f t="shared" si="58"/>
        <v>4952</v>
      </c>
      <c r="E65" s="371">
        <f t="shared" si="58"/>
        <v>4526</v>
      </c>
      <c r="F65" s="371">
        <f t="shared" si="58"/>
        <v>4444</v>
      </c>
      <c r="G65" s="371">
        <f t="shared" si="58"/>
        <v>4309</v>
      </c>
      <c r="H65" s="371">
        <f t="shared" si="58"/>
        <v>4117</v>
      </c>
      <c r="I65" s="239">
        <f t="shared" si="58"/>
        <v>4537</v>
      </c>
      <c r="J65" s="239">
        <f t="shared" si="58"/>
        <v>5258</v>
      </c>
      <c r="K65" s="239">
        <f t="shared" si="58"/>
        <v>5129</v>
      </c>
      <c r="L65" s="239">
        <f t="shared" si="58"/>
        <v>5217</v>
      </c>
      <c r="M65" s="239">
        <f t="shared" si="58"/>
        <v>5454</v>
      </c>
      <c r="N65" s="239">
        <f t="shared" si="58"/>
        <v>5602</v>
      </c>
      <c r="O65" s="42">
        <f t="shared" si="58"/>
        <v>59216</v>
      </c>
      <c r="Q65" s="40" t="s">
        <v>24</v>
      </c>
      <c r="R65" s="45">
        <f t="shared" ref="R65:AD65" si="59">SUM(R58:R64)</f>
        <v>0.99999999999999989</v>
      </c>
      <c r="S65" s="45">
        <f t="shared" si="59"/>
        <v>1</v>
      </c>
      <c r="T65" s="45">
        <f t="shared" si="59"/>
        <v>1</v>
      </c>
      <c r="U65" s="45">
        <f t="shared" si="59"/>
        <v>1</v>
      </c>
      <c r="V65" s="45">
        <f t="shared" si="59"/>
        <v>1</v>
      </c>
      <c r="W65" s="45">
        <f t="shared" si="59"/>
        <v>1</v>
      </c>
      <c r="X65" s="231">
        <f t="shared" si="59"/>
        <v>1</v>
      </c>
      <c r="Y65" s="231">
        <f t="shared" si="59"/>
        <v>1</v>
      </c>
      <c r="Z65" s="231">
        <f t="shared" si="59"/>
        <v>1</v>
      </c>
      <c r="AA65" s="231">
        <f t="shared" si="59"/>
        <v>1</v>
      </c>
      <c r="AB65" s="231">
        <f t="shared" si="59"/>
        <v>1</v>
      </c>
      <c r="AC65" s="231">
        <f t="shared" si="59"/>
        <v>1</v>
      </c>
      <c r="AD65" s="45">
        <f t="shared" si="59"/>
        <v>0</v>
      </c>
    </row>
    <row r="66" spans="1:45">
      <c r="C66" t="b">
        <f t="shared" ref="C66:N66" si="60">C65=C51</f>
        <v>1</v>
      </c>
      <c r="D66" t="b">
        <f t="shared" si="60"/>
        <v>1</v>
      </c>
      <c r="E66" t="b">
        <f t="shared" si="60"/>
        <v>1</v>
      </c>
      <c r="F66" t="b">
        <f t="shared" si="60"/>
        <v>1</v>
      </c>
      <c r="G66" t="b">
        <f t="shared" si="60"/>
        <v>1</v>
      </c>
      <c r="H66" t="b">
        <f t="shared" si="60"/>
        <v>1</v>
      </c>
      <c r="I66" s="238" t="b">
        <f t="shared" si="60"/>
        <v>1</v>
      </c>
      <c r="J66" s="238" t="b">
        <f t="shared" si="60"/>
        <v>1</v>
      </c>
      <c r="K66" s="238" t="b">
        <f t="shared" si="60"/>
        <v>1</v>
      </c>
      <c r="L66" s="238" t="b">
        <f t="shared" si="60"/>
        <v>1</v>
      </c>
      <c r="M66" s="238" t="b">
        <f t="shared" si="60"/>
        <v>1</v>
      </c>
      <c r="N66" s="238" t="b">
        <f t="shared" si="60"/>
        <v>1</v>
      </c>
    </row>
    <row r="67" spans="1:45">
      <c r="B67" s="366" t="s">
        <v>266</v>
      </c>
      <c r="C67" s="367" t="s">
        <v>25</v>
      </c>
      <c r="D67" s="367" t="s">
        <v>26</v>
      </c>
      <c r="E67" s="367" t="s">
        <v>27</v>
      </c>
      <c r="F67" s="367" t="s">
        <v>28</v>
      </c>
      <c r="G67" s="367" t="s">
        <v>29</v>
      </c>
      <c r="H67" s="367" t="s">
        <v>30</v>
      </c>
      <c r="I67" s="221" t="s">
        <v>31</v>
      </c>
      <c r="J67" s="221" t="s">
        <v>32</v>
      </c>
      <c r="K67" s="221" t="s">
        <v>33</v>
      </c>
      <c r="L67" s="221" t="s">
        <v>34</v>
      </c>
      <c r="M67" s="221" t="s">
        <v>35</v>
      </c>
      <c r="N67" s="221" t="s">
        <v>36</v>
      </c>
      <c r="O67" s="173"/>
      <c r="Q67" s="167" t="s">
        <v>267</v>
      </c>
      <c r="R67" s="174" t="s">
        <v>25</v>
      </c>
      <c r="S67" s="174" t="s">
        <v>26</v>
      </c>
      <c r="T67" s="174" t="s">
        <v>27</v>
      </c>
      <c r="U67" s="174" t="s">
        <v>28</v>
      </c>
      <c r="V67" s="174" t="s">
        <v>29</v>
      </c>
      <c r="W67" s="174" t="s">
        <v>30</v>
      </c>
      <c r="X67" s="221" t="s">
        <v>31</v>
      </c>
      <c r="Y67" s="221" t="s">
        <v>32</v>
      </c>
      <c r="Z67" s="221" t="s">
        <v>33</v>
      </c>
      <c r="AA67" s="221" t="s">
        <v>34</v>
      </c>
      <c r="AB67" s="221" t="s">
        <v>35</v>
      </c>
      <c r="AC67" s="221" t="s">
        <v>36</v>
      </c>
      <c r="AD67" s="174"/>
    </row>
    <row r="68" spans="1:45">
      <c r="A68">
        <v>1</v>
      </c>
      <c r="B68" s="368" t="s">
        <v>284</v>
      </c>
      <c r="C68" s="369">
        <v>247228.04</v>
      </c>
      <c r="D68" s="369">
        <v>77690.63</v>
      </c>
      <c r="E68" s="369">
        <v>186740.46</v>
      </c>
      <c r="F68" s="369">
        <v>131522.82</v>
      </c>
      <c r="G68" s="369">
        <v>40123.279999999999</v>
      </c>
      <c r="H68" s="369">
        <v>161129.41</v>
      </c>
      <c r="I68" s="240">
        <v>226025.42</v>
      </c>
      <c r="J68" s="240">
        <v>102379</v>
      </c>
      <c r="K68" s="240">
        <v>184008.41</v>
      </c>
      <c r="L68" s="240">
        <v>244187.32</v>
      </c>
      <c r="M68" s="240">
        <v>382160.83</v>
      </c>
      <c r="N68" s="224">
        <v>340831.67</v>
      </c>
      <c r="O68" s="30">
        <f t="shared" ref="O68:O74" si="61">SUM(C68:N68)</f>
        <v>2324027.29</v>
      </c>
      <c r="P68">
        <v>1</v>
      </c>
      <c r="Q68" s="28" t="str">
        <f t="shared" ref="Q68:Q74" si="62">B68</f>
        <v>Corporate Short Stay</v>
      </c>
      <c r="R68" s="184">
        <f t="shared" ref="R68:W74" si="63">C68/C$75</f>
        <v>2.5497792550532562E-2</v>
      </c>
      <c r="S68" s="184">
        <f t="shared" si="63"/>
        <v>9.6229844361769932E-3</v>
      </c>
      <c r="T68" s="184">
        <f t="shared" si="63"/>
        <v>2.8987978619876984E-2</v>
      </c>
      <c r="U68" s="184">
        <f t="shared" si="63"/>
        <v>2.1820175346003081E-2</v>
      </c>
      <c r="V68" s="184">
        <f t="shared" si="63"/>
        <v>7.3924586982439611E-3</v>
      </c>
      <c r="W68" s="184">
        <f t="shared" si="63"/>
        <v>3.2291046106027073E-2</v>
      </c>
      <c r="X68" s="249"/>
      <c r="Y68" s="249"/>
      <c r="Z68" s="249"/>
      <c r="AA68" s="249"/>
      <c r="AB68" s="249"/>
      <c r="AC68" s="249"/>
      <c r="AD68" s="33"/>
    </row>
    <row r="69" spans="1:45">
      <c r="A69">
        <v>2</v>
      </c>
      <c r="B69" s="368" t="s">
        <v>285</v>
      </c>
      <c r="C69" s="369">
        <v>0</v>
      </c>
      <c r="D69" s="369">
        <v>0</v>
      </c>
      <c r="E69" s="369">
        <v>0</v>
      </c>
      <c r="F69" s="369">
        <v>0</v>
      </c>
      <c r="G69" s="369">
        <v>3617.72</v>
      </c>
      <c r="H69" s="369">
        <v>62057.73</v>
      </c>
      <c r="I69" s="235">
        <v>30133.38</v>
      </c>
      <c r="J69" s="235">
        <v>28971.94</v>
      </c>
      <c r="K69" s="235">
        <v>28971.94</v>
      </c>
      <c r="L69" s="235">
        <v>28971.97</v>
      </c>
      <c r="M69" s="235">
        <v>29906.55</v>
      </c>
      <c r="N69" s="225">
        <v>28971.95</v>
      </c>
      <c r="O69" s="30">
        <f t="shared" si="61"/>
        <v>241603.18</v>
      </c>
      <c r="P69">
        <v>2</v>
      </c>
      <c r="Q69" s="28" t="str">
        <f t="shared" si="62"/>
        <v>Corporate Long Stay</v>
      </c>
      <c r="R69" s="184">
        <f t="shared" si="63"/>
        <v>0</v>
      </c>
      <c r="S69" s="184">
        <f t="shared" si="63"/>
        <v>0</v>
      </c>
      <c r="T69" s="184">
        <f t="shared" si="63"/>
        <v>0</v>
      </c>
      <c r="U69" s="184">
        <f t="shared" si="63"/>
        <v>0</v>
      </c>
      <c r="V69" s="184">
        <f t="shared" si="63"/>
        <v>6.6654186003265792E-4</v>
      </c>
      <c r="W69" s="184">
        <f t="shared" si="63"/>
        <v>1.2436643444951356E-2</v>
      </c>
      <c r="X69" s="234"/>
      <c r="Y69" s="234"/>
      <c r="Z69" s="234"/>
      <c r="AA69" s="234"/>
      <c r="AB69" s="234"/>
      <c r="AC69" s="234"/>
      <c r="AD69" s="19"/>
    </row>
    <row r="70" spans="1:45">
      <c r="A70">
        <v>3</v>
      </c>
      <c r="B70" s="368" t="s">
        <v>286</v>
      </c>
      <c r="C70" s="369">
        <v>6646641.8099999996</v>
      </c>
      <c r="D70" s="369">
        <v>5566741.4400000004</v>
      </c>
      <c r="E70" s="369">
        <v>4132709.88</v>
      </c>
      <c r="F70" s="369">
        <v>4253221.92</v>
      </c>
      <c r="G70" s="369">
        <v>3731262.02</v>
      </c>
      <c r="H70" s="369">
        <v>3417990.04</v>
      </c>
      <c r="I70" s="240">
        <v>3221157.92</v>
      </c>
      <c r="J70" s="240">
        <v>3532143</v>
      </c>
      <c r="K70" s="240">
        <v>3040912.42</v>
      </c>
      <c r="L70" s="240">
        <v>3683593.82</v>
      </c>
      <c r="M70" s="240">
        <v>6020241.6299999999</v>
      </c>
      <c r="N70" s="224">
        <v>7255424.0899999999</v>
      </c>
      <c r="O70" s="30">
        <f t="shared" si="61"/>
        <v>54502039.989999995</v>
      </c>
      <c r="P70">
        <v>3</v>
      </c>
      <c r="Q70" s="28" t="str">
        <f t="shared" si="62"/>
        <v>Online Business (Dynamic Rate)</v>
      </c>
      <c r="R70" s="184">
        <f t="shared" si="63"/>
        <v>0.68549948472299604</v>
      </c>
      <c r="S70" s="184">
        <f t="shared" si="63"/>
        <v>0.68951257361848539</v>
      </c>
      <c r="T70" s="184">
        <f t="shared" si="63"/>
        <v>0.64152624259142543</v>
      </c>
      <c r="U70" s="184">
        <f t="shared" si="63"/>
        <v>0.70562696328944197</v>
      </c>
      <c r="V70" s="184">
        <f t="shared" si="63"/>
        <v>0.6874612537952115</v>
      </c>
      <c r="W70" s="184">
        <f t="shared" si="63"/>
        <v>0.68498031471462173</v>
      </c>
      <c r="X70" s="249"/>
      <c r="Y70" s="249"/>
      <c r="Z70" s="249"/>
      <c r="AA70" s="249"/>
      <c r="AB70" s="249"/>
      <c r="AC70" s="249"/>
      <c r="AD70" s="33"/>
    </row>
    <row r="71" spans="1:45">
      <c r="A71">
        <v>4</v>
      </c>
      <c r="B71" s="368" t="s">
        <v>260</v>
      </c>
      <c r="C71" s="369">
        <v>1155693.32</v>
      </c>
      <c r="D71" s="369">
        <v>1183234.32</v>
      </c>
      <c r="E71" s="369">
        <v>1001481.9</v>
      </c>
      <c r="F71" s="369">
        <v>858607.28</v>
      </c>
      <c r="G71" s="369">
        <v>877809.62</v>
      </c>
      <c r="H71" s="369">
        <v>580344.18999999994</v>
      </c>
      <c r="I71" s="235">
        <v>708093.84</v>
      </c>
      <c r="J71" s="235">
        <v>892148.64</v>
      </c>
      <c r="K71" s="235">
        <v>869703.77</v>
      </c>
      <c r="L71" s="235">
        <v>572295.06000000006</v>
      </c>
      <c r="M71" s="235">
        <v>866385.83</v>
      </c>
      <c r="N71" s="225">
        <v>1383299.5</v>
      </c>
      <c r="O71" s="30">
        <f t="shared" si="61"/>
        <v>10949097.270000001</v>
      </c>
      <c r="P71">
        <v>4</v>
      </c>
      <c r="Q71" s="28" t="str">
        <f t="shared" si="62"/>
        <v>ASR</v>
      </c>
      <c r="R71" s="184">
        <f t="shared" si="63"/>
        <v>0.11919209700241222</v>
      </c>
      <c r="S71" s="184">
        <f t="shared" si="63"/>
        <v>0.14655879924915616</v>
      </c>
      <c r="T71" s="184">
        <f t="shared" si="63"/>
        <v>0.15546141369360331</v>
      </c>
      <c r="U71" s="184">
        <f t="shared" si="63"/>
        <v>0.14244646976817227</v>
      </c>
      <c r="V71" s="184">
        <f t="shared" si="63"/>
        <v>0.16173082960244592</v>
      </c>
      <c r="W71" s="184">
        <f t="shared" si="63"/>
        <v>0.11630354133770447</v>
      </c>
      <c r="X71" s="234"/>
      <c r="Y71" s="234"/>
      <c r="Z71" s="234"/>
      <c r="AA71" s="234"/>
      <c r="AB71" s="234"/>
      <c r="AC71" s="234"/>
      <c r="AD71" s="19"/>
    </row>
    <row r="72" spans="1:45">
      <c r="A72">
        <v>5</v>
      </c>
      <c r="B72" s="368" t="s">
        <v>287</v>
      </c>
      <c r="C72" s="369">
        <v>1646493.44</v>
      </c>
      <c r="D72" s="369">
        <v>1196012.53</v>
      </c>
      <c r="E72" s="369">
        <v>1080898.27</v>
      </c>
      <c r="F72" s="369">
        <v>751566.27</v>
      </c>
      <c r="G72" s="369">
        <v>732935.96</v>
      </c>
      <c r="H72" s="369">
        <v>718654.74</v>
      </c>
      <c r="I72" s="240">
        <v>1216652.6599999999</v>
      </c>
      <c r="J72" s="240">
        <v>1644943.63</v>
      </c>
      <c r="K72" s="240">
        <v>1704899.19</v>
      </c>
      <c r="L72" s="240">
        <v>1801136.15</v>
      </c>
      <c r="M72" s="240">
        <v>986503.16</v>
      </c>
      <c r="N72" s="224">
        <v>658622.32999999996</v>
      </c>
      <c r="O72" s="30">
        <f t="shared" si="61"/>
        <v>14139318.33</v>
      </c>
      <c r="P72">
        <v>5</v>
      </c>
      <c r="Q72" s="28" t="str">
        <f t="shared" si="62"/>
        <v>Wholesale (Static Rate)</v>
      </c>
      <c r="R72" s="184">
        <f t="shared" si="63"/>
        <v>0.16981062572405917</v>
      </c>
      <c r="S72" s="184">
        <f t="shared" si="63"/>
        <v>0.1481415450185263</v>
      </c>
      <c r="T72" s="184">
        <f t="shared" si="63"/>
        <v>0.16778932611080652</v>
      </c>
      <c r="U72" s="184">
        <f t="shared" si="63"/>
        <v>0.12468792712581357</v>
      </c>
      <c r="V72" s="184">
        <f t="shared" si="63"/>
        <v>0.13503878079652978</v>
      </c>
      <c r="W72" s="184">
        <f t="shared" si="63"/>
        <v>0.14402158701912268</v>
      </c>
      <c r="X72" s="249"/>
      <c r="Y72" s="249"/>
      <c r="Z72" s="249"/>
      <c r="AA72" s="249"/>
      <c r="AB72" s="249"/>
      <c r="AC72" s="249"/>
      <c r="AD72" s="33"/>
    </row>
    <row r="73" spans="1:45">
      <c r="A73">
        <v>6</v>
      </c>
      <c r="B73" s="368" t="s">
        <v>288</v>
      </c>
      <c r="C73" s="369">
        <v>0</v>
      </c>
      <c r="D73" s="369">
        <v>0</v>
      </c>
      <c r="E73" s="369">
        <v>0</v>
      </c>
      <c r="F73" s="369">
        <v>0</v>
      </c>
      <c r="G73" s="369">
        <v>0</v>
      </c>
      <c r="H73" s="369">
        <v>0</v>
      </c>
      <c r="I73" s="235">
        <v>0</v>
      </c>
      <c r="J73" s="235">
        <v>0</v>
      </c>
      <c r="K73" s="235">
        <v>0</v>
      </c>
      <c r="L73" s="235">
        <v>0</v>
      </c>
      <c r="M73" s="235">
        <v>0</v>
      </c>
      <c r="N73" s="225">
        <v>0</v>
      </c>
      <c r="O73" s="30">
        <f t="shared" si="61"/>
        <v>0</v>
      </c>
      <c r="P73">
        <v>6</v>
      </c>
      <c r="Q73" s="28" t="str">
        <f t="shared" si="62"/>
        <v>Corporate Group</v>
      </c>
      <c r="R73" s="184">
        <f t="shared" si="63"/>
        <v>0</v>
      </c>
      <c r="S73" s="184">
        <f t="shared" si="63"/>
        <v>0</v>
      </c>
      <c r="T73" s="184">
        <f t="shared" si="63"/>
        <v>0</v>
      </c>
      <c r="U73" s="184">
        <f t="shared" si="63"/>
        <v>0</v>
      </c>
      <c r="V73" s="184">
        <f t="shared" si="63"/>
        <v>0</v>
      </c>
      <c r="W73" s="184">
        <f t="shared" si="63"/>
        <v>0</v>
      </c>
      <c r="X73" s="234"/>
      <c r="Y73" s="234"/>
      <c r="Z73" s="234"/>
      <c r="AA73" s="234"/>
      <c r="AB73" s="234"/>
      <c r="AC73" s="234"/>
      <c r="AD73" s="19"/>
    </row>
    <row r="74" spans="1:45" ht="15" customHeight="1" thickBot="1">
      <c r="A74">
        <v>7</v>
      </c>
      <c r="B74" s="368" t="s">
        <v>265</v>
      </c>
      <c r="C74" s="369">
        <v>0</v>
      </c>
      <c r="D74" s="369">
        <v>49765.5</v>
      </c>
      <c r="E74" s="369">
        <v>40166.1</v>
      </c>
      <c r="F74" s="369">
        <v>32660.22</v>
      </c>
      <c r="G74" s="369">
        <v>41847.5</v>
      </c>
      <c r="H74" s="369">
        <v>49733.77</v>
      </c>
      <c r="I74" s="240">
        <v>33161.58</v>
      </c>
      <c r="J74" s="240">
        <v>29790</v>
      </c>
      <c r="K74" s="240">
        <v>31200.59</v>
      </c>
      <c r="L74" s="240">
        <v>38284.239999999998</v>
      </c>
      <c r="M74" s="240">
        <v>92937.01</v>
      </c>
      <c r="N74" s="224">
        <v>24900</v>
      </c>
      <c r="O74" s="30">
        <f t="shared" si="61"/>
        <v>464446.51</v>
      </c>
      <c r="P74">
        <v>7</v>
      </c>
      <c r="Q74" s="28" t="str">
        <f t="shared" si="62"/>
        <v>Employee Travel</v>
      </c>
      <c r="R74" s="184">
        <f t="shared" si="63"/>
        <v>0</v>
      </c>
      <c r="S74" s="184">
        <f t="shared" si="63"/>
        <v>6.164097677655158E-3</v>
      </c>
      <c r="T74" s="184">
        <f t="shared" si="63"/>
        <v>6.2350389842878232E-3</v>
      </c>
      <c r="U74" s="184">
        <f t="shared" si="63"/>
        <v>5.418464470568961E-3</v>
      </c>
      <c r="V74" s="184">
        <f t="shared" si="63"/>
        <v>7.710135247536198E-3</v>
      </c>
      <c r="W74" s="184">
        <f t="shared" si="63"/>
        <v>9.9668673775727586E-3</v>
      </c>
      <c r="X74" s="249"/>
      <c r="Y74" s="249"/>
      <c r="Z74" s="249"/>
      <c r="AA74" s="249"/>
      <c r="AB74" s="249"/>
      <c r="AC74" s="249"/>
      <c r="AD74" s="33"/>
    </row>
    <row r="75" spans="1:45">
      <c r="B75" s="370"/>
      <c r="C75" s="371">
        <f t="shared" ref="C75:O75" si="64">SUM(C68:C74)</f>
        <v>9696056.6099999994</v>
      </c>
      <c r="D75" s="371">
        <f t="shared" si="64"/>
        <v>8073444.4200000009</v>
      </c>
      <c r="E75" s="371">
        <f t="shared" si="64"/>
        <v>6441996.6099999994</v>
      </c>
      <c r="F75" s="371">
        <f t="shared" si="64"/>
        <v>6027578.5100000007</v>
      </c>
      <c r="G75" s="371">
        <f t="shared" si="64"/>
        <v>5427596.0999999996</v>
      </c>
      <c r="H75" s="371">
        <f t="shared" si="64"/>
        <v>4989909.88</v>
      </c>
      <c r="I75" s="239">
        <f t="shared" si="64"/>
        <v>5435224.7999999998</v>
      </c>
      <c r="J75" s="239">
        <f t="shared" si="64"/>
        <v>6230376.21</v>
      </c>
      <c r="K75" s="239">
        <f t="shared" si="64"/>
        <v>5859696.3200000003</v>
      </c>
      <c r="L75" s="239">
        <f t="shared" si="64"/>
        <v>6368468.5600000005</v>
      </c>
      <c r="M75" s="239">
        <f t="shared" si="64"/>
        <v>8378135.0099999998</v>
      </c>
      <c r="N75" s="239">
        <f t="shared" si="64"/>
        <v>9692049.540000001</v>
      </c>
      <c r="O75" s="42">
        <f t="shared" si="64"/>
        <v>82620532.569999993</v>
      </c>
      <c r="Q75" s="40"/>
      <c r="R75" s="45">
        <f t="shared" ref="R75:W75" si="65">SUM(R68:R74)</f>
        <v>0.99999999999999989</v>
      </c>
      <c r="S75" s="45">
        <f t="shared" si="65"/>
        <v>1</v>
      </c>
      <c r="T75" s="45">
        <f t="shared" si="65"/>
        <v>1.0000000000000002</v>
      </c>
      <c r="U75" s="45">
        <f t="shared" si="65"/>
        <v>0.99999999999999978</v>
      </c>
      <c r="V75" s="45">
        <f t="shared" si="65"/>
        <v>0.99999999999999989</v>
      </c>
      <c r="W75" s="45">
        <f t="shared" si="65"/>
        <v>1</v>
      </c>
      <c r="X75" s="231"/>
      <c r="Y75" s="231"/>
      <c r="Z75" s="231"/>
      <c r="AA75" s="231"/>
      <c r="AB75" s="231"/>
      <c r="AC75" s="231"/>
      <c r="AD75" s="45"/>
    </row>
    <row r="77" spans="1:45">
      <c r="A77" t="s">
        <v>294</v>
      </c>
      <c r="B77" s="167" t="s">
        <v>280</v>
      </c>
      <c r="C77" s="174" t="s">
        <v>25</v>
      </c>
      <c r="D77" s="174" t="s">
        <v>26</v>
      </c>
      <c r="E77" s="174" t="s">
        <v>27</v>
      </c>
      <c r="F77" s="174" t="s">
        <v>28</v>
      </c>
      <c r="G77" s="174" t="s">
        <v>29</v>
      </c>
      <c r="H77" s="174" t="s">
        <v>30</v>
      </c>
      <c r="I77" s="221" t="s">
        <v>31</v>
      </c>
      <c r="J77" s="221" t="s">
        <v>32</v>
      </c>
      <c r="K77" s="221" t="s">
        <v>33</v>
      </c>
      <c r="L77" s="221" t="s">
        <v>34</v>
      </c>
      <c r="M77" s="221" t="s">
        <v>35</v>
      </c>
      <c r="N77" s="221" t="s">
        <v>36</v>
      </c>
      <c r="O77" s="173"/>
      <c r="Q77" s="167" t="s">
        <v>300</v>
      </c>
      <c r="R77" s="175" t="s">
        <v>25</v>
      </c>
      <c r="S77" s="175" t="s">
        <v>26</v>
      </c>
      <c r="T77" s="175" t="s">
        <v>27</v>
      </c>
      <c r="U77" s="175" t="s">
        <v>28</v>
      </c>
      <c r="V77" s="175" t="s">
        <v>29</v>
      </c>
      <c r="W77" s="175" t="s">
        <v>30</v>
      </c>
      <c r="X77" s="221" t="s">
        <v>31</v>
      </c>
      <c r="Y77" s="221" t="s">
        <v>32</v>
      </c>
      <c r="Z77" s="221" t="s">
        <v>33</v>
      </c>
      <c r="AA77" s="221" t="s">
        <v>34</v>
      </c>
      <c r="AB77" s="221" t="s">
        <v>35</v>
      </c>
      <c r="AC77" s="221" t="s">
        <v>36</v>
      </c>
      <c r="AD77" s="176" t="s">
        <v>251</v>
      </c>
      <c r="AF77" s="167" t="s">
        <v>301</v>
      </c>
      <c r="AG77" s="175" t="s">
        <v>25</v>
      </c>
      <c r="AH77" s="175" t="s">
        <v>26</v>
      </c>
      <c r="AI77" s="175" t="s">
        <v>27</v>
      </c>
      <c r="AJ77" s="175" t="s">
        <v>28</v>
      </c>
      <c r="AK77" s="175" t="s">
        <v>29</v>
      </c>
      <c r="AL77" s="175" t="s">
        <v>30</v>
      </c>
      <c r="AM77" s="221" t="s">
        <v>31</v>
      </c>
      <c r="AN77" s="221" t="s">
        <v>32</v>
      </c>
      <c r="AO77" s="221" t="s">
        <v>33</v>
      </c>
      <c r="AP77" s="221" t="s">
        <v>34</v>
      </c>
      <c r="AQ77" s="221" t="s">
        <v>35</v>
      </c>
      <c r="AR77" s="221" t="s">
        <v>36</v>
      </c>
      <c r="AS77" s="176" t="s">
        <v>251</v>
      </c>
    </row>
    <row r="78" spans="1:45">
      <c r="B78" s="28" t="s">
        <v>117</v>
      </c>
      <c r="C78" s="9">
        <f t="shared" ref="C78:C87" si="66">AG78/AG$88</f>
        <v>0.17157467818726857</v>
      </c>
      <c r="D78" s="9">
        <f t="shared" ref="D78:D87" si="67">AH78/AH$88</f>
        <v>0.16215670436187399</v>
      </c>
      <c r="E78" s="9">
        <f t="shared" ref="E78:E87" si="68">AI78/AI$88</f>
        <v>0.1665930181175431</v>
      </c>
      <c r="F78" s="9">
        <f t="shared" ref="F78:F87" si="69">AJ78/AJ$88</f>
        <v>0.15009000900090008</v>
      </c>
      <c r="G78" s="9">
        <f t="shared" ref="G78:G87" si="70">AK78/AK$88</f>
        <v>0.17242979809700626</v>
      </c>
      <c r="H78" s="9">
        <f t="shared" ref="H78:H87" si="71">AL78/AL$88</f>
        <v>0.17051250910857421</v>
      </c>
      <c r="I78" s="222">
        <f t="shared" ref="I78:I87" si="72">AM78/AM$88</f>
        <v>0.16662993167291162</v>
      </c>
      <c r="J78" s="222">
        <f t="shared" ref="J78:J87" si="73">AN78/AN$88</f>
        <v>0.19475085583872195</v>
      </c>
      <c r="K78" s="222">
        <f t="shared" ref="K78:K87" si="74">AO78/AO$88</f>
        <v>0.19964905439656852</v>
      </c>
      <c r="L78" s="222">
        <f t="shared" ref="L78:L87" si="75">AP78/AP$88</f>
        <v>0.21238259536131876</v>
      </c>
      <c r="M78" s="222">
        <f t="shared" ref="M78:M87" si="76">AQ78/AQ$88</f>
        <v>0.15694902823615695</v>
      </c>
      <c r="N78" s="222">
        <f t="shared" ref="N78:N87" si="77">AR78/AR$88</f>
        <v>0.15173152445555158</v>
      </c>
      <c r="O78" s="30">
        <f t="shared" ref="O78:O87" si="78">AS78</f>
        <v>10260</v>
      </c>
      <c r="Q78" s="6" t="s">
        <v>117</v>
      </c>
      <c r="R78" s="12">
        <v>1611.62</v>
      </c>
      <c r="S78" s="12">
        <v>1519.93</v>
      </c>
      <c r="T78" s="12">
        <v>1336.92</v>
      </c>
      <c r="U78" s="12">
        <v>1266.5899999999999</v>
      </c>
      <c r="V78" s="12">
        <v>1200.72</v>
      </c>
      <c r="W78" s="12">
        <v>1130.8800000000001</v>
      </c>
      <c r="X78" s="224">
        <v>1146.07</v>
      </c>
      <c r="Y78" s="224">
        <v>1121.6500000000001</v>
      </c>
      <c r="Z78" s="224">
        <v>1091.69</v>
      </c>
      <c r="AA78" s="224">
        <v>1170.07</v>
      </c>
      <c r="AB78" s="224">
        <v>1488.9</v>
      </c>
      <c r="AC78" s="224">
        <v>1595.12</v>
      </c>
      <c r="AD78" s="12">
        <f t="shared" ref="AD78:AD87" si="79">SUMPRODUCT(AG78:AL78,R78:W78)/AS78</f>
        <v>616.71305847953215</v>
      </c>
      <c r="AF78" s="6" t="s">
        <v>117</v>
      </c>
      <c r="AG78" s="12">
        <v>973</v>
      </c>
      <c r="AH78" s="12">
        <v>803</v>
      </c>
      <c r="AI78" s="12">
        <v>754</v>
      </c>
      <c r="AJ78" s="12">
        <v>667</v>
      </c>
      <c r="AK78" s="12">
        <v>743</v>
      </c>
      <c r="AL78" s="12">
        <v>702</v>
      </c>
      <c r="AM78" s="224">
        <v>756</v>
      </c>
      <c r="AN78" s="224">
        <v>1024</v>
      </c>
      <c r="AO78" s="224">
        <v>1024</v>
      </c>
      <c r="AP78" s="224">
        <v>1108</v>
      </c>
      <c r="AQ78" s="224">
        <v>856</v>
      </c>
      <c r="AR78" s="224">
        <v>850</v>
      </c>
      <c r="AS78" s="12">
        <f t="shared" ref="AS78:AS87" si="80">SUM(AG78:AR78)</f>
        <v>10260</v>
      </c>
    </row>
    <row r="79" spans="1:45">
      <c r="B79" s="21" t="s">
        <v>123</v>
      </c>
      <c r="C79" s="9">
        <f t="shared" si="66"/>
        <v>8.6933521424792812E-2</v>
      </c>
      <c r="D79" s="9">
        <f t="shared" si="67"/>
        <v>8.8651050080775451E-2</v>
      </c>
      <c r="E79" s="9">
        <f t="shared" si="68"/>
        <v>0.12395050817498895</v>
      </c>
      <c r="F79" s="9">
        <f t="shared" si="69"/>
        <v>8.7983798379837982E-2</v>
      </c>
      <c r="G79" s="9">
        <f t="shared" si="70"/>
        <v>9.723833836156881E-2</v>
      </c>
      <c r="H79" s="9">
        <f t="shared" si="71"/>
        <v>0.11148894826329851</v>
      </c>
      <c r="I79" s="222">
        <f t="shared" si="72"/>
        <v>0.12695613841745648</v>
      </c>
      <c r="J79" s="222">
        <f t="shared" si="73"/>
        <v>9.0338531761125898E-2</v>
      </c>
      <c r="K79" s="222">
        <f t="shared" si="74"/>
        <v>9.417040358744394E-2</v>
      </c>
      <c r="L79" s="222">
        <f t="shared" si="75"/>
        <v>9.1431857389304191E-2</v>
      </c>
      <c r="M79" s="222">
        <f t="shared" si="76"/>
        <v>0.10616061606160616</v>
      </c>
      <c r="N79" s="222">
        <f t="shared" si="77"/>
        <v>0.10085683684398429</v>
      </c>
      <c r="O79" s="18">
        <f t="shared" si="78"/>
        <v>5917</v>
      </c>
      <c r="Q79" t="s">
        <v>123</v>
      </c>
      <c r="R79" s="11">
        <v>1559.42</v>
      </c>
      <c r="S79" s="11">
        <v>1552.85</v>
      </c>
      <c r="T79" s="11">
        <v>1363.83</v>
      </c>
      <c r="U79" s="11">
        <v>1300.6099999999999</v>
      </c>
      <c r="V79" s="11">
        <v>1225.43</v>
      </c>
      <c r="W79" s="11">
        <v>1181.0899999999999</v>
      </c>
      <c r="X79" s="225">
        <v>1088.1199999999999</v>
      </c>
      <c r="Y79" s="225">
        <v>1094.58</v>
      </c>
      <c r="Z79" s="225">
        <v>1068.49</v>
      </c>
      <c r="AA79" s="225">
        <v>1171.1400000000001</v>
      </c>
      <c r="AB79" s="225">
        <v>1446.74</v>
      </c>
      <c r="AC79" s="225">
        <v>1698.38</v>
      </c>
      <c r="AD79" s="11">
        <f t="shared" si="79"/>
        <v>638.78956058813583</v>
      </c>
      <c r="AF79" t="s">
        <v>123</v>
      </c>
      <c r="AG79" s="11">
        <v>493</v>
      </c>
      <c r="AH79" s="11">
        <v>439</v>
      </c>
      <c r="AI79" s="11">
        <v>561</v>
      </c>
      <c r="AJ79" s="11">
        <v>391</v>
      </c>
      <c r="AK79" s="11">
        <v>419</v>
      </c>
      <c r="AL79" s="11">
        <v>459</v>
      </c>
      <c r="AM79" s="225">
        <v>576</v>
      </c>
      <c r="AN79" s="225">
        <v>475</v>
      </c>
      <c r="AO79" s="225">
        <v>483</v>
      </c>
      <c r="AP79" s="225">
        <v>477</v>
      </c>
      <c r="AQ79" s="225">
        <v>579</v>
      </c>
      <c r="AR79" s="225">
        <v>565</v>
      </c>
      <c r="AS79" s="11">
        <f t="shared" si="80"/>
        <v>5917</v>
      </c>
    </row>
    <row r="80" spans="1:45">
      <c r="B80" s="28" t="s">
        <v>118</v>
      </c>
      <c r="C80" s="9">
        <f t="shared" si="66"/>
        <v>5.7838123787691764E-2</v>
      </c>
      <c r="D80" s="9">
        <f t="shared" si="67"/>
        <v>7.8150242326332789E-2</v>
      </c>
      <c r="E80" s="9">
        <f t="shared" si="68"/>
        <v>8.7715422006186483E-2</v>
      </c>
      <c r="F80" s="9">
        <f t="shared" si="69"/>
        <v>8.7983798379837982E-2</v>
      </c>
      <c r="G80" s="9">
        <f t="shared" si="70"/>
        <v>8.3081921559526567E-2</v>
      </c>
      <c r="H80" s="9">
        <f t="shared" si="71"/>
        <v>6.7282001457371871E-2</v>
      </c>
      <c r="I80" s="222">
        <f t="shared" si="72"/>
        <v>7.7363896848137534E-2</v>
      </c>
      <c r="J80" s="222">
        <f t="shared" si="73"/>
        <v>8.5774058577405859E-2</v>
      </c>
      <c r="K80" s="222">
        <f t="shared" si="74"/>
        <v>9.5340222265548835E-2</v>
      </c>
      <c r="L80" s="222">
        <f t="shared" si="75"/>
        <v>9.0856814261069577E-2</v>
      </c>
      <c r="M80" s="222">
        <f t="shared" si="76"/>
        <v>8.1408140814081403E-2</v>
      </c>
      <c r="N80" s="222">
        <f t="shared" si="77"/>
        <v>0.10246340592645484</v>
      </c>
      <c r="O80" s="30">
        <f t="shared" si="78"/>
        <v>4921</v>
      </c>
      <c r="Q80" s="6" t="s">
        <v>118</v>
      </c>
      <c r="R80" s="8">
        <v>1619.43</v>
      </c>
      <c r="S80" s="8">
        <v>1582.78</v>
      </c>
      <c r="T80" s="8">
        <v>1397.09</v>
      </c>
      <c r="U80" s="8">
        <v>1369.4</v>
      </c>
      <c r="V80" s="8">
        <v>1201.6199999999999</v>
      </c>
      <c r="W80" s="8">
        <v>1175.23</v>
      </c>
      <c r="X80" s="226">
        <v>1133.25</v>
      </c>
      <c r="Y80" s="226">
        <v>1133.55</v>
      </c>
      <c r="Z80" s="226">
        <v>1102.96</v>
      </c>
      <c r="AA80" s="224">
        <v>1169.8599999999999</v>
      </c>
      <c r="AB80" s="224">
        <v>1491.87</v>
      </c>
      <c r="AC80" s="226">
        <v>1713.91</v>
      </c>
      <c r="AD80" s="8">
        <f t="shared" si="79"/>
        <v>607.5000406421459</v>
      </c>
      <c r="AF80" s="6" t="s">
        <v>118</v>
      </c>
      <c r="AG80" s="8">
        <v>328</v>
      </c>
      <c r="AH80" s="8">
        <v>387</v>
      </c>
      <c r="AI80" s="8">
        <v>397</v>
      </c>
      <c r="AJ80" s="8">
        <v>391</v>
      </c>
      <c r="AK80" s="8">
        <v>358</v>
      </c>
      <c r="AL80" s="8">
        <v>277</v>
      </c>
      <c r="AM80" s="226">
        <v>351</v>
      </c>
      <c r="AN80" s="226">
        <v>451</v>
      </c>
      <c r="AO80" s="226">
        <v>489</v>
      </c>
      <c r="AP80" s="224">
        <v>474</v>
      </c>
      <c r="AQ80" s="224">
        <v>444</v>
      </c>
      <c r="AR80" s="226">
        <v>574</v>
      </c>
      <c r="AS80" s="12">
        <f t="shared" si="80"/>
        <v>4921</v>
      </c>
    </row>
    <row r="81" spans="2:45">
      <c r="B81" s="21" t="s">
        <v>133</v>
      </c>
      <c r="C81" s="9">
        <f t="shared" si="66"/>
        <v>0.10721213189913595</v>
      </c>
      <c r="D81" s="9">
        <f t="shared" si="67"/>
        <v>7.1890145395799673E-2</v>
      </c>
      <c r="E81" s="9">
        <f t="shared" si="68"/>
        <v>7.6447193990278398E-2</v>
      </c>
      <c r="F81" s="9">
        <f t="shared" si="69"/>
        <v>6.7731773177317725E-2</v>
      </c>
      <c r="G81" s="9">
        <f t="shared" si="70"/>
        <v>4.2469250406126709E-2</v>
      </c>
      <c r="H81" s="9">
        <f t="shared" si="71"/>
        <v>4.9793538984697593E-2</v>
      </c>
      <c r="I81" s="222">
        <f t="shared" si="72"/>
        <v>5.0473881419440161E-2</v>
      </c>
      <c r="J81" s="222">
        <f t="shared" si="73"/>
        <v>5.1730696082160514E-2</v>
      </c>
      <c r="K81" s="222">
        <f t="shared" si="74"/>
        <v>4.6012868005459152E-2</v>
      </c>
      <c r="L81" s="222">
        <f t="shared" si="75"/>
        <v>4.1019743147402719E-2</v>
      </c>
      <c r="M81" s="222">
        <f t="shared" si="76"/>
        <v>7.5174184085075174E-2</v>
      </c>
      <c r="N81" s="222">
        <f t="shared" si="77"/>
        <v>6.5690824705462336E-2</v>
      </c>
      <c r="O81" s="18">
        <f t="shared" si="78"/>
        <v>3728</v>
      </c>
      <c r="Q81" t="s">
        <v>133</v>
      </c>
      <c r="R81" s="11">
        <v>1859.93</v>
      </c>
      <c r="S81" s="5">
        <v>1709.74</v>
      </c>
      <c r="T81" s="5">
        <v>1401.27</v>
      </c>
      <c r="U81" s="11">
        <v>1364.2</v>
      </c>
      <c r="V81" s="11">
        <v>1294.29</v>
      </c>
      <c r="W81" s="11">
        <v>1196.54</v>
      </c>
      <c r="X81" s="225">
        <v>1238.3499999999999</v>
      </c>
      <c r="Y81" s="225">
        <v>1241.0999999999999</v>
      </c>
      <c r="Z81" s="225">
        <v>1243.6199999999999</v>
      </c>
      <c r="AA81" s="225">
        <v>1344.4</v>
      </c>
      <c r="AB81" s="225">
        <v>1619.37</v>
      </c>
      <c r="AC81" s="225">
        <v>2113</v>
      </c>
      <c r="AD81" s="11">
        <f t="shared" si="79"/>
        <v>836.13580203862659</v>
      </c>
      <c r="AF81" t="s">
        <v>133</v>
      </c>
      <c r="AG81" s="11">
        <v>608</v>
      </c>
      <c r="AH81" s="5">
        <v>356</v>
      </c>
      <c r="AI81" s="5">
        <v>346</v>
      </c>
      <c r="AJ81" s="11">
        <v>301</v>
      </c>
      <c r="AK81" s="11">
        <v>183</v>
      </c>
      <c r="AL81" s="11">
        <v>205</v>
      </c>
      <c r="AM81" s="225">
        <v>229</v>
      </c>
      <c r="AN81" s="225">
        <v>272</v>
      </c>
      <c r="AO81" s="225">
        <v>236</v>
      </c>
      <c r="AP81" s="225">
        <v>214</v>
      </c>
      <c r="AQ81" s="225">
        <v>410</v>
      </c>
      <c r="AR81" s="225">
        <v>368</v>
      </c>
      <c r="AS81" s="11">
        <f t="shared" si="80"/>
        <v>3728</v>
      </c>
    </row>
    <row r="82" spans="2:45">
      <c r="B82" s="28" t="s">
        <v>272</v>
      </c>
      <c r="C82" s="9">
        <f t="shared" si="66"/>
        <v>3.8441192029624406E-2</v>
      </c>
      <c r="D82" s="9">
        <f t="shared" si="67"/>
        <v>5.0686591276252017E-2</v>
      </c>
      <c r="E82" s="9">
        <f t="shared" si="68"/>
        <v>6.7388422448077773E-2</v>
      </c>
      <c r="F82" s="9">
        <f t="shared" si="69"/>
        <v>6.7731773177317725E-2</v>
      </c>
      <c r="G82" s="9">
        <f t="shared" si="70"/>
        <v>8.4474355999071715E-2</v>
      </c>
      <c r="H82" s="9">
        <f t="shared" si="71"/>
        <v>0.10541656546028662</v>
      </c>
      <c r="I82" s="222">
        <f t="shared" si="72"/>
        <v>7.7143486885607224E-2</v>
      </c>
      <c r="J82" s="222">
        <f t="shared" si="73"/>
        <v>7.8356789653860781E-2</v>
      </c>
      <c r="K82" s="222">
        <f t="shared" si="74"/>
        <v>6.3755117956716706E-2</v>
      </c>
      <c r="L82" s="222">
        <f t="shared" si="75"/>
        <v>5.1178838412880963E-2</v>
      </c>
      <c r="M82" s="222">
        <f t="shared" si="76"/>
        <v>4.1437477081041438E-2</v>
      </c>
      <c r="N82" s="222">
        <f t="shared" si="77"/>
        <v>4.8018564798286326E-2</v>
      </c>
      <c r="O82" s="30">
        <f t="shared" si="78"/>
        <v>3724</v>
      </c>
      <c r="Q82" s="6" t="s">
        <v>272</v>
      </c>
      <c r="R82" s="12">
        <v>1864.73</v>
      </c>
      <c r="S82" s="12">
        <v>1688.91</v>
      </c>
      <c r="T82" s="12">
        <v>1545.39</v>
      </c>
      <c r="U82" s="12">
        <v>1488.45</v>
      </c>
      <c r="V82" s="12">
        <v>1330.62</v>
      </c>
      <c r="W82" s="12">
        <v>1299.67</v>
      </c>
      <c r="X82" s="224">
        <v>1201.01</v>
      </c>
      <c r="Y82" s="226">
        <v>1312.41</v>
      </c>
      <c r="Z82" s="226">
        <v>1298.1400000000001</v>
      </c>
      <c r="AA82" s="224">
        <v>1413.17</v>
      </c>
      <c r="AB82" s="224">
        <v>2116.77</v>
      </c>
      <c r="AC82" s="224">
        <v>1995.44</v>
      </c>
      <c r="AD82" s="12">
        <f t="shared" si="79"/>
        <v>751.39565252416764</v>
      </c>
      <c r="AF82" s="6" t="s">
        <v>272</v>
      </c>
      <c r="AG82" s="12">
        <v>218</v>
      </c>
      <c r="AH82" s="12">
        <v>251</v>
      </c>
      <c r="AI82" s="12">
        <v>305</v>
      </c>
      <c r="AJ82" s="12">
        <v>301</v>
      </c>
      <c r="AK82" s="12">
        <v>364</v>
      </c>
      <c r="AL82" s="12">
        <v>434</v>
      </c>
      <c r="AM82" s="224">
        <v>350</v>
      </c>
      <c r="AN82" s="226">
        <v>412</v>
      </c>
      <c r="AO82" s="226">
        <v>327</v>
      </c>
      <c r="AP82" s="224">
        <v>267</v>
      </c>
      <c r="AQ82" s="224">
        <v>226</v>
      </c>
      <c r="AR82" s="224">
        <v>269</v>
      </c>
      <c r="AS82" s="12">
        <f t="shared" si="80"/>
        <v>3724</v>
      </c>
    </row>
    <row r="83" spans="2:45">
      <c r="B83" s="21" t="s">
        <v>145</v>
      </c>
      <c r="C83" s="9">
        <f t="shared" si="66"/>
        <v>2.8742726150590724E-2</v>
      </c>
      <c r="D83" s="9">
        <f t="shared" si="67"/>
        <v>3.0290791599353797E-2</v>
      </c>
      <c r="E83" s="9">
        <f t="shared" si="68"/>
        <v>2.7397260273972601E-2</v>
      </c>
      <c r="F83" s="9">
        <f t="shared" si="69"/>
        <v>3.6453645364536456E-2</v>
      </c>
      <c r="G83" s="9">
        <f t="shared" si="70"/>
        <v>4.8967277790670692E-2</v>
      </c>
      <c r="H83" s="9">
        <f t="shared" si="71"/>
        <v>5.027932960893855E-2</v>
      </c>
      <c r="I83" s="222">
        <f t="shared" si="72"/>
        <v>6.0392329733303947E-2</v>
      </c>
      <c r="J83" s="222">
        <f t="shared" si="73"/>
        <v>5.4963864587295547E-2</v>
      </c>
      <c r="K83" s="222">
        <f t="shared" si="74"/>
        <v>9.8264768960811072E-2</v>
      </c>
      <c r="L83" s="222">
        <f t="shared" si="75"/>
        <v>6.8238451217174617E-2</v>
      </c>
      <c r="M83" s="222">
        <f t="shared" si="76"/>
        <v>7.8841217455078841E-2</v>
      </c>
      <c r="N83" s="222">
        <f t="shared" si="77"/>
        <v>7.2295608711174575E-2</v>
      </c>
      <c r="O83" s="18">
        <f t="shared" si="78"/>
        <v>3275</v>
      </c>
      <c r="Q83" t="s">
        <v>145</v>
      </c>
      <c r="R83" s="5">
        <v>1661.08</v>
      </c>
      <c r="S83" s="11">
        <v>1800.61</v>
      </c>
      <c r="T83" s="11">
        <v>1506.93</v>
      </c>
      <c r="U83" s="11">
        <v>1362.56</v>
      </c>
      <c r="V83" s="11">
        <v>1265.8800000000001</v>
      </c>
      <c r="W83" s="11">
        <v>1186.3</v>
      </c>
      <c r="X83" s="227">
        <v>1165.67</v>
      </c>
      <c r="Y83" s="227">
        <v>1095.97</v>
      </c>
      <c r="Z83" s="225">
        <v>1072.0999999999999</v>
      </c>
      <c r="AA83" s="227">
        <v>1118.1099999999999</v>
      </c>
      <c r="AB83" s="225">
        <v>1390.7</v>
      </c>
      <c r="AC83" s="225">
        <v>1591.9</v>
      </c>
      <c r="AD83" s="11">
        <f t="shared" si="79"/>
        <v>446.13934656488561</v>
      </c>
      <c r="AF83" t="s">
        <v>145</v>
      </c>
      <c r="AG83" s="5">
        <v>163</v>
      </c>
      <c r="AH83" s="11">
        <v>150</v>
      </c>
      <c r="AI83" s="11">
        <v>124</v>
      </c>
      <c r="AJ83" s="11">
        <v>162</v>
      </c>
      <c r="AK83" s="11">
        <v>211</v>
      </c>
      <c r="AL83" s="11">
        <v>207</v>
      </c>
      <c r="AM83" s="227">
        <v>274</v>
      </c>
      <c r="AN83" s="227">
        <v>289</v>
      </c>
      <c r="AO83" s="225">
        <v>504</v>
      </c>
      <c r="AP83" s="227">
        <v>356</v>
      </c>
      <c r="AQ83" s="225">
        <v>430</v>
      </c>
      <c r="AR83" s="225">
        <v>405</v>
      </c>
      <c r="AS83" s="11">
        <f t="shared" si="80"/>
        <v>3275</v>
      </c>
    </row>
    <row r="84" spans="2:45">
      <c r="B84" s="28" t="s">
        <v>137</v>
      </c>
      <c r="C84" s="9">
        <f t="shared" si="66"/>
        <v>4.3378592840768823E-2</v>
      </c>
      <c r="D84" s="9">
        <f t="shared" si="67"/>
        <v>3.6954765751211635E-2</v>
      </c>
      <c r="E84" s="9">
        <f t="shared" si="68"/>
        <v>4.0212107821475919E-2</v>
      </c>
      <c r="F84" s="9">
        <f t="shared" si="69"/>
        <v>3.8703870387038701E-2</v>
      </c>
      <c r="G84" s="9">
        <f t="shared" si="70"/>
        <v>4.8735205384079834E-2</v>
      </c>
      <c r="H84" s="9">
        <f t="shared" si="71"/>
        <v>5.027932960893855E-2</v>
      </c>
      <c r="I84" s="222">
        <f t="shared" si="72"/>
        <v>3.4824774079788408E-2</v>
      </c>
      <c r="J84" s="222">
        <f t="shared" si="73"/>
        <v>4.6976036515785469E-2</v>
      </c>
      <c r="K84" s="222">
        <f t="shared" si="74"/>
        <v>4.991226359914213E-2</v>
      </c>
      <c r="L84" s="222">
        <f t="shared" si="75"/>
        <v>6.536323557600153E-2</v>
      </c>
      <c r="M84" s="222">
        <f t="shared" si="76"/>
        <v>5.207187385405207E-2</v>
      </c>
      <c r="N84" s="222">
        <f t="shared" si="77"/>
        <v>5.1767225990717598E-2</v>
      </c>
      <c r="O84" s="30">
        <f t="shared" si="78"/>
        <v>2776</v>
      </c>
      <c r="Q84" s="6" t="s">
        <v>137</v>
      </c>
      <c r="R84" s="12">
        <v>1555.56</v>
      </c>
      <c r="S84" s="12">
        <v>1482.09</v>
      </c>
      <c r="T84" s="12">
        <v>1357.01</v>
      </c>
      <c r="U84" s="8">
        <v>1354.26</v>
      </c>
      <c r="V84" s="12">
        <v>1252.81</v>
      </c>
      <c r="W84" s="12">
        <v>1198.4100000000001</v>
      </c>
      <c r="X84" s="226">
        <v>1139.18</v>
      </c>
      <c r="Y84" s="226">
        <v>1119.3</v>
      </c>
      <c r="Z84" s="224">
        <v>1074.47</v>
      </c>
      <c r="AA84" s="224">
        <v>1141.1199999999999</v>
      </c>
      <c r="AB84" s="224">
        <v>1536.48</v>
      </c>
      <c r="AC84" s="224">
        <v>1728.94</v>
      </c>
      <c r="AD84" s="12">
        <f t="shared" si="79"/>
        <v>592.56474783861677</v>
      </c>
      <c r="AF84" s="6" t="s">
        <v>137</v>
      </c>
      <c r="AG84" s="12">
        <v>246</v>
      </c>
      <c r="AH84" s="12">
        <v>183</v>
      </c>
      <c r="AI84" s="12">
        <v>182</v>
      </c>
      <c r="AJ84" s="8">
        <v>172</v>
      </c>
      <c r="AK84" s="12">
        <v>210</v>
      </c>
      <c r="AL84" s="12">
        <v>207</v>
      </c>
      <c r="AM84" s="226">
        <v>158</v>
      </c>
      <c r="AN84" s="226">
        <v>247</v>
      </c>
      <c r="AO84" s="224">
        <v>256</v>
      </c>
      <c r="AP84" s="224">
        <v>341</v>
      </c>
      <c r="AQ84" s="224">
        <v>284</v>
      </c>
      <c r="AR84" s="224">
        <v>290</v>
      </c>
      <c r="AS84" s="12">
        <f t="shared" si="80"/>
        <v>2776</v>
      </c>
    </row>
    <row r="85" spans="2:45">
      <c r="B85" s="21" t="s">
        <v>119</v>
      </c>
      <c r="C85" s="9">
        <f t="shared" si="66"/>
        <v>4.4612943043554926E-2</v>
      </c>
      <c r="D85" s="9">
        <f t="shared" si="67"/>
        <v>4.9071082390953147E-2</v>
      </c>
      <c r="E85" s="9">
        <f t="shared" si="68"/>
        <v>4.6619531595227574E-2</v>
      </c>
      <c r="F85" s="9">
        <f t="shared" si="69"/>
        <v>4.9729972997299733E-2</v>
      </c>
      <c r="G85" s="9">
        <f t="shared" si="70"/>
        <v>3.8988164307263866E-2</v>
      </c>
      <c r="H85" s="9">
        <f t="shared" si="71"/>
        <v>2.5504007772649988E-2</v>
      </c>
      <c r="I85" s="222">
        <f t="shared" si="72"/>
        <v>3.0196164866651973E-2</v>
      </c>
      <c r="J85" s="222">
        <f t="shared" si="73"/>
        <v>2.7386839102320273E-2</v>
      </c>
      <c r="K85" s="222">
        <f t="shared" si="74"/>
        <v>2.963540651199064E-2</v>
      </c>
      <c r="L85" s="222">
        <f t="shared" si="75"/>
        <v>2.5110216599578301E-2</v>
      </c>
      <c r="M85" s="222">
        <f t="shared" si="76"/>
        <v>3.6853685368536851E-2</v>
      </c>
      <c r="N85" s="222">
        <f t="shared" si="77"/>
        <v>4.105676544091396E-2</v>
      </c>
      <c r="O85" s="18">
        <f t="shared" si="78"/>
        <v>2196</v>
      </c>
      <c r="Q85" t="s">
        <v>119</v>
      </c>
      <c r="R85" s="5">
        <v>1730.71</v>
      </c>
      <c r="S85" s="11">
        <v>1555.89</v>
      </c>
      <c r="T85" s="5">
        <v>1411.39</v>
      </c>
      <c r="U85" s="5">
        <v>1293.18</v>
      </c>
      <c r="V85" s="5">
        <v>1294.17</v>
      </c>
      <c r="W85" s="5">
        <v>1241.03</v>
      </c>
      <c r="X85" s="227">
        <v>1272.43</v>
      </c>
      <c r="Y85" s="227">
        <v>1214.8900000000001</v>
      </c>
      <c r="Z85" s="227">
        <v>1139.1500000000001</v>
      </c>
      <c r="AA85" s="227">
        <v>1271.77</v>
      </c>
      <c r="AB85" s="225">
        <v>1491.98</v>
      </c>
      <c r="AC85" s="227">
        <v>1742.66</v>
      </c>
      <c r="AD85" s="11">
        <f t="shared" si="79"/>
        <v>795.66287795992707</v>
      </c>
      <c r="AF85" t="s">
        <v>119</v>
      </c>
      <c r="AG85" s="5">
        <v>253</v>
      </c>
      <c r="AH85" s="11">
        <v>243</v>
      </c>
      <c r="AI85" s="5">
        <v>211</v>
      </c>
      <c r="AJ85" s="5">
        <v>221</v>
      </c>
      <c r="AK85" s="5">
        <v>168</v>
      </c>
      <c r="AL85" s="5">
        <v>105</v>
      </c>
      <c r="AM85" s="227">
        <v>137</v>
      </c>
      <c r="AN85" s="227">
        <v>144</v>
      </c>
      <c r="AO85" s="227">
        <v>152</v>
      </c>
      <c r="AP85" s="227">
        <v>131</v>
      </c>
      <c r="AQ85" s="225">
        <v>201</v>
      </c>
      <c r="AR85" s="227">
        <v>230</v>
      </c>
      <c r="AS85" s="11">
        <f t="shared" si="80"/>
        <v>2196</v>
      </c>
    </row>
    <row r="86" spans="2:45">
      <c r="B86" s="28" t="s">
        <v>135</v>
      </c>
      <c r="C86" s="9">
        <f t="shared" si="66"/>
        <v>2.2041967906894729E-2</v>
      </c>
      <c r="D86" s="9">
        <f t="shared" si="67"/>
        <v>4.5032310177705974E-2</v>
      </c>
      <c r="E86" s="9">
        <f t="shared" si="68"/>
        <v>3.4025629695095004E-2</v>
      </c>
      <c r="F86" s="9">
        <f t="shared" si="69"/>
        <v>2.8127812781278128E-2</v>
      </c>
      <c r="G86" s="9">
        <f t="shared" si="70"/>
        <v>3.8059874680900441E-2</v>
      </c>
      <c r="H86" s="9">
        <f t="shared" si="71"/>
        <v>3.2790867136264272E-2</v>
      </c>
      <c r="I86" s="222">
        <f t="shared" si="72"/>
        <v>3.6588053780030855E-2</v>
      </c>
      <c r="J86" s="222">
        <f t="shared" si="73"/>
        <v>5.8006846709775579E-2</v>
      </c>
      <c r="K86" s="222">
        <f t="shared" si="74"/>
        <v>4.2893351530512769E-2</v>
      </c>
      <c r="L86" s="222">
        <f t="shared" si="75"/>
        <v>3.3352501437607818E-2</v>
      </c>
      <c r="M86" s="222">
        <f t="shared" si="76"/>
        <v>3.5020168683535018E-2</v>
      </c>
      <c r="N86" s="222">
        <f t="shared" si="77"/>
        <v>2.6419136022848982E-2</v>
      </c>
      <c r="O86" s="30">
        <f t="shared" si="78"/>
        <v>2130</v>
      </c>
      <c r="Q86" s="6" t="s">
        <v>135</v>
      </c>
      <c r="R86" s="12">
        <v>1646.11</v>
      </c>
      <c r="S86" s="8">
        <v>1541.94</v>
      </c>
      <c r="T86" s="12">
        <v>1422.8</v>
      </c>
      <c r="U86" s="12">
        <v>1396.19</v>
      </c>
      <c r="V86" s="8">
        <v>1281.33</v>
      </c>
      <c r="W86" s="8">
        <v>1201.74</v>
      </c>
      <c r="X86" s="226">
        <v>1190.9000000000001</v>
      </c>
      <c r="Y86" s="226">
        <v>1221.4100000000001</v>
      </c>
      <c r="Z86" s="224">
        <v>1147.8499999999999</v>
      </c>
      <c r="AA86" s="226">
        <v>1168.1199999999999</v>
      </c>
      <c r="AB86" s="224">
        <v>1520.89</v>
      </c>
      <c r="AC86" s="224">
        <v>1763.93</v>
      </c>
      <c r="AD86" s="12">
        <f t="shared" si="79"/>
        <v>617.66400938967126</v>
      </c>
      <c r="AF86" s="6" t="s">
        <v>135</v>
      </c>
      <c r="AG86" s="12">
        <v>125</v>
      </c>
      <c r="AH86" s="8">
        <v>223</v>
      </c>
      <c r="AI86" s="12">
        <v>154</v>
      </c>
      <c r="AJ86" s="12">
        <v>125</v>
      </c>
      <c r="AK86" s="8">
        <v>164</v>
      </c>
      <c r="AL86" s="8">
        <v>135</v>
      </c>
      <c r="AM86" s="226">
        <v>166</v>
      </c>
      <c r="AN86" s="226">
        <v>305</v>
      </c>
      <c r="AO86" s="224">
        <v>220</v>
      </c>
      <c r="AP86" s="226">
        <v>174</v>
      </c>
      <c r="AQ86" s="224">
        <v>191</v>
      </c>
      <c r="AR86" s="224">
        <v>148</v>
      </c>
      <c r="AS86" s="12">
        <f t="shared" si="80"/>
        <v>2130</v>
      </c>
    </row>
    <row r="87" spans="2:45">
      <c r="B87" s="36" t="s">
        <v>147</v>
      </c>
      <c r="C87" s="9">
        <f t="shared" si="66"/>
        <v>1.5693881149709047E-2</v>
      </c>
      <c r="D87" s="9">
        <f t="shared" si="67"/>
        <v>2.2617124394184167E-2</v>
      </c>
      <c r="E87" s="9">
        <f t="shared" si="68"/>
        <v>2.8060097216084844E-2</v>
      </c>
      <c r="F87" s="9">
        <f t="shared" si="69"/>
        <v>2.7902790279027902E-2</v>
      </c>
      <c r="G87" s="9">
        <f t="shared" si="70"/>
        <v>5.1752146669760968E-2</v>
      </c>
      <c r="H87" s="9">
        <f t="shared" si="71"/>
        <v>4.2992470245324266E-2</v>
      </c>
      <c r="I87" s="222">
        <f t="shared" si="72"/>
        <v>3.8571743442803612E-2</v>
      </c>
      <c r="J87" s="222">
        <f t="shared" si="73"/>
        <v>4.089007227082541E-2</v>
      </c>
      <c r="K87" s="222">
        <f t="shared" si="74"/>
        <v>1.8522129069994151E-2</v>
      </c>
      <c r="L87" s="222">
        <f t="shared" si="75"/>
        <v>4.1978148361127086E-2</v>
      </c>
      <c r="M87" s="222">
        <f t="shared" si="76"/>
        <v>2.3835716905023837E-2</v>
      </c>
      <c r="N87" s="222">
        <f t="shared" si="77"/>
        <v>2.284898250624777E-2</v>
      </c>
      <c r="O87" s="38">
        <f t="shared" si="78"/>
        <v>1814</v>
      </c>
      <c r="Q87" t="s">
        <v>147</v>
      </c>
      <c r="R87" s="5">
        <v>1766.56</v>
      </c>
      <c r="S87" s="5">
        <v>1708.8</v>
      </c>
      <c r="T87" s="5">
        <v>1326.09</v>
      </c>
      <c r="U87" s="5">
        <v>1344.89</v>
      </c>
      <c r="V87" s="5">
        <v>1312.06</v>
      </c>
      <c r="W87" s="5">
        <v>1228.94</v>
      </c>
      <c r="X87" s="227">
        <v>1244.01</v>
      </c>
      <c r="Y87" s="228">
        <v>1166.05</v>
      </c>
      <c r="Z87" s="227">
        <v>1071.43</v>
      </c>
      <c r="AA87" s="227">
        <v>1251.95</v>
      </c>
      <c r="AB87" s="228">
        <v>1527.37</v>
      </c>
      <c r="AC87" s="228">
        <v>1684.95</v>
      </c>
      <c r="AD87" s="11">
        <f t="shared" si="79"/>
        <v>658.1593109151047</v>
      </c>
      <c r="AF87" t="s">
        <v>147</v>
      </c>
      <c r="AG87" s="5">
        <v>89</v>
      </c>
      <c r="AH87" s="5">
        <v>112</v>
      </c>
      <c r="AI87" s="5">
        <v>127</v>
      </c>
      <c r="AJ87" s="5">
        <v>124</v>
      </c>
      <c r="AK87" s="5">
        <v>223</v>
      </c>
      <c r="AL87" s="5">
        <v>177</v>
      </c>
      <c r="AM87" s="227">
        <v>175</v>
      </c>
      <c r="AN87" s="228">
        <v>215</v>
      </c>
      <c r="AO87" s="227">
        <v>95</v>
      </c>
      <c r="AP87" s="227">
        <v>219</v>
      </c>
      <c r="AQ87" s="228">
        <v>130</v>
      </c>
      <c r="AR87" s="228">
        <v>128</v>
      </c>
      <c r="AS87" s="11">
        <f t="shared" si="80"/>
        <v>1814</v>
      </c>
    </row>
    <row r="88" spans="2:45">
      <c r="B88" s="181" t="s">
        <v>292</v>
      </c>
      <c r="C88" s="182">
        <f t="shared" ref="C88:N88" si="81">SUM(C78:C87)</f>
        <v>0.61646975842003171</v>
      </c>
      <c r="D88" s="182">
        <f t="shared" si="81"/>
        <v>0.63550080775444262</v>
      </c>
      <c r="E88" s="182">
        <f t="shared" si="81"/>
        <v>0.69840919133893065</v>
      </c>
      <c r="F88" s="182">
        <f t="shared" si="81"/>
        <v>0.64243924392439244</v>
      </c>
      <c r="G88" s="182">
        <f t="shared" si="81"/>
        <v>0.70619633325597575</v>
      </c>
      <c r="H88" s="182">
        <f t="shared" si="81"/>
        <v>0.70633956764634431</v>
      </c>
      <c r="I88" s="223">
        <f t="shared" si="81"/>
        <v>0.69914040114613185</v>
      </c>
      <c r="J88" s="223">
        <f t="shared" si="81"/>
        <v>0.7291745910992774</v>
      </c>
      <c r="K88" s="223">
        <f t="shared" si="81"/>
        <v>0.73815558588418784</v>
      </c>
      <c r="L88" s="223">
        <f t="shared" si="81"/>
        <v>0.7209124017634656</v>
      </c>
      <c r="M88" s="223">
        <f t="shared" si="81"/>
        <v>0.68775210854418767</v>
      </c>
      <c r="N88" s="223">
        <f t="shared" si="81"/>
        <v>0.68314887540164226</v>
      </c>
      <c r="O88" s="183"/>
      <c r="Q88" s="171"/>
      <c r="R88" s="171"/>
      <c r="S88" s="171"/>
      <c r="T88" s="171"/>
      <c r="U88" s="171"/>
      <c r="V88" s="171"/>
      <c r="W88" s="171"/>
      <c r="X88" s="229"/>
      <c r="Y88" s="229"/>
      <c r="Z88" s="229"/>
      <c r="AA88" s="229"/>
      <c r="AB88" s="229"/>
      <c r="AC88" s="229"/>
      <c r="AD88" s="171"/>
      <c r="AF88" s="201"/>
      <c r="AG88" s="200">
        <f t="shared" ref="AG88:AS88" si="82">C51</f>
        <v>5671</v>
      </c>
      <c r="AH88" s="200">
        <f t="shared" si="82"/>
        <v>4952</v>
      </c>
      <c r="AI88" s="200">
        <f t="shared" si="82"/>
        <v>4526</v>
      </c>
      <c r="AJ88" s="200">
        <f t="shared" si="82"/>
        <v>4444</v>
      </c>
      <c r="AK88" s="200">
        <f t="shared" si="82"/>
        <v>4309</v>
      </c>
      <c r="AL88" s="200">
        <f t="shared" si="82"/>
        <v>4117</v>
      </c>
      <c r="AM88" s="251">
        <f t="shared" si="82"/>
        <v>4537</v>
      </c>
      <c r="AN88" s="251">
        <f t="shared" si="82"/>
        <v>5258</v>
      </c>
      <c r="AO88" s="251">
        <f t="shared" si="82"/>
        <v>5129</v>
      </c>
      <c r="AP88" s="251">
        <f t="shared" si="82"/>
        <v>5217</v>
      </c>
      <c r="AQ88" s="251">
        <f t="shared" si="82"/>
        <v>5454</v>
      </c>
      <c r="AR88" s="251">
        <f t="shared" si="82"/>
        <v>5602</v>
      </c>
      <c r="AS88" s="200">
        <f t="shared" si="82"/>
        <v>0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79998168889431442"/>
  </sheetPr>
  <dimension ref="A1:AS101"/>
  <sheetViews>
    <sheetView zoomScaleNormal="100" workbookViewId="0">
      <pane ySplit="5" topLeftCell="A53" activePane="bottomLeft" state="frozen"/>
      <selection pane="bottomLeft" activeCell="A58" sqref="A58:A60"/>
    </sheetView>
  </sheetViews>
  <sheetFormatPr defaultRowHeight="14.5"/>
  <cols>
    <col min="1" max="1" width="6.26953125" customWidth="1"/>
    <col min="2" max="2" width="22.453125" customWidth="1"/>
    <col min="3" max="8" width="10.54296875" customWidth="1"/>
    <col min="9" max="14" width="10.54296875" style="238" customWidth="1"/>
    <col min="15" max="15" width="15.453125" customWidth="1"/>
    <col min="17" max="17" width="23.7265625" customWidth="1"/>
    <col min="24" max="29" width="8.7265625" style="238" customWidth="1"/>
    <col min="32" max="32" width="13.453125" customWidth="1"/>
    <col min="39" max="44" width="8.7265625" style="238" customWidth="1"/>
  </cols>
  <sheetData>
    <row r="1" spans="1:30" ht="18.649999999999999" customHeight="1">
      <c r="B1" s="1" t="s">
        <v>249</v>
      </c>
    </row>
    <row r="3" spans="1:30" ht="16" customHeight="1">
      <c r="B3" s="2" t="s">
        <v>302</v>
      </c>
    </row>
    <row r="5" spans="1:30">
      <c r="B5" s="13" t="s">
        <v>233</v>
      </c>
      <c r="C5" s="14" t="s">
        <v>25</v>
      </c>
      <c r="D5" s="14" t="s">
        <v>26</v>
      </c>
      <c r="E5" s="14" t="s">
        <v>27</v>
      </c>
      <c r="F5" s="14" t="s">
        <v>28</v>
      </c>
      <c r="G5" s="14" t="s">
        <v>29</v>
      </c>
      <c r="H5" s="14" t="s">
        <v>30</v>
      </c>
      <c r="I5" s="241" t="s">
        <v>31</v>
      </c>
      <c r="J5" s="241" t="s">
        <v>32</v>
      </c>
      <c r="K5" s="241" t="s">
        <v>33</v>
      </c>
      <c r="L5" s="241" t="s">
        <v>34</v>
      </c>
      <c r="M5" s="241" t="s">
        <v>35</v>
      </c>
      <c r="N5" s="241" t="s">
        <v>36</v>
      </c>
      <c r="O5" s="15" t="s">
        <v>251</v>
      </c>
    </row>
    <row r="6" spans="1:30">
      <c r="B6" s="13">
        <v>2026</v>
      </c>
      <c r="C6" s="14"/>
      <c r="D6" s="14"/>
      <c r="E6" s="14"/>
      <c r="F6" s="14"/>
      <c r="G6" s="14"/>
      <c r="H6" s="14"/>
      <c r="I6" s="242"/>
      <c r="J6" s="242"/>
      <c r="K6" s="242"/>
      <c r="L6" s="242"/>
      <c r="M6" s="242"/>
      <c r="N6" s="242"/>
      <c r="O6" s="15"/>
    </row>
    <row r="7" spans="1:30">
      <c r="B7" s="16" t="s">
        <v>252</v>
      </c>
      <c r="C7" s="5">
        <v>8867</v>
      </c>
      <c r="D7" s="5">
        <v>7665</v>
      </c>
      <c r="E7" s="5">
        <v>7420</v>
      </c>
      <c r="F7" s="5">
        <v>6872</v>
      </c>
      <c r="G7" s="5">
        <v>6405</v>
      </c>
      <c r="H7" s="5">
        <v>6065</v>
      </c>
      <c r="I7" s="233"/>
      <c r="J7" s="233"/>
      <c r="K7" s="233"/>
      <c r="L7" s="233"/>
      <c r="M7" s="233"/>
      <c r="N7" s="233"/>
      <c r="O7" s="18"/>
    </row>
    <row r="8" spans="1:30">
      <c r="A8" t="s">
        <v>294</v>
      </c>
      <c r="B8" s="16" t="s">
        <v>234</v>
      </c>
      <c r="C8" s="9">
        <f>Summary!C73</f>
        <v>0.88072481083233767</v>
      </c>
      <c r="D8" s="9">
        <f>Summary!D73</f>
        <v>0.84490740740740744</v>
      </c>
      <c r="E8" s="9">
        <f>Summary!E73</f>
        <v>0.73874950219036239</v>
      </c>
      <c r="F8" s="9">
        <f>Summary!F73</f>
        <v>0.7069958847736626</v>
      </c>
      <c r="G8" s="9">
        <f>Summary!G73</f>
        <v>0.6376941457586619</v>
      </c>
      <c r="H8" s="9">
        <f>Summary!H73</f>
        <v>0.62397119341563789</v>
      </c>
      <c r="I8" s="243"/>
      <c r="J8" s="243"/>
      <c r="K8" s="243"/>
      <c r="L8" s="243"/>
      <c r="M8" s="243"/>
      <c r="N8" s="243"/>
      <c r="O8" s="20">
        <f>AVERAGE(C8:H8)</f>
        <v>0.73884049072967839</v>
      </c>
    </row>
    <row r="9" spans="1:30">
      <c r="A9" t="s">
        <v>294</v>
      </c>
      <c r="B9" s="16" t="s">
        <v>253</v>
      </c>
      <c r="C9" s="8">
        <f>Summary!C74</f>
        <v>4063.7815894487649</v>
      </c>
      <c r="D9" s="8">
        <f>Summary!D74</f>
        <v>4149.7805637478787</v>
      </c>
      <c r="E9" s="8">
        <f>Summary!E74</f>
        <v>3683.9012150668291</v>
      </c>
      <c r="F9" s="8">
        <f>Summary!F74</f>
        <v>3641.3037541915728</v>
      </c>
      <c r="G9" s="8">
        <f>Summary!G74</f>
        <v>3374.1009078080901</v>
      </c>
      <c r="H9" s="8">
        <f>Summary!H74</f>
        <v>3381.348295904887</v>
      </c>
      <c r="I9" s="233"/>
      <c r="J9" s="233"/>
      <c r="K9" s="233"/>
      <c r="L9" s="233"/>
      <c r="M9" s="233"/>
      <c r="N9" s="233"/>
      <c r="O9" s="316">
        <f>AVERAGE(C9:H9)</f>
        <v>3715.7027210280044</v>
      </c>
    </row>
    <row r="10" spans="1:30">
      <c r="B10" s="16" t="s">
        <v>236</v>
      </c>
      <c r="C10" s="185">
        <f t="shared" ref="C10:H10" si="0">C8*C9</f>
        <v>3579.0732716312</v>
      </c>
      <c r="D10" s="185">
        <f t="shared" si="0"/>
        <v>3506.1803374258698</v>
      </c>
      <c r="E10" s="185">
        <f t="shared" si="0"/>
        <v>2721.4801887490912</v>
      </c>
      <c r="F10" s="185">
        <f t="shared" si="0"/>
        <v>2574.3867694243304</v>
      </c>
      <c r="G10" s="185">
        <f t="shared" si="0"/>
        <v>2151.6443961082055</v>
      </c>
      <c r="H10" s="185">
        <f t="shared" si="0"/>
        <v>2109.8639315497057</v>
      </c>
      <c r="O10" s="315">
        <f>O8*O9</f>
        <v>2745.3116218099321</v>
      </c>
    </row>
    <row r="11" spans="1:30">
      <c r="B11" s="24" t="s">
        <v>254</v>
      </c>
      <c r="C11" s="22"/>
      <c r="D11" s="25">
        <f t="shared" ref="D11:N11" si="1">(D7-C7)/C7</f>
        <v>-0.13555881357843691</v>
      </c>
      <c r="E11" s="25">
        <f t="shared" si="1"/>
        <v>-3.1963470319634701E-2</v>
      </c>
      <c r="F11" s="25">
        <f t="shared" si="1"/>
        <v>-7.3854447439353099E-2</v>
      </c>
      <c r="G11" s="25">
        <f t="shared" si="1"/>
        <v>-6.7956926658905709E-2</v>
      </c>
      <c r="H11" s="25">
        <f t="shared" si="1"/>
        <v>-5.3083528493364562E-2</v>
      </c>
      <c r="I11" s="237">
        <f t="shared" si="1"/>
        <v>-1</v>
      </c>
      <c r="J11" s="237" t="e">
        <f t="shared" si="1"/>
        <v>#DIV/0!</v>
      </c>
      <c r="K11" s="237" t="e">
        <f t="shared" si="1"/>
        <v>#DIV/0!</v>
      </c>
      <c r="L11" s="237" t="e">
        <f t="shared" si="1"/>
        <v>#DIV/0!</v>
      </c>
      <c r="M11" s="237" t="e">
        <f t="shared" si="1"/>
        <v>#DIV/0!</v>
      </c>
      <c r="N11" s="237" t="e">
        <f t="shared" si="1"/>
        <v>#DIV/0!</v>
      </c>
      <c r="O11" s="23"/>
    </row>
    <row r="12" spans="1:30">
      <c r="C12" t="b">
        <f>C8=Summary!C73</f>
        <v>1</v>
      </c>
      <c r="D12" t="b">
        <f>D8=Summary!D73</f>
        <v>1</v>
      </c>
      <c r="E12" t="b">
        <f>E8=Summary!E73</f>
        <v>1</v>
      </c>
      <c r="F12" t="b">
        <f>F8=Summary!F73</f>
        <v>1</v>
      </c>
      <c r="G12" t="b">
        <f>G8=Summary!G73</f>
        <v>1</v>
      </c>
      <c r="H12" t="b">
        <f>H8=Summary!H73</f>
        <v>1</v>
      </c>
    </row>
    <row r="13" spans="1:30">
      <c r="B13" s="13" t="s">
        <v>255</v>
      </c>
      <c r="C13" s="26"/>
      <c r="D13" s="26"/>
      <c r="E13" s="26"/>
      <c r="F13" s="26"/>
      <c r="G13" s="26"/>
      <c r="H13" s="26"/>
      <c r="I13" s="244"/>
      <c r="J13" s="244"/>
      <c r="K13" s="244"/>
      <c r="L13" s="244"/>
      <c r="M13" s="244"/>
      <c r="N13" s="244"/>
      <c r="O13" s="27"/>
      <c r="Q13" s="13" t="s">
        <v>256</v>
      </c>
      <c r="R13" s="48" t="s">
        <v>25</v>
      </c>
      <c r="S13" s="48" t="s">
        <v>26</v>
      </c>
      <c r="T13" s="48" t="s">
        <v>27</v>
      </c>
      <c r="U13" s="48" t="s">
        <v>28</v>
      </c>
      <c r="V13" s="48" t="s">
        <v>29</v>
      </c>
      <c r="W13" s="48" t="s">
        <v>30</v>
      </c>
      <c r="X13" s="241" t="s">
        <v>31</v>
      </c>
      <c r="Y13" s="241" t="s">
        <v>32</v>
      </c>
      <c r="Z13" s="241" t="s">
        <v>33</v>
      </c>
      <c r="AA13" s="241" t="s">
        <v>34</v>
      </c>
      <c r="AB13" s="241" t="s">
        <v>35</v>
      </c>
      <c r="AC13" s="241" t="s">
        <v>36</v>
      </c>
      <c r="AD13" s="27"/>
    </row>
    <row r="14" spans="1:30">
      <c r="A14">
        <v>1</v>
      </c>
      <c r="B14" t="s">
        <v>257</v>
      </c>
      <c r="C14" s="344">
        <v>312</v>
      </c>
      <c r="D14" s="344">
        <v>340</v>
      </c>
      <c r="E14" s="29">
        <v>378</v>
      </c>
      <c r="F14" s="29">
        <v>238</v>
      </c>
      <c r="G14" s="29">
        <v>347</v>
      </c>
      <c r="H14" s="344">
        <v>264</v>
      </c>
      <c r="I14" s="245"/>
      <c r="J14" s="245"/>
      <c r="K14" s="245"/>
      <c r="L14" s="245"/>
      <c r="M14" s="245"/>
      <c r="N14" s="245"/>
      <c r="O14" s="30">
        <f t="shared" ref="O14:O20" si="2">SUM(C14:H14)</f>
        <v>1879</v>
      </c>
      <c r="P14">
        <v>1</v>
      </c>
      <c r="Q14" s="28" t="str">
        <f t="shared" ref="Q14:Q22" si="3">B14</f>
        <v>Corporate SS</v>
      </c>
      <c r="R14" s="184">
        <f t="shared" ref="R14:R23" si="4">C14/$C$24</f>
        <v>3.5186647118529375E-2</v>
      </c>
      <c r="S14" s="184">
        <f t="shared" ref="S14:S23" si="5">D14/D$24</f>
        <v>4.4357469015003259E-2</v>
      </c>
      <c r="T14" s="184">
        <f t="shared" ref="T14:T23" si="6">E14/E$24</f>
        <v>5.0943396226415097E-2</v>
      </c>
      <c r="U14" s="184">
        <f t="shared" ref="U14:U23" si="7">F14/F$24</f>
        <v>3.4633294528521534E-2</v>
      </c>
      <c r="V14" s="184">
        <f t="shared" ref="V14:V23" si="8">G14/G$24</f>
        <v>5.4176424668227946E-2</v>
      </c>
      <c r="W14" s="184">
        <f t="shared" ref="W14:W23" si="9">H14/H$24</f>
        <v>4.352844187963726E-2</v>
      </c>
      <c r="X14" s="247"/>
      <c r="Y14" s="247"/>
      <c r="Z14" s="247"/>
      <c r="AA14" s="247"/>
      <c r="AB14" s="247"/>
      <c r="AC14" s="247"/>
      <c r="AD14" s="34">
        <f t="shared" ref="AD14:AD23" si="10">AVERAGE(R14:AC14)</f>
        <v>4.3804278906055739E-2</v>
      </c>
    </row>
    <row r="15" spans="1:30">
      <c r="A15">
        <v>2</v>
      </c>
      <c r="B15" t="s">
        <v>258</v>
      </c>
      <c r="C15" s="344">
        <v>389</v>
      </c>
      <c r="D15" s="344">
        <v>297</v>
      </c>
      <c r="E15" s="29">
        <v>422</v>
      </c>
      <c r="F15" s="29">
        <v>357</v>
      </c>
      <c r="G15" s="29">
        <v>213</v>
      </c>
      <c r="H15" s="344">
        <v>308</v>
      </c>
      <c r="I15" s="233"/>
      <c r="J15" s="233"/>
      <c r="K15" s="233"/>
      <c r="L15" s="233"/>
      <c r="M15" s="233"/>
      <c r="N15" s="233"/>
      <c r="O15" s="18">
        <f t="shared" si="2"/>
        <v>1986</v>
      </c>
      <c r="P15">
        <v>2</v>
      </c>
      <c r="Q15" s="28" t="str">
        <f t="shared" si="3"/>
        <v>Corporate LS</v>
      </c>
      <c r="R15" s="184">
        <f t="shared" si="4"/>
        <v>4.3870531183038235E-2</v>
      </c>
      <c r="S15" s="184">
        <f t="shared" si="5"/>
        <v>3.874755381604697E-2</v>
      </c>
      <c r="T15" s="184">
        <f t="shared" si="6"/>
        <v>5.6873315363881405E-2</v>
      </c>
      <c r="U15" s="184">
        <f t="shared" si="7"/>
        <v>5.1949941792782305E-2</v>
      </c>
      <c r="V15" s="184">
        <f t="shared" si="8"/>
        <v>3.3255269320843092E-2</v>
      </c>
      <c r="W15" s="184">
        <f t="shared" si="9"/>
        <v>5.0783182192910142E-2</v>
      </c>
      <c r="X15" s="248"/>
      <c r="Y15" s="248"/>
      <c r="Z15" s="248"/>
      <c r="AA15" s="248"/>
      <c r="AB15" s="248"/>
      <c r="AC15" s="248"/>
      <c r="AD15" s="34">
        <f t="shared" si="10"/>
        <v>4.5913298944917025E-2</v>
      </c>
    </row>
    <row r="16" spans="1:30">
      <c r="A16">
        <v>3</v>
      </c>
      <c r="B16" t="s">
        <v>259</v>
      </c>
      <c r="C16" s="344">
        <v>2725</v>
      </c>
      <c r="D16" s="344">
        <v>2119</v>
      </c>
      <c r="E16" s="29">
        <v>2427</v>
      </c>
      <c r="F16" s="29">
        <v>1984</v>
      </c>
      <c r="G16" s="29">
        <v>1791</v>
      </c>
      <c r="H16" s="344">
        <v>1698</v>
      </c>
      <c r="I16" s="245"/>
      <c r="J16" s="245"/>
      <c r="K16" s="245"/>
      <c r="L16" s="245"/>
      <c r="M16" s="245"/>
      <c r="N16" s="245"/>
      <c r="O16" s="30">
        <f t="shared" si="2"/>
        <v>12744</v>
      </c>
      <c r="P16">
        <v>3</v>
      </c>
      <c r="Q16" s="28" t="str">
        <f t="shared" si="3"/>
        <v>Online Business</v>
      </c>
      <c r="R16" s="184">
        <f t="shared" si="4"/>
        <v>0.30731927371151463</v>
      </c>
      <c r="S16" s="184">
        <f t="shared" si="5"/>
        <v>0.27645140247879973</v>
      </c>
      <c r="T16" s="184">
        <f t="shared" si="6"/>
        <v>0.32708894878706202</v>
      </c>
      <c r="U16" s="184">
        <f t="shared" si="7"/>
        <v>0.28870779976717115</v>
      </c>
      <c r="V16" s="184">
        <f t="shared" si="8"/>
        <v>0.27962529274004683</v>
      </c>
      <c r="W16" s="184">
        <f t="shared" si="9"/>
        <v>0.27996702390766692</v>
      </c>
      <c r="X16" s="247"/>
      <c r="Y16" s="247"/>
      <c r="Z16" s="247"/>
      <c r="AA16" s="247"/>
      <c r="AB16" s="247"/>
      <c r="AC16" s="247"/>
      <c r="AD16" s="34">
        <f t="shared" si="10"/>
        <v>0.29319329023204355</v>
      </c>
    </row>
    <row r="17" spans="1:30">
      <c r="A17">
        <v>4</v>
      </c>
      <c r="B17" t="s">
        <v>260</v>
      </c>
      <c r="C17" s="344">
        <v>1201</v>
      </c>
      <c r="D17" s="344">
        <v>1116</v>
      </c>
      <c r="E17" s="29">
        <v>1214</v>
      </c>
      <c r="F17" s="29">
        <v>1002</v>
      </c>
      <c r="G17" s="29">
        <v>938</v>
      </c>
      <c r="H17" s="344">
        <v>955</v>
      </c>
      <c r="I17" s="233"/>
      <c r="J17" s="233"/>
      <c r="K17" s="233"/>
      <c r="L17" s="233"/>
      <c r="M17" s="233"/>
      <c r="N17" s="233"/>
      <c r="O17" s="18">
        <f t="shared" si="2"/>
        <v>6426</v>
      </c>
      <c r="P17">
        <v>4</v>
      </c>
      <c r="Q17" s="28" t="str">
        <f t="shared" si="3"/>
        <v>ASR</v>
      </c>
      <c r="R17" s="184">
        <f t="shared" si="4"/>
        <v>0.13544603586331341</v>
      </c>
      <c r="S17" s="184">
        <f t="shared" si="5"/>
        <v>0.14559686888454013</v>
      </c>
      <c r="T17" s="184">
        <f t="shared" si="6"/>
        <v>0.16361185983827492</v>
      </c>
      <c r="U17" s="184">
        <f t="shared" si="7"/>
        <v>0.14580908032596043</v>
      </c>
      <c r="V17" s="184">
        <f t="shared" si="8"/>
        <v>0.14644808743169399</v>
      </c>
      <c r="W17" s="184">
        <f t="shared" si="9"/>
        <v>0.1574608408903545</v>
      </c>
      <c r="X17" s="248"/>
      <c r="Y17" s="248"/>
      <c r="Z17" s="248"/>
      <c r="AA17" s="248"/>
      <c r="AB17" s="248"/>
      <c r="AC17" s="248"/>
      <c r="AD17" s="34">
        <f t="shared" si="10"/>
        <v>0.14906212887235623</v>
      </c>
    </row>
    <row r="18" spans="1:30">
      <c r="A18">
        <v>5</v>
      </c>
      <c r="B18" t="s">
        <v>261</v>
      </c>
      <c r="C18" s="344">
        <v>4009</v>
      </c>
      <c r="D18" s="344">
        <v>3483</v>
      </c>
      <c r="E18" s="29">
        <v>2429</v>
      </c>
      <c r="F18" s="29">
        <v>2948</v>
      </c>
      <c r="G18" s="29">
        <v>2855</v>
      </c>
      <c r="H18" s="344">
        <v>2281</v>
      </c>
      <c r="I18" s="245"/>
      <c r="J18" s="245"/>
      <c r="K18" s="245"/>
      <c r="L18" s="245"/>
      <c r="M18" s="245"/>
      <c r="N18" s="245"/>
      <c r="O18" s="30">
        <f t="shared" si="2"/>
        <v>18005</v>
      </c>
      <c r="P18">
        <v>5</v>
      </c>
      <c r="Q18" s="28" t="str">
        <f t="shared" si="3"/>
        <v>Wholesale</v>
      </c>
      <c r="R18" s="184">
        <f t="shared" si="4"/>
        <v>0.45212585993007781</v>
      </c>
      <c r="S18" s="184">
        <f t="shared" si="5"/>
        <v>0.45440313111545988</v>
      </c>
      <c r="T18" s="184">
        <f t="shared" si="6"/>
        <v>0.32735849056603772</v>
      </c>
      <c r="U18" s="184">
        <f t="shared" si="7"/>
        <v>0.42898719441210709</v>
      </c>
      <c r="V18" s="184">
        <f t="shared" si="8"/>
        <v>0.44574551131928181</v>
      </c>
      <c r="W18" s="184">
        <f t="shared" si="9"/>
        <v>0.37609233305853257</v>
      </c>
      <c r="X18" s="247"/>
      <c r="Y18" s="247"/>
      <c r="Z18" s="247"/>
      <c r="AA18" s="247"/>
      <c r="AB18" s="247"/>
      <c r="AC18" s="247"/>
      <c r="AD18" s="34">
        <f t="shared" si="10"/>
        <v>0.41411875340024945</v>
      </c>
    </row>
    <row r="19" spans="1:30">
      <c r="A19">
        <v>6</v>
      </c>
      <c r="B19" t="s">
        <v>303</v>
      </c>
      <c r="C19" s="344">
        <v>134</v>
      </c>
      <c r="D19" s="344">
        <v>261</v>
      </c>
      <c r="E19" s="29">
        <v>453</v>
      </c>
      <c r="F19" s="29">
        <v>254</v>
      </c>
      <c r="G19" s="29">
        <v>194</v>
      </c>
      <c r="H19" s="344">
        <v>225</v>
      </c>
      <c r="I19" s="233"/>
      <c r="J19" s="233"/>
      <c r="K19" s="233"/>
      <c r="L19" s="233"/>
      <c r="M19" s="233"/>
      <c r="N19" s="233"/>
      <c r="O19" s="18">
        <f t="shared" si="2"/>
        <v>1521</v>
      </c>
      <c r="P19">
        <v>6</v>
      </c>
      <c r="Q19" s="28" t="str">
        <f t="shared" si="3"/>
        <v>Wholesale Group</v>
      </c>
      <c r="R19" s="184">
        <f t="shared" si="4"/>
        <v>1.5112213826547875E-2</v>
      </c>
      <c r="S19" s="184">
        <f t="shared" si="5"/>
        <v>3.4050880626223093E-2</v>
      </c>
      <c r="T19" s="184">
        <f t="shared" si="6"/>
        <v>6.1051212938005389E-2</v>
      </c>
      <c r="U19" s="184">
        <f t="shared" si="7"/>
        <v>3.6961583236321302E-2</v>
      </c>
      <c r="V19" s="184">
        <f t="shared" si="8"/>
        <v>3.0288836846213897E-2</v>
      </c>
      <c r="W19" s="184">
        <f t="shared" si="9"/>
        <v>3.7098103874690848E-2</v>
      </c>
      <c r="X19" s="248"/>
      <c r="Y19" s="248"/>
      <c r="Z19" s="248"/>
      <c r="AA19" s="248"/>
      <c r="AB19" s="248"/>
      <c r="AC19" s="248"/>
      <c r="AD19" s="34">
        <f t="shared" si="10"/>
        <v>3.5760471891333731E-2</v>
      </c>
    </row>
    <row r="20" spans="1:30">
      <c r="A20">
        <v>7</v>
      </c>
      <c r="B20" t="s">
        <v>288</v>
      </c>
      <c r="C20" s="344">
        <v>93</v>
      </c>
      <c r="D20" s="344">
        <v>39</v>
      </c>
      <c r="E20" s="29">
        <v>85</v>
      </c>
      <c r="F20" s="29">
        <v>80</v>
      </c>
      <c r="G20" s="29">
        <v>59</v>
      </c>
      <c r="H20" s="344">
        <v>328</v>
      </c>
      <c r="I20" s="245"/>
      <c r="J20" s="245"/>
      <c r="K20" s="245"/>
      <c r="L20" s="245"/>
      <c r="M20" s="245"/>
      <c r="N20" s="245"/>
      <c r="O20" s="30">
        <f t="shared" si="2"/>
        <v>684</v>
      </c>
      <c r="P20">
        <v>7</v>
      </c>
      <c r="Q20" s="28" t="str">
        <f t="shared" si="3"/>
        <v>Corporate Group</v>
      </c>
      <c r="R20" s="184">
        <f t="shared" si="4"/>
        <v>1.0488327506484719E-2</v>
      </c>
      <c r="S20" s="184">
        <f t="shared" si="5"/>
        <v>5.0880626223091981E-3</v>
      </c>
      <c r="T20" s="184">
        <f t="shared" si="6"/>
        <v>1.1455525606469003E-2</v>
      </c>
      <c r="U20" s="184">
        <f t="shared" si="7"/>
        <v>1.1641443538998836E-2</v>
      </c>
      <c r="V20" s="184">
        <f t="shared" si="8"/>
        <v>9.2115534738485567E-3</v>
      </c>
      <c r="W20" s="184">
        <f t="shared" si="9"/>
        <v>5.4080791426215996E-2</v>
      </c>
      <c r="X20" s="247"/>
      <c r="Y20" s="247"/>
      <c r="Z20" s="247"/>
      <c r="AA20" s="247"/>
      <c r="AB20" s="247"/>
      <c r="AC20" s="247"/>
      <c r="AD20" s="34">
        <f t="shared" si="10"/>
        <v>1.6994284029054386E-2</v>
      </c>
    </row>
    <row r="21" spans="1:30">
      <c r="A21">
        <v>8</v>
      </c>
      <c r="B21" t="s">
        <v>304</v>
      </c>
      <c r="C21" s="344">
        <v>0</v>
      </c>
      <c r="D21" s="344">
        <v>0</v>
      </c>
      <c r="E21" s="29">
        <v>0</v>
      </c>
      <c r="F21" s="29">
        <v>0</v>
      </c>
      <c r="G21" s="29">
        <v>0</v>
      </c>
      <c r="H21" s="344">
        <v>0</v>
      </c>
      <c r="I21" s="245"/>
      <c r="J21" s="245"/>
      <c r="K21" s="245"/>
      <c r="L21" s="245"/>
      <c r="M21" s="245"/>
      <c r="N21" s="245"/>
      <c r="O21" s="187"/>
      <c r="P21">
        <v>8</v>
      </c>
      <c r="Q21" s="28" t="str">
        <f t="shared" si="3"/>
        <v>Medical</v>
      </c>
      <c r="R21" s="184">
        <f t="shared" si="4"/>
        <v>0</v>
      </c>
      <c r="S21" s="184">
        <f t="shared" si="5"/>
        <v>0</v>
      </c>
      <c r="T21" s="184">
        <f t="shared" si="6"/>
        <v>0</v>
      </c>
      <c r="U21" s="184">
        <f t="shared" si="7"/>
        <v>0</v>
      </c>
      <c r="V21" s="184">
        <f t="shared" si="8"/>
        <v>0</v>
      </c>
      <c r="W21" s="184">
        <f t="shared" si="9"/>
        <v>0</v>
      </c>
      <c r="X21" s="247"/>
      <c r="Y21" s="247"/>
      <c r="Z21" s="247"/>
      <c r="AA21" s="247"/>
      <c r="AB21" s="247"/>
      <c r="AC21" s="247"/>
      <c r="AD21" s="34">
        <f t="shared" si="10"/>
        <v>0</v>
      </c>
    </row>
    <row r="22" spans="1:30">
      <c r="A22">
        <v>9</v>
      </c>
      <c r="B22" t="s">
        <v>265</v>
      </c>
      <c r="C22" s="344">
        <v>4</v>
      </c>
      <c r="D22" s="344">
        <v>10</v>
      </c>
      <c r="E22" s="29">
        <v>12</v>
      </c>
      <c r="F22" s="29">
        <v>9</v>
      </c>
      <c r="G22" s="29">
        <v>8</v>
      </c>
      <c r="H22" s="344">
        <v>6</v>
      </c>
      <c r="I22" s="245"/>
      <c r="J22" s="245"/>
      <c r="K22" s="245"/>
      <c r="L22" s="245"/>
      <c r="M22" s="245"/>
      <c r="N22" s="245"/>
      <c r="O22" s="187"/>
      <c r="P22">
        <v>9</v>
      </c>
      <c r="Q22" s="28" t="str">
        <f t="shared" si="3"/>
        <v>Employee Travel</v>
      </c>
      <c r="R22" s="184">
        <f t="shared" si="4"/>
        <v>4.511108604939664E-4</v>
      </c>
      <c r="S22" s="184">
        <f t="shared" si="5"/>
        <v>1.3046314416177429E-3</v>
      </c>
      <c r="T22" s="184">
        <f t="shared" si="6"/>
        <v>1.6172506738544475E-3</v>
      </c>
      <c r="U22" s="184">
        <f t="shared" si="7"/>
        <v>1.3096623981373691E-3</v>
      </c>
      <c r="V22" s="184">
        <f t="shared" si="8"/>
        <v>1.249024199843872E-3</v>
      </c>
      <c r="W22" s="184">
        <f t="shared" si="9"/>
        <v>9.8928276999175608E-4</v>
      </c>
      <c r="X22" s="247"/>
      <c r="Y22" s="247"/>
      <c r="Z22" s="247"/>
      <c r="AA22" s="247"/>
      <c r="AB22" s="247"/>
      <c r="AC22" s="247"/>
      <c r="AD22" s="34">
        <f t="shared" si="10"/>
        <v>1.153493723989859E-3</v>
      </c>
    </row>
    <row r="23" spans="1:30" ht="15" customHeight="1" thickBot="1">
      <c r="A23">
        <v>10</v>
      </c>
      <c r="B23" t="s">
        <v>305</v>
      </c>
      <c r="C23" s="344">
        <v>0</v>
      </c>
      <c r="D23" s="344">
        <v>0</v>
      </c>
      <c r="E23" s="29">
        <v>0</v>
      </c>
      <c r="F23" s="29">
        <v>0</v>
      </c>
      <c r="G23" s="29">
        <v>0</v>
      </c>
      <c r="H23" s="344">
        <v>0</v>
      </c>
      <c r="I23" s="245"/>
      <c r="J23" s="245"/>
      <c r="K23" s="245"/>
      <c r="L23" s="245"/>
      <c r="M23" s="245"/>
      <c r="N23" s="245"/>
      <c r="O23" s="187"/>
      <c r="Q23" s="188" t="s">
        <v>305</v>
      </c>
      <c r="R23" s="184">
        <f t="shared" si="4"/>
        <v>0</v>
      </c>
      <c r="S23" s="184">
        <f t="shared" si="5"/>
        <v>0</v>
      </c>
      <c r="T23" s="184">
        <f t="shared" si="6"/>
        <v>0</v>
      </c>
      <c r="U23" s="184">
        <f t="shared" si="7"/>
        <v>0</v>
      </c>
      <c r="V23" s="184">
        <f t="shared" si="8"/>
        <v>0</v>
      </c>
      <c r="W23" s="184">
        <f t="shared" si="9"/>
        <v>0</v>
      </c>
      <c r="X23" s="247"/>
      <c r="Y23" s="247"/>
      <c r="Z23" s="247"/>
      <c r="AA23" s="247"/>
      <c r="AB23" s="247"/>
      <c r="AC23" s="247"/>
      <c r="AD23" s="34">
        <f t="shared" si="10"/>
        <v>0</v>
      </c>
    </row>
    <row r="24" spans="1:30">
      <c r="B24" s="40" t="s">
        <v>24</v>
      </c>
      <c r="C24" s="347">
        <f t="shared" ref="C24:H24" si="11">SUM(C14:C23)</f>
        <v>8867</v>
      </c>
      <c r="D24" s="347">
        <f t="shared" si="11"/>
        <v>7665</v>
      </c>
      <c r="E24" s="41">
        <f t="shared" si="11"/>
        <v>7420</v>
      </c>
      <c r="F24" s="41">
        <f t="shared" si="11"/>
        <v>6872</v>
      </c>
      <c r="G24" s="41">
        <f t="shared" si="11"/>
        <v>6405</v>
      </c>
      <c r="H24" s="41">
        <f t="shared" si="11"/>
        <v>6065</v>
      </c>
      <c r="I24" s="239">
        <f t="shared" ref="I24:O24" si="12">SUM(I14:I20)</f>
        <v>0</v>
      </c>
      <c r="J24" s="239">
        <f t="shared" si="12"/>
        <v>0</v>
      </c>
      <c r="K24" s="239">
        <f t="shared" si="12"/>
        <v>0</v>
      </c>
      <c r="L24" s="239">
        <f t="shared" si="12"/>
        <v>0</v>
      </c>
      <c r="M24" s="239">
        <f t="shared" si="12"/>
        <v>0</v>
      </c>
      <c r="N24" s="239">
        <f t="shared" si="12"/>
        <v>0</v>
      </c>
      <c r="O24" s="42">
        <f t="shared" si="12"/>
        <v>43245</v>
      </c>
      <c r="Q24" s="40" t="s">
        <v>24</v>
      </c>
      <c r="R24" s="45">
        <f t="shared" ref="R24:AD24" si="13">SUM(R14:R23)</f>
        <v>1</v>
      </c>
      <c r="S24" s="45">
        <f t="shared" si="13"/>
        <v>1</v>
      </c>
      <c r="T24" s="45">
        <f t="shared" si="13"/>
        <v>1</v>
      </c>
      <c r="U24" s="45">
        <f t="shared" si="13"/>
        <v>1</v>
      </c>
      <c r="V24" s="45">
        <f t="shared" si="13"/>
        <v>1</v>
      </c>
      <c r="W24" s="45">
        <f t="shared" si="13"/>
        <v>1</v>
      </c>
      <c r="X24" s="231">
        <f t="shared" si="13"/>
        <v>0</v>
      </c>
      <c r="Y24" s="231">
        <f t="shared" si="13"/>
        <v>0</v>
      </c>
      <c r="Z24" s="231">
        <f t="shared" si="13"/>
        <v>0</v>
      </c>
      <c r="AA24" s="231">
        <f t="shared" si="13"/>
        <v>0</v>
      </c>
      <c r="AB24" s="231">
        <f t="shared" si="13"/>
        <v>0</v>
      </c>
      <c r="AC24" s="231">
        <f t="shared" si="13"/>
        <v>0</v>
      </c>
      <c r="AD24" s="45">
        <f t="shared" si="13"/>
        <v>1</v>
      </c>
    </row>
    <row r="25" spans="1:30">
      <c r="C25" t="b">
        <f t="shared" ref="C25:H25" si="14">C24=C7</f>
        <v>1</v>
      </c>
      <c r="D25" t="b">
        <f t="shared" si="14"/>
        <v>1</v>
      </c>
      <c r="E25" t="b">
        <f t="shared" si="14"/>
        <v>1</v>
      </c>
      <c r="F25" t="b">
        <f t="shared" si="14"/>
        <v>1</v>
      </c>
      <c r="G25" t="b">
        <f t="shared" si="14"/>
        <v>1</v>
      </c>
      <c r="H25" t="b">
        <f t="shared" si="14"/>
        <v>1</v>
      </c>
    </row>
    <row r="26" spans="1:30">
      <c r="B26" s="13" t="s">
        <v>266</v>
      </c>
      <c r="C26" s="26"/>
      <c r="D26" s="341"/>
      <c r="E26" s="26"/>
      <c r="F26" s="26"/>
      <c r="G26" s="26"/>
      <c r="H26" s="26"/>
      <c r="I26" s="244"/>
      <c r="J26" s="244"/>
      <c r="K26" s="244"/>
      <c r="L26" s="244"/>
      <c r="M26" s="244"/>
      <c r="N26" s="244"/>
      <c r="O26" s="27"/>
      <c r="Q26" s="13" t="s">
        <v>267</v>
      </c>
      <c r="R26" s="48" t="s">
        <v>25</v>
      </c>
      <c r="S26" s="48" t="s">
        <v>26</v>
      </c>
      <c r="T26" s="48" t="s">
        <v>27</v>
      </c>
      <c r="U26" s="48" t="s">
        <v>28</v>
      </c>
      <c r="V26" s="48" t="s">
        <v>29</v>
      </c>
      <c r="W26" s="48" t="s">
        <v>30</v>
      </c>
      <c r="X26" s="241" t="s">
        <v>31</v>
      </c>
      <c r="Y26" s="241" t="s">
        <v>32</v>
      </c>
      <c r="Z26" s="241" t="s">
        <v>33</v>
      </c>
      <c r="AA26" s="241" t="s">
        <v>34</v>
      </c>
      <c r="AB26" s="241" t="s">
        <v>35</v>
      </c>
      <c r="AC26" s="241" t="s">
        <v>36</v>
      </c>
      <c r="AD26" s="27"/>
    </row>
    <row r="27" spans="1:30">
      <c r="A27">
        <v>1</v>
      </c>
      <c r="B27" s="6" t="s">
        <v>257</v>
      </c>
      <c r="C27" s="340">
        <v>1305523.74</v>
      </c>
      <c r="D27" s="340">
        <v>1116780.77</v>
      </c>
      <c r="E27" s="8">
        <v>1258807.6100000001</v>
      </c>
      <c r="F27" s="8">
        <v>922876.13</v>
      </c>
      <c r="G27" s="8">
        <v>1238078.25</v>
      </c>
      <c r="H27" s="340">
        <v>865116.81</v>
      </c>
      <c r="I27" s="245"/>
      <c r="J27" s="245"/>
      <c r="K27" s="245"/>
      <c r="L27" s="245"/>
      <c r="M27" s="245"/>
      <c r="N27" s="245"/>
      <c r="O27" s="30">
        <f t="shared" ref="O27:O35" si="15">SUM(C27:H27)</f>
        <v>6707183.3100000005</v>
      </c>
      <c r="Q27" s="28" t="str">
        <f t="shared" ref="Q27:Q35" si="16">B27</f>
        <v>Corporate SS</v>
      </c>
      <c r="R27" s="184">
        <f t="shared" ref="R27:R36" si="17">C27/C$37</f>
        <v>3.8474851631218492E-2</v>
      </c>
      <c r="S27" s="184">
        <f t="shared" ref="S27:S36" si="18">D27/D$37</f>
        <v>3.7258456060215231E-2</v>
      </c>
      <c r="T27" s="184">
        <f t="shared" ref="T27:T36" si="19">E27/E$37</f>
        <v>4.8778965784606637E-2</v>
      </c>
      <c r="U27" s="184">
        <f t="shared" ref="U27:U36" si="20">F27/F$37</f>
        <v>3.8896412653043957E-2</v>
      </c>
      <c r="V27" s="184">
        <f t="shared" ref="V27:V36" si="21">G27/G$37</f>
        <v>5.9994006803073548E-2</v>
      </c>
      <c r="W27" s="184">
        <f t="shared" ref="W27:W36" si="22">H27/H$37</f>
        <v>4.4548972226132008E-2</v>
      </c>
      <c r="X27" s="247"/>
      <c r="Y27" s="247"/>
      <c r="Z27" s="247"/>
      <c r="AA27" s="247"/>
      <c r="AB27" s="247"/>
      <c r="AC27" s="247"/>
      <c r="AD27" s="34"/>
    </row>
    <row r="28" spans="1:30">
      <c r="A28">
        <v>2</v>
      </c>
      <c r="B28" s="6" t="s">
        <v>258</v>
      </c>
      <c r="C28" s="340">
        <v>1290927.75</v>
      </c>
      <c r="D28" s="340">
        <v>895081.89</v>
      </c>
      <c r="E28" s="8">
        <v>1309795.6000000001</v>
      </c>
      <c r="F28" s="8">
        <v>1089955.52</v>
      </c>
      <c r="G28" s="8">
        <v>711173.64</v>
      </c>
      <c r="H28" s="340">
        <v>968009.83</v>
      </c>
      <c r="I28" s="233"/>
      <c r="J28" s="233"/>
      <c r="K28" s="233"/>
      <c r="L28" s="233"/>
      <c r="M28" s="233"/>
      <c r="N28" s="233"/>
      <c r="O28" s="18">
        <f t="shared" si="15"/>
        <v>6264944.2299999995</v>
      </c>
      <c r="Q28" s="28" t="str">
        <f t="shared" si="16"/>
        <v>Corporate LS</v>
      </c>
      <c r="R28" s="184">
        <f t="shared" si="17"/>
        <v>3.8044695876516745E-2</v>
      </c>
      <c r="S28" s="184">
        <f t="shared" si="18"/>
        <v>2.9862055440710539E-2</v>
      </c>
      <c r="T28" s="184">
        <f t="shared" si="19"/>
        <v>5.0754757319292278E-2</v>
      </c>
      <c r="U28" s="184">
        <f t="shared" si="20"/>
        <v>4.5938299086122326E-2</v>
      </c>
      <c r="V28" s="184">
        <f t="shared" si="21"/>
        <v>3.446159901147329E-2</v>
      </c>
      <c r="W28" s="184">
        <f t="shared" si="22"/>
        <v>4.9847422374433764E-2</v>
      </c>
      <c r="X28" s="248"/>
      <c r="Y28" s="248"/>
      <c r="Z28" s="248"/>
      <c r="AA28" s="248"/>
      <c r="AB28" s="248"/>
      <c r="AC28" s="248"/>
      <c r="AD28" s="35"/>
    </row>
    <row r="29" spans="1:30">
      <c r="A29">
        <v>3</v>
      </c>
      <c r="B29" s="6" t="s">
        <v>259</v>
      </c>
      <c r="C29" s="340">
        <v>12580039.84</v>
      </c>
      <c r="D29" s="340">
        <v>10146583.689999999</v>
      </c>
      <c r="E29" s="8">
        <v>9219558.8699999992</v>
      </c>
      <c r="F29" s="8">
        <v>7847500.7199999997</v>
      </c>
      <c r="G29" s="8">
        <v>6630364.8899999997</v>
      </c>
      <c r="H29" s="340">
        <v>6394631.9699999997</v>
      </c>
      <c r="I29" s="245"/>
      <c r="J29" s="245"/>
      <c r="K29" s="245"/>
      <c r="L29" s="245"/>
      <c r="M29" s="245"/>
      <c r="N29" s="245"/>
      <c r="O29" s="30">
        <f t="shared" si="15"/>
        <v>52818679.979999997</v>
      </c>
      <c r="Q29" s="28" t="str">
        <f t="shared" si="16"/>
        <v>Online Business</v>
      </c>
      <c r="R29" s="184">
        <f t="shared" si="17"/>
        <v>0.3707440558367921</v>
      </c>
      <c r="S29" s="184">
        <f t="shared" si="18"/>
        <v>0.33851410476486044</v>
      </c>
      <c r="T29" s="184">
        <f t="shared" si="19"/>
        <v>0.35725915786995965</v>
      </c>
      <c r="U29" s="184">
        <f t="shared" si="20"/>
        <v>0.330748208104786</v>
      </c>
      <c r="V29" s="184">
        <f t="shared" si="21"/>
        <v>0.32128999626438792</v>
      </c>
      <c r="W29" s="184">
        <f t="shared" si="22"/>
        <v>0.32928996262119303</v>
      </c>
      <c r="X29" s="247"/>
      <c r="Y29" s="247"/>
      <c r="Z29" s="247"/>
      <c r="AA29" s="247"/>
      <c r="AB29" s="247"/>
      <c r="AC29" s="247"/>
      <c r="AD29" s="34"/>
    </row>
    <row r="30" spans="1:30">
      <c r="A30">
        <v>4</v>
      </c>
      <c r="B30" s="6" t="s">
        <v>260</v>
      </c>
      <c r="C30" s="340">
        <v>5855388.7000000002</v>
      </c>
      <c r="D30" s="340">
        <v>5522894.9699999997</v>
      </c>
      <c r="E30" s="8">
        <v>5049704.3600000003</v>
      </c>
      <c r="F30" s="8">
        <v>4314754.5</v>
      </c>
      <c r="G30" s="8">
        <v>3691374.95</v>
      </c>
      <c r="H30" s="340">
        <v>3727648.43</v>
      </c>
      <c r="I30" s="233"/>
      <c r="J30" s="233"/>
      <c r="K30" s="233"/>
      <c r="L30" s="233"/>
      <c r="M30" s="233"/>
      <c r="N30" s="233"/>
      <c r="O30" s="18">
        <f t="shared" si="15"/>
        <v>28161765.91</v>
      </c>
      <c r="Q30" s="28" t="str">
        <f t="shared" si="16"/>
        <v>ASR</v>
      </c>
      <c r="R30" s="184">
        <f t="shared" si="17"/>
        <v>0.17256309063794836</v>
      </c>
      <c r="S30" s="184">
        <f t="shared" si="18"/>
        <v>0.18425687932012719</v>
      </c>
      <c r="T30" s="184">
        <f t="shared" si="19"/>
        <v>0.19567672950342185</v>
      </c>
      <c r="U30" s="184">
        <f t="shared" si="20"/>
        <v>0.18185373537462535</v>
      </c>
      <c r="V30" s="184">
        <f t="shared" si="21"/>
        <v>0.1788742947895218</v>
      </c>
      <c r="W30" s="184">
        <f t="shared" si="22"/>
        <v>0.19195431698622822</v>
      </c>
      <c r="X30" s="248"/>
      <c r="Y30" s="248"/>
      <c r="Z30" s="248"/>
      <c r="AA30" s="248"/>
      <c r="AB30" s="248"/>
      <c r="AC30" s="248"/>
      <c r="AD30" s="35"/>
    </row>
    <row r="31" spans="1:30">
      <c r="A31">
        <v>5</v>
      </c>
      <c r="B31" s="6" t="s">
        <v>261</v>
      </c>
      <c r="C31" s="340">
        <v>12269284.449999999</v>
      </c>
      <c r="D31" s="340">
        <v>11361099.73</v>
      </c>
      <c r="E31" s="8">
        <v>7629198.4000000004</v>
      </c>
      <c r="F31" s="8">
        <v>8674568.3800000008</v>
      </c>
      <c r="G31" s="8">
        <v>7802525.2199999997</v>
      </c>
      <c r="H31" s="340">
        <v>6262701.0499999998</v>
      </c>
      <c r="I31" s="245"/>
      <c r="J31" s="245"/>
      <c r="K31" s="245"/>
      <c r="L31" s="245"/>
      <c r="M31" s="245"/>
      <c r="N31" s="245"/>
      <c r="O31" s="30">
        <f t="shared" si="15"/>
        <v>53999377.229999997</v>
      </c>
      <c r="Q31" s="28" t="str">
        <f t="shared" si="16"/>
        <v>Wholesale</v>
      </c>
      <c r="R31" s="184">
        <f t="shared" si="17"/>
        <v>0.36158584051100151</v>
      </c>
      <c r="S31" s="184">
        <f t="shared" si="18"/>
        <v>0.37903324131013483</v>
      </c>
      <c r="T31" s="184">
        <f t="shared" si="19"/>
        <v>0.29563247374837182</v>
      </c>
      <c r="U31" s="184">
        <f t="shared" si="20"/>
        <v>0.3656065861141376</v>
      </c>
      <c r="V31" s="184">
        <f t="shared" si="21"/>
        <v>0.37808979451002622</v>
      </c>
      <c r="W31" s="184">
        <f t="shared" si="22"/>
        <v>0.32249621312643056</v>
      </c>
      <c r="X31" s="247"/>
      <c r="Y31" s="247"/>
      <c r="Z31" s="247"/>
      <c r="AA31" s="247"/>
      <c r="AB31" s="247"/>
      <c r="AC31" s="247"/>
      <c r="AD31" s="34"/>
    </row>
    <row r="32" spans="1:30">
      <c r="A32">
        <v>6</v>
      </c>
      <c r="B32" s="6" t="s">
        <v>303</v>
      </c>
      <c r="C32" s="340">
        <v>326135.53000000003</v>
      </c>
      <c r="D32" s="340">
        <v>737351.38</v>
      </c>
      <c r="E32" s="8">
        <v>1038852.65</v>
      </c>
      <c r="F32" s="8">
        <v>655121.06000000006</v>
      </c>
      <c r="G32" s="8">
        <v>421062.87</v>
      </c>
      <c r="H32" s="340">
        <v>508989.69</v>
      </c>
      <c r="I32" s="233"/>
      <c r="J32" s="233"/>
      <c r="K32" s="233"/>
      <c r="L32" s="233"/>
      <c r="M32" s="233"/>
      <c r="N32" s="233"/>
      <c r="O32" s="18">
        <f t="shared" si="15"/>
        <v>3687513.18</v>
      </c>
      <c r="Q32" s="28" t="str">
        <f t="shared" si="16"/>
        <v>Wholesale Group</v>
      </c>
      <c r="R32" s="184">
        <f t="shared" si="17"/>
        <v>9.6114806218834514E-3</v>
      </c>
      <c r="S32" s="184">
        <f t="shared" si="18"/>
        <v>2.4599791409973031E-2</v>
      </c>
      <c r="T32" s="184">
        <f t="shared" si="19"/>
        <v>4.0255681223279174E-2</v>
      </c>
      <c r="U32" s="184">
        <f t="shared" si="20"/>
        <v>2.7611353527433387E-2</v>
      </c>
      <c r="V32" s="184">
        <f t="shared" si="21"/>
        <v>2.0403596208318556E-2</v>
      </c>
      <c r="W32" s="184">
        <f t="shared" si="22"/>
        <v>2.6210295882699977E-2</v>
      </c>
      <c r="X32" s="248"/>
      <c r="Y32" s="248"/>
      <c r="Z32" s="248"/>
      <c r="AA32" s="248"/>
      <c r="AB32" s="248"/>
      <c r="AC32" s="248"/>
      <c r="AD32" s="35"/>
    </row>
    <row r="33" spans="1:45">
      <c r="A33">
        <v>7</v>
      </c>
      <c r="B33" s="6" t="s">
        <v>288</v>
      </c>
      <c r="C33" s="340">
        <v>294136.96999999997</v>
      </c>
      <c r="D33" s="340">
        <v>165573.4</v>
      </c>
      <c r="E33" s="8">
        <v>268343.71000000002</v>
      </c>
      <c r="F33" s="8">
        <v>198963.85</v>
      </c>
      <c r="G33" s="8">
        <v>125149.01</v>
      </c>
      <c r="H33" s="340">
        <v>680458.31</v>
      </c>
      <c r="I33" s="245"/>
      <c r="J33" s="245"/>
      <c r="K33" s="245"/>
      <c r="L33" s="245"/>
      <c r="M33" s="245"/>
      <c r="N33" s="245"/>
      <c r="O33" s="30">
        <f t="shared" si="15"/>
        <v>1732625.25</v>
      </c>
      <c r="Q33" s="28" t="str">
        <f t="shared" si="16"/>
        <v>Corporate Group</v>
      </c>
      <c r="R33" s="184">
        <f t="shared" si="17"/>
        <v>8.6684569060430598E-3</v>
      </c>
      <c r="S33" s="184">
        <f t="shared" si="18"/>
        <v>5.523921448468745E-3</v>
      </c>
      <c r="T33" s="184">
        <f t="shared" si="19"/>
        <v>1.0398355193137422E-2</v>
      </c>
      <c r="U33" s="184">
        <f t="shared" si="20"/>
        <v>8.3857191242321331E-3</v>
      </c>
      <c r="V33" s="184">
        <f t="shared" si="21"/>
        <v>6.0643909682913172E-3</v>
      </c>
      <c r="W33" s="184">
        <f t="shared" si="22"/>
        <v>3.504002928024335E-2</v>
      </c>
      <c r="X33" s="247"/>
      <c r="Y33" s="247"/>
      <c r="Z33" s="247"/>
      <c r="AA33" s="247"/>
      <c r="AB33" s="247"/>
      <c r="AC33" s="247"/>
      <c r="AD33" s="34"/>
    </row>
    <row r="34" spans="1:45">
      <c r="A34">
        <v>8</v>
      </c>
      <c r="B34" s="6" t="s">
        <v>304</v>
      </c>
      <c r="C34" s="340">
        <v>0</v>
      </c>
      <c r="D34" s="340">
        <v>0</v>
      </c>
      <c r="E34" s="8">
        <v>0</v>
      </c>
      <c r="F34" s="8">
        <v>0</v>
      </c>
      <c r="G34" s="8">
        <v>0</v>
      </c>
      <c r="H34" s="340">
        <v>0</v>
      </c>
      <c r="I34" s="245"/>
      <c r="J34" s="245"/>
      <c r="K34" s="245"/>
      <c r="L34" s="245"/>
      <c r="M34" s="245"/>
      <c r="N34" s="245"/>
      <c r="O34" s="30">
        <f t="shared" si="15"/>
        <v>0</v>
      </c>
      <c r="Q34" s="28" t="str">
        <f t="shared" si="16"/>
        <v>Medical</v>
      </c>
      <c r="R34" s="184">
        <f t="shared" si="17"/>
        <v>0</v>
      </c>
      <c r="S34" s="184">
        <f t="shared" si="18"/>
        <v>0</v>
      </c>
      <c r="T34" s="184">
        <f t="shared" si="19"/>
        <v>0</v>
      </c>
      <c r="U34" s="184">
        <f t="shared" si="20"/>
        <v>0</v>
      </c>
      <c r="V34" s="184">
        <f t="shared" si="21"/>
        <v>0</v>
      </c>
      <c r="W34" s="184">
        <f t="shared" si="22"/>
        <v>0</v>
      </c>
      <c r="X34" s="247"/>
      <c r="Y34" s="247"/>
      <c r="Z34" s="247"/>
      <c r="AA34" s="247"/>
      <c r="AB34" s="247"/>
      <c r="AC34" s="247"/>
      <c r="AD34" s="34"/>
    </row>
    <row r="35" spans="1:45">
      <c r="A35">
        <v>9</v>
      </c>
      <c r="B35" s="6" t="s">
        <v>265</v>
      </c>
      <c r="C35" s="340">
        <v>10435</v>
      </c>
      <c r="D35" s="340">
        <v>28521.66</v>
      </c>
      <c r="E35" s="8">
        <v>32100</v>
      </c>
      <c r="F35" s="8">
        <v>22770</v>
      </c>
      <c r="G35" s="8">
        <v>16970</v>
      </c>
      <c r="H35" s="340">
        <v>11900</v>
      </c>
      <c r="I35" s="245"/>
      <c r="J35" s="245"/>
      <c r="K35" s="245"/>
      <c r="L35" s="245"/>
      <c r="M35" s="245"/>
      <c r="N35" s="245"/>
      <c r="O35" s="30">
        <f t="shared" si="15"/>
        <v>122696.66</v>
      </c>
      <c r="Q35" s="28" t="str">
        <f t="shared" si="16"/>
        <v>Employee Travel</v>
      </c>
      <c r="R35" s="184">
        <f t="shared" si="17"/>
        <v>3.0752797859636392E-4</v>
      </c>
      <c r="S35" s="184">
        <f t="shared" si="18"/>
        <v>9.5155024551004611E-4</v>
      </c>
      <c r="T35" s="184">
        <f t="shared" si="19"/>
        <v>1.2438793579313307E-3</v>
      </c>
      <c r="U35" s="184">
        <f t="shared" si="20"/>
        <v>9.5968601561924772E-4</v>
      </c>
      <c r="V35" s="184">
        <f t="shared" si="21"/>
        <v>8.2232144490718422E-4</v>
      </c>
      <c r="W35" s="184">
        <f t="shared" si="22"/>
        <v>6.1278750263906074E-4</v>
      </c>
      <c r="X35" s="247"/>
      <c r="Y35" s="247"/>
      <c r="Z35" s="247"/>
      <c r="AA35" s="247"/>
      <c r="AB35" s="247"/>
      <c r="AC35" s="247"/>
      <c r="AD35" s="34"/>
    </row>
    <row r="36" spans="1:45" ht="15" customHeight="1" thickBot="1">
      <c r="A36">
        <v>10</v>
      </c>
      <c r="B36" s="6" t="s">
        <v>305</v>
      </c>
      <c r="C36" s="340">
        <v>0</v>
      </c>
      <c r="D36" s="340">
        <v>0</v>
      </c>
      <c r="E36" s="8">
        <v>0</v>
      </c>
      <c r="F36" s="8">
        <v>0</v>
      </c>
      <c r="G36" s="8">
        <v>0</v>
      </c>
      <c r="H36" s="340">
        <v>0</v>
      </c>
      <c r="I36" s="245"/>
      <c r="J36" s="245"/>
      <c r="K36" s="245"/>
      <c r="L36" s="245"/>
      <c r="M36" s="245"/>
      <c r="N36" s="245"/>
      <c r="O36" s="187"/>
      <c r="Q36" s="188" t="s">
        <v>305</v>
      </c>
      <c r="R36" s="184">
        <f t="shared" si="17"/>
        <v>0</v>
      </c>
      <c r="S36" s="184">
        <f t="shared" si="18"/>
        <v>0</v>
      </c>
      <c r="T36" s="184">
        <f t="shared" si="19"/>
        <v>0</v>
      </c>
      <c r="U36" s="184">
        <f t="shared" si="20"/>
        <v>0</v>
      </c>
      <c r="V36" s="184">
        <f t="shared" si="21"/>
        <v>0</v>
      </c>
      <c r="W36" s="184">
        <f t="shared" si="22"/>
        <v>0</v>
      </c>
      <c r="X36" s="247"/>
      <c r="Y36" s="247"/>
      <c r="Z36" s="247"/>
      <c r="AA36" s="247"/>
      <c r="AB36" s="247"/>
      <c r="AC36" s="247"/>
      <c r="AD36" s="189"/>
    </row>
    <row r="37" spans="1:45">
      <c r="B37" s="40" t="s">
        <v>24</v>
      </c>
      <c r="C37" s="347">
        <f t="shared" ref="C37:H37" si="23">SUM(C27:C36)</f>
        <v>33931871.979999997</v>
      </c>
      <c r="D37" s="347">
        <f t="shared" si="23"/>
        <v>29973887.489999998</v>
      </c>
      <c r="E37" s="41">
        <f t="shared" si="23"/>
        <v>25806361.199999996</v>
      </c>
      <c r="F37" s="41">
        <f t="shared" si="23"/>
        <v>23726510.16</v>
      </c>
      <c r="G37" s="41">
        <f t="shared" si="23"/>
        <v>20636698.830000002</v>
      </c>
      <c r="H37" s="347">
        <f t="shared" si="23"/>
        <v>19419456.09</v>
      </c>
      <c r="I37" s="239">
        <f t="shared" ref="I37:O37" si="24">SUM(I27:I33)</f>
        <v>0</v>
      </c>
      <c r="J37" s="239">
        <f t="shared" si="24"/>
        <v>0</v>
      </c>
      <c r="K37" s="239">
        <f t="shared" si="24"/>
        <v>0</v>
      </c>
      <c r="L37" s="239">
        <f t="shared" si="24"/>
        <v>0</v>
      </c>
      <c r="M37" s="239">
        <f t="shared" si="24"/>
        <v>0</v>
      </c>
      <c r="N37" s="239">
        <f t="shared" si="24"/>
        <v>0</v>
      </c>
      <c r="O37" s="42">
        <f t="shared" si="24"/>
        <v>153372089.09</v>
      </c>
      <c r="Q37" s="40" t="s">
        <v>24</v>
      </c>
      <c r="R37" s="45">
        <f t="shared" ref="R37:AD37" si="25">SUM(R27:R36)</f>
        <v>1</v>
      </c>
      <c r="S37" s="45">
        <f t="shared" si="25"/>
        <v>1</v>
      </c>
      <c r="T37" s="45">
        <f t="shared" si="25"/>
        <v>1.0000000000000002</v>
      </c>
      <c r="U37" s="45">
        <f t="shared" si="25"/>
        <v>1</v>
      </c>
      <c r="V37" s="45">
        <f t="shared" si="25"/>
        <v>0.99999999999999989</v>
      </c>
      <c r="W37" s="45">
        <f t="shared" si="25"/>
        <v>0.99999999999999989</v>
      </c>
      <c r="X37" s="231">
        <f t="shared" si="25"/>
        <v>0</v>
      </c>
      <c r="Y37" s="231">
        <f t="shared" si="25"/>
        <v>0</v>
      </c>
      <c r="Z37" s="231">
        <f t="shared" si="25"/>
        <v>0</v>
      </c>
      <c r="AA37" s="231">
        <f t="shared" si="25"/>
        <v>0</v>
      </c>
      <c r="AB37" s="231">
        <f t="shared" si="25"/>
        <v>0</v>
      </c>
      <c r="AC37" s="231">
        <f t="shared" si="25"/>
        <v>0</v>
      </c>
      <c r="AD37" s="45">
        <f t="shared" si="25"/>
        <v>0</v>
      </c>
    </row>
    <row r="39" spans="1:45">
      <c r="B39" s="13" t="s">
        <v>289</v>
      </c>
      <c r="C39" s="48" t="s">
        <v>25</v>
      </c>
      <c r="D39" s="48" t="s">
        <v>26</v>
      </c>
      <c r="E39" s="48" t="s">
        <v>27</v>
      </c>
      <c r="F39" s="48" t="s">
        <v>28</v>
      </c>
      <c r="G39" s="48" t="s">
        <v>29</v>
      </c>
      <c r="H39" s="48" t="s">
        <v>30</v>
      </c>
      <c r="I39" s="241" t="s">
        <v>31</v>
      </c>
      <c r="J39" s="241" t="s">
        <v>32</v>
      </c>
      <c r="K39" s="241" t="s">
        <v>33</v>
      </c>
      <c r="L39" s="241" t="s">
        <v>34</v>
      </c>
      <c r="M39" s="241" t="s">
        <v>35</v>
      </c>
      <c r="N39" s="241" t="s">
        <v>36</v>
      </c>
      <c r="O39" s="27"/>
      <c r="Q39" s="13" t="s">
        <v>290</v>
      </c>
      <c r="R39" s="14" t="s">
        <v>25</v>
      </c>
      <c r="S39" s="14" t="s">
        <v>26</v>
      </c>
      <c r="T39" s="14" t="s">
        <v>27</v>
      </c>
      <c r="U39" s="14" t="s">
        <v>28</v>
      </c>
      <c r="V39" s="14" t="s">
        <v>29</v>
      </c>
      <c r="W39" s="14" t="s">
        <v>30</v>
      </c>
      <c r="X39" s="241" t="s">
        <v>31</v>
      </c>
      <c r="Y39" s="241" t="s">
        <v>32</v>
      </c>
      <c r="Z39" s="241" t="s">
        <v>33</v>
      </c>
      <c r="AA39" s="241" t="s">
        <v>34</v>
      </c>
      <c r="AB39" s="241" t="s">
        <v>35</v>
      </c>
      <c r="AC39" s="241" t="s">
        <v>36</v>
      </c>
      <c r="AD39" s="15" t="s">
        <v>251</v>
      </c>
      <c r="AF39" s="3" t="s">
        <v>291</v>
      </c>
      <c r="AG39" s="4" t="s">
        <v>25</v>
      </c>
      <c r="AH39" s="4" t="s">
        <v>26</v>
      </c>
      <c r="AI39" s="4" t="s">
        <v>27</v>
      </c>
      <c r="AJ39" s="4" t="s">
        <v>28</v>
      </c>
      <c r="AK39" s="4" t="s">
        <v>29</v>
      </c>
      <c r="AL39" s="4" t="s">
        <v>30</v>
      </c>
      <c r="AM39" s="242" t="s">
        <v>31</v>
      </c>
      <c r="AN39" s="242" t="s">
        <v>32</v>
      </c>
      <c r="AO39" s="242" t="s">
        <v>33</v>
      </c>
      <c r="AP39" s="242" t="s">
        <v>34</v>
      </c>
      <c r="AQ39" s="242" t="s">
        <v>35</v>
      </c>
      <c r="AR39" s="242" t="s">
        <v>36</v>
      </c>
      <c r="AS39" s="4" t="s">
        <v>251</v>
      </c>
    </row>
    <row r="40" spans="1:45">
      <c r="B40" s="28" t="s">
        <v>117</v>
      </c>
      <c r="C40" s="9">
        <f t="shared" ref="C40:C49" si="26">AG40/$AG$50</f>
        <v>0.16533213037103869</v>
      </c>
      <c r="D40" s="9">
        <f t="shared" ref="D40:D49" si="27">AH40/$AH$50</f>
        <v>0.33385518590998042</v>
      </c>
      <c r="E40" s="9">
        <f t="shared" ref="E40:E49" si="28">AI40/$AI$50</f>
        <v>0.20053908355795147</v>
      </c>
      <c r="F40" s="9">
        <f t="shared" ref="F40:F49" si="29">AJ40/$AJ$50</f>
        <v>0.27095459837019792</v>
      </c>
      <c r="G40" s="9">
        <f t="shared" ref="G40:G49" si="30">AK40/$AK$50</f>
        <v>0.29195940671350507</v>
      </c>
      <c r="H40" s="9">
        <f t="shared" ref="H40:H49" si="31">AL40/$AL$50</f>
        <v>0.1978565539983512</v>
      </c>
      <c r="I40" s="245"/>
      <c r="J40" s="245"/>
      <c r="K40" s="245"/>
      <c r="L40" s="245"/>
      <c r="M40" s="245"/>
      <c r="N40" s="245"/>
      <c r="O40" s="30">
        <f t="shared" ref="O40:O49" si="32">AS40</f>
        <v>10445</v>
      </c>
      <c r="Q40" s="6" t="s">
        <v>117</v>
      </c>
      <c r="R40" s="12">
        <v>3102.33</v>
      </c>
      <c r="S40" s="12">
        <v>3708.89</v>
      </c>
      <c r="T40" s="12">
        <v>3023.13</v>
      </c>
      <c r="U40" s="12">
        <v>2968.43</v>
      </c>
      <c r="V40" s="12">
        <v>2709.6</v>
      </c>
      <c r="W40" s="12">
        <v>2767.15</v>
      </c>
      <c r="X40" s="247"/>
      <c r="Y40" s="247"/>
      <c r="Z40" s="247"/>
      <c r="AA40" s="247"/>
      <c r="AB40" s="247"/>
      <c r="AC40" s="247"/>
      <c r="AD40" s="12"/>
      <c r="AF40" s="6" t="s">
        <v>117</v>
      </c>
      <c r="AG40" s="12">
        <v>1466</v>
      </c>
      <c r="AH40" s="12">
        <v>2559</v>
      </c>
      <c r="AI40" s="12">
        <v>1488</v>
      </c>
      <c r="AJ40" s="12">
        <v>1862</v>
      </c>
      <c r="AK40" s="12">
        <v>1870</v>
      </c>
      <c r="AL40" s="12">
        <v>1200</v>
      </c>
      <c r="AM40" s="247"/>
      <c r="AN40" s="247"/>
      <c r="AO40" s="247"/>
      <c r="AP40" s="247"/>
      <c r="AQ40" s="247"/>
      <c r="AR40" s="247"/>
      <c r="AS40" s="12">
        <f t="shared" ref="AS40:AS49" si="33">SUM(AG40:AL40)</f>
        <v>10445</v>
      </c>
    </row>
    <row r="41" spans="1:45">
      <c r="B41" s="28" t="s">
        <v>120</v>
      </c>
      <c r="C41" s="9">
        <f t="shared" si="26"/>
        <v>6.947107251607082E-2</v>
      </c>
      <c r="D41" s="9">
        <f t="shared" si="27"/>
        <v>5.6229615133724722E-2</v>
      </c>
      <c r="E41" s="9">
        <f t="shared" si="28"/>
        <v>6.253369272237197E-2</v>
      </c>
      <c r="F41" s="9">
        <f t="shared" si="29"/>
        <v>0.12136204889406287</v>
      </c>
      <c r="G41" s="9">
        <f t="shared" si="30"/>
        <v>9.492583918813427E-2</v>
      </c>
      <c r="H41" s="9">
        <f t="shared" si="31"/>
        <v>0.13371805441055234</v>
      </c>
      <c r="I41" s="233"/>
      <c r="J41" s="233"/>
      <c r="K41" s="233"/>
      <c r="L41" s="233"/>
      <c r="M41" s="233"/>
      <c r="N41" s="233"/>
      <c r="O41" s="18">
        <f t="shared" si="32"/>
        <v>3764</v>
      </c>
      <c r="Q41" s="6" t="s">
        <v>120</v>
      </c>
      <c r="R41" s="11">
        <v>3790.25</v>
      </c>
      <c r="S41" s="11">
        <v>4470.05</v>
      </c>
      <c r="T41" s="11">
        <v>3768.84</v>
      </c>
      <c r="U41" s="11">
        <v>3556.73</v>
      </c>
      <c r="V41" s="11">
        <v>3571.93</v>
      </c>
      <c r="W41" s="11">
        <v>3168.81</v>
      </c>
      <c r="X41" s="248"/>
      <c r="Y41" s="248"/>
      <c r="Z41" s="248"/>
      <c r="AA41" s="248"/>
      <c r="AB41" s="248"/>
      <c r="AC41" s="248"/>
      <c r="AD41" s="11"/>
      <c r="AF41" t="s">
        <v>120</v>
      </c>
      <c r="AG41" s="11">
        <v>616</v>
      </c>
      <c r="AH41" s="11">
        <v>431</v>
      </c>
      <c r="AI41" s="11">
        <v>464</v>
      </c>
      <c r="AJ41" s="11">
        <v>834</v>
      </c>
      <c r="AK41" s="11">
        <v>608</v>
      </c>
      <c r="AL41" s="11">
        <v>811</v>
      </c>
      <c r="AM41" s="248"/>
      <c r="AN41" s="248"/>
      <c r="AO41" s="248"/>
      <c r="AP41" s="248"/>
      <c r="AQ41" s="248"/>
      <c r="AR41" s="248"/>
      <c r="AS41" s="11">
        <f t="shared" si="33"/>
        <v>3764</v>
      </c>
    </row>
    <row r="42" spans="1:45">
      <c r="B42" s="28" t="s">
        <v>272</v>
      </c>
      <c r="C42" s="9">
        <f t="shared" si="26"/>
        <v>3.7780534566369685E-2</v>
      </c>
      <c r="D42" s="9">
        <f t="shared" si="27"/>
        <v>5.8447488584474884E-2</v>
      </c>
      <c r="E42" s="9">
        <f t="shared" si="28"/>
        <v>0.10795148247978437</v>
      </c>
      <c r="F42" s="9">
        <f t="shared" si="29"/>
        <v>0.12630966239813737</v>
      </c>
      <c r="G42" s="9">
        <f t="shared" si="30"/>
        <v>0.11069476971116315</v>
      </c>
      <c r="H42" s="9">
        <f t="shared" si="31"/>
        <v>7.6009892827699918E-2</v>
      </c>
      <c r="I42" s="245"/>
      <c r="J42" s="245"/>
      <c r="K42" s="245"/>
      <c r="L42" s="245"/>
      <c r="M42" s="245"/>
      <c r="N42" s="245"/>
      <c r="O42" s="30">
        <f t="shared" si="32"/>
        <v>3622</v>
      </c>
      <c r="Q42" s="6" t="s">
        <v>272</v>
      </c>
      <c r="R42" s="12">
        <v>4199.67</v>
      </c>
      <c r="S42" s="12">
        <v>3638.61</v>
      </c>
      <c r="T42" s="12">
        <v>3029.79</v>
      </c>
      <c r="U42" s="8">
        <v>3106.39</v>
      </c>
      <c r="V42" s="8">
        <v>3158.44</v>
      </c>
      <c r="W42" s="8">
        <v>3084.22</v>
      </c>
      <c r="X42" s="247"/>
      <c r="Y42" s="247"/>
      <c r="Z42" s="247"/>
      <c r="AA42" s="247"/>
      <c r="AB42" s="247"/>
      <c r="AC42" s="247"/>
      <c r="AD42" s="12"/>
      <c r="AF42" s="6" t="s">
        <v>272</v>
      </c>
      <c r="AG42" s="12">
        <v>335</v>
      </c>
      <c r="AH42" s="12">
        <v>448</v>
      </c>
      <c r="AI42" s="12">
        <v>801</v>
      </c>
      <c r="AJ42" s="8">
        <v>868</v>
      </c>
      <c r="AK42" s="8">
        <v>709</v>
      </c>
      <c r="AL42" s="8">
        <v>461</v>
      </c>
      <c r="AM42" s="247"/>
      <c r="AN42" s="247"/>
      <c r="AO42" s="247"/>
      <c r="AP42" s="247"/>
      <c r="AQ42" s="247"/>
      <c r="AR42" s="247"/>
      <c r="AS42" s="12">
        <f t="shared" si="33"/>
        <v>3622</v>
      </c>
    </row>
    <row r="43" spans="1:45">
      <c r="B43" s="28" t="s">
        <v>144</v>
      </c>
      <c r="C43" s="9">
        <f t="shared" si="26"/>
        <v>7.443329198150446E-2</v>
      </c>
      <c r="D43" s="9">
        <f t="shared" si="27"/>
        <v>9.0671885192433133E-2</v>
      </c>
      <c r="E43" s="9">
        <f t="shared" si="28"/>
        <v>0.1032345013477089</v>
      </c>
      <c r="F43" s="9">
        <f t="shared" si="29"/>
        <v>3.4196740395809083E-2</v>
      </c>
      <c r="G43" s="9">
        <f t="shared" si="30"/>
        <v>6.6042154566744726E-2</v>
      </c>
      <c r="H43" s="9">
        <f t="shared" si="31"/>
        <v>6.0840890354492992E-2</v>
      </c>
      <c r="I43" s="233"/>
      <c r="J43" s="233"/>
      <c r="K43" s="233"/>
      <c r="L43" s="233"/>
      <c r="M43" s="233"/>
      <c r="N43" s="233"/>
      <c r="O43" s="18">
        <f t="shared" si="32"/>
        <v>3148</v>
      </c>
      <c r="Q43" s="6" t="s">
        <v>144</v>
      </c>
      <c r="R43" s="11">
        <v>3746.43</v>
      </c>
      <c r="S43" s="11">
        <v>3803.43</v>
      </c>
      <c r="T43" s="11">
        <v>3835.69</v>
      </c>
      <c r="U43" s="11">
        <v>4176.1499999999996</v>
      </c>
      <c r="V43" s="11">
        <v>3569.93</v>
      </c>
      <c r="W43" s="11">
        <v>3447.29</v>
      </c>
      <c r="X43" s="248"/>
      <c r="Y43" s="248"/>
      <c r="Z43" s="248"/>
      <c r="AA43" s="248"/>
      <c r="AB43" s="248"/>
      <c r="AC43" s="248"/>
      <c r="AD43" s="11"/>
      <c r="AF43" t="s">
        <v>144</v>
      </c>
      <c r="AG43" s="11">
        <v>660</v>
      </c>
      <c r="AH43" s="11">
        <v>695</v>
      </c>
      <c r="AI43" s="11">
        <v>766</v>
      </c>
      <c r="AJ43" s="11">
        <v>235</v>
      </c>
      <c r="AK43" s="11">
        <v>423</v>
      </c>
      <c r="AL43" s="11">
        <v>369</v>
      </c>
      <c r="AM43" s="248"/>
      <c r="AN43" s="248"/>
      <c r="AO43" s="248"/>
      <c r="AP43" s="248"/>
      <c r="AQ43" s="248"/>
      <c r="AR43" s="248"/>
      <c r="AS43" s="11">
        <f t="shared" si="33"/>
        <v>3148</v>
      </c>
    </row>
    <row r="44" spans="1:45">
      <c r="B44" s="28" t="s">
        <v>198</v>
      </c>
      <c r="C44" s="9">
        <f t="shared" si="26"/>
        <v>6.2704409608661332E-2</v>
      </c>
      <c r="D44" s="9">
        <f t="shared" si="27"/>
        <v>4.6314416177429873E-2</v>
      </c>
      <c r="E44" s="9">
        <f t="shared" si="28"/>
        <v>5.7816711590296499E-2</v>
      </c>
      <c r="F44" s="9">
        <f t="shared" si="29"/>
        <v>5.7479627473806749E-2</v>
      </c>
      <c r="G44" s="9">
        <f t="shared" si="30"/>
        <v>4.9024199843871977E-2</v>
      </c>
      <c r="H44" s="9">
        <f t="shared" si="31"/>
        <v>5.4740313272877164E-2</v>
      </c>
      <c r="I44" s="245"/>
      <c r="J44" s="245"/>
      <c r="K44" s="245"/>
      <c r="L44" s="245"/>
      <c r="M44" s="245"/>
      <c r="N44" s="245"/>
      <c r="O44" s="30">
        <f t="shared" si="32"/>
        <v>2381</v>
      </c>
      <c r="Q44" s="6" t="s">
        <v>198</v>
      </c>
      <c r="R44" s="12">
        <v>4625.57</v>
      </c>
      <c r="S44" s="12">
        <v>4986.9799999999996</v>
      </c>
      <c r="T44" s="12">
        <v>4333.75</v>
      </c>
      <c r="U44" s="12">
        <v>4323.03</v>
      </c>
      <c r="V44" s="8">
        <v>3951.62</v>
      </c>
      <c r="W44" s="8">
        <v>3780.75</v>
      </c>
      <c r="X44" s="247"/>
      <c r="Y44" s="247"/>
      <c r="Z44" s="247"/>
      <c r="AA44" s="247"/>
      <c r="AB44" s="247"/>
      <c r="AC44" s="247"/>
      <c r="AD44" s="12"/>
      <c r="AF44" s="6" t="s">
        <v>198</v>
      </c>
      <c r="AG44" s="12">
        <v>556</v>
      </c>
      <c r="AH44" s="12">
        <v>355</v>
      </c>
      <c r="AI44" s="12">
        <v>429</v>
      </c>
      <c r="AJ44" s="12">
        <v>395</v>
      </c>
      <c r="AK44" s="8">
        <v>314</v>
      </c>
      <c r="AL44" s="8">
        <v>332</v>
      </c>
      <c r="AM44" s="247"/>
      <c r="AN44" s="247"/>
      <c r="AO44" s="247"/>
      <c r="AP44" s="247"/>
      <c r="AQ44" s="247"/>
      <c r="AR44" s="247"/>
      <c r="AS44" s="12">
        <f t="shared" si="33"/>
        <v>2381</v>
      </c>
    </row>
    <row r="45" spans="1:45">
      <c r="B45" s="28" t="s">
        <v>122</v>
      </c>
      <c r="C45" s="9">
        <f t="shared" si="26"/>
        <v>0.10680049622194654</v>
      </c>
      <c r="D45" s="9">
        <f t="shared" si="27"/>
        <v>6.1187214611872147E-2</v>
      </c>
      <c r="E45" s="9">
        <f t="shared" si="28"/>
        <v>4.0161725067385447E-2</v>
      </c>
      <c r="F45" s="9">
        <f t="shared" si="29"/>
        <v>3.3760186263096625E-2</v>
      </c>
      <c r="G45" s="9">
        <f t="shared" si="30"/>
        <v>2.2170179547228729E-2</v>
      </c>
      <c r="H45" s="9">
        <f t="shared" si="31"/>
        <v>3.4130255564715578E-2</v>
      </c>
      <c r="I45" s="233"/>
      <c r="J45" s="233"/>
      <c r="K45" s="233"/>
      <c r="L45" s="233"/>
      <c r="M45" s="233"/>
      <c r="N45" s="233"/>
      <c r="O45" s="18">
        <f t="shared" si="32"/>
        <v>2295</v>
      </c>
      <c r="Q45" s="6" t="s">
        <v>122</v>
      </c>
      <c r="R45" s="11">
        <v>3739.36</v>
      </c>
      <c r="S45" s="11">
        <v>3103.89</v>
      </c>
      <c r="T45" s="11">
        <v>3507.85</v>
      </c>
      <c r="U45" s="11">
        <v>3186.79</v>
      </c>
      <c r="V45" s="5">
        <v>3008.31</v>
      </c>
      <c r="W45" s="11">
        <v>2644.92</v>
      </c>
      <c r="X45" s="248"/>
      <c r="Y45" s="248"/>
      <c r="Z45" s="248"/>
      <c r="AA45" s="248"/>
      <c r="AB45" s="248"/>
      <c r="AC45" s="248"/>
      <c r="AD45" s="11"/>
      <c r="AF45" t="s">
        <v>122</v>
      </c>
      <c r="AG45" s="11">
        <v>947</v>
      </c>
      <c r="AH45" s="11">
        <v>469</v>
      </c>
      <c r="AI45" s="11">
        <v>298</v>
      </c>
      <c r="AJ45" s="11">
        <v>232</v>
      </c>
      <c r="AK45" s="5">
        <v>142</v>
      </c>
      <c r="AL45" s="11">
        <v>207</v>
      </c>
      <c r="AM45" s="248"/>
      <c r="AN45" s="248"/>
      <c r="AO45" s="248"/>
      <c r="AP45" s="248"/>
      <c r="AQ45" s="248"/>
      <c r="AR45" s="248"/>
      <c r="AS45" s="11">
        <f t="shared" si="33"/>
        <v>2295</v>
      </c>
    </row>
    <row r="46" spans="1:45">
      <c r="B46" s="28" t="s">
        <v>137</v>
      </c>
      <c r="C46" s="9">
        <f t="shared" si="26"/>
        <v>3.0788316228713208E-2</v>
      </c>
      <c r="D46" s="9">
        <f t="shared" si="27"/>
        <v>6.3926940639269403E-2</v>
      </c>
      <c r="E46" s="9">
        <f t="shared" si="28"/>
        <v>6.1994609164420483E-2</v>
      </c>
      <c r="F46" s="9">
        <f t="shared" si="29"/>
        <v>5.0640279394644938E-2</v>
      </c>
      <c r="G46" s="9">
        <f t="shared" si="30"/>
        <v>4.6057767369242782E-2</v>
      </c>
      <c r="H46" s="9">
        <f t="shared" si="31"/>
        <v>5.0948062654575431E-2</v>
      </c>
      <c r="I46" s="245"/>
      <c r="J46" s="245"/>
      <c r="K46" s="245"/>
      <c r="L46" s="245"/>
      <c r="M46" s="245"/>
      <c r="N46" s="245"/>
      <c r="O46" s="30">
        <f t="shared" si="32"/>
        <v>2175</v>
      </c>
      <c r="Q46" s="6" t="s">
        <v>137</v>
      </c>
      <c r="R46" s="12">
        <v>3023.63</v>
      </c>
      <c r="S46" s="8">
        <v>3369.13</v>
      </c>
      <c r="T46" s="12">
        <v>2652.03</v>
      </c>
      <c r="U46" s="12">
        <v>2784.74</v>
      </c>
      <c r="V46" s="12">
        <v>2453.8200000000002</v>
      </c>
      <c r="W46" s="12">
        <v>2876.29</v>
      </c>
      <c r="X46" s="247"/>
      <c r="Y46" s="247"/>
      <c r="Z46" s="247"/>
      <c r="AA46" s="247"/>
      <c r="AB46" s="247"/>
      <c r="AC46" s="247"/>
      <c r="AD46" s="12"/>
      <c r="AF46" s="6" t="s">
        <v>137</v>
      </c>
      <c r="AG46" s="12">
        <v>273</v>
      </c>
      <c r="AH46" s="8">
        <v>490</v>
      </c>
      <c r="AI46" s="12">
        <v>460</v>
      </c>
      <c r="AJ46" s="12">
        <v>348</v>
      </c>
      <c r="AK46" s="12">
        <v>295</v>
      </c>
      <c r="AL46" s="12">
        <v>309</v>
      </c>
      <c r="AM46" s="247"/>
      <c r="AN46" s="247"/>
      <c r="AO46" s="247"/>
      <c r="AP46" s="247"/>
      <c r="AQ46" s="247"/>
      <c r="AR46" s="247"/>
      <c r="AS46" s="12">
        <f t="shared" si="33"/>
        <v>2175</v>
      </c>
    </row>
    <row r="47" spans="1:45">
      <c r="B47" s="28" t="s">
        <v>306</v>
      </c>
      <c r="C47" s="9">
        <f t="shared" si="26"/>
        <v>6.8456073079959406E-2</v>
      </c>
      <c r="D47" s="9">
        <f t="shared" si="27"/>
        <v>3.431180691454664E-2</v>
      </c>
      <c r="E47" s="9">
        <f t="shared" si="28"/>
        <v>5.9433962264150944E-2</v>
      </c>
      <c r="F47" s="9">
        <f t="shared" si="29"/>
        <v>2.7066356228172293E-2</v>
      </c>
      <c r="G47" s="9">
        <f t="shared" si="30"/>
        <v>3.2630757220921153E-2</v>
      </c>
      <c r="H47" s="9">
        <f t="shared" si="31"/>
        <v>4.0230832646331413E-2</v>
      </c>
      <c r="I47" s="233"/>
      <c r="J47" s="233"/>
      <c r="K47" s="233"/>
      <c r="L47" s="233"/>
      <c r="M47" s="233"/>
      <c r="N47" s="233"/>
      <c r="O47" s="18">
        <f t="shared" si="32"/>
        <v>1950</v>
      </c>
      <c r="Q47" s="6" t="s">
        <v>306</v>
      </c>
      <c r="R47" s="11">
        <v>3326.32</v>
      </c>
      <c r="S47" s="5">
        <v>3937.58</v>
      </c>
      <c r="T47" s="11">
        <v>2970.45</v>
      </c>
      <c r="U47" s="5">
        <v>2822.07</v>
      </c>
      <c r="V47" s="11">
        <v>3149.03</v>
      </c>
      <c r="W47" s="11">
        <v>2689.6</v>
      </c>
      <c r="X47" s="248"/>
      <c r="Y47" s="248"/>
      <c r="Z47" s="248"/>
      <c r="AA47" s="248"/>
      <c r="AB47" s="248"/>
      <c r="AC47" s="248"/>
      <c r="AD47" s="11"/>
      <c r="AF47" t="s">
        <v>306</v>
      </c>
      <c r="AG47" s="11">
        <v>607</v>
      </c>
      <c r="AH47" s="5">
        <v>263</v>
      </c>
      <c r="AI47" s="11">
        <v>441</v>
      </c>
      <c r="AJ47" s="5">
        <v>186</v>
      </c>
      <c r="AK47" s="11">
        <v>209</v>
      </c>
      <c r="AL47" s="11">
        <v>244</v>
      </c>
      <c r="AM47" s="248"/>
      <c r="AN47" s="248"/>
      <c r="AO47" s="248"/>
      <c r="AP47" s="248"/>
      <c r="AQ47" s="248"/>
      <c r="AR47" s="248"/>
      <c r="AS47" s="11">
        <f t="shared" si="33"/>
        <v>1950</v>
      </c>
    </row>
    <row r="48" spans="1:45">
      <c r="B48" s="28" t="s">
        <v>132</v>
      </c>
      <c r="C48" s="9">
        <f t="shared" si="26"/>
        <v>4.4547197473779179E-2</v>
      </c>
      <c r="D48" s="9">
        <f t="shared" si="27"/>
        <v>2.7919112850619699E-2</v>
      </c>
      <c r="E48" s="9">
        <f t="shared" si="28"/>
        <v>5.8355795148247978E-2</v>
      </c>
      <c r="F48" s="9">
        <f t="shared" si="29"/>
        <v>5.6315483119906869E-2</v>
      </c>
      <c r="G48" s="9">
        <f t="shared" si="30"/>
        <v>3.3255269320843092E-2</v>
      </c>
      <c r="H48" s="9">
        <f t="shared" si="31"/>
        <v>3.9571310799670238E-2</v>
      </c>
      <c r="I48" s="245"/>
      <c r="J48" s="245"/>
      <c r="K48" s="245"/>
      <c r="L48" s="245"/>
      <c r="M48" s="245"/>
      <c r="N48" s="245"/>
      <c r="O48" s="30">
        <f t="shared" si="32"/>
        <v>1882</v>
      </c>
      <c r="Q48" s="6" t="s">
        <v>132</v>
      </c>
      <c r="R48" s="12">
        <v>4177.21</v>
      </c>
      <c r="S48" s="12">
        <v>4543.97</v>
      </c>
      <c r="T48" s="12">
        <v>3948.92</v>
      </c>
      <c r="U48" s="8">
        <v>4362.3500000000004</v>
      </c>
      <c r="V48" s="12">
        <v>4233.4399999999996</v>
      </c>
      <c r="W48" s="8">
        <v>3966.65</v>
      </c>
      <c r="X48" s="247"/>
      <c r="Y48" s="247"/>
      <c r="Z48" s="247"/>
      <c r="AA48" s="247"/>
      <c r="AB48" s="247"/>
      <c r="AC48" s="247"/>
      <c r="AD48" s="12"/>
      <c r="AF48" s="6" t="s">
        <v>132</v>
      </c>
      <c r="AG48" s="12">
        <v>395</v>
      </c>
      <c r="AH48" s="12">
        <v>214</v>
      </c>
      <c r="AI48" s="12">
        <v>433</v>
      </c>
      <c r="AJ48" s="8">
        <v>387</v>
      </c>
      <c r="AK48" s="12">
        <v>213</v>
      </c>
      <c r="AL48" s="8">
        <v>240</v>
      </c>
      <c r="AM48" s="247"/>
      <c r="AN48" s="247"/>
      <c r="AO48" s="247"/>
      <c r="AP48" s="247"/>
      <c r="AQ48" s="247"/>
      <c r="AR48" s="247"/>
      <c r="AS48" s="12">
        <f t="shared" si="33"/>
        <v>1882</v>
      </c>
    </row>
    <row r="49" spans="2:45">
      <c r="B49" s="28" t="s">
        <v>135</v>
      </c>
      <c r="C49" s="9">
        <f t="shared" si="26"/>
        <v>3.8682756287357616E-2</v>
      </c>
      <c r="D49" s="9">
        <f t="shared" si="27"/>
        <v>3.731245923026745E-2</v>
      </c>
      <c r="E49" s="9">
        <f t="shared" si="28"/>
        <v>3.9218328840970353E-2</v>
      </c>
      <c r="F49" s="9">
        <f t="shared" si="29"/>
        <v>3.7834691501746218E-2</v>
      </c>
      <c r="G49" s="9">
        <f t="shared" si="30"/>
        <v>3.5753317720530836E-2</v>
      </c>
      <c r="H49" s="9">
        <f t="shared" si="31"/>
        <v>3.4789777411376753E-2</v>
      </c>
      <c r="I49" s="233"/>
      <c r="J49" s="233"/>
      <c r="K49" s="233"/>
      <c r="L49" s="233"/>
      <c r="M49" s="233"/>
      <c r="N49" s="233"/>
      <c r="O49" s="38">
        <f t="shared" si="32"/>
        <v>1620</v>
      </c>
      <c r="Q49" s="6" t="s">
        <v>135</v>
      </c>
      <c r="R49" s="5">
        <v>3594.1</v>
      </c>
      <c r="S49" s="5">
        <v>4089.34</v>
      </c>
      <c r="T49" s="5">
        <v>3325.8</v>
      </c>
      <c r="U49" s="5">
        <v>3677.39</v>
      </c>
      <c r="V49" s="11">
        <v>3163.13</v>
      </c>
      <c r="W49" s="11">
        <v>3056.49</v>
      </c>
      <c r="AD49" s="11"/>
      <c r="AF49" t="s">
        <v>135</v>
      </c>
      <c r="AG49" s="5">
        <v>343</v>
      </c>
      <c r="AH49" s="11">
        <v>286</v>
      </c>
      <c r="AI49" s="5">
        <v>291</v>
      </c>
      <c r="AJ49" s="5">
        <v>260</v>
      </c>
      <c r="AK49" s="11">
        <v>229</v>
      </c>
      <c r="AL49" s="11">
        <v>211</v>
      </c>
      <c r="AS49" s="11">
        <f t="shared" si="33"/>
        <v>1620</v>
      </c>
    </row>
    <row r="50" spans="2:45" ht="15" customHeight="1" thickBot="1">
      <c r="B50" s="166" t="s">
        <v>292</v>
      </c>
      <c r="C50" s="10">
        <f t="shared" ref="C50:N50" si="34">SUM(C40:C49)</f>
        <v>0.69899627833540101</v>
      </c>
      <c r="D50" s="10">
        <f t="shared" si="34"/>
        <v>0.81017612524461824</v>
      </c>
      <c r="E50" s="10">
        <f t="shared" si="34"/>
        <v>0.79123989218328838</v>
      </c>
      <c r="F50" s="10">
        <f t="shared" si="34"/>
        <v>0.8159196740395811</v>
      </c>
      <c r="G50" s="10">
        <f t="shared" si="34"/>
        <v>0.7825136612021858</v>
      </c>
      <c r="H50" s="10">
        <f t="shared" si="34"/>
        <v>0.7228359439406431</v>
      </c>
      <c r="I50" s="246">
        <f t="shared" si="34"/>
        <v>0</v>
      </c>
      <c r="J50" s="246">
        <f t="shared" si="34"/>
        <v>0</v>
      </c>
      <c r="K50" s="246">
        <f t="shared" si="34"/>
        <v>0</v>
      </c>
      <c r="L50" s="246">
        <f t="shared" si="34"/>
        <v>0</v>
      </c>
      <c r="M50" s="246">
        <f t="shared" si="34"/>
        <v>0</v>
      </c>
      <c r="N50" s="246">
        <f t="shared" si="34"/>
        <v>0</v>
      </c>
      <c r="O50" s="27"/>
      <c r="Q50" s="194"/>
      <c r="R50" s="194"/>
      <c r="S50" s="194"/>
      <c r="T50" s="194"/>
      <c r="U50" s="194"/>
      <c r="V50" s="194"/>
      <c r="W50" s="194"/>
      <c r="X50" s="256"/>
      <c r="Y50" s="256"/>
      <c r="Z50" s="256"/>
      <c r="AA50" s="256"/>
      <c r="AB50" s="256"/>
      <c r="AC50" s="256"/>
      <c r="AD50" s="194"/>
      <c r="AF50" s="195" t="s">
        <v>307</v>
      </c>
      <c r="AG50" s="196">
        <f t="shared" ref="AG50:AR50" si="35">C7</f>
        <v>8867</v>
      </c>
      <c r="AH50" s="196">
        <f t="shared" si="35"/>
        <v>7665</v>
      </c>
      <c r="AI50" s="196">
        <f t="shared" si="35"/>
        <v>7420</v>
      </c>
      <c r="AJ50" s="196">
        <f t="shared" si="35"/>
        <v>6872</v>
      </c>
      <c r="AK50" s="196">
        <f t="shared" si="35"/>
        <v>6405</v>
      </c>
      <c r="AL50" s="196">
        <f t="shared" si="35"/>
        <v>6065</v>
      </c>
      <c r="AM50" s="260">
        <f t="shared" si="35"/>
        <v>0</v>
      </c>
      <c r="AN50" s="260">
        <f t="shared" si="35"/>
        <v>0</v>
      </c>
      <c r="AO50" s="260">
        <f t="shared" si="35"/>
        <v>0</v>
      </c>
      <c r="AP50" s="260">
        <f t="shared" si="35"/>
        <v>0</v>
      </c>
      <c r="AQ50" s="260">
        <f t="shared" si="35"/>
        <v>0</v>
      </c>
      <c r="AR50" s="260">
        <f t="shared" si="35"/>
        <v>0</v>
      </c>
      <c r="AS50" s="197"/>
    </row>
    <row r="51" spans="2:45" s="192" customFormat="1">
      <c r="B51" s="206"/>
      <c r="C51" s="207"/>
      <c r="D51" s="207"/>
      <c r="E51" s="207"/>
      <c r="F51" s="207"/>
      <c r="G51" s="207"/>
      <c r="H51" s="207"/>
      <c r="I51" s="252"/>
      <c r="J51" s="252"/>
      <c r="K51" s="252"/>
      <c r="L51" s="252"/>
      <c r="M51" s="252"/>
      <c r="N51" s="252"/>
      <c r="Q51" s="209" t="s">
        <v>308</v>
      </c>
      <c r="R51" s="210">
        <f t="shared" ref="R51:W52" si="36">R40-R91</f>
        <v>-1001.7799999999997</v>
      </c>
      <c r="S51" s="210">
        <f t="shared" si="36"/>
        <v>-377.72000000000025</v>
      </c>
      <c r="T51" s="210">
        <f t="shared" si="36"/>
        <v>-101.13000000000011</v>
      </c>
      <c r="U51" s="210">
        <f t="shared" si="36"/>
        <v>-326.5</v>
      </c>
      <c r="V51" s="210">
        <f t="shared" si="36"/>
        <v>-298.0300000000002</v>
      </c>
      <c r="W51" s="210">
        <f t="shared" si="36"/>
        <v>-134.42999999999984</v>
      </c>
      <c r="X51" s="257"/>
      <c r="Y51" s="257"/>
      <c r="Z51" s="257"/>
      <c r="AA51" s="257"/>
      <c r="AB51" s="257"/>
      <c r="AC51" s="257"/>
      <c r="AD51" s="278">
        <f>SUM(R51:AC51)</f>
        <v>-2239.59</v>
      </c>
      <c r="AF51" s="209" t="s">
        <v>308</v>
      </c>
      <c r="AG51" s="210">
        <f t="shared" ref="AG51:AL52" si="37">AG40-AG91</f>
        <v>-635</v>
      </c>
      <c r="AH51" s="210">
        <f t="shared" si="37"/>
        <v>791</v>
      </c>
      <c r="AI51" s="210">
        <f t="shared" si="37"/>
        <v>99</v>
      </c>
      <c r="AJ51" s="210">
        <f t="shared" si="37"/>
        <v>89</v>
      </c>
      <c r="AK51" s="210">
        <f t="shared" si="37"/>
        <v>166</v>
      </c>
      <c r="AL51" s="210">
        <f t="shared" si="37"/>
        <v>295</v>
      </c>
      <c r="AM51" s="261"/>
      <c r="AN51" s="261"/>
      <c r="AO51" s="261"/>
      <c r="AP51" s="261"/>
      <c r="AQ51" s="261"/>
      <c r="AR51" s="261"/>
      <c r="AS51" s="278">
        <f>SUM(AG51:AR51)</f>
        <v>805</v>
      </c>
    </row>
    <row r="52" spans="2:45" s="192" customFormat="1">
      <c r="B52" s="206"/>
      <c r="C52" s="207"/>
      <c r="D52" s="207"/>
      <c r="E52" s="207"/>
      <c r="F52" s="207"/>
      <c r="G52" s="207"/>
      <c r="H52" s="207"/>
      <c r="I52" s="252"/>
      <c r="J52" s="252"/>
      <c r="K52" s="252"/>
      <c r="L52" s="252"/>
      <c r="M52" s="252"/>
      <c r="N52" s="252"/>
      <c r="Q52" s="211" t="s">
        <v>309</v>
      </c>
      <c r="R52" s="208">
        <f t="shared" si="36"/>
        <v>-993.90999999999985</v>
      </c>
      <c r="S52" s="208">
        <f t="shared" si="36"/>
        <v>-35.869999999999891</v>
      </c>
      <c r="T52" s="208">
        <f t="shared" si="36"/>
        <v>-314.09999999999991</v>
      </c>
      <c r="U52" s="208">
        <f t="shared" si="36"/>
        <v>-224.15999999999985</v>
      </c>
      <c r="V52" s="208">
        <f t="shared" si="36"/>
        <v>505.04999999999973</v>
      </c>
      <c r="W52" s="208">
        <f t="shared" si="36"/>
        <v>99.509999999999764</v>
      </c>
      <c r="X52" s="253"/>
      <c r="Y52" s="253"/>
      <c r="Z52" s="253"/>
      <c r="AA52" s="253"/>
      <c r="AB52" s="253"/>
      <c r="AC52" s="253"/>
      <c r="AD52" s="279">
        <f>SUM(R52:AC52)</f>
        <v>-963.48</v>
      </c>
      <c r="AF52" s="211" t="s">
        <v>309</v>
      </c>
      <c r="AG52" s="208">
        <f t="shared" si="37"/>
        <v>126</v>
      </c>
      <c r="AH52" s="208">
        <f t="shared" si="37"/>
        <v>9</v>
      </c>
      <c r="AI52" s="208">
        <f t="shared" si="37"/>
        <v>28</v>
      </c>
      <c r="AJ52" s="208">
        <f t="shared" si="37"/>
        <v>153</v>
      </c>
      <c r="AK52" s="208">
        <f t="shared" si="37"/>
        <v>-336</v>
      </c>
      <c r="AL52" s="208">
        <f t="shared" si="37"/>
        <v>-434</v>
      </c>
      <c r="AM52" s="281"/>
      <c r="AN52" s="281"/>
      <c r="AO52" s="281"/>
      <c r="AP52" s="281"/>
      <c r="AQ52" s="281"/>
      <c r="AR52" s="281"/>
      <c r="AS52" s="279">
        <f>SUM(AG52:AR52)</f>
        <v>-454</v>
      </c>
    </row>
    <row r="53" spans="2:45" s="192" customFormat="1">
      <c r="I53" s="253"/>
      <c r="J53" s="253"/>
      <c r="K53" s="253"/>
      <c r="L53" s="253"/>
      <c r="M53" s="253"/>
      <c r="N53" s="253"/>
      <c r="Q53" s="211" t="s">
        <v>310</v>
      </c>
      <c r="R53" s="208">
        <f t="shared" ref="R53:W54" si="38">R42-R94</f>
        <v>-266.35999999999967</v>
      </c>
      <c r="S53" s="208">
        <f t="shared" si="38"/>
        <v>-857.49999999999955</v>
      </c>
      <c r="T53" s="208">
        <f t="shared" si="38"/>
        <v>-1603.33</v>
      </c>
      <c r="U53" s="208">
        <f t="shared" si="38"/>
        <v>-1436.2000000000003</v>
      </c>
      <c r="V53" s="208">
        <f t="shared" si="38"/>
        <v>-1202.3499999999999</v>
      </c>
      <c r="W53" s="208">
        <f t="shared" si="38"/>
        <v>-1074.8400000000006</v>
      </c>
      <c r="X53" s="253"/>
      <c r="Y53" s="253"/>
      <c r="Z53" s="253"/>
      <c r="AA53" s="253"/>
      <c r="AB53" s="253"/>
      <c r="AC53" s="253"/>
      <c r="AD53" s="279">
        <f>SUM(R53:AC53)</f>
        <v>-6440.58</v>
      </c>
      <c r="AF53" s="211" t="s">
        <v>310</v>
      </c>
      <c r="AG53" s="208">
        <f t="shared" ref="AG53:AL54" si="39">AG42-AG94</f>
        <v>-178</v>
      </c>
      <c r="AH53" s="208">
        <f t="shared" si="39"/>
        <v>97</v>
      </c>
      <c r="AI53" s="208">
        <f t="shared" si="39"/>
        <v>355</v>
      </c>
      <c r="AJ53" s="208">
        <f t="shared" si="39"/>
        <v>233</v>
      </c>
      <c r="AK53" s="208">
        <f t="shared" si="39"/>
        <v>107</v>
      </c>
      <c r="AL53" s="208">
        <f t="shared" si="39"/>
        <v>45</v>
      </c>
      <c r="AM53" s="253"/>
      <c r="AN53" s="253"/>
      <c r="AO53" s="253"/>
      <c r="AP53" s="253"/>
      <c r="AQ53" s="253"/>
      <c r="AR53" s="253"/>
      <c r="AS53" s="279">
        <f>SUM(AG53:AR53)</f>
        <v>659</v>
      </c>
    </row>
    <row r="54" spans="2:45" s="192" customFormat="1" ht="15" customHeight="1" thickBot="1">
      <c r="I54" s="253"/>
      <c r="J54" s="253"/>
      <c r="K54" s="253"/>
      <c r="L54" s="253"/>
      <c r="M54" s="253"/>
      <c r="N54" s="253"/>
      <c r="Q54" s="212" t="s">
        <v>311</v>
      </c>
      <c r="R54" s="213">
        <f t="shared" si="38"/>
        <v>-504.2800000000002</v>
      </c>
      <c r="S54" s="213">
        <f t="shared" si="38"/>
        <v>-135.38000000000011</v>
      </c>
      <c r="T54" s="213">
        <f t="shared" si="38"/>
        <v>-121.27999999999975</v>
      </c>
      <c r="U54" s="213">
        <f t="shared" si="38"/>
        <v>-251.49000000000069</v>
      </c>
      <c r="V54" s="213">
        <f t="shared" si="38"/>
        <v>-409.23</v>
      </c>
      <c r="W54" s="213">
        <f t="shared" si="38"/>
        <v>51.820000000000164</v>
      </c>
      <c r="X54" s="258"/>
      <c r="Y54" s="258"/>
      <c r="Z54" s="258"/>
      <c r="AA54" s="258"/>
      <c r="AB54" s="258"/>
      <c r="AC54" s="258"/>
      <c r="AD54" s="280">
        <f>SUM(R54:AC54)</f>
        <v>-1369.8400000000006</v>
      </c>
      <c r="AF54" s="212" t="s">
        <v>311</v>
      </c>
      <c r="AG54" s="213">
        <f t="shared" si="39"/>
        <v>201</v>
      </c>
      <c r="AH54" s="213">
        <f t="shared" si="39"/>
        <v>219</v>
      </c>
      <c r="AI54" s="213">
        <f t="shared" si="39"/>
        <v>236</v>
      </c>
      <c r="AJ54" s="213">
        <f t="shared" si="39"/>
        <v>-244</v>
      </c>
      <c r="AK54" s="213">
        <f t="shared" si="39"/>
        <v>149</v>
      </c>
      <c r="AL54" s="213">
        <f t="shared" si="39"/>
        <v>78</v>
      </c>
      <c r="AM54" s="258"/>
      <c r="AN54" s="258"/>
      <c r="AO54" s="258"/>
      <c r="AP54" s="258"/>
      <c r="AQ54" s="258"/>
      <c r="AR54" s="258"/>
      <c r="AS54" s="280">
        <f>SUM(AG54:AR54)</f>
        <v>639</v>
      </c>
    </row>
    <row r="55" spans="2:45" s="192" customFormat="1">
      <c r="I55" s="253"/>
      <c r="J55" s="253"/>
      <c r="K55" s="253"/>
      <c r="L55" s="253"/>
      <c r="M55" s="253"/>
      <c r="N55" s="253"/>
    </row>
    <row r="56" spans="2:45">
      <c r="B56" s="167" t="s">
        <v>233</v>
      </c>
      <c r="C56" s="168" t="s">
        <v>25</v>
      </c>
      <c r="D56" s="168" t="s">
        <v>26</v>
      </c>
      <c r="E56" s="168" t="s">
        <v>27</v>
      </c>
      <c r="F56" s="168" t="s">
        <v>28</v>
      </c>
      <c r="G56" s="168" t="s">
        <v>29</v>
      </c>
      <c r="H56" s="168" t="s">
        <v>30</v>
      </c>
      <c r="I56" s="221" t="s">
        <v>31</v>
      </c>
      <c r="J56" s="221" t="s">
        <v>32</v>
      </c>
      <c r="K56" s="221" t="s">
        <v>33</v>
      </c>
      <c r="L56" s="221" t="s">
        <v>34</v>
      </c>
      <c r="M56" s="221" t="s">
        <v>35</v>
      </c>
      <c r="N56" s="221" t="s">
        <v>36</v>
      </c>
      <c r="O56" s="169" t="s">
        <v>251</v>
      </c>
    </row>
    <row r="57" spans="2:45">
      <c r="B57" s="167">
        <v>2025</v>
      </c>
      <c r="C57" s="168"/>
      <c r="D57" s="168"/>
      <c r="E57" s="168"/>
      <c r="F57" s="168"/>
      <c r="G57" s="168"/>
      <c r="H57" s="168"/>
      <c r="I57" s="232"/>
      <c r="J57" s="232"/>
      <c r="K57" s="232"/>
      <c r="L57" s="232"/>
      <c r="M57" s="232"/>
      <c r="N57" s="232"/>
      <c r="O57" s="169"/>
    </row>
    <row r="58" spans="2:45">
      <c r="B58" s="16" t="s">
        <v>252</v>
      </c>
      <c r="C58" s="17">
        <v>8661</v>
      </c>
      <c r="D58" s="17">
        <v>7539</v>
      </c>
      <c r="E58" s="17">
        <v>6324</v>
      </c>
      <c r="F58" s="17">
        <v>6758</v>
      </c>
      <c r="G58" s="17">
        <v>6178</v>
      </c>
      <c r="H58" s="17">
        <v>5533</v>
      </c>
      <c r="I58" s="233"/>
      <c r="J58" s="233">
        <f>J75</f>
        <v>7371</v>
      </c>
      <c r="K58" s="233">
        <f>K75</f>
        <v>6276</v>
      </c>
      <c r="L58" s="233"/>
      <c r="M58" s="233">
        <f>M75</f>
        <v>7288</v>
      </c>
      <c r="N58" s="233">
        <f>N75</f>
        <v>8315</v>
      </c>
      <c r="O58" s="18"/>
    </row>
    <row r="59" spans="2:45">
      <c r="B59" s="16" t="s">
        <v>234</v>
      </c>
      <c r="C59" s="19">
        <f>Summary!C82</f>
        <v>0.86199999999999999</v>
      </c>
      <c r="D59" s="19">
        <f>Summary!D82</f>
        <v>0.83099999999999996</v>
      </c>
      <c r="E59" s="19">
        <f>Summary!E82</f>
        <v>0.62962962962962965</v>
      </c>
      <c r="F59" s="19">
        <f>Summary!F82</f>
        <v>0.7</v>
      </c>
      <c r="G59" s="19">
        <f>Summary!G82</f>
        <v>0.61499999999999999</v>
      </c>
      <c r="H59" s="19">
        <f>Summary!H82</f>
        <v>0.57397119341563785</v>
      </c>
      <c r="I59" s="234">
        <f>Summary!I82</f>
        <v>0.71943448825169254</v>
      </c>
      <c r="J59" s="234">
        <f>Summary!J82</f>
        <v>0.73387096774193505</v>
      </c>
      <c r="K59" s="234">
        <f>Summary!K82</f>
        <v>0.64567901234567904</v>
      </c>
      <c r="L59" s="234">
        <f>Summary!L82</f>
        <v>0.73835125448028671</v>
      </c>
      <c r="M59" s="234">
        <f>Summary!M82</f>
        <v>0.74980000000000002</v>
      </c>
      <c r="N59" s="234">
        <f>Summary!N82</f>
        <v>0.83</v>
      </c>
      <c r="O59" s="20">
        <f>AVERAGE(C59:H59)</f>
        <v>0.70193347050754451</v>
      </c>
    </row>
    <row r="60" spans="2:45">
      <c r="B60" s="16" t="s">
        <v>253</v>
      </c>
      <c r="C60" s="17">
        <v>4481</v>
      </c>
      <c r="D60" s="17">
        <v>4226</v>
      </c>
      <c r="E60" s="17">
        <v>3901</v>
      </c>
      <c r="F60" s="17">
        <v>3871</v>
      </c>
      <c r="G60" s="17">
        <v>3507</v>
      </c>
      <c r="H60" s="17">
        <v>3325.8</v>
      </c>
      <c r="I60" s="235">
        <v>3692.8665928591199</v>
      </c>
      <c r="J60" s="235">
        <v>3749.7</v>
      </c>
      <c r="K60" s="235">
        <v>3286.816443594646</v>
      </c>
      <c r="L60" s="235">
        <v>3637.651968716289</v>
      </c>
      <c r="M60" s="235">
        <v>4010</v>
      </c>
      <c r="N60" s="235">
        <v>4083.0864111540318</v>
      </c>
      <c r="O60" s="316">
        <v>3813.0354724998688</v>
      </c>
    </row>
    <row r="61" spans="2:45">
      <c r="B61" s="16" t="s">
        <v>236</v>
      </c>
      <c r="C61" s="47">
        <f t="shared" ref="C61:H61" si="40">C59*C60</f>
        <v>3862.6219999999998</v>
      </c>
      <c r="D61" s="47">
        <f t="shared" si="40"/>
        <v>3511.806</v>
      </c>
      <c r="E61" s="22">
        <f t="shared" si="40"/>
        <v>2456.1851851851852</v>
      </c>
      <c r="F61" s="22">
        <f t="shared" si="40"/>
        <v>2709.7</v>
      </c>
      <c r="G61" s="22">
        <f t="shared" si="40"/>
        <v>2156.8049999999998</v>
      </c>
      <c r="H61" s="22">
        <f t="shared" si="40"/>
        <v>1908.9133950617284</v>
      </c>
      <c r="I61" s="236"/>
      <c r="J61" s="236">
        <f>J59*J60</f>
        <v>2751.795967741934</v>
      </c>
      <c r="K61" s="236">
        <f>K59*K60</f>
        <v>2122.2283950617284</v>
      </c>
      <c r="L61" s="236"/>
      <c r="M61" s="236">
        <f>M59*M60</f>
        <v>3006.6979999999999</v>
      </c>
      <c r="N61" s="236">
        <f>N59*N60</f>
        <v>3388.9617212578464</v>
      </c>
      <c r="O61" s="315">
        <f>O59*O60</f>
        <v>2676.4972223802079</v>
      </c>
    </row>
    <row r="62" spans="2:45">
      <c r="B62" s="24" t="s">
        <v>254</v>
      </c>
      <c r="C62" s="22"/>
      <c r="D62" s="25">
        <f t="shared" ref="D62:N62" si="41">(D58-C58)/C58</f>
        <v>-0.12954624177346727</v>
      </c>
      <c r="E62" s="25">
        <f t="shared" si="41"/>
        <v>-0.16116195781933942</v>
      </c>
      <c r="F62" s="25">
        <f t="shared" si="41"/>
        <v>6.8627450980392163E-2</v>
      </c>
      <c r="G62" s="25">
        <f t="shared" si="41"/>
        <v>-8.5824208345664399E-2</v>
      </c>
      <c r="H62" s="25">
        <f t="shared" si="41"/>
        <v>-0.10440271932664293</v>
      </c>
      <c r="I62" s="237">
        <f t="shared" si="41"/>
        <v>-1</v>
      </c>
      <c r="J62" s="237" t="e">
        <f t="shared" si="41"/>
        <v>#DIV/0!</v>
      </c>
      <c r="K62" s="237">
        <f t="shared" si="41"/>
        <v>-0.14855514855514856</v>
      </c>
      <c r="L62" s="237">
        <f t="shared" si="41"/>
        <v>-1</v>
      </c>
      <c r="M62" s="237" t="e">
        <f t="shared" si="41"/>
        <v>#DIV/0!</v>
      </c>
      <c r="N62" s="237">
        <f t="shared" si="41"/>
        <v>0.1409165751920966</v>
      </c>
      <c r="O62" s="23"/>
    </row>
    <row r="63" spans="2:45">
      <c r="C63" t="b">
        <f>C59=Summary!C82</f>
        <v>1</v>
      </c>
      <c r="D63" t="b">
        <f>D59=Summary!D82</f>
        <v>1</v>
      </c>
      <c r="E63" t="b">
        <f>E59=Summary!E82</f>
        <v>1</v>
      </c>
      <c r="F63" t="b">
        <f>F59=Summary!F82</f>
        <v>1</v>
      </c>
      <c r="G63" t="b">
        <f>G59=Summary!G82</f>
        <v>1</v>
      </c>
      <c r="H63" t="b">
        <f>H59=Summary!H82</f>
        <v>1</v>
      </c>
    </row>
    <row r="64" spans="2:45">
      <c r="B64" s="167" t="s">
        <v>255</v>
      </c>
      <c r="C64" s="168" t="s">
        <v>25</v>
      </c>
      <c r="D64" s="168" t="s">
        <v>26</v>
      </c>
      <c r="E64" s="168" t="s">
        <v>27</v>
      </c>
      <c r="F64" s="168" t="s">
        <v>28</v>
      </c>
      <c r="G64" s="168" t="s">
        <v>29</v>
      </c>
      <c r="H64" s="168" t="s">
        <v>30</v>
      </c>
      <c r="I64" s="221" t="s">
        <v>31</v>
      </c>
      <c r="J64" s="221" t="s">
        <v>32</v>
      </c>
      <c r="K64" s="221" t="s">
        <v>33</v>
      </c>
      <c r="L64" s="221" t="s">
        <v>34</v>
      </c>
      <c r="M64" s="221" t="s">
        <v>35</v>
      </c>
      <c r="N64" s="221" t="s">
        <v>36</v>
      </c>
      <c r="O64" s="173"/>
      <c r="Q64" s="167" t="s">
        <v>256</v>
      </c>
      <c r="R64" s="180" t="s">
        <v>25</v>
      </c>
      <c r="S64" s="180" t="s">
        <v>26</v>
      </c>
      <c r="T64" s="180" t="s">
        <v>27</v>
      </c>
      <c r="U64" s="180" t="s">
        <v>28</v>
      </c>
      <c r="V64" s="180" t="s">
        <v>29</v>
      </c>
      <c r="W64" s="180" t="s">
        <v>30</v>
      </c>
      <c r="X64" s="221" t="s">
        <v>31</v>
      </c>
      <c r="Y64" s="221" t="s">
        <v>32</v>
      </c>
      <c r="Z64" s="221" t="s">
        <v>33</v>
      </c>
      <c r="AA64" s="221" t="s">
        <v>34</v>
      </c>
      <c r="AB64" s="221" t="s">
        <v>35</v>
      </c>
      <c r="AC64" s="221" t="s">
        <v>36</v>
      </c>
      <c r="AD64" s="174"/>
    </row>
    <row r="65" spans="1:30">
      <c r="A65">
        <v>1</v>
      </c>
      <c r="B65" s="28" t="s">
        <v>257</v>
      </c>
      <c r="C65" s="29">
        <v>278</v>
      </c>
      <c r="D65" s="29">
        <v>200</v>
      </c>
      <c r="E65" s="29">
        <v>280</v>
      </c>
      <c r="F65" s="29">
        <v>184</v>
      </c>
      <c r="G65" s="29">
        <v>215</v>
      </c>
      <c r="H65" s="29">
        <v>229</v>
      </c>
      <c r="I65" s="224"/>
      <c r="J65" s="224">
        <v>379</v>
      </c>
      <c r="K65" s="224">
        <v>249</v>
      </c>
      <c r="L65" s="224"/>
      <c r="M65" s="224">
        <v>296</v>
      </c>
      <c r="N65" s="224">
        <v>265</v>
      </c>
      <c r="O65" s="30">
        <f t="shared" ref="O65:O73" si="42">SUM(C65:H65)</f>
        <v>1386</v>
      </c>
      <c r="P65">
        <v>1</v>
      </c>
      <c r="Q65" s="28" t="str">
        <f t="shared" ref="Q65:Q74" si="43">B65</f>
        <v>Corporate SS</v>
      </c>
      <c r="R65" s="184">
        <f t="shared" ref="R65:R74" si="44">C65/$C$75</f>
        <v>3.209791017203556E-2</v>
      </c>
      <c r="S65" s="184">
        <f t="shared" ref="S65:S74" si="45">D65/$D$75</f>
        <v>2.652871733651678E-2</v>
      </c>
      <c r="T65" s="184">
        <f t="shared" ref="T65:T74" si="46">E65/$E$75</f>
        <v>4.4275774826059454E-2</v>
      </c>
      <c r="U65" s="184">
        <f t="shared" ref="U65:U74" si="47">F65/$F$75</f>
        <v>2.7226990233796981E-2</v>
      </c>
      <c r="V65" s="184">
        <f t="shared" ref="V65:V74" si="48">G65/$G$75</f>
        <v>3.4800906442214306E-2</v>
      </c>
      <c r="W65" s="184">
        <f t="shared" ref="W65:W74" si="49">H65/$H$75</f>
        <v>4.1388035423820711E-2</v>
      </c>
      <c r="X65" s="230" t="e">
        <f t="shared" ref="X65:X74" si="50">I65/$I$75</f>
        <v>#DIV/0!</v>
      </c>
      <c r="Y65" s="230">
        <f t="shared" ref="Y65:Y74" si="51">J65/$J$75</f>
        <v>5.141771808438475E-2</v>
      </c>
      <c r="Z65" s="230">
        <f t="shared" ref="Z65:Z74" si="52">K65/$K$75</f>
        <v>3.9674952198852774E-2</v>
      </c>
      <c r="AA65" s="230" t="e">
        <f t="shared" ref="AA65:AA74" si="53">L65/$L$75</f>
        <v>#DIV/0!</v>
      </c>
      <c r="AB65" s="230">
        <f t="shared" ref="AB65:AB74" si="54">M65/$M$75</f>
        <v>4.0614709110867182E-2</v>
      </c>
      <c r="AC65" s="230">
        <f t="shared" ref="AC65:AC74" si="55">N65/$N$75</f>
        <v>3.1870114251352978E-2</v>
      </c>
      <c r="AD65" s="34">
        <f t="shared" ref="AD65:AD74" si="56">AVERAGE(R65:W65)</f>
        <v>3.4386389072407299E-2</v>
      </c>
    </row>
    <row r="66" spans="1:30">
      <c r="A66">
        <v>2</v>
      </c>
      <c r="B66" s="21" t="s">
        <v>258</v>
      </c>
      <c r="C66" s="17">
        <v>680</v>
      </c>
      <c r="D66" s="17">
        <v>457</v>
      </c>
      <c r="E66" s="17">
        <v>383</v>
      </c>
      <c r="F66" s="17">
        <v>277</v>
      </c>
      <c r="G66" s="17">
        <v>260</v>
      </c>
      <c r="H66" s="17">
        <v>213</v>
      </c>
      <c r="I66" s="225"/>
      <c r="J66" s="225">
        <v>190</v>
      </c>
      <c r="K66" s="225">
        <v>237</v>
      </c>
      <c r="L66" s="225"/>
      <c r="M66" s="225">
        <v>463</v>
      </c>
      <c r="N66" s="225">
        <v>389</v>
      </c>
      <c r="O66" s="18">
        <f t="shared" si="42"/>
        <v>2270</v>
      </c>
      <c r="P66">
        <v>2</v>
      </c>
      <c r="Q66" s="28" t="str">
        <f t="shared" si="43"/>
        <v>Corporate LS</v>
      </c>
      <c r="R66" s="184">
        <f t="shared" si="44"/>
        <v>7.8512873802101368E-2</v>
      </c>
      <c r="S66" s="184">
        <f t="shared" si="45"/>
        <v>6.0618119113940841E-2</v>
      </c>
      <c r="T66" s="184">
        <f t="shared" si="46"/>
        <v>6.0562934851359898E-2</v>
      </c>
      <c r="U66" s="184">
        <f t="shared" si="47"/>
        <v>4.0988458123705239E-2</v>
      </c>
      <c r="V66" s="184">
        <f t="shared" si="48"/>
        <v>4.2084817092910329E-2</v>
      </c>
      <c r="W66" s="184">
        <f t="shared" si="49"/>
        <v>3.8496294957527565E-2</v>
      </c>
      <c r="X66" s="230" t="e">
        <f t="shared" si="50"/>
        <v>#DIV/0!</v>
      </c>
      <c r="Y66" s="230">
        <f t="shared" si="51"/>
        <v>2.577669244335911E-2</v>
      </c>
      <c r="Z66" s="230">
        <f t="shared" si="52"/>
        <v>3.7762906309751432E-2</v>
      </c>
      <c r="AA66" s="230" t="e">
        <f t="shared" si="53"/>
        <v>#DIV/0!</v>
      </c>
      <c r="AB66" s="230">
        <f t="shared" si="54"/>
        <v>6.3529088913282114E-2</v>
      </c>
      <c r="AC66" s="230">
        <f t="shared" si="55"/>
        <v>4.6782922429344558E-2</v>
      </c>
      <c r="AD66" s="34">
        <f t="shared" si="56"/>
        <v>5.3543916323590866E-2</v>
      </c>
    </row>
    <row r="67" spans="1:30">
      <c r="A67">
        <v>3</v>
      </c>
      <c r="B67" s="28" t="s">
        <v>259</v>
      </c>
      <c r="C67" s="29">
        <v>2414</v>
      </c>
      <c r="D67" s="29">
        <v>2387</v>
      </c>
      <c r="E67" s="29">
        <v>1925</v>
      </c>
      <c r="F67" s="29">
        <v>2233</v>
      </c>
      <c r="G67" s="29">
        <v>1866</v>
      </c>
      <c r="H67" s="29">
        <v>1575</v>
      </c>
      <c r="I67" s="224"/>
      <c r="J67" s="224">
        <v>2276</v>
      </c>
      <c r="K67" s="224">
        <v>2417</v>
      </c>
      <c r="L67" s="224"/>
      <c r="M67" s="224">
        <v>3146</v>
      </c>
      <c r="N67" s="224">
        <v>2856</v>
      </c>
      <c r="O67" s="30">
        <f t="shared" si="42"/>
        <v>12400</v>
      </c>
      <c r="P67">
        <v>3</v>
      </c>
      <c r="Q67" s="28" t="str">
        <f t="shared" si="43"/>
        <v>Online Business</v>
      </c>
      <c r="R67" s="184">
        <f t="shared" si="44"/>
        <v>0.27872070199745985</v>
      </c>
      <c r="S67" s="184">
        <f t="shared" si="45"/>
        <v>0.31662024141132777</v>
      </c>
      <c r="T67" s="184">
        <f t="shared" si="46"/>
        <v>0.30439595192915875</v>
      </c>
      <c r="U67" s="184">
        <f t="shared" si="47"/>
        <v>0.33042320213080795</v>
      </c>
      <c r="V67" s="184">
        <f t="shared" si="48"/>
        <v>0.3020394949821949</v>
      </c>
      <c r="W67" s="184">
        <f t="shared" si="49"/>
        <v>0.28465570215073199</v>
      </c>
      <c r="X67" s="230" t="e">
        <f t="shared" si="50"/>
        <v>#DIV/0!</v>
      </c>
      <c r="Y67" s="230">
        <f t="shared" si="51"/>
        <v>0.30877764211097547</v>
      </c>
      <c r="Z67" s="230">
        <f t="shared" si="52"/>
        <v>0.3851179094964946</v>
      </c>
      <c r="AA67" s="230" t="e">
        <f t="shared" si="53"/>
        <v>#DIV/0!</v>
      </c>
      <c r="AB67" s="230">
        <f t="shared" si="54"/>
        <v>0.43166849615806807</v>
      </c>
      <c r="AC67" s="230">
        <f t="shared" si="55"/>
        <v>0.34347564642212869</v>
      </c>
      <c r="AD67" s="34">
        <f t="shared" si="56"/>
        <v>0.30280921576694686</v>
      </c>
    </row>
    <row r="68" spans="1:30">
      <c r="A68">
        <v>4</v>
      </c>
      <c r="B68" s="21" t="s">
        <v>260</v>
      </c>
      <c r="C68" s="17">
        <v>591</v>
      </c>
      <c r="D68" s="17">
        <v>655</v>
      </c>
      <c r="E68" s="17">
        <v>763</v>
      </c>
      <c r="F68" s="17">
        <v>796</v>
      </c>
      <c r="G68" s="17">
        <v>824</v>
      </c>
      <c r="H68" s="17">
        <v>938</v>
      </c>
      <c r="I68" s="225"/>
      <c r="J68" s="225">
        <v>797</v>
      </c>
      <c r="K68" s="225">
        <v>1103</v>
      </c>
      <c r="L68" s="225"/>
      <c r="M68" s="225">
        <v>1143</v>
      </c>
      <c r="N68" s="225">
        <v>1282</v>
      </c>
      <c r="O68" s="18">
        <f t="shared" si="42"/>
        <v>4567</v>
      </c>
      <c r="P68">
        <v>4</v>
      </c>
      <c r="Q68" s="28" t="str">
        <f t="shared" si="43"/>
        <v>ASR</v>
      </c>
      <c r="R68" s="184">
        <f t="shared" si="44"/>
        <v>6.8236924142708696E-2</v>
      </c>
      <c r="S68" s="184">
        <f t="shared" si="45"/>
        <v>8.6881549277092449E-2</v>
      </c>
      <c r="T68" s="184">
        <f t="shared" si="46"/>
        <v>0.12065148640101202</v>
      </c>
      <c r="U68" s="184">
        <f t="shared" si="47"/>
        <v>0.1177863273157739</v>
      </c>
      <c r="V68" s="184">
        <f t="shared" si="48"/>
        <v>0.13337649724830042</v>
      </c>
      <c r="W68" s="184">
        <f t="shared" si="49"/>
        <v>0.16952828483643592</v>
      </c>
      <c r="X68" s="230" t="e">
        <f t="shared" si="50"/>
        <v>#DIV/0!</v>
      </c>
      <c r="Y68" s="230">
        <f t="shared" si="51"/>
        <v>0.10812644145977479</v>
      </c>
      <c r="Z68" s="230">
        <f t="shared" si="52"/>
        <v>0.17574888463989802</v>
      </c>
      <c r="AA68" s="230" t="e">
        <f t="shared" si="53"/>
        <v>#DIV/0!</v>
      </c>
      <c r="AB68" s="230">
        <f t="shared" si="54"/>
        <v>0.15683315038419318</v>
      </c>
      <c r="AC68" s="230">
        <f t="shared" si="55"/>
        <v>0.15417919422730006</v>
      </c>
      <c r="AD68" s="34">
        <f t="shared" si="56"/>
        <v>0.11607684487022056</v>
      </c>
    </row>
    <row r="69" spans="1:30">
      <c r="A69">
        <v>5</v>
      </c>
      <c r="B69" s="28" t="s">
        <v>261</v>
      </c>
      <c r="C69" s="29">
        <v>3100</v>
      </c>
      <c r="D69" s="29">
        <v>3072</v>
      </c>
      <c r="E69" s="29">
        <v>2426</v>
      </c>
      <c r="F69" s="29">
        <v>2598</v>
      </c>
      <c r="G69" s="29">
        <v>2128</v>
      </c>
      <c r="H69" s="29">
        <v>1729</v>
      </c>
      <c r="I69" s="224"/>
      <c r="J69" s="224">
        <v>3466</v>
      </c>
      <c r="K69" s="224">
        <v>1833</v>
      </c>
      <c r="L69" s="224"/>
      <c r="M69" s="224">
        <v>1550</v>
      </c>
      <c r="N69" s="224">
        <v>3094</v>
      </c>
      <c r="O69" s="30">
        <f t="shared" si="42"/>
        <v>15053</v>
      </c>
      <c r="P69">
        <v>5</v>
      </c>
      <c r="Q69" s="28" t="str">
        <f t="shared" si="43"/>
        <v>Wholesale</v>
      </c>
      <c r="R69" s="184">
        <f t="shared" si="44"/>
        <v>0.35792633645075628</v>
      </c>
      <c r="S69" s="184">
        <f t="shared" si="45"/>
        <v>0.40748109828889773</v>
      </c>
      <c r="T69" s="184">
        <f t="shared" si="46"/>
        <v>0.38361796331435799</v>
      </c>
      <c r="U69" s="184">
        <f t="shared" si="47"/>
        <v>0.38443326427937258</v>
      </c>
      <c r="V69" s="184">
        <f t="shared" si="48"/>
        <v>0.34444804143735835</v>
      </c>
      <c r="W69" s="184">
        <f t="shared" si="49"/>
        <v>0.31248870413880353</v>
      </c>
      <c r="X69" s="230" t="e">
        <f t="shared" si="50"/>
        <v>#DIV/0!</v>
      </c>
      <c r="Y69" s="230">
        <f t="shared" si="51"/>
        <v>0.47022113688780354</v>
      </c>
      <c r="Z69" s="230">
        <f t="shared" si="52"/>
        <v>0.29206500956022946</v>
      </c>
      <c r="AA69" s="230" t="e">
        <f t="shared" si="53"/>
        <v>#DIV/0!</v>
      </c>
      <c r="AB69" s="230">
        <f t="shared" si="54"/>
        <v>0.21267837541163556</v>
      </c>
      <c r="AC69" s="230">
        <f t="shared" si="55"/>
        <v>0.37209861695730606</v>
      </c>
      <c r="AD69" s="34">
        <f t="shared" si="56"/>
        <v>0.36506590131825772</v>
      </c>
    </row>
    <row r="70" spans="1:30">
      <c r="A70">
        <v>6</v>
      </c>
      <c r="B70" s="21" t="s">
        <v>303</v>
      </c>
      <c r="C70" s="17">
        <v>767</v>
      </c>
      <c r="D70" s="17">
        <v>741</v>
      </c>
      <c r="E70" s="17">
        <v>470</v>
      </c>
      <c r="F70" s="17">
        <v>394</v>
      </c>
      <c r="G70" s="17">
        <v>826</v>
      </c>
      <c r="H70" s="17">
        <v>827</v>
      </c>
      <c r="I70" s="225"/>
      <c r="J70" s="225">
        <v>232</v>
      </c>
      <c r="K70" s="225">
        <v>432</v>
      </c>
      <c r="L70" s="225"/>
      <c r="M70" s="225">
        <v>463</v>
      </c>
      <c r="N70" s="225">
        <v>425</v>
      </c>
      <c r="O70" s="18">
        <f t="shared" si="42"/>
        <v>4025</v>
      </c>
      <c r="P70">
        <v>6</v>
      </c>
      <c r="Q70" s="28" t="str">
        <f t="shared" si="43"/>
        <v>Wholesale Group</v>
      </c>
      <c r="R70" s="184">
        <f t="shared" si="44"/>
        <v>8.8557903244429054E-2</v>
      </c>
      <c r="S70" s="184">
        <f t="shared" si="45"/>
        <v>9.8288897731794667E-2</v>
      </c>
      <c r="T70" s="184">
        <f t="shared" si="46"/>
        <v>7.4320050600885521E-2</v>
      </c>
      <c r="U70" s="184">
        <f t="shared" si="47"/>
        <v>5.8301272565847884E-2</v>
      </c>
      <c r="V70" s="184">
        <f t="shared" si="48"/>
        <v>0.13370022661055359</v>
      </c>
      <c r="W70" s="184">
        <f t="shared" si="49"/>
        <v>0.14946683535152719</v>
      </c>
      <c r="X70" s="230" t="e">
        <f t="shared" si="50"/>
        <v>#DIV/0!</v>
      </c>
      <c r="Y70" s="230">
        <f t="shared" si="51"/>
        <v>3.1474698141364811E-2</v>
      </c>
      <c r="Z70" s="230">
        <f t="shared" si="52"/>
        <v>6.8833652007648183E-2</v>
      </c>
      <c r="AA70" s="230" t="e">
        <f t="shared" si="53"/>
        <v>#DIV/0!</v>
      </c>
      <c r="AB70" s="230">
        <f t="shared" si="54"/>
        <v>6.3529088913282114E-2</v>
      </c>
      <c r="AC70" s="230">
        <f t="shared" si="55"/>
        <v>5.1112447384245342E-2</v>
      </c>
      <c r="AD70" s="34">
        <f t="shared" si="56"/>
        <v>0.10043919768417298</v>
      </c>
    </row>
    <row r="71" spans="1:30">
      <c r="A71">
        <v>7</v>
      </c>
      <c r="B71" s="28" t="s">
        <v>288</v>
      </c>
      <c r="C71" s="29">
        <v>150</v>
      </c>
      <c r="D71" s="29">
        <v>22</v>
      </c>
      <c r="E71" s="29">
        <v>54</v>
      </c>
      <c r="F71" s="29">
        <v>264</v>
      </c>
      <c r="G71" s="29">
        <v>41</v>
      </c>
      <c r="H71" s="29">
        <v>18</v>
      </c>
      <c r="I71" s="224"/>
      <c r="J71" s="224">
        <v>27</v>
      </c>
      <c r="K71" s="224">
        <v>0</v>
      </c>
      <c r="L71" s="224"/>
      <c r="M71" s="224">
        <v>211</v>
      </c>
      <c r="N71" s="224">
        <v>0</v>
      </c>
      <c r="O71" s="30">
        <f t="shared" si="42"/>
        <v>549</v>
      </c>
      <c r="P71">
        <v>7</v>
      </c>
      <c r="Q71" s="28" t="str">
        <f t="shared" si="43"/>
        <v>Corporate Group</v>
      </c>
      <c r="R71" s="184">
        <f t="shared" si="44"/>
        <v>1.7319016279875303E-2</v>
      </c>
      <c r="S71" s="184">
        <f t="shared" si="45"/>
        <v>2.9181589070168459E-3</v>
      </c>
      <c r="T71" s="184">
        <f t="shared" si="46"/>
        <v>8.5388994307400382E-3</v>
      </c>
      <c r="U71" s="184">
        <f t="shared" si="47"/>
        <v>3.9064812074578278E-2</v>
      </c>
      <c r="V71" s="184">
        <f t="shared" si="48"/>
        <v>6.6364519261897055E-3</v>
      </c>
      <c r="W71" s="184">
        <f t="shared" si="49"/>
        <v>3.253208024579794E-3</v>
      </c>
      <c r="X71" s="230" t="e">
        <f t="shared" si="50"/>
        <v>#DIV/0!</v>
      </c>
      <c r="Y71" s="230">
        <f t="shared" si="51"/>
        <v>3.663003663003663E-3</v>
      </c>
      <c r="Z71" s="230">
        <f t="shared" si="52"/>
        <v>0</v>
      </c>
      <c r="AA71" s="230" t="e">
        <f t="shared" si="53"/>
        <v>#DIV/0!</v>
      </c>
      <c r="AB71" s="230">
        <f t="shared" si="54"/>
        <v>2.8951701427003294E-2</v>
      </c>
      <c r="AC71" s="230">
        <f t="shared" si="55"/>
        <v>0</v>
      </c>
      <c r="AD71" s="34">
        <f t="shared" si="56"/>
        <v>1.2955091107163329E-2</v>
      </c>
    </row>
    <row r="72" spans="1:30">
      <c r="A72">
        <v>8</v>
      </c>
      <c r="B72" s="21" t="s">
        <v>304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233"/>
      <c r="J72" s="225">
        <v>0</v>
      </c>
      <c r="K72" s="225">
        <v>0</v>
      </c>
      <c r="L72" s="233"/>
      <c r="M72" s="225">
        <v>0</v>
      </c>
      <c r="N72" s="225">
        <v>0</v>
      </c>
      <c r="O72" s="18">
        <f t="shared" si="42"/>
        <v>0</v>
      </c>
      <c r="P72">
        <v>8</v>
      </c>
      <c r="Q72" s="28" t="str">
        <f t="shared" si="43"/>
        <v>Medical</v>
      </c>
      <c r="R72" s="184">
        <f t="shared" si="44"/>
        <v>0</v>
      </c>
      <c r="S72" s="184">
        <f t="shared" si="45"/>
        <v>0</v>
      </c>
      <c r="T72" s="184">
        <f t="shared" si="46"/>
        <v>0</v>
      </c>
      <c r="U72" s="184">
        <f t="shared" si="47"/>
        <v>0</v>
      </c>
      <c r="V72" s="184">
        <f t="shared" si="48"/>
        <v>0</v>
      </c>
      <c r="W72" s="184">
        <f t="shared" si="49"/>
        <v>0</v>
      </c>
      <c r="X72" s="230" t="e">
        <f t="shared" si="50"/>
        <v>#DIV/0!</v>
      </c>
      <c r="Y72" s="230">
        <f t="shared" si="51"/>
        <v>0</v>
      </c>
      <c r="Z72" s="230">
        <f t="shared" si="52"/>
        <v>0</v>
      </c>
      <c r="AA72" s="230" t="e">
        <f t="shared" si="53"/>
        <v>#DIV/0!</v>
      </c>
      <c r="AB72" s="230">
        <f t="shared" si="54"/>
        <v>0</v>
      </c>
      <c r="AC72" s="230">
        <f t="shared" si="55"/>
        <v>0</v>
      </c>
      <c r="AD72" s="34">
        <f t="shared" si="56"/>
        <v>0</v>
      </c>
    </row>
    <row r="73" spans="1:30">
      <c r="A73">
        <v>9</v>
      </c>
      <c r="B73" s="31" t="s">
        <v>265</v>
      </c>
      <c r="C73" s="32">
        <v>9</v>
      </c>
      <c r="D73" s="32">
        <v>5</v>
      </c>
      <c r="E73" s="32">
        <v>23</v>
      </c>
      <c r="F73" s="32">
        <v>12</v>
      </c>
      <c r="G73" s="32">
        <v>18</v>
      </c>
      <c r="H73" s="32">
        <v>4</v>
      </c>
      <c r="I73" s="245"/>
      <c r="J73" s="224">
        <v>4</v>
      </c>
      <c r="K73" s="224">
        <v>5</v>
      </c>
      <c r="L73" s="245"/>
      <c r="M73" s="224">
        <v>16</v>
      </c>
      <c r="N73" s="224">
        <v>4</v>
      </c>
      <c r="O73" s="39">
        <f t="shared" si="42"/>
        <v>71</v>
      </c>
      <c r="P73">
        <v>9</v>
      </c>
      <c r="Q73" s="28" t="str">
        <f t="shared" si="43"/>
        <v>Employee Travel</v>
      </c>
      <c r="R73" s="184">
        <f t="shared" si="44"/>
        <v>1.0391409767925182E-3</v>
      </c>
      <c r="S73" s="184">
        <f t="shared" si="45"/>
        <v>6.6321793341291946E-4</v>
      </c>
      <c r="T73" s="184">
        <f t="shared" si="46"/>
        <v>3.6369386464263124E-3</v>
      </c>
      <c r="U73" s="184">
        <f t="shared" si="47"/>
        <v>1.7756732761171944E-3</v>
      </c>
      <c r="V73" s="184">
        <f t="shared" si="48"/>
        <v>2.9135642602784073E-3</v>
      </c>
      <c r="W73" s="184">
        <f t="shared" si="49"/>
        <v>7.2293511657328755E-4</v>
      </c>
      <c r="X73" s="230" t="e">
        <f t="shared" si="50"/>
        <v>#DIV/0!</v>
      </c>
      <c r="Y73" s="230">
        <f t="shared" si="51"/>
        <v>5.4266720933387601E-4</v>
      </c>
      <c r="Z73" s="230">
        <f t="shared" si="52"/>
        <v>7.9668578712555765E-4</v>
      </c>
      <c r="AA73" s="230" t="e">
        <f t="shared" si="53"/>
        <v>#DIV/0!</v>
      </c>
      <c r="AB73" s="230">
        <f t="shared" si="54"/>
        <v>2.1953896816684962E-3</v>
      </c>
      <c r="AC73" s="230">
        <f t="shared" si="55"/>
        <v>4.8105832832230909E-4</v>
      </c>
      <c r="AD73" s="34">
        <f t="shared" si="56"/>
        <v>1.7919117016001063E-3</v>
      </c>
    </row>
    <row r="74" spans="1:30" ht="15" customHeight="1" thickBot="1">
      <c r="A74">
        <v>10</v>
      </c>
      <c r="B74" s="188" t="s">
        <v>305</v>
      </c>
      <c r="C74" s="186">
        <v>672</v>
      </c>
      <c r="D74" s="186"/>
      <c r="E74" s="186"/>
      <c r="F74" s="186"/>
      <c r="G74" s="186"/>
      <c r="H74" s="186"/>
      <c r="I74" s="245"/>
      <c r="J74" s="224"/>
      <c r="K74" s="224"/>
      <c r="L74" s="245"/>
      <c r="M74" s="224"/>
      <c r="N74" s="224"/>
      <c r="O74" s="187"/>
      <c r="P74">
        <v>10</v>
      </c>
      <c r="Q74" s="28" t="str">
        <f t="shared" si="43"/>
        <v>Corporate Group with Banque</v>
      </c>
      <c r="R74" s="184">
        <f t="shared" si="44"/>
        <v>7.7589192933841353E-2</v>
      </c>
      <c r="S74" s="184">
        <f t="shared" si="45"/>
        <v>0</v>
      </c>
      <c r="T74" s="184">
        <f t="shared" si="46"/>
        <v>0</v>
      </c>
      <c r="U74" s="184">
        <f t="shared" si="47"/>
        <v>0</v>
      </c>
      <c r="V74" s="184">
        <f t="shared" si="48"/>
        <v>0</v>
      </c>
      <c r="W74" s="184">
        <f t="shared" si="49"/>
        <v>0</v>
      </c>
      <c r="X74" s="230" t="e">
        <f t="shared" si="50"/>
        <v>#DIV/0!</v>
      </c>
      <c r="Y74" s="230">
        <f t="shared" si="51"/>
        <v>0</v>
      </c>
      <c r="Z74" s="230">
        <f t="shared" si="52"/>
        <v>0</v>
      </c>
      <c r="AA74" s="230" t="e">
        <f t="shared" si="53"/>
        <v>#DIV/0!</v>
      </c>
      <c r="AB74" s="230">
        <f t="shared" si="54"/>
        <v>0</v>
      </c>
      <c r="AC74" s="230">
        <f t="shared" si="55"/>
        <v>0</v>
      </c>
      <c r="AD74" s="34">
        <f t="shared" si="56"/>
        <v>1.2931532155640225E-2</v>
      </c>
    </row>
    <row r="75" spans="1:30">
      <c r="B75" s="40" t="s">
        <v>24</v>
      </c>
      <c r="C75" s="41">
        <f>SUM(C65:C74)</f>
        <v>8661</v>
      </c>
      <c r="D75" s="41">
        <f t="shared" ref="D75:O75" si="57">SUM(D65:D73)</f>
        <v>7539</v>
      </c>
      <c r="E75" s="41">
        <f t="shared" si="57"/>
        <v>6324</v>
      </c>
      <c r="F75" s="41">
        <f t="shared" si="57"/>
        <v>6758</v>
      </c>
      <c r="G75" s="41">
        <f t="shared" si="57"/>
        <v>6178</v>
      </c>
      <c r="H75" s="41">
        <f t="shared" si="57"/>
        <v>5533</v>
      </c>
      <c r="I75" s="239">
        <f t="shared" si="57"/>
        <v>0</v>
      </c>
      <c r="J75" s="239">
        <f t="shared" si="57"/>
        <v>7371</v>
      </c>
      <c r="K75" s="239">
        <f t="shared" si="57"/>
        <v>6276</v>
      </c>
      <c r="L75" s="239">
        <f t="shared" si="57"/>
        <v>0</v>
      </c>
      <c r="M75" s="239">
        <f t="shared" si="57"/>
        <v>7288</v>
      </c>
      <c r="N75" s="239">
        <f t="shared" si="57"/>
        <v>8315</v>
      </c>
      <c r="O75" s="42">
        <f t="shared" si="57"/>
        <v>40321</v>
      </c>
      <c r="Q75" s="40" t="s">
        <v>24</v>
      </c>
      <c r="R75" s="45">
        <f t="shared" ref="R75:AD75" si="58">SUM(R65:R74)</f>
        <v>0.99999999999999989</v>
      </c>
      <c r="S75" s="45">
        <f t="shared" si="58"/>
        <v>1</v>
      </c>
      <c r="T75" s="45">
        <f t="shared" si="58"/>
        <v>0.99999999999999989</v>
      </c>
      <c r="U75" s="45">
        <f t="shared" si="58"/>
        <v>0.99999999999999978</v>
      </c>
      <c r="V75" s="45">
        <f t="shared" si="58"/>
        <v>1</v>
      </c>
      <c r="W75" s="45">
        <f t="shared" si="58"/>
        <v>1</v>
      </c>
      <c r="X75" s="231" t="e">
        <f t="shared" si="58"/>
        <v>#DIV/0!</v>
      </c>
      <c r="Y75" s="231">
        <f t="shared" si="58"/>
        <v>1</v>
      </c>
      <c r="Z75" s="231">
        <f t="shared" si="58"/>
        <v>1</v>
      </c>
      <c r="AA75" s="231" t="e">
        <f t="shared" si="58"/>
        <v>#DIV/0!</v>
      </c>
      <c r="AB75" s="231">
        <f t="shared" si="58"/>
        <v>1.0000000000000002</v>
      </c>
      <c r="AC75" s="231">
        <f t="shared" si="58"/>
        <v>1</v>
      </c>
      <c r="AD75" s="45">
        <f t="shared" si="58"/>
        <v>0.99999999999999989</v>
      </c>
    </row>
    <row r="76" spans="1:30">
      <c r="C76" t="b">
        <f t="shared" ref="C76:H76" si="59">C75=C58</f>
        <v>1</v>
      </c>
      <c r="D76" t="b">
        <f t="shared" si="59"/>
        <v>1</v>
      </c>
      <c r="E76" t="b">
        <f t="shared" si="59"/>
        <v>1</v>
      </c>
      <c r="F76" t="b">
        <f t="shared" si="59"/>
        <v>1</v>
      </c>
      <c r="G76" t="b">
        <f t="shared" si="59"/>
        <v>1</v>
      </c>
      <c r="H76" t="b">
        <f t="shared" si="59"/>
        <v>1</v>
      </c>
    </row>
    <row r="77" spans="1:30">
      <c r="B77" s="167" t="s">
        <v>266</v>
      </c>
      <c r="C77" s="168" t="s">
        <v>25</v>
      </c>
      <c r="D77" s="168" t="s">
        <v>26</v>
      </c>
      <c r="E77" s="168" t="s">
        <v>27</v>
      </c>
      <c r="F77" s="168" t="s">
        <v>28</v>
      </c>
      <c r="G77" s="168" t="s">
        <v>29</v>
      </c>
      <c r="H77" s="168" t="s">
        <v>30</v>
      </c>
      <c r="I77" s="221" t="s">
        <v>31</v>
      </c>
      <c r="J77" s="221" t="s">
        <v>32</v>
      </c>
      <c r="K77" s="221" t="s">
        <v>33</v>
      </c>
      <c r="L77" s="221" t="s">
        <v>34</v>
      </c>
      <c r="M77" s="221" t="s">
        <v>35</v>
      </c>
      <c r="N77" s="221" t="s">
        <v>36</v>
      </c>
      <c r="O77" s="173"/>
      <c r="Q77" s="167" t="s">
        <v>267</v>
      </c>
      <c r="R77" s="174" t="s">
        <v>25</v>
      </c>
      <c r="S77" s="174" t="s">
        <v>26</v>
      </c>
      <c r="T77" s="174" t="s">
        <v>27</v>
      </c>
      <c r="U77" s="174" t="s">
        <v>28</v>
      </c>
      <c r="V77" s="174" t="s">
        <v>29</v>
      </c>
      <c r="W77" s="174" t="s">
        <v>30</v>
      </c>
      <c r="X77" s="221" t="s">
        <v>31</v>
      </c>
      <c r="Y77" s="221" t="s">
        <v>32</v>
      </c>
      <c r="Z77" s="221" t="s">
        <v>33</v>
      </c>
      <c r="AA77" s="221" t="s">
        <v>34</v>
      </c>
      <c r="AB77" s="221" t="s">
        <v>35</v>
      </c>
      <c r="AC77" s="221" t="s">
        <v>36</v>
      </c>
      <c r="AD77" s="174"/>
    </row>
    <row r="78" spans="1:30">
      <c r="A78">
        <v>1</v>
      </c>
      <c r="B78" s="28" t="s">
        <v>257</v>
      </c>
      <c r="C78" s="29">
        <v>1033605</v>
      </c>
      <c r="D78" s="29">
        <v>761149.71</v>
      </c>
      <c r="E78" s="29">
        <v>996012.4</v>
      </c>
      <c r="F78" s="29">
        <v>623404.53</v>
      </c>
      <c r="G78" s="29">
        <v>668812.97</v>
      </c>
      <c r="H78" s="29">
        <v>757676.83</v>
      </c>
      <c r="I78" s="240"/>
      <c r="J78" s="240">
        <v>1300067</v>
      </c>
      <c r="K78" s="240">
        <v>779270</v>
      </c>
      <c r="L78" s="240"/>
      <c r="M78" s="240">
        <v>971405</v>
      </c>
      <c r="N78" s="224">
        <v>967989</v>
      </c>
      <c r="O78" s="30">
        <f t="shared" ref="O78:O87" si="60">SUM(C78:H78)</f>
        <v>4840661.4399999995</v>
      </c>
      <c r="P78">
        <v>1</v>
      </c>
      <c r="Q78" s="28" t="s">
        <v>257</v>
      </c>
      <c r="R78" s="184">
        <f t="shared" ref="R78:R87" si="61">C78/$C$88</f>
        <v>2.6629941777428199E-2</v>
      </c>
      <c r="S78" s="184">
        <f t="shared" ref="S78:S87" si="62">D78/$D$88</f>
        <v>2.4109792965842588E-2</v>
      </c>
      <c r="T78" s="184">
        <f t="shared" ref="T78:T87" si="63">E78/$E$88</f>
        <v>4.0408851048110074E-2</v>
      </c>
      <c r="U78" s="184">
        <f t="shared" ref="U78:U87" si="64">F78/$F$88</f>
        <v>2.3792362379334284E-2</v>
      </c>
      <c r="V78" s="184">
        <f t="shared" ref="V78:V87" si="65">G78/$G$88</f>
        <v>3.0859045880511766E-2</v>
      </c>
      <c r="W78" s="184">
        <f t="shared" ref="W78:W87" si="66">H78/$H$88</f>
        <v>4.1108541268546385E-2</v>
      </c>
      <c r="X78" s="230" t="e">
        <f t="shared" ref="X78:X87" si="67">I78/$I$88</f>
        <v>#DIV/0!</v>
      </c>
      <c r="Y78" s="230">
        <f t="shared" ref="Y78:Y87" si="68">J78/$J$88</f>
        <v>4.8103869105609411E-2</v>
      </c>
      <c r="Z78" s="230">
        <f t="shared" ref="Z78:Z87" si="69">K78/$K$88</f>
        <v>4.0083719714871513E-2</v>
      </c>
      <c r="AA78" s="230" t="e">
        <f t="shared" ref="AA78:AA87" si="70">L78/$L$88</f>
        <v>#DIV/0!</v>
      </c>
      <c r="AB78" s="230">
        <f t="shared" ref="AB78:AB87" si="71">M78/$M$88</f>
        <v>3.4804305077618863E-2</v>
      </c>
      <c r="AC78" s="230">
        <f t="shared" ref="AC78:AC87" si="72">N78/$N$88</f>
        <v>2.9522726459650834E-2</v>
      </c>
      <c r="AD78" s="33"/>
    </row>
    <row r="79" spans="1:30">
      <c r="A79">
        <v>2</v>
      </c>
      <c r="B79" s="21" t="s">
        <v>258</v>
      </c>
      <c r="C79" s="17">
        <v>1866930</v>
      </c>
      <c r="D79" s="17">
        <v>1292564.7</v>
      </c>
      <c r="E79" s="17">
        <v>999077.72</v>
      </c>
      <c r="F79" s="17">
        <v>611742.51</v>
      </c>
      <c r="G79" s="17">
        <v>602276.89</v>
      </c>
      <c r="H79" s="17">
        <v>626141.52</v>
      </c>
      <c r="I79" s="235"/>
      <c r="J79" s="235">
        <v>495263</v>
      </c>
      <c r="K79" s="235">
        <v>685013</v>
      </c>
      <c r="L79" s="235"/>
      <c r="M79" s="235">
        <v>1396419</v>
      </c>
      <c r="N79" s="225">
        <v>1189600</v>
      </c>
      <c r="O79" s="18">
        <f t="shared" si="60"/>
        <v>5998733.3399999999</v>
      </c>
      <c r="P79">
        <v>2</v>
      </c>
      <c r="Q79" s="21" t="s">
        <v>258</v>
      </c>
      <c r="R79" s="184">
        <f t="shared" si="61"/>
        <v>4.8099842011729843E-2</v>
      </c>
      <c r="S79" s="184">
        <f t="shared" si="62"/>
        <v>4.0942625218836959E-2</v>
      </c>
      <c r="T79" s="184">
        <f t="shared" si="63"/>
        <v>4.0533213013176764E-2</v>
      </c>
      <c r="U79" s="184">
        <f t="shared" si="64"/>
        <v>2.3347278982338366E-2</v>
      </c>
      <c r="V79" s="184">
        <f t="shared" si="65"/>
        <v>2.7789069612812592E-2</v>
      </c>
      <c r="W79" s="184">
        <f t="shared" si="66"/>
        <v>3.3971956770633152E-2</v>
      </c>
      <c r="X79" s="230" t="e">
        <f t="shared" si="67"/>
        <v>#DIV/0!</v>
      </c>
      <c r="Y79" s="230">
        <f t="shared" si="68"/>
        <v>1.8325260563379759E-2</v>
      </c>
      <c r="Z79" s="230">
        <f t="shared" si="69"/>
        <v>3.5235372968346376E-2</v>
      </c>
      <c r="AA79" s="230" t="e">
        <f t="shared" si="70"/>
        <v>#DIV/0!</v>
      </c>
      <c r="AB79" s="230">
        <f t="shared" si="71"/>
        <v>5.0032059637518292E-2</v>
      </c>
      <c r="AC79" s="230">
        <f t="shared" si="72"/>
        <v>3.6281647205082528E-2</v>
      </c>
      <c r="AD79" s="19"/>
    </row>
    <row r="80" spans="1:30">
      <c r="A80">
        <v>3</v>
      </c>
      <c r="B80" s="28" t="s">
        <v>259</v>
      </c>
      <c r="C80" s="29">
        <v>15089353</v>
      </c>
      <c r="D80" s="29">
        <v>12453491.49</v>
      </c>
      <c r="E80" s="29">
        <v>9473417.6199999992</v>
      </c>
      <c r="F80" s="29">
        <v>10367590.539999999</v>
      </c>
      <c r="G80" s="29">
        <v>7952128.9199999999</v>
      </c>
      <c r="H80" s="29">
        <v>5918019.8700000001</v>
      </c>
      <c r="I80" s="240"/>
      <c r="J80" s="240">
        <v>10307222</v>
      </c>
      <c r="K80" s="240">
        <v>8762093</v>
      </c>
      <c r="L80" s="240"/>
      <c r="M80" s="240">
        <v>14224838</v>
      </c>
      <c r="N80" s="224">
        <v>14116469</v>
      </c>
      <c r="O80" s="30">
        <f t="shared" si="60"/>
        <v>61254001.439999998</v>
      </c>
      <c r="P80">
        <v>3</v>
      </c>
      <c r="Q80" s="28" t="s">
        <v>259</v>
      </c>
      <c r="R80" s="184">
        <f t="shared" si="61"/>
        <v>0.38876417185391082</v>
      </c>
      <c r="S80" s="184">
        <f t="shared" si="62"/>
        <v>0.39447049323027733</v>
      </c>
      <c r="T80" s="184">
        <f t="shared" si="63"/>
        <v>0.38434252577891742</v>
      </c>
      <c r="U80" s="184">
        <f t="shared" si="64"/>
        <v>0.3956812298560583</v>
      </c>
      <c r="V80" s="184">
        <f t="shared" si="65"/>
        <v>0.36691141200509986</v>
      </c>
      <c r="W80" s="184">
        <f t="shared" si="66"/>
        <v>0.32108829836326463</v>
      </c>
      <c r="X80" s="230" t="e">
        <f t="shared" si="67"/>
        <v>#DIV/0!</v>
      </c>
      <c r="Y80" s="230">
        <f t="shared" si="68"/>
        <v>0.38137823506823698</v>
      </c>
      <c r="Z80" s="230">
        <f t="shared" si="69"/>
        <v>0.45070037333355278</v>
      </c>
      <c r="AA80" s="230" t="e">
        <f t="shared" si="70"/>
        <v>#DIV/0!</v>
      </c>
      <c r="AB80" s="230">
        <f t="shared" si="71"/>
        <v>0.50965930938352766</v>
      </c>
      <c r="AC80" s="230">
        <f t="shared" si="72"/>
        <v>0.43053862478100552</v>
      </c>
      <c r="AD80" s="33"/>
    </row>
    <row r="81" spans="1:45">
      <c r="A81">
        <v>4</v>
      </c>
      <c r="B81" s="21" t="s">
        <v>260</v>
      </c>
      <c r="C81" s="17">
        <v>3420345</v>
      </c>
      <c r="D81" s="17">
        <v>3384076.61</v>
      </c>
      <c r="E81" s="17">
        <v>3684809.72</v>
      </c>
      <c r="F81" s="17">
        <v>3563324.37</v>
      </c>
      <c r="G81" s="17">
        <v>3482342.6</v>
      </c>
      <c r="H81" s="17">
        <v>3653974.53</v>
      </c>
      <c r="I81" s="235"/>
      <c r="J81" s="235">
        <v>3498593</v>
      </c>
      <c r="K81" s="235">
        <v>3933385</v>
      </c>
      <c r="L81" s="235"/>
      <c r="M81" s="235">
        <v>4974592</v>
      </c>
      <c r="N81" s="225">
        <v>6260428</v>
      </c>
      <c r="O81" s="18">
        <f t="shared" si="60"/>
        <v>21188872.830000002</v>
      </c>
      <c r="P81">
        <v>4</v>
      </c>
      <c r="Q81" s="21" t="s">
        <v>260</v>
      </c>
      <c r="R81" s="184">
        <f t="shared" si="61"/>
        <v>8.8122240322674183E-2</v>
      </c>
      <c r="S81" s="184">
        <f t="shared" si="62"/>
        <v>0.10719229788269963</v>
      </c>
      <c r="T81" s="184">
        <f t="shared" si="63"/>
        <v>0.14949505359181089</v>
      </c>
      <c r="U81" s="184">
        <f t="shared" si="64"/>
        <v>0.135995009029134</v>
      </c>
      <c r="V81" s="184">
        <f t="shared" si="65"/>
        <v>0.16067536798076845</v>
      </c>
      <c r="W81" s="184">
        <f t="shared" si="66"/>
        <v>0.19825017317834884</v>
      </c>
      <c r="X81" s="230" t="e">
        <f t="shared" si="67"/>
        <v>#DIV/0!</v>
      </c>
      <c r="Y81" s="230">
        <f t="shared" si="68"/>
        <v>0.12945168189470338</v>
      </c>
      <c r="Z81" s="230">
        <f t="shared" si="69"/>
        <v>0.20232358729410846</v>
      </c>
      <c r="AA81" s="230" t="e">
        <f t="shared" si="70"/>
        <v>#DIV/0!</v>
      </c>
      <c r="AB81" s="230">
        <f t="shared" si="71"/>
        <v>0.17823381350176515</v>
      </c>
      <c r="AC81" s="230">
        <f t="shared" si="72"/>
        <v>0.19093698726363517</v>
      </c>
      <c r="AD81" s="19"/>
    </row>
    <row r="82" spans="1:45">
      <c r="A82">
        <v>5</v>
      </c>
      <c r="B82" s="28" t="s">
        <v>261</v>
      </c>
      <c r="C82" s="29">
        <v>11960086</v>
      </c>
      <c r="D82" s="29">
        <v>11529719.039999999</v>
      </c>
      <c r="E82" s="29">
        <v>8086825.6500000004</v>
      </c>
      <c r="F82" s="29">
        <v>8908067.8200000003</v>
      </c>
      <c r="G82" s="29">
        <v>6746827.75</v>
      </c>
      <c r="H82" s="29">
        <v>5325625.21</v>
      </c>
      <c r="I82" s="240"/>
      <c r="J82" s="240">
        <v>11325722</v>
      </c>
      <c r="K82" s="240">
        <v>5267619</v>
      </c>
      <c r="L82" s="240"/>
      <c r="M82" s="240">
        <v>5474614</v>
      </c>
      <c r="N82" s="224">
        <v>10234032</v>
      </c>
      <c r="O82" s="30">
        <f t="shared" si="60"/>
        <v>52557151.469999999</v>
      </c>
      <c r="P82">
        <v>5</v>
      </c>
      <c r="Q82" s="28" t="s">
        <v>261</v>
      </c>
      <c r="R82" s="184">
        <f t="shared" si="61"/>
        <v>0.3081413052694541</v>
      </c>
      <c r="S82" s="184">
        <f t="shared" si="62"/>
        <v>0.36520954466202626</v>
      </c>
      <c r="T82" s="184">
        <f t="shared" si="63"/>
        <v>0.3280876153177269</v>
      </c>
      <c r="U82" s="184">
        <f t="shared" si="64"/>
        <v>0.33997824442040286</v>
      </c>
      <c r="V82" s="184">
        <f t="shared" si="65"/>
        <v>0.31129878818761542</v>
      </c>
      <c r="W82" s="184">
        <f t="shared" si="66"/>
        <v>0.28894731243938926</v>
      </c>
      <c r="X82" s="230" t="e">
        <f t="shared" si="67"/>
        <v>#DIV/0!</v>
      </c>
      <c r="Y82" s="230">
        <f t="shared" si="68"/>
        <v>0.41906382410638904</v>
      </c>
      <c r="Z82" s="230">
        <f t="shared" si="69"/>
        <v>0.27095328135400026</v>
      </c>
      <c r="AA82" s="230" t="e">
        <f t="shared" si="70"/>
        <v>#DIV/0!</v>
      </c>
      <c r="AB82" s="230">
        <f t="shared" si="71"/>
        <v>0.19614901697870951</v>
      </c>
      <c r="AC82" s="230">
        <f t="shared" si="72"/>
        <v>0.31212805859913012</v>
      </c>
      <c r="AD82" s="33"/>
    </row>
    <row r="83" spans="1:45">
      <c r="A83">
        <v>6</v>
      </c>
      <c r="B83" s="21" t="s">
        <v>303</v>
      </c>
      <c r="C83" s="17">
        <v>2294476</v>
      </c>
      <c r="D83" s="17">
        <v>2059984.18</v>
      </c>
      <c r="E83" s="17">
        <v>1202999.0900000001</v>
      </c>
      <c r="F83" s="17">
        <v>1115859.71</v>
      </c>
      <c r="G83" s="17">
        <v>2068717.29</v>
      </c>
      <c r="H83" s="17">
        <v>2088343.14</v>
      </c>
      <c r="I83" s="235"/>
      <c r="J83" s="235">
        <v>90229</v>
      </c>
      <c r="K83" s="235">
        <v>0</v>
      </c>
      <c r="L83" s="235"/>
      <c r="M83" s="235">
        <v>795522</v>
      </c>
      <c r="N83" s="225">
        <v>0</v>
      </c>
      <c r="O83" s="18">
        <f t="shared" si="60"/>
        <v>10830379.41</v>
      </c>
      <c r="P83">
        <v>6</v>
      </c>
      <c r="Q83" s="21" t="s">
        <v>303</v>
      </c>
      <c r="R83" s="184">
        <f t="shared" si="61"/>
        <v>5.9115196123960649E-2</v>
      </c>
      <c r="S83" s="184">
        <f t="shared" si="62"/>
        <v>6.5251016245819776E-2</v>
      </c>
      <c r="T83" s="184">
        <f t="shared" si="63"/>
        <v>4.8806431565331883E-2</v>
      </c>
      <c r="U83" s="184">
        <f t="shared" si="64"/>
        <v>4.2587015825532842E-2</v>
      </c>
      <c r="V83" s="184">
        <f t="shared" si="65"/>
        <v>9.5450663532912608E-2</v>
      </c>
      <c r="W83" s="184">
        <f t="shared" si="66"/>
        <v>0.11330522031876801</v>
      </c>
      <c r="X83" s="230" t="e">
        <f t="shared" si="67"/>
        <v>#DIV/0!</v>
      </c>
      <c r="Y83" s="230">
        <f t="shared" si="68"/>
        <v>3.3385694779807748E-3</v>
      </c>
      <c r="Z83" s="230">
        <f t="shared" si="69"/>
        <v>0</v>
      </c>
      <c r="AA83" s="230" t="e">
        <f t="shared" si="70"/>
        <v>#DIV/0!</v>
      </c>
      <c r="AB83" s="230">
        <f t="shared" si="71"/>
        <v>2.8502622885364509E-2</v>
      </c>
      <c r="AC83" s="230">
        <f t="shared" si="72"/>
        <v>0</v>
      </c>
      <c r="AD83" s="19"/>
    </row>
    <row r="84" spans="1:45">
      <c r="A84">
        <v>7</v>
      </c>
      <c r="B84" s="28" t="s">
        <v>288</v>
      </c>
      <c r="C84" s="29">
        <v>579568</v>
      </c>
      <c r="D84" s="29">
        <v>74766.350000000006</v>
      </c>
      <c r="E84" s="29">
        <v>153270.9</v>
      </c>
      <c r="F84" s="29">
        <v>986746.57</v>
      </c>
      <c r="G84" s="29">
        <v>107051.7</v>
      </c>
      <c r="H84" s="29">
        <v>50467.32</v>
      </c>
      <c r="I84" s="240"/>
      <c r="J84" s="240">
        <v>9150</v>
      </c>
      <c r="K84" s="240">
        <v>13680</v>
      </c>
      <c r="L84" s="240"/>
      <c r="M84" s="240">
        <v>73094</v>
      </c>
      <c r="N84" s="224">
        <v>19409</v>
      </c>
      <c r="O84" s="30">
        <f t="shared" si="60"/>
        <v>1951870.8399999999</v>
      </c>
      <c r="P84">
        <v>7</v>
      </c>
      <c r="Q84" s="28" t="s">
        <v>288</v>
      </c>
      <c r="R84" s="184">
        <f t="shared" si="61"/>
        <v>1.4932069887491359E-2</v>
      </c>
      <c r="S84" s="184">
        <f t="shared" si="62"/>
        <v>2.3682610603789431E-3</v>
      </c>
      <c r="T84" s="184">
        <f t="shared" si="63"/>
        <v>6.2182970494240571E-3</v>
      </c>
      <c r="U84" s="184">
        <f t="shared" si="64"/>
        <v>3.765938622551418E-2</v>
      </c>
      <c r="V84" s="184">
        <f t="shared" si="65"/>
        <v>4.9393679101151127E-3</v>
      </c>
      <c r="W84" s="184">
        <f t="shared" si="66"/>
        <v>2.7381567243292058E-3</v>
      </c>
      <c r="X84" s="230" t="e">
        <f t="shared" si="67"/>
        <v>#DIV/0!</v>
      </c>
      <c r="Y84" s="230">
        <f t="shared" si="68"/>
        <v>3.385597837006294E-4</v>
      </c>
      <c r="Z84" s="230">
        <f t="shared" si="69"/>
        <v>7.0366533512061585E-4</v>
      </c>
      <c r="AA84" s="230" t="e">
        <f t="shared" si="70"/>
        <v>#DIV/0!</v>
      </c>
      <c r="AB84" s="230">
        <f t="shared" si="71"/>
        <v>2.6188725354959808E-3</v>
      </c>
      <c r="AC84" s="230">
        <f t="shared" si="72"/>
        <v>5.9195569149583631E-4</v>
      </c>
      <c r="AD84" s="33"/>
    </row>
    <row r="85" spans="1:45">
      <c r="A85">
        <v>8</v>
      </c>
      <c r="B85" s="21" t="s">
        <v>304</v>
      </c>
      <c r="C85" s="17">
        <v>0</v>
      </c>
      <c r="D85" s="17">
        <v>0</v>
      </c>
      <c r="E85" s="17">
        <v>0</v>
      </c>
      <c r="F85" s="17">
        <v>0</v>
      </c>
      <c r="G85" s="17">
        <v>0</v>
      </c>
      <c r="H85" s="17">
        <v>0</v>
      </c>
      <c r="I85" s="235"/>
      <c r="J85" s="235"/>
      <c r="K85" s="235"/>
      <c r="L85" s="235"/>
      <c r="M85" s="235"/>
      <c r="N85" s="233"/>
      <c r="O85" s="18">
        <f t="shared" si="60"/>
        <v>0</v>
      </c>
      <c r="P85">
        <v>8</v>
      </c>
      <c r="Q85" s="21" t="s">
        <v>304</v>
      </c>
      <c r="R85" s="184">
        <f t="shared" si="61"/>
        <v>0</v>
      </c>
      <c r="S85" s="184">
        <f t="shared" si="62"/>
        <v>0</v>
      </c>
      <c r="T85" s="184">
        <f t="shared" si="63"/>
        <v>0</v>
      </c>
      <c r="U85" s="184">
        <f t="shared" si="64"/>
        <v>0</v>
      </c>
      <c r="V85" s="184">
        <f t="shared" si="65"/>
        <v>0</v>
      </c>
      <c r="W85" s="184">
        <f t="shared" si="66"/>
        <v>0</v>
      </c>
      <c r="X85" s="230" t="e">
        <f t="shared" si="67"/>
        <v>#DIV/0!</v>
      </c>
      <c r="Y85" s="230">
        <f t="shared" si="68"/>
        <v>0</v>
      </c>
      <c r="Z85" s="230">
        <f t="shared" si="69"/>
        <v>0</v>
      </c>
      <c r="AA85" s="230" t="e">
        <f t="shared" si="70"/>
        <v>#DIV/0!</v>
      </c>
      <c r="AB85" s="230">
        <f t="shared" si="71"/>
        <v>0</v>
      </c>
      <c r="AC85" s="230">
        <f t="shared" si="72"/>
        <v>0</v>
      </c>
      <c r="AD85" s="19"/>
    </row>
    <row r="86" spans="1:45">
      <c r="A86">
        <v>9</v>
      </c>
      <c r="B86" s="31" t="s">
        <v>265</v>
      </c>
      <c r="C86" s="32">
        <v>39286</v>
      </c>
      <c r="D86" s="32">
        <v>14395</v>
      </c>
      <c r="E86" s="32">
        <v>51959.08</v>
      </c>
      <c r="F86" s="32">
        <v>25140</v>
      </c>
      <c r="G86" s="32">
        <v>44999.65</v>
      </c>
      <c r="H86" s="32">
        <v>10880.65</v>
      </c>
      <c r="I86" s="254"/>
      <c r="J86" s="254"/>
      <c r="K86" s="254"/>
      <c r="L86" s="254"/>
      <c r="M86" s="254"/>
      <c r="N86" s="245"/>
      <c r="O86" s="39">
        <f t="shared" si="60"/>
        <v>186660.38</v>
      </c>
      <c r="P86">
        <v>9</v>
      </c>
      <c r="Q86" s="31" t="s">
        <v>265</v>
      </c>
      <c r="R86" s="184">
        <f t="shared" si="61"/>
        <v>1.0121699224249537E-3</v>
      </c>
      <c r="S86" s="184">
        <f t="shared" si="62"/>
        <v>4.5596873411842209E-4</v>
      </c>
      <c r="T86" s="184">
        <f t="shared" si="63"/>
        <v>2.1080126355021637E-3</v>
      </c>
      <c r="U86" s="184">
        <f t="shared" si="64"/>
        <v>9.5947328168511042E-4</v>
      </c>
      <c r="V86" s="184">
        <f t="shared" si="65"/>
        <v>2.076284890164393E-3</v>
      </c>
      <c r="W86" s="184">
        <f t="shared" si="66"/>
        <v>5.9034093672048705E-4</v>
      </c>
      <c r="X86" s="230" t="e">
        <f t="shared" si="67"/>
        <v>#DIV/0!</v>
      </c>
      <c r="Y86" s="230">
        <f t="shared" si="68"/>
        <v>0</v>
      </c>
      <c r="Z86" s="230">
        <f t="shared" si="69"/>
        <v>0</v>
      </c>
      <c r="AA86" s="230" t="e">
        <f t="shared" si="70"/>
        <v>#DIV/0!</v>
      </c>
      <c r="AB86" s="230">
        <f t="shared" si="71"/>
        <v>0</v>
      </c>
      <c r="AC86" s="230">
        <f t="shared" si="72"/>
        <v>0</v>
      </c>
      <c r="AD86" s="43"/>
    </row>
    <row r="87" spans="1:45" ht="15" customHeight="1" thickBot="1">
      <c r="A87">
        <v>10</v>
      </c>
      <c r="B87" s="188" t="s">
        <v>305</v>
      </c>
      <c r="C87" s="186">
        <v>2529992</v>
      </c>
      <c r="D87" s="186">
        <v>0</v>
      </c>
      <c r="E87" s="186">
        <v>0</v>
      </c>
      <c r="F87" s="186">
        <v>0</v>
      </c>
      <c r="G87" s="186">
        <v>0</v>
      </c>
      <c r="H87" s="186">
        <v>0</v>
      </c>
      <c r="I87" s="255"/>
      <c r="J87" s="255"/>
      <c r="K87" s="255"/>
      <c r="L87" s="255"/>
      <c r="M87" s="255"/>
      <c r="N87" s="245"/>
      <c r="O87" s="187">
        <f t="shared" si="60"/>
        <v>2529992</v>
      </c>
      <c r="P87">
        <v>10</v>
      </c>
      <c r="Q87" s="188" t="s">
        <v>305</v>
      </c>
      <c r="R87" s="184">
        <f t="shared" si="61"/>
        <v>6.5183062830925856E-2</v>
      </c>
      <c r="S87" s="184">
        <f t="shared" si="62"/>
        <v>0</v>
      </c>
      <c r="T87" s="184">
        <f t="shared" si="63"/>
        <v>0</v>
      </c>
      <c r="U87" s="184">
        <f t="shared" si="64"/>
        <v>0</v>
      </c>
      <c r="V87" s="184">
        <f t="shared" si="65"/>
        <v>0</v>
      </c>
      <c r="W87" s="184">
        <f t="shared" si="66"/>
        <v>0</v>
      </c>
      <c r="X87" s="230" t="e">
        <f t="shared" si="67"/>
        <v>#DIV/0!</v>
      </c>
      <c r="Y87" s="230">
        <f t="shared" si="68"/>
        <v>0</v>
      </c>
      <c r="Z87" s="230">
        <f t="shared" si="69"/>
        <v>0</v>
      </c>
      <c r="AA87" s="230" t="e">
        <f t="shared" si="70"/>
        <v>#DIV/0!</v>
      </c>
      <c r="AB87" s="230">
        <f t="shared" si="71"/>
        <v>0</v>
      </c>
      <c r="AC87" s="230">
        <f t="shared" si="72"/>
        <v>0</v>
      </c>
      <c r="AD87" s="190"/>
    </row>
    <row r="88" spans="1:45">
      <c r="B88" s="40"/>
      <c r="C88" s="41">
        <f t="shared" ref="C88:H88" si="73">SUM(C78:C87)</f>
        <v>38813641</v>
      </c>
      <c r="D88" s="41">
        <f t="shared" si="73"/>
        <v>31570147.080000002</v>
      </c>
      <c r="E88" s="41">
        <f t="shared" si="73"/>
        <v>24648372.179999996</v>
      </c>
      <c r="F88" s="41">
        <f t="shared" si="73"/>
        <v>26201876.050000001</v>
      </c>
      <c r="G88" s="41">
        <f t="shared" si="73"/>
        <v>21673157.769999996</v>
      </c>
      <c r="H88" s="41">
        <f t="shared" si="73"/>
        <v>18431129.07</v>
      </c>
      <c r="I88" s="239">
        <f t="shared" ref="I88:N88" si="74">SUM(I78:I86)</f>
        <v>0</v>
      </c>
      <c r="J88" s="239">
        <f t="shared" si="74"/>
        <v>27026246</v>
      </c>
      <c r="K88" s="239">
        <f t="shared" si="74"/>
        <v>19441060</v>
      </c>
      <c r="L88" s="239">
        <f t="shared" si="74"/>
        <v>0</v>
      </c>
      <c r="M88" s="239">
        <f t="shared" si="74"/>
        <v>27910484</v>
      </c>
      <c r="N88" s="239">
        <f t="shared" si="74"/>
        <v>32787927</v>
      </c>
      <c r="O88" s="42">
        <f>SUM(O78:O87)</f>
        <v>161338323.14999998</v>
      </c>
      <c r="Q88" s="40"/>
      <c r="R88" s="198">
        <f t="shared" ref="R88:AC88" si="75">SUM(R78:R87)</f>
        <v>1</v>
      </c>
      <c r="S88" s="198">
        <f t="shared" si="75"/>
        <v>0.99999999999999989</v>
      </c>
      <c r="T88" s="198">
        <f t="shared" si="75"/>
        <v>1.0000000000000002</v>
      </c>
      <c r="U88" s="198">
        <f t="shared" si="75"/>
        <v>0.99999999999999978</v>
      </c>
      <c r="V88" s="198">
        <f t="shared" si="75"/>
        <v>1</v>
      </c>
      <c r="W88" s="198">
        <f t="shared" si="75"/>
        <v>0.99999999999999989</v>
      </c>
      <c r="X88" s="259" t="e">
        <f t="shared" si="75"/>
        <v>#DIV/0!</v>
      </c>
      <c r="Y88" s="259">
        <f t="shared" si="75"/>
        <v>0.99999999999999989</v>
      </c>
      <c r="Z88" s="259">
        <f t="shared" si="75"/>
        <v>0.99999999999999989</v>
      </c>
      <c r="AA88" s="259" t="e">
        <f t="shared" si="75"/>
        <v>#DIV/0!</v>
      </c>
      <c r="AB88" s="259">
        <f t="shared" si="75"/>
        <v>1</v>
      </c>
      <c r="AC88" s="259">
        <f t="shared" si="75"/>
        <v>1</v>
      </c>
      <c r="AD88" s="198"/>
    </row>
    <row r="90" spans="1:45">
      <c r="B90" s="167" t="s">
        <v>289</v>
      </c>
      <c r="C90" s="174" t="s">
        <v>25</v>
      </c>
      <c r="D90" s="174" t="s">
        <v>26</v>
      </c>
      <c r="E90" s="174" t="s">
        <v>27</v>
      </c>
      <c r="F90" s="174" t="s">
        <v>28</v>
      </c>
      <c r="G90" s="174" t="s">
        <v>29</v>
      </c>
      <c r="H90" s="174" t="s">
        <v>30</v>
      </c>
      <c r="I90" s="221" t="s">
        <v>31</v>
      </c>
      <c r="J90" s="221" t="s">
        <v>32</v>
      </c>
      <c r="K90" s="221" t="s">
        <v>33</v>
      </c>
      <c r="L90" s="221" t="s">
        <v>34</v>
      </c>
      <c r="M90" s="221" t="s">
        <v>35</v>
      </c>
      <c r="N90" s="221" t="s">
        <v>36</v>
      </c>
      <c r="O90" s="173">
        <f t="shared" ref="O90:O100" si="76">AS90</f>
        <v>0</v>
      </c>
      <c r="Q90" s="167" t="s">
        <v>290</v>
      </c>
      <c r="R90" s="175" t="s">
        <v>25</v>
      </c>
      <c r="S90" s="175" t="s">
        <v>26</v>
      </c>
      <c r="T90" s="175" t="s">
        <v>27</v>
      </c>
      <c r="U90" s="175" t="s">
        <v>28</v>
      </c>
      <c r="V90" s="175" t="s">
        <v>29</v>
      </c>
      <c r="W90" s="175" t="s">
        <v>30</v>
      </c>
      <c r="X90" s="221" t="s">
        <v>31</v>
      </c>
      <c r="Y90" s="221" t="s">
        <v>32</v>
      </c>
      <c r="Z90" s="221" t="s">
        <v>33</v>
      </c>
      <c r="AA90" s="221" t="s">
        <v>34</v>
      </c>
      <c r="AB90" s="221" t="s">
        <v>35</v>
      </c>
      <c r="AC90" s="221" t="s">
        <v>36</v>
      </c>
      <c r="AD90" s="191"/>
      <c r="AF90" s="167" t="s">
        <v>291</v>
      </c>
      <c r="AG90" s="175" t="s">
        <v>25</v>
      </c>
      <c r="AH90" s="175" t="s">
        <v>26</v>
      </c>
      <c r="AI90" s="175" t="s">
        <v>27</v>
      </c>
      <c r="AJ90" s="175" t="s">
        <v>28</v>
      </c>
      <c r="AK90" s="175" t="s">
        <v>29</v>
      </c>
      <c r="AL90" s="175" t="s">
        <v>30</v>
      </c>
      <c r="AM90" s="221" t="s">
        <v>31</v>
      </c>
      <c r="AN90" s="221" t="s">
        <v>32</v>
      </c>
      <c r="AO90" s="221" t="s">
        <v>33</v>
      </c>
      <c r="AP90" s="221" t="s">
        <v>34</v>
      </c>
      <c r="AQ90" s="221" t="s">
        <v>35</v>
      </c>
      <c r="AR90" s="221" t="s">
        <v>36</v>
      </c>
      <c r="AS90" s="191">
        <f t="shared" ref="AS90:AS100" si="77">SUM(AG90:AL90)</f>
        <v>0</v>
      </c>
    </row>
    <row r="91" spans="1:45">
      <c r="B91" s="28" t="s">
        <v>117</v>
      </c>
      <c r="C91" s="9">
        <f t="shared" ref="C91:C100" si="78">AG91/$AG$101</f>
        <v>0.24258168802678676</v>
      </c>
      <c r="D91" s="9">
        <f t="shared" ref="D91:D100" si="79">AH91/AH$101</f>
        <v>0.23451386125480833</v>
      </c>
      <c r="E91" s="9">
        <f t="shared" ref="E91:E100" si="80">AI91/AI$101</f>
        <v>0.21963946869070208</v>
      </c>
      <c r="F91" s="9">
        <f t="shared" ref="F91:F100" si="81">AJ91/AJ$101</f>
        <v>0.2623557265463155</v>
      </c>
      <c r="G91" s="9">
        <f t="shared" ref="G91:G100" si="82">AK91/AK$101</f>
        <v>0.27581741663968923</v>
      </c>
      <c r="H91" s="9">
        <f t="shared" ref="H91:H100" si="83">AL91/AL$101</f>
        <v>0.16356407012470631</v>
      </c>
      <c r="I91" s="222" t="e">
        <f t="shared" ref="I91:I100" si="84">AM91/AM$101</f>
        <v>#DIV/0!</v>
      </c>
      <c r="J91" s="222">
        <f t="shared" ref="J91:J100" si="85">AN91/AN$101</f>
        <v>0</v>
      </c>
      <c r="K91" s="222">
        <f t="shared" ref="K91:K100" si="86">AO91/AO$101</f>
        <v>0</v>
      </c>
      <c r="L91" s="222" t="e">
        <f t="shared" ref="L91:L100" si="87">AP91/AP$101</f>
        <v>#DIV/0!</v>
      </c>
      <c r="M91" s="222">
        <f t="shared" ref="M91:M100" si="88">AQ91/AQ$101</f>
        <v>0</v>
      </c>
      <c r="N91" s="222">
        <f t="shared" ref="N91:N100" si="89">AR91/AR$101</f>
        <v>0</v>
      </c>
      <c r="O91" s="30">
        <f t="shared" si="76"/>
        <v>9640</v>
      </c>
      <c r="Q91" s="6" t="s">
        <v>117</v>
      </c>
      <c r="R91" s="12">
        <v>4104.1099999999997</v>
      </c>
      <c r="S91" s="12">
        <v>4086.61</v>
      </c>
      <c r="T91" s="12">
        <v>3124.26</v>
      </c>
      <c r="U91" s="12">
        <v>3294.93</v>
      </c>
      <c r="V91" s="12">
        <v>3007.63</v>
      </c>
      <c r="W91" s="12">
        <v>2901.58</v>
      </c>
      <c r="X91" s="224"/>
      <c r="Y91" s="224"/>
      <c r="Z91" s="224"/>
      <c r="AA91" s="224"/>
      <c r="AB91" s="224"/>
      <c r="AC91" s="224"/>
      <c r="AD91" s="12"/>
      <c r="AF91" s="6" t="s">
        <v>117</v>
      </c>
      <c r="AG91" s="12">
        <v>2101</v>
      </c>
      <c r="AH91" s="12">
        <v>1768</v>
      </c>
      <c r="AI91" s="12">
        <v>1389</v>
      </c>
      <c r="AJ91" s="12">
        <v>1773</v>
      </c>
      <c r="AK91" s="12">
        <v>1704</v>
      </c>
      <c r="AL91" s="12">
        <v>905</v>
      </c>
      <c r="AM91" s="224"/>
      <c r="AN91" s="224"/>
      <c r="AO91" s="224"/>
      <c r="AP91" s="224"/>
      <c r="AQ91" s="224"/>
      <c r="AR91" s="224"/>
      <c r="AS91" s="12">
        <f t="shared" si="77"/>
        <v>9640</v>
      </c>
    </row>
    <row r="92" spans="1:45">
      <c r="B92" s="21" t="s">
        <v>120</v>
      </c>
      <c r="C92" s="9">
        <f t="shared" si="78"/>
        <v>5.6575453180925987E-2</v>
      </c>
      <c r="D92" s="9">
        <f t="shared" si="79"/>
        <v>5.5975593580050408E-2</v>
      </c>
      <c r="E92" s="9">
        <f t="shared" si="80"/>
        <v>6.8943706514864006E-2</v>
      </c>
      <c r="F92" s="9">
        <f t="shared" si="81"/>
        <v>0.10076945841965078</v>
      </c>
      <c r="G92" s="9">
        <f t="shared" si="82"/>
        <v>0.15280025898348981</v>
      </c>
      <c r="H92" s="9">
        <f t="shared" si="83"/>
        <v>0.22501355503343576</v>
      </c>
      <c r="I92" s="222" t="e">
        <f t="shared" si="84"/>
        <v>#DIV/0!</v>
      </c>
      <c r="J92" s="222">
        <f t="shared" si="85"/>
        <v>0</v>
      </c>
      <c r="K92" s="222">
        <f t="shared" si="86"/>
        <v>0</v>
      </c>
      <c r="L92" s="222" t="e">
        <f t="shared" si="87"/>
        <v>#DIV/0!</v>
      </c>
      <c r="M92" s="222">
        <f t="shared" si="88"/>
        <v>0</v>
      </c>
      <c r="N92" s="222">
        <f t="shared" si="89"/>
        <v>0</v>
      </c>
      <c r="O92" s="18">
        <f t="shared" si="76"/>
        <v>4218</v>
      </c>
      <c r="Q92" t="s">
        <v>120</v>
      </c>
      <c r="R92" s="11">
        <v>4784.16</v>
      </c>
      <c r="S92" s="11">
        <v>4505.92</v>
      </c>
      <c r="T92" s="11">
        <v>4082.94</v>
      </c>
      <c r="U92" s="11">
        <v>3780.89</v>
      </c>
      <c r="V92" s="11">
        <v>3066.88</v>
      </c>
      <c r="W92" s="11">
        <v>3069.3</v>
      </c>
      <c r="X92" s="225"/>
      <c r="Y92" s="225"/>
      <c r="Z92" s="225"/>
      <c r="AA92" s="225"/>
      <c r="AB92" s="225"/>
      <c r="AC92" s="225"/>
      <c r="AD92" s="11"/>
      <c r="AF92" t="s">
        <v>120</v>
      </c>
      <c r="AG92" s="11">
        <v>490</v>
      </c>
      <c r="AH92" s="11">
        <v>422</v>
      </c>
      <c r="AI92" s="11">
        <v>436</v>
      </c>
      <c r="AJ92" s="11">
        <v>681</v>
      </c>
      <c r="AK92" s="11">
        <v>944</v>
      </c>
      <c r="AL92" s="11">
        <v>1245</v>
      </c>
      <c r="AM92" s="225"/>
      <c r="AN92" s="225"/>
      <c r="AO92" s="225"/>
      <c r="AP92" s="225"/>
      <c r="AQ92" s="225"/>
      <c r="AR92" s="225"/>
      <c r="AS92" s="11">
        <f t="shared" si="77"/>
        <v>4218</v>
      </c>
    </row>
    <row r="93" spans="1:45">
      <c r="B93" s="28" t="s">
        <v>198</v>
      </c>
      <c r="C93" s="9">
        <f t="shared" si="78"/>
        <v>9.3522687911326632E-2</v>
      </c>
      <c r="D93" s="9">
        <f t="shared" si="79"/>
        <v>7.6137418755803155E-2</v>
      </c>
      <c r="E93" s="9">
        <f t="shared" si="80"/>
        <v>9.4086021505376344E-2</v>
      </c>
      <c r="F93" s="9">
        <f t="shared" si="81"/>
        <v>0.11541876294761765</v>
      </c>
      <c r="G93" s="9">
        <f t="shared" si="82"/>
        <v>5.4062803496277109E-2</v>
      </c>
      <c r="H93" s="9">
        <f t="shared" si="83"/>
        <v>4.5725646123260438E-2</v>
      </c>
      <c r="I93" s="222" t="e">
        <f t="shared" si="84"/>
        <v>#DIV/0!</v>
      </c>
      <c r="J93" s="222">
        <f t="shared" si="85"/>
        <v>0</v>
      </c>
      <c r="K93" s="222">
        <f t="shared" si="86"/>
        <v>0</v>
      </c>
      <c r="L93" s="222" t="e">
        <f t="shared" si="87"/>
        <v>#DIV/0!</v>
      </c>
      <c r="M93" s="222">
        <f t="shared" si="88"/>
        <v>0</v>
      </c>
      <c r="N93" s="222">
        <f t="shared" si="89"/>
        <v>0</v>
      </c>
      <c r="O93" s="30">
        <f t="shared" si="76"/>
        <v>3346</v>
      </c>
      <c r="Q93" s="6" t="s">
        <v>198</v>
      </c>
      <c r="R93" s="8">
        <v>4666.12</v>
      </c>
      <c r="S93" s="8">
        <v>4581.01</v>
      </c>
      <c r="T93" s="8">
        <v>4294.93</v>
      </c>
      <c r="U93" s="8">
        <v>4074.52</v>
      </c>
      <c r="V93" s="8">
        <v>4005.39</v>
      </c>
      <c r="W93" s="8">
        <v>3764.91</v>
      </c>
      <c r="X93" s="226"/>
      <c r="Y93" s="226"/>
      <c r="Z93" s="226"/>
      <c r="AA93" s="224"/>
      <c r="AB93" s="224"/>
      <c r="AC93" s="226"/>
      <c r="AD93" s="8"/>
      <c r="AF93" s="6" t="s">
        <v>198</v>
      </c>
      <c r="AG93" s="8">
        <v>810</v>
      </c>
      <c r="AH93" s="8">
        <v>574</v>
      </c>
      <c r="AI93" s="8">
        <v>595</v>
      </c>
      <c r="AJ93" s="8">
        <v>780</v>
      </c>
      <c r="AK93" s="8">
        <v>334</v>
      </c>
      <c r="AL93" s="8">
        <v>253</v>
      </c>
      <c r="AM93" s="226"/>
      <c r="AN93" s="226"/>
      <c r="AO93" s="226"/>
      <c r="AP93" s="224"/>
      <c r="AQ93" s="224"/>
      <c r="AR93" s="226"/>
      <c r="AS93" s="12">
        <f t="shared" si="77"/>
        <v>3346</v>
      </c>
    </row>
    <row r="94" spans="1:45">
      <c r="B94" s="21" t="s">
        <v>272</v>
      </c>
      <c r="C94" s="9">
        <f t="shared" si="78"/>
        <v>5.9231035677173534E-2</v>
      </c>
      <c r="D94" s="9">
        <f t="shared" si="79"/>
        <v>4.6557898925586948E-2</v>
      </c>
      <c r="E94" s="9">
        <f t="shared" si="80"/>
        <v>7.0524984187223277E-2</v>
      </c>
      <c r="F94" s="9">
        <f t="shared" si="81"/>
        <v>9.3962710861201545E-2</v>
      </c>
      <c r="G94" s="9">
        <f t="shared" si="82"/>
        <v>9.7442538038200063E-2</v>
      </c>
      <c r="H94" s="9">
        <f t="shared" si="83"/>
        <v>7.5185252123621898E-2</v>
      </c>
      <c r="I94" s="222" t="e">
        <f t="shared" si="84"/>
        <v>#DIV/0!</v>
      </c>
      <c r="J94" s="222">
        <f t="shared" si="85"/>
        <v>0</v>
      </c>
      <c r="K94" s="222">
        <f t="shared" si="86"/>
        <v>0</v>
      </c>
      <c r="L94" s="222" t="e">
        <f t="shared" si="87"/>
        <v>#DIV/0!</v>
      </c>
      <c r="M94" s="222">
        <f t="shared" si="88"/>
        <v>0</v>
      </c>
      <c r="N94" s="222">
        <f t="shared" si="89"/>
        <v>0</v>
      </c>
      <c r="O94" s="18">
        <f t="shared" si="76"/>
        <v>2963</v>
      </c>
      <c r="Q94" t="s">
        <v>272</v>
      </c>
      <c r="R94" s="11">
        <v>4466.03</v>
      </c>
      <c r="S94" s="5">
        <v>4496.1099999999997</v>
      </c>
      <c r="T94" s="5">
        <v>4633.12</v>
      </c>
      <c r="U94" s="11">
        <v>4542.59</v>
      </c>
      <c r="V94" s="11">
        <v>4360.79</v>
      </c>
      <c r="W94" s="11">
        <v>4159.0600000000004</v>
      </c>
      <c r="X94" s="225"/>
      <c r="Y94" s="225"/>
      <c r="Z94" s="225"/>
      <c r="AA94" s="225"/>
      <c r="AB94" s="225"/>
      <c r="AC94" s="225"/>
      <c r="AD94" s="11"/>
      <c r="AF94" t="s">
        <v>272</v>
      </c>
      <c r="AG94" s="11">
        <v>513</v>
      </c>
      <c r="AH94" s="5">
        <v>351</v>
      </c>
      <c r="AI94" s="5">
        <v>446</v>
      </c>
      <c r="AJ94" s="11">
        <v>635</v>
      </c>
      <c r="AK94" s="11">
        <v>602</v>
      </c>
      <c r="AL94" s="11">
        <v>416</v>
      </c>
      <c r="AM94" s="225"/>
      <c r="AN94" s="225"/>
      <c r="AO94" s="225"/>
      <c r="AP94" s="225"/>
      <c r="AQ94" s="225"/>
      <c r="AR94" s="225"/>
      <c r="AS94" s="11">
        <f t="shared" si="77"/>
        <v>2963</v>
      </c>
    </row>
    <row r="95" spans="1:45">
      <c r="B95" s="28" t="s">
        <v>144</v>
      </c>
      <c r="C95" s="9">
        <f t="shared" si="78"/>
        <v>5.2996189816418425E-2</v>
      </c>
      <c r="D95" s="9">
        <f t="shared" si="79"/>
        <v>6.313834726090993E-2</v>
      </c>
      <c r="E95" s="9">
        <f t="shared" si="80"/>
        <v>8.3807716635041107E-2</v>
      </c>
      <c r="F95" s="9">
        <f t="shared" si="81"/>
        <v>7.0878958271678005E-2</v>
      </c>
      <c r="G95" s="9">
        <f t="shared" si="82"/>
        <v>4.435092262868242E-2</v>
      </c>
      <c r="H95" s="9">
        <f t="shared" si="83"/>
        <v>5.2593529730706669E-2</v>
      </c>
      <c r="I95" s="222" t="e">
        <f t="shared" si="84"/>
        <v>#DIV/0!</v>
      </c>
      <c r="J95" s="222">
        <f t="shared" si="85"/>
        <v>0</v>
      </c>
      <c r="K95" s="222">
        <f t="shared" si="86"/>
        <v>0</v>
      </c>
      <c r="L95" s="222" t="e">
        <f t="shared" si="87"/>
        <v>#DIV/0!</v>
      </c>
      <c r="M95" s="222">
        <f t="shared" si="88"/>
        <v>0</v>
      </c>
      <c r="N95" s="222">
        <f t="shared" si="89"/>
        <v>0</v>
      </c>
      <c r="O95" s="30">
        <f t="shared" si="76"/>
        <v>2509</v>
      </c>
      <c r="Q95" s="6" t="s">
        <v>144</v>
      </c>
      <c r="R95" s="12">
        <v>4250.71</v>
      </c>
      <c r="S95" s="12">
        <v>3938.81</v>
      </c>
      <c r="T95" s="12">
        <v>3956.97</v>
      </c>
      <c r="U95" s="12">
        <v>4427.6400000000003</v>
      </c>
      <c r="V95" s="12">
        <v>3979.16</v>
      </c>
      <c r="W95" s="12">
        <v>3395.47</v>
      </c>
      <c r="X95" s="224"/>
      <c r="Y95" s="226"/>
      <c r="Z95" s="226"/>
      <c r="AA95" s="224"/>
      <c r="AB95" s="224"/>
      <c r="AC95" s="224"/>
      <c r="AD95" s="12"/>
      <c r="AF95" s="6" t="s">
        <v>144</v>
      </c>
      <c r="AG95" s="12">
        <v>459</v>
      </c>
      <c r="AH95" s="12">
        <v>476</v>
      </c>
      <c r="AI95" s="12">
        <v>530</v>
      </c>
      <c r="AJ95" s="12">
        <v>479</v>
      </c>
      <c r="AK95" s="12">
        <v>274</v>
      </c>
      <c r="AL95" s="12">
        <v>291</v>
      </c>
      <c r="AM95" s="224"/>
      <c r="AN95" s="226"/>
      <c r="AO95" s="226"/>
      <c r="AP95" s="224"/>
      <c r="AQ95" s="224"/>
      <c r="AR95" s="224"/>
      <c r="AS95" s="12">
        <f t="shared" si="77"/>
        <v>2509</v>
      </c>
    </row>
    <row r="96" spans="1:45">
      <c r="B96" s="21" t="s">
        <v>137</v>
      </c>
      <c r="C96" s="9">
        <f t="shared" si="78"/>
        <v>6.9622445445098713E-2</v>
      </c>
      <c r="D96" s="9">
        <f t="shared" si="79"/>
        <v>7.3882477782199224E-2</v>
      </c>
      <c r="E96" s="9">
        <f t="shared" si="80"/>
        <v>6.4199873497786206E-2</v>
      </c>
      <c r="F96" s="9">
        <f t="shared" si="81"/>
        <v>3.344184670020716E-2</v>
      </c>
      <c r="G96" s="9">
        <f t="shared" si="82"/>
        <v>4.3379734541922954E-2</v>
      </c>
      <c r="H96" s="9">
        <f t="shared" si="83"/>
        <v>5.5846737755286466E-2</v>
      </c>
      <c r="I96" s="222" t="e">
        <f t="shared" si="84"/>
        <v>#DIV/0!</v>
      </c>
      <c r="J96" s="222">
        <f t="shared" si="85"/>
        <v>0</v>
      </c>
      <c r="K96" s="222">
        <f t="shared" si="86"/>
        <v>0</v>
      </c>
      <c r="L96" s="222" t="e">
        <f t="shared" si="87"/>
        <v>#DIV/0!</v>
      </c>
      <c r="M96" s="222">
        <f t="shared" si="88"/>
        <v>0</v>
      </c>
      <c r="N96" s="222">
        <f t="shared" si="89"/>
        <v>0</v>
      </c>
      <c r="O96" s="18">
        <f t="shared" si="76"/>
        <v>2369</v>
      </c>
      <c r="Q96" t="s">
        <v>137</v>
      </c>
      <c r="R96" s="5">
        <v>4172.54</v>
      </c>
      <c r="S96" s="11">
        <v>3221.1</v>
      </c>
      <c r="T96" s="11">
        <v>2984.21</v>
      </c>
      <c r="U96" s="11">
        <v>3464.24</v>
      </c>
      <c r="V96" s="11">
        <v>3107.1</v>
      </c>
      <c r="W96" s="11">
        <v>2872.64</v>
      </c>
      <c r="X96" s="227"/>
      <c r="Y96" s="227"/>
      <c r="Z96" s="225"/>
      <c r="AA96" s="227"/>
      <c r="AB96" s="225"/>
      <c r="AC96" s="225"/>
      <c r="AD96" s="5"/>
      <c r="AF96" t="s">
        <v>137</v>
      </c>
      <c r="AG96" s="5">
        <v>603</v>
      </c>
      <c r="AH96" s="11">
        <v>557</v>
      </c>
      <c r="AI96" s="11">
        <v>406</v>
      </c>
      <c r="AJ96" s="11">
        <v>226</v>
      </c>
      <c r="AK96" s="11">
        <v>268</v>
      </c>
      <c r="AL96" s="11">
        <v>309</v>
      </c>
      <c r="AM96" s="227"/>
      <c r="AN96" s="227"/>
      <c r="AO96" s="225"/>
      <c r="AP96" s="227"/>
      <c r="AQ96" s="225"/>
      <c r="AR96" s="225"/>
      <c r="AS96" s="11">
        <f t="shared" si="77"/>
        <v>2369</v>
      </c>
    </row>
    <row r="97" spans="2:45">
      <c r="B97" s="28" t="s">
        <v>306</v>
      </c>
      <c r="C97" s="9">
        <f t="shared" si="78"/>
        <v>5.6921833506523495E-2</v>
      </c>
      <c r="D97" s="9">
        <f t="shared" si="79"/>
        <v>5.0404562939381878E-2</v>
      </c>
      <c r="E97" s="9">
        <f t="shared" si="80"/>
        <v>5.6451612903225805E-2</v>
      </c>
      <c r="F97" s="9">
        <f t="shared" si="81"/>
        <v>4.4243859129920092E-2</v>
      </c>
      <c r="G97" s="9">
        <f t="shared" si="82"/>
        <v>4.6293298802201358E-2</v>
      </c>
      <c r="H97" s="9">
        <f t="shared" si="83"/>
        <v>4.0665100307247425E-2</v>
      </c>
      <c r="I97" s="222" t="e">
        <f t="shared" si="84"/>
        <v>#DIV/0!</v>
      </c>
      <c r="J97" s="222">
        <f t="shared" si="85"/>
        <v>0</v>
      </c>
      <c r="K97" s="222">
        <f t="shared" si="86"/>
        <v>0</v>
      </c>
      <c r="L97" s="222" t="e">
        <f t="shared" si="87"/>
        <v>#DIV/0!</v>
      </c>
      <c r="M97" s="222">
        <f t="shared" si="88"/>
        <v>0</v>
      </c>
      <c r="N97" s="222">
        <f t="shared" si="89"/>
        <v>0</v>
      </c>
      <c r="O97" s="30">
        <f t="shared" si="76"/>
        <v>2040</v>
      </c>
      <c r="Q97" s="6" t="s">
        <v>306</v>
      </c>
      <c r="R97" s="8">
        <v>4107.76</v>
      </c>
      <c r="S97" s="12">
        <v>3842.51</v>
      </c>
      <c r="T97" s="8">
        <v>3693.51</v>
      </c>
      <c r="U97" s="8">
        <v>3441.13</v>
      </c>
      <c r="V97" s="8">
        <v>3428.31</v>
      </c>
      <c r="W97" s="8">
        <v>3055.07</v>
      </c>
      <c r="X97" s="226"/>
      <c r="Y97" s="226"/>
      <c r="Z97" s="226"/>
      <c r="AA97" s="224"/>
      <c r="AB97" s="224"/>
      <c r="AC97" s="224"/>
      <c r="AD97" s="8"/>
      <c r="AF97" s="6" t="s">
        <v>306</v>
      </c>
      <c r="AG97" s="8">
        <v>493</v>
      </c>
      <c r="AH97" s="12">
        <v>380</v>
      </c>
      <c r="AI97" s="8">
        <v>357</v>
      </c>
      <c r="AJ97" s="8">
        <v>299</v>
      </c>
      <c r="AK97" s="8">
        <v>286</v>
      </c>
      <c r="AL97" s="8">
        <v>225</v>
      </c>
      <c r="AM97" s="226"/>
      <c r="AN97" s="226"/>
      <c r="AO97" s="226"/>
      <c r="AP97" s="224"/>
      <c r="AQ97" s="224"/>
      <c r="AR97" s="224"/>
      <c r="AS97" s="12">
        <f t="shared" si="77"/>
        <v>2040</v>
      </c>
    </row>
    <row r="98" spans="2:45">
      <c r="B98" s="21" t="s">
        <v>122</v>
      </c>
      <c r="C98" s="9">
        <f t="shared" si="78"/>
        <v>7.0199745987761228E-2</v>
      </c>
      <c r="D98" s="9">
        <f t="shared" si="79"/>
        <v>6.5393288234513861E-2</v>
      </c>
      <c r="E98" s="9">
        <f t="shared" si="80"/>
        <v>4.981024667931689E-2</v>
      </c>
      <c r="F98" s="9">
        <f t="shared" si="81"/>
        <v>3.3737792246226694E-2</v>
      </c>
      <c r="G98" s="9">
        <f t="shared" si="82"/>
        <v>2.6383943023632242E-2</v>
      </c>
      <c r="H98" s="9">
        <f t="shared" si="83"/>
        <v>4.0303632748960781E-2</v>
      </c>
      <c r="I98" s="222" t="e">
        <f t="shared" si="84"/>
        <v>#DIV/0!</v>
      </c>
      <c r="J98" s="222">
        <f t="shared" si="85"/>
        <v>0</v>
      </c>
      <c r="K98" s="222">
        <f t="shared" si="86"/>
        <v>0</v>
      </c>
      <c r="L98" s="222" t="e">
        <f t="shared" si="87"/>
        <v>#DIV/0!</v>
      </c>
      <c r="M98" s="222">
        <f t="shared" si="88"/>
        <v>0</v>
      </c>
      <c r="N98" s="222">
        <f t="shared" si="89"/>
        <v>0</v>
      </c>
      <c r="O98" s="18">
        <f t="shared" si="76"/>
        <v>2030</v>
      </c>
      <c r="Q98" t="s">
        <v>122</v>
      </c>
      <c r="R98" s="5">
        <v>3047.44</v>
      </c>
      <c r="S98" s="5">
        <v>3797.99</v>
      </c>
      <c r="T98" s="5">
        <v>4212.8900000000003</v>
      </c>
      <c r="U98" s="5">
        <v>3356.72</v>
      </c>
      <c r="V98" s="5">
        <v>3682.56</v>
      </c>
      <c r="W98" s="5">
        <v>2975.02</v>
      </c>
      <c r="X98" s="227"/>
      <c r="Y98" s="227"/>
      <c r="Z98" s="227"/>
      <c r="AA98" s="227"/>
      <c r="AB98" s="225"/>
      <c r="AC98" s="227"/>
      <c r="AD98" s="11"/>
      <c r="AF98" t="s">
        <v>122</v>
      </c>
      <c r="AG98" s="5">
        <v>608</v>
      </c>
      <c r="AH98" s="5">
        <v>493</v>
      </c>
      <c r="AI98" s="5">
        <v>315</v>
      </c>
      <c r="AJ98" s="5">
        <v>228</v>
      </c>
      <c r="AK98" s="5">
        <v>163</v>
      </c>
      <c r="AL98" s="5">
        <v>223</v>
      </c>
      <c r="AM98" s="227"/>
      <c r="AN98" s="227"/>
      <c r="AO98" s="227"/>
      <c r="AP98" s="227"/>
      <c r="AQ98" s="225"/>
      <c r="AR98" s="227"/>
      <c r="AS98" s="11">
        <f t="shared" si="77"/>
        <v>2030</v>
      </c>
    </row>
    <row r="99" spans="2:45">
      <c r="B99" s="28" t="s">
        <v>135</v>
      </c>
      <c r="C99" s="9">
        <f t="shared" si="78"/>
        <v>3.1520609629373052E-2</v>
      </c>
      <c r="D99" s="9">
        <f t="shared" si="79"/>
        <v>5.8628465313702083E-2</v>
      </c>
      <c r="E99" s="9">
        <f t="shared" si="80"/>
        <v>4.2061986084756482E-2</v>
      </c>
      <c r="F99" s="9">
        <f t="shared" si="81"/>
        <v>2.8706717963894644E-2</v>
      </c>
      <c r="G99" s="9">
        <f t="shared" si="82"/>
        <v>4.1599223049530593E-2</v>
      </c>
      <c r="H99" s="9">
        <f t="shared" si="83"/>
        <v>4.1749502982107355E-2</v>
      </c>
      <c r="I99" s="222" t="e">
        <f t="shared" si="84"/>
        <v>#DIV/0!</v>
      </c>
      <c r="J99" s="222">
        <f t="shared" si="85"/>
        <v>0</v>
      </c>
      <c r="K99" s="222">
        <f t="shared" si="86"/>
        <v>0</v>
      </c>
      <c r="L99" s="222" t="e">
        <f t="shared" si="87"/>
        <v>#DIV/0!</v>
      </c>
      <c r="M99" s="222">
        <f t="shared" si="88"/>
        <v>0</v>
      </c>
      <c r="N99" s="222">
        <f t="shared" si="89"/>
        <v>0</v>
      </c>
      <c r="O99" s="30">
        <f t="shared" si="76"/>
        <v>1663</v>
      </c>
      <c r="Q99" s="6" t="s">
        <v>135</v>
      </c>
      <c r="R99" s="12">
        <v>5244.54</v>
      </c>
      <c r="S99" s="8">
        <v>4152.46</v>
      </c>
      <c r="T99" s="12">
        <v>3828.55</v>
      </c>
      <c r="U99" s="12">
        <v>3277.9</v>
      </c>
      <c r="V99" s="8">
        <v>3377.62</v>
      </c>
      <c r="W99" s="8">
        <v>3222.44</v>
      </c>
      <c r="X99" s="226"/>
      <c r="Y99" s="226"/>
      <c r="Z99" s="224"/>
      <c r="AA99" s="226"/>
      <c r="AB99" s="226"/>
      <c r="AC99" s="224"/>
      <c r="AD99" s="12"/>
      <c r="AF99" s="6" t="s">
        <v>135</v>
      </c>
      <c r="AG99" s="12">
        <v>273</v>
      </c>
      <c r="AH99" s="8">
        <v>442</v>
      </c>
      <c r="AI99" s="12">
        <v>266</v>
      </c>
      <c r="AJ99" s="12">
        <v>194</v>
      </c>
      <c r="AK99" s="8">
        <v>257</v>
      </c>
      <c r="AL99" s="8">
        <v>231</v>
      </c>
      <c r="AM99" s="226"/>
      <c r="AN99" s="226"/>
      <c r="AO99" s="224"/>
      <c r="AP99" s="226"/>
      <c r="AQ99" s="226"/>
      <c r="AR99" s="224"/>
      <c r="AS99" s="12">
        <f t="shared" si="77"/>
        <v>1663</v>
      </c>
    </row>
    <row r="100" spans="2:45">
      <c r="B100" s="36" t="s">
        <v>132</v>
      </c>
      <c r="C100" s="9">
        <f t="shared" si="78"/>
        <v>2.8749567024593001E-2</v>
      </c>
      <c r="D100" s="9">
        <f t="shared" si="79"/>
        <v>2.7059291683247114E-2</v>
      </c>
      <c r="E100" s="9">
        <f t="shared" si="80"/>
        <v>3.8583175205566096E-2</v>
      </c>
      <c r="F100" s="9">
        <f t="shared" si="81"/>
        <v>3.1222255105060669E-2</v>
      </c>
      <c r="G100" s="9">
        <f t="shared" si="82"/>
        <v>3.2696665587568792E-2</v>
      </c>
      <c r="H100" s="9">
        <f t="shared" si="83"/>
        <v>3.6146755828664376E-2</v>
      </c>
      <c r="I100" s="222" t="e">
        <f t="shared" si="84"/>
        <v>#DIV/0!</v>
      </c>
      <c r="J100" s="222">
        <f t="shared" si="85"/>
        <v>0</v>
      </c>
      <c r="K100" s="222">
        <f t="shared" si="86"/>
        <v>0</v>
      </c>
      <c r="L100" s="222" t="e">
        <f t="shared" si="87"/>
        <v>#DIV/0!</v>
      </c>
      <c r="M100" s="222">
        <f t="shared" si="88"/>
        <v>0</v>
      </c>
      <c r="N100" s="222">
        <f t="shared" si="89"/>
        <v>0</v>
      </c>
      <c r="O100" s="38">
        <f t="shared" si="76"/>
        <v>1310</v>
      </c>
      <c r="Q100" t="s">
        <v>132</v>
      </c>
      <c r="R100" s="5">
        <v>4406.6400000000003</v>
      </c>
      <c r="S100" s="5">
        <v>4777.21</v>
      </c>
      <c r="T100" s="5">
        <v>4577.57</v>
      </c>
      <c r="U100" s="5">
        <v>4708.51</v>
      </c>
      <c r="V100" s="5">
        <v>3941.57</v>
      </c>
      <c r="W100" s="5">
        <v>3677.41</v>
      </c>
      <c r="X100" s="227"/>
      <c r="Y100" s="228"/>
      <c r="Z100" s="227"/>
      <c r="AA100" s="227"/>
      <c r="AB100" s="228"/>
      <c r="AC100" s="227"/>
      <c r="AD100" s="11"/>
      <c r="AF100" t="s">
        <v>132</v>
      </c>
      <c r="AG100" s="5">
        <v>249</v>
      </c>
      <c r="AH100" s="5">
        <v>204</v>
      </c>
      <c r="AI100" s="5">
        <v>244</v>
      </c>
      <c r="AJ100" s="5">
        <v>211</v>
      </c>
      <c r="AK100" s="5">
        <v>202</v>
      </c>
      <c r="AL100" s="5">
        <v>200</v>
      </c>
      <c r="AM100" s="227"/>
      <c r="AN100" s="228"/>
      <c r="AO100" s="227"/>
      <c r="AP100" s="227"/>
      <c r="AQ100" s="228"/>
      <c r="AR100" s="227"/>
      <c r="AS100" s="11">
        <f t="shared" si="77"/>
        <v>1310</v>
      </c>
    </row>
    <row r="101" spans="2:45">
      <c r="B101" s="181" t="s">
        <v>292</v>
      </c>
      <c r="C101" s="182">
        <f t="shared" ref="C101:N101" si="90">SUM(C91:C100)</f>
        <v>0.76192125620598072</v>
      </c>
      <c r="D101" s="182">
        <f t="shared" si="90"/>
        <v>0.75169120573020287</v>
      </c>
      <c r="E101" s="182">
        <f t="shared" si="90"/>
        <v>0.78810879190385841</v>
      </c>
      <c r="F101" s="182">
        <f t="shared" si="90"/>
        <v>0.81473808819177274</v>
      </c>
      <c r="G101" s="182">
        <f t="shared" si="90"/>
        <v>0.81482680479119463</v>
      </c>
      <c r="H101" s="182">
        <f t="shared" si="90"/>
        <v>0.77679378275799749</v>
      </c>
      <c r="I101" s="223" t="e">
        <f t="shared" si="90"/>
        <v>#DIV/0!</v>
      </c>
      <c r="J101" s="223">
        <f t="shared" si="90"/>
        <v>0</v>
      </c>
      <c r="K101" s="223">
        <f t="shared" si="90"/>
        <v>0</v>
      </c>
      <c r="L101" s="223" t="e">
        <f t="shared" si="90"/>
        <v>#DIV/0!</v>
      </c>
      <c r="M101" s="223">
        <f t="shared" si="90"/>
        <v>0</v>
      </c>
      <c r="N101" s="223">
        <f t="shared" si="90"/>
        <v>0</v>
      </c>
      <c r="O101" s="183"/>
      <c r="Q101" s="171"/>
      <c r="R101" s="171"/>
      <c r="S101" s="171"/>
      <c r="T101" s="171"/>
      <c r="U101" s="171"/>
      <c r="V101" s="171"/>
      <c r="W101" s="171"/>
      <c r="X101" s="229"/>
      <c r="Y101" s="229"/>
      <c r="Z101" s="229"/>
      <c r="AA101" s="229"/>
      <c r="AB101" s="229"/>
      <c r="AC101" s="229"/>
      <c r="AD101" s="171"/>
      <c r="AF101" s="199" t="s">
        <v>307</v>
      </c>
      <c r="AG101" s="200">
        <f t="shared" ref="AG101:AS101" si="91">C58</f>
        <v>8661</v>
      </c>
      <c r="AH101" s="200">
        <f t="shared" si="91"/>
        <v>7539</v>
      </c>
      <c r="AI101" s="200">
        <f t="shared" si="91"/>
        <v>6324</v>
      </c>
      <c r="AJ101" s="200">
        <f t="shared" si="91"/>
        <v>6758</v>
      </c>
      <c r="AK101" s="200">
        <f t="shared" si="91"/>
        <v>6178</v>
      </c>
      <c r="AL101" s="200">
        <f t="shared" si="91"/>
        <v>5533</v>
      </c>
      <c r="AM101" s="251">
        <f t="shared" si="91"/>
        <v>0</v>
      </c>
      <c r="AN101" s="251">
        <f t="shared" si="91"/>
        <v>7371</v>
      </c>
      <c r="AO101" s="251">
        <f t="shared" si="91"/>
        <v>6276</v>
      </c>
      <c r="AP101" s="251">
        <f t="shared" si="91"/>
        <v>0</v>
      </c>
      <c r="AQ101" s="251">
        <f t="shared" si="91"/>
        <v>7288</v>
      </c>
      <c r="AR101" s="251">
        <f t="shared" si="91"/>
        <v>8315</v>
      </c>
      <c r="AS101" s="200">
        <f t="shared" si="91"/>
        <v>0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1"/>
  <sheetViews>
    <sheetView workbookViewId="0"/>
  </sheetViews>
  <sheetFormatPr defaultRowHeight="14.5"/>
  <cols>
    <col min="1" max="1" width="12" customWidth="1"/>
    <col min="3" max="3" width="34" customWidth="1"/>
    <col min="5" max="7" width="16" customWidth="1"/>
  </cols>
  <sheetData>
    <row r="1" spans="1:7">
      <c r="A1" t="s">
        <v>312</v>
      </c>
    </row>
    <row r="2" spans="1:7">
      <c r="A2" t="s">
        <v>313</v>
      </c>
    </row>
    <row r="3" spans="1:7">
      <c r="A3" t="s">
        <v>314</v>
      </c>
    </row>
    <row r="4" spans="1:7">
      <c r="A4" t="s">
        <v>315</v>
      </c>
    </row>
    <row r="6" spans="1:7">
      <c r="A6" t="s">
        <v>316</v>
      </c>
      <c r="B6" t="s">
        <v>317</v>
      </c>
      <c r="C6" t="s">
        <v>318</v>
      </c>
      <c r="D6" t="s">
        <v>319</v>
      </c>
      <c r="E6" t="s">
        <v>320</v>
      </c>
      <c r="F6" t="s">
        <v>321</v>
      </c>
      <c r="G6" t="s">
        <v>322</v>
      </c>
    </row>
    <row r="7" spans="1:7">
      <c r="A7" t="s">
        <v>5</v>
      </c>
      <c r="B7" t="s">
        <v>323</v>
      </c>
      <c r="C7" t="s">
        <v>324</v>
      </c>
      <c r="D7" t="s">
        <v>25</v>
      </c>
      <c r="E7">
        <v>0.7540014774686038</v>
      </c>
      <c r="F7">
        <v>0.75285233522120987</v>
      </c>
      <c r="G7">
        <v>-1.1490000000000001E-3</v>
      </c>
    </row>
    <row r="8" spans="1:7">
      <c r="A8" t="s">
        <v>209</v>
      </c>
      <c r="B8" t="s">
        <v>325</v>
      </c>
      <c r="C8" t="s">
        <v>326</v>
      </c>
      <c r="D8" t="s">
        <v>25</v>
      </c>
      <c r="E8">
        <v>0.92807768268597757</v>
      </c>
      <c r="F8">
        <v>0.92593811718235686</v>
      </c>
      <c r="G8">
        <v>-2.14E-3</v>
      </c>
    </row>
    <row r="9" spans="1:7">
      <c r="A9" t="s">
        <v>209</v>
      </c>
      <c r="B9" t="s">
        <v>327</v>
      </c>
      <c r="C9" t="s">
        <v>328</v>
      </c>
      <c r="D9" t="s">
        <v>25</v>
      </c>
      <c r="E9">
        <v>0.882815611310235</v>
      </c>
      <c r="F9">
        <v>0.88072481083233767</v>
      </c>
      <c r="G9">
        <v>-2.091E-3</v>
      </c>
    </row>
    <row r="10" spans="1:7">
      <c r="A10" t="s">
        <v>2</v>
      </c>
      <c r="B10" t="s">
        <v>329</v>
      </c>
      <c r="C10" t="s">
        <v>330</v>
      </c>
      <c r="D10" t="s">
        <v>25</v>
      </c>
      <c r="E10">
        <v>3339.6532699879999</v>
      </c>
      <c r="F10">
        <v>3342.444829652457</v>
      </c>
      <c r="G10">
        <v>2.79156</v>
      </c>
    </row>
    <row r="11" spans="1:7">
      <c r="A11" t="s">
        <v>2</v>
      </c>
      <c r="B11" t="s">
        <v>331</v>
      </c>
      <c r="C11" t="s">
        <v>330</v>
      </c>
      <c r="D11" t="s">
        <v>26</v>
      </c>
      <c r="E11">
        <v>3055.9524624954001</v>
      </c>
      <c r="F11">
        <v>3059.3150676911819</v>
      </c>
      <c r="G11">
        <v>3.3626049999999998</v>
      </c>
    </row>
    <row r="12" spans="1:7">
      <c r="A12" t="s">
        <v>2</v>
      </c>
      <c r="B12" t="s">
        <v>332</v>
      </c>
      <c r="C12" t="s">
        <v>330</v>
      </c>
      <c r="D12" t="s">
        <v>27</v>
      </c>
      <c r="E12">
        <v>2929.8613204818998</v>
      </c>
      <c r="F12">
        <v>2930.9572240963848</v>
      </c>
      <c r="G12">
        <v>1.095904</v>
      </c>
    </row>
    <row r="13" spans="1:7">
      <c r="A13" t="s">
        <v>2</v>
      </c>
      <c r="B13" t="s">
        <v>333</v>
      </c>
      <c r="C13" t="s">
        <v>330</v>
      </c>
      <c r="D13" t="s">
        <v>28</v>
      </c>
      <c r="E13">
        <v>3000.9887678731002</v>
      </c>
      <c r="F13">
        <v>3005.12639075067</v>
      </c>
      <c r="G13">
        <v>4.1376229999999996</v>
      </c>
    </row>
    <row r="14" spans="1:7">
      <c r="A14" t="s">
        <v>2</v>
      </c>
      <c r="B14" t="s">
        <v>334</v>
      </c>
      <c r="C14" t="s">
        <v>330</v>
      </c>
      <c r="D14" t="s">
        <v>29</v>
      </c>
      <c r="E14">
        <v>2760.4437140645</v>
      </c>
      <c r="F14">
        <v>2764.2930026134932</v>
      </c>
      <c r="G14">
        <v>3.8492890000000002</v>
      </c>
    </row>
    <row r="15" spans="1:7">
      <c r="A15" t="s">
        <v>2</v>
      </c>
      <c r="B15" t="s">
        <v>335</v>
      </c>
      <c r="C15" t="s">
        <v>330</v>
      </c>
      <c r="D15" t="s">
        <v>30</v>
      </c>
      <c r="E15">
        <v>2775.9562661512</v>
      </c>
      <c r="F15">
        <v>2778.2919055855132</v>
      </c>
      <c r="G15">
        <v>2.335639</v>
      </c>
    </row>
    <row r="17" spans="1:1">
      <c r="A17" t="s">
        <v>336</v>
      </c>
    </row>
    <row r="18" spans="1:1">
      <c r="A18" t="s">
        <v>337</v>
      </c>
    </row>
    <row r="19" spans="1:1">
      <c r="A19" t="s">
        <v>338</v>
      </c>
    </row>
    <row r="20" spans="1:1">
      <c r="A20" t="s">
        <v>339</v>
      </c>
    </row>
    <row r="21" spans="1:1">
      <c r="A21" t="s">
        <v>340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0"/>
  <sheetViews>
    <sheetView workbookViewId="0">
      <selection activeCell="E16" sqref="E16"/>
    </sheetView>
  </sheetViews>
  <sheetFormatPr defaultRowHeight="14.5"/>
  <sheetData>
    <row r="1" spans="1:5">
      <c r="A1" t="s">
        <v>341</v>
      </c>
    </row>
    <row r="2" spans="1:5">
      <c r="A2" t="s">
        <v>342</v>
      </c>
    </row>
    <row r="4" spans="1:5">
      <c r="A4" t="s">
        <v>316</v>
      </c>
      <c r="B4" t="s">
        <v>317</v>
      </c>
      <c r="C4" t="s">
        <v>343</v>
      </c>
      <c r="D4" t="s">
        <v>344</v>
      </c>
      <c r="E4" t="s">
        <v>345</v>
      </c>
    </row>
    <row r="5" spans="1:5">
      <c r="A5" t="s">
        <v>346</v>
      </c>
      <c r="B5" t="s">
        <v>347</v>
      </c>
      <c r="C5" t="s">
        <v>348</v>
      </c>
      <c r="D5" t="s">
        <v>349</v>
      </c>
      <c r="E5" t="s">
        <v>350</v>
      </c>
    </row>
    <row r="6" spans="1:5">
      <c r="A6" t="s">
        <v>346</v>
      </c>
      <c r="B6" t="s">
        <v>351</v>
      </c>
      <c r="C6" t="s">
        <v>348</v>
      </c>
      <c r="D6" t="s">
        <v>352</v>
      </c>
      <c r="E6" t="s">
        <v>353</v>
      </c>
    </row>
    <row r="7" spans="1:5">
      <c r="A7" t="s">
        <v>346</v>
      </c>
      <c r="B7" t="s">
        <v>354</v>
      </c>
      <c r="C7" t="s">
        <v>348</v>
      </c>
      <c r="D7" t="s">
        <v>355</v>
      </c>
      <c r="E7" t="s">
        <v>356</v>
      </c>
    </row>
    <row r="8" spans="1:5">
      <c r="A8" t="s">
        <v>346</v>
      </c>
      <c r="B8" t="s">
        <v>335</v>
      </c>
      <c r="C8" t="s">
        <v>348</v>
      </c>
      <c r="D8" t="s">
        <v>357</v>
      </c>
      <c r="E8" t="s">
        <v>358</v>
      </c>
    </row>
    <row r="9" spans="1:5">
      <c r="A9" t="s">
        <v>346</v>
      </c>
      <c r="B9" t="s">
        <v>359</v>
      </c>
      <c r="C9" t="s">
        <v>348</v>
      </c>
      <c r="D9" t="s">
        <v>360</v>
      </c>
      <c r="E9" t="s">
        <v>361</v>
      </c>
    </row>
    <row r="10" spans="1:5">
      <c r="A10" t="s">
        <v>346</v>
      </c>
      <c r="B10" t="s">
        <v>362</v>
      </c>
      <c r="C10" t="s">
        <v>348</v>
      </c>
      <c r="D10">
        <f>H64+H56</f>
        <v>0</v>
      </c>
      <c r="E10" t="s">
        <v>363</v>
      </c>
    </row>
    <row r="11" spans="1:5">
      <c r="A11" t="s">
        <v>364</v>
      </c>
      <c r="B11" t="s">
        <v>365</v>
      </c>
      <c r="C11" t="s">
        <v>348</v>
      </c>
      <c r="D11" t="s">
        <v>366</v>
      </c>
      <c r="E11" t="s">
        <v>367</v>
      </c>
    </row>
    <row r="13" spans="1:5">
      <c r="A13" t="s">
        <v>368</v>
      </c>
    </row>
    <row r="14" spans="1:5">
      <c r="A14" t="s">
        <v>369</v>
      </c>
    </row>
    <row r="15" spans="1:5">
      <c r="A15" t="s">
        <v>370</v>
      </c>
    </row>
    <row r="16" spans="1:5">
      <c r="A16" t="s">
        <v>371</v>
      </c>
    </row>
    <row r="17" spans="1:4">
      <c r="A17" t="s">
        <v>372</v>
      </c>
    </row>
    <row r="19" spans="1:4">
      <c r="A19" t="s">
        <v>373</v>
      </c>
    </row>
    <row r="20" spans="1:4">
      <c r="A20" t="s">
        <v>374</v>
      </c>
    </row>
    <row r="22" spans="1:4">
      <c r="A22" t="s">
        <v>318</v>
      </c>
      <c r="B22" t="s">
        <v>375</v>
      </c>
      <c r="C22" t="s">
        <v>376</v>
      </c>
      <c r="D22" t="s">
        <v>377</v>
      </c>
    </row>
    <row r="23" spans="1:4">
      <c r="A23" t="s">
        <v>378</v>
      </c>
      <c r="B23">
        <v>1841551</v>
      </c>
      <c r="C23">
        <v>2124867</v>
      </c>
      <c r="D23">
        <v>283316</v>
      </c>
    </row>
    <row r="24" spans="1:4">
      <c r="A24" t="s">
        <v>379</v>
      </c>
      <c r="B24">
        <v>283297</v>
      </c>
      <c r="C24">
        <v>326881</v>
      </c>
      <c r="D24">
        <v>43584</v>
      </c>
    </row>
    <row r="25" spans="1:4">
      <c r="A25" t="s">
        <v>120</v>
      </c>
      <c r="B25">
        <v>163378</v>
      </c>
      <c r="C25">
        <v>188513</v>
      </c>
      <c r="D25">
        <v>25135</v>
      </c>
    </row>
    <row r="26" spans="1:4">
      <c r="A26" t="s">
        <v>380</v>
      </c>
      <c r="B26">
        <v>52702</v>
      </c>
      <c r="C26">
        <v>60810</v>
      </c>
      <c r="D26">
        <v>8108</v>
      </c>
    </row>
    <row r="27" spans="1:4">
      <c r="A27" t="s">
        <v>381</v>
      </c>
      <c r="B27">
        <v>289156</v>
      </c>
      <c r="C27">
        <v>333642</v>
      </c>
      <c r="D27">
        <v>44486</v>
      </c>
    </row>
    <row r="28" spans="1:4">
      <c r="A28" t="s">
        <v>382</v>
      </c>
      <c r="B28">
        <v>90980</v>
      </c>
      <c r="C28">
        <v>104977</v>
      </c>
      <c r="D28">
        <v>13997</v>
      </c>
    </row>
    <row r="30" spans="1:4">
      <c r="A30" t="s">
        <v>383</v>
      </c>
    </row>
    <row r="31" spans="1:4">
      <c r="A31" t="s">
        <v>384</v>
      </c>
    </row>
    <row r="32" spans="1:4">
      <c r="A32" t="s">
        <v>385</v>
      </c>
    </row>
    <row r="34" spans="1:5">
      <c r="A34" t="s">
        <v>386</v>
      </c>
    </row>
    <row r="35" spans="1:5">
      <c r="A35" t="s">
        <v>316</v>
      </c>
      <c r="B35" t="s">
        <v>317</v>
      </c>
      <c r="C35" t="s">
        <v>343</v>
      </c>
      <c r="D35" t="s">
        <v>344</v>
      </c>
      <c r="E35" t="s">
        <v>345</v>
      </c>
    </row>
    <row r="36" spans="1:5">
      <c r="A36" t="s">
        <v>364</v>
      </c>
      <c r="B36" t="s">
        <v>335</v>
      </c>
      <c r="C36" t="s">
        <v>348</v>
      </c>
      <c r="D36" t="s">
        <v>349</v>
      </c>
      <c r="E36" t="s">
        <v>387</v>
      </c>
    </row>
    <row r="37" spans="1:5">
      <c r="A37" t="s">
        <v>364</v>
      </c>
      <c r="B37" t="s">
        <v>388</v>
      </c>
      <c r="C37" t="s">
        <v>348</v>
      </c>
      <c r="D37" t="s">
        <v>352</v>
      </c>
      <c r="E37" t="s">
        <v>389</v>
      </c>
    </row>
    <row r="38" spans="1:5">
      <c r="A38" t="s">
        <v>364</v>
      </c>
      <c r="B38" t="s">
        <v>390</v>
      </c>
      <c r="C38" t="s">
        <v>348</v>
      </c>
      <c r="D38" t="s">
        <v>355</v>
      </c>
      <c r="E38" t="s">
        <v>391</v>
      </c>
    </row>
    <row r="39" spans="1:5">
      <c r="A39" t="s">
        <v>364</v>
      </c>
      <c r="B39" t="s">
        <v>392</v>
      </c>
      <c r="C39" t="s">
        <v>348</v>
      </c>
      <c r="D39" t="s">
        <v>357</v>
      </c>
      <c r="E39" t="s">
        <v>393</v>
      </c>
    </row>
    <row r="40" spans="1:5">
      <c r="A40" t="s">
        <v>364</v>
      </c>
      <c r="B40" t="s">
        <v>394</v>
      </c>
      <c r="C40" t="s">
        <v>348</v>
      </c>
      <c r="D40" t="s">
        <v>360</v>
      </c>
      <c r="E40" t="s">
        <v>395</v>
      </c>
    </row>
    <row r="41" spans="1:5">
      <c r="A41" t="s">
        <v>364</v>
      </c>
      <c r="B41" t="s">
        <v>396</v>
      </c>
      <c r="C41" t="s">
        <v>348</v>
      </c>
      <c r="D41">
        <f>AL139+AL131</f>
        <v>0</v>
      </c>
      <c r="E41" t="s">
        <v>397</v>
      </c>
    </row>
    <row r="42" spans="1:5">
      <c r="A42" t="s">
        <v>346</v>
      </c>
      <c r="B42" t="s">
        <v>398</v>
      </c>
      <c r="C42" t="s">
        <v>348</v>
      </c>
      <c r="D42" t="s">
        <v>366</v>
      </c>
      <c r="E42" t="s">
        <v>399</v>
      </c>
    </row>
    <row r="43" spans="1:5">
      <c r="A43" t="s">
        <v>400</v>
      </c>
    </row>
    <row r="44" spans="1:5">
      <c r="A44" t="s">
        <v>364</v>
      </c>
      <c r="B44" t="s">
        <v>401</v>
      </c>
      <c r="E44" t="s">
        <v>402</v>
      </c>
    </row>
    <row r="45" spans="1:5">
      <c r="A45" t="s">
        <v>364</v>
      </c>
      <c r="B45" t="s">
        <v>403</v>
      </c>
      <c r="E45" t="s">
        <v>404</v>
      </c>
    </row>
    <row r="46" spans="1:5">
      <c r="A46" t="s">
        <v>405</v>
      </c>
      <c r="E46" t="s">
        <v>406</v>
      </c>
    </row>
    <row r="48" spans="1:5">
      <c r="A48" t="s">
        <v>407</v>
      </c>
    </row>
    <row r="49" spans="1:1">
      <c r="A49" t="s">
        <v>408</v>
      </c>
    </row>
    <row r="50" spans="1:1">
      <c r="A50" t="s">
        <v>409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0ce379-ef9e-488e-8e74-44d887057c0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95B0B08412A849A5A64508D0AA5F92" ma:contentTypeVersion="9" ma:contentTypeDescription="Create a new document." ma:contentTypeScope="" ma:versionID="4787747963eddd222ebc2112c47bd42e">
  <xsd:schema xmlns:xsd="http://www.w3.org/2001/XMLSchema" xmlns:xs="http://www.w3.org/2001/XMLSchema" xmlns:p="http://schemas.microsoft.com/office/2006/metadata/properties" xmlns:ns3="570ce379-ef9e-488e-8e74-44d887057c06" targetNamespace="http://schemas.microsoft.com/office/2006/metadata/properties" ma:root="true" ma:fieldsID="6f05b7aeef960c0d17e92540f6e08c72" ns3:_="">
    <xsd:import namespace="570ce379-ef9e-488e-8e74-44d887057c0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0ce379-ef9e-488e-8e74-44d887057c0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BCFE35-B728-4B28-B3EA-85CA848DC56E}">
  <ds:schemaRefs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570ce379-ef9e-488e-8e74-44d887057c06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9FBBF36-38D3-4121-8F8C-2EC3CDEF34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0ce379-ef9e-488e-8e74-44d887057c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DAF318B-1F84-49F6-B5EA-65980E4B1F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result FY25</vt:lpstr>
      <vt:lpstr>result FY26</vt:lpstr>
      <vt:lpstr>Summary-arrival</vt:lpstr>
      <vt:lpstr>Province arrival</vt:lpstr>
      <vt:lpstr>Revenue from tourists</vt:lpstr>
      <vt:lpstr>Arrival</vt:lpstr>
      <vt:lpstr>Compset</vt:lpstr>
      <vt:lpstr>Summary</vt:lpstr>
      <vt:lpstr>SR9</vt:lpstr>
      <vt:lpstr>AES</vt:lpstr>
      <vt:lpstr>LYF</vt:lpstr>
      <vt:lpstr>SP</vt:lpstr>
      <vt:lpstr>Recon result check (Jul 2026)</vt:lpstr>
      <vt:lpstr>Recon arrivals Jun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Ariya Ariyachotima</dc:creator>
  <cp:keywords/>
  <dc:description/>
  <cp:lastModifiedBy>Ariya Ariyachotima</cp:lastModifiedBy>
  <cp:revision/>
  <dcterms:created xsi:type="dcterms:W3CDTF">2026-07-03T08:08:20Z</dcterms:created>
  <dcterms:modified xsi:type="dcterms:W3CDTF">2026-08-03T01:38:58Z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0x010100BB95B0B08412A849A5A64508D0AA5F92</vt:lpwstr>
  </property>
</Properties>
</file>